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<sst xmlns="http://schemas.openxmlformats.org/spreadsheetml/2006/main" count="170946" uniqueCount="7287">
  <si>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</si>
  <si>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</si>
  <si>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</si>
  <si>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</si>
  <si>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</si>
  <si>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</si>
  <si>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</si>
  <si>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</si>
  <si>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</si>
  <si>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</si>
  <si>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</si>
  <si>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</si>
  <si>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</si>
  <si>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</si>
  <si>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</si>
  <si>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</si>
  <si>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</si>
  <si>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</si>
  <si>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</si>
  <si>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</si>
  <si>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</si>
  <si>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</si>
  <si>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</si>
  <si>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</si>
  <si>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</si>
  <si>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</si>
  <si>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</si>
  <si>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</si>
  <si>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</si>
  <si>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</si>
  <si>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</si>
  <si>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</si>
  <si>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</si>
  <si>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</si>
  <si>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</si>
  <si>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</si>
  <si>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</si>
  <si>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</si>
  <si>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</si>
  <si>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</si>
  <si>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</si>
  <si>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</si>
  <si>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</si>
  <si>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</si>
  <si>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</si>
  <si>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</si>
  <si>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</si>
  <si>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</si>
  <si>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</si>
  <si>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</si>
  <si>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</si>
  <si>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</si>
  <si>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</si>
  <si>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</si>
  <si>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</si>
  <si>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</t>
  </si>
  <si>
    <t>BC</t>
  </si>
  <si>
    <t>吨</t>
  </si>
  <si>
    <t>kg</t>
  </si>
  <si>
    <t>raw_amount*1000</t>
  </si>
  <si>
    <t>AGENT-POW-BC-COAL-FRAC</t>
  </si>
  <si>
    <t>fraction_of_pm25</t>
  </si>
  <si>
    <t>g/kg燃料</t>
  </si>
  <si>
    <t>E_BC_kg = E_PM25_raw_kg * factor_value</t>
  </si>
  <si>
    <t>Agent flat pollutant control assumption</t>
  </si>
  <si>
    <t>[]</t>
  </si>
  <si>
    <t>allow_calculation</t>
  </si>
  <si>
    <t>RULE_CHAIN_COMPLETE</t>
  </si>
  <si>
    <t>CONTROL_RELATION_CATEGORY_LEVEL</t>
  </si>
  <si>
    <t>Agent prompt judgment p.</t>
  </si>
  <si>
    <t>/Users/wushuo/Desktop/环境学院论文/固定燃烧源清单经验缺失处置实验/实验结果/05_实验D_方法组成贡献/02_去掉可执行规则门控/02_火电热力/R1/inputs/基102-2002_原始结构脱敏输入.xlsx</t>
  </si>
  <si>
    <t>Sheet1</t>
  </si>
  <si>
    <t>ITEM-FUEL-SRC-RAW-00533932A04254ABB991-fuel_1-CO</t>
  </si>
  <si>
    <t>CO</t>
  </si>
  <si>
    <t>AGENT-POW-CO-COAL-EF</t>
  </si>
  <si>
    <t>factor</t>
  </si>
  <si>
    <t>E_CO_kg = M_t * factor_value</t>
  </si>
  <si>
    <t>ITEM-FUEL-SRC-RAW-00533932A04254ABB991-fuel_1-NOX</t>
  </si>
  <si>
    <t>NOX</t>
  </si>
  <si>
    <t>AGENT-POW-NOX-COAL-EF</t>
  </si>
  <si>
    <t>E_NOX_kg = M_t * factor_value</t>
  </si>
  <si>
    <t>ITEM-FUEL-SRC-RAW-00533932A04254ABB991-fuel_1-OC</t>
  </si>
  <si>
    <t>OC</t>
  </si>
  <si>
    <t>AGENT-POW-OC-COAL-FRAC</t>
  </si>
  <si>
    <t>E_OC_kg = E_PM25_raw_kg * factor_value</t>
  </si>
  <si>
    <t>ITEM-FUEL-SRC-RAW-00533932A04254ABB991-fuel_1-PM10</t>
  </si>
  <si>
    <t>PM10</t>
  </si>
  <si>
    <t>AGENT-POW-PM10-COAL-ASH</t>
  </si>
  <si>
    <t>ash_balance</t>
  </si>
  <si>
    <t>E_PM10_raw_kg = M_t * A_pct * factor_value * 10 * r_PM10; r_PM10 = 0.60</t>
  </si>
  <si>
    <t>ITEM-FUEL-SRC-RAW-00533932A04254ABB991-fuel_1-PM25</t>
  </si>
  <si>
    <t>PM25</t>
  </si>
  <si>
    <t>AGENT-POW-PM25-COAL-ASH</t>
  </si>
  <si>
    <t>E_PM25_raw_kg = M_t * A_pct * factor_value * 10 * r_PM25; r_PM25 = 0.35</t>
  </si>
  <si>
    <t>ITEM-FUEL-SRC-RAW-00533932A04254ABB991-fuel_1-SO2</t>
  </si>
  <si>
    <t>SO2</t>
  </si>
  <si>
    <t>AGENT-POW-SO2-COAL-SBAL</t>
  </si>
  <si>
    <t>sulfur_balance</t>
  </si>
  <si>
    <t>E_SO2_kg = M_t * S_pct * factor_value * 10; k_SO2 = 0.85</t>
  </si>
  <si>
    <t>ITEM-FUEL-SRC-RAW-00533932A04254ABB991-fuel_1-VOCS</t>
  </si>
  <si>
    <t>VOCS</t>
  </si>
  <si>
    <t>AGENT-POW-VOCS-COAL-EF</t>
  </si>
  <si>
    <t>E_VOCS_kg = M_t * factor_value</t>
  </si>
  <si>
    <t>ITEM-SRC-RAW-00533932A04254ABB991-NH3-SLIP</t>
  </si>
  <si>
    <t>NH3</t>
  </si>
  <si>
    <t>kg_coal</t>
  </si>
  <si>
    <t>Agent policy coal activity</t>
  </si>
  <si>
    <t>AGENT-NH3</t>
  </si>
  <si>
    <t>agent_selected</t>
  </si>
  <si>
    <t>g/kg煤</t>
  </si>
  <si>
    <t>Agent policy NH3 factor</t>
  </si>
  <si>
    <t>CONTROL_RELATION_CATEGORY_LEVEL|DENITRIFICATION_INFO_MISSING_ZERO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</si>
  <si>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</si>
  <si>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</si>
  <si>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</si>
  <si>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</si>
  <si>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</si>
  <si>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</si>
  <si>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</si>
  <si>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其他</t>
  </si>
  <si>
    <t>吨标准煤</t>
  </si>
  <si>
    <t>Agent policy activity</t>
  </si>
  <si>
    <t>Agent factor unmatched</t>
  </si>
  <si>
    <t>withhold</t>
  </si>
  <si>
    <t>ACTIVITY_OR_UNIT_MISSING</t>
  </si>
  <si>
    <t>ACTIVITY_OR_UNIT_MISSING|FACTOR_INPUT_MISSING|FACTOR_UNMATCHED</t>
  </si>
  <si>
    <t>ITEM-FUEL-SRC-RAW-008874CA96532DE69412-fuel_1-CO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</si>
  <si>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</si>
  <si>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</si>
  <si>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</si>
  <si>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</si>
  <si>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</si>
  <si>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</si>
  <si>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</si>
  <si>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</si>
  <si>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</si>
  <si>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</si>
  <si>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</si>
  <si>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</si>
  <si>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ITEM-FUEL-SRC-RAW-00C256E474D31C7B6CE7-fuel_1-CO</t>
  </si>
  <si>
    <t>ITEM-FUEL-SRC-RAW-00C256E474D31C7B6CE7-fuel_1-NOX</t>
  </si>
  <si>
    <t>ITEM-FUEL-SRC-RAW-00C256E474D31C7B6CE7-fuel_1-OC</t>
  </si>
  <si>
    <t>ITEM-FUEL-SRC-RAW-00C256E474D31C7B6CE7-fuel_1-PM10</t>
  </si>
  <si>
    <t>ITEM-FUEL-SRC-RAW-00C256E474D31C7B6CE7-fuel_1-PM25</t>
  </si>
  <si>
    <t>ITEM-FUEL-SRC-RAW-00C256E474D31C7B6CE7-fuel_1-SO2</t>
  </si>
  <si>
    <t>ITEM-FUEL-SRC-RAW-00C256E474D31C7B6CE7-fuel_1-VOCS</t>
  </si>
  <si>
    <t>ITEM-SRC-RAW-00C256E474D31C7B6CE7-NH3-SLIP</t>
  </si>
  <si>
    <t>煤炭</t>
  </si>
  <si>
    <t>SCR</t>
  </si>
  <si>
    <t>ITEM-FUEL-SRC-RAW-0109432DE0E295CD5108-fuel_1-BC</t>
  </si>
  <si>
    <t>SRC-RAW-0109432DE0E295CD5108</t>
  </si>
  <si>
    <t>ENT-8875BA3A892B</t>
  </si>
  <si>
    <t>茂名市</t>
  </si>
  <si>
    <t>ITEM-FUEL-SRC-RAW-0109432DE0E295CD5108-fuel_1-CO</t>
  </si>
  <si>
    <t>ITEM-FUEL-SRC-RAW-0109432DE0E295CD5108-fuel_1-NOX</t>
  </si>
  <si>
    <t>ITEM-FUEL-SRC-RAW-0109432DE0E295CD5108-fuel_1-OC</t>
  </si>
  <si>
    <t>ITEM-FUEL-SRC-RAW-0109432DE0E295CD5108-fuel_1-PM10</t>
  </si>
  <si>
    <t>ITEM-FUEL-SRC-RAW-0109432DE0E295CD5108-fuel_1-PM25</t>
  </si>
  <si>
    <t>ITEM-FUEL-SRC-RAW-0109432DE0E295CD5108-fuel_1-SO2</t>
  </si>
  <si>
    <t>ITEM-FUEL-SRC-RAW-0109432DE0E295CD5108-fuel_1-VOCS</t>
  </si>
  <si>
    <t>ITEM-FUEL-SRC-RAW-0109432DE0E295CD5108-fuel_2-BC</t>
  </si>
  <si>
    <t>fuel_2</t>
  </si>
  <si>
    <t>石油焦</t>
  </si>
  <si>
    <t>ITEM-FUEL-SRC-RAW-0109432DE0E295CD5108-fuel_2-CO</t>
  </si>
  <si>
    <t>ITEM-FUEL-SRC-RAW-0109432DE0E295CD5108-fuel_2-NOX</t>
  </si>
  <si>
    <t>ITEM-FUEL-SRC-RAW-0109432DE0E295CD5108-fuel_2-OC</t>
  </si>
  <si>
    <t>ITEM-FUEL-SRC-RAW-0109432DE0E295CD5108-fuel_2-PM10</t>
  </si>
  <si>
    <t>ITEM-FUEL-SRC-RAW-0109432DE0E295CD5108-fuel_2-PM25</t>
  </si>
  <si>
    <t>ITEM-FUEL-SRC-RAW-0109432DE0E295CD5108-fuel_2-SO2</t>
  </si>
  <si>
    <t>ITEM-FUEL-SRC-RAW-0109432DE0E295CD5108-fuel_2-VOCS</t>
  </si>
  <si>
    <t>ITEM-SRC-RAW-0109432DE0E295CD5108-NH3-SLIP</t>
  </si>
  <si>
    <t>not_applicable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</si>
  <si>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</si>
  <si>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</si>
  <si>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</si>
  <si>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</si>
  <si>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</si>
  <si>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</si>
  <si>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</si>
  <si>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</si>
  <si>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</si>
  <si>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</si>
  <si>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</si>
  <si>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</si>
  <si>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</si>
  <si>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AGENT-POW-BC-GAS-EF</t>
  </si>
  <si>
    <t>g/m3</t>
  </si>
  <si>
    <t>E_BC_kg = V_wanm3 * factor_value * 10</t>
  </si>
  <si>
    <t>ITEM-FUEL-SRC-RAW-017C98E5B9CB826F2F33-fuel_1-CO</t>
  </si>
  <si>
    <t>AGENT-POW-CO-GAS-EF</t>
  </si>
  <si>
    <t>E_CO_kg = V_wanm3 * factor_value * 10</t>
  </si>
  <si>
    <t>ITEM-FUEL-SRC-RAW-017C98E5B9CB826F2F33-fuel_1-NOX</t>
  </si>
  <si>
    <t>AGENT-POW-NOX-GAS-EF</t>
  </si>
  <si>
    <t>E_NOX_kg = V_wanm3 * factor_value * 10</t>
  </si>
  <si>
    <t>ITEM-FUEL-SRC-RAW-017C98E5B9CB826F2F33-fuel_1-OC</t>
  </si>
  <si>
    <t>AGENT-POW-OC-GAS-EF</t>
  </si>
  <si>
    <t>E_OC_kg = V_wanm3 * factor_value * 10</t>
  </si>
  <si>
    <t>ITEM-FUEL-SRC-RAW-017C98E5B9CB826F2F33-fuel_1-PM10</t>
  </si>
  <si>
    <t>AGENT-POW-PM10-GAS-EF</t>
  </si>
  <si>
    <t>E_PM10_kg = V_wanm3 * factor_value * 10</t>
  </si>
  <si>
    <t>ITEM-FUEL-SRC-RAW-017C98E5B9CB826F2F33-fuel_1-PM25</t>
  </si>
  <si>
    <t>AGENT-POW-PM25-GAS-EF</t>
  </si>
  <si>
    <t>E_PM25_kg = V_wanm3 * factor_value * 10</t>
  </si>
  <si>
    <t>ITEM-FUEL-SRC-RAW-017C98E5B9CB826F2F33-fuel_1-SO2</t>
  </si>
  <si>
    <t>AGENT-POW-SO2-GAS-EF</t>
  </si>
  <si>
    <t>E_SO2_kg = V_wanm3 * factor_value * 10</t>
  </si>
  <si>
    <t>ITEM-FUEL-SRC-RAW-017C98E5B9CB826F2F33-fuel_1-VOCS</t>
  </si>
  <si>
    <t>AGENT-POW-VOCS-GAS-EF</t>
  </si>
  <si>
    <t>E_VOCS_kg = V_wanm3 * factor_value * 10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</si>
  <si>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</si>
  <si>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</si>
  <si>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</si>
  <si>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</si>
  <si>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</si>
  <si>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ITEM-FUEL-SRC-RAW-0180EDF55F46EA2F4653-fuel_1-CO</t>
  </si>
  <si>
    <t>ITEM-FUEL-SRC-RAW-0180EDF55F46EA2F4653-fuel_1-NOX</t>
  </si>
  <si>
    <t>ITEM-FUEL-SRC-RAW-0180EDF55F46EA2F4653-fuel_1-OC</t>
  </si>
  <si>
    <t>ITEM-FUEL-SRC-RAW-0180EDF55F46EA2F4653-fuel_1-PM10</t>
  </si>
  <si>
    <t>ITEM-FUEL-SRC-RAW-0180EDF55F46EA2F4653-fuel_1-PM25</t>
  </si>
  <si>
    <t>ITEM-FUEL-SRC-RAW-0180EDF55F46EA2F4653-fuel_1-SO2</t>
  </si>
  <si>
    <t>ITEM-FUEL-SRC-RAW-0180EDF55F46EA2F4653-fuel_1-VOCS</t>
  </si>
  <si>
    <t>ITEM-SRC-RAW-0180EDF55F46EA2F4653-NH3-SLIP</t>
  </si>
  <si>
    <t>NH3_FACTOR_SCOPE_MISMATCH</t>
  </si>
  <si>
    <t>ACTIVITY_OR_UNIT_MISSING|CONTROL_RELATION_CATEGORY_LEVEL|FACTOR_INPUT_MISSING|NH3_FACTOR_REQUIRES_COAL_ACTIVITY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</si>
  <si>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</si>
  <si>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</si>
  <si>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</si>
  <si>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</si>
  <si>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</si>
  <si>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</si>
  <si>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</si>
  <si>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ITEM-FUEL-SRC-RAW-0249A5BFBA1950F087DA-fuel_1-CO</t>
  </si>
  <si>
    <t>ITEM-FUEL-SRC-RAW-0249A5BFBA1950F087DA-fuel_1-NOX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</si>
  <si>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</si>
  <si>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</si>
  <si>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</si>
  <si>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</si>
  <si>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</si>
  <si>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</si>
  <si>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</si>
  <si>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</si>
  <si>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</si>
  <si>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</si>
  <si>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</si>
  <si>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CONTROL_RELATION_CATEGORY_LEVEL|COORDINATE_REVIEW_REQUIRED</t>
  </si>
  <si>
    <t>ITEM-FUEL-SRC-RAW-02F1AE3DC01E0E3EA7CE-fuel_1-CO</t>
  </si>
  <si>
    <t>ITEM-FUEL-SRC-RAW-02F1AE3DC01E0E3EA7CE-fuel_1-NOX</t>
  </si>
  <si>
    <t>ITEM-FUEL-SRC-RAW-02F1AE3DC01E0E3EA7CE-fuel_1-OC</t>
  </si>
  <si>
    <t>ITEM-FUEL-SRC-RAW-02F1AE3DC01E0E3EA7CE-fuel_1-PM10</t>
  </si>
  <si>
    <t>ITEM-FUEL-SRC-RAW-02F1AE3DC01E0E3EA7CE-fuel_1-PM25</t>
  </si>
  <si>
    <t>ITEM-FUEL-SRC-RAW-02F1AE3DC01E0E3EA7CE-fuel_1-SO2</t>
  </si>
  <si>
    <t>ITEM-FUEL-SRC-RAW-02F1AE3DC01E0E3EA7CE-fuel_1-VOCS</t>
  </si>
  <si>
    <t>ITEM-SRC-RAW-02F1AE3DC01E0E3EA7CE-NH3-SLIP</t>
  </si>
  <si>
    <t>SNCR</t>
  </si>
  <si>
    <t>ACTIVITY_OR_UNIT_MISSING|CONTROL_RELATION_CATEGORY_LEVEL|COORDINATE_REVIEW_REQUIRED|FACTOR_INPUT_MISSING|NH3_FACTOR_REQUIRES_COAL_ACTIVITY</t>
  </si>
  <si>
    <t>ITEM-FUEL-SRC-RAW-031B3589BCDCF633B0EA-fuel_1-BC</t>
  </si>
  <si>
    <t>SRC-RAW-031B3589BCDCF633B0EA</t>
  </si>
  <si>
    <t>ENT-99B21D210819</t>
  </si>
  <si>
    <t>韶关市</t>
  </si>
  <si>
    <t>ITEM-FUEL-SRC-RAW-031B3589BCDCF633B0EA-fuel_1-CO</t>
  </si>
  <si>
    <t>ITEM-FUEL-SRC-RAW-031B3589BCDCF633B0EA-fuel_1-NOX</t>
  </si>
  <si>
    <t>ITEM-FUEL-SRC-RAW-031B3589BCDCF633B0EA-fuel_1-OC</t>
  </si>
  <si>
    <t>ITEM-FUEL-SRC-RAW-031B3589BCDCF633B0EA-fuel_1-PM10</t>
  </si>
  <si>
    <t>ITEM-FUEL-SRC-RAW-031B3589BCDCF633B0EA-fuel_1-PM25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</si>
  <si>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</si>
  <si>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</si>
  <si>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</si>
  <si>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</si>
  <si>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</si>
  <si>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</si>
  <si>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</si>
  <si>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ITEM-FUEL-SRC-RAW-034EA11B7545A4E80FF5-fuel_1-CO</t>
  </si>
  <si>
    <t>ITEM-FUEL-SRC-RAW-034EA11B7545A4E80FF5-fuel_1-NOX</t>
  </si>
  <si>
    <t>ITEM-FUEL-SRC-RAW-034EA11B7545A4E80FF5-fuel_1-OC</t>
  </si>
  <si>
    <t>ITEM-FUEL-SRC-RAW-034EA11B7545A4E80FF5-fuel_1-PM10</t>
  </si>
  <si>
    <t>ITEM-FUEL-SRC-RAW-034EA11B7545A4E80FF5-fuel_1-PM25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</si>
  <si>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</si>
  <si>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</si>
  <si>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</si>
  <si>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</si>
  <si>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ITEM-FUEL-SRC-RAW-034EA11B7545A4E80FF5-fuel_2-CO</t>
  </si>
  <si>
    <t>ITEM-FUEL-SRC-RAW-034EA11B7545A4E80FF5-fuel_2-NOX</t>
  </si>
  <si>
    <t>ITEM-FUEL-SRC-RAW-034EA11B7545A4E80FF5-fuel_2-OC</t>
  </si>
  <si>
    <t>ITEM-FUEL-SRC-RAW-034EA11B7545A4E80FF5-fuel_2-PM10</t>
  </si>
  <si>
    <t>ITEM-FUEL-SRC-RAW-034EA11B7545A4E80FF5-fuel_2-PM25</t>
  </si>
  <si>
    <t>ITEM-FUEL-SRC-RAW-034EA11B7545A4E80FF5-fuel_2-SO2</t>
  </si>
  <si>
    <t>ITEM-FUEL-SRC-RAW-034EA11B7545A4E80FF5-fuel_2-VOCS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</si>
  <si>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</si>
  <si>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</si>
  <si>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</si>
  <si>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</si>
  <si>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</si>
  <si>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</si>
  <si>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</si>
  <si>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</si>
  <si>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</si>
  <si>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</si>
  <si>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</si>
  <si>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</si>
  <si>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</si>
  <si>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ITEM-FUEL-SRC-RAW-03DE8EF23ED7B791BADC-fuel_2-CO</t>
  </si>
  <si>
    <t>ITEM-FUEL-SRC-RAW-03DE8EF23ED7B791BADC-fuel_2-NOX</t>
  </si>
  <si>
    <t>ITEM-FUEL-SRC-RAW-03DE8EF23ED7B791BADC-fuel_2-OC</t>
  </si>
  <si>
    <t>ITEM-FUEL-SRC-RAW-03DE8EF23ED7B791BADC-fuel_2-PM10</t>
  </si>
  <si>
    <t>ITEM-FUEL-SRC-RAW-03DE8EF23ED7B791BADC-fuel_2-PM25</t>
  </si>
  <si>
    <t>ITEM-FUEL-SRC-RAW-03DE8EF23ED7B791BADC-fuel_2-SO2</t>
  </si>
  <si>
    <t>ITEM-FUEL-SRC-RAW-03DE8EF23ED7B791BADC-fuel_2-VOCS</t>
  </si>
  <si>
    <t>ITEM-SRC-RAW-03DE8EF23ED7B791BADC-NH3-SLIP</t>
  </si>
  <si>
    <t>ITEM-FUEL-SRC-RAW-052001AE00EAE9CB3DBA-fuel_1-BC</t>
  </si>
  <si>
    <t>SRC-RAW-052001AE00EAE9CB3DBA</t>
  </si>
  <si>
    <t>ENT-20040C4B08B0</t>
  </si>
  <si>
    <t>层燃炉</t>
  </si>
  <si>
    <t>ACTIVITY_OR_UNIT_MISSING|CONTROL_RELATION_CATEGORY_LEVEL|FACTOR_INPUT_MISSING|FACTOR_UNMATCHED</t>
  </si>
  <si>
    <t>ITEM-FUEL-SRC-RAW-052001AE00EAE9CB3DBA-fuel_1-CO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</si>
  <si>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</si>
  <si>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</si>
  <si>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</si>
  <si>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</si>
  <si>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</si>
  <si>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</si>
  <si>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</si>
  <si>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</si>
  <si>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</si>
  <si>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</si>
  <si>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</si>
  <si>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</si>
  <si>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</si>
  <si>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</si>
  <si>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</si>
  <si>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</si>
  <si>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</si>
  <si>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</si>
  <si>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</si>
  <si>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</si>
  <si>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</si>
  <si>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ITEM-FUEL-SRC-RAW-054673ABE84F2132BAFA-fuel_1-CO</t>
  </si>
  <si>
    <t>ITEM-FUEL-SRC-RAW-054673ABE84F2132BAFA-fuel_1-NOX</t>
  </si>
  <si>
    <t>ITEM-FUEL-SRC-RAW-054673ABE84F2132BAFA-fuel_1-OC</t>
  </si>
  <si>
    <t>ITEM-FUEL-SRC-RAW-054673ABE84F2132BAFA-fuel_1-PM10</t>
  </si>
  <si>
    <t>ITEM-FUEL-SRC-RAW-054673ABE84F2132BAFA-fuel_1-PM25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</si>
  <si>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</si>
  <si>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</si>
  <si>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</si>
  <si>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</si>
  <si>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</si>
  <si>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</si>
  <si>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</si>
  <si>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ITEM-FUEL-SRC-RAW-05917898A7F1CFE1B7F4-fuel_1-CO</t>
  </si>
  <si>
    <t>ITEM-FUEL-SRC-RAW-05917898A7F1CFE1B7F4-fuel_1-NOX</t>
  </si>
  <si>
    <t>ITEM-FUEL-SRC-RAW-05917898A7F1CFE1B7F4-fuel_1-OC</t>
  </si>
  <si>
    <t>ITEM-FUEL-SRC-RAW-05917898A7F1CFE1B7F4-fuel_1-PM10</t>
  </si>
  <si>
    <t>ITEM-FUEL-SRC-RAW-05917898A7F1CFE1B7F4-fuel_1-PM25</t>
  </si>
  <si>
    <t>ITEM-FUEL-SRC-RAW-05917898A7F1CFE1B7F4-fuel_1-SO2</t>
  </si>
  <si>
    <t>ITEM-FUEL-SRC-RAW-05917898A7F1CFE1B7F4-fuel_1-VOCS</t>
  </si>
  <si>
    <t>ITEM-SRC-RAW-05917898A7F1CFE1B7F4-NH3-SLIP</t>
  </si>
  <si>
    <t>ITEM-FUEL-SRC-RAW-061DB3E543B16331E37B-fuel_1-BC</t>
  </si>
  <si>
    <t>SRC-RAW-061DB3E543B16331E37B</t>
  </si>
  <si>
    <t>ENT-2C598FE10161</t>
  </si>
  <si>
    <t>ITEM-FUEL-SRC-RAW-061DB3E543B16331E37B-fuel_1-CO</t>
  </si>
  <si>
    <t>ITEM-FUEL-SRC-RAW-061DB3E543B16331E37B-fuel_1-NOX</t>
  </si>
  <si>
    <t>ITEM-FUEL-SRC-RAW-061DB3E543B16331E37B-fuel_1-OC</t>
  </si>
  <si>
    <t>ITEM-FUEL-SRC-RAW-061DB3E543B16331E37B-fuel_1-PM10</t>
  </si>
  <si>
    <t>ITEM-FUEL-SRC-RAW-061DB3E543B16331E37B-fuel_1-PM25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</si>
  <si>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</si>
  <si>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</si>
  <si>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</si>
  <si>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</si>
  <si>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</si>
  <si>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</si>
  <si>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</si>
  <si>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</si>
  <si>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</si>
  <si>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</si>
  <si>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</si>
  <si>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</si>
  <si>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</si>
  <si>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</si>
  <si>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</si>
  <si>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</si>
  <si>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</si>
  <si>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</si>
  <si>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</si>
  <si>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</si>
  <si>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</si>
  <si>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</si>
  <si>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</si>
  <si>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</si>
  <si>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</si>
  <si>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</si>
  <si>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</si>
  <si>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</si>
  <si>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</si>
  <si>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</si>
  <si>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</si>
  <si>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</si>
  <si>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</si>
  <si>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</si>
  <si>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</si>
  <si>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</si>
  <si>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</si>
  <si>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</si>
  <si>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</si>
  <si>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</si>
  <si>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</si>
  <si>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</si>
  <si>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</si>
  <si>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</si>
  <si>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</si>
  <si>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</si>
  <si>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</si>
  <si>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</si>
  <si>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</si>
  <si>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</si>
  <si>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ITEM-FUEL-SRC-RAW-07BDEFC16D760A9208C5-fuel_1-CO</t>
  </si>
  <si>
    <t>ITEM-FUEL-SRC-RAW-07BDEFC16D760A9208C5-fuel_1-NOX</t>
  </si>
  <si>
    <t>ITEM-FUEL-SRC-RAW-07BDEFC16D760A9208C5-fuel_1-OC</t>
  </si>
  <si>
    <t>ITEM-FUEL-SRC-RAW-07BDEFC16D760A9208C5-fuel_1-PM10</t>
  </si>
  <si>
    <t>ITEM-FUEL-SRC-RAW-07BDEFC16D760A9208C5-fuel_1-PM25</t>
  </si>
  <si>
    <t>ITEM-FUEL-SRC-RAW-07BDEFC16D760A9208C5-fuel_1-SO2</t>
  </si>
  <si>
    <t>ITEM-FUEL-SRC-RAW-07BDEFC16D760A9208C5-fuel_1-VOCS</t>
  </si>
  <si>
    <t>ITEM-FUEL-SRC-RAW-07BDEFC16D760A9208C5-fuel_2-BC</t>
  </si>
  <si>
    <t>ITEM-FUEL-SRC-RAW-07BDEFC16D760A9208C5-fuel_2-CO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</si>
  <si>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</si>
  <si>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</si>
  <si>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</si>
  <si>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</si>
  <si>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</si>
  <si>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</si>
  <si>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</si>
  <si>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SCR+SNCR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</si>
  <si>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</si>
  <si>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</si>
  <si>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</si>
  <si>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</si>
  <si>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</si>
  <si>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</si>
  <si>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</si>
  <si>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</si>
  <si>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</si>
  <si>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</si>
  <si>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</si>
  <si>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</si>
  <si>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</si>
  <si>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</si>
  <si>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</si>
  <si>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</si>
  <si>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</si>
  <si>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</si>
  <si>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</si>
  <si>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</si>
  <si>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</si>
  <si>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</si>
  <si>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</si>
  <si>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ITEM-FUEL-SRC-RAW-08ED845850C20B09F0BA-fuel_1-CO</t>
  </si>
  <si>
    <t>ITEM-FUEL-SRC-RAW-08ED845850C20B09F0BA-fuel_1-NOX</t>
  </si>
  <si>
    <t>ITEM-FUEL-SRC-RAW-08ED845850C20B09F0BA-fuel_1-OC</t>
  </si>
  <si>
    <t>ITEM-FUEL-SRC-RAW-08ED845850C20B09F0BA-fuel_1-PM10</t>
  </si>
  <si>
    <t>ITEM-FUEL-SRC-RAW-08ED845850C20B09F0BA-fuel_1-PM25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</si>
  <si>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</si>
  <si>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</si>
  <si>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</si>
  <si>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</si>
  <si>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</si>
  <si>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</si>
  <si>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</si>
  <si>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ITEM-FUEL-SRC-RAW-094CC43E62D48F0DFC4D-fuel_1-CO</t>
  </si>
  <si>
    <t>ITEM-FUEL-SRC-RAW-094CC43E62D48F0DFC4D-fuel_1-NOX</t>
  </si>
  <si>
    <t>ITEM-FUEL-SRC-RAW-094CC43E62D48F0DFC4D-fuel_1-OC</t>
  </si>
  <si>
    <t>ITEM-FUEL-SRC-RAW-094CC43E62D48F0DFC4D-fuel_1-PM10</t>
  </si>
  <si>
    <t>ITEM-FUEL-SRC-RAW-094CC43E62D48F0DFC4D-fuel_1-PM25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</si>
  <si>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</si>
  <si>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</si>
  <si>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</si>
  <si>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</si>
  <si>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</si>
  <si>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</si>
  <si>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</si>
  <si>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ITEM-FUEL-SRC-RAW-09CC07AB1163C70FFAC1-fuel_1-CO</t>
  </si>
  <si>
    <t>ITEM-FUEL-SRC-RAW-09CC07AB1163C70FFAC1-fuel_1-NOX</t>
  </si>
  <si>
    <t>ITEM-FUEL-SRC-RAW-09CC07AB1163C70FFAC1-fuel_1-OC</t>
  </si>
  <si>
    <t>ITEM-FUEL-SRC-RAW-09CC07AB1163C70FFAC1-fuel_1-PM10</t>
  </si>
  <si>
    <t>ITEM-FUEL-SRC-RAW-09CC07AB1163C70FFAC1-fuel_1-PM25</t>
  </si>
  <si>
    <t>ITEM-FUEL-SRC-RAW-09CC07AB1163C70FFAC1-fuel_1-SO2</t>
  </si>
  <si>
    <t>ITEM-FUEL-SRC-RAW-09CC07AB1163C70FFAC1-fuel_1-VOCS</t>
  </si>
  <si>
    <t>ITEM-SRC-RAW-09CC07AB1163C70FFAC1-NH3-SLIP</t>
  </si>
  <si>
    <t>ITEM-FUEL-SRC-RAW-0A8630DDA10E683839D8-fuel_1-BC</t>
  </si>
  <si>
    <t>SRC-RAW-0A8630DDA10E683839D8</t>
  </si>
  <si>
    <t>ENT-D25D1E9D9792</t>
  </si>
  <si>
    <t>ITEM-FUEL-SRC-RAW-0A8630DDA10E683839D8-fuel_1-CO</t>
  </si>
  <si>
    <t>ITEM-FUEL-SRC-RAW-0A8630DDA10E683839D8-fuel_1-NOX</t>
  </si>
  <si>
    <t>ITEM-FUEL-SRC-RAW-0A8630DDA10E683839D8-fuel_1-OC</t>
  </si>
  <si>
    <t>ITEM-FUEL-SRC-RAW-0A8630DDA10E683839D8-fuel_1-PM10</t>
  </si>
  <si>
    <t>ITEM-FUEL-SRC-RAW-0A8630DDA10E683839D8-fuel_1-PM25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</si>
  <si>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</si>
  <si>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</si>
  <si>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</si>
  <si>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</si>
  <si>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</si>
  <si>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</si>
  <si>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ITEM-FUEL-SRC-RAW-0AABDC67D57CBEAD439E-fuel_1-CO</t>
  </si>
  <si>
    <t>ITEM-FUEL-SRC-RAW-0AABDC67D57CBEAD439E-fuel_1-NOX</t>
  </si>
  <si>
    <t>ITEM-FUEL-SRC-RAW-0AABDC67D57CBEAD439E-fuel_1-OC</t>
  </si>
  <si>
    <t>ITEM-FUEL-SRC-RAW-0AABDC67D57CBEAD439E-fuel_1-PM10</t>
  </si>
  <si>
    <t>ITEM-FUEL-SRC-RAW-0AABDC67D57CBEAD439E-fuel_1-PM25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</si>
  <si>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</si>
  <si>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</si>
  <si>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</si>
  <si>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</si>
  <si>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</si>
  <si>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</si>
  <si>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</si>
  <si>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</si>
  <si>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</si>
  <si>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</si>
  <si>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</si>
  <si>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</si>
  <si>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</si>
  <si>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</si>
  <si>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</si>
  <si>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</si>
  <si>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</si>
  <si>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ITEM-FUEL-SRC-RAW-0AF6331A11D3D11BD4D1-fuel_1-CO</t>
  </si>
  <si>
    <t>ITEM-FUEL-SRC-RAW-0AF6331A11D3D11BD4D1-fuel_1-NOX</t>
  </si>
  <si>
    <t>ITEM-FUEL-SRC-RAW-0AF6331A11D3D11BD4D1-fuel_1-OC</t>
  </si>
  <si>
    <t>ITEM-FUEL-SRC-RAW-0AF6331A11D3D11BD4D1-fuel_1-PM10</t>
  </si>
  <si>
    <t>ITEM-FUEL-SRC-RAW-0AF6331A11D3D11BD4D1-fuel_1-PM25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</si>
  <si>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</si>
  <si>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</si>
  <si>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</si>
  <si>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</si>
  <si>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</si>
  <si>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</si>
  <si>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</si>
  <si>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</si>
  <si>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室燃炉</t>
  </si>
  <si>
    <t>ITEM-FUEL-SRC-RAW-0BE9435BF40121D62373-fuel_1-CO</t>
  </si>
  <si>
    <t>ITEM-FUEL-SRC-RAW-0BE9435BF40121D62373-fuel_1-NOX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</si>
  <si>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</si>
  <si>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</si>
  <si>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</si>
  <si>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</si>
  <si>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</si>
  <si>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</si>
  <si>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</si>
  <si>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</si>
  <si>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</si>
  <si>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</si>
  <si>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ACTIVITY_OR_UNIT_MISSING|FACTOR_INPUT_MISSING|FACTOR_UNMATCHED|SOURCE_RELATION_MISSING</t>
  </si>
  <si>
    <t>ITEM-FUEL-SRC-RAW-0BF4CB61A653A4369038-fuel_1-CO</t>
  </si>
  <si>
    <t>ITEM-FUEL-SRC-RAW-0BF4CB61A653A4369038-fuel_1-NOX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</si>
  <si>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</si>
  <si>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</si>
  <si>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</si>
  <si>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</si>
  <si>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</si>
  <si>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</si>
  <si>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</si>
  <si>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</si>
  <si>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</si>
  <si>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</si>
  <si>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</si>
  <si>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</si>
  <si>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</si>
  <si>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</si>
  <si>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</si>
  <si>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</si>
  <si>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</si>
  <si>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</si>
  <si>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</si>
  <si>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</si>
  <si>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</si>
  <si>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</si>
  <si>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</si>
  <si>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</si>
  <si>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</si>
  <si>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</si>
  <si>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</si>
  <si>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</si>
  <si>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</si>
  <si>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</si>
  <si>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</si>
  <si>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</si>
  <si>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</si>
  <si>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</si>
  <si>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ITEM-FUEL-SRC-RAW-0CE8D8ABDD013A9A4978-fuel_1-CO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</si>
  <si>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</si>
  <si>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</si>
  <si>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</si>
  <si>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</si>
  <si>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</si>
  <si>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</si>
  <si>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</si>
  <si>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</si>
  <si>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</si>
  <si>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</si>
  <si>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</si>
  <si>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ITEM-FUEL-SRC-RAW-0CF0D8335C0BB992C611-fuel_1-CO</t>
  </si>
  <si>
    <t>ITEM-FUEL-SRC-RAW-0CF0D8335C0BB992C611-fuel_1-NOX</t>
  </si>
  <si>
    <t>ITEM-FUEL-SRC-RAW-0CF0D8335C0BB992C611-fuel_1-OC</t>
  </si>
  <si>
    <t>ITEM-FUEL-SRC-RAW-0CF0D8335C0BB992C611-fuel_1-PM10</t>
  </si>
  <si>
    <t>ITEM-FUEL-SRC-RAW-0CF0D8335C0BB992C611-fuel_1-PM25</t>
  </si>
  <si>
    <t>ITEM-FUEL-SRC-RAW-0CF0D8335C0BB992C611-fuel_1-SO2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</si>
  <si>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</si>
  <si>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</si>
  <si>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</si>
  <si>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</si>
  <si>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</si>
  <si>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</si>
  <si>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</si>
  <si>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</si>
  <si>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</si>
  <si>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</si>
  <si>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</si>
  <si>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</si>
  <si>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</si>
  <si>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</si>
  <si>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</si>
  <si>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</si>
  <si>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</si>
  <si>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</si>
  <si>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</si>
  <si>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</si>
  <si>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</si>
  <si>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</si>
  <si>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</si>
  <si>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</si>
  <si>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</si>
  <si>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</si>
  <si>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</si>
  <si>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</si>
  <si>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</si>
  <si>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</si>
  <si>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</si>
  <si>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</si>
  <si>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</si>
  <si>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</si>
  <si>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</si>
  <si>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</si>
  <si>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</si>
  <si>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</si>
  <si>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ITEM-FUEL-SRC-RAW-0EA1C3FA4810EDBD34F9-fuel_1-CO</t>
  </si>
  <si>
    <t>ITEM-FUEL-SRC-RAW-0EA1C3FA4810EDBD34F9-fuel_1-NOX</t>
  </si>
  <si>
    <t>ITEM-FUEL-SRC-RAW-0EA1C3FA4810EDBD34F9-fuel_1-OC</t>
  </si>
  <si>
    <t>ITEM-FUEL-SRC-RAW-0EA1C3FA4810EDBD34F9-fuel_1-PM10</t>
  </si>
  <si>
    <t>ITEM-FUEL-SRC-RAW-0EA1C3FA4810EDBD34F9-fuel_1-PM25</t>
  </si>
  <si>
    <t>ITEM-FUEL-SRC-RAW-0EA1C3FA4810EDBD34F9-fuel_1-SO2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</si>
  <si>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</si>
  <si>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</si>
  <si>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</si>
  <si>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</si>
  <si>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</si>
  <si>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</si>
  <si>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</si>
  <si>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</si>
  <si>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</si>
  <si>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</si>
  <si>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</si>
  <si>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</si>
  <si>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</si>
  <si>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</si>
  <si>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</si>
  <si>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</si>
  <si>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</si>
  <si>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</si>
  <si>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</si>
  <si>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</si>
  <si>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</si>
  <si>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</si>
  <si>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</si>
  <si>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</si>
  <si>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</si>
  <si>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</si>
  <si>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</si>
  <si>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</si>
  <si>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</si>
  <si>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</si>
  <si>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</si>
  <si>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</si>
  <si>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</si>
  <si>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</si>
  <si>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</si>
  <si>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</si>
  <si>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</si>
  <si>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</si>
  <si>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</si>
  <si>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</si>
  <si>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</si>
  <si>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</si>
  <si>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</si>
  <si>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</si>
  <si>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</si>
  <si>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ITEM-FUEL-SRC-RAW-0FB380EDC0CB23D20FB6-fuel_1-CO</t>
  </si>
  <si>
    <t>ITEM-FUEL-SRC-RAW-0FB380EDC0CB23D20FB6-fuel_1-NOX</t>
  </si>
  <si>
    <t>ITEM-FUEL-SRC-RAW-0FB380EDC0CB23D20FB6-fuel_1-OC</t>
  </si>
  <si>
    <t>ITEM-FUEL-SRC-RAW-0FB380EDC0CB23D20FB6-fuel_1-PM10</t>
  </si>
  <si>
    <t>ITEM-FUEL-SRC-RAW-0FB380EDC0CB23D20FB6-fuel_1-PM25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</si>
  <si>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</si>
  <si>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</si>
  <si>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</si>
  <si>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</si>
  <si>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</si>
  <si>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</si>
  <si>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ITEM-FUEL-SRC-RAW-0FD603FE496911B6B2BD-fuel_1-CO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</si>
  <si>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</si>
  <si>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</si>
  <si>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</si>
  <si>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</si>
  <si>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</si>
  <si>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</si>
  <si>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</si>
  <si>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</si>
  <si>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</si>
  <si>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</si>
  <si>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</si>
  <si>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</si>
  <si>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</si>
  <si>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</si>
  <si>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</si>
  <si>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</si>
  <si>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</si>
  <si>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</si>
  <si>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</si>
  <si>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</si>
  <si>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</si>
  <si>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</si>
  <si>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</si>
  <si>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</si>
  <si>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</si>
  <si>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</si>
  <si>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</si>
  <si>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</si>
  <si>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</si>
  <si>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</si>
  <si>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</si>
  <si>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</si>
  <si>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</si>
  <si>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</si>
  <si>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</si>
  <si>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</si>
  <si>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</si>
  <si>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</si>
  <si>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</si>
  <si>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</si>
  <si>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</si>
  <si>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</si>
  <si>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ITEM-FUEL-SRC-RAW-10D0195568BAD16A31F9-fuel_1-CO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</si>
  <si>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</si>
  <si>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</si>
  <si>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</si>
  <si>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</si>
  <si>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</si>
  <si>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</si>
  <si>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</si>
  <si>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</si>
  <si>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</si>
  <si>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</si>
  <si>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ITEM-FUEL-SRC-RAW-1119D64A2A06965F0B17-fuel_1-CO</t>
  </si>
  <si>
    <t>ITEM-FUEL-SRC-RAW-1119D64A2A06965F0B17-fuel_1-NOX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</si>
  <si>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</si>
  <si>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</si>
  <si>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</si>
  <si>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</si>
  <si>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</si>
  <si>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</si>
  <si>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</si>
  <si>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</si>
  <si>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</si>
  <si>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</si>
  <si>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</si>
  <si>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</si>
  <si>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</si>
  <si>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</si>
  <si>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</si>
  <si>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</si>
  <si>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</si>
  <si>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</si>
  <si>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</si>
  <si>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</si>
  <si>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</si>
  <si>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</si>
  <si>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</si>
  <si>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</si>
  <si>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</si>
  <si>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</si>
  <si>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</si>
  <si>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</si>
  <si>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</si>
  <si>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</si>
  <si>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</si>
  <si>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</si>
  <si>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</si>
  <si>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</si>
  <si>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</si>
  <si>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</si>
  <si>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</si>
  <si>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</si>
  <si>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</si>
  <si>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</si>
  <si>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</si>
  <si>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</si>
  <si>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</si>
  <si>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</si>
  <si>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</si>
  <si>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</si>
  <si>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</si>
  <si>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</si>
  <si>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</si>
  <si>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</si>
  <si>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</si>
  <si>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</si>
  <si>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</si>
  <si>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ITEM-FUEL-SRC-RAW-139C8F4E7E7BCF1E39F8-fuel_1-CO</t>
  </si>
  <si>
    <t>ITEM-FUEL-SRC-RAW-139C8F4E7E7BCF1E39F8-fuel_1-NOX</t>
  </si>
  <si>
    <t>ITEM-FUEL-SRC-RAW-139C8F4E7E7BCF1E39F8-fuel_1-OC</t>
  </si>
  <si>
    <t>ITEM-FUEL-SRC-RAW-139C8F4E7E7BCF1E39F8-fuel_1-PM10</t>
  </si>
  <si>
    <t>ITEM-FUEL-SRC-RAW-139C8F4E7E7BCF1E39F8-fuel_1-PM25</t>
  </si>
  <si>
    <t>ITEM-FUEL-SRC-RAW-139C8F4E7E7BCF1E39F8-fuel_1-SO2</t>
  </si>
  <si>
    <t>ITEM-FUEL-SRC-RAW-139C8F4E7E7BCF1E39F8-fuel_1-VOCS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</si>
  <si>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</si>
  <si>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</si>
  <si>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</si>
  <si>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</si>
  <si>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</si>
  <si>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</si>
  <si>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</si>
  <si>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</si>
  <si>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</si>
  <si>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</si>
  <si>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</si>
  <si>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</si>
  <si>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</si>
  <si>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</si>
  <si>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</si>
  <si>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</si>
  <si>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</si>
  <si>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</si>
  <si>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</si>
  <si>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</si>
  <si>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</si>
  <si>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</si>
  <si>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</si>
  <si>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</si>
  <si>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</si>
  <si>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</si>
  <si>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</si>
  <si>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</si>
  <si>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</si>
  <si>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</si>
  <si>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</si>
  <si>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</si>
  <si>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</si>
  <si>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</si>
  <si>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</si>
  <si>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</si>
  <si>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</si>
  <si>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</si>
  <si>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</si>
  <si>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</si>
  <si>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</si>
  <si>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</si>
  <si>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</si>
  <si>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</si>
  <si>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</si>
  <si>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</si>
  <si>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</si>
  <si>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</si>
  <si>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</si>
  <si>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</si>
  <si>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</si>
  <si>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</si>
  <si>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</si>
  <si>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</si>
  <si>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</si>
  <si>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</si>
  <si>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</si>
  <si>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</si>
  <si>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ITEM-FUEL-SRC-RAW-1681A08DA31856CE6747-fuel_1-CO</t>
  </si>
  <si>
    <t>ITEM-FUEL-SRC-RAW-1681A08DA31856CE6747-fuel_1-NOX</t>
  </si>
  <si>
    <t>ITEM-FUEL-SRC-RAW-1681A08DA31856CE6747-fuel_1-OC</t>
  </si>
  <si>
    <t>ITEM-FUEL-SRC-RAW-1681A08DA31856CE6747-fuel_1-PM10</t>
  </si>
  <si>
    <t>ITEM-FUEL-SRC-RAW-1681A08DA31856CE6747-fuel_1-PM25</t>
  </si>
  <si>
    <t>ITEM-FUEL-SRC-RAW-1681A08DA31856CE6747-fuel_1-SO2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</si>
  <si>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</si>
  <si>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</si>
  <si>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</si>
  <si>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</si>
  <si>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</si>
  <si>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</si>
  <si>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</si>
  <si>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</si>
  <si>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</si>
  <si>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</si>
  <si>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</si>
  <si>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</si>
  <si>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</si>
  <si>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</si>
  <si>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</si>
  <si>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</si>
  <si>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</si>
  <si>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ITEM-FUEL-SRC-RAW-179DE2302B7639EA7357-fuel_1-CO</t>
  </si>
  <si>
    <t>ITEM-FUEL-SRC-RAW-179DE2302B7639EA7357-fuel_1-NOX</t>
  </si>
  <si>
    <t>ITEM-FUEL-SRC-RAW-179DE2302B7639EA7357-fuel_1-OC</t>
  </si>
  <si>
    <t>ITEM-FUEL-SRC-RAW-179DE2302B7639EA7357-fuel_1-PM10</t>
  </si>
  <si>
    <t>ITEM-FUEL-SRC-RAW-179DE2302B7639EA7357-fuel_1-PM25</t>
  </si>
  <si>
    <t>ITEM-FUEL-SRC-RAW-179DE2302B7639EA7357-fuel_1-SO2</t>
  </si>
  <si>
    <t>ITEM-FUEL-SRC-RAW-179DE2302B7639EA7357-fuel_1-VOCS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</si>
  <si>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</si>
  <si>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</si>
  <si>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</si>
  <si>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</si>
  <si>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</si>
  <si>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</si>
  <si>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</si>
  <si>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</si>
  <si>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</si>
  <si>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</si>
  <si>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</si>
  <si>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</si>
  <si>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</si>
  <si>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</si>
  <si>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</si>
  <si>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</si>
  <si>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</si>
  <si>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</si>
  <si>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</si>
  <si>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</si>
  <si>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</si>
  <si>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</si>
  <si>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</si>
  <si>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</si>
  <si>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</si>
  <si>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</si>
  <si>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</si>
  <si>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</si>
  <si>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</si>
  <si>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</si>
  <si>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</si>
  <si>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</si>
  <si>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</si>
  <si>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</si>
  <si>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</si>
  <si>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</si>
  <si>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</si>
  <si>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</si>
  <si>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</si>
  <si>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</si>
  <si>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</si>
  <si>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</si>
  <si>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</si>
  <si>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</si>
  <si>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</si>
  <si>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</si>
  <si>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</si>
  <si>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</si>
  <si>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</si>
  <si>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</si>
  <si>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</si>
  <si>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</si>
  <si>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</si>
  <si>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</si>
  <si>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</si>
  <si>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</si>
  <si>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</si>
  <si>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</si>
  <si>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</si>
  <si>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</si>
  <si>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</si>
  <si>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</si>
  <si>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</si>
  <si>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</si>
  <si>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</si>
  <si>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</si>
  <si>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</si>
  <si>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COORDINATE_REVIEW_REQUIRED</t>
  </si>
  <si>
    <t>ITEM-FUEL-SRC-RAW-19B02173B9BDBDA24043-fuel_1-CO</t>
  </si>
  <si>
    <t>ITEM-FUEL-SRC-RAW-19B02173B9BDBDA24043-fuel_1-NOX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</si>
  <si>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</si>
  <si>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</si>
  <si>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</si>
  <si>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</si>
  <si>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</si>
  <si>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</si>
  <si>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</si>
  <si>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</si>
  <si>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</si>
  <si>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</si>
  <si>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</si>
  <si>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</si>
  <si>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</si>
  <si>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</si>
  <si>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</si>
  <si>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</si>
  <si>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</si>
  <si>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</si>
  <si>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</si>
  <si>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</si>
  <si>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</si>
  <si>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</si>
  <si>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</si>
  <si>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</si>
  <si>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</si>
  <si>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</si>
  <si>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</si>
  <si>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</si>
  <si>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</si>
  <si>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</si>
  <si>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</si>
  <si>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</si>
  <si>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</si>
  <si>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</si>
  <si>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</si>
  <si>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</si>
  <si>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</si>
  <si>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</si>
  <si>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</si>
  <si>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</si>
  <si>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</si>
  <si>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</si>
  <si>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</si>
  <si>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</si>
  <si>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</si>
  <si>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</si>
  <si>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</si>
  <si>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</si>
  <si>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</si>
  <si>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</si>
  <si>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</si>
  <si>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</si>
  <si>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</si>
  <si>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</si>
  <si>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ITEM-FUEL-SRC-RAW-1AE27443669F5EB68673-fuel_1-CO</t>
  </si>
  <si>
    <t>ITEM-FUEL-SRC-RAW-1AE27443669F5EB68673-fuel_1-NOX</t>
  </si>
  <si>
    <t>ITEM-FUEL-SRC-RAW-1AE27443669F5EB68673-fuel_1-OC</t>
  </si>
  <si>
    <t>ITEM-FUEL-SRC-RAW-1AE27443669F5EB68673-fuel_1-PM10</t>
  </si>
  <si>
    <t>ITEM-FUEL-SRC-RAW-1AE27443669F5EB68673-fuel_1-PM25</t>
  </si>
  <si>
    <t>ITEM-FUEL-SRC-RAW-1AE27443669F5EB68673-fuel_1-SO2</t>
  </si>
  <si>
    <t>ITEM-FUEL-SRC-RAW-1AE27443669F5EB68673-fuel_1-VOCS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</si>
  <si>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</si>
  <si>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</si>
  <si>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</si>
  <si>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</si>
  <si>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</si>
  <si>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</si>
  <si>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</si>
  <si>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</si>
  <si>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</si>
  <si>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</si>
  <si>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</si>
  <si>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</si>
  <si>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</si>
  <si>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</si>
  <si>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</si>
  <si>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</si>
  <si>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</si>
  <si>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</si>
  <si>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</si>
  <si>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</si>
  <si>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</si>
  <si>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</si>
  <si>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</si>
  <si>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</si>
  <si>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</si>
  <si>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</si>
  <si>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</si>
  <si>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</si>
  <si>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</si>
  <si>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</si>
  <si>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</si>
  <si>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</si>
  <si>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</si>
  <si>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</si>
  <si>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</si>
  <si>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</si>
  <si>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</si>
  <si>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</si>
  <si>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</si>
  <si>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</si>
  <si>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</si>
  <si>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</si>
  <si>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</si>
  <si>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</si>
  <si>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</si>
  <si>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</si>
  <si>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</si>
  <si>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</si>
  <si>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</si>
  <si>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</si>
  <si>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</si>
  <si>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</si>
  <si>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</si>
  <si>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</si>
  <si>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</si>
  <si>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</si>
  <si>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</si>
  <si>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</si>
  <si>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</si>
  <si>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</si>
  <si>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</si>
  <si>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</si>
  <si>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</si>
  <si>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</si>
  <si>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</si>
  <si>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</si>
  <si>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</si>
  <si>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</si>
  <si>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</si>
  <si>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</si>
  <si>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</si>
  <si>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</si>
  <si>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</si>
  <si>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</si>
  <si>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</si>
  <si>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</si>
  <si>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</si>
  <si>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</si>
  <si>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</si>
  <si>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</si>
  <si>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</si>
  <si>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</si>
  <si>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</si>
  <si>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</si>
  <si>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</si>
  <si>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</si>
  <si>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</si>
  <si>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</si>
  <si>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</si>
  <si>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</si>
  <si>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</si>
  <si>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</si>
  <si>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</si>
  <si>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</si>
  <si>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</si>
  <si>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</si>
  <si>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</si>
  <si>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</si>
  <si>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</si>
  <si>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</si>
  <si>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</si>
  <si>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</si>
  <si>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</si>
  <si>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</si>
  <si>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</si>
  <si>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</si>
  <si>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</si>
  <si>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</si>
  <si>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</si>
  <si>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ITEM-FUEL-SRC-RAW-1EB7C13F069907F85625-fuel_1-CO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</si>
  <si>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</si>
  <si>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</si>
  <si>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</si>
  <si>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</si>
  <si>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</si>
  <si>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</si>
  <si>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</si>
  <si>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</si>
  <si>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</si>
  <si>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</si>
  <si>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</si>
  <si>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</si>
  <si>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</si>
  <si>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</si>
  <si>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</si>
  <si>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</si>
  <si>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</si>
  <si>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</si>
  <si>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</si>
  <si>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</si>
  <si>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</si>
  <si>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</si>
  <si>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</si>
  <si>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</si>
  <si>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</si>
  <si>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</si>
  <si>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</si>
  <si>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</si>
  <si>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</si>
  <si>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</si>
  <si>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</si>
  <si>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</si>
  <si>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</si>
  <si>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</si>
  <si>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</si>
  <si>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</si>
  <si>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</si>
  <si>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</si>
  <si>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</si>
  <si>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</si>
  <si>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</si>
  <si>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</si>
  <si>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</si>
  <si>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</si>
  <si>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</si>
  <si>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</si>
  <si>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</si>
  <si>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</si>
  <si>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</si>
  <si>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</si>
  <si>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</si>
  <si>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</si>
  <si>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ITEM-FUEL-SRC-RAW-237672AA46BE0C968436-fuel_1-CO</t>
  </si>
  <si>
    <t>ITEM-FUEL-SRC-RAW-237672AA46BE0C968436-fuel_1-NOX</t>
  </si>
  <si>
    <t>ITEM-FUEL-SRC-RAW-237672AA46BE0C968436-fuel_1-OC</t>
  </si>
  <si>
    <t>ITEM-FUEL-SRC-RAW-237672AA46BE0C968436-fuel_1-PM10</t>
  </si>
  <si>
    <t>ITEM-FUEL-SRC-RAW-237672AA46BE0C968436-fuel_1-PM25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</si>
  <si>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</si>
  <si>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</si>
  <si>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</si>
  <si>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</si>
  <si>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</si>
  <si>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</si>
  <si>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</si>
  <si>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</si>
  <si>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</si>
  <si>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</si>
  <si>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</si>
  <si>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</si>
  <si>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</si>
  <si>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</si>
  <si>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</si>
  <si>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</si>
  <si>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</si>
  <si>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</si>
  <si>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</si>
  <si>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</si>
  <si>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</si>
  <si>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</si>
  <si>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</si>
  <si>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</si>
  <si>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</si>
  <si>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</si>
  <si>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</si>
  <si>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</si>
  <si>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</si>
  <si>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</si>
  <si>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</si>
  <si>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</si>
  <si>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</si>
  <si>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</si>
  <si>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</si>
  <si>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</si>
  <si>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</si>
  <si>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</si>
  <si>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</si>
  <si>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</si>
  <si>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</si>
  <si>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</si>
  <si>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</si>
  <si>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</si>
  <si>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</si>
  <si>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</si>
  <si>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ITEM-FUEL-SRC-RAW-26C6AC5D432F5629DDAD-fuel_1-CO</t>
  </si>
  <si>
    <t>ITEM-FUEL-SRC-RAW-26C6AC5D432F5629DDAD-fuel_1-NOX</t>
  </si>
  <si>
    <t>ITEM-FUEL-SRC-RAW-26C6AC5D432F5629DDAD-fuel_1-OC</t>
  </si>
  <si>
    <t>ITEM-FUEL-SRC-RAW-26C6AC5D432F5629DDAD-fuel_1-PM10</t>
  </si>
  <si>
    <t>ITEM-FUEL-SRC-RAW-26C6AC5D432F5629DDAD-fuel_1-PM25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</si>
  <si>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</si>
  <si>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</si>
  <si>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</si>
  <si>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</si>
  <si>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</si>
  <si>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</si>
  <si>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</si>
  <si>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</si>
  <si>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</si>
  <si>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</si>
  <si>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</si>
  <si>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</si>
  <si>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</si>
  <si>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</si>
  <si>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</si>
  <si>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</si>
  <si>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</si>
  <si>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</si>
  <si>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</si>
  <si>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</si>
  <si>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</si>
  <si>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</si>
  <si>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</si>
  <si>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</si>
  <si>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</si>
  <si>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</si>
  <si>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</si>
  <si>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</si>
  <si>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</si>
  <si>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</si>
  <si>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</si>
  <si>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</si>
  <si>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</si>
  <si>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</si>
  <si>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</si>
  <si>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</si>
  <si>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</si>
  <si>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</si>
  <si>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</si>
  <si>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</si>
  <si>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</si>
  <si>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</si>
  <si>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</si>
  <si>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</si>
  <si>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</si>
  <si>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</si>
  <si>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</si>
  <si>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</si>
  <si>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</si>
  <si>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</si>
  <si>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</si>
  <si>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</si>
  <si>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</si>
  <si>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</si>
  <si>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</si>
  <si>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</si>
  <si>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</si>
  <si>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</si>
  <si>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</si>
  <si>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</si>
  <si>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</si>
  <si>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</si>
  <si>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</si>
  <si>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</si>
  <si>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</si>
  <si>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</si>
  <si>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</si>
  <si>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</si>
  <si>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</si>
  <si>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</si>
  <si>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</si>
  <si>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</si>
  <si>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</si>
  <si>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</si>
  <si>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</si>
  <si>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</si>
  <si>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</si>
  <si>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</si>
  <si>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</si>
  <si>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</si>
  <si>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</si>
  <si>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</si>
  <si>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</si>
  <si>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</si>
  <si>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</si>
  <si>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</si>
  <si>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</si>
  <si>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</si>
  <si>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</si>
  <si>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</si>
  <si>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</si>
  <si>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</si>
  <si>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</si>
  <si>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</si>
  <si>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</si>
  <si>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</si>
  <si>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</si>
  <si>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</si>
  <si>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</si>
  <si>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</si>
  <si>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</si>
  <si>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</si>
  <si>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</si>
  <si>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</si>
  <si>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</si>
  <si>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</si>
  <si>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</si>
  <si>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</si>
  <si>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</si>
  <si>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</si>
  <si>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</si>
  <si>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</si>
  <si>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</si>
  <si>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</si>
  <si>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</si>
  <si>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</si>
  <si>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</si>
  <si>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</si>
  <si>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</si>
  <si>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</si>
  <si>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</si>
  <si>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</si>
  <si>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</si>
  <si>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</si>
  <si>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</si>
  <si>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</si>
  <si>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</si>
  <si>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</si>
  <si>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</si>
  <si>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</si>
  <si>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</si>
  <si>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</si>
  <si>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</si>
  <si>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</si>
  <si>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</si>
  <si>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</si>
  <si>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</si>
  <si>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</si>
  <si>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</si>
  <si>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</si>
  <si>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</si>
  <si>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</si>
  <si>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</si>
  <si>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</si>
  <si>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</si>
  <si>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</si>
  <si>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</si>
  <si>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</si>
  <si>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</si>
  <si>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</si>
  <si>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</si>
  <si>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</si>
  <si>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ITEM-FUEL-SRC-RAW-2DA4D71C571331BA6F84-fuel_1-CO</t>
  </si>
  <si>
    <t>ITEM-FUEL-SRC-RAW-2DA4D71C571331BA6F84-fuel_1-NOX</t>
  </si>
  <si>
    <t>ITEM-FUEL-SRC-RAW-2DA4D71C571331BA6F84-fuel_1-OC</t>
  </si>
  <si>
    <t>ITEM-FUEL-SRC-RAW-2DA4D71C571331BA6F84-fuel_1-PM10</t>
  </si>
  <si>
    <t>ITEM-FUEL-SRC-RAW-2DA4D71C571331BA6F84-fuel_1-PM25</t>
  </si>
  <si>
    <t>ITEM-FUEL-SRC-RAW-2DA4D71C571331BA6F84-fuel_1-SO2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</si>
  <si>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</si>
  <si>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</si>
  <si>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</si>
  <si>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</si>
  <si>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</si>
  <si>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</si>
  <si>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ITEM-FUEL-SRC-RAW-2DC355A7DAB92666CE8A-fuel_1-CO</t>
  </si>
  <si>
    <t>ITEM-FUEL-SRC-RAW-2DC355A7DAB92666CE8A-fuel_1-NOX</t>
  </si>
  <si>
    <t>ITEM-FUEL-SRC-RAW-2DC355A7DAB92666CE8A-fuel_1-OC</t>
  </si>
  <si>
    <t>ITEM-FUEL-SRC-RAW-2DC355A7DAB92666CE8A-fuel_1-PM10</t>
  </si>
  <si>
    <t>ITEM-FUEL-SRC-RAW-2DC355A7DAB92666CE8A-fuel_1-PM25</t>
  </si>
  <si>
    <t>ITEM-FUEL-SRC-RAW-2DC355A7DAB92666CE8A-fuel_1-SO2</t>
  </si>
  <si>
    <t>ITEM-FUEL-SRC-RAW-2DC355A7DAB92666CE8A-fuel_1-VOCS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</si>
  <si>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</si>
  <si>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</si>
  <si>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</si>
  <si>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</si>
  <si>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</si>
  <si>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</si>
  <si>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</si>
  <si>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</si>
  <si>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</si>
  <si>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</si>
  <si>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</si>
  <si>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</si>
  <si>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</si>
  <si>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</si>
  <si>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</si>
  <si>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</si>
  <si>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</si>
  <si>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</si>
  <si>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</si>
  <si>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</si>
  <si>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</si>
  <si>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</si>
  <si>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</si>
  <si>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</si>
  <si>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</si>
  <si>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ITEM-FUEL-SRC-RAW-2FD3C0B7571FF8A81961-fuel_1-CO</t>
  </si>
  <si>
    <t>ITEM-FUEL-SRC-RAW-2FD3C0B7571FF8A81961-fuel_1-NOX</t>
  </si>
  <si>
    <t>ITEM-FUEL-SRC-RAW-2FD3C0B7571FF8A81961-fuel_1-OC</t>
  </si>
  <si>
    <t>ITEM-FUEL-SRC-RAW-2FD3C0B7571FF8A81961-fuel_1-PM10</t>
  </si>
  <si>
    <t>ITEM-FUEL-SRC-RAW-2FD3C0B7571FF8A81961-fuel_1-PM25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</si>
  <si>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</si>
  <si>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</si>
  <si>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</si>
  <si>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</si>
  <si>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</si>
  <si>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</si>
  <si>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</si>
  <si>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</si>
  <si>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</si>
  <si>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</si>
  <si>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</si>
  <si>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</si>
  <si>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</si>
  <si>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</si>
  <si>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</si>
  <si>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</si>
  <si>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</si>
  <si>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</si>
  <si>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</si>
  <si>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</si>
  <si>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</si>
  <si>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</si>
  <si>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</si>
  <si>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</si>
  <si>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</si>
  <si>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</si>
  <si>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</si>
  <si>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</si>
  <si>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</si>
  <si>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</si>
  <si>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</si>
  <si>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</si>
  <si>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</si>
  <si>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</si>
  <si>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</si>
  <si>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</si>
  <si>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</si>
  <si>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</si>
  <si>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</si>
  <si>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</si>
  <si>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</si>
  <si>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</si>
  <si>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</si>
  <si>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</si>
  <si>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</si>
  <si>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</si>
  <si>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</si>
  <si>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</si>
  <si>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</si>
  <si>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</si>
  <si>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</si>
  <si>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</si>
  <si>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</si>
  <si>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</si>
  <si>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</si>
  <si>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</si>
  <si>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</si>
  <si>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</si>
  <si>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</si>
  <si>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</si>
  <si>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</si>
  <si>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</si>
  <si>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</si>
  <si>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</si>
  <si>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</si>
  <si>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</si>
  <si>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</si>
  <si>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</si>
  <si>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</si>
  <si>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</si>
  <si>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</si>
  <si>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</si>
  <si>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</si>
  <si>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</si>
  <si>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</si>
  <si>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</si>
  <si>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</si>
  <si>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</si>
  <si>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</si>
  <si>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</si>
  <si>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</si>
  <si>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</si>
  <si>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</si>
  <si>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</si>
  <si>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</si>
  <si>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</si>
  <si>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</si>
  <si>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ITEM-FUEL-SRC-RAW-31E69AFCF19B952DA614-fuel_2-CO</t>
  </si>
  <si>
    <t>ITEM-FUEL-SRC-RAW-31E69AFCF19B952DA614-fuel_2-NOX</t>
  </si>
  <si>
    <t>ITEM-FUEL-SRC-RAW-31E69AFCF19B952DA614-fuel_2-OC</t>
  </si>
  <si>
    <t>ITEM-FUEL-SRC-RAW-31E69AFCF19B952DA614-fuel_2-PM10</t>
  </si>
  <si>
    <t>ITEM-FUEL-SRC-RAW-31E69AFCF19B952DA614-fuel_2-PM25</t>
  </si>
  <si>
    <t>ITEM-FUEL-SRC-RAW-31E69AFCF19B952DA614-fuel_2-SO2</t>
  </si>
  <si>
    <t>ITEM-FUEL-SRC-RAW-31E69AFCF19B952DA614-fuel_2-VOCS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</si>
  <si>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</si>
  <si>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</si>
  <si>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</si>
  <si>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</si>
  <si>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</si>
  <si>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</si>
  <si>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</si>
  <si>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</si>
  <si>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</si>
  <si>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</si>
  <si>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</si>
  <si>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</si>
  <si>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</si>
  <si>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</si>
  <si>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</si>
  <si>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</si>
  <si>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</si>
  <si>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</si>
  <si>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</si>
  <si>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</si>
  <si>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</si>
  <si>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</si>
  <si>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</si>
  <si>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</si>
  <si>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</si>
  <si>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</si>
  <si>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</si>
  <si>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</si>
  <si>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</si>
  <si>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</si>
  <si>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</si>
  <si>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</si>
  <si>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</si>
  <si>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</si>
  <si>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</si>
  <si>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</si>
  <si>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</si>
  <si>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</si>
  <si>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</si>
  <si>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</si>
  <si>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</si>
  <si>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</si>
  <si>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</si>
  <si>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</si>
  <si>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</si>
  <si>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</si>
  <si>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</si>
  <si>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</si>
  <si>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</si>
  <si>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</si>
  <si>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</si>
  <si>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</si>
  <si>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</si>
  <si>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</si>
  <si>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</si>
  <si>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</si>
  <si>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</si>
  <si>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</si>
  <si>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</si>
  <si>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</si>
  <si>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</si>
  <si>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</si>
  <si>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</si>
  <si>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</si>
  <si>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</si>
  <si>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</si>
  <si>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</si>
  <si>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</si>
  <si>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</si>
  <si>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</si>
  <si>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</si>
  <si>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</si>
  <si>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</si>
  <si>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</si>
  <si>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</si>
  <si>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</si>
  <si>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</si>
  <si>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</si>
  <si>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</si>
  <si>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</si>
  <si>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</si>
  <si>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</si>
  <si>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</si>
  <si>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</si>
  <si>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</si>
  <si>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</si>
  <si>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</si>
  <si>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</si>
  <si>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</si>
  <si>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</si>
  <si>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</si>
  <si>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</si>
  <si>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</si>
  <si>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ITEM-FUEL-SRC-RAW-34D213BDBC93D082A24A-fuel_1-CO</t>
  </si>
  <si>
    <t>ITEM-FUEL-SRC-RAW-34D213BDBC93D082A24A-fuel_1-NOX</t>
  </si>
  <si>
    <t>ITEM-FUEL-SRC-RAW-34D213BDBC93D082A24A-fuel_1-OC</t>
  </si>
  <si>
    <t>ITEM-FUEL-SRC-RAW-34D213BDBC93D082A24A-fuel_1-PM10</t>
  </si>
  <si>
    <t>ITEM-FUEL-SRC-RAW-34D213BDBC93D082A24A-fuel_1-PM25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</si>
  <si>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</si>
  <si>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</si>
  <si>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</si>
  <si>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</si>
  <si>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</si>
  <si>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</si>
  <si>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</si>
  <si>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</si>
  <si>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</si>
  <si>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</si>
  <si>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</si>
  <si>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</si>
  <si>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</si>
  <si>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</si>
  <si>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</si>
  <si>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</si>
  <si>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</si>
  <si>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</si>
  <si>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</si>
  <si>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</si>
  <si>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</si>
  <si>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</si>
  <si>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</si>
  <si>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</si>
  <si>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</si>
  <si>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</si>
  <si>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</si>
  <si>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</si>
  <si>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</si>
  <si>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</si>
  <si>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</si>
  <si>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</si>
  <si>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</si>
  <si>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</si>
  <si>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</si>
  <si>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</si>
  <si>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</si>
  <si>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</si>
  <si>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</si>
  <si>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</si>
  <si>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</si>
  <si>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</si>
  <si>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</si>
  <si>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</si>
  <si>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</si>
  <si>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</si>
  <si>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</si>
  <si>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</si>
  <si>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</si>
  <si>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</si>
  <si>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</si>
  <si>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</si>
  <si>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</si>
  <si>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</si>
  <si>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</si>
  <si>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</si>
  <si>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</si>
  <si>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</si>
  <si>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</si>
  <si>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</si>
  <si>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</si>
  <si>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</si>
  <si>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</si>
  <si>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</si>
  <si>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</si>
  <si>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</si>
  <si>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</si>
  <si>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</si>
  <si>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</si>
  <si>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</si>
  <si>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</si>
  <si>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</si>
  <si>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</si>
  <si>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</si>
  <si>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</si>
  <si>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</si>
  <si>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</si>
  <si>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</si>
  <si>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</si>
  <si>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</si>
  <si>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</si>
  <si>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</si>
  <si>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</si>
  <si>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</si>
  <si>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</si>
  <si>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</si>
  <si>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</si>
  <si>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</si>
  <si>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</si>
  <si>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</si>
  <si>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</si>
  <si>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</si>
  <si>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</si>
  <si>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</si>
  <si>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</si>
  <si>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</si>
  <si>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</si>
  <si>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</si>
  <si>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</si>
  <si>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</si>
  <si>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</si>
  <si>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</si>
  <si>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</si>
  <si>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</si>
  <si>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</si>
  <si>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</si>
  <si>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</si>
  <si>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</si>
  <si>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</si>
  <si>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</si>
  <si>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</si>
  <si>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</si>
  <si>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</si>
  <si>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</si>
  <si>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</si>
  <si>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</si>
  <si>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</si>
  <si>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</si>
  <si>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</si>
  <si>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</si>
  <si>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</si>
  <si>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</si>
  <si>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</si>
  <si>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</si>
  <si>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</si>
  <si>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</si>
  <si>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</si>
  <si>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</si>
  <si>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</si>
  <si>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</si>
  <si>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</si>
  <si>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</si>
  <si>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</si>
  <si>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</si>
  <si>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</si>
  <si>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</si>
  <si>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</si>
  <si>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</si>
  <si>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</si>
  <si>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</si>
  <si>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</si>
  <si>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</si>
  <si>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</si>
  <si>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</si>
  <si>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</si>
  <si>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</si>
  <si>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</si>
  <si>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</si>
  <si>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</si>
  <si>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</si>
  <si>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</si>
  <si>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</si>
  <si>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</si>
  <si>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</si>
  <si>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</si>
  <si>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</si>
  <si>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</si>
  <si>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</si>
  <si>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</si>
  <si>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</si>
  <si>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</si>
  <si>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</si>
  <si>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</si>
  <si>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</si>
  <si>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</si>
  <si>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</si>
  <si>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</si>
  <si>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</si>
  <si>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</si>
  <si>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</si>
  <si>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</si>
  <si>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</si>
  <si>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</si>
  <si>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</si>
  <si>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</si>
  <si>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</si>
  <si>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</si>
  <si>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</si>
  <si>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</si>
  <si>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</si>
  <si>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</si>
  <si>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</si>
  <si>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</si>
  <si>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</si>
  <si>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ITEM-FUEL-SRC-RAW-3ADABD147A15EE50A339-fuel_1-CO</t>
  </si>
  <si>
    <t>ITEM-FUEL-SRC-RAW-3ADABD147A15EE50A339-fuel_1-NOX</t>
  </si>
  <si>
    <t>ITEM-FUEL-SRC-RAW-3ADABD147A15EE50A339-fuel_1-OC</t>
  </si>
  <si>
    <t>ITEM-FUEL-SRC-RAW-3ADABD147A15EE50A339-fuel_1-PM10</t>
  </si>
  <si>
    <t>ITEM-FUEL-SRC-RAW-3ADABD147A15EE50A339-fuel_1-PM25</t>
  </si>
  <si>
    <t>ITEM-FUEL-SRC-RAW-3ADABD147A15EE50A339-fuel_1-SO2</t>
  </si>
  <si>
    <t>ITEM-FUEL-SRC-RAW-3ADABD147A15EE50A339-fuel_1-VOCS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</si>
  <si>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</si>
  <si>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</si>
  <si>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</si>
  <si>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</si>
  <si>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</si>
  <si>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</si>
  <si>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</si>
  <si>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</si>
  <si>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</si>
  <si>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</si>
  <si>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</si>
  <si>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</si>
  <si>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</si>
  <si>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</si>
  <si>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</si>
  <si>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</si>
  <si>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</si>
  <si>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</si>
  <si>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</si>
  <si>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</si>
  <si>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</si>
  <si>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</si>
  <si>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</si>
  <si>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</si>
  <si>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</si>
  <si>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</si>
  <si>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</si>
  <si>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</si>
  <si>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</si>
  <si>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</si>
  <si>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</si>
  <si>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</si>
  <si>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</si>
  <si>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</si>
  <si>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</si>
  <si>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</si>
  <si>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</si>
  <si>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</si>
  <si>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</si>
  <si>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</si>
  <si>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</si>
  <si>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</si>
  <si>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</si>
  <si>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</si>
  <si>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</si>
  <si>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</si>
  <si>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</si>
  <si>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</si>
  <si>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</si>
  <si>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</si>
  <si>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</si>
  <si>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</si>
  <si>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</si>
  <si>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</si>
  <si>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</si>
  <si>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</si>
  <si>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</si>
  <si>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</si>
  <si>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</si>
  <si>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</si>
  <si>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</si>
  <si>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</si>
  <si>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</si>
  <si>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</si>
  <si>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</si>
  <si>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ITEM-FUEL-SRC-RAW-3CE84EFE5438CA8FB4A0-fuel_1-CO</t>
  </si>
  <si>
    <t>ITEM-FUEL-SRC-RAW-3CE84EFE5438CA8FB4A0-fuel_1-NOX</t>
  </si>
  <si>
    <t>ITEM-FUEL-SRC-RAW-3CE84EFE5438CA8FB4A0-fuel_1-OC</t>
  </si>
  <si>
    <t>ITEM-FUEL-SRC-RAW-3CE84EFE5438CA8FB4A0-fuel_1-PM10</t>
  </si>
  <si>
    <t>ITEM-FUEL-SRC-RAW-3CE84EFE5438CA8FB4A0-fuel_1-PM25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</si>
  <si>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</si>
  <si>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</si>
  <si>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</si>
  <si>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</si>
  <si>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</si>
  <si>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</si>
  <si>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</si>
  <si>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</si>
  <si>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</si>
  <si>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</si>
  <si>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</si>
  <si>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</si>
  <si>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</si>
  <si>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</si>
  <si>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</si>
  <si>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</si>
  <si>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</si>
  <si>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</si>
  <si>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</si>
  <si>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</si>
  <si>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</si>
  <si>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</si>
  <si>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</si>
  <si>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</si>
  <si>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</si>
  <si>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</si>
  <si>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</si>
  <si>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</si>
  <si>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</si>
  <si>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</si>
  <si>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</si>
  <si>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</si>
  <si>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</si>
  <si>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</si>
  <si>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</si>
  <si>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</si>
  <si>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</si>
  <si>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</si>
  <si>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</si>
  <si>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</si>
  <si>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</si>
  <si>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</si>
  <si>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</si>
  <si>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</si>
  <si>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</si>
  <si>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</si>
  <si>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</si>
  <si>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</si>
  <si>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</si>
  <si>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</si>
  <si>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</si>
  <si>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</si>
  <si>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</si>
  <si>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</si>
  <si>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</si>
  <si>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</si>
  <si>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</si>
  <si>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</si>
  <si>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</si>
  <si>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</si>
  <si>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</si>
  <si>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</si>
  <si>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</si>
  <si>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</si>
  <si>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</si>
  <si>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</si>
  <si>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</si>
  <si>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</si>
  <si>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</si>
  <si>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</si>
  <si>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</si>
  <si>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</si>
  <si>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</si>
  <si>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</si>
  <si>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</si>
  <si>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</si>
  <si>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</si>
  <si>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</si>
  <si>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</si>
  <si>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</si>
  <si>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</si>
  <si>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</si>
  <si>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</si>
  <si>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</si>
  <si>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</si>
  <si>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</si>
  <si>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</si>
  <si>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</si>
  <si>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</si>
  <si>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</si>
  <si>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</si>
  <si>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</si>
  <si>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</si>
  <si>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</si>
  <si>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</si>
  <si>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</si>
  <si>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</si>
  <si>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</si>
  <si>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</si>
  <si>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</si>
  <si>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ITEM-FUEL-SRC-RAW-3EAA65F4151F396ECE93-fuel_1-CO</t>
  </si>
  <si>
    <t>ITEM-FUEL-SRC-RAW-3EAA65F4151F396ECE93-fuel_1-NOX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</si>
  <si>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</si>
  <si>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</si>
  <si>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</si>
  <si>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</si>
  <si>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</si>
  <si>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</si>
  <si>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</si>
  <si>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ITEM-FUEL-SRC-RAW-3EAA65F4151F396ECE93-fuel_2-CO</t>
  </si>
  <si>
    <t>ITEM-FUEL-SRC-RAW-3EAA65F4151F396ECE93-fuel_2-NOX</t>
  </si>
  <si>
    <t>ITEM-FUEL-SRC-RAW-3EAA65F4151F396ECE93-fuel_2-OC</t>
  </si>
  <si>
    <t>ITEM-FUEL-SRC-RAW-3EAA65F4151F396ECE93-fuel_2-PM10</t>
  </si>
  <si>
    <t>ITEM-FUEL-SRC-RAW-3EAA65F4151F396ECE93-fuel_2-PM25</t>
  </si>
  <si>
    <t>ITEM-FUEL-SRC-RAW-3EAA65F4151F396ECE93-fuel_2-SO2</t>
  </si>
  <si>
    <t>ITEM-FUEL-SRC-RAW-3EAA65F4151F396ECE93-fuel_2-VOCS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</si>
  <si>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</si>
  <si>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</si>
  <si>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</si>
  <si>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</si>
  <si>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</si>
  <si>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</si>
  <si>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</si>
  <si>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</si>
  <si>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</si>
  <si>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</si>
  <si>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</si>
  <si>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</si>
  <si>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</si>
  <si>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</si>
  <si>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</si>
  <si>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</si>
  <si>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</si>
  <si>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</si>
  <si>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</si>
  <si>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</si>
  <si>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</si>
  <si>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</si>
  <si>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</si>
  <si>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</si>
  <si>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</si>
  <si>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</si>
  <si>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</si>
  <si>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</si>
  <si>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</si>
  <si>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</si>
  <si>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</si>
  <si>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</si>
  <si>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</si>
  <si>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</si>
  <si>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</si>
  <si>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</si>
  <si>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</si>
  <si>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</si>
  <si>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</si>
  <si>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</si>
  <si>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</si>
  <si>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</si>
  <si>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</si>
  <si>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</si>
  <si>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</si>
  <si>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</si>
  <si>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</si>
  <si>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</si>
  <si>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</si>
  <si>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</si>
  <si>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</si>
  <si>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</si>
  <si>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</si>
  <si>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</si>
  <si>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</si>
  <si>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</si>
  <si>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</si>
  <si>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</si>
  <si>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</si>
  <si>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</si>
  <si>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</si>
  <si>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</si>
  <si>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</si>
  <si>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</si>
  <si>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</si>
  <si>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</si>
  <si>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</si>
  <si>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</si>
  <si>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</si>
  <si>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</si>
  <si>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</si>
  <si>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</si>
  <si>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</si>
  <si>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</si>
  <si>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</si>
  <si>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</si>
  <si>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</si>
  <si>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</si>
  <si>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</si>
  <si>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</si>
  <si>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</si>
  <si>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</si>
  <si>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</si>
  <si>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</si>
  <si>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</si>
  <si>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</si>
  <si>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</si>
  <si>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</si>
  <si>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</si>
  <si>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</si>
  <si>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</si>
  <si>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</si>
  <si>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</si>
  <si>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</si>
  <si>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</si>
  <si>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</si>
  <si>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</si>
  <si>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</si>
  <si>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</si>
  <si>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</si>
  <si>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</si>
  <si>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</si>
  <si>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</si>
  <si>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ITEM-FUEL-SRC-RAW-440F3ECCAE0DC6816F0D-fuel_1-CO</t>
  </si>
  <si>
    <t>ITEM-FUEL-SRC-RAW-440F3ECCAE0DC6816F0D-fuel_1-NOX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</si>
  <si>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</si>
  <si>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</si>
  <si>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</si>
  <si>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</si>
  <si>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</si>
  <si>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</si>
  <si>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</si>
  <si>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</si>
  <si>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</si>
  <si>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</si>
  <si>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</si>
  <si>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</si>
  <si>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</si>
  <si>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</si>
  <si>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</si>
  <si>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</si>
  <si>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</si>
  <si>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</si>
  <si>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</si>
  <si>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</si>
  <si>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</si>
  <si>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</si>
  <si>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</si>
  <si>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</si>
  <si>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</si>
  <si>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</si>
  <si>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</si>
  <si>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</si>
  <si>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</si>
  <si>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</si>
  <si>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</si>
  <si>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</si>
  <si>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</si>
  <si>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</si>
  <si>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</si>
  <si>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</si>
  <si>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</si>
  <si>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</si>
  <si>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</si>
  <si>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</si>
  <si>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</si>
  <si>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</si>
  <si>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</si>
  <si>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</si>
  <si>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</si>
  <si>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</si>
  <si>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</si>
  <si>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</si>
  <si>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</si>
  <si>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</si>
  <si>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</si>
  <si>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</si>
  <si>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</si>
  <si>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</si>
  <si>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</si>
  <si>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</si>
  <si>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</si>
  <si>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</si>
  <si>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</si>
  <si>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</si>
  <si>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</si>
  <si>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</si>
  <si>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</si>
  <si>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</si>
  <si>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</si>
  <si>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</si>
  <si>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</si>
  <si>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</si>
  <si>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</si>
  <si>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</si>
  <si>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</si>
  <si>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</si>
  <si>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</si>
  <si>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燃油锅炉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</si>
  <si>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</si>
  <si>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</si>
  <si>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</si>
  <si>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</si>
  <si>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</si>
  <si>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</si>
  <si>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</si>
  <si>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</si>
  <si>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</si>
  <si>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</si>
  <si>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</si>
  <si>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</si>
  <si>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</si>
  <si>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</si>
  <si>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</si>
  <si>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</si>
  <si>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</si>
  <si>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</si>
  <si>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</si>
  <si>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</si>
  <si>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</si>
  <si>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</si>
  <si>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</si>
  <si>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</si>
  <si>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</si>
  <si>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</si>
  <si>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</si>
  <si>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</si>
  <si>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</si>
  <si>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</si>
  <si>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</si>
  <si>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ITEM-FUEL-SRC-RAW-46E47575BE87C0E9356F-fuel_1-CO</t>
  </si>
  <si>
    <t>ITEM-FUEL-SRC-RAW-46E47575BE87C0E9356F-fuel_1-NOX</t>
  </si>
  <si>
    <t>ITEM-FUEL-SRC-RAW-46E47575BE87C0E9356F-fuel_1-OC</t>
  </si>
  <si>
    <t>ITEM-FUEL-SRC-RAW-46E47575BE87C0E9356F-fuel_1-PM10</t>
  </si>
  <si>
    <t>ITEM-FUEL-SRC-RAW-46E47575BE87C0E9356F-fuel_1-PM25</t>
  </si>
  <si>
    <t>ITEM-FUEL-SRC-RAW-46E47575BE87C0E9356F-fuel_1-SO2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</si>
  <si>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</si>
  <si>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</si>
  <si>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</si>
  <si>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</si>
  <si>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</si>
  <si>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</si>
  <si>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</si>
  <si>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</si>
  <si>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</si>
  <si>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</si>
  <si>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</si>
  <si>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</si>
  <si>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</si>
  <si>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</si>
  <si>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</si>
  <si>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</si>
  <si>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</si>
  <si>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</si>
  <si>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</si>
  <si>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</si>
  <si>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</si>
  <si>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</si>
  <si>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</si>
  <si>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</si>
  <si>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</si>
  <si>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</si>
  <si>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</si>
  <si>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</si>
  <si>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</si>
  <si>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</si>
  <si>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</si>
  <si>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</si>
  <si>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</si>
  <si>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</si>
  <si>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</si>
  <si>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</si>
  <si>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</si>
  <si>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</si>
  <si>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</si>
  <si>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</si>
  <si>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</si>
  <si>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</si>
  <si>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</si>
  <si>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</si>
  <si>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</si>
  <si>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</si>
  <si>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</si>
  <si>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</si>
  <si>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</si>
  <si>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</si>
  <si>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</si>
  <si>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</si>
  <si>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</si>
  <si>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</si>
  <si>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</si>
  <si>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</si>
  <si>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</si>
  <si>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</si>
  <si>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</si>
  <si>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</si>
  <si>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</si>
  <si>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</si>
  <si>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</si>
  <si>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</si>
  <si>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</si>
  <si>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ITEM-FUEL-SRC-RAW-48DCBBDCA9816A53DD04-fuel_1-CO</t>
  </si>
  <si>
    <t>ITEM-FUEL-SRC-RAW-48DCBBDCA9816A53DD04-fuel_1-NOX</t>
  </si>
  <si>
    <t>ITEM-FUEL-SRC-RAW-48DCBBDCA9816A53DD04-fuel_1-OC</t>
  </si>
  <si>
    <t>ITEM-FUEL-SRC-RAW-48DCBBDCA9816A53DD04-fuel_1-PM10</t>
  </si>
  <si>
    <t>ITEM-FUEL-SRC-RAW-48DCBBDCA9816A53DD04-fuel_1-PM25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</si>
  <si>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</si>
  <si>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</si>
  <si>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</si>
  <si>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</si>
  <si>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</si>
  <si>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</si>
  <si>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</si>
  <si>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</si>
  <si>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</si>
  <si>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</si>
  <si>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</si>
  <si>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</si>
  <si>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</si>
  <si>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</si>
  <si>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</si>
  <si>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</si>
  <si>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</si>
  <si>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</si>
  <si>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</si>
  <si>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</si>
  <si>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</si>
  <si>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</si>
  <si>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</si>
  <si>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</si>
  <si>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</si>
  <si>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</si>
  <si>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</si>
  <si>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</si>
  <si>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</si>
  <si>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</si>
  <si>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</si>
  <si>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</si>
  <si>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</si>
  <si>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</si>
  <si>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</si>
  <si>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</si>
  <si>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</si>
  <si>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</si>
  <si>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</si>
  <si>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</si>
  <si>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</si>
  <si>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</si>
  <si>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</si>
  <si>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</si>
  <si>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</si>
  <si>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</si>
  <si>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</si>
  <si>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</si>
  <si>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</si>
  <si>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</si>
  <si>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</si>
  <si>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</si>
  <si>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</si>
  <si>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</si>
  <si>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</si>
  <si>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</si>
  <si>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</si>
  <si>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</si>
  <si>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</si>
  <si>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</si>
  <si>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</si>
  <si>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</si>
  <si>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</si>
  <si>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</si>
  <si>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</si>
  <si>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</si>
  <si>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</si>
  <si>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</si>
  <si>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</si>
  <si>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</si>
  <si>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</si>
  <si>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</si>
  <si>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</si>
  <si>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</si>
  <si>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</si>
  <si>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</si>
  <si>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</si>
  <si>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</si>
  <si>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</si>
  <si>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</si>
  <si>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</si>
  <si>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</si>
  <si>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</si>
  <si>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</si>
  <si>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</si>
  <si>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</si>
  <si>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</si>
  <si>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</si>
  <si>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</si>
  <si>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</si>
  <si>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</si>
  <si>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</si>
  <si>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</si>
  <si>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</si>
  <si>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</si>
  <si>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</si>
  <si>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</si>
  <si>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</si>
  <si>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</si>
  <si>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</si>
  <si>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</si>
  <si>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</si>
  <si>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</si>
  <si>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</si>
  <si>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</si>
  <si>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</si>
  <si>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</si>
  <si>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</si>
  <si>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</si>
  <si>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</si>
  <si>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</si>
  <si>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</si>
  <si>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</si>
  <si>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</si>
  <si>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</si>
  <si>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</si>
  <si>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</si>
  <si>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</si>
  <si>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</si>
  <si>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</si>
  <si>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</si>
  <si>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</si>
  <si>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</si>
  <si>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</si>
  <si>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</si>
  <si>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</si>
  <si>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</si>
  <si>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</si>
  <si>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</si>
  <si>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</si>
  <si>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</si>
  <si>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</si>
  <si>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</si>
  <si>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</si>
  <si>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</si>
  <si>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</si>
  <si>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</si>
  <si>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</si>
  <si>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</si>
  <si>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</si>
  <si>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</si>
  <si>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</si>
  <si>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</si>
  <si>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</si>
  <si>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</si>
  <si>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</si>
  <si>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</si>
  <si>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</si>
  <si>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</si>
  <si>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</si>
  <si>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</si>
  <si>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</si>
  <si>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</si>
  <si>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</si>
  <si>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</si>
  <si>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</si>
  <si>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</si>
  <si>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</si>
  <si>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</si>
  <si>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</si>
  <si>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</si>
  <si>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</si>
  <si>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</si>
  <si>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</si>
  <si>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</si>
  <si>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</si>
  <si>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ITEM-FUEL-SRC-RAW-4C935755D3373975791B-fuel_1-CO</t>
  </si>
  <si>
    <t>ITEM-FUEL-SRC-RAW-4C935755D3373975791B-fuel_1-NOX</t>
  </si>
  <si>
    <t>ITEM-FUEL-SRC-RAW-4C935755D3373975791B-fuel_1-OC</t>
  </si>
  <si>
    <t>ITEM-FUEL-SRC-RAW-4C935755D3373975791B-fuel_1-PM10</t>
  </si>
  <si>
    <t>ITEM-FUEL-SRC-RAW-4C935755D3373975791B-fuel_1-PM25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</si>
  <si>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</si>
  <si>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</si>
  <si>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</si>
  <si>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</si>
  <si>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</si>
  <si>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</si>
  <si>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</si>
  <si>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</si>
  <si>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</si>
  <si>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</si>
  <si>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</si>
  <si>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</si>
  <si>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</si>
  <si>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</si>
  <si>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</si>
  <si>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</si>
  <si>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</si>
  <si>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</si>
  <si>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</si>
  <si>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</si>
  <si>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</si>
  <si>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</si>
  <si>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</si>
  <si>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</si>
  <si>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</si>
  <si>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</si>
  <si>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</si>
  <si>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</si>
  <si>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</si>
  <si>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</si>
  <si>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</si>
  <si>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</si>
  <si>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</si>
  <si>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</si>
  <si>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</si>
  <si>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</si>
  <si>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</si>
  <si>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</si>
  <si>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</si>
  <si>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</si>
  <si>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</si>
  <si>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</si>
  <si>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</si>
  <si>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</si>
  <si>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</si>
  <si>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</si>
  <si>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</si>
  <si>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</si>
  <si>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</si>
  <si>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</si>
  <si>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</si>
  <si>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</si>
  <si>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</si>
  <si>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</si>
  <si>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</si>
  <si>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</si>
  <si>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</si>
  <si>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</si>
  <si>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</si>
  <si>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</si>
  <si>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</si>
  <si>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</si>
  <si>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</si>
  <si>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</si>
  <si>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</si>
  <si>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</si>
  <si>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</si>
  <si>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ITEM-FUEL-SRC-RAW-53B5837DAD8F9F15017F-fuel_1-CO</t>
  </si>
  <si>
    <t>ITEM-FUEL-SRC-RAW-53B5837DAD8F9F15017F-fuel_1-NOX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</si>
  <si>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</si>
  <si>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</si>
  <si>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</si>
  <si>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</si>
  <si>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</si>
  <si>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</si>
  <si>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</si>
  <si>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</si>
  <si>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</si>
  <si>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</si>
  <si>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</si>
  <si>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</si>
  <si>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</si>
  <si>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</si>
  <si>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</si>
  <si>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</si>
  <si>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</si>
  <si>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</si>
  <si>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</si>
  <si>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</si>
  <si>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</si>
  <si>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</si>
  <si>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</si>
  <si>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</si>
  <si>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</si>
  <si>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</si>
  <si>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</si>
  <si>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</si>
  <si>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</si>
  <si>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</si>
  <si>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</si>
  <si>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</si>
  <si>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</si>
  <si>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</si>
  <si>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</si>
  <si>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</si>
  <si>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</si>
  <si>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</si>
  <si>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</si>
  <si>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</si>
  <si>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</si>
  <si>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</si>
  <si>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</si>
  <si>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</si>
  <si>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</si>
  <si>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</si>
  <si>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</si>
  <si>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</si>
  <si>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</si>
  <si>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</si>
  <si>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</si>
  <si>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</si>
  <si>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</si>
  <si>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</si>
  <si>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</si>
  <si>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</si>
  <si>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</si>
  <si>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</si>
  <si>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</si>
  <si>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</si>
  <si>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</si>
  <si>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</si>
  <si>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</si>
  <si>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</si>
  <si>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</si>
  <si>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</si>
  <si>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</si>
  <si>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</si>
  <si>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</si>
  <si>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</si>
  <si>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</si>
  <si>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</si>
  <si>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</si>
  <si>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</si>
  <si>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</si>
  <si>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</si>
  <si>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</si>
  <si>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</si>
  <si>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</si>
  <si>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</si>
  <si>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</si>
  <si>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</si>
  <si>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</si>
  <si>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</si>
  <si>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</si>
  <si>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</si>
  <si>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</si>
  <si>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</si>
  <si>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</si>
  <si>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</si>
  <si>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</si>
  <si>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</si>
  <si>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</si>
  <si>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</si>
  <si>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</si>
  <si>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</si>
  <si>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</si>
  <si>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</si>
  <si>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</si>
  <si>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</si>
  <si>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</si>
  <si>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</si>
  <si>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</si>
  <si>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</si>
  <si>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</si>
  <si>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</si>
  <si>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</si>
  <si>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</si>
  <si>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</si>
  <si>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</si>
  <si>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</si>
  <si>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</si>
  <si>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</si>
  <si>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</si>
  <si>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</si>
  <si>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</si>
  <si>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</si>
  <si>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</si>
  <si>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</si>
  <si>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</si>
  <si>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</si>
  <si>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</si>
  <si>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</si>
  <si>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</si>
  <si>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</si>
  <si>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</si>
  <si>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</si>
  <si>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</si>
  <si>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</si>
  <si>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</si>
  <si>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</si>
  <si>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</si>
  <si>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</si>
  <si>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</si>
  <si>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</si>
  <si>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</si>
  <si>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</si>
  <si>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</si>
  <si>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</si>
  <si>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</si>
  <si>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</si>
  <si>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</si>
  <si>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</si>
  <si>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</si>
  <si>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</si>
  <si>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</si>
  <si>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</si>
  <si>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</si>
  <si>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</si>
  <si>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</si>
  <si>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</si>
  <si>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</si>
  <si>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</si>
  <si>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</si>
  <si>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</si>
  <si>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</si>
  <si>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</si>
  <si>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</si>
  <si>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</si>
  <si>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</si>
  <si>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</si>
  <si>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</si>
  <si>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</si>
  <si>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</si>
  <si>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</si>
  <si>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</si>
  <si>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</si>
  <si>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</si>
  <si>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</si>
  <si>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</si>
  <si>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</si>
  <si>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</si>
  <si>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</si>
  <si>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ITEM-FUEL-SRC-RAW-58D05AB6943C48568AE9-fuel_1-CO</t>
  </si>
  <si>
    <t>ITEM-FUEL-SRC-RAW-58D05AB6943C48568AE9-fuel_1-NOX</t>
  </si>
  <si>
    <t>ITEM-FUEL-SRC-RAW-58D05AB6943C48568AE9-fuel_1-OC</t>
  </si>
  <si>
    <t>ITEM-FUEL-SRC-RAW-58D05AB6943C48568AE9-fuel_1-PM10</t>
  </si>
  <si>
    <t>ITEM-FUEL-SRC-RAW-58D05AB6943C48568AE9-fuel_1-PM25</t>
  </si>
  <si>
    <t>ITEM-FUEL-SRC-RAW-58D05AB6943C48568AE9-fuel_1-SO2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</si>
  <si>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</si>
  <si>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</si>
  <si>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</si>
  <si>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</si>
  <si>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</si>
  <si>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ITEM-FUEL-SRC-RAW-5976F8E66964B2420D59-fuel_1-CO</t>
  </si>
  <si>
    <t>ITEM-FUEL-SRC-RAW-5976F8E66964B2420D59-fuel_1-NOX</t>
  </si>
  <si>
    <t>ITEM-FUEL-SRC-RAW-5976F8E66964B2420D59-fuel_1-OC</t>
  </si>
  <si>
    <t>ITEM-FUEL-SRC-RAW-5976F8E66964B2420D59-fuel_1-PM10</t>
  </si>
  <si>
    <t>ITEM-FUEL-SRC-RAW-5976F8E66964B2420D59-fuel_1-PM25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</si>
  <si>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</si>
  <si>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</si>
  <si>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</si>
  <si>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</si>
  <si>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</si>
  <si>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</si>
  <si>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</si>
  <si>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</si>
  <si>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</si>
  <si>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</si>
  <si>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</si>
  <si>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</si>
  <si>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</si>
  <si>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</si>
  <si>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</si>
  <si>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</si>
  <si>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</si>
  <si>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</si>
  <si>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</si>
  <si>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</si>
  <si>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</si>
  <si>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</si>
  <si>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</si>
  <si>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</si>
  <si>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</si>
  <si>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</si>
  <si>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</si>
  <si>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</si>
  <si>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</si>
  <si>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</si>
  <si>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</si>
  <si>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</si>
  <si>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</si>
  <si>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</si>
  <si>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</si>
  <si>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</si>
  <si>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</si>
  <si>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</si>
  <si>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</si>
  <si>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</si>
  <si>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</si>
  <si>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</si>
  <si>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</si>
  <si>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</si>
  <si>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</si>
  <si>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</si>
  <si>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</si>
  <si>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</si>
  <si>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</si>
  <si>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</si>
  <si>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</si>
  <si>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</si>
  <si>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</si>
  <si>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</si>
  <si>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</si>
  <si>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</si>
  <si>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</si>
  <si>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</si>
  <si>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</si>
  <si>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</si>
  <si>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</si>
  <si>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</si>
  <si>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</si>
  <si>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</si>
  <si>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</si>
  <si>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</si>
  <si>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</si>
  <si>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</si>
  <si>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</si>
  <si>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</si>
  <si>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</si>
  <si>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</si>
  <si>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</si>
  <si>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</si>
  <si>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</si>
  <si>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</si>
  <si>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</si>
  <si>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</si>
  <si>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</si>
  <si>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</si>
  <si>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</si>
  <si>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</si>
  <si>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</si>
  <si>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</si>
  <si>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</si>
  <si>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</si>
  <si>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</si>
  <si>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</si>
  <si>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</si>
  <si>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</si>
  <si>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</si>
  <si>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</si>
  <si>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</si>
  <si>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</si>
  <si>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</si>
  <si>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</si>
  <si>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</si>
  <si>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</si>
  <si>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</si>
  <si>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</si>
  <si>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</si>
  <si>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</si>
  <si>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</si>
  <si>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</si>
  <si>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</si>
  <si>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</si>
  <si>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</si>
  <si>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</si>
  <si>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</si>
  <si>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</si>
  <si>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</si>
  <si>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</si>
  <si>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</si>
  <si>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</si>
  <si>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</si>
  <si>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</si>
  <si>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</si>
  <si>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</si>
  <si>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</si>
  <si>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</si>
  <si>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</si>
  <si>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</si>
  <si>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</si>
  <si>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</si>
  <si>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</si>
  <si>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</si>
  <si>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</si>
  <si>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</si>
  <si>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</si>
  <si>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</si>
  <si>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</si>
  <si>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</si>
  <si>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</si>
  <si>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</si>
  <si>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</si>
  <si>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</si>
  <si>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</si>
  <si>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</si>
  <si>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</si>
  <si>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</si>
  <si>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</si>
  <si>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</si>
  <si>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</si>
  <si>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</si>
  <si>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</si>
  <si>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</si>
  <si>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</si>
  <si>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</si>
  <si>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</si>
  <si>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</si>
  <si>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</si>
  <si>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</si>
  <si>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</si>
  <si>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</si>
  <si>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</si>
  <si>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</si>
  <si>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</si>
  <si>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</si>
  <si>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</si>
  <si>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</si>
  <si>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</si>
  <si>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</si>
  <si>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</si>
  <si>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</si>
  <si>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</si>
  <si>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</si>
  <si>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</si>
  <si>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</si>
  <si>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</si>
  <si>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</si>
  <si>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</si>
  <si>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</si>
  <si>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</si>
  <si>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</si>
  <si>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</si>
  <si>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</si>
  <si>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</si>
  <si>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</si>
  <si>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</si>
  <si>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</si>
  <si>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</si>
  <si>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</si>
  <si>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</si>
  <si>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</si>
  <si>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</si>
  <si>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</si>
  <si>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</si>
  <si>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</si>
  <si>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</si>
  <si>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</si>
  <si>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</si>
  <si>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</si>
  <si>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</si>
  <si>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</si>
  <si>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</si>
  <si>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</si>
  <si>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</si>
  <si>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</si>
  <si>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</si>
  <si>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</si>
  <si>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</si>
  <si>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</si>
  <si>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</si>
  <si>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</si>
  <si>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</si>
  <si>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</si>
  <si>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</si>
  <si>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</si>
  <si>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</si>
  <si>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</si>
  <si>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ITEM-FUEL-SRC-RAW-625DD65413812610B813-fuel_1-CO</t>
  </si>
  <si>
    <t>ITEM-FUEL-SRC-RAW-625DD65413812610B813-fuel_1-NOX</t>
  </si>
  <si>
    <t>ITEM-FUEL-SRC-RAW-625DD65413812610B813-fuel_1-OC</t>
  </si>
  <si>
    <t>ITEM-FUEL-SRC-RAW-625DD65413812610B813-fuel_1-PM10</t>
  </si>
  <si>
    <t>ITEM-FUEL-SRC-RAW-625DD65413812610B813-fuel_1-PM25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</si>
  <si>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</si>
  <si>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</si>
  <si>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</si>
  <si>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</si>
  <si>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</si>
  <si>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</si>
  <si>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</si>
  <si>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</si>
  <si>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</si>
  <si>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</si>
  <si>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</si>
  <si>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</si>
  <si>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</si>
  <si>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</si>
  <si>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</si>
  <si>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</si>
  <si>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</si>
  <si>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</si>
  <si>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</si>
  <si>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</si>
  <si>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</si>
  <si>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</si>
  <si>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</si>
  <si>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</si>
  <si>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</si>
  <si>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</si>
  <si>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</si>
  <si>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</si>
  <si>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</si>
  <si>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</si>
  <si>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</si>
  <si>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</si>
  <si>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</si>
  <si>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</si>
  <si>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</si>
  <si>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</si>
  <si>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</si>
  <si>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</si>
  <si>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</si>
  <si>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</si>
  <si>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</si>
  <si>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</si>
  <si>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</si>
  <si>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</si>
  <si>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</si>
  <si>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</si>
  <si>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</si>
  <si>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</si>
  <si>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</si>
  <si>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</si>
  <si>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</si>
  <si>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</si>
  <si>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</si>
  <si>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</si>
  <si>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</si>
  <si>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</si>
  <si>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</si>
  <si>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</si>
  <si>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</si>
  <si>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</si>
  <si>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</si>
  <si>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</si>
  <si>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</si>
  <si>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</si>
  <si>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</si>
  <si>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</si>
  <si>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</si>
  <si>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</si>
  <si>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</si>
  <si>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</si>
  <si>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</si>
  <si>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</si>
  <si>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</si>
  <si>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</si>
  <si>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</si>
  <si>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</si>
  <si>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</si>
  <si>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</si>
  <si>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</si>
  <si>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</si>
  <si>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</si>
  <si>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</si>
  <si>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</si>
  <si>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</si>
  <si>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</si>
  <si>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</si>
  <si>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</si>
  <si>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</si>
  <si>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</si>
  <si>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</si>
  <si>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</si>
  <si>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</si>
  <si>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</si>
  <si>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</si>
  <si>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</si>
  <si>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</si>
  <si>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</si>
  <si>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</si>
  <si>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</si>
  <si>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</si>
  <si>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</si>
  <si>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</si>
  <si>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</si>
  <si>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</si>
  <si>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</si>
  <si>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</si>
  <si>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</si>
  <si>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</si>
  <si>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</si>
  <si>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</si>
  <si>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</si>
  <si>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</si>
  <si>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</si>
  <si>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</si>
  <si>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</si>
  <si>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</si>
  <si>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</si>
  <si>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</si>
  <si>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</si>
  <si>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</si>
  <si>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</si>
  <si>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</si>
  <si>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</si>
  <si>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</si>
  <si>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</si>
  <si>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</si>
  <si>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</si>
  <si>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</si>
  <si>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</si>
  <si>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</si>
  <si>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</si>
  <si>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</si>
  <si>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</si>
  <si>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</si>
  <si>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</si>
  <si>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</si>
  <si>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</si>
  <si>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</si>
  <si>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</si>
  <si>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</si>
  <si>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</si>
  <si>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</si>
  <si>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</si>
  <si>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</si>
  <si>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</si>
  <si>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</si>
  <si>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</si>
  <si>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</si>
  <si>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</si>
  <si>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</si>
  <si>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</si>
  <si>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</si>
  <si>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</si>
  <si>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</si>
  <si>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</si>
  <si>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</si>
  <si>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</si>
  <si>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</si>
  <si>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</si>
  <si>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</si>
  <si>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</si>
  <si>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</si>
  <si>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</si>
  <si>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</si>
  <si>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</si>
  <si>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</si>
  <si>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</si>
  <si>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</si>
  <si>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</si>
  <si>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</si>
  <si>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</si>
  <si>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</si>
  <si>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</si>
  <si>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</si>
  <si>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</si>
  <si>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</si>
  <si>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</si>
  <si>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</si>
  <si>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</si>
  <si>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</si>
  <si>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</si>
  <si>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</si>
  <si>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</si>
  <si>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</si>
  <si>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</si>
  <si>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</si>
  <si>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</si>
  <si>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</si>
  <si>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</si>
  <si>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</si>
  <si>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</si>
  <si>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</si>
  <si>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</si>
  <si>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</si>
  <si>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</si>
  <si>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</si>
  <si>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</si>
  <si>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</si>
  <si>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</si>
  <si>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</si>
  <si>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</si>
  <si>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</si>
  <si>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</si>
  <si>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</si>
  <si>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</si>
  <si>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</si>
  <si>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</si>
  <si>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</si>
  <si>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</si>
  <si>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</si>
  <si>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</si>
  <si>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</si>
  <si>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</si>
  <si>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</si>
  <si>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</si>
  <si>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</si>
  <si>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</si>
  <si>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</si>
  <si>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</si>
  <si>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</si>
  <si>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</si>
  <si>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</si>
  <si>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</si>
  <si>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</si>
  <si>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</si>
  <si>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</si>
  <si>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</si>
  <si>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</si>
  <si>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</si>
  <si>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</si>
  <si>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</si>
  <si>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</si>
  <si>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</si>
  <si>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</si>
  <si>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</si>
  <si>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</si>
  <si>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</si>
  <si>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</si>
  <si>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</si>
  <si>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</si>
  <si>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</si>
  <si>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</si>
  <si>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</si>
  <si>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</si>
  <si>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</si>
  <si>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</si>
  <si>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</si>
  <si>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</si>
  <si>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</si>
  <si>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</si>
  <si>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</si>
  <si>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</si>
  <si>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</si>
  <si>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</si>
  <si>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</si>
  <si>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</si>
  <si>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</si>
  <si>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</si>
  <si>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</si>
  <si>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</si>
  <si>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</si>
  <si>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</si>
  <si>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</si>
  <si>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</si>
  <si>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</si>
  <si>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</si>
  <si>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</si>
  <si>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</si>
  <si>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</si>
  <si>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</si>
  <si>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</si>
  <si>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</si>
  <si>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</si>
  <si>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</si>
  <si>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</si>
  <si>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</si>
  <si>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</si>
  <si>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</si>
  <si>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</si>
  <si>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</si>
  <si>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</si>
  <si>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</si>
  <si>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</si>
  <si>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</si>
  <si>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</si>
  <si>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</si>
  <si>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</si>
  <si>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</si>
  <si>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</si>
  <si>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</si>
  <si>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</si>
  <si>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</si>
  <si>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</si>
  <si>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</si>
  <si>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</si>
  <si>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</si>
  <si>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</si>
  <si>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</si>
  <si>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</si>
  <si>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</si>
  <si>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</si>
  <si>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</si>
  <si>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</si>
  <si>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</si>
  <si>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</si>
  <si>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</si>
  <si>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</si>
  <si>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</si>
  <si>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</si>
  <si>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</si>
  <si>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</si>
  <si>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</si>
  <si>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</si>
  <si>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</si>
  <si>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</si>
  <si>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</si>
  <si>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</si>
  <si>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</si>
  <si>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</si>
  <si>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</si>
  <si>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</si>
  <si>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</si>
  <si>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</si>
  <si>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</si>
  <si>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</si>
  <si>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</si>
  <si>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</si>
  <si>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</si>
  <si>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</si>
  <si>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</si>
  <si>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</si>
  <si>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</si>
  <si>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</si>
  <si>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</si>
  <si>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</si>
  <si>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</si>
  <si>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</si>
  <si>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</si>
  <si>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</si>
  <si>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</si>
  <si>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</si>
  <si>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</si>
  <si>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</si>
  <si>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</si>
  <si>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</si>
  <si>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</si>
  <si>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</si>
  <si>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</si>
  <si>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</si>
  <si>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</si>
  <si>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</si>
  <si>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</si>
  <si>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</si>
  <si>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</si>
  <si>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</si>
  <si>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</si>
  <si>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</si>
  <si>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</si>
  <si>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</si>
  <si>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</si>
  <si>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</si>
  <si>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</si>
  <si>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</si>
  <si>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</si>
  <si>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</si>
  <si>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</si>
  <si>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</si>
  <si>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</si>
  <si>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</si>
  <si>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</si>
  <si>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</si>
  <si>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</si>
  <si>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</si>
  <si>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</si>
  <si>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</si>
  <si>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</si>
  <si>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</si>
  <si>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</si>
  <si>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</si>
  <si>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</si>
  <si>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</si>
  <si>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</si>
  <si>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</si>
  <si>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</si>
  <si>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</si>
  <si>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</si>
  <si>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</si>
  <si>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</si>
  <si>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</si>
  <si>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</si>
  <si>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</si>
  <si>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</si>
  <si>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</si>
  <si>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</si>
  <si>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</si>
  <si>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</si>
  <si>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</si>
  <si>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</si>
  <si>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</si>
  <si>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</si>
  <si>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</si>
  <si>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</si>
  <si>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</si>
  <si>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</si>
  <si>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</si>
  <si>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</si>
  <si>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</si>
  <si>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</si>
  <si>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</si>
  <si>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</si>
  <si>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</si>
  <si>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</si>
  <si>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</si>
  <si>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</si>
  <si>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</si>
  <si>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</si>
  <si>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</si>
  <si>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</si>
  <si>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</si>
  <si>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</si>
  <si>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</si>
  <si>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</si>
  <si>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</si>
  <si>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</si>
  <si>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</si>
  <si>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</si>
  <si>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</si>
  <si>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</si>
  <si>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</si>
  <si>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</si>
  <si>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</si>
  <si>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</si>
  <si>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</si>
  <si>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</si>
  <si>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</si>
  <si>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</si>
  <si>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</si>
  <si>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</si>
  <si>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</si>
  <si>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</si>
  <si>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</si>
  <si>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</si>
  <si>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</si>
  <si>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</si>
  <si>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</si>
  <si>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</si>
  <si>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</si>
  <si>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</si>
  <si>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</si>
  <si>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</si>
  <si>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</si>
  <si>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</si>
  <si>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</si>
  <si>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</si>
  <si>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</si>
  <si>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</si>
  <si>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</si>
  <si>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</si>
  <si>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</si>
  <si>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</si>
  <si>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</si>
  <si>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</si>
  <si>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</si>
  <si>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</si>
  <si>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</si>
  <si>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</si>
  <si>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</si>
  <si>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</si>
  <si>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</si>
  <si>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</si>
  <si>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</si>
  <si>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</si>
  <si>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</si>
  <si>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</si>
  <si>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</si>
  <si>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</si>
  <si>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</si>
  <si>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</si>
  <si>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</si>
  <si>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</si>
  <si>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</si>
  <si>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</si>
  <si>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</si>
  <si>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</si>
  <si>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</si>
  <si>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</si>
  <si>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</si>
  <si>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</si>
  <si>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</si>
  <si>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</si>
  <si>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</si>
  <si>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</si>
  <si>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</si>
  <si>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</si>
  <si>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</si>
  <si>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</si>
  <si>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</si>
  <si>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</si>
  <si>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</si>
  <si>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</si>
  <si>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</si>
  <si>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</si>
  <si>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</si>
  <si>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</si>
  <si>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</si>
  <si>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</si>
  <si>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</si>
  <si>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</si>
  <si>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</si>
  <si>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</si>
  <si>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</si>
  <si>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</si>
  <si>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</si>
  <si>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</si>
  <si>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</si>
  <si>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</si>
  <si>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</si>
  <si>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</si>
  <si>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</si>
  <si>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</si>
  <si>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</si>
  <si>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</si>
  <si>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</si>
  <si>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</si>
  <si>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</si>
  <si>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</si>
  <si>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</si>
  <si>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</si>
  <si>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</si>
  <si>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</si>
  <si>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</si>
  <si>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</si>
  <si>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</si>
  <si>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</si>
  <si>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</si>
  <si>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</si>
  <si>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</si>
  <si>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</si>
  <si>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</si>
  <si>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</si>
  <si>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</si>
  <si>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</si>
  <si>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</si>
  <si>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</si>
  <si>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</si>
  <si>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</si>
  <si>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</si>
  <si>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</si>
  <si>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</si>
  <si>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</si>
  <si>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</si>
  <si>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</si>
  <si>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</si>
  <si>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</si>
  <si>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</si>
  <si>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</si>
  <si>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</si>
  <si>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</si>
  <si>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</si>
  <si>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</si>
  <si>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</si>
  <si>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</si>
  <si>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</si>
  <si>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</si>
  <si>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</si>
  <si>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</si>
  <si>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</si>
  <si>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</si>
  <si>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</si>
  <si>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</si>
  <si>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</si>
  <si>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</si>
  <si>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</si>
  <si>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</si>
  <si>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</si>
  <si>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</si>
  <si>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</si>
  <si>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</si>
  <si>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</si>
  <si>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</si>
  <si>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</si>
  <si>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</si>
  <si>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</si>
  <si>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</si>
  <si>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</si>
  <si>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</si>
  <si>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</si>
  <si>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</si>
  <si>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</si>
  <si>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</si>
  <si>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</si>
  <si>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</si>
  <si>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</si>
  <si>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</si>
  <si>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</si>
  <si>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</si>
  <si>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</si>
  <si>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</si>
  <si>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</si>
  <si>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</si>
  <si>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</si>
  <si>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</si>
  <si>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</si>
  <si>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</si>
  <si>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</si>
  <si>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</si>
  <si>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</si>
  <si>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</si>
  <si>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</si>
  <si>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</si>
  <si>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</si>
  <si>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</si>
  <si>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</si>
  <si>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</si>
  <si>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</si>
  <si>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</si>
  <si>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</si>
  <si>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</si>
  <si>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</si>
  <si>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</si>
  <si>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</si>
  <si>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</si>
  <si>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</si>
  <si>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</si>
  <si>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</si>
  <si>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</si>
  <si>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</si>
  <si>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</si>
  <si>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</si>
  <si>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</si>
  <si>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</si>
  <si>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</si>
  <si>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</si>
  <si>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</si>
  <si>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</si>
  <si>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</si>
  <si>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</si>
  <si>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</si>
  <si>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</si>
  <si>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</si>
  <si>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</si>
  <si>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</si>
  <si>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</si>
  <si>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</si>
  <si>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</si>
  <si>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</si>
  <si>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</si>
  <si>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</si>
  <si>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</si>
  <si>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</si>
  <si>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</si>
  <si>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</si>
  <si>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</si>
  <si>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</si>
  <si>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</si>
  <si>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</si>
  <si>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</si>
  <si>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</si>
  <si>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</si>
  <si>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</si>
  <si>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</si>
  <si>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</si>
  <si>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</si>
  <si>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</si>
  <si>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</si>
  <si>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</si>
  <si>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</si>
  <si>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</si>
  <si>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</si>
  <si>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</si>
  <si>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</si>
  <si>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</si>
  <si>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</si>
  <si>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</si>
  <si>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</si>
  <si>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</si>
  <si>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</si>
  <si>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</si>
  <si>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</si>
  <si>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</si>
  <si>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</si>
  <si>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</si>
  <si>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</si>
  <si>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</si>
  <si>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</si>
  <si>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</si>
  <si>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</si>
  <si>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</si>
  <si>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</si>
  <si>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</si>
  <si>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</si>
  <si>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</si>
  <si>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</si>
  <si>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</si>
  <si>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</si>
  <si>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</si>
  <si>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</si>
  <si>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</si>
  <si>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</si>
  <si>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</si>
  <si>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</si>
  <si>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</si>
  <si>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</si>
  <si>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</si>
  <si>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</si>
  <si>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</si>
  <si>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</si>
  <si>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</si>
  <si>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</si>
  <si>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</si>
  <si>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</si>
  <si>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</si>
  <si>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</si>
  <si>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</si>
  <si>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</si>
  <si>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</si>
  <si>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</si>
  <si>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</si>
  <si>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</si>
  <si>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</si>
  <si>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</si>
  <si>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</si>
  <si>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</si>
  <si>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</si>
  <si>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</si>
  <si>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</si>
  <si>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</si>
  <si>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</si>
  <si>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</si>
  <si>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</si>
  <si>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</si>
  <si>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</si>
  <si>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</si>
  <si>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</si>
  <si>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</si>
  <si>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</si>
  <si>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</si>
  <si>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</si>
  <si>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</si>
  <si>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</si>
  <si>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</si>
  <si>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</si>
  <si>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</si>
  <si>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</si>
  <si>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</si>
  <si>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</si>
  <si>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</si>
  <si>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</si>
  <si>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</si>
  <si>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</si>
  <si>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</si>
  <si>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</si>
  <si>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</si>
  <si>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</si>
  <si>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</si>
  <si>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</si>
  <si>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</si>
  <si>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</si>
  <si>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</si>
  <si>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</si>
  <si>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</si>
  <si>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</si>
  <si>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</si>
  <si>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</si>
  <si>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</si>
  <si>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</si>
  <si>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</si>
  <si>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</si>
  <si>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</si>
  <si>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</si>
  <si>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</si>
  <si>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</si>
  <si>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</si>
  <si>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</si>
  <si>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</si>
  <si>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</si>
  <si>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</si>
  <si>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</si>
  <si>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</si>
  <si>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</si>
  <si>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</si>
  <si>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</si>
  <si>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</si>
  <si>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</si>
  <si>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</si>
  <si>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</si>
  <si>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</si>
  <si>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</si>
  <si>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</si>
  <si>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</si>
  <si>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</si>
  <si>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</si>
  <si>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</si>
  <si>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</si>
  <si>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</si>
  <si>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</si>
  <si>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</si>
  <si>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</si>
  <si>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</si>
  <si>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</si>
  <si>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</si>
  <si>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</si>
  <si>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</si>
  <si>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</si>
  <si>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</si>
  <si>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</si>
  <si>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</si>
  <si>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</si>
  <si>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</si>
  <si>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</si>
  <si>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</si>
  <si>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</si>
  <si>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</si>
  <si>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</si>
  <si>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</si>
  <si>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</si>
  <si>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</si>
  <si>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</si>
  <si>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</si>
  <si>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</si>
  <si>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</si>
  <si>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</si>
  <si>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</si>
  <si>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</si>
  <si>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</si>
  <si>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</si>
  <si>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</si>
  <si>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</si>
  <si>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</si>
  <si>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</si>
  <si>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</si>
  <si>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</si>
  <si>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</si>
  <si>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</si>
  <si>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</si>
  <si>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</si>
  <si>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</si>
  <si>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</si>
  <si>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</si>
  <si>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</si>
  <si>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</si>
  <si>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</si>
  <si>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</si>
  <si>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</si>
  <si>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</si>
  <si>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</si>
  <si>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</si>
  <si>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</si>
  <si>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</si>
  <si>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</si>
  <si>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</si>
  <si>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</si>
  <si>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</si>
  <si>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</si>
  <si>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</si>
  <si>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</si>
  <si>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</si>
  <si>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</si>
  <si>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</si>
  <si>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</si>
  <si>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</si>
  <si>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</si>
  <si>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</si>
  <si>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</si>
  <si>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</si>
  <si>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</si>
  <si>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</si>
  <si>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</si>
  <si>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</si>
  <si>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</si>
  <si>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</si>
  <si>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</si>
  <si>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</si>
  <si>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</si>
  <si>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</si>
  <si>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</si>
  <si>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</si>
  <si>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</si>
  <si>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</si>
  <si>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</si>
  <si>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</si>
  <si>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</si>
  <si>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</si>
  <si>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</si>
  <si>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</si>
  <si>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</si>
  <si>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</si>
  <si>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</si>
  <si>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</si>
  <si>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</si>
  <si>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</si>
  <si>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</si>
  <si>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</si>
  <si>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</si>
  <si>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</si>
  <si>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</si>
  <si>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</si>
  <si>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</si>
  <si>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</si>
  <si>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</si>
  <si>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</si>
  <si>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</si>
  <si>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</si>
  <si>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</si>
  <si>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</si>
  <si>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</si>
  <si>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</si>
  <si>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</si>
  <si>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</si>
  <si>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</si>
  <si>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</si>
  <si>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</si>
  <si>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</si>
  <si>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</si>
  <si>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</si>
  <si>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</si>
  <si>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</si>
  <si>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</si>
  <si>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</si>
  <si>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</si>
  <si>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</si>
  <si>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</si>
  <si>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</si>
  <si>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</si>
  <si>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</si>
  <si>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</si>
  <si>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</si>
  <si>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</si>
  <si>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</si>
  <si>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</si>
  <si>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</si>
  <si>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</si>
  <si>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</si>
  <si>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</si>
  <si>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</si>
  <si>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</si>
  <si>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</si>
  <si>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</si>
  <si>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</si>
  <si>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</si>
  <si>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</si>
  <si>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</si>
  <si>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</si>
  <si>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</si>
  <si>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</si>
  <si>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</si>
  <si>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</si>
  <si>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</si>
  <si>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</si>
  <si>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</si>
  <si>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</si>
  <si>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</si>
  <si>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</si>
  <si>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</si>
  <si>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</si>
  <si>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</si>
  <si>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</si>
  <si>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</si>
  <si>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</si>
  <si>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</si>
  <si>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</si>
  <si>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</si>
  <si>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</si>
  <si>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</si>
  <si>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</si>
  <si>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</si>
  <si>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</si>
  <si>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</si>
  <si>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</si>
  <si>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</si>
  <si>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</si>
  <si>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</si>
  <si>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</si>
  <si>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</si>
  <si>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</si>
  <si>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</si>
  <si>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</si>
  <si>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</si>
  <si>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</si>
  <si>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</si>
  <si>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</si>
  <si>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</si>
  <si>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</si>
  <si>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</si>
  <si>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</si>
  <si>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</si>
  <si>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</si>
  <si>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</si>
  <si>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</si>
  <si>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</si>
  <si>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</si>
  <si>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</si>
  <si>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</si>
  <si>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</si>
  <si>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</si>
  <si>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</si>
  <si>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</si>
  <si>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</si>
  <si>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</si>
  <si>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</si>
  <si>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</si>
  <si>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</si>
  <si>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</si>
  <si>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</si>
  <si>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</si>
  <si>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</si>
  <si>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</si>
  <si>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</si>
  <si>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</si>
  <si>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</si>
  <si>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</si>
  <si>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</si>
  <si>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</si>
  <si>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</si>
  <si>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</si>
  <si>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</si>
  <si>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</si>
  <si>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</si>
  <si>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</si>
  <si>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ITEM-FUEL-SRC-RAW-8454B9202B0628E9CEC4-fuel_1-CO</t>
  </si>
  <si>
    <t>ITEM-FUEL-SRC-RAW-8454B9202B0628E9CEC4-fuel_1-NOX</t>
  </si>
  <si>
    <t>ITEM-FUEL-SRC-RAW-8454B9202B0628E9CEC4-fuel_1-OC</t>
  </si>
  <si>
    <t>ITEM-FUEL-SRC-RAW-8454B9202B0628E9CEC4-fuel_1-PM10</t>
  </si>
  <si>
    <t>ITEM-FUEL-SRC-RAW-8454B9202B0628E9CEC4-fuel_1-PM25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</si>
  <si>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</si>
  <si>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</si>
  <si>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</si>
  <si>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</si>
  <si>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</si>
  <si>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</si>
  <si>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</si>
  <si>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</si>
  <si>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</si>
  <si>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</si>
  <si>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</si>
  <si>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</si>
  <si>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</si>
  <si>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</si>
  <si>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</si>
  <si>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</si>
  <si>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</si>
  <si>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</si>
  <si>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</si>
  <si>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</si>
  <si>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</si>
  <si>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</si>
  <si>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</si>
  <si>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</si>
  <si>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</si>
  <si>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</si>
  <si>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</si>
  <si>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</si>
  <si>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</si>
  <si>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</si>
  <si>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</si>
  <si>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</si>
  <si>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</si>
  <si>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</si>
  <si>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</si>
  <si>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</si>
  <si>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</si>
  <si>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</si>
  <si>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</si>
  <si>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</si>
  <si>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</si>
  <si>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</si>
  <si>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</si>
  <si>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</si>
  <si>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</si>
  <si>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</si>
  <si>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</si>
  <si>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</si>
  <si>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</si>
  <si>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</si>
  <si>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</si>
  <si>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</si>
  <si>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</si>
  <si>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</si>
  <si>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</si>
  <si>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</si>
  <si>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</si>
  <si>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</si>
  <si>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</si>
  <si>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</si>
  <si>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</si>
  <si>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</si>
  <si>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</si>
  <si>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</si>
  <si>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</si>
  <si>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</si>
  <si>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</si>
  <si>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</si>
  <si>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</si>
  <si>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</si>
  <si>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</si>
  <si>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</si>
  <si>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</si>
  <si>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</si>
  <si>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</si>
  <si>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</si>
  <si>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</si>
  <si>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</si>
  <si>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</si>
  <si>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</si>
  <si>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</si>
  <si>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</si>
  <si>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</si>
  <si>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</si>
  <si>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</si>
  <si>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</si>
  <si>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</si>
  <si>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</si>
  <si>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</si>
  <si>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</si>
  <si>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</si>
  <si>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</si>
  <si>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</si>
  <si>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</si>
  <si>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</si>
  <si>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</si>
  <si>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</si>
  <si>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</si>
  <si>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</si>
  <si>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</si>
  <si>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</si>
  <si>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</si>
  <si>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</si>
  <si>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</si>
  <si>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</si>
  <si>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</si>
  <si>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</si>
  <si>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</si>
  <si>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</si>
  <si>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</si>
  <si>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</si>
  <si>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</si>
  <si>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</si>
  <si>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</si>
  <si>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</si>
  <si>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</si>
  <si>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</si>
  <si>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</si>
  <si>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</si>
  <si>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</si>
  <si>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</si>
  <si>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</si>
  <si>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</si>
  <si>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</si>
  <si>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</si>
  <si>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</si>
  <si>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</si>
  <si>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</si>
  <si>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</si>
  <si>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</si>
  <si>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</si>
  <si>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</si>
  <si>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</si>
  <si>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</si>
  <si>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</si>
  <si>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</si>
  <si>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</si>
  <si>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</si>
  <si>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</si>
  <si>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</si>
  <si>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</si>
  <si>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</si>
  <si>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</si>
  <si>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</si>
  <si>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</si>
  <si>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</si>
  <si>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</si>
  <si>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</si>
  <si>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</si>
  <si>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</si>
  <si>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</si>
  <si>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</si>
  <si>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</si>
  <si>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</si>
  <si>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</si>
  <si>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</si>
  <si>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</si>
  <si>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</si>
  <si>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</si>
  <si>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</si>
  <si>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</si>
  <si>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</si>
  <si>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</si>
  <si>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</si>
  <si>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</si>
  <si>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</si>
  <si>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</si>
  <si>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</si>
  <si>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</si>
  <si>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</si>
  <si>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</si>
  <si>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</si>
  <si>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</si>
  <si>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</si>
  <si>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</si>
  <si>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</si>
  <si>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</si>
  <si>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</si>
  <si>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</si>
  <si>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</si>
  <si>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</si>
  <si>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</si>
  <si>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</si>
  <si>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</si>
  <si>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</si>
  <si>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</si>
  <si>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</si>
  <si>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</si>
  <si>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</si>
  <si>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</si>
  <si>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</si>
  <si>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</si>
  <si>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</si>
  <si>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</si>
  <si>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</si>
  <si>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</si>
  <si>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</si>
  <si>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</si>
  <si>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</si>
  <si>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</si>
  <si>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</si>
  <si>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</si>
  <si>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</si>
  <si>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</si>
  <si>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</si>
  <si>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</si>
  <si>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</si>
  <si>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</si>
  <si>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</si>
  <si>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</si>
  <si>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</si>
  <si>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</si>
  <si>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</si>
  <si>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</si>
  <si>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</si>
  <si>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</si>
  <si>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</si>
  <si>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</si>
  <si>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</si>
  <si>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</si>
  <si>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</si>
  <si>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</si>
  <si>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</si>
  <si>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</si>
  <si>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</si>
  <si>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</si>
  <si>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</si>
  <si>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</si>
  <si>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</si>
  <si>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</si>
  <si>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</si>
  <si>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</si>
  <si>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</si>
  <si>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</si>
  <si>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</si>
  <si>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</si>
  <si>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</si>
  <si>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</si>
  <si>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</si>
  <si>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</si>
  <si>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</si>
  <si>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</si>
  <si>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</si>
  <si>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</si>
  <si>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</si>
  <si>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</si>
  <si>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</si>
  <si>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</si>
  <si>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</si>
  <si>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</si>
  <si>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</si>
  <si>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</si>
  <si>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</si>
  <si>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</si>
  <si>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</si>
  <si>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</si>
  <si>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</si>
  <si>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</si>
  <si>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</si>
  <si>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</si>
  <si>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</si>
  <si>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</si>
  <si>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</si>
  <si>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</si>
  <si>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</si>
  <si>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</si>
  <si>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</si>
  <si>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</si>
  <si>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</si>
  <si>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</si>
  <si>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</si>
  <si>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</si>
  <si>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</si>
  <si>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</si>
  <si>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</si>
  <si>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</si>
  <si>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</si>
  <si>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</si>
  <si>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</si>
  <si>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</si>
  <si>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</si>
  <si>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</si>
  <si>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</si>
  <si>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</si>
  <si>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</si>
  <si>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</si>
  <si>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</si>
  <si>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</si>
  <si>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</si>
  <si>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</si>
  <si>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</si>
  <si>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</si>
  <si>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</si>
  <si>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</si>
  <si>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</si>
  <si>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</si>
  <si>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</si>
  <si>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</si>
  <si>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</si>
  <si>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</si>
  <si>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</si>
  <si>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</si>
  <si>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</si>
  <si>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</si>
  <si>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</si>
  <si>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</si>
  <si>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</si>
  <si>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</si>
  <si>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</si>
  <si>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</si>
  <si>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</si>
  <si>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</si>
  <si>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</si>
  <si>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</si>
  <si>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</si>
  <si>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</si>
  <si>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</si>
  <si>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</si>
  <si>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</si>
  <si>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</si>
  <si>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</si>
  <si>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</si>
  <si>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</si>
  <si>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</si>
  <si>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</si>
  <si>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</si>
  <si>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</si>
  <si>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</si>
  <si>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</si>
  <si>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</si>
  <si>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</si>
  <si>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</si>
  <si>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</si>
  <si>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</si>
  <si>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</si>
  <si>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</si>
  <si>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</si>
  <si>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</si>
  <si>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</si>
  <si>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</si>
  <si>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</si>
  <si>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</si>
  <si>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</si>
  <si>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</si>
  <si>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</si>
  <si>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</si>
  <si>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</si>
  <si>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</si>
  <si>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</si>
  <si>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</si>
  <si>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</si>
  <si>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</si>
  <si>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</si>
  <si>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</si>
  <si>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</si>
  <si>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</si>
  <si>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</si>
  <si>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</si>
  <si>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</si>
  <si>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</si>
  <si>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</si>
  <si>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</si>
  <si>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</si>
  <si>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</si>
  <si>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</si>
  <si>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</si>
  <si>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</si>
  <si>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</si>
  <si>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</si>
  <si>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</si>
  <si>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</si>
  <si>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</si>
  <si>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</si>
  <si>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</si>
  <si>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</si>
  <si>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</si>
  <si>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</si>
  <si>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</si>
  <si>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</si>
  <si>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</si>
  <si>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</si>
  <si>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</si>
  <si>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</si>
  <si>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</si>
  <si>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</si>
  <si>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</si>
  <si>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</si>
  <si>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</si>
  <si>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</si>
  <si>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</si>
  <si>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</si>
  <si>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</si>
  <si>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</si>
  <si>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</si>
  <si>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</si>
  <si>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</si>
  <si>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</si>
  <si>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</si>
  <si>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</si>
  <si>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</si>
  <si>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</si>
  <si>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</si>
  <si>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</si>
  <si>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</si>
  <si>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</si>
  <si>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</si>
  <si>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</si>
  <si>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</si>
  <si>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</si>
  <si>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</si>
  <si>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</si>
  <si>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</si>
  <si>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</si>
  <si>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</si>
  <si>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</si>
  <si>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</si>
  <si>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</si>
  <si>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</si>
  <si>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</si>
  <si>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</si>
  <si>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</si>
  <si>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</si>
  <si>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</si>
  <si>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</si>
  <si>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</si>
  <si>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</si>
  <si>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</si>
  <si>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</si>
  <si>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</si>
  <si>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</si>
  <si>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</si>
  <si>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</si>
  <si>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</si>
  <si>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</si>
  <si>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</si>
  <si>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</si>
  <si>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</si>
  <si>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</si>
  <si>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</si>
  <si>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</si>
  <si>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</si>
  <si>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</si>
  <si>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</si>
  <si>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</si>
  <si>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</si>
  <si>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</si>
  <si>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</si>
  <si>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</si>
  <si>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</si>
  <si>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</si>
  <si>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</si>
  <si>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</si>
  <si>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</si>
  <si>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</si>
  <si>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</si>
  <si>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</si>
  <si>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</si>
  <si>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</si>
  <si>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</si>
  <si>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</si>
  <si>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</si>
  <si>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</si>
  <si>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</si>
  <si>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</si>
  <si>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</si>
  <si>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</si>
  <si>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</si>
  <si>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</si>
  <si>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</si>
  <si>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</si>
  <si>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</si>
  <si>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</si>
  <si>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</si>
  <si>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</si>
  <si>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</si>
  <si>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</si>
  <si>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</si>
  <si>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</si>
  <si>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</si>
  <si>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</si>
  <si>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</si>
  <si>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</si>
  <si>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</si>
  <si>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</si>
  <si>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</si>
  <si>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</si>
  <si>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</si>
  <si>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</si>
  <si>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</si>
  <si>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</si>
  <si>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</si>
  <si>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ITEM-FUEL-SRC-RAW-99293698992DBFEBD85E-fuel_1-CO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</si>
  <si>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</si>
  <si>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</si>
  <si>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</si>
  <si>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</si>
  <si>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</si>
  <si>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</si>
  <si>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</si>
  <si>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</si>
  <si>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</si>
  <si>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</si>
  <si>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</si>
  <si>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</si>
  <si>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</si>
  <si>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</si>
  <si>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</si>
  <si>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</si>
  <si>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</si>
  <si>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</si>
  <si>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</si>
  <si>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</si>
  <si>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</si>
  <si>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</si>
  <si>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</si>
  <si>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</si>
  <si>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</si>
  <si>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</si>
  <si>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</si>
  <si>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</si>
  <si>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</si>
  <si>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</si>
  <si>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</si>
  <si>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</si>
  <si>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</si>
  <si>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</si>
  <si>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</si>
  <si>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</si>
  <si>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</si>
  <si>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</si>
  <si>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</si>
  <si>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</si>
  <si>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</si>
  <si>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</si>
  <si>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</si>
  <si>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</si>
  <si>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</si>
  <si>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</si>
  <si>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</si>
  <si>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</si>
  <si>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</si>
  <si>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</si>
  <si>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</si>
  <si>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</si>
  <si>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</si>
  <si>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</si>
  <si>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</si>
  <si>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</si>
  <si>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</si>
  <si>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</si>
  <si>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</si>
  <si>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</si>
  <si>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</si>
  <si>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</si>
  <si>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</si>
  <si>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</si>
  <si>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</si>
  <si>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</si>
  <si>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</si>
  <si>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</si>
  <si>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</si>
  <si>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</si>
  <si>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</si>
  <si>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</si>
  <si>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</si>
  <si>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</si>
  <si>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</si>
  <si>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</si>
  <si>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</si>
  <si>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</si>
  <si>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</si>
  <si>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</si>
  <si>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</si>
  <si>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</si>
  <si>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</si>
  <si>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</si>
  <si>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</si>
  <si>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</si>
  <si>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</si>
  <si>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</si>
  <si>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</si>
  <si>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</si>
  <si>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</si>
  <si>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</si>
  <si>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</si>
  <si>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</si>
  <si>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</si>
  <si>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</si>
  <si>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</si>
  <si>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</si>
  <si>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</si>
  <si>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</si>
  <si>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</si>
  <si>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</si>
  <si>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</si>
  <si>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</si>
  <si>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</si>
  <si>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</si>
  <si>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</si>
  <si>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</si>
  <si>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</si>
  <si>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</si>
  <si>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</si>
  <si>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</si>
  <si>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</si>
  <si>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</si>
  <si>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</si>
  <si>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</si>
  <si>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</si>
  <si>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</si>
  <si>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</si>
  <si>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</si>
  <si>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</si>
  <si>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</si>
  <si>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</si>
  <si>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</si>
  <si>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</si>
  <si>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</si>
  <si>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</si>
  <si>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</si>
  <si>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</si>
  <si>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</si>
  <si>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</si>
  <si>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</si>
  <si>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</si>
  <si>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</si>
  <si>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</si>
  <si>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</si>
  <si>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</si>
  <si>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</si>
  <si>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</si>
  <si>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</si>
  <si>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</si>
  <si>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</si>
  <si>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</si>
  <si>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</si>
  <si>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</si>
  <si>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</si>
  <si>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</si>
  <si>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</si>
  <si>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</si>
  <si>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</si>
  <si>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</si>
  <si>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</si>
  <si>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</si>
  <si>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</si>
  <si>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</si>
  <si>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</si>
  <si>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</si>
  <si>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</si>
  <si>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</si>
  <si>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</si>
  <si>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</si>
  <si>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</si>
  <si>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</si>
  <si>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</si>
  <si>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</si>
  <si>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</si>
  <si>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</si>
  <si>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</si>
  <si>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</si>
  <si>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</si>
  <si>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</si>
  <si>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</si>
  <si>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</si>
  <si>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</si>
  <si>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</si>
  <si>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</si>
  <si>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</si>
  <si>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</si>
  <si>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</si>
  <si>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</si>
  <si>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</si>
  <si>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</si>
  <si>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</si>
  <si>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</si>
  <si>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</si>
  <si>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</si>
  <si>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</si>
  <si>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</si>
  <si>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</si>
  <si>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</si>
  <si>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</si>
  <si>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</si>
  <si>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</si>
  <si>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</si>
  <si>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</si>
  <si>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</si>
  <si>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</si>
  <si>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</si>
  <si>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</si>
  <si>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</si>
  <si>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</si>
  <si>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</si>
  <si>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</si>
  <si>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</si>
  <si>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</si>
  <si>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</si>
  <si>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</si>
  <si>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</si>
  <si>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</si>
  <si>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</si>
  <si>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</si>
  <si>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</si>
  <si>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</si>
  <si>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</si>
  <si>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</si>
  <si>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</si>
  <si>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</si>
  <si>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</si>
  <si>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</si>
  <si>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</si>
  <si>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</si>
  <si>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</si>
  <si>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</si>
  <si>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</si>
  <si>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</si>
  <si>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</si>
  <si>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</si>
  <si>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</si>
  <si>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</si>
  <si>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</si>
  <si>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</si>
  <si>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</si>
  <si>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</si>
  <si>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</si>
  <si>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</si>
  <si>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</si>
  <si>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</si>
  <si>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</si>
  <si>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</si>
  <si>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</si>
  <si>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</si>
  <si>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</si>
  <si>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</si>
  <si>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</si>
  <si>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</si>
  <si>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</si>
  <si>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</si>
  <si>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</si>
  <si>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</si>
  <si>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</si>
  <si>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</si>
  <si>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</si>
  <si>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</si>
  <si>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</si>
  <si>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</si>
  <si>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</si>
  <si>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</si>
  <si>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</si>
  <si>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</si>
  <si>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</si>
  <si>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</si>
  <si>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</si>
  <si>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</si>
  <si>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</si>
  <si>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</si>
  <si>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</si>
  <si>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</si>
  <si>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</si>
  <si>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</si>
  <si>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</si>
  <si>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</si>
  <si>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</si>
  <si>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</si>
  <si>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</si>
  <si>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</si>
  <si>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</si>
  <si>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</si>
  <si>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</si>
  <si>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</si>
  <si>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</si>
  <si>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</si>
  <si>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</si>
  <si>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</si>
  <si>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</si>
  <si>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</si>
  <si>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</si>
  <si>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</si>
  <si>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</si>
  <si>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</si>
  <si>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</si>
  <si>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</si>
  <si>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</si>
  <si>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</si>
  <si>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</si>
  <si>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</si>
  <si>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</si>
  <si>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</si>
  <si>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</si>
  <si>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</si>
  <si>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</si>
  <si>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</si>
  <si>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</si>
  <si>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</si>
  <si>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</si>
  <si>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</si>
  <si>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</si>
  <si>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</si>
  <si>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</si>
  <si>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</si>
  <si>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</si>
  <si>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</si>
  <si>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</si>
  <si>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</si>
  <si>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</si>
  <si>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</si>
  <si>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</si>
  <si>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</si>
  <si>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</si>
  <si>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</si>
  <si>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</si>
  <si>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</si>
  <si>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</si>
  <si>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</si>
  <si>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</si>
  <si>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</si>
  <si>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</si>
  <si>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</si>
  <si>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</si>
  <si>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</si>
  <si>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</si>
  <si>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</si>
  <si>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</si>
  <si>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</si>
  <si>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</si>
  <si>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</si>
  <si>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</si>
  <si>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</si>
  <si>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</si>
  <si>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</si>
  <si>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</si>
  <si>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</si>
  <si>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</si>
  <si>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</si>
  <si>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</si>
  <si>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</si>
  <si>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</si>
  <si>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</si>
  <si>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</si>
  <si>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</si>
  <si>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</si>
  <si>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</si>
  <si>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</si>
  <si>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</si>
  <si>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</si>
  <si>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</si>
  <si>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</si>
  <si>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</si>
  <si>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</si>
  <si>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</si>
  <si>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</si>
  <si>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</si>
  <si>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</si>
  <si>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</si>
  <si>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</si>
  <si>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</si>
  <si>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</si>
  <si>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</si>
  <si>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</si>
  <si>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</si>
  <si>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</si>
  <si>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</si>
  <si>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</si>
  <si>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</si>
  <si>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</si>
  <si>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</si>
  <si>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</si>
  <si>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</si>
  <si>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</si>
  <si>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</si>
  <si>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</si>
  <si>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</si>
  <si>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</si>
  <si>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</si>
  <si>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</si>
  <si>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</si>
  <si>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</si>
  <si>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</si>
  <si>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</si>
  <si>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</si>
  <si>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</si>
  <si>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</si>
  <si>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</si>
  <si>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</si>
  <si>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</si>
  <si>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</si>
  <si>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</si>
  <si>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</si>
  <si>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</si>
  <si>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</si>
  <si>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</si>
  <si>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</si>
  <si>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</si>
  <si>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</si>
  <si>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</si>
  <si>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</si>
  <si>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</si>
  <si>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</si>
  <si>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</si>
  <si>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</si>
  <si>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</si>
  <si>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</si>
  <si>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</si>
  <si>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</si>
  <si>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</si>
  <si>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</si>
  <si>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</si>
  <si>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</si>
  <si>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</si>
  <si>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</si>
  <si>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</si>
  <si>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</si>
  <si>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</si>
  <si>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</si>
  <si>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</si>
  <si>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</si>
  <si>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</si>
  <si>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</si>
  <si>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</si>
  <si>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</si>
  <si>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</si>
  <si>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</si>
  <si>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ITEM-FUEL-SRC-RAW-A8439103A5BBBC66635E-fuel_1-CO</t>
  </si>
  <si>
    <t>ITEM-FUEL-SRC-RAW-A8439103A5BBBC66635E-fuel_1-NOX</t>
  </si>
  <si>
    <t>ITEM-FUEL-SRC-RAW-A8439103A5BBBC66635E-fuel_1-OC</t>
  </si>
  <si>
    <t>ITEM-FUEL-SRC-RAW-A8439103A5BBBC66635E-fuel_1-PM10</t>
  </si>
  <si>
    <t>ITEM-FUEL-SRC-RAW-A8439103A5BBBC66635E-fuel_1-PM25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</si>
  <si>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</si>
  <si>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</si>
  <si>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</si>
  <si>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</si>
  <si>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</si>
  <si>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</si>
  <si>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</si>
  <si>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</si>
  <si>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</si>
  <si>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</si>
  <si>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</si>
  <si>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</si>
  <si>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</si>
  <si>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</si>
  <si>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</si>
  <si>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</si>
  <si>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</si>
  <si>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</si>
  <si>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</si>
  <si>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</si>
  <si>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</si>
  <si>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</si>
  <si>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</si>
  <si>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</si>
  <si>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</si>
  <si>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</si>
  <si>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</si>
  <si>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</si>
  <si>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</si>
  <si>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</si>
  <si>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</si>
  <si>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</si>
  <si>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</si>
  <si>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</si>
  <si>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</si>
  <si>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</si>
  <si>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</si>
  <si>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</si>
  <si>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</si>
  <si>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</si>
  <si>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</si>
  <si>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</si>
  <si>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</si>
  <si>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</si>
  <si>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</si>
  <si>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</si>
  <si>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</si>
  <si>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</si>
  <si>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</si>
  <si>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</si>
  <si>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</si>
  <si>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</si>
  <si>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</si>
  <si>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</si>
  <si>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</si>
  <si>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</si>
  <si>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</si>
  <si>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</si>
  <si>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</si>
  <si>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</si>
  <si>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</si>
  <si>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</si>
  <si>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</si>
  <si>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</si>
  <si>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</si>
  <si>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</si>
  <si>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</si>
  <si>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</si>
  <si>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</si>
  <si>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</si>
  <si>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</si>
  <si>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</si>
  <si>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</si>
  <si>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</si>
  <si>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</si>
  <si>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</si>
  <si>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</si>
  <si>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</si>
  <si>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</si>
  <si>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</si>
  <si>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</si>
  <si>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</si>
  <si>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</si>
  <si>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</si>
  <si>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</si>
  <si>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</si>
  <si>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</si>
  <si>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</si>
  <si>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</si>
  <si>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</si>
  <si>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</si>
  <si>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</si>
  <si>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</si>
  <si>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</si>
  <si>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</si>
  <si>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</si>
  <si>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</si>
  <si>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</si>
  <si>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</si>
  <si>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</si>
  <si>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</si>
  <si>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</si>
  <si>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</si>
  <si>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</si>
  <si>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</si>
  <si>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</si>
  <si>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</si>
  <si>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</si>
  <si>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</si>
  <si>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</si>
  <si>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</si>
  <si>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</si>
  <si>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</si>
  <si>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</si>
  <si>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</si>
  <si>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</si>
  <si>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</si>
  <si>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</si>
  <si>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</si>
  <si>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</si>
  <si>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</si>
  <si>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</si>
  <si>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</si>
  <si>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</si>
  <si>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</si>
  <si>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</si>
  <si>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</si>
  <si>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</si>
  <si>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</si>
  <si>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</si>
  <si>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</si>
  <si>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</si>
  <si>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</si>
  <si>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</si>
  <si>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</si>
  <si>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</si>
  <si>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</si>
  <si>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</si>
  <si>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</si>
  <si>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</si>
  <si>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</si>
  <si>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</si>
  <si>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</si>
  <si>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</si>
  <si>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</si>
  <si>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</si>
  <si>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</si>
  <si>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</si>
  <si>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</si>
  <si>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</si>
  <si>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</si>
  <si>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</si>
  <si>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</si>
  <si>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</si>
  <si>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</si>
  <si>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</si>
  <si>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</si>
  <si>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</si>
  <si>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</si>
  <si>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</si>
  <si>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</si>
  <si>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</si>
  <si>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</si>
  <si>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</si>
  <si>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</si>
  <si>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</si>
  <si>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</si>
  <si>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</si>
  <si>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</si>
  <si>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</si>
  <si>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</si>
  <si>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</si>
  <si>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</si>
  <si>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</si>
  <si>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</si>
  <si>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</si>
  <si>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</si>
  <si>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</si>
  <si>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</si>
  <si>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</si>
  <si>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</si>
  <si>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</si>
  <si>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</si>
  <si>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</si>
  <si>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</si>
  <si>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</si>
  <si>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</si>
  <si>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</si>
  <si>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</si>
  <si>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</si>
  <si>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</si>
  <si>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</si>
  <si>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</si>
  <si>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</si>
  <si>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</si>
  <si>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</si>
  <si>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</si>
  <si>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</si>
  <si>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</si>
  <si>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</si>
  <si>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</si>
  <si>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</si>
  <si>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</si>
  <si>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</si>
  <si>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</si>
  <si>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</si>
  <si>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</si>
  <si>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</si>
  <si>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</si>
  <si>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</si>
  <si>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</si>
  <si>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</si>
  <si>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</si>
  <si>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</si>
  <si>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</si>
  <si>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</si>
  <si>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</si>
  <si>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</si>
  <si>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</si>
  <si>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</si>
  <si>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</si>
  <si>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</si>
  <si>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</si>
  <si>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</si>
  <si>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</si>
  <si>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</si>
  <si>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</si>
  <si>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</si>
  <si>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</si>
  <si>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</si>
  <si>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</si>
  <si>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</si>
  <si>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</si>
  <si>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</si>
  <si>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</si>
  <si>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</si>
  <si>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</si>
  <si>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</si>
  <si>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</si>
  <si>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</si>
  <si>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</si>
  <si>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</si>
  <si>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</si>
  <si>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</si>
  <si>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</si>
  <si>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</si>
  <si>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</si>
  <si>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</si>
  <si>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</si>
  <si>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</si>
  <si>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</si>
  <si>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</si>
  <si>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</si>
  <si>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</si>
  <si>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</si>
  <si>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</si>
  <si>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</si>
  <si>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</si>
  <si>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</si>
  <si>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</si>
  <si>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</si>
  <si>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</si>
  <si>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</si>
  <si>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</si>
  <si>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</si>
  <si>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</si>
  <si>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</si>
  <si>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</si>
  <si>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</si>
  <si>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</si>
  <si>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</si>
  <si>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</si>
  <si>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</si>
  <si>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</si>
  <si>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</si>
  <si>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</si>
  <si>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</si>
  <si>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</si>
  <si>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</si>
  <si>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</si>
  <si>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</si>
  <si>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</si>
  <si>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</si>
  <si>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</si>
  <si>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</si>
  <si>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</si>
  <si>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</si>
  <si>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</si>
  <si>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</si>
  <si>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</si>
  <si>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</si>
  <si>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</si>
  <si>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</si>
  <si>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</si>
  <si>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</si>
  <si>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</si>
  <si>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</si>
  <si>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</si>
  <si>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</si>
  <si>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</si>
  <si>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</si>
  <si>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</si>
  <si>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</si>
  <si>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</si>
  <si>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</si>
  <si>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</si>
  <si>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</si>
  <si>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</si>
  <si>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</si>
  <si>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</si>
  <si>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</si>
  <si>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</si>
  <si>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</si>
  <si>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</si>
  <si>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</si>
  <si>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</si>
  <si>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</si>
  <si>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</si>
  <si>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</si>
  <si>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</si>
  <si>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</si>
  <si>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</si>
  <si>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</si>
  <si>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</si>
  <si>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</si>
  <si>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</si>
  <si>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</si>
  <si>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</si>
  <si>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</si>
  <si>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</si>
  <si>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</si>
  <si>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</si>
  <si>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</si>
  <si>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</si>
  <si>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</si>
  <si>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</si>
  <si>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</si>
  <si>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</si>
  <si>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</si>
  <si>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</si>
  <si>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</si>
  <si>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</si>
  <si>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</si>
  <si>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</si>
  <si>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</si>
  <si>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</si>
  <si>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</si>
  <si>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</si>
  <si>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</si>
  <si>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</si>
  <si>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</si>
  <si>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</si>
  <si>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</si>
  <si>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</si>
  <si>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</si>
  <si>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</si>
  <si>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</si>
  <si>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</si>
  <si>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</si>
  <si>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</si>
  <si>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</si>
  <si>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</si>
  <si>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</si>
  <si>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</si>
  <si>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</si>
  <si>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</si>
  <si>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</si>
  <si>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</si>
  <si>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</si>
  <si>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</si>
  <si>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</si>
  <si>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</si>
  <si>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</si>
  <si>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</si>
  <si>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</si>
  <si>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</si>
  <si>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</si>
  <si>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</si>
  <si>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</si>
  <si>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</si>
  <si>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</si>
  <si>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</si>
  <si>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</si>
  <si>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</si>
  <si>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</si>
  <si>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</si>
  <si>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</si>
  <si>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</si>
  <si>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</si>
  <si>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</si>
  <si>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</si>
  <si>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</si>
  <si>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</si>
  <si>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</si>
  <si>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</si>
  <si>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</si>
  <si>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</si>
  <si>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</si>
  <si>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</si>
  <si>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</si>
  <si>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</si>
  <si>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</si>
  <si>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</si>
  <si>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</si>
  <si>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</si>
  <si>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</si>
  <si>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</si>
  <si>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</si>
  <si>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</si>
  <si>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</si>
  <si>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</si>
  <si>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</si>
  <si>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</si>
  <si>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</si>
  <si>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</si>
  <si>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</si>
  <si>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</si>
  <si>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</si>
  <si>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</si>
  <si>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</si>
  <si>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</si>
  <si>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</si>
  <si>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</si>
  <si>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</si>
  <si>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</si>
  <si>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</si>
  <si>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</si>
  <si>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</si>
  <si>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</si>
  <si>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</si>
  <si>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</si>
  <si>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</si>
  <si>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</si>
  <si>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</si>
  <si>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</si>
  <si>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</si>
  <si>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</si>
  <si>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</si>
  <si>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</si>
  <si>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</si>
  <si>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</si>
  <si>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</si>
  <si>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</si>
  <si>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</si>
  <si>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</si>
  <si>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</si>
  <si>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</si>
  <si>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</si>
  <si>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</si>
  <si>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</si>
  <si>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</si>
  <si>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</si>
  <si>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</si>
  <si>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</si>
  <si>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</si>
  <si>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</si>
  <si>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</si>
  <si>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</si>
  <si>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</si>
  <si>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</si>
  <si>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</si>
  <si>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</si>
  <si>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</si>
  <si>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</si>
  <si>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</si>
  <si>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</si>
  <si>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</si>
  <si>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</si>
  <si>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</si>
  <si>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</si>
  <si>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</si>
  <si>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</si>
  <si>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</si>
  <si>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</si>
  <si>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</si>
  <si>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</si>
  <si>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</si>
  <si>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</si>
  <si>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</si>
  <si>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</si>
  <si>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</si>
  <si>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</si>
  <si>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</si>
  <si>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</si>
  <si>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</si>
  <si>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</si>
  <si>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</si>
  <si>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</si>
  <si>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</si>
  <si>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</si>
  <si>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</si>
  <si>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</si>
  <si>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</si>
  <si>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</si>
  <si>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</si>
  <si>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</si>
  <si>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</si>
  <si>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</si>
  <si>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</si>
  <si>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</si>
  <si>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</si>
  <si>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</si>
  <si>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</si>
  <si>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</si>
  <si>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</si>
  <si>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</si>
  <si>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</si>
  <si>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</si>
  <si>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</si>
  <si>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</si>
  <si>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</si>
  <si>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</si>
  <si>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</si>
  <si>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</si>
  <si>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</si>
  <si>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</si>
  <si>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</si>
  <si>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</si>
  <si>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</si>
  <si>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</si>
  <si>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</si>
  <si>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</si>
  <si>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</si>
  <si>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</si>
  <si>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</si>
  <si>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</si>
  <si>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</si>
  <si>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</si>
  <si>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</si>
  <si>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</si>
  <si>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</si>
  <si>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</si>
  <si>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</si>
  <si>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</si>
  <si>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</si>
  <si>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</si>
  <si>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</si>
  <si>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</si>
  <si>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</si>
  <si>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</si>
  <si>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</si>
  <si>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</si>
  <si>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</si>
  <si>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</si>
  <si>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</si>
  <si>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</si>
  <si>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</si>
  <si>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</si>
  <si>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</si>
  <si>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</si>
  <si>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</si>
  <si>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</si>
  <si>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</si>
  <si>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</si>
  <si>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</si>
  <si>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</si>
  <si>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</si>
  <si>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</si>
  <si>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</si>
  <si>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</si>
  <si>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</si>
  <si>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</si>
  <si>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</si>
  <si>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</si>
  <si>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</si>
  <si>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</si>
  <si>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</si>
  <si>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</si>
  <si>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</si>
  <si>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</si>
  <si>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</si>
  <si>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</si>
  <si>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</si>
  <si>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</si>
  <si>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</si>
  <si>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</si>
  <si>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</si>
  <si>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</si>
  <si>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</si>
  <si>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</si>
  <si>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</si>
  <si>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</si>
  <si>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</si>
  <si>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</si>
  <si>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</si>
  <si>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</si>
  <si>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</si>
  <si>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</si>
  <si>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</si>
  <si>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</si>
  <si>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</si>
  <si>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</si>
  <si>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</si>
  <si>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</si>
  <si>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</si>
  <si>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</si>
  <si>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</si>
  <si>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</si>
  <si>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</si>
  <si>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</si>
  <si>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</si>
  <si>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</si>
  <si>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</si>
  <si>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</si>
  <si>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</si>
  <si>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</si>
  <si>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</si>
  <si>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</si>
  <si>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</si>
  <si>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</si>
  <si>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</si>
  <si>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</si>
  <si>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</si>
  <si>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</si>
  <si>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</si>
  <si>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</si>
  <si>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</si>
  <si>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</si>
  <si>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</si>
  <si>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</si>
  <si>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</si>
  <si>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</si>
  <si>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ITEM-FUEL-SRC-RAW-C2A07E8B37DA4337574A-fuel_1-CO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</si>
  <si>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</si>
  <si>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</si>
  <si>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</si>
  <si>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</si>
  <si>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</si>
  <si>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</si>
  <si>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</si>
  <si>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</si>
  <si>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</si>
  <si>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</si>
  <si>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</si>
  <si>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</si>
  <si>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</si>
  <si>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</si>
  <si>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</si>
  <si>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</si>
  <si>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</si>
  <si>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</si>
  <si>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</si>
  <si>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</si>
  <si>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</si>
  <si>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</si>
  <si>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</si>
  <si>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</si>
  <si>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</si>
  <si>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</si>
  <si>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</si>
  <si>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</si>
  <si>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</si>
  <si>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</si>
  <si>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</si>
  <si>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</si>
  <si>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</si>
  <si>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</si>
  <si>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</si>
  <si>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</si>
  <si>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</si>
  <si>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</si>
  <si>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</si>
  <si>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</si>
  <si>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</si>
  <si>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</si>
  <si>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</si>
  <si>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</si>
  <si>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</si>
  <si>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</si>
  <si>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</si>
  <si>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</si>
  <si>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</si>
  <si>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</si>
  <si>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</si>
  <si>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</si>
  <si>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</si>
  <si>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</si>
  <si>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</si>
  <si>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</si>
  <si>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</si>
  <si>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</si>
  <si>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</si>
  <si>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</si>
  <si>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</si>
  <si>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</si>
  <si>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</si>
  <si>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</si>
  <si>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</si>
  <si>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</si>
  <si>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</si>
  <si>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</si>
  <si>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</si>
  <si>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</si>
  <si>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</si>
  <si>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</si>
  <si>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</si>
  <si>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</si>
  <si>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</si>
  <si>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</si>
  <si>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</si>
  <si>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</si>
  <si>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</si>
  <si>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</si>
  <si>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</si>
  <si>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</si>
  <si>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</si>
  <si>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</si>
  <si>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</si>
  <si>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</si>
  <si>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</si>
  <si>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</si>
  <si>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</si>
  <si>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</si>
  <si>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</si>
  <si>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</si>
  <si>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</si>
  <si>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</si>
  <si>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</si>
  <si>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</si>
  <si>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</si>
  <si>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</si>
  <si>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</si>
  <si>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</si>
  <si>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</si>
  <si>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</si>
  <si>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</si>
  <si>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</si>
  <si>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</si>
  <si>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</si>
  <si>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</si>
  <si>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</si>
  <si>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</si>
  <si>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</si>
  <si>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</si>
  <si>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</si>
  <si>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</si>
  <si>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</si>
  <si>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</si>
  <si>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</si>
  <si>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</si>
  <si>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</si>
  <si>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</si>
  <si>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</si>
  <si>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</si>
  <si>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</si>
  <si>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</si>
  <si>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</si>
  <si>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</si>
  <si>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</si>
  <si>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</si>
  <si>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</si>
  <si>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</si>
  <si>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</si>
  <si>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</si>
  <si>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</si>
  <si>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</si>
  <si>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</si>
  <si>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</si>
  <si>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</si>
  <si>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</si>
  <si>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</si>
  <si>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</si>
  <si>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</si>
  <si>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</si>
  <si>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</si>
  <si>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</si>
  <si>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</si>
  <si>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</si>
  <si>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</si>
  <si>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</si>
  <si>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</si>
  <si>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</si>
  <si>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</si>
  <si>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</si>
  <si>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</si>
  <si>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</si>
  <si>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</si>
  <si>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</si>
  <si>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</si>
  <si>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</si>
  <si>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</si>
  <si>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</si>
  <si>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</si>
  <si>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</si>
  <si>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</si>
  <si>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</si>
  <si>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</si>
  <si>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</si>
  <si>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</si>
  <si>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</si>
  <si>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</si>
  <si>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</si>
  <si>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</si>
  <si>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</si>
  <si>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</si>
  <si>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</si>
  <si>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</si>
  <si>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</si>
  <si>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</si>
  <si>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</si>
  <si>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</si>
  <si>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</si>
  <si>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</si>
  <si>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</si>
  <si>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</si>
  <si>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</si>
  <si>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</si>
  <si>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</si>
  <si>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</si>
  <si>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</si>
  <si>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</si>
  <si>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</si>
  <si>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</si>
  <si>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</si>
  <si>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</si>
  <si>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</si>
  <si>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</si>
  <si>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</si>
  <si>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</si>
  <si>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</si>
  <si>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</si>
  <si>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</si>
  <si>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</si>
  <si>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</si>
  <si>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</si>
  <si>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</si>
  <si>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</si>
  <si>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</si>
  <si>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</si>
  <si>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</si>
  <si>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</si>
  <si>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</si>
  <si>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</si>
  <si>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</si>
  <si>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</si>
  <si>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</si>
  <si>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</si>
  <si>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</si>
  <si>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</si>
  <si>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</si>
  <si>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</si>
  <si>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</si>
  <si>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</si>
  <si>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</si>
  <si>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</si>
  <si>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</si>
  <si>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</si>
  <si>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</si>
  <si>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</si>
  <si>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</si>
  <si>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</si>
  <si>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</si>
  <si>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</si>
  <si>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</si>
  <si>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</si>
  <si>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</si>
  <si>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</si>
  <si>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</si>
  <si>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</si>
  <si>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</si>
  <si>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</si>
  <si>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</si>
  <si>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</si>
  <si>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</si>
  <si>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</si>
  <si>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</si>
  <si>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</si>
  <si>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</si>
  <si>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</si>
  <si>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</si>
  <si>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</si>
  <si>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</si>
  <si>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</si>
  <si>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</si>
  <si>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</si>
  <si>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</si>
  <si>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</si>
  <si>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</si>
  <si>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</si>
  <si>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</si>
  <si>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</si>
  <si>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</si>
  <si>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</si>
  <si>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</si>
  <si>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</si>
  <si>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</si>
  <si>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</si>
  <si>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</si>
  <si>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</si>
  <si>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</si>
  <si>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</si>
  <si>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</si>
  <si>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</si>
  <si>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</si>
  <si>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</si>
  <si>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</si>
  <si>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</si>
  <si>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</si>
  <si>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</si>
  <si>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</si>
  <si>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</si>
  <si>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</si>
  <si>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</si>
  <si>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</si>
  <si>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</si>
  <si>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</si>
  <si>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</si>
  <si>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</si>
  <si>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</si>
  <si>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</si>
  <si>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</si>
  <si>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</si>
  <si>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</si>
  <si>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</si>
  <si>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</si>
  <si>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</si>
  <si>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</si>
  <si>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</si>
  <si>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</si>
  <si>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</si>
  <si>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</si>
  <si>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</si>
  <si>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</si>
  <si>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</si>
  <si>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</si>
  <si>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</si>
  <si>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</si>
  <si>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</si>
  <si>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</si>
  <si>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</si>
  <si>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</si>
  <si>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</si>
  <si>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</si>
  <si>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</si>
  <si>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</si>
  <si>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</si>
  <si>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</si>
  <si>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</si>
  <si>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</si>
  <si>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</si>
  <si>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</si>
  <si>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</si>
  <si>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</si>
  <si>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</si>
  <si>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</si>
  <si>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</si>
  <si>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</si>
  <si>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</si>
  <si>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</si>
  <si>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</si>
  <si>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</si>
  <si>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</si>
  <si>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</si>
  <si>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</si>
  <si>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</si>
  <si>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</si>
  <si>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</si>
  <si>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</si>
  <si>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</si>
  <si>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</si>
  <si>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</si>
  <si>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</si>
  <si>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</si>
  <si>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</si>
  <si>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</si>
  <si>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</si>
  <si>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</si>
  <si>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</si>
  <si>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</si>
  <si>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</si>
  <si>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</si>
  <si>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</si>
  <si>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</si>
  <si>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</si>
  <si>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</si>
  <si>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</si>
  <si>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</si>
  <si>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</si>
  <si>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</si>
  <si>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</si>
  <si>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</si>
  <si>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</si>
  <si>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</si>
  <si>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</si>
  <si>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</si>
  <si>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</si>
  <si>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</si>
  <si>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</si>
  <si>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</si>
  <si>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</si>
  <si>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</si>
  <si>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</si>
  <si>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</si>
  <si>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</si>
  <si>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</si>
  <si>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</si>
  <si>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</si>
  <si>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</si>
  <si>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</si>
  <si>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</si>
  <si>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</si>
  <si>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</si>
  <si>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</si>
  <si>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</si>
  <si>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</si>
  <si>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</si>
  <si>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</si>
  <si>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</si>
  <si>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</si>
  <si>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</si>
  <si>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</si>
  <si>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</si>
  <si>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</si>
  <si>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</si>
  <si>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</si>
  <si>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</si>
  <si>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</si>
  <si>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</si>
  <si>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</si>
  <si>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</si>
  <si>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</si>
  <si>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</si>
  <si>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</si>
  <si>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</si>
  <si>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</si>
  <si>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</si>
  <si>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</si>
  <si>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</si>
  <si>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</si>
  <si>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</si>
  <si>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</si>
  <si>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</si>
  <si>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</si>
  <si>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</si>
  <si>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</si>
  <si>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</si>
  <si>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</si>
  <si>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</si>
  <si>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</si>
  <si>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</si>
  <si>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</si>
  <si>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</si>
  <si>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</si>
  <si>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</si>
  <si>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</si>
  <si>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</si>
  <si>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</si>
  <si>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</si>
  <si>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</si>
  <si>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</si>
  <si>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</si>
  <si>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</si>
  <si>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</si>
  <si>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</si>
  <si>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</si>
  <si>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</si>
  <si>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</si>
  <si>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</si>
  <si>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</si>
  <si>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</si>
  <si>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</si>
  <si>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</si>
  <si>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</si>
  <si>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</si>
  <si>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</si>
  <si>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</si>
  <si>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</si>
  <si>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</si>
  <si>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</si>
  <si>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</si>
  <si>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</si>
  <si>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</si>
  <si>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</si>
  <si>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</si>
  <si>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</si>
  <si>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</si>
  <si>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</si>
  <si>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</si>
  <si>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</si>
  <si>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</si>
  <si>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</si>
  <si>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</si>
  <si>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</si>
  <si>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</si>
  <si>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</si>
  <si>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</si>
  <si>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</si>
  <si>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</si>
  <si>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</si>
  <si>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</si>
  <si>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</si>
  <si>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</si>
  <si>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</si>
  <si>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</si>
  <si>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</si>
  <si>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</si>
  <si>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</si>
  <si>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</si>
  <si>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</si>
  <si>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</si>
  <si>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</si>
  <si>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</si>
  <si>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</si>
  <si>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</si>
  <si>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</si>
  <si>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</si>
  <si>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</si>
  <si>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</si>
  <si>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</si>
  <si>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</si>
  <si>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</si>
  <si>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</si>
  <si>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</si>
  <si>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</si>
  <si>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</si>
  <si>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</si>
  <si>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</si>
  <si>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</si>
  <si>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</si>
  <si>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</si>
  <si>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</si>
  <si>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</si>
  <si>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</si>
  <si>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</si>
  <si>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</si>
  <si>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</si>
  <si>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</si>
  <si>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</si>
  <si>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</si>
  <si>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</si>
  <si>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</si>
  <si>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</si>
  <si>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</si>
  <si>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</si>
  <si>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</si>
  <si>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</si>
  <si>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</si>
  <si>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</si>
  <si>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</si>
  <si>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</si>
  <si>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</si>
  <si>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</si>
  <si>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</si>
  <si>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</si>
  <si>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</si>
  <si>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</si>
  <si>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</si>
  <si>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</si>
  <si>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</si>
  <si>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</si>
  <si>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</si>
  <si>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</si>
  <si>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</si>
  <si>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</si>
  <si>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</si>
  <si>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ITEM-FUEL-SRC-RAW-D4CA402F1C186726C968-fuel_1-CO</t>
  </si>
  <si>
    <t>ITEM-FUEL-SRC-RAW-D4CA402F1C186726C968-fuel_1-NOX</t>
  </si>
  <si>
    <t>ITEM-FUEL-SRC-RAW-D4CA402F1C186726C968-fuel_1-OC</t>
  </si>
  <si>
    <t>ITEM-FUEL-SRC-RAW-D4CA402F1C186726C968-fuel_1-PM10</t>
  </si>
  <si>
    <t>ITEM-FUEL-SRC-RAW-D4CA402F1C186726C968-fuel_1-PM25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</si>
  <si>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</si>
  <si>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</si>
  <si>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</si>
  <si>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</si>
  <si>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</si>
  <si>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</si>
  <si>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</si>
  <si>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</si>
  <si>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</si>
  <si>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</si>
  <si>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</si>
  <si>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</si>
  <si>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</si>
  <si>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</si>
  <si>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</si>
  <si>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</si>
  <si>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</si>
  <si>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</si>
  <si>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</si>
  <si>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</si>
  <si>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</si>
  <si>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</si>
  <si>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</si>
  <si>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</si>
  <si>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</si>
  <si>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</si>
  <si>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</si>
  <si>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</si>
  <si>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</si>
  <si>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</si>
  <si>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</si>
  <si>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</si>
  <si>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</si>
  <si>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</si>
  <si>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</si>
  <si>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</si>
  <si>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</si>
  <si>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</si>
  <si>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</si>
  <si>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</si>
  <si>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</si>
  <si>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</si>
  <si>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</si>
  <si>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</si>
  <si>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</si>
  <si>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</si>
  <si>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</si>
  <si>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</si>
  <si>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</si>
  <si>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</si>
  <si>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</si>
  <si>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</si>
  <si>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</si>
  <si>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</si>
  <si>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</si>
  <si>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</si>
  <si>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</si>
  <si>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</si>
  <si>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</si>
  <si>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</si>
  <si>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</si>
  <si>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</si>
  <si>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</si>
  <si>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</si>
  <si>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</si>
  <si>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</si>
  <si>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</si>
  <si>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</si>
  <si>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</si>
  <si>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</si>
  <si>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</si>
  <si>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</si>
  <si>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</si>
  <si>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</si>
  <si>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</si>
  <si>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</si>
  <si>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</si>
  <si>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</si>
  <si>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</si>
  <si>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</si>
  <si>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</si>
  <si>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</si>
  <si>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</si>
  <si>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</si>
  <si>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</si>
  <si>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</si>
  <si>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</si>
  <si>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</si>
  <si>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</si>
  <si>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</si>
  <si>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</si>
  <si>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</si>
  <si>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</si>
  <si>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</si>
  <si>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</si>
  <si>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</si>
  <si>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</si>
  <si>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</si>
  <si>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</si>
  <si>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</si>
  <si>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</si>
  <si>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</si>
  <si>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</si>
  <si>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</si>
  <si>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</si>
  <si>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</si>
  <si>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</si>
  <si>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</si>
  <si>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</si>
  <si>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</si>
  <si>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</si>
  <si>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</si>
  <si>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</si>
  <si>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</si>
  <si>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</si>
  <si>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</si>
  <si>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</si>
  <si>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</si>
  <si>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</si>
  <si>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</si>
  <si>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</si>
  <si>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</si>
  <si>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</si>
  <si>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</si>
  <si>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</si>
  <si>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</si>
  <si>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</si>
  <si>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</si>
  <si>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</si>
  <si>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</si>
  <si>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</si>
  <si>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</si>
  <si>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</si>
  <si>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</si>
  <si>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</si>
  <si>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</si>
  <si>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</si>
  <si>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</si>
  <si>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</si>
  <si>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</si>
  <si>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</si>
  <si>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</si>
  <si>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</si>
  <si>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</si>
  <si>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</si>
  <si>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</si>
  <si>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</si>
  <si>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</si>
  <si>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</si>
  <si>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</si>
  <si>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</si>
  <si>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</si>
  <si>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</si>
  <si>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</si>
  <si>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</si>
  <si>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</si>
  <si>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</si>
  <si>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</si>
  <si>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</si>
  <si>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</si>
  <si>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</si>
  <si>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</si>
  <si>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</si>
  <si>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</si>
  <si>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</si>
  <si>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</si>
  <si>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</si>
  <si>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</si>
  <si>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</si>
  <si>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</si>
  <si>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</si>
  <si>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</si>
  <si>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</si>
  <si>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</si>
  <si>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</si>
  <si>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</si>
  <si>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</si>
  <si>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</si>
  <si>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</si>
  <si>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</si>
  <si>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</si>
  <si>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</si>
  <si>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</si>
  <si>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</si>
  <si>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</si>
  <si>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</si>
  <si>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</si>
  <si>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</si>
  <si>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</si>
  <si>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</si>
  <si>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</si>
  <si>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</si>
  <si>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</si>
  <si>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</si>
  <si>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</si>
  <si>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</si>
  <si>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</si>
  <si>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</si>
  <si>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</si>
  <si>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</si>
  <si>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</si>
  <si>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</si>
  <si>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</si>
  <si>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</si>
  <si>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</si>
  <si>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</si>
  <si>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</si>
  <si>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</si>
  <si>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</si>
  <si>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</si>
  <si>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</si>
  <si>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</si>
  <si>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</si>
  <si>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</si>
  <si>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</si>
  <si>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</si>
  <si>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</si>
  <si>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</si>
  <si>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</si>
  <si>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</si>
  <si>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</si>
  <si>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</si>
  <si>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</si>
  <si>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</si>
  <si>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</si>
  <si>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</si>
  <si>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</si>
  <si>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</si>
  <si>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</si>
  <si>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</si>
  <si>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</si>
  <si>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</si>
  <si>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</si>
  <si>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</si>
  <si>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</si>
  <si>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</si>
  <si>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</si>
  <si>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</si>
  <si>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</si>
  <si>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</si>
  <si>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</si>
  <si>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</si>
  <si>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</si>
  <si>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</si>
  <si>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</si>
  <si>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</si>
  <si>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</si>
  <si>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</si>
  <si>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</si>
  <si>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</si>
  <si>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</si>
  <si>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</si>
  <si>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</si>
  <si>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</si>
  <si>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</si>
  <si>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</si>
  <si>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</si>
  <si>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</si>
  <si>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</si>
  <si>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</si>
  <si>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</si>
  <si>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</si>
  <si>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</si>
  <si>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</si>
  <si>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</si>
  <si>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</si>
  <si>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</si>
  <si>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</si>
  <si>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</si>
  <si>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</si>
  <si>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</si>
  <si>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</si>
  <si>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</si>
  <si>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</si>
  <si>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</si>
  <si>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</si>
  <si>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</si>
  <si>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</si>
  <si>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</si>
  <si>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</si>
  <si>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</si>
  <si>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</si>
  <si>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</si>
  <si>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</si>
  <si>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</si>
  <si>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</si>
  <si>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</si>
  <si>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</si>
  <si>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</si>
  <si>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</si>
  <si>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</si>
  <si>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</si>
  <si>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</si>
  <si>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</si>
  <si>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</si>
  <si>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</si>
  <si>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</si>
  <si>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</si>
  <si>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</si>
  <si>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</si>
  <si>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</si>
  <si>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</si>
  <si>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</si>
  <si>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</si>
  <si>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</si>
  <si>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</si>
  <si>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</si>
  <si>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</si>
  <si>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</si>
  <si>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</si>
  <si>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</si>
  <si>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</si>
  <si>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</si>
  <si>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</si>
  <si>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</si>
  <si>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</si>
  <si>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</si>
  <si>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</si>
  <si>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</si>
  <si>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</si>
  <si>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</si>
  <si>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</si>
  <si>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</si>
  <si>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</si>
  <si>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</si>
  <si>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</si>
  <si>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</si>
  <si>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</si>
  <si>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</si>
  <si>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</si>
  <si>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</si>
  <si>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</si>
  <si>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</si>
  <si>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</si>
  <si>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</si>
  <si>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</si>
  <si>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</si>
  <si>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</si>
  <si>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</si>
  <si>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</si>
  <si>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</si>
  <si>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</si>
  <si>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</si>
  <si>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</si>
  <si>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</si>
  <si>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</si>
  <si>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</si>
  <si>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</si>
  <si>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</si>
  <si>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</si>
  <si>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</si>
  <si>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</si>
  <si>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</si>
  <si>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</si>
  <si>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</si>
  <si>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</si>
  <si>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</si>
  <si>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</si>
  <si>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</si>
  <si>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</si>
  <si>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</si>
  <si>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</si>
  <si>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</si>
  <si>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</si>
  <si>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</si>
  <si>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</si>
  <si>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</si>
  <si>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</si>
  <si>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</si>
  <si>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</si>
  <si>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</si>
  <si>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</si>
  <si>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</si>
  <si>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</si>
  <si>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</si>
  <si>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</si>
  <si>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</si>
  <si>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</si>
  <si>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</si>
  <si>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</si>
  <si>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</si>
  <si>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</si>
  <si>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</si>
  <si>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</si>
  <si>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</si>
  <si>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</si>
  <si>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</si>
  <si>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</si>
  <si>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</si>
  <si>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</si>
  <si>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</si>
  <si>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</si>
  <si>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</si>
  <si>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</si>
  <si>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</si>
  <si>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</si>
  <si>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</si>
  <si>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</si>
  <si>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</si>
  <si>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</si>
  <si>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</si>
  <si>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</si>
  <si>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</si>
  <si>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</si>
  <si>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</si>
  <si>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</si>
  <si>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</si>
  <si>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</si>
  <si>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</si>
  <si>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</si>
  <si>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</si>
  <si>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</si>
  <si>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</si>
  <si>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</si>
  <si>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</si>
  <si>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</si>
  <si>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</si>
  <si>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</si>
  <si>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</si>
  <si>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</si>
  <si>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</si>
  <si>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</si>
  <si>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</si>
  <si>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</si>
  <si>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</si>
  <si>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</si>
  <si>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</si>
  <si>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</si>
  <si>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</si>
  <si>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</si>
  <si>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</si>
  <si>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</si>
  <si>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</si>
  <si>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</si>
  <si>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</si>
  <si>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</si>
  <si>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</si>
  <si>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</si>
  <si>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</si>
  <si>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</si>
  <si>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</si>
  <si>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</si>
  <si>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</si>
  <si>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</si>
  <si>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</si>
  <si>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</si>
  <si>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</si>
  <si>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</si>
  <si>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</si>
  <si>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</si>
  <si>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</si>
  <si>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</si>
  <si>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</si>
  <si>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</si>
  <si>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</si>
  <si>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</si>
  <si>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</si>
  <si>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</si>
  <si>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</si>
  <si>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</si>
  <si>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</si>
  <si>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</si>
  <si>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</si>
  <si>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</si>
  <si>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</si>
  <si>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</si>
  <si>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</si>
  <si>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</si>
  <si>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</si>
  <si>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</si>
  <si>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</si>
  <si>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</si>
  <si>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</si>
  <si>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</si>
  <si>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</si>
  <si>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</si>
  <si>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</si>
  <si>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</si>
  <si>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</si>
  <si>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</si>
  <si>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</si>
  <si>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</si>
  <si>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</si>
  <si>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</si>
  <si>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</si>
  <si>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</si>
  <si>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</si>
  <si>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</si>
  <si>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</si>
  <si>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</si>
  <si>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</si>
  <si>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</si>
  <si>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</si>
  <si>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</si>
  <si>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</si>
  <si>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</si>
  <si>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</si>
  <si>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</si>
  <si>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</si>
  <si>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</si>
  <si>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</si>
  <si>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</si>
  <si>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</si>
  <si>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</si>
  <si>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</si>
  <si>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</si>
  <si>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</si>
  <si>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</si>
  <si>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</si>
  <si>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</si>
  <si>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</si>
  <si>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</si>
  <si>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</si>
  <si>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</si>
  <si>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</si>
  <si>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</si>
  <si>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</si>
  <si>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</si>
  <si>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</si>
  <si>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</si>
  <si>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</si>
  <si>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</si>
  <si>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</si>
  <si>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</si>
  <si>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</si>
  <si>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</si>
  <si>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</si>
  <si>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</si>
  <si>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</si>
  <si>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</si>
  <si>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</si>
  <si>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</si>
  <si>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</si>
  <si>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</si>
  <si>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</si>
  <si>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</si>
  <si>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</si>
  <si>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</si>
  <si>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</si>
  <si>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</si>
  <si>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</si>
  <si>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</si>
  <si>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</si>
  <si>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</si>
  <si>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</si>
  <si>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</si>
  <si>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</si>
  <si>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</si>
  <si>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</si>
  <si>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</si>
  <si>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</si>
  <si>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</si>
  <si>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</si>
  <si>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</si>
  <si>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</si>
  <si>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</si>
  <si>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</si>
  <si>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</si>
  <si>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</si>
  <si>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</si>
  <si>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</si>
  <si>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</si>
  <si>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</si>
  <si>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</si>
  <si>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</si>
  <si>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</si>
  <si>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</si>
  <si>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</si>
  <si>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</si>
  <si>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</si>
  <si>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</si>
  <si>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</si>
  <si>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</si>
  <si>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</si>
  <si>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</si>
  <si>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</si>
  <si>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</si>
  <si>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</si>
  <si>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</si>
  <si>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</si>
  <si>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</si>
  <si>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</si>
  <si>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</si>
  <si>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</si>
  <si>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</si>
  <si>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</si>
  <si>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</si>
  <si>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</si>
  <si>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</si>
  <si>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</si>
  <si>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</si>
  <si>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</si>
  <si>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</si>
  <si>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</si>
  <si>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</si>
  <si>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</si>
  <si>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</si>
  <si>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</si>
  <si>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</si>
  <si>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</si>
  <si>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</si>
  <si>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</si>
  <si>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</si>
  <si>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</si>
  <si>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</si>
  <si>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</si>
  <si>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</si>
  <si>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</si>
  <si>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</si>
  <si>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</si>
  <si>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</si>
  <si>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</si>
  <si>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</si>
  <si>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</si>
  <si>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</si>
  <si>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</si>
  <si>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</si>
  <si>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</si>
  <si>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</si>
  <si>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</si>
  <si>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</si>
  <si>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</si>
  <si>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</si>
  <si>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</si>
  <si>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</si>
  <si>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</si>
  <si>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</si>
  <si>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</si>
  <si>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</si>
  <si>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</si>
  <si>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</si>
  <si>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</si>
  <si>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</si>
  <si>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</si>
  <si>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</si>
  <si>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</si>
  <si>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</si>
  <si>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</si>
  <si>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</si>
  <si>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</si>
  <si>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</si>
  <si>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</si>
  <si>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</si>
  <si>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</si>
  <si>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</si>
  <si>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</si>
  <si>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</si>
  <si>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</si>
  <si>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</si>
  <si>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</si>
  <si>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</si>
  <si>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</si>
  <si>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</si>
  <si>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</si>
  <si>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</si>
  <si>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</si>
  <si>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</si>
  <si>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</si>
  <si>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</si>
  <si>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</si>
  <si>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</si>
  <si>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</si>
  <si>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</si>
  <si>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</si>
  <si>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</si>
  <si>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</si>
  <si>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</si>
  <si>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</si>
  <si>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</si>
  <si>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</si>
  <si>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</si>
  <si>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</si>
  <si>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</si>
  <si>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</si>
  <si>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</si>
  <si>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</si>
  <si>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</si>
  <si>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</si>
  <si>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</si>
  <si>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</si>
  <si>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</si>
  <si>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</si>
  <si>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</si>
  <si>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</si>
  <si>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</si>
  <si>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</si>
  <si>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</si>
  <si>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</si>
  <si>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</si>
  <si>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</si>
  <si>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</si>
  <si>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</si>
  <si>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</si>
  <si>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</si>
  <si>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</si>
  <si>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</si>
  <si>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</si>
  <si>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</si>
  <si>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</si>
  <si>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</si>
  <si>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</si>
  <si>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</si>
  <si>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</si>
  <si>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</si>
  <si>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</si>
  <si>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</si>
  <si>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</si>
  <si>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</si>
  <si>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</si>
  <si>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</si>
  <si>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</si>
  <si>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</si>
  <si>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</si>
  <si>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</si>
  <si>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</si>
  <si>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</si>
  <si>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</si>
  <si>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</si>
  <si>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</si>
  <si>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</si>
  <si>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</si>
  <si>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</si>
  <si>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</si>
  <si>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</si>
  <si>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</si>
  <si>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</si>
  <si>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</si>
  <si>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</si>
  <si>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</si>
  <si>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</si>
  <si>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</si>
  <si>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</si>
  <si>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</si>
  <si>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</si>
  <si>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</si>
  <si>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</si>
  <si>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</si>
  <si>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</si>
  <si>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</si>
  <si>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</si>
  <si>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</si>
  <si>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</si>
  <si>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</si>
  <si>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</si>
  <si>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</si>
  <si>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</si>
  <si>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</si>
  <si>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</si>
  <si>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</si>
  <si>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</si>
  <si>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</si>
  <si>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</si>
  <si>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</si>
  <si>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</si>
  <si>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</si>
  <si>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</si>
  <si>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</si>
  <si>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</si>
  <si>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</si>
  <si>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</si>
  <si>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</si>
  <si>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</si>
  <si>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</si>
  <si>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</si>
  <si>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</si>
  <si>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</si>
  <si>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</si>
  <si>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</si>
  <si>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</si>
  <si>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</si>
  <si>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</si>
  <si>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</si>
  <si>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</si>
  <si>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</si>
  <si>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</si>
  <si>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</si>
  <si>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</si>
  <si>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</si>
  <si>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</si>
  <si>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</si>
  <si>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</si>
  <si>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</si>
  <si>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</si>
  <si>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</si>
  <si>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</si>
  <si>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</si>
  <si>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</si>
  <si>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</si>
  <si>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</si>
  <si>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</si>
  <si>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</si>
  <si>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</si>
  <si>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</si>
  <si>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</si>
  <si>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</si>
  <si>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</si>
  <si>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</si>
  <si>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</si>
  <si>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</si>
  <si>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</si>
  <si>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</si>
  <si>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</si>
  <si>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</si>
  <si>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</si>
  <si>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</si>
  <si>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</si>
  <si>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</si>
  <si>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</si>
  <si>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</si>
  <si>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</si>
  <si>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</si>
  <si>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</si>
  <si>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</si>
  <si>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</si>
  <si>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</si>
  <si>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</si>
  <si>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</si>
  <si>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</si>
  <si>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</si>
  <si>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</si>
  <si>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</si>
  <si>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</si>
  <si>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</si>
  <si>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</si>
  <si>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</si>
  <si>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</si>
  <si>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</si>
  <si>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</si>
  <si>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</si>
  <si>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</si>
  <si>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</si>
  <si>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</si>
  <si>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</si>
  <si>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</si>
  <si>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</si>
  <si>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</si>
  <si>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</si>
  <si>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</si>
  <si>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</si>
  <si>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</si>
  <si>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</si>
  <si>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</si>
  <si>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</si>
  <si>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</si>
  <si>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</si>
  <si>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</si>
  <si>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</si>
  <si>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</si>
  <si>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</si>
  <si>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</si>
  <si>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</si>
  <si>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</si>
  <si>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</si>
  <si>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</si>
  <si>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</si>
  <si>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</si>
  <si>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</si>
  <si>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</si>
  <si>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</si>
  <si>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</si>
  <si>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</si>
  <si>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</si>
  <si>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</si>
  <si>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</si>
  <si>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</si>
  <si>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</si>
  <si>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</si>
  <si>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</si>
  <si>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</si>
  <si>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</si>
  <si>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</si>
  <si>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</si>
  <si>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</si>
  <si>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</si>
  <si>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</si>
  <si>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</si>
  <si>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</si>
  <si>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</si>
  <si>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</si>
  <si>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</si>
  <si>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</si>
  <si>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</si>
  <si>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</si>
  <si>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</si>
  <si>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</si>
  <si>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</si>
  <si>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</si>
  <si>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</si>
  <si>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</si>
  <si>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</si>
  <si>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</si>
  <si>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</si>
  <si>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</si>
  <si>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</si>
  <si>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</si>
  <si>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</si>
  <si>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</si>
  <si>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</si>
  <si>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</si>
  <si>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</si>
  <si>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</si>
  <si>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</si>
  <si>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</si>
  <si>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</si>
  <si>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</si>
  <si>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</si>
  <si>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</si>
  <si>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</si>
  <si>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</si>
  <si>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</si>
  <si>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</si>
  <si>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</si>
  <si>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</si>
  <si>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</si>
  <si>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</si>
  <si>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</si>
  <si>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</si>
  <si>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</si>
  <si>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</si>
  <si>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</si>
  <si>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</si>
  <si>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</si>
  <si>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</si>
  <si>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ITEM-FUEL-SRC-RAW-F4651AD603FDCB921B58-fuel_1-CO</t>
  </si>
  <si>
    <t>ITEM-FUEL-SRC-RAW-F4651AD603FDCB921B58-fuel_1-NOX</t>
  </si>
  <si>
    <t>ITEM-FUEL-SRC-RAW-F4651AD603FDCB921B58-fuel_1-OC</t>
  </si>
  <si>
    <t>ITEM-FUEL-SRC-RAW-F4651AD603FDCB921B58-fuel_1-PM10</t>
  </si>
  <si>
    <t>ITEM-FUEL-SRC-RAW-F4651AD603FDCB921B58-fuel_1-PM25</t>
  </si>
  <si>
    <t>ITEM-FUEL-SRC-RAW-F4651AD603FDCB921B58-fuel_1-SO2</t>
  </si>
  <si>
    <t>ITEM-FUEL-SRC-RAW-F4651AD603FDCB921B58-fuel_1-VOCS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</si>
  <si>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</si>
  <si>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</si>
  <si>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</si>
  <si>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</si>
  <si>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</si>
  <si>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</si>
  <si>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</si>
  <si>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</si>
  <si>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</si>
  <si>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</si>
  <si>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</si>
  <si>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</si>
  <si>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</si>
  <si>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</si>
  <si>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</si>
  <si>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</si>
  <si>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</si>
  <si>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</si>
  <si>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</si>
  <si>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</si>
  <si>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</si>
  <si>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</si>
  <si>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</si>
  <si>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</si>
  <si>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</si>
  <si>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</si>
  <si>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</si>
  <si>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</si>
  <si>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</si>
  <si>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</si>
  <si>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</si>
  <si>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</si>
  <si>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</si>
  <si>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</si>
  <si>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</si>
  <si>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</si>
  <si>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</si>
  <si>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</si>
  <si>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</si>
  <si>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</si>
  <si>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</si>
  <si>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</si>
  <si>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</si>
  <si>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</si>
  <si>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</si>
  <si>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</si>
  <si>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</si>
  <si>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</si>
  <si>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</si>
  <si>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</si>
  <si>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</si>
  <si>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</si>
  <si>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</si>
  <si>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</si>
  <si>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</si>
  <si>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</si>
  <si>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</si>
  <si>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</si>
  <si>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</si>
  <si>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</si>
  <si>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</si>
  <si>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</si>
  <si>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</si>
  <si>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</si>
  <si>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</si>
  <si>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</si>
  <si>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</si>
  <si>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</si>
  <si>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</si>
  <si>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</si>
  <si>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</si>
  <si>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</si>
  <si>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</si>
  <si>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</si>
  <si>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</si>
  <si>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</si>
  <si>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</si>
  <si>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</si>
  <si>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</si>
  <si>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</si>
  <si>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</si>
  <si>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</si>
  <si>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</si>
  <si>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CONTROL_RELATION_CATEGORY_LEVEL|SOURCE_RELATION_MISSING</t>
  </si>
  <si>
    <t>ITEM-FUEL-SRC-RAW-F80BE95D6F30E218DDD0-fuel_1-CO</t>
  </si>
  <si>
    <t>ITEM-FUEL-SRC-RAW-F80BE95D6F30E218DDD0-fuel_1-NOX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</si>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</sst>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51</v>
      </c>
      <c r="M2" s="2" t="s">
        <v>56</v>
      </c>
      <c r="N2" s="3">
        <v>799951.1800000001</v>
      </c>
      <c r="O2" s="3" t="s">
        <v>57</v>
      </c>
      <c r="P2" s="4">
        <f>IF(O2="吨",N2*1000,IF(O2="万立方米",N2*10000,""))</f>
        <v>799951180.0</v>
      </c>
      <c r="Q2" s="2" t="s">
        <v>58</v>
      </c>
      <c r="R2" s="2" t="s">
        <v>59</v>
      </c>
      <c r="S2" s="2" t="s">
        <v>60</v>
      </c>
      <c r="T2" s="2" t="s">
        <v>61</v>
      </c>
      <c r="U2" s="4">
        <f>0.06</f>
        <v>0.06</v>
      </c>
      <c r="V2" s="2" t="s">
        <v>62</v>
      </c>
      <c r="W2" s="2" t="s">
        <v>63</v>
      </c>
      <c r="X2" s="2" t="s">
        <v>64</v>
      </c>
      <c r="Y2" s="2" t="s">
        <v>65</v>
      </c>
      <c r="Z2" s="2">
        <v>0</v>
      </c>
      <c r="AA2" s="2"/>
      <c r="AB2" s="2"/>
      <c r="AC2" s="4">
        <f>P2*U2/1000000</f>
        <v>47.997070799999996</v>
      </c>
      <c r="AD2" s="4">
        <f>AC2*(1-Z2/100)</f>
        <v>47.997070799999996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51</v>
      </c>
      <c r="M3" s="2" t="s">
        <v>73</v>
      </c>
      <c r="N3" s="3">
        <v>799951.1800000001</v>
      </c>
      <c r="O3" s="3" t="s">
        <v>57</v>
      </c>
      <c r="P3" s="4">
        <f>IF(O3="吨",N3*1000,IF(O3="万立方米",N3*10000,""))</f>
        <v>799951180.0</v>
      </c>
      <c r="Q3" s="2" t="s">
        <v>58</v>
      </c>
      <c r="R3" s="2" t="s">
        <v>59</v>
      </c>
      <c r="S3" s="2" t="s">
        <v>74</v>
      </c>
      <c r="T3" s="2" t="s">
        <v>75</v>
      </c>
      <c r="U3" s="4">
        <f>1.5</f>
        <v>1.5</v>
      </c>
      <c r="V3" s="2" t="s">
        <v>62</v>
      </c>
      <c r="W3" s="2" t="s">
        <v>76</v>
      </c>
      <c r="X3" s="2" t="s">
        <v>64</v>
      </c>
      <c r="Y3" s="2" t="s">
        <v>65</v>
      </c>
      <c r="Z3" s="2">
        <v>0</v>
      </c>
      <c r="AA3" s="2"/>
      <c r="AB3" s="2"/>
      <c r="AC3" s="4">
        <f>P3*U3/1000000</f>
        <v>1199.92677</v>
      </c>
      <c r="AD3" s="4">
        <f>AC3*(1-Z3/100)</f>
        <v>1199.92677</v>
      </c>
      <c r="AE3" s="2" t="s">
        <v>66</v>
      </c>
      <c r="AF3" s="2" t="s">
        <v>67</v>
      </c>
      <c r="AG3" s="2" t="s">
        <v>68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77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51</v>
      </c>
      <c r="M4" s="2" t="s">
        <v>78</v>
      </c>
      <c r="N4" s="3">
        <v>799951.1800000001</v>
      </c>
      <c r="O4" s="3" t="s">
        <v>57</v>
      </c>
      <c r="P4" s="4">
        <f>IF(O4="吨",N4*1000,IF(O4="万立方米",N4*10000,""))</f>
        <v>799951180.0</v>
      </c>
      <c r="Q4" s="2" t="s">
        <v>58</v>
      </c>
      <c r="R4" s="2" t="s">
        <v>59</v>
      </c>
      <c r="S4" s="2" t="s">
        <v>79</v>
      </c>
      <c r="T4" s="2" t="s">
        <v>75</v>
      </c>
      <c r="U4" s="4">
        <f>6.0</f>
        <v>6.0</v>
      </c>
      <c r="V4" s="2" t="s">
        <v>62</v>
      </c>
      <c r="W4" s="2" t="s">
        <v>80</v>
      </c>
      <c r="X4" s="2" t="s">
        <v>64</v>
      </c>
      <c r="Y4" s="2" t="s">
        <v>65</v>
      </c>
      <c r="Z4" s="2">
        <v>0</v>
      </c>
      <c r="AA4" s="2"/>
      <c r="AB4" s="2"/>
      <c r="AC4" s="4">
        <f>P4*U4/1000000</f>
        <v>4799.70708</v>
      </c>
      <c r="AD4" s="4">
        <f>AC4*(1-Z4/100)</f>
        <v>4799.70708</v>
      </c>
      <c r="AE4" s="2" t="s">
        <v>66</v>
      </c>
      <c r="AF4" s="2" t="s">
        <v>67</v>
      </c>
      <c r="AG4" s="2" t="s">
        <v>68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81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51</v>
      </c>
      <c r="M5" s="2" t="s">
        <v>82</v>
      </c>
      <c r="N5" s="3">
        <v>799951.1800000001</v>
      </c>
      <c r="O5" s="3" t="s">
        <v>57</v>
      </c>
      <c r="P5" s="4">
        <f>IF(O5="吨",N5*1000,IF(O5="万立方米",N5*10000,""))</f>
        <v>799951180.0</v>
      </c>
      <c r="Q5" s="2" t="s">
        <v>58</v>
      </c>
      <c r="R5" s="2" t="s">
        <v>59</v>
      </c>
      <c r="S5" s="2" t="s">
        <v>83</v>
      </c>
      <c r="T5" s="2" t="s">
        <v>61</v>
      </c>
      <c r="U5" s="4">
        <f>0.35</f>
        <v>0.35</v>
      </c>
      <c r="V5" s="2" t="s">
        <v>62</v>
      </c>
      <c r="W5" s="2" t="s">
        <v>84</v>
      </c>
      <c r="X5" s="2" t="s">
        <v>64</v>
      </c>
      <c r="Y5" s="2" t="s">
        <v>65</v>
      </c>
      <c r="Z5" s="2">
        <v>0</v>
      </c>
      <c r="AA5" s="2"/>
      <c r="AB5" s="2"/>
      <c r="AC5" s="4">
        <f>P5*U5/1000000</f>
        <v>279.982913</v>
      </c>
      <c r="AD5" s="4">
        <f>AC5*(1-Z5/100)</f>
        <v>279.982913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85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51</v>
      </c>
      <c r="M6" s="2" t="s">
        <v>86</v>
      </c>
      <c r="N6" s="3">
        <v>799951.1800000001</v>
      </c>
      <c r="O6" s="3" t="s">
        <v>57</v>
      </c>
      <c r="P6" s="4">
        <f>IF(O6="吨",N6*1000,IF(O6="万立方米",N6*10000,""))</f>
        <v>799951180.0</v>
      </c>
      <c r="Q6" s="2" t="s">
        <v>58</v>
      </c>
      <c r="R6" s="2" t="s">
        <v>59</v>
      </c>
      <c r="S6" s="2" t="s">
        <v>87</v>
      </c>
      <c r="T6" s="2" t="s">
        <v>88</v>
      </c>
      <c r="U6" s="4">
        <f>0.75</f>
        <v>0.75</v>
      </c>
      <c r="V6" s="2" t="s">
        <v>62</v>
      </c>
      <c r="W6" s="2" t="s">
        <v>89</v>
      </c>
      <c r="X6" s="2" t="s">
        <v>64</v>
      </c>
      <c r="Y6" s="2" t="s">
        <v>65</v>
      </c>
      <c r="Z6" s="2">
        <v>0</v>
      </c>
      <c r="AA6" s="2"/>
      <c r="AB6" s="2"/>
      <c r="AC6" s="4">
        <f>P6*U6/1000000</f>
        <v>599.963385</v>
      </c>
      <c r="AD6" s="4">
        <f>AC7*(1-AA6/100)+(AC6-AC7)*(1-AB6/100)</f>
        <v>599.963385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90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51</v>
      </c>
      <c r="M7" s="2" t="s">
        <v>91</v>
      </c>
      <c r="N7" s="3">
        <v>799951.1800000001</v>
      </c>
      <c r="O7" s="3" t="s">
        <v>57</v>
      </c>
      <c r="P7" s="4">
        <f>IF(O7="吨",N7*1000,IF(O7="万立方米",N7*10000,""))</f>
        <v>799951180.0</v>
      </c>
      <c r="Q7" s="2" t="s">
        <v>58</v>
      </c>
      <c r="R7" s="2" t="s">
        <v>59</v>
      </c>
      <c r="S7" s="2" t="s">
        <v>92</v>
      </c>
      <c r="T7" s="2" t="s">
        <v>88</v>
      </c>
      <c r="U7" s="4">
        <f>0.75</f>
        <v>0.75</v>
      </c>
      <c r="V7" s="2" t="s">
        <v>62</v>
      </c>
      <c r="W7" s="2" t="s">
        <v>93</v>
      </c>
      <c r="X7" s="2" t="s">
        <v>64</v>
      </c>
      <c r="Y7" s="2" t="s">
        <v>65</v>
      </c>
      <c r="Z7" s="2">
        <v>0</v>
      </c>
      <c r="AA7" s="2"/>
      <c r="AB7" s="2"/>
      <c r="AC7" s="4">
        <f>P7*U7/1000000</f>
        <v>599.963385</v>
      </c>
      <c r="AD7" s="4">
        <f>AC7*(1-Z7/100)</f>
        <v>599.963385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94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51</v>
      </c>
      <c r="M8" s="2" t="s">
        <v>95</v>
      </c>
      <c r="N8" s="3">
        <v>799951.1800000001</v>
      </c>
      <c r="O8" s="3" t="s">
        <v>57</v>
      </c>
      <c r="P8" s="4">
        <f>IF(O8="吨",N8*1000,IF(O8="万立方米",N8*10000,""))</f>
        <v>799951180.0</v>
      </c>
      <c r="Q8" s="2" t="s">
        <v>58</v>
      </c>
      <c r="R8" s="2" t="s">
        <v>59</v>
      </c>
      <c r="S8" s="2" t="s">
        <v>96</v>
      </c>
      <c r="T8" s="2" t="s">
        <v>97</v>
      </c>
      <c r="U8" s="4">
        <f>1.7</f>
        <v>1.7</v>
      </c>
      <c r="V8" s="2" t="s">
        <v>62</v>
      </c>
      <c r="W8" s="2" t="s">
        <v>98</v>
      </c>
      <c r="X8" s="2" t="s">
        <v>64</v>
      </c>
      <c r="Y8" s="2" t="s">
        <v>65</v>
      </c>
      <c r="Z8" s="2">
        <v>0</v>
      </c>
      <c r="AA8" s="2"/>
      <c r="AB8" s="2"/>
      <c r="AC8" s="4">
        <f>P8*U8/1000000</f>
        <v>1359.917006</v>
      </c>
      <c r="AD8" s="4">
        <f>AC8*(1-Z8/100)</f>
        <v>1359.917006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99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51</v>
      </c>
      <c r="M9" s="2" t="s">
        <v>100</v>
      </c>
      <c r="N9" s="3">
        <v>799951.1800000001</v>
      </c>
      <c r="O9" s="3" t="s">
        <v>57</v>
      </c>
      <c r="P9" s="4">
        <f>IF(O9="吨",N9*1000,IF(O9="万立方米",N9*10000,""))</f>
        <v>799951180.0</v>
      </c>
      <c r="Q9" s="2" t="s">
        <v>58</v>
      </c>
      <c r="R9" s="2" t="s">
        <v>59</v>
      </c>
      <c r="S9" s="2" t="s">
        <v>101</v>
      </c>
      <c r="T9" s="2" t="s">
        <v>75</v>
      </c>
      <c r="U9" s="4">
        <f>0.12</f>
        <v>0.12</v>
      </c>
      <c r="V9" s="2" t="s">
        <v>62</v>
      </c>
      <c r="W9" s="2" t="s">
        <v>102</v>
      </c>
      <c r="X9" s="2" t="s">
        <v>64</v>
      </c>
      <c r="Y9" s="2" t="s">
        <v>65</v>
      </c>
      <c r="Z9" s="2">
        <v>0</v>
      </c>
      <c r="AA9" s="2"/>
      <c r="AB9" s="2"/>
      <c r="AC9" s="4">
        <f>P9*U9/1000000</f>
        <v>95.99414159999999</v>
      </c>
      <c r="AD9" s="4">
        <f>AC9*(1-Z9/100)</f>
        <v>95.99414159999999</v>
      </c>
      <c r="AE9" s="2" t="s">
        <v>66</v>
      </c>
      <c r="AF9" s="2" t="s">
        <v>67</v>
      </c>
      <c r="AG9" s="2" t="s">
        <v>68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103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104</v>
      </c>
      <c r="N10" s="3"/>
      <c r="O10" s="3"/>
      <c r="P10" s="4">
        <v>0.0</v>
      </c>
      <c r="Q10" s="2" t="s">
        <v>105</v>
      </c>
      <c r="R10" s="2" t="s">
        <v>106</v>
      </c>
      <c r="S10" s="2" t="s">
        <v>107</v>
      </c>
      <c r="T10" s="2" t="s">
        <v>108</v>
      </c>
      <c r="U10" s="4">
        <f>0.0</f>
        <v>0.0</v>
      </c>
      <c r="V10" s="2" t="s">
        <v>109</v>
      </c>
      <c r="W10" s="2" t="s">
        <v>110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111</v>
      </c>
      <c r="AH10" s="2" t="s">
        <v>69</v>
      </c>
      <c r="AI10" s="2" t="s">
        <v>70</v>
      </c>
      <c r="AJ10" s="2" t="s">
        <v>71</v>
      </c>
      <c r="AK10" s="2">
        <v>4148</v>
      </c>
    </row>
    <row r="11" spans="1:37">
      <c r="A11" s="2" t="s">
        <v>112</v>
      </c>
      <c r="B11" s="2" t="s">
        <v>113</v>
      </c>
      <c r="C11" s="2" t="s">
        <v>47</v>
      </c>
      <c r="D11" s="2" t="s">
        <v>114</v>
      </c>
      <c r="E11" s="2" t="s">
        <v>115</v>
      </c>
      <c r="F11" s="2" t="s">
        <v>116</v>
      </c>
      <c r="G11" s="2" t="s">
        <v>117</v>
      </c>
      <c r="H11" s="2" t="s">
        <v>52</v>
      </c>
      <c r="I11" s="2" t="s">
        <v>53</v>
      </c>
      <c r="J11" s="2" t="s">
        <v>118</v>
      </c>
      <c r="K11" s="2" t="s">
        <v>118</v>
      </c>
      <c r="L11" s="2" t="s">
        <v>119</v>
      </c>
      <c r="M11" s="2" t="s">
        <v>56</v>
      </c>
      <c r="N11" s="3">
        <v>9100</v>
      </c>
      <c r="O11" s="3" t="s">
        <v>120</v>
      </c>
      <c r="P11" s="2"/>
      <c r="Q11" s="2"/>
      <c r="R11" s="2" t="s">
        <v>121</v>
      </c>
      <c r="S11" s="2"/>
      <c r="T11" s="2" t="s">
        <v>108</v>
      </c>
      <c r="U11" s="2"/>
      <c r="V11" s="2"/>
      <c r="W11" s="2" t="s">
        <v>122</v>
      </c>
      <c r="X11" s="2" t="s">
        <v>64</v>
      </c>
      <c r="Y11" s="2" t="s">
        <v>65</v>
      </c>
      <c r="Z11" s="2">
        <v>0</v>
      </c>
      <c r="AA11" s="2"/>
      <c r="AB11" s="2"/>
      <c r="AC11" s="2"/>
      <c r="AD11" s="2"/>
      <c r="AE11" s="2" t="s">
        <v>123</v>
      </c>
      <c r="AF11" s="2" t="s">
        <v>124</v>
      </c>
      <c r="AG11" s="2" t="s">
        <v>125</v>
      </c>
      <c r="AH11" s="2" t="s">
        <v>69</v>
      </c>
      <c r="AI11" s="2" t="s">
        <v>70</v>
      </c>
      <c r="AJ11" s="2" t="s">
        <v>71</v>
      </c>
      <c r="AK11" s="2">
        <v>3106</v>
      </c>
    </row>
    <row r="12" spans="1:37">
      <c r="A12" s="2" t="s">
        <v>126</v>
      </c>
      <c r="B12" s="2" t="s">
        <v>113</v>
      </c>
      <c r="C12" s="2" t="s">
        <v>47</v>
      </c>
      <c r="D12" s="2" t="s">
        <v>114</v>
      </c>
      <c r="E12" s="2" t="s">
        <v>115</v>
      </c>
      <c r="F12" s="2" t="s">
        <v>116</v>
      </c>
      <c r="G12" s="2" t="s">
        <v>117</v>
      </c>
      <c r="H12" s="2" t="s">
        <v>52</v>
      </c>
      <c r="I12" s="2" t="s">
        <v>53</v>
      </c>
      <c r="J12" s="2" t="s">
        <v>118</v>
      </c>
      <c r="K12" s="2" t="s">
        <v>118</v>
      </c>
      <c r="L12" s="2" t="s">
        <v>119</v>
      </c>
      <c r="M12" s="2" t="s">
        <v>73</v>
      </c>
      <c r="N12" s="3">
        <v>9100</v>
      </c>
      <c r="O12" s="3" t="s">
        <v>120</v>
      </c>
      <c r="P12" s="2"/>
      <c r="Q12" s="2"/>
      <c r="R12" s="2" t="s">
        <v>121</v>
      </c>
      <c r="S12" s="2"/>
      <c r="T12" s="2" t="s">
        <v>108</v>
      </c>
      <c r="U12" s="2"/>
      <c r="V12" s="2"/>
      <c r="W12" s="2" t="s">
        <v>122</v>
      </c>
      <c r="X12" s="2" t="s">
        <v>64</v>
      </c>
      <c r="Y12" s="2" t="s">
        <v>65</v>
      </c>
      <c r="Z12" s="2">
        <v>0</v>
      </c>
      <c r="AA12" s="2"/>
      <c r="AB12" s="2"/>
      <c r="AC12" s="2"/>
      <c r="AD12" s="2"/>
      <c r="AE12" s="2" t="s">
        <v>123</v>
      </c>
      <c r="AF12" s="2" t="s">
        <v>124</v>
      </c>
      <c r="AG12" s="2" t="s">
        <v>125</v>
      </c>
      <c r="AH12" s="2" t="s">
        <v>69</v>
      </c>
      <c r="AI12" s="2" t="s">
        <v>70</v>
      </c>
      <c r="AJ12" s="2" t="s">
        <v>71</v>
      </c>
      <c r="AK12" s="2">
        <v>3106</v>
      </c>
    </row>
    <row r="13" spans="1:37">
      <c r="A13" s="2" t="s">
        <v>127</v>
      </c>
      <c r="B13" s="2" t="s">
        <v>113</v>
      </c>
      <c r="C13" s="2" t="s">
        <v>47</v>
      </c>
      <c r="D13" s="2" t="s">
        <v>114</v>
      </c>
      <c r="E13" s="2" t="s">
        <v>115</v>
      </c>
      <c r="F13" s="2" t="s">
        <v>116</v>
      </c>
      <c r="G13" s="2" t="s">
        <v>117</v>
      </c>
      <c r="H13" s="2" t="s">
        <v>52</v>
      </c>
      <c r="I13" s="2" t="s">
        <v>53</v>
      </c>
      <c r="J13" s="2" t="s">
        <v>118</v>
      </c>
      <c r="K13" s="2" t="s">
        <v>118</v>
      </c>
      <c r="L13" s="2" t="s">
        <v>119</v>
      </c>
      <c r="M13" s="2" t="s">
        <v>78</v>
      </c>
      <c r="N13" s="3">
        <v>9100</v>
      </c>
      <c r="O13" s="3" t="s">
        <v>120</v>
      </c>
      <c r="P13" s="2"/>
      <c r="Q13" s="2"/>
      <c r="R13" s="2" t="s">
        <v>121</v>
      </c>
      <c r="S13" s="2"/>
      <c r="T13" s="2" t="s">
        <v>108</v>
      </c>
      <c r="U13" s="2"/>
      <c r="V13" s="2"/>
      <c r="W13" s="2" t="s">
        <v>122</v>
      </c>
      <c r="X13" s="2" t="s">
        <v>64</v>
      </c>
      <c r="Y13" s="2" t="s">
        <v>65</v>
      </c>
      <c r="Z13" s="2">
        <v>0</v>
      </c>
      <c r="AA13" s="2"/>
      <c r="AB13" s="2"/>
      <c r="AC13" s="2"/>
      <c r="AD13" s="2"/>
      <c r="AE13" s="2" t="s">
        <v>123</v>
      </c>
      <c r="AF13" s="2" t="s">
        <v>124</v>
      </c>
      <c r="AG13" s="2" t="s">
        <v>125</v>
      </c>
      <c r="AH13" s="2" t="s">
        <v>69</v>
      </c>
      <c r="AI13" s="2" t="s">
        <v>70</v>
      </c>
      <c r="AJ13" s="2" t="s">
        <v>71</v>
      </c>
      <c r="AK13" s="2">
        <v>3106</v>
      </c>
    </row>
    <row r="14" spans="1:37">
      <c r="A14" s="2" t="s">
        <v>128</v>
      </c>
      <c r="B14" s="2" t="s">
        <v>113</v>
      </c>
      <c r="C14" s="2" t="s">
        <v>47</v>
      </c>
      <c r="D14" s="2" t="s">
        <v>114</v>
      </c>
      <c r="E14" s="2" t="s">
        <v>115</v>
      </c>
      <c r="F14" s="2" t="s">
        <v>116</v>
      </c>
      <c r="G14" s="2" t="s">
        <v>117</v>
      </c>
      <c r="H14" s="2" t="s">
        <v>52</v>
      </c>
      <c r="I14" s="2" t="s">
        <v>53</v>
      </c>
      <c r="J14" s="2" t="s">
        <v>118</v>
      </c>
      <c r="K14" s="2" t="s">
        <v>118</v>
      </c>
      <c r="L14" s="2" t="s">
        <v>119</v>
      </c>
      <c r="M14" s="2" t="s">
        <v>82</v>
      </c>
      <c r="N14" s="3">
        <v>9100</v>
      </c>
      <c r="O14" s="3" t="s">
        <v>120</v>
      </c>
      <c r="P14" s="2"/>
      <c r="Q14" s="2"/>
      <c r="R14" s="2" t="s">
        <v>121</v>
      </c>
      <c r="S14" s="2"/>
      <c r="T14" s="2" t="s">
        <v>108</v>
      </c>
      <c r="U14" s="2"/>
      <c r="V14" s="2"/>
      <c r="W14" s="2" t="s">
        <v>122</v>
      </c>
      <c r="X14" s="2" t="s">
        <v>64</v>
      </c>
      <c r="Y14" s="2" t="s">
        <v>65</v>
      </c>
      <c r="Z14" s="2">
        <v>0</v>
      </c>
      <c r="AA14" s="2"/>
      <c r="AB14" s="2"/>
      <c r="AC14" s="2"/>
      <c r="AD14" s="2"/>
      <c r="AE14" s="2" t="s">
        <v>123</v>
      </c>
      <c r="AF14" s="2" t="s">
        <v>124</v>
      </c>
      <c r="AG14" s="2" t="s">
        <v>125</v>
      </c>
      <c r="AH14" s="2" t="s">
        <v>69</v>
      </c>
      <c r="AI14" s="2" t="s">
        <v>70</v>
      </c>
      <c r="AJ14" s="2" t="s">
        <v>71</v>
      </c>
      <c r="AK14" s="2">
        <v>3106</v>
      </c>
    </row>
    <row r="15" spans="1:37">
      <c r="A15" s="2" t="s">
        <v>129</v>
      </c>
      <c r="B15" s="2" t="s">
        <v>113</v>
      </c>
      <c r="C15" s="2" t="s">
        <v>47</v>
      </c>
      <c r="D15" s="2" t="s">
        <v>114</v>
      </c>
      <c r="E15" s="2" t="s">
        <v>115</v>
      </c>
      <c r="F15" s="2" t="s">
        <v>116</v>
      </c>
      <c r="G15" s="2" t="s">
        <v>117</v>
      </c>
      <c r="H15" s="2" t="s">
        <v>52</v>
      </c>
      <c r="I15" s="2" t="s">
        <v>53</v>
      </c>
      <c r="J15" s="2" t="s">
        <v>118</v>
      </c>
      <c r="K15" s="2" t="s">
        <v>118</v>
      </c>
      <c r="L15" s="2" t="s">
        <v>119</v>
      </c>
      <c r="M15" s="2" t="s">
        <v>86</v>
      </c>
      <c r="N15" s="3">
        <v>9100</v>
      </c>
      <c r="O15" s="3" t="s">
        <v>120</v>
      </c>
      <c r="P15" s="2"/>
      <c r="Q15" s="2"/>
      <c r="R15" s="2" t="s">
        <v>121</v>
      </c>
      <c r="S15" s="2"/>
      <c r="T15" s="2" t="s">
        <v>108</v>
      </c>
      <c r="U15" s="2"/>
      <c r="V15" s="2"/>
      <c r="W15" s="2" t="s">
        <v>122</v>
      </c>
      <c r="X15" s="2" t="s">
        <v>64</v>
      </c>
      <c r="Y15" s="2" t="s">
        <v>65</v>
      </c>
      <c r="Z15" s="2">
        <v>0</v>
      </c>
      <c r="AA15" s="2"/>
      <c r="AB15" s="2"/>
      <c r="AC15" s="2"/>
      <c r="AD15" s="2"/>
      <c r="AE15" s="2" t="s">
        <v>123</v>
      </c>
      <c r="AF15" s="2" t="s">
        <v>124</v>
      </c>
      <c r="AG15" s="2" t="s">
        <v>125</v>
      </c>
      <c r="AH15" s="2" t="s">
        <v>69</v>
      </c>
      <c r="AI15" s="2" t="s">
        <v>70</v>
      </c>
      <c r="AJ15" s="2" t="s">
        <v>71</v>
      </c>
      <c r="AK15" s="2">
        <v>3106</v>
      </c>
    </row>
    <row r="16" spans="1:37">
      <c r="A16" s="2" t="s">
        <v>130</v>
      </c>
      <c r="B16" s="2" t="s">
        <v>113</v>
      </c>
      <c r="C16" s="2" t="s">
        <v>47</v>
      </c>
      <c r="D16" s="2" t="s">
        <v>114</v>
      </c>
      <c r="E16" s="2" t="s">
        <v>115</v>
      </c>
      <c r="F16" s="2" t="s">
        <v>116</v>
      </c>
      <c r="G16" s="2" t="s">
        <v>117</v>
      </c>
      <c r="H16" s="2" t="s">
        <v>52</v>
      </c>
      <c r="I16" s="2" t="s">
        <v>53</v>
      </c>
      <c r="J16" s="2" t="s">
        <v>118</v>
      </c>
      <c r="K16" s="2" t="s">
        <v>118</v>
      </c>
      <c r="L16" s="2" t="s">
        <v>119</v>
      </c>
      <c r="M16" s="2" t="s">
        <v>91</v>
      </c>
      <c r="N16" s="3">
        <v>9100</v>
      </c>
      <c r="O16" s="3" t="s">
        <v>120</v>
      </c>
      <c r="P16" s="2"/>
      <c r="Q16" s="2"/>
      <c r="R16" s="2" t="s">
        <v>121</v>
      </c>
      <c r="S16" s="2"/>
      <c r="T16" s="2" t="s">
        <v>108</v>
      </c>
      <c r="U16" s="2"/>
      <c r="V16" s="2"/>
      <c r="W16" s="2" t="s">
        <v>122</v>
      </c>
      <c r="X16" s="2" t="s">
        <v>64</v>
      </c>
      <c r="Y16" s="2" t="s">
        <v>65</v>
      </c>
      <c r="Z16" s="2">
        <v>0</v>
      </c>
      <c r="AA16" s="2"/>
      <c r="AB16" s="2"/>
      <c r="AC16" s="2"/>
      <c r="AD16" s="2"/>
      <c r="AE16" s="2" t="s">
        <v>123</v>
      </c>
      <c r="AF16" s="2" t="s">
        <v>124</v>
      </c>
      <c r="AG16" s="2" t="s">
        <v>125</v>
      </c>
      <c r="AH16" s="2" t="s">
        <v>69</v>
      </c>
      <c r="AI16" s="2" t="s">
        <v>70</v>
      </c>
      <c r="AJ16" s="2" t="s">
        <v>71</v>
      </c>
      <c r="AK16" s="2">
        <v>3106</v>
      </c>
    </row>
    <row r="17" spans="1:37">
      <c r="A17" s="2" t="s">
        <v>131</v>
      </c>
      <c r="B17" s="2" t="s">
        <v>113</v>
      </c>
      <c r="C17" s="2" t="s">
        <v>47</v>
      </c>
      <c r="D17" s="2" t="s">
        <v>114</v>
      </c>
      <c r="E17" s="2" t="s">
        <v>115</v>
      </c>
      <c r="F17" s="2" t="s">
        <v>116</v>
      </c>
      <c r="G17" s="2" t="s">
        <v>117</v>
      </c>
      <c r="H17" s="2" t="s">
        <v>52</v>
      </c>
      <c r="I17" s="2" t="s">
        <v>53</v>
      </c>
      <c r="J17" s="2" t="s">
        <v>118</v>
      </c>
      <c r="K17" s="2" t="s">
        <v>118</v>
      </c>
      <c r="L17" s="2" t="s">
        <v>119</v>
      </c>
      <c r="M17" s="2" t="s">
        <v>95</v>
      </c>
      <c r="N17" s="3">
        <v>9100</v>
      </c>
      <c r="O17" s="3" t="s">
        <v>120</v>
      </c>
      <c r="P17" s="2"/>
      <c r="Q17" s="2"/>
      <c r="R17" s="2" t="s">
        <v>121</v>
      </c>
      <c r="S17" s="2"/>
      <c r="T17" s="2" t="s">
        <v>108</v>
      </c>
      <c r="U17" s="2"/>
      <c r="V17" s="2"/>
      <c r="W17" s="2" t="s">
        <v>122</v>
      </c>
      <c r="X17" s="2" t="s">
        <v>64</v>
      </c>
      <c r="Y17" s="2" t="s">
        <v>65</v>
      </c>
      <c r="Z17" s="2">
        <v>0</v>
      </c>
      <c r="AA17" s="2"/>
      <c r="AB17" s="2"/>
      <c r="AC17" s="2"/>
      <c r="AD17" s="2"/>
      <c r="AE17" s="2" t="s">
        <v>123</v>
      </c>
      <c r="AF17" s="2" t="s">
        <v>124</v>
      </c>
      <c r="AG17" s="2" t="s">
        <v>125</v>
      </c>
      <c r="AH17" s="2" t="s">
        <v>69</v>
      </c>
      <c r="AI17" s="2" t="s">
        <v>70</v>
      </c>
      <c r="AJ17" s="2" t="s">
        <v>71</v>
      </c>
      <c r="AK17" s="2">
        <v>3106</v>
      </c>
    </row>
    <row r="18" spans="1:37">
      <c r="A18" s="2" t="s">
        <v>132</v>
      </c>
      <c r="B18" s="2" t="s">
        <v>113</v>
      </c>
      <c r="C18" s="2" t="s">
        <v>47</v>
      </c>
      <c r="D18" s="2" t="s">
        <v>114</v>
      </c>
      <c r="E18" s="2" t="s">
        <v>115</v>
      </c>
      <c r="F18" s="2" t="s">
        <v>116</v>
      </c>
      <c r="G18" s="2" t="s">
        <v>117</v>
      </c>
      <c r="H18" s="2" t="s">
        <v>52</v>
      </c>
      <c r="I18" s="2" t="s">
        <v>53</v>
      </c>
      <c r="J18" s="2" t="s">
        <v>118</v>
      </c>
      <c r="K18" s="2" t="s">
        <v>118</v>
      </c>
      <c r="L18" s="2" t="s">
        <v>119</v>
      </c>
      <c r="M18" s="2" t="s">
        <v>100</v>
      </c>
      <c r="N18" s="3">
        <v>9100</v>
      </c>
      <c r="O18" s="3" t="s">
        <v>120</v>
      </c>
      <c r="P18" s="2"/>
      <c r="Q18" s="2"/>
      <c r="R18" s="2" t="s">
        <v>121</v>
      </c>
      <c r="S18" s="2"/>
      <c r="T18" s="2" t="s">
        <v>108</v>
      </c>
      <c r="U18" s="2"/>
      <c r="V18" s="2"/>
      <c r="W18" s="2" t="s">
        <v>122</v>
      </c>
      <c r="X18" s="2" t="s">
        <v>64</v>
      </c>
      <c r="Y18" s="2" t="s">
        <v>65</v>
      </c>
      <c r="Z18" s="2">
        <v>0</v>
      </c>
      <c r="AA18" s="2"/>
      <c r="AB18" s="2"/>
      <c r="AC18" s="2"/>
      <c r="AD18" s="2"/>
      <c r="AE18" s="2" t="s">
        <v>123</v>
      </c>
      <c r="AF18" s="2" t="s">
        <v>124</v>
      </c>
      <c r="AG18" s="2" t="s">
        <v>125</v>
      </c>
      <c r="AH18" s="2" t="s">
        <v>69</v>
      </c>
      <c r="AI18" s="2" t="s">
        <v>70</v>
      </c>
      <c r="AJ18" s="2" t="s">
        <v>71</v>
      </c>
      <c r="AK18" s="2">
        <v>3106</v>
      </c>
    </row>
    <row r="19" spans="1:37">
      <c r="A19" s="2" t="s">
        <v>133</v>
      </c>
      <c r="B19" s="2" t="s">
        <v>113</v>
      </c>
      <c r="C19" s="2" t="s">
        <v>47</v>
      </c>
      <c r="D19" s="2" t="s">
        <v>114</v>
      </c>
      <c r="E19" s="2" t="s">
        <v>115</v>
      </c>
      <c r="F19" s="2" t="s">
        <v>116</v>
      </c>
      <c r="G19" s="2" t="s">
        <v>117</v>
      </c>
      <c r="H19" s="2" t="s">
        <v>52</v>
      </c>
      <c r="I19" s="2"/>
      <c r="J19" s="2"/>
      <c r="K19" s="2"/>
      <c r="L19" s="2"/>
      <c r="M19" s="2" t="s">
        <v>104</v>
      </c>
      <c r="N19" s="3"/>
      <c r="O19" s="3"/>
      <c r="P19" s="4">
        <v>0.0</v>
      </c>
      <c r="Q19" s="2" t="s">
        <v>105</v>
      </c>
      <c r="R19" s="2" t="s">
        <v>106</v>
      </c>
      <c r="S19" s="2" t="s">
        <v>107</v>
      </c>
      <c r="T19" s="2" t="s">
        <v>108</v>
      </c>
      <c r="U19" s="4">
        <f>0.0</f>
        <v>0.0</v>
      </c>
      <c r="V19" s="2" t="s">
        <v>109</v>
      </c>
      <c r="W19" s="2" t="s">
        <v>110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134</v>
      </c>
      <c r="AH19" s="2" t="s">
        <v>69</v>
      </c>
      <c r="AI19" s="2" t="s">
        <v>70</v>
      </c>
      <c r="AJ19" s="2" t="s">
        <v>71</v>
      </c>
      <c r="AK19" s="2">
        <v>3106</v>
      </c>
    </row>
    <row r="20" spans="1:37">
      <c r="A20" s="2" t="s">
        <v>135</v>
      </c>
      <c r="B20" s="2" t="s">
        <v>136</v>
      </c>
      <c r="C20" s="2" t="s">
        <v>47</v>
      </c>
      <c r="D20" s="2" t="s">
        <v>137</v>
      </c>
      <c r="E20" s="2" t="s">
        <v>115</v>
      </c>
      <c r="F20" s="2" t="s">
        <v>50</v>
      </c>
      <c r="G20" s="2" t="s">
        <v>51</v>
      </c>
      <c r="H20" s="2" t="s">
        <v>138</v>
      </c>
      <c r="I20" s="2" t="s">
        <v>53</v>
      </c>
      <c r="J20" s="2" t="s">
        <v>54</v>
      </c>
      <c r="K20" s="2" t="s">
        <v>55</v>
      </c>
      <c r="L20" s="2" t="s">
        <v>51</v>
      </c>
      <c r="M20" s="2" t="s">
        <v>56</v>
      </c>
      <c r="N20" s="3">
        <v>590169</v>
      </c>
      <c r="O20" s="3" t="s">
        <v>57</v>
      </c>
      <c r="P20" s="4">
        <f>IF(O20="吨",N20*1000,IF(O20="万立方米",N20*10000,""))</f>
        <v>590169000.0</v>
      </c>
      <c r="Q20" s="2" t="s">
        <v>58</v>
      </c>
      <c r="R20" s="2" t="s">
        <v>59</v>
      </c>
      <c r="S20" s="2" t="s">
        <v>60</v>
      </c>
      <c r="T20" s="2" t="s">
        <v>61</v>
      </c>
      <c r="U20" s="4">
        <f>0.06</f>
        <v>0.06</v>
      </c>
      <c r="V20" s="2" t="s">
        <v>62</v>
      </c>
      <c r="W20" s="2" t="s">
        <v>63</v>
      </c>
      <c r="X20" s="2" t="s">
        <v>64</v>
      </c>
      <c r="Y20" s="2" t="s">
        <v>65</v>
      </c>
      <c r="Z20" s="2">
        <v>0</v>
      </c>
      <c r="AA20" s="2"/>
      <c r="AB20" s="2"/>
      <c r="AC20" s="4">
        <f>P20*U20/1000000</f>
        <v>35.41014</v>
      </c>
      <c r="AD20" s="4">
        <f>AC20*(1-Z20/100)</f>
        <v>35.41014</v>
      </c>
      <c r="AE20" s="2" t="s">
        <v>66</v>
      </c>
      <c r="AF20" s="2" t="s">
        <v>67</v>
      </c>
      <c r="AG20" s="2" t="s">
        <v>68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139</v>
      </c>
      <c r="B21" s="2" t="s">
        <v>136</v>
      </c>
      <c r="C21" s="2" t="s">
        <v>47</v>
      </c>
      <c r="D21" s="2" t="s">
        <v>137</v>
      </c>
      <c r="E21" s="2" t="s">
        <v>115</v>
      </c>
      <c r="F21" s="2" t="s">
        <v>50</v>
      </c>
      <c r="G21" s="2" t="s">
        <v>51</v>
      </c>
      <c r="H21" s="2" t="s">
        <v>138</v>
      </c>
      <c r="I21" s="2" t="s">
        <v>53</v>
      </c>
      <c r="J21" s="2" t="s">
        <v>54</v>
      </c>
      <c r="K21" s="2" t="s">
        <v>55</v>
      </c>
      <c r="L21" s="2" t="s">
        <v>51</v>
      </c>
      <c r="M21" s="2" t="s">
        <v>73</v>
      </c>
      <c r="N21" s="3">
        <v>590169</v>
      </c>
      <c r="O21" s="3" t="s">
        <v>57</v>
      </c>
      <c r="P21" s="4">
        <f>IF(O21="吨",N21*1000,IF(O21="万立方米",N21*10000,""))</f>
        <v>590169000.0</v>
      </c>
      <c r="Q21" s="2" t="s">
        <v>58</v>
      </c>
      <c r="R21" s="2" t="s">
        <v>59</v>
      </c>
      <c r="S21" s="2" t="s">
        <v>74</v>
      </c>
      <c r="T21" s="2" t="s">
        <v>75</v>
      </c>
      <c r="U21" s="4">
        <f>1.5</f>
        <v>1.5</v>
      </c>
      <c r="V21" s="2" t="s">
        <v>62</v>
      </c>
      <c r="W21" s="2" t="s">
        <v>76</v>
      </c>
      <c r="X21" s="2" t="s">
        <v>64</v>
      </c>
      <c r="Y21" s="2" t="s">
        <v>65</v>
      </c>
      <c r="Z21" s="2">
        <v>0</v>
      </c>
      <c r="AA21" s="2"/>
      <c r="AB21" s="2"/>
      <c r="AC21" s="4">
        <f>P21*U21/1000000</f>
        <v>885.2535</v>
      </c>
      <c r="AD21" s="4">
        <f>AC21*(1-Z21/100)</f>
        <v>885.2535</v>
      </c>
      <c r="AE21" s="2" t="s">
        <v>66</v>
      </c>
      <c r="AF21" s="2" t="s">
        <v>67</v>
      </c>
      <c r="AG21" s="2" t="s">
        <v>68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140</v>
      </c>
      <c r="B22" s="2" t="s">
        <v>136</v>
      </c>
      <c r="C22" s="2" t="s">
        <v>47</v>
      </c>
      <c r="D22" s="2" t="s">
        <v>137</v>
      </c>
      <c r="E22" s="2" t="s">
        <v>115</v>
      </c>
      <c r="F22" s="2" t="s">
        <v>50</v>
      </c>
      <c r="G22" s="2" t="s">
        <v>51</v>
      </c>
      <c r="H22" s="2" t="s">
        <v>138</v>
      </c>
      <c r="I22" s="2" t="s">
        <v>53</v>
      </c>
      <c r="J22" s="2" t="s">
        <v>54</v>
      </c>
      <c r="K22" s="2" t="s">
        <v>55</v>
      </c>
      <c r="L22" s="2" t="s">
        <v>51</v>
      </c>
      <c r="M22" s="2" t="s">
        <v>78</v>
      </c>
      <c r="N22" s="3">
        <v>590169</v>
      </c>
      <c r="O22" s="3" t="s">
        <v>57</v>
      </c>
      <c r="P22" s="4">
        <f>IF(O22="吨",N22*1000,IF(O22="万立方米",N22*10000,""))</f>
        <v>590169000.0</v>
      </c>
      <c r="Q22" s="2" t="s">
        <v>58</v>
      </c>
      <c r="R22" s="2" t="s">
        <v>59</v>
      </c>
      <c r="S22" s="2" t="s">
        <v>79</v>
      </c>
      <c r="T22" s="2" t="s">
        <v>75</v>
      </c>
      <c r="U22" s="4">
        <f>6.0</f>
        <v>6.0</v>
      </c>
      <c r="V22" s="2" t="s">
        <v>62</v>
      </c>
      <c r="W22" s="2" t="s">
        <v>80</v>
      </c>
      <c r="X22" s="2" t="s">
        <v>64</v>
      </c>
      <c r="Y22" s="2" t="s">
        <v>65</v>
      </c>
      <c r="Z22" s="2">
        <v>0</v>
      </c>
      <c r="AA22" s="2"/>
      <c r="AB22" s="2"/>
      <c r="AC22" s="4">
        <f>P22*U22/1000000</f>
        <v>3541.014</v>
      </c>
      <c r="AD22" s="4">
        <f>AC22*(1-Z22/100)</f>
        <v>3541.014</v>
      </c>
      <c r="AE22" s="2" t="s">
        <v>66</v>
      </c>
      <c r="AF22" s="2" t="s">
        <v>67</v>
      </c>
      <c r="AG22" s="2" t="s">
        <v>68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141</v>
      </c>
      <c r="B23" s="2" t="s">
        <v>136</v>
      </c>
      <c r="C23" s="2" t="s">
        <v>47</v>
      </c>
      <c r="D23" s="2" t="s">
        <v>137</v>
      </c>
      <c r="E23" s="2" t="s">
        <v>115</v>
      </c>
      <c r="F23" s="2" t="s">
        <v>50</v>
      </c>
      <c r="G23" s="2" t="s">
        <v>51</v>
      </c>
      <c r="H23" s="2" t="s">
        <v>138</v>
      </c>
      <c r="I23" s="2" t="s">
        <v>53</v>
      </c>
      <c r="J23" s="2" t="s">
        <v>54</v>
      </c>
      <c r="K23" s="2" t="s">
        <v>55</v>
      </c>
      <c r="L23" s="2" t="s">
        <v>51</v>
      </c>
      <c r="M23" s="2" t="s">
        <v>82</v>
      </c>
      <c r="N23" s="3">
        <v>590169</v>
      </c>
      <c r="O23" s="3" t="s">
        <v>57</v>
      </c>
      <c r="P23" s="4">
        <f>IF(O23="吨",N23*1000,IF(O23="万立方米",N23*10000,""))</f>
        <v>590169000.0</v>
      </c>
      <c r="Q23" s="2" t="s">
        <v>58</v>
      </c>
      <c r="R23" s="2" t="s">
        <v>59</v>
      </c>
      <c r="S23" s="2" t="s">
        <v>83</v>
      </c>
      <c r="T23" s="2" t="s">
        <v>61</v>
      </c>
      <c r="U23" s="4">
        <f>0.35</f>
        <v>0.35</v>
      </c>
      <c r="V23" s="2" t="s">
        <v>62</v>
      </c>
      <c r="W23" s="2" t="s">
        <v>84</v>
      </c>
      <c r="X23" s="2" t="s">
        <v>64</v>
      </c>
      <c r="Y23" s="2" t="s">
        <v>65</v>
      </c>
      <c r="Z23" s="2">
        <v>0</v>
      </c>
      <c r="AA23" s="2"/>
      <c r="AB23" s="2"/>
      <c r="AC23" s="4">
        <f>P23*U23/1000000</f>
        <v>206.55915</v>
      </c>
      <c r="AD23" s="4">
        <f>AC23*(1-Z23/100)</f>
        <v>206.55915</v>
      </c>
      <c r="AE23" s="2" t="s">
        <v>66</v>
      </c>
      <c r="AF23" s="2" t="s">
        <v>67</v>
      </c>
      <c r="AG23" s="2" t="s">
        <v>68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142</v>
      </c>
      <c r="B24" s="2" t="s">
        <v>136</v>
      </c>
      <c r="C24" s="2" t="s">
        <v>47</v>
      </c>
      <c r="D24" s="2" t="s">
        <v>137</v>
      </c>
      <c r="E24" s="2" t="s">
        <v>115</v>
      </c>
      <c r="F24" s="2" t="s">
        <v>50</v>
      </c>
      <c r="G24" s="2" t="s">
        <v>51</v>
      </c>
      <c r="H24" s="2" t="s">
        <v>138</v>
      </c>
      <c r="I24" s="2" t="s">
        <v>53</v>
      </c>
      <c r="J24" s="2" t="s">
        <v>54</v>
      </c>
      <c r="K24" s="2" t="s">
        <v>55</v>
      </c>
      <c r="L24" s="2" t="s">
        <v>51</v>
      </c>
      <c r="M24" s="2" t="s">
        <v>86</v>
      </c>
      <c r="N24" s="3">
        <v>590169</v>
      </c>
      <c r="O24" s="3" t="s">
        <v>57</v>
      </c>
      <c r="P24" s="4">
        <f>IF(O24="吨",N24*1000,IF(O24="万立方米",N24*10000,""))</f>
        <v>590169000.0</v>
      </c>
      <c r="Q24" s="2" t="s">
        <v>58</v>
      </c>
      <c r="R24" s="2" t="s">
        <v>59</v>
      </c>
      <c r="S24" s="2" t="s">
        <v>87</v>
      </c>
      <c r="T24" s="2" t="s">
        <v>88</v>
      </c>
      <c r="U24" s="4">
        <f>0.75</f>
        <v>0.75</v>
      </c>
      <c r="V24" s="2" t="s">
        <v>62</v>
      </c>
      <c r="W24" s="2" t="s">
        <v>89</v>
      </c>
      <c r="X24" s="2" t="s">
        <v>64</v>
      </c>
      <c r="Y24" s="2" t="s">
        <v>65</v>
      </c>
      <c r="Z24" s="2">
        <v>0</v>
      </c>
      <c r="AA24" s="2"/>
      <c r="AB24" s="2"/>
      <c r="AC24" s="4">
        <f>P24*U24/1000000</f>
        <v>442.62675</v>
      </c>
      <c r="AD24" s="4">
        <f>AC25*(1-AA24/100)+(AC24-AC25)*(1-AB24/100)</f>
        <v>442.62675</v>
      </c>
      <c r="AE24" s="2" t="s">
        <v>66</v>
      </c>
      <c r="AF24" s="2" t="s">
        <v>67</v>
      </c>
      <c r="AG24" s="2" t="s">
        <v>68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143</v>
      </c>
      <c r="B25" s="2" t="s">
        <v>136</v>
      </c>
      <c r="C25" s="2" t="s">
        <v>47</v>
      </c>
      <c r="D25" s="2" t="s">
        <v>137</v>
      </c>
      <c r="E25" s="2" t="s">
        <v>115</v>
      </c>
      <c r="F25" s="2" t="s">
        <v>50</v>
      </c>
      <c r="G25" s="2" t="s">
        <v>51</v>
      </c>
      <c r="H25" s="2" t="s">
        <v>138</v>
      </c>
      <c r="I25" s="2" t="s">
        <v>53</v>
      </c>
      <c r="J25" s="2" t="s">
        <v>54</v>
      </c>
      <c r="K25" s="2" t="s">
        <v>55</v>
      </c>
      <c r="L25" s="2" t="s">
        <v>51</v>
      </c>
      <c r="M25" s="2" t="s">
        <v>91</v>
      </c>
      <c r="N25" s="3">
        <v>590169</v>
      </c>
      <c r="O25" s="3" t="s">
        <v>57</v>
      </c>
      <c r="P25" s="4">
        <f>IF(O25="吨",N25*1000,IF(O25="万立方米",N25*10000,""))</f>
        <v>590169000.0</v>
      </c>
      <c r="Q25" s="2" t="s">
        <v>58</v>
      </c>
      <c r="R25" s="2" t="s">
        <v>59</v>
      </c>
      <c r="S25" s="2" t="s">
        <v>92</v>
      </c>
      <c r="T25" s="2" t="s">
        <v>88</v>
      </c>
      <c r="U25" s="4">
        <f>0.75</f>
        <v>0.75</v>
      </c>
      <c r="V25" s="2" t="s">
        <v>62</v>
      </c>
      <c r="W25" s="2" t="s">
        <v>93</v>
      </c>
      <c r="X25" s="2" t="s">
        <v>64</v>
      </c>
      <c r="Y25" s="2" t="s">
        <v>65</v>
      </c>
      <c r="Z25" s="2">
        <v>0</v>
      </c>
      <c r="AA25" s="2"/>
      <c r="AB25" s="2"/>
      <c r="AC25" s="4">
        <f>P25*U25/1000000</f>
        <v>442.62675</v>
      </c>
      <c r="AD25" s="4">
        <f>AC25*(1-Z25/100)</f>
        <v>442.62675</v>
      </c>
      <c r="AE25" s="2" t="s">
        <v>66</v>
      </c>
      <c r="AF25" s="2" t="s">
        <v>67</v>
      </c>
      <c r="AG25" s="2" t="s">
        <v>68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144</v>
      </c>
      <c r="B26" s="2" t="s">
        <v>136</v>
      </c>
      <c r="C26" s="2" t="s">
        <v>47</v>
      </c>
      <c r="D26" s="2" t="s">
        <v>137</v>
      </c>
      <c r="E26" s="2" t="s">
        <v>115</v>
      </c>
      <c r="F26" s="2" t="s">
        <v>50</v>
      </c>
      <c r="G26" s="2" t="s">
        <v>51</v>
      </c>
      <c r="H26" s="2" t="s">
        <v>138</v>
      </c>
      <c r="I26" s="2" t="s">
        <v>53</v>
      </c>
      <c r="J26" s="2" t="s">
        <v>54</v>
      </c>
      <c r="K26" s="2" t="s">
        <v>55</v>
      </c>
      <c r="L26" s="2" t="s">
        <v>51</v>
      </c>
      <c r="M26" s="2" t="s">
        <v>95</v>
      </c>
      <c r="N26" s="3">
        <v>590169</v>
      </c>
      <c r="O26" s="3" t="s">
        <v>57</v>
      </c>
      <c r="P26" s="4">
        <f>IF(O26="吨",N26*1000,IF(O26="万立方米",N26*10000,""))</f>
        <v>590169000.0</v>
      </c>
      <c r="Q26" s="2" t="s">
        <v>58</v>
      </c>
      <c r="R26" s="2" t="s">
        <v>59</v>
      </c>
      <c r="S26" s="2" t="s">
        <v>96</v>
      </c>
      <c r="T26" s="2" t="s">
        <v>97</v>
      </c>
      <c r="U26" s="4">
        <f>1.7</f>
        <v>1.7</v>
      </c>
      <c r="V26" s="2" t="s">
        <v>62</v>
      </c>
      <c r="W26" s="2" t="s">
        <v>98</v>
      </c>
      <c r="X26" s="2" t="s">
        <v>64</v>
      </c>
      <c r="Y26" s="2" t="s">
        <v>65</v>
      </c>
      <c r="Z26" s="2">
        <v>0</v>
      </c>
      <c r="AA26" s="2"/>
      <c r="AB26" s="2"/>
      <c r="AC26" s="4">
        <f>P26*U26/1000000</f>
        <v>1003.2873</v>
      </c>
      <c r="AD26" s="4">
        <f>AC26*(1-Z26/100)</f>
        <v>1003.2873</v>
      </c>
      <c r="AE26" s="2" t="s">
        <v>66</v>
      </c>
      <c r="AF26" s="2" t="s">
        <v>67</v>
      </c>
      <c r="AG26" s="2" t="s">
        <v>68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145</v>
      </c>
      <c r="B27" s="2" t="s">
        <v>136</v>
      </c>
      <c r="C27" s="2" t="s">
        <v>47</v>
      </c>
      <c r="D27" s="2" t="s">
        <v>137</v>
      </c>
      <c r="E27" s="2" t="s">
        <v>115</v>
      </c>
      <c r="F27" s="2" t="s">
        <v>50</v>
      </c>
      <c r="G27" s="2" t="s">
        <v>51</v>
      </c>
      <c r="H27" s="2" t="s">
        <v>138</v>
      </c>
      <c r="I27" s="2" t="s">
        <v>53</v>
      </c>
      <c r="J27" s="2" t="s">
        <v>54</v>
      </c>
      <c r="K27" s="2" t="s">
        <v>55</v>
      </c>
      <c r="L27" s="2" t="s">
        <v>51</v>
      </c>
      <c r="M27" s="2" t="s">
        <v>100</v>
      </c>
      <c r="N27" s="3">
        <v>590169</v>
      </c>
      <c r="O27" s="3" t="s">
        <v>57</v>
      </c>
      <c r="P27" s="4">
        <f>IF(O27="吨",N27*1000,IF(O27="万立方米",N27*10000,""))</f>
        <v>590169000.0</v>
      </c>
      <c r="Q27" s="2" t="s">
        <v>58</v>
      </c>
      <c r="R27" s="2" t="s">
        <v>59</v>
      </c>
      <c r="S27" s="2" t="s">
        <v>101</v>
      </c>
      <c r="T27" s="2" t="s">
        <v>75</v>
      </c>
      <c r="U27" s="4">
        <f>0.12</f>
        <v>0.12</v>
      </c>
      <c r="V27" s="2" t="s">
        <v>62</v>
      </c>
      <c r="W27" s="2" t="s">
        <v>102</v>
      </c>
      <c r="X27" s="2" t="s">
        <v>64</v>
      </c>
      <c r="Y27" s="2" t="s">
        <v>65</v>
      </c>
      <c r="Z27" s="2">
        <v>0</v>
      </c>
      <c r="AA27" s="2"/>
      <c r="AB27" s="2"/>
      <c r="AC27" s="4">
        <f>P27*U27/1000000</f>
        <v>70.82028</v>
      </c>
      <c r="AD27" s="4">
        <f>AC27*(1-Z27/100)</f>
        <v>70.82028</v>
      </c>
      <c r="AE27" s="2" t="s">
        <v>66</v>
      </c>
      <c r="AF27" s="2" t="s">
        <v>67</v>
      </c>
      <c r="AG27" s="2" t="s">
        <v>68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146</v>
      </c>
      <c r="B28" s="2" t="s">
        <v>136</v>
      </c>
      <c r="C28" s="2" t="s">
        <v>47</v>
      </c>
      <c r="D28" s="2" t="s">
        <v>137</v>
      </c>
      <c r="E28" s="2" t="s">
        <v>115</v>
      </c>
      <c r="F28" s="2" t="s">
        <v>50</v>
      </c>
      <c r="G28" s="2" t="s">
        <v>51</v>
      </c>
      <c r="H28" s="2" t="s">
        <v>138</v>
      </c>
      <c r="I28" s="2"/>
      <c r="J28" s="2"/>
      <c r="K28" s="2" t="s">
        <v>147</v>
      </c>
      <c r="L28" s="2" t="s">
        <v>148</v>
      </c>
      <c r="M28" s="2" t="s">
        <v>104</v>
      </c>
      <c r="N28" s="3"/>
      <c r="O28" s="3"/>
      <c r="P28" s="4">
        <v>590169000.0</v>
      </c>
      <c r="Q28" s="2" t="s">
        <v>105</v>
      </c>
      <c r="R28" s="2" t="s">
        <v>106</v>
      </c>
      <c r="S28" s="2" t="s">
        <v>107</v>
      </c>
      <c r="T28" s="2" t="s">
        <v>108</v>
      </c>
      <c r="U28" s="4">
        <f>0.0</f>
        <v>0.0</v>
      </c>
      <c r="V28" s="2" t="s">
        <v>109</v>
      </c>
      <c r="W28" s="2" t="s">
        <v>110</v>
      </c>
      <c r="X28" s="2"/>
      <c r="Y28" s="2" t="s">
        <v>65</v>
      </c>
      <c r="Z28" s="2">
        <v>0</v>
      </c>
      <c r="AA28" s="2"/>
      <c r="AB28" s="2"/>
      <c r="AC28" s="4">
        <f>P28*U28/1000000</f>
        <v>0.0</v>
      </c>
      <c r="AD28" s="4">
        <f>AC28*(1-Z28/100)</f>
        <v>0.0</v>
      </c>
      <c r="AE28" s="2" t="s">
        <v>66</v>
      </c>
      <c r="AF28" s="2" t="s">
        <v>67</v>
      </c>
      <c r="AG28" s="2" t="s">
        <v>68</v>
      </c>
      <c r="AH28" s="2" t="s">
        <v>69</v>
      </c>
      <c r="AI28" s="2" t="s">
        <v>70</v>
      </c>
      <c r="AJ28" s="2" t="s">
        <v>71</v>
      </c>
      <c r="AK28" s="2">
        <v>2926</v>
      </c>
    </row>
    <row r="29" spans="1:37">
      <c r="A29" s="2" t="s">
        <v>149</v>
      </c>
      <c r="B29" s="2" t="s">
        <v>150</v>
      </c>
      <c r="C29" s="2" t="s">
        <v>47</v>
      </c>
      <c r="D29" s="2" t="s">
        <v>151</v>
      </c>
      <c r="E29" s="2" t="s">
        <v>152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51</v>
      </c>
      <c r="M29" s="2" t="s">
        <v>56</v>
      </c>
      <c r="N29" s="3">
        <v>105301.904</v>
      </c>
      <c r="O29" s="3" t="s">
        <v>57</v>
      </c>
      <c r="P29" s="4">
        <f>IF(O29="吨",N29*1000,IF(O29="万立方米",N29*10000,""))</f>
        <v>105301904.0</v>
      </c>
      <c r="Q29" s="2" t="s">
        <v>58</v>
      </c>
      <c r="R29" s="2" t="s">
        <v>59</v>
      </c>
      <c r="S29" s="2" t="s">
        <v>60</v>
      </c>
      <c r="T29" s="2" t="s">
        <v>61</v>
      </c>
      <c r="U29" s="4">
        <f>0.06</f>
        <v>0.06</v>
      </c>
      <c r="V29" s="2" t="s">
        <v>62</v>
      </c>
      <c r="W29" s="2" t="s">
        <v>63</v>
      </c>
      <c r="X29" s="2" t="s">
        <v>64</v>
      </c>
      <c r="Y29" s="2" t="s">
        <v>65</v>
      </c>
      <c r="Z29" s="2">
        <v>0</v>
      </c>
      <c r="AA29" s="2"/>
      <c r="AB29" s="2"/>
      <c r="AC29" s="4">
        <f>P29*U29/1000000</f>
        <v>6.31811424</v>
      </c>
      <c r="AD29" s="4">
        <f>AC29*(1-Z29/100)</f>
        <v>6.31811424</v>
      </c>
      <c r="AE29" s="2" t="s">
        <v>66</v>
      </c>
      <c r="AF29" s="2" t="s">
        <v>67</v>
      </c>
      <c r="AG29" s="2" t="s">
        <v>68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153</v>
      </c>
      <c r="B30" s="2" t="s">
        <v>150</v>
      </c>
      <c r="C30" s="2" t="s">
        <v>47</v>
      </c>
      <c r="D30" s="2" t="s">
        <v>151</v>
      </c>
      <c r="E30" s="2" t="s">
        <v>152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51</v>
      </c>
      <c r="M30" s="2" t="s">
        <v>73</v>
      </c>
      <c r="N30" s="3">
        <v>105301.904</v>
      </c>
      <c r="O30" s="3" t="s">
        <v>57</v>
      </c>
      <c r="P30" s="4">
        <f>IF(O30="吨",N30*1000,IF(O30="万立方米",N30*10000,""))</f>
        <v>105301904.0</v>
      </c>
      <c r="Q30" s="2" t="s">
        <v>58</v>
      </c>
      <c r="R30" s="2" t="s">
        <v>59</v>
      </c>
      <c r="S30" s="2" t="s">
        <v>74</v>
      </c>
      <c r="T30" s="2" t="s">
        <v>75</v>
      </c>
      <c r="U30" s="4">
        <f>1.5</f>
        <v>1.5</v>
      </c>
      <c r="V30" s="2" t="s">
        <v>62</v>
      </c>
      <c r="W30" s="2" t="s">
        <v>76</v>
      </c>
      <c r="X30" s="2" t="s">
        <v>64</v>
      </c>
      <c r="Y30" s="2" t="s">
        <v>65</v>
      </c>
      <c r="Z30" s="2">
        <v>0</v>
      </c>
      <c r="AA30" s="2"/>
      <c r="AB30" s="2"/>
      <c r="AC30" s="4">
        <f>P30*U30/1000000</f>
        <v>157.952856</v>
      </c>
      <c r="AD30" s="4">
        <f>AC30*(1-Z30/100)</f>
        <v>157.952856</v>
      </c>
      <c r="AE30" s="2" t="s">
        <v>66</v>
      </c>
      <c r="AF30" s="2" t="s">
        <v>67</v>
      </c>
      <c r="AG30" s="2" t="s">
        <v>68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154</v>
      </c>
      <c r="B31" s="2" t="s">
        <v>150</v>
      </c>
      <c r="C31" s="2" t="s">
        <v>47</v>
      </c>
      <c r="D31" s="2" t="s">
        <v>151</v>
      </c>
      <c r="E31" s="2" t="s">
        <v>152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51</v>
      </c>
      <c r="M31" s="2" t="s">
        <v>78</v>
      </c>
      <c r="N31" s="3">
        <v>105301.904</v>
      </c>
      <c r="O31" s="3" t="s">
        <v>57</v>
      </c>
      <c r="P31" s="4">
        <f>IF(O31="吨",N31*1000,IF(O31="万立方米",N31*10000,""))</f>
        <v>105301904.0</v>
      </c>
      <c r="Q31" s="2" t="s">
        <v>58</v>
      </c>
      <c r="R31" s="2" t="s">
        <v>59</v>
      </c>
      <c r="S31" s="2" t="s">
        <v>79</v>
      </c>
      <c r="T31" s="2" t="s">
        <v>75</v>
      </c>
      <c r="U31" s="4">
        <f>6.0</f>
        <v>6.0</v>
      </c>
      <c r="V31" s="2" t="s">
        <v>62</v>
      </c>
      <c r="W31" s="2" t="s">
        <v>80</v>
      </c>
      <c r="X31" s="2" t="s">
        <v>64</v>
      </c>
      <c r="Y31" s="2" t="s">
        <v>65</v>
      </c>
      <c r="Z31" s="2">
        <v>0</v>
      </c>
      <c r="AA31" s="2"/>
      <c r="AB31" s="2"/>
      <c r="AC31" s="4">
        <f>P31*U31/1000000</f>
        <v>631.811424</v>
      </c>
      <c r="AD31" s="4">
        <f>AC31*(1-Z31/100)</f>
        <v>631.811424</v>
      </c>
      <c r="AE31" s="2" t="s">
        <v>66</v>
      </c>
      <c r="AF31" s="2" t="s">
        <v>67</v>
      </c>
      <c r="AG31" s="2" t="s">
        <v>68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155</v>
      </c>
      <c r="B32" s="2" t="s">
        <v>150</v>
      </c>
      <c r="C32" s="2" t="s">
        <v>47</v>
      </c>
      <c r="D32" s="2" t="s">
        <v>151</v>
      </c>
      <c r="E32" s="2" t="s">
        <v>152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51</v>
      </c>
      <c r="M32" s="2" t="s">
        <v>82</v>
      </c>
      <c r="N32" s="3">
        <v>105301.904</v>
      </c>
      <c r="O32" s="3" t="s">
        <v>57</v>
      </c>
      <c r="P32" s="4">
        <f>IF(O32="吨",N32*1000,IF(O32="万立方米",N32*10000,""))</f>
        <v>105301904.0</v>
      </c>
      <c r="Q32" s="2" t="s">
        <v>58</v>
      </c>
      <c r="R32" s="2" t="s">
        <v>59</v>
      </c>
      <c r="S32" s="2" t="s">
        <v>83</v>
      </c>
      <c r="T32" s="2" t="s">
        <v>61</v>
      </c>
      <c r="U32" s="4">
        <f>0.35</f>
        <v>0.35</v>
      </c>
      <c r="V32" s="2" t="s">
        <v>62</v>
      </c>
      <c r="W32" s="2" t="s">
        <v>84</v>
      </c>
      <c r="X32" s="2" t="s">
        <v>64</v>
      </c>
      <c r="Y32" s="2" t="s">
        <v>65</v>
      </c>
      <c r="Z32" s="2">
        <v>0</v>
      </c>
      <c r="AA32" s="2"/>
      <c r="AB32" s="2"/>
      <c r="AC32" s="4">
        <f>P32*U32/1000000</f>
        <v>36.8556664</v>
      </c>
      <c r="AD32" s="4">
        <f>AC32*(1-Z32/100)</f>
        <v>36.8556664</v>
      </c>
      <c r="AE32" s="2" t="s">
        <v>66</v>
      </c>
      <c r="AF32" s="2" t="s">
        <v>67</v>
      </c>
      <c r="AG32" s="2" t="s">
        <v>68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156</v>
      </c>
      <c r="B33" s="2" t="s">
        <v>150</v>
      </c>
      <c r="C33" s="2" t="s">
        <v>47</v>
      </c>
      <c r="D33" s="2" t="s">
        <v>151</v>
      </c>
      <c r="E33" s="2" t="s">
        <v>152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51</v>
      </c>
      <c r="M33" s="2" t="s">
        <v>86</v>
      </c>
      <c r="N33" s="3">
        <v>105301.904</v>
      </c>
      <c r="O33" s="3" t="s">
        <v>57</v>
      </c>
      <c r="P33" s="4">
        <f>IF(O33="吨",N33*1000,IF(O33="万立方米",N33*10000,""))</f>
        <v>105301904.0</v>
      </c>
      <c r="Q33" s="2" t="s">
        <v>58</v>
      </c>
      <c r="R33" s="2" t="s">
        <v>59</v>
      </c>
      <c r="S33" s="2" t="s">
        <v>87</v>
      </c>
      <c r="T33" s="2" t="s">
        <v>88</v>
      </c>
      <c r="U33" s="4">
        <f>0.75</f>
        <v>0.75</v>
      </c>
      <c r="V33" s="2" t="s">
        <v>62</v>
      </c>
      <c r="W33" s="2" t="s">
        <v>89</v>
      </c>
      <c r="X33" s="2" t="s">
        <v>64</v>
      </c>
      <c r="Y33" s="2" t="s">
        <v>65</v>
      </c>
      <c r="Z33" s="2">
        <v>0</v>
      </c>
      <c r="AA33" s="2"/>
      <c r="AB33" s="2"/>
      <c r="AC33" s="4">
        <f>P33*U33/1000000</f>
        <v>78.976428</v>
      </c>
      <c r="AD33" s="4">
        <f>AC34*(1-AA33/100)+(AC33-AC34)*(1-AB33/100)</f>
        <v>78.976428</v>
      </c>
      <c r="AE33" s="2" t="s">
        <v>66</v>
      </c>
      <c r="AF33" s="2" t="s">
        <v>67</v>
      </c>
      <c r="AG33" s="2" t="s">
        <v>68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157</v>
      </c>
      <c r="B34" s="2" t="s">
        <v>150</v>
      </c>
      <c r="C34" s="2" t="s">
        <v>47</v>
      </c>
      <c r="D34" s="2" t="s">
        <v>151</v>
      </c>
      <c r="E34" s="2" t="s">
        <v>152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51</v>
      </c>
      <c r="M34" s="2" t="s">
        <v>91</v>
      </c>
      <c r="N34" s="3">
        <v>105301.904</v>
      </c>
      <c r="O34" s="3" t="s">
        <v>57</v>
      </c>
      <c r="P34" s="4">
        <f>IF(O34="吨",N34*1000,IF(O34="万立方米",N34*10000,""))</f>
        <v>105301904.0</v>
      </c>
      <c r="Q34" s="2" t="s">
        <v>58</v>
      </c>
      <c r="R34" s="2" t="s">
        <v>59</v>
      </c>
      <c r="S34" s="2" t="s">
        <v>92</v>
      </c>
      <c r="T34" s="2" t="s">
        <v>88</v>
      </c>
      <c r="U34" s="4">
        <f>0.75</f>
        <v>0.75</v>
      </c>
      <c r="V34" s="2" t="s">
        <v>62</v>
      </c>
      <c r="W34" s="2" t="s">
        <v>93</v>
      </c>
      <c r="X34" s="2" t="s">
        <v>64</v>
      </c>
      <c r="Y34" s="2" t="s">
        <v>65</v>
      </c>
      <c r="Z34" s="2">
        <v>0</v>
      </c>
      <c r="AA34" s="2"/>
      <c r="AB34" s="2"/>
      <c r="AC34" s="4">
        <f>P34*U34/1000000</f>
        <v>78.976428</v>
      </c>
      <c r="AD34" s="4">
        <f>AC34*(1-Z34/100)</f>
        <v>78.976428</v>
      </c>
      <c r="AE34" s="2" t="s">
        <v>66</v>
      </c>
      <c r="AF34" s="2" t="s">
        <v>67</v>
      </c>
      <c r="AG34" s="2" t="s">
        <v>68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158</v>
      </c>
      <c r="B35" s="2" t="s">
        <v>150</v>
      </c>
      <c r="C35" s="2" t="s">
        <v>47</v>
      </c>
      <c r="D35" s="2" t="s">
        <v>151</v>
      </c>
      <c r="E35" s="2" t="s">
        <v>152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51</v>
      </c>
      <c r="M35" s="2" t="s">
        <v>95</v>
      </c>
      <c r="N35" s="3">
        <v>105301.904</v>
      </c>
      <c r="O35" s="3" t="s">
        <v>57</v>
      </c>
      <c r="P35" s="4">
        <f>IF(O35="吨",N35*1000,IF(O35="万立方米",N35*10000,""))</f>
        <v>105301904.0</v>
      </c>
      <c r="Q35" s="2" t="s">
        <v>58</v>
      </c>
      <c r="R35" s="2" t="s">
        <v>59</v>
      </c>
      <c r="S35" s="2" t="s">
        <v>96</v>
      </c>
      <c r="T35" s="2" t="s">
        <v>97</v>
      </c>
      <c r="U35" s="4">
        <f>1.7</f>
        <v>1.7</v>
      </c>
      <c r="V35" s="2" t="s">
        <v>62</v>
      </c>
      <c r="W35" s="2" t="s">
        <v>98</v>
      </c>
      <c r="X35" s="2" t="s">
        <v>64</v>
      </c>
      <c r="Y35" s="2" t="s">
        <v>65</v>
      </c>
      <c r="Z35" s="2">
        <v>0</v>
      </c>
      <c r="AA35" s="2"/>
      <c r="AB35" s="2"/>
      <c r="AC35" s="4">
        <f>P35*U35/1000000</f>
        <v>179.0132368</v>
      </c>
      <c r="AD35" s="4">
        <f>AC35*(1-Z35/100)</f>
        <v>179.0132368</v>
      </c>
      <c r="AE35" s="2" t="s">
        <v>66</v>
      </c>
      <c r="AF35" s="2" t="s">
        <v>67</v>
      </c>
      <c r="AG35" s="2" t="s">
        <v>68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159</v>
      </c>
      <c r="B36" s="2" t="s">
        <v>150</v>
      </c>
      <c r="C36" s="2" t="s">
        <v>47</v>
      </c>
      <c r="D36" s="2" t="s">
        <v>151</v>
      </c>
      <c r="E36" s="2" t="s">
        <v>152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51</v>
      </c>
      <c r="M36" s="2" t="s">
        <v>100</v>
      </c>
      <c r="N36" s="3">
        <v>105301.904</v>
      </c>
      <c r="O36" s="3" t="s">
        <v>57</v>
      </c>
      <c r="P36" s="4">
        <f>IF(O36="吨",N36*1000,IF(O36="万立方米",N36*10000,""))</f>
        <v>105301904.0</v>
      </c>
      <c r="Q36" s="2" t="s">
        <v>58</v>
      </c>
      <c r="R36" s="2" t="s">
        <v>59</v>
      </c>
      <c r="S36" s="2" t="s">
        <v>101</v>
      </c>
      <c r="T36" s="2" t="s">
        <v>75</v>
      </c>
      <c r="U36" s="4">
        <f>0.12</f>
        <v>0.12</v>
      </c>
      <c r="V36" s="2" t="s">
        <v>62</v>
      </c>
      <c r="W36" s="2" t="s">
        <v>102</v>
      </c>
      <c r="X36" s="2" t="s">
        <v>64</v>
      </c>
      <c r="Y36" s="2" t="s">
        <v>65</v>
      </c>
      <c r="Z36" s="2">
        <v>0</v>
      </c>
      <c r="AA36" s="2"/>
      <c r="AB36" s="2"/>
      <c r="AC36" s="4">
        <f>P36*U36/1000000</f>
        <v>12.63622848</v>
      </c>
      <c r="AD36" s="4">
        <f>AC36*(1-Z36/100)</f>
        <v>12.63622848</v>
      </c>
      <c r="AE36" s="2" t="s">
        <v>66</v>
      </c>
      <c r="AF36" s="2" t="s">
        <v>67</v>
      </c>
      <c r="AG36" s="2" t="s">
        <v>68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160</v>
      </c>
      <c r="B37" s="2" t="s">
        <v>150</v>
      </c>
      <c r="C37" s="2" t="s">
        <v>47</v>
      </c>
      <c r="D37" s="2" t="s">
        <v>151</v>
      </c>
      <c r="E37" s="2" t="s">
        <v>152</v>
      </c>
      <c r="F37" s="2" t="s">
        <v>50</v>
      </c>
      <c r="G37" s="2" t="s">
        <v>51</v>
      </c>
      <c r="H37" s="2" t="s">
        <v>52</v>
      </c>
      <c r="I37" s="2" t="s">
        <v>161</v>
      </c>
      <c r="J37" s="2" t="s">
        <v>162</v>
      </c>
      <c r="K37" s="2" t="s">
        <v>55</v>
      </c>
      <c r="L37" s="2" t="s">
        <v>51</v>
      </c>
      <c r="M37" s="2" t="s">
        <v>56</v>
      </c>
      <c r="N37" s="3">
        <v>84772.738</v>
      </c>
      <c r="O37" s="3" t="s">
        <v>57</v>
      </c>
      <c r="P37" s="4">
        <f>IF(O37="吨",N37*1000,IF(O37="万立方米",N37*10000,""))</f>
        <v>84772738.0</v>
      </c>
      <c r="Q37" s="2" t="s">
        <v>58</v>
      </c>
      <c r="R37" s="2" t="s">
        <v>59</v>
      </c>
      <c r="S37" s="2" t="s">
        <v>60</v>
      </c>
      <c r="T37" s="2" t="s">
        <v>61</v>
      </c>
      <c r="U37" s="4">
        <f>0.06</f>
        <v>0.06</v>
      </c>
      <c r="V37" s="2" t="s">
        <v>62</v>
      </c>
      <c r="W37" s="2" t="s">
        <v>63</v>
      </c>
      <c r="X37" s="2" t="s">
        <v>64</v>
      </c>
      <c r="Y37" s="2" t="s">
        <v>65</v>
      </c>
      <c r="Z37" s="2">
        <v>0</v>
      </c>
      <c r="AA37" s="2"/>
      <c r="AB37" s="2"/>
      <c r="AC37" s="4">
        <f>P37*U37/1000000</f>
        <v>5.086364280000001</v>
      </c>
      <c r="AD37" s="4">
        <f>AC37*(1-Z37/100)</f>
        <v>5.086364280000001</v>
      </c>
      <c r="AE37" s="2" t="s">
        <v>66</v>
      </c>
      <c r="AF37" s="2" t="s">
        <v>67</v>
      </c>
      <c r="AG37" s="2" t="s">
        <v>68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163</v>
      </c>
      <c r="B38" s="2" t="s">
        <v>150</v>
      </c>
      <c r="C38" s="2" t="s">
        <v>47</v>
      </c>
      <c r="D38" s="2" t="s">
        <v>151</v>
      </c>
      <c r="E38" s="2" t="s">
        <v>152</v>
      </c>
      <c r="F38" s="2" t="s">
        <v>50</v>
      </c>
      <c r="G38" s="2" t="s">
        <v>51</v>
      </c>
      <c r="H38" s="2" t="s">
        <v>52</v>
      </c>
      <c r="I38" s="2" t="s">
        <v>161</v>
      </c>
      <c r="J38" s="2" t="s">
        <v>162</v>
      </c>
      <c r="K38" s="2" t="s">
        <v>55</v>
      </c>
      <c r="L38" s="2" t="s">
        <v>51</v>
      </c>
      <c r="M38" s="2" t="s">
        <v>73</v>
      </c>
      <c r="N38" s="3">
        <v>84772.738</v>
      </c>
      <c r="O38" s="3" t="s">
        <v>57</v>
      </c>
      <c r="P38" s="4">
        <f>IF(O38="吨",N38*1000,IF(O38="万立方米",N38*10000,""))</f>
        <v>84772738.0</v>
      </c>
      <c r="Q38" s="2" t="s">
        <v>58</v>
      </c>
      <c r="R38" s="2" t="s">
        <v>59</v>
      </c>
      <c r="S38" s="2" t="s">
        <v>74</v>
      </c>
      <c r="T38" s="2" t="s">
        <v>75</v>
      </c>
      <c r="U38" s="4">
        <f>1.5</f>
        <v>1.5</v>
      </c>
      <c r="V38" s="2" t="s">
        <v>62</v>
      </c>
      <c r="W38" s="2" t="s">
        <v>76</v>
      </c>
      <c r="X38" s="2" t="s">
        <v>64</v>
      </c>
      <c r="Y38" s="2" t="s">
        <v>65</v>
      </c>
      <c r="Z38" s="2">
        <v>0</v>
      </c>
      <c r="AA38" s="2"/>
      <c r="AB38" s="2"/>
      <c r="AC38" s="4">
        <f>P38*U38/1000000</f>
        <v>127.159107</v>
      </c>
      <c r="AD38" s="4">
        <f>AC38*(1-Z38/100)</f>
        <v>127.159107</v>
      </c>
      <c r="AE38" s="2" t="s">
        <v>66</v>
      </c>
      <c r="AF38" s="2" t="s">
        <v>67</v>
      </c>
      <c r="AG38" s="2" t="s">
        <v>68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164</v>
      </c>
      <c r="B39" s="2" t="s">
        <v>150</v>
      </c>
      <c r="C39" s="2" t="s">
        <v>47</v>
      </c>
      <c r="D39" s="2" t="s">
        <v>151</v>
      </c>
      <c r="E39" s="2" t="s">
        <v>152</v>
      </c>
      <c r="F39" s="2" t="s">
        <v>50</v>
      </c>
      <c r="G39" s="2" t="s">
        <v>51</v>
      </c>
      <c r="H39" s="2" t="s">
        <v>52</v>
      </c>
      <c r="I39" s="2" t="s">
        <v>161</v>
      </c>
      <c r="J39" s="2" t="s">
        <v>162</v>
      </c>
      <c r="K39" s="2" t="s">
        <v>55</v>
      </c>
      <c r="L39" s="2" t="s">
        <v>51</v>
      </c>
      <c r="M39" s="2" t="s">
        <v>78</v>
      </c>
      <c r="N39" s="3">
        <v>84772.738</v>
      </c>
      <c r="O39" s="3" t="s">
        <v>57</v>
      </c>
      <c r="P39" s="4">
        <f>IF(O39="吨",N39*1000,IF(O39="万立方米",N39*10000,""))</f>
        <v>84772738.0</v>
      </c>
      <c r="Q39" s="2" t="s">
        <v>58</v>
      </c>
      <c r="R39" s="2" t="s">
        <v>59</v>
      </c>
      <c r="S39" s="2" t="s">
        <v>79</v>
      </c>
      <c r="T39" s="2" t="s">
        <v>75</v>
      </c>
      <c r="U39" s="4">
        <f>6.0</f>
        <v>6.0</v>
      </c>
      <c r="V39" s="2" t="s">
        <v>62</v>
      </c>
      <c r="W39" s="2" t="s">
        <v>80</v>
      </c>
      <c r="X39" s="2" t="s">
        <v>64</v>
      </c>
      <c r="Y39" s="2" t="s">
        <v>65</v>
      </c>
      <c r="Z39" s="2">
        <v>0</v>
      </c>
      <c r="AA39" s="2"/>
      <c r="AB39" s="2"/>
      <c r="AC39" s="4">
        <f>P39*U39/1000000</f>
        <v>508.636428</v>
      </c>
      <c r="AD39" s="4">
        <f>AC39*(1-Z39/100)</f>
        <v>508.636428</v>
      </c>
      <c r="AE39" s="2" t="s">
        <v>66</v>
      </c>
      <c r="AF39" s="2" t="s">
        <v>67</v>
      </c>
      <c r="AG39" s="2" t="s">
        <v>68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165</v>
      </c>
      <c r="B40" s="2" t="s">
        <v>150</v>
      </c>
      <c r="C40" s="2" t="s">
        <v>47</v>
      </c>
      <c r="D40" s="2" t="s">
        <v>151</v>
      </c>
      <c r="E40" s="2" t="s">
        <v>152</v>
      </c>
      <c r="F40" s="2" t="s">
        <v>50</v>
      </c>
      <c r="G40" s="2" t="s">
        <v>51</v>
      </c>
      <c r="H40" s="2" t="s">
        <v>52</v>
      </c>
      <c r="I40" s="2" t="s">
        <v>161</v>
      </c>
      <c r="J40" s="2" t="s">
        <v>162</v>
      </c>
      <c r="K40" s="2" t="s">
        <v>55</v>
      </c>
      <c r="L40" s="2" t="s">
        <v>51</v>
      </c>
      <c r="M40" s="2" t="s">
        <v>82</v>
      </c>
      <c r="N40" s="3">
        <v>84772.738</v>
      </c>
      <c r="O40" s="3" t="s">
        <v>57</v>
      </c>
      <c r="P40" s="4">
        <f>IF(O40="吨",N40*1000,IF(O40="万立方米",N40*10000,""))</f>
        <v>84772738.0</v>
      </c>
      <c r="Q40" s="2" t="s">
        <v>58</v>
      </c>
      <c r="R40" s="2" t="s">
        <v>59</v>
      </c>
      <c r="S40" s="2" t="s">
        <v>83</v>
      </c>
      <c r="T40" s="2" t="s">
        <v>61</v>
      </c>
      <c r="U40" s="4">
        <f>0.35</f>
        <v>0.35</v>
      </c>
      <c r="V40" s="2" t="s">
        <v>62</v>
      </c>
      <c r="W40" s="2" t="s">
        <v>84</v>
      </c>
      <c r="X40" s="2" t="s">
        <v>64</v>
      </c>
      <c r="Y40" s="2" t="s">
        <v>65</v>
      </c>
      <c r="Z40" s="2">
        <v>0</v>
      </c>
      <c r="AA40" s="2"/>
      <c r="AB40" s="2"/>
      <c r="AC40" s="4">
        <f>P40*U40/1000000</f>
        <v>29.670458299999996</v>
      </c>
      <c r="AD40" s="4">
        <f>AC40*(1-Z40/100)</f>
        <v>29.670458299999996</v>
      </c>
      <c r="AE40" s="2" t="s">
        <v>66</v>
      </c>
      <c r="AF40" s="2" t="s">
        <v>67</v>
      </c>
      <c r="AG40" s="2" t="s">
        <v>68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166</v>
      </c>
      <c r="B41" s="2" t="s">
        <v>150</v>
      </c>
      <c r="C41" s="2" t="s">
        <v>47</v>
      </c>
      <c r="D41" s="2" t="s">
        <v>151</v>
      </c>
      <c r="E41" s="2" t="s">
        <v>152</v>
      </c>
      <c r="F41" s="2" t="s">
        <v>50</v>
      </c>
      <c r="G41" s="2" t="s">
        <v>51</v>
      </c>
      <c r="H41" s="2" t="s">
        <v>52</v>
      </c>
      <c r="I41" s="2" t="s">
        <v>161</v>
      </c>
      <c r="J41" s="2" t="s">
        <v>162</v>
      </c>
      <c r="K41" s="2" t="s">
        <v>55</v>
      </c>
      <c r="L41" s="2" t="s">
        <v>51</v>
      </c>
      <c r="M41" s="2" t="s">
        <v>86</v>
      </c>
      <c r="N41" s="3">
        <v>84772.738</v>
      </c>
      <c r="O41" s="3" t="s">
        <v>57</v>
      </c>
      <c r="P41" s="4">
        <f>IF(O41="吨",N41*1000,IF(O41="万立方米",N41*10000,""))</f>
        <v>84772738.0</v>
      </c>
      <c r="Q41" s="2" t="s">
        <v>58</v>
      </c>
      <c r="R41" s="2" t="s">
        <v>59</v>
      </c>
      <c r="S41" s="2" t="s">
        <v>87</v>
      </c>
      <c r="T41" s="2" t="s">
        <v>88</v>
      </c>
      <c r="U41" s="4">
        <f>0.75</f>
        <v>0.75</v>
      </c>
      <c r="V41" s="2" t="s">
        <v>62</v>
      </c>
      <c r="W41" s="2" t="s">
        <v>89</v>
      </c>
      <c r="X41" s="2" t="s">
        <v>64</v>
      </c>
      <c r="Y41" s="2" t="s">
        <v>65</v>
      </c>
      <c r="Z41" s="2">
        <v>0</v>
      </c>
      <c r="AA41" s="2"/>
      <c r="AB41" s="2"/>
      <c r="AC41" s="4">
        <f>P41*U41/1000000</f>
        <v>63.5795535</v>
      </c>
      <c r="AD41" s="4">
        <f>AC42*(1-AA41/100)+(AC41-AC42)*(1-AB41/100)</f>
        <v>63.5795535</v>
      </c>
      <c r="AE41" s="2" t="s">
        <v>66</v>
      </c>
      <c r="AF41" s="2" t="s">
        <v>67</v>
      </c>
      <c r="AG41" s="2" t="s">
        <v>68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167</v>
      </c>
      <c r="B42" s="2" t="s">
        <v>150</v>
      </c>
      <c r="C42" s="2" t="s">
        <v>47</v>
      </c>
      <c r="D42" s="2" t="s">
        <v>151</v>
      </c>
      <c r="E42" s="2" t="s">
        <v>152</v>
      </c>
      <c r="F42" s="2" t="s">
        <v>50</v>
      </c>
      <c r="G42" s="2" t="s">
        <v>51</v>
      </c>
      <c r="H42" s="2" t="s">
        <v>52</v>
      </c>
      <c r="I42" s="2" t="s">
        <v>161</v>
      </c>
      <c r="J42" s="2" t="s">
        <v>162</v>
      </c>
      <c r="K42" s="2" t="s">
        <v>55</v>
      </c>
      <c r="L42" s="2" t="s">
        <v>51</v>
      </c>
      <c r="M42" s="2" t="s">
        <v>91</v>
      </c>
      <c r="N42" s="3">
        <v>84772.738</v>
      </c>
      <c r="O42" s="3" t="s">
        <v>57</v>
      </c>
      <c r="P42" s="4">
        <f>IF(O42="吨",N42*1000,IF(O42="万立方米",N42*10000,""))</f>
        <v>84772738.0</v>
      </c>
      <c r="Q42" s="2" t="s">
        <v>58</v>
      </c>
      <c r="R42" s="2" t="s">
        <v>59</v>
      </c>
      <c r="S42" s="2" t="s">
        <v>92</v>
      </c>
      <c r="T42" s="2" t="s">
        <v>88</v>
      </c>
      <c r="U42" s="4">
        <f>0.75</f>
        <v>0.75</v>
      </c>
      <c r="V42" s="2" t="s">
        <v>62</v>
      </c>
      <c r="W42" s="2" t="s">
        <v>93</v>
      </c>
      <c r="X42" s="2" t="s">
        <v>64</v>
      </c>
      <c r="Y42" s="2" t="s">
        <v>65</v>
      </c>
      <c r="Z42" s="2">
        <v>0</v>
      </c>
      <c r="AA42" s="2"/>
      <c r="AB42" s="2"/>
      <c r="AC42" s="4">
        <f>P42*U42/1000000</f>
        <v>63.5795535</v>
      </c>
      <c r="AD42" s="4">
        <f>AC42*(1-Z42/100)</f>
        <v>63.5795535</v>
      </c>
      <c r="AE42" s="2" t="s">
        <v>66</v>
      </c>
      <c r="AF42" s="2" t="s">
        <v>67</v>
      </c>
      <c r="AG42" s="2" t="s">
        <v>68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168</v>
      </c>
      <c r="B43" s="2" t="s">
        <v>150</v>
      </c>
      <c r="C43" s="2" t="s">
        <v>47</v>
      </c>
      <c r="D43" s="2" t="s">
        <v>151</v>
      </c>
      <c r="E43" s="2" t="s">
        <v>152</v>
      </c>
      <c r="F43" s="2" t="s">
        <v>50</v>
      </c>
      <c r="G43" s="2" t="s">
        <v>51</v>
      </c>
      <c r="H43" s="2" t="s">
        <v>52</v>
      </c>
      <c r="I43" s="2" t="s">
        <v>161</v>
      </c>
      <c r="J43" s="2" t="s">
        <v>162</v>
      </c>
      <c r="K43" s="2" t="s">
        <v>55</v>
      </c>
      <c r="L43" s="2" t="s">
        <v>51</v>
      </c>
      <c r="M43" s="2" t="s">
        <v>95</v>
      </c>
      <c r="N43" s="3">
        <v>84772.738</v>
      </c>
      <c r="O43" s="3" t="s">
        <v>57</v>
      </c>
      <c r="P43" s="4">
        <f>IF(O43="吨",N43*1000,IF(O43="万立方米",N43*10000,""))</f>
        <v>84772738.0</v>
      </c>
      <c r="Q43" s="2" t="s">
        <v>58</v>
      </c>
      <c r="R43" s="2" t="s">
        <v>59</v>
      </c>
      <c r="S43" s="2" t="s">
        <v>96</v>
      </c>
      <c r="T43" s="2" t="s">
        <v>97</v>
      </c>
      <c r="U43" s="4">
        <f>1.7</f>
        <v>1.7</v>
      </c>
      <c r="V43" s="2" t="s">
        <v>62</v>
      </c>
      <c r="W43" s="2" t="s">
        <v>98</v>
      </c>
      <c r="X43" s="2" t="s">
        <v>64</v>
      </c>
      <c r="Y43" s="2" t="s">
        <v>65</v>
      </c>
      <c r="Z43" s="2">
        <v>0</v>
      </c>
      <c r="AA43" s="2"/>
      <c r="AB43" s="2"/>
      <c r="AC43" s="4">
        <f>P43*U43/1000000</f>
        <v>144.1136546</v>
      </c>
      <c r="AD43" s="4">
        <f>AC43*(1-Z43/100)</f>
        <v>144.1136546</v>
      </c>
      <c r="AE43" s="2" t="s">
        <v>66</v>
      </c>
      <c r="AF43" s="2" t="s">
        <v>67</v>
      </c>
      <c r="AG43" s="2" t="s">
        <v>68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169</v>
      </c>
      <c r="B44" s="2" t="s">
        <v>150</v>
      </c>
      <c r="C44" s="2" t="s">
        <v>47</v>
      </c>
      <c r="D44" s="2" t="s">
        <v>151</v>
      </c>
      <c r="E44" s="2" t="s">
        <v>152</v>
      </c>
      <c r="F44" s="2" t="s">
        <v>50</v>
      </c>
      <c r="G44" s="2" t="s">
        <v>51</v>
      </c>
      <c r="H44" s="2" t="s">
        <v>52</v>
      </c>
      <c r="I44" s="2" t="s">
        <v>161</v>
      </c>
      <c r="J44" s="2" t="s">
        <v>162</v>
      </c>
      <c r="K44" s="2" t="s">
        <v>55</v>
      </c>
      <c r="L44" s="2" t="s">
        <v>51</v>
      </c>
      <c r="M44" s="2" t="s">
        <v>100</v>
      </c>
      <c r="N44" s="3">
        <v>84772.738</v>
      </c>
      <c r="O44" s="3" t="s">
        <v>57</v>
      </c>
      <c r="P44" s="4">
        <f>IF(O44="吨",N44*1000,IF(O44="万立方米",N44*10000,""))</f>
        <v>84772738.0</v>
      </c>
      <c r="Q44" s="2" t="s">
        <v>58</v>
      </c>
      <c r="R44" s="2" t="s">
        <v>59</v>
      </c>
      <c r="S44" s="2" t="s">
        <v>101</v>
      </c>
      <c r="T44" s="2" t="s">
        <v>75</v>
      </c>
      <c r="U44" s="4">
        <f>0.12</f>
        <v>0.12</v>
      </c>
      <c r="V44" s="2" t="s">
        <v>62</v>
      </c>
      <c r="W44" s="2" t="s">
        <v>102</v>
      </c>
      <c r="X44" s="2" t="s">
        <v>64</v>
      </c>
      <c r="Y44" s="2" t="s">
        <v>65</v>
      </c>
      <c r="Z44" s="2">
        <v>0</v>
      </c>
      <c r="AA44" s="2"/>
      <c r="AB44" s="2"/>
      <c r="AC44" s="4">
        <f>P44*U44/1000000</f>
        <v>10.172728560000001</v>
      </c>
      <c r="AD44" s="4">
        <f>AC44*(1-Z44/100)</f>
        <v>10.172728560000001</v>
      </c>
      <c r="AE44" s="2" t="s">
        <v>66</v>
      </c>
      <c r="AF44" s="2" t="s">
        <v>67</v>
      </c>
      <c r="AG44" s="2" t="s">
        <v>68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170</v>
      </c>
      <c r="B45" s="2" t="s">
        <v>150</v>
      </c>
      <c r="C45" s="2" t="s">
        <v>47</v>
      </c>
      <c r="D45" s="2" t="s">
        <v>151</v>
      </c>
      <c r="E45" s="2" t="s">
        <v>152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104</v>
      </c>
      <c r="N45" s="3"/>
      <c r="O45" s="3"/>
      <c r="P45" s="4">
        <v>0.0</v>
      </c>
      <c r="Q45" s="2" t="s">
        <v>105</v>
      </c>
      <c r="R45" s="2" t="s">
        <v>106</v>
      </c>
      <c r="S45" s="2" t="s">
        <v>107</v>
      </c>
      <c r="T45" s="2" t="s">
        <v>108</v>
      </c>
      <c r="U45" s="4">
        <f>0.0</f>
        <v>0.0</v>
      </c>
      <c r="V45" s="2" t="s">
        <v>109</v>
      </c>
      <c r="W45" s="2" t="s">
        <v>110</v>
      </c>
      <c r="X45" s="2"/>
      <c r="Y45" s="2" t="s">
        <v>65</v>
      </c>
      <c r="Z45" s="2">
        <v>0</v>
      </c>
      <c r="AA45" s="2"/>
      <c r="AB45" s="2"/>
      <c r="AC45" s="4"/>
      <c r="AD45" s="4"/>
      <c r="AE45" s="2" t="s">
        <v>171</v>
      </c>
      <c r="AF45" s="2" t="s">
        <v>172</v>
      </c>
      <c r="AG45" s="2" t="s">
        <v>173</v>
      </c>
      <c r="AH45" s="2" t="s">
        <v>69</v>
      </c>
      <c r="AI45" s="2" t="s">
        <v>70</v>
      </c>
      <c r="AJ45" s="2" t="s">
        <v>71</v>
      </c>
      <c r="AK45" s="2">
        <v>3188</v>
      </c>
    </row>
    <row r="46" spans="1:37">
      <c r="A46" s="2" t="s">
        <v>174</v>
      </c>
      <c r="B46" s="2" t="s">
        <v>175</v>
      </c>
      <c r="C46" s="2" t="s">
        <v>47</v>
      </c>
      <c r="D46" s="2" t="s">
        <v>176</v>
      </c>
      <c r="E46" s="2" t="s">
        <v>177</v>
      </c>
      <c r="F46" s="2" t="s">
        <v>178</v>
      </c>
      <c r="G46" s="2" t="s">
        <v>179</v>
      </c>
      <c r="H46" s="2" t="s">
        <v>52</v>
      </c>
      <c r="I46" s="2" t="s">
        <v>53</v>
      </c>
      <c r="J46" s="2" t="s">
        <v>180</v>
      </c>
      <c r="K46" s="2" t="s">
        <v>180</v>
      </c>
      <c r="L46" s="2" t="s">
        <v>181</v>
      </c>
      <c r="M46" s="2" t="s">
        <v>56</v>
      </c>
      <c r="N46" s="3">
        <v>11077.721</v>
      </c>
      <c r="O46" s="3" t="s">
        <v>182</v>
      </c>
      <c r="P46" s="4">
        <f>IF(O46="吨",N46*1000,IF(O46="万立方米",N46*10000,""))</f>
        <v>110777210.0</v>
      </c>
      <c r="Q46" s="2" t="s">
        <v>183</v>
      </c>
      <c r="R46" s="2" t="s">
        <v>184</v>
      </c>
      <c r="S46" s="2" t="s">
        <v>185</v>
      </c>
      <c r="T46" s="2" t="s">
        <v>75</v>
      </c>
      <c r="U46" s="4">
        <f>0.001</f>
        <v>0.001</v>
      </c>
      <c r="V46" s="2" t="s">
        <v>186</v>
      </c>
      <c r="W46" s="2" t="s">
        <v>187</v>
      </c>
      <c r="X46" s="2" t="s">
        <v>64</v>
      </c>
      <c r="Y46" s="2" t="s">
        <v>65</v>
      </c>
      <c r="Z46" s="2">
        <v>0</v>
      </c>
      <c r="AA46" s="2"/>
      <c r="AB46" s="2"/>
      <c r="AC46" s="4">
        <f>P46*U46/1000000</f>
        <v>0.11077721</v>
      </c>
      <c r="AD46" s="4">
        <f>AC46*(1-Z46/100)</f>
        <v>0.11077721</v>
      </c>
      <c r="AE46" s="2" t="s">
        <v>66</v>
      </c>
      <c r="AF46" s="2" t="s">
        <v>67</v>
      </c>
      <c r="AG46" s="2"/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188</v>
      </c>
      <c r="B47" s="2" t="s">
        <v>175</v>
      </c>
      <c r="C47" s="2" t="s">
        <v>47</v>
      </c>
      <c r="D47" s="2" t="s">
        <v>176</v>
      </c>
      <c r="E47" s="2" t="s">
        <v>177</v>
      </c>
      <c r="F47" s="2" t="s">
        <v>178</v>
      </c>
      <c r="G47" s="2" t="s">
        <v>179</v>
      </c>
      <c r="H47" s="2" t="s">
        <v>52</v>
      </c>
      <c r="I47" s="2" t="s">
        <v>53</v>
      </c>
      <c r="J47" s="2" t="s">
        <v>180</v>
      </c>
      <c r="K47" s="2" t="s">
        <v>180</v>
      </c>
      <c r="L47" s="2" t="s">
        <v>181</v>
      </c>
      <c r="M47" s="2" t="s">
        <v>73</v>
      </c>
      <c r="N47" s="3">
        <v>11077.721</v>
      </c>
      <c r="O47" s="3" t="s">
        <v>182</v>
      </c>
      <c r="P47" s="4">
        <f>IF(O47="吨",N47*1000,IF(O47="万立方米",N47*10000,""))</f>
        <v>110777210.0</v>
      </c>
      <c r="Q47" s="2" t="s">
        <v>183</v>
      </c>
      <c r="R47" s="2" t="s">
        <v>184</v>
      </c>
      <c r="S47" s="2" t="s">
        <v>189</v>
      </c>
      <c r="T47" s="2" t="s">
        <v>75</v>
      </c>
      <c r="U47" s="4">
        <f>0.35</f>
        <v>0.35</v>
      </c>
      <c r="V47" s="2" t="s">
        <v>186</v>
      </c>
      <c r="W47" s="2" t="s">
        <v>190</v>
      </c>
      <c r="X47" s="2" t="s">
        <v>64</v>
      </c>
      <c r="Y47" s="2" t="s">
        <v>65</v>
      </c>
      <c r="Z47" s="2">
        <v>0</v>
      </c>
      <c r="AA47" s="2"/>
      <c r="AB47" s="2"/>
      <c r="AC47" s="4">
        <f>P47*U47/1000000</f>
        <v>38.7720235</v>
      </c>
      <c r="AD47" s="4">
        <f>AC47*(1-Z47/100)</f>
        <v>38.7720235</v>
      </c>
      <c r="AE47" s="2" t="s">
        <v>66</v>
      </c>
      <c r="AF47" s="2" t="s">
        <v>67</v>
      </c>
      <c r="AG47" s="2"/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191</v>
      </c>
      <c r="B48" s="2" t="s">
        <v>175</v>
      </c>
      <c r="C48" s="2" t="s">
        <v>47</v>
      </c>
      <c r="D48" s="2" t="s">
        <v>176</v>
      </c>
      <c r="E48" s="2" t="s">
        <v>177</v>
      </c>
      <c r="F48" s="2" t="s">
        <v>178</v>
      </c>
      <c r="G48" s="2" t="s">
        <v>179</v>
      </c>
      <c r="H48" s="2" t="s">
        <v>52</v>
      </c>
      <c r="I48" s="2" t="s">
        <v>53</v>
      </c>
      <c r="J48" s="2" t="s">
        <v>180</v>
      </c>
      <c r="K48" s="2" t="s">
        <v>180</v>
      </c>
      <c r="L48" s="2" t="s">
        <v>181</v>
      </c>
      <c r="M48" s="2" t="s">
        <v>78</v>
      </c>
      <c r="N48" s="3">
        <v>11077.721</v>
      </c>
      <c r="O48" s="3" t="s">
        <v>182</v>
      </c>
      <c r="P48" s="4">
        <f>IF(O48="吨",N48*1000,IF(O48="万立方米",N48*10000,""))</f>
        <v>110777210.0</v>
      </c>
      <c r="Q48" s="2" t="s">
        <v>183</v>
      </c>
      <c r="R48" s="2" t="s">
        <v>184</v>
      </c>
      <c r="S48" s="2" t="s">
        <v>192</v>
      </c>
      <c r="T48" s="2" t="s">
        <v>75</v>
      </c>
      <c r="U48" s="4">
        <f>1.2</f>
        <v>1.2</v>
      </c>
      <c r="V48" s="2" t="s">
        <v>186</v>
      </c>
      <c r="W48" s="2" t="s">
        <v>193</v>
      </c>
      <c r="X48" s="2" t="s">
        <v>64</v>
      </c>
      <c r="Y48" s="2" t="s">
        <v>65</v>
      </c>
      <c r="Z48" s="2">
        <v>0</v>
      </c>
      <c r="AA48" s="2"/>
      <c r="AB48" s="2"/>
      <c r="AC48" s="4">
        <f>P48*U48/1000000</f>
        <v>132.932652</v>
      </c>
      <c r="AD48" s="4">
        <f>AC48*(1-Z48/100)</f>
        <v>132.932652</v>
      </c>
      <c r="AE48" s="2" t="s">
        <v>66</v>
      </c>
      <c r="AF48" s="2" t="s">
        <v>67</v>
      </c>
      <c r="AG48" s="2"/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194</v>
      </c>
      <c r="B49" s="2" t="s">
        <v>175</v>
      </c>
      <c r="C49" s="2" t="s">
        <v>47</v>
      </c>
      <c r="D49" s="2" t="s">
        <v>176</v>
      </c>
      <c r="E49" s="2" t="s">
        <v>177</v>
      </c>
      <c r="F49" s="2" t="s">
        <v>178</v>
      </c>
      <c r="G49" s="2" t="s">
        <v>179</v>
      </c>
      <c r="H49" s="2" t="s">
        <v>52</v>
      </c>
      <c r="I49" s="2" t="s">
        <v>53</v>
      </c>
      <c r="J49" s="2" t="s">
        <v>180</v>
      </c>
      <c r="K49" s="2" t="s">
        <v>180</v>
      </c>
      <c r="L49" s="2" t="s">
        <v>181</v>
      </c>
      <c r="M49" s="2" t="s">
        <v>82</v>
      </c>
      <c r="N49" s="3">
        <v>11077.721</v>
      </c>
      <c r="O49" s="3" t="s">
        <v>182</v>
      </c>
      <c r="P49" s="4">
        <f>IF(O49="吨",N49*1000,IF(O49="万立方米",N49*10000,""))</f>
        <v>110777210.0</v>
      </c>
      <c r="Q49" s="2" t="s">
        <v>183</v>
      </c>
      <c r="R49" s="2" t="s">
        <v>184</v>
      </c>
      <c r="S49" s="2" t="s">
        <v>195</v>
      </c>
      <c r="T49" s="2" t="s">
        <v>75</v>
      </c>
      <c r="U49" s="4">
        <f>0.002</f>
        <v>0.002</v>
      </c>
      <c r="V49" s="2" t="s">
        <v>186</v>
      </c>
      <c r="W49" s="2" t="s">
        <v>196</v>
      </c>
      <c r="X49" s="2" t="s">
        <v>64</v>
      </c>
      <c r="Y49" s="2" t="s">
        <v>65</v>
      </c>
      <c r="Z49" s="2">
        <v>0</v>
      </c>
      <c r="AA49" s="2"/>
      <c r="AB49" s="2"/>
      <c r="AC49" s="4">
        <f>P49*U49/1000000</f>
        <v>0.22155442</v>
      </c>
      <c r="AD49" s="4">
        <f>AC49*(1-Z49/100)</f>
        <v>0.22155442</v>
      </c>
      <c r="AE49" s="2" t="s">
        <v>66</v>
      </c>
      <c r="AF49" s="2" t="s">
        <v>67</v>
      </c>
      <c r="AG49" s="2"/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197</v>
      </c>
      <c r="B50" s="2" t="s">
        <v>175</v>
      </c>
      <c r="C50" s="2" t="s">
        <v>47</v>
      </c>
      <c r="D50" s="2" t="s">
        <v>176</v>
      </c>
      <c r="E50" s="2" t="s">
        <v>177</v>
      </c>
      <c r="F50" s="2" t="s">
        <v>178</v>
      </c>
      <c r="G50" s="2" t="s">
        <v>179</v>
      </c>
      <c r="H50" s="2" t="s">
        <v>52</v>
      </c>
      <c r="I50" s="2" t="s">
        <v>53</v>
      </c>
      <c r="J50" s="2" t="s">
        <v>180</v>
      </c>
      <c r="K50" s="2" t="s">
        <v>180</v>
      </c>
      <c r="L50" s="2" t="s">
        <v>181</v>
      </c>
      <c r="M50" s="2" t="s">
        <v>86</v>
      </c>
      <c r="N50" s="3">
        <v>11077.721</v>
      </c>
      <c r="O50" s="3" t="s">
        <v>182</v>
      </c>
      <c r="P50" s="4">
        <f>IF(O50="吨",N50*1000,IF(O50="万立方米",N50*10000,""))</f>
        <v>110777210.0</v>
      </c>
      <c r="Q50" s="2" t="s">
        <v>183</v>
      </c>
      <c r="R50" s="2" t="s">
        <v>184</v>
      </c>
      <c r="S50" s="2" t="s">
        <v>198</v>
      </c>
      <c r="T50" s="2" t="s">
        <v>75</v>
      </c>
      <c r="U50" s="4">
        <f>0.01</f>
        <v>0.01</v>
      </c>
      <c r="V50" s="2" t="s">
        <v>186</v>
      </c>
      <c r="W50" s="2" t="s">
        <v>199</v>
      </c>
      <c r="X50" s="2" t="s">
        <v>64</v>
      </c>
      <c r="Y50" s="2" t="s">
        <v>65</v>
      </c>
      <c r="Z50" s="2">
        <v>0</v>
      </c>
      <c r="AA50" s="2"/>
      <c r="AB50" s="2"/>
      <c r="AC50" s="4">
        <f>P50*U50/1000000</f>
        <v>1.1077721</v>
      </c>
      <c r="AD50" s="4">
        <f>AC51*(1-AA50/100)+(AC50-AC51)*(1-AB50/100)</f>
        <v>1.1077721</v>
      </c>
      <c r="AE50" s="2" t="s">
        <v>66</v>
      </c>
      <c r="AF50" s="2" t="s">
        <v>67</v>
      </c>
      <c r="AG50" s="2"/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200</v>
      </c>
      <c r="B51" s="2" t="s">
        <v>175</v>
      </c>
      <c r="C51" s="2" t="s">
        <v>47</v>
      </c>
      <c r="D51" s="2" t="s">
        <v>176</v>
      </c>
      <c r="E51" s="2" t="s">
        <v>177</v>
      </c>
      <c r="F51" s="2" t="s">
        <v>178</v>
      </c>
      <c r="G51" s="2" t="s">
        <v>179</v>
      </c>
      <c r="H51" s="2" t="s">
        <v>52</v>
      </c>
      <c r="I51" s="2" t="s">
        <v>53</v>
      </c>
      <c r="J51" s="2" t="s">
        <v>180</v>
      </c>
      <c r="K51" s="2" t="s">
        <v>180</v>
      </c>
      <c r="L51" s="2" t="s">
        <v>181</v>
      </c>
      <c r="M51" s="2" t="s">
        <v>91</v>
      </c>
      <c r="N51" s="3">
        <v>11077.721</v>
      </c>
      <c r="O51" s="3" t="s">
        <v>182</v>
      </c>
      <c r="P51" s="4">
        <f>IF(O51="吨",N51*1000,IF(O51="万立方米",N51*10000,""))</f>
        <v>110777210.0</v>
      </c>
      <c r="Q51" s="2" t="s">
        <v>183</v>
      </c>
      <c r="R51" s="2" t="s">
        <v>184</v>
      </c>
      <c r="S51" s="2" t="s">
        <v>201</v>
      </c>
      <c r="T51" s="2" t="s">
        <v>75</v>
      </c>
      <c r="U51" s="4">
        <f>0.005</f>
        <v>0.005</v>
      </c>
      <c r="V51" s="2" t="s">
        <v>186</v>
      </c>
      <c r="W51" s="2" t="s">
        <v>202</v>
      </c>
      <c r="X51" s="2" t="s">
        <v>64</v>
      </c>
      <c r="Y51" s="2" t="s">
        <v>65</v>
      </c>
      <c r="Z51" s="2">
        <v>0</v>
      </c>
      <c r="AA51" s="2"/>
      <c r="AB51" s="2"/>
      <c r="AC51" s="4">
        <f>P51*U51/1000000</f>
        <v>0.55388605</v>
      </c>
      <c r="AD51" s="4">
        <f>AC51*(1-Z51/100)</f>
        <v>0.55388605</v>
      </c>
      <c r="AE51" s="2" t="s">
        <v>66</v>
      </c>
      <c r="AF51" s="2" t="s">
        <v>67</v>
      </c>
      <c r="AG51" s="2"/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203</v>
      </c>
      <c r="B52" s="2" t="s">
        <v>175</v>
      </c>
      <c r="C52" s="2" t="s">
        <v>47</v>
      </c>
      <c r="D52" s="2" t="s">
        <v>176</v>
      </c>
      <c r="E52" s="2" t="s">
        <v>177</v>
      </c>
      <c r="F52" s="2" t="s">
        <v>178</v>
      </c>
      <c r="G52" s="2" t="s">
        <v>179</v>
      </c>
      <c r="H52" s="2" t="s">
        <v>52</v>
      </c>
      <c r="I52" s="2" t="s">
        <v>53</v>
      </c>
      <c r="J52" s="2" t="s">
        <v>180</v>
      </c>
      <c r="K52" s="2" t="s">
        <v>180</v>
      </c>
      <c r="L52" s="2" t="s">
        <v>181</v>
      </c>
      <c r="M52" s="2" t="s">
        <v>95</v>
      </c>
      <c r="N52" s="3">
        <v>11077.721</v>
      </c>
      <c r="O52" s="3" t="s">
        <v>182</v>
      </c>
      <c r="P52" s="4">
        <f>IF(O52="吨",N52*1000,IF(O52="万立方米",N52*10000,""))</f>
        <v>110777210.0</v>
      </c>
      <c r="Q52" s="2" t="s">
        <v>183</v>
      </c>
      <c r="R52" s="2" t="s">
        <v>184</v>
      </c>
      <c r="S52" s="2" t="s">
        <v>204</v>
      </c>
      <c r="T52" s="2" t="s">
        <v>75</v>
      </c>
      <c r="U52" s="4">
        <f>0.005</f>
        <v>0.005</v>
      </c>
      <c r="V52" s="2" t="s">
        <v>186</v>
      </c>
      <c r="W52" s="2" t="s">
        <v>205</v>
      </c>
      <c r="X52" s="2" t="s">
        <v>64</v>
      </c>
      <c r="Y52" s="2" t="s">
        <v>65</v>
      </c>
      <c r="Z52" s="2">
        <v>0</v>
      </c>
      <c r="AA52" s="2"/>
      <c r="AB52" s="2"/>
      <c r="AC52" s="4">
        <f>P52*U52/1000000</f>
        <v>0.55388605</v>
      </c>
      <c r="AD52" s="4">
        <f>AC52*(1-Z52/100)</f>
        <v>0.55388605</v>
      </c>
      <c r="AE52" s="2" t="s">
        <v>66</v>
      </c>
      <c r="AF52" s="2" t="s">
        <v>67</v>
      </c>
      <c r="AG52" s="2"/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206</v>
      </c>
      <c r="B53" s="2" t="s">
        <v>175</v>
      </c>
      <c r="C53" s="2" t="s">
        <v>47</v>
      </c>
      <c r="D53" s="2" t="s">
        <v>176</v>
      </c>
      <c r="E53" s="2" t="s">
        <v>177</v>
      </c>
      <c r="F53" s="2" t="s">
        <v>178</v>
      </c>
      <c r="G53" s="2" t="s">
        <v>179</v>
      </c>
      <c r="H53" s="2" t="s">
        <v>52</v>
      </c>
      <c r="I53" s="2" t="s">
        <v>53</v>
      </c>
      <c r="J53" s="2" t="s">
        <v>180</v>
      </c>
      <c r="K53" s="2" t="s">
        <v>180</v>
      </c>
      <c r="L53" s="2" t="s">
        <v>181</v>
      </c>
      <c r="M53" s="2" t="s">
        <v>100</v>
      </c>
      <c r="N53" s="3">
        <v>11077.721</v>
      </c>
      <c r="O53" s="3" t="s">
        <v>182</v>
      </c>
      <c r="P53" s="4">
        <f>IF(O53="吨",N53*1000,IF(O53="万立方米",N53*10000,""))</f>
        <v>110777210.0</v>
      </c>
      <c r="Q53" s="2" t="s">
        <v>183</v>
      </c>
      <c r="R53" s="2" t="s">
        <v>184</v>
      </c>
      <c r="S53" s="2" t="s">
        <v>207</v>
      </c>
      <c r="T53" s="2" t="s">
        <v>75</v>
      </c>
      <c r="U53" s="4">
        <f>0.02</f>
        <v>0.02</v>
      </c>
      <c r="V53" s="2" t="s">
        <v>186</v>
      </c>
      <c r="W53" s="2" t="s">
        <v>208</v>
      </c>
      <c r="X53" s="2" t="s">
        <v>64</v>
      </c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/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209</v>
      </c>
      <c r="B54" s="2" t="s">
        <v>175</v>
      </c>
      <c r="C54" s="2" t="s">
        <v>47</v>
      </c>
      <c r="D54" s="2" t="s">
        <v>176</v>
      </c>
      <c r="E54" s="2" t="s">
        <v>177</v>
      </c>
      <c r="F54" s="2" t="s">
        <v>178</v>
      </c>
      <c r="G54" s="2" t="s">
        <v>179</v>
      </c>
      <c r="H54" s="2" t="s">
        <v>52</v>
      </c>
      <c r="I54" s="2"/>
      <c r="J54" s="2"/>
      <c r="K54" s="2"/>
      <c r="L54" s="2"/>
      <c r="M54" s="2" t="s">
        <v>104</v>
      </c>
      <c r="N54" s="3"/>
      <c r="O54" s="3"/>
      <c r="P54" s="4">
        <v>0.0</v>
      </c>
      <c r="Q54" s="2" t="s">
        <v>105</v>
      </c>
      <c r="R54" s="2" t="s">
        <v>106</v>
      </c>
      <c r="S54" s="2" t="s">
        <v>107</v>
      </c>
      <c r="T54" s="2" t="s">
        <v>108</v>
      </c>
      <c r="U54" s="4">
        <f>0.0</f>
        <v>0.0</v>
      </c>
      <c r="V54" s="2" t="s">
        <v>109</v>
      </c>
      <c r="W54" s="2" t="s">
        <v>110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134</v>
      </c>
      <c r="AH54" s="2" t="s">
        <v>69</v>
      </c>
      <c r="AI54" s="2" t="s">
        <v>70</v>
      </c>
      <c r="AJ54" s="2" t="s">
        <v>71</v>
      </c>
      <c r="AK54" s="2">
        <v>1519</v>
      </c>
    </row>
    <row r="55" spans="1:37">
      <c r="A55" s="2" t="s">
        <v>210</v>
      </c>
      <c r="B55" s="2" t="s">
        <v>211</v>
      </c>
      <c r="C55" s="2" t="s">
        <v>47</v>
      </c>
      <c r="D55" s="2" t="s">
        <v>212</v>
      </c>
      <c r="E55" s="2" t="s">
        <v>213</v>
      </c>
      <c r="F55" s="2" t="s">
        <v>178</v>
      </c>
      <c r="G55" s="2" t="s">
        <v>179</v>
      </c>
      <c r="H55" s="2" t="s">
        <v>138</v>
      </c>
      <c r="I55" s="2" t="s">
        <v>53</v>
      </c>
      <c r="J55" s="2" t="s">
        <v>180</v>
      </c>
      <c r="K55" s="2" t="s">
        <v>180</v>
      </c>
      <c r="L55" s="2" t="s">
        <v>181</v>
      </c>
      <c r="M55" s="2" t="s">
        <v>56</v>
      </c>
      <c r="N55" s="3">
        <v>31222.496</v>
      </c>
      <c r="O55" s="3" t="s">
        <v>182</v>
      </c>
      <c r="P55" s="4">
        <f>IF(O55="吨",N55*1000,IF(O55="万立方米",N55*10000,""))</f>
        <v>312224960.0</v>
      </c>
      <c r="Q55" s="2" t="s">
        <v>183</v>
      </c>
      <c r="R55" s="2" t="s">
        <v>184</v>
      </c>
      <c r="S55" s="2" t="s">
        <v>185</v>
      </c>
      <c r="T55" s="2" t="s">
        <v>75</v>
      </c>
      <c r="U55" s="4">
        <f>0.001</f>
        <v>0.001</v>
      </c>
      <c r="V55" s="2" t="s">
        <v>186</v>
      </c>
      <c r="W55" s="2" t="s">
        <v>187</v>
      </c>
      <c r="X55" s="2" t="s">
        <v>64</v>
      </c>
      <c r="Y55" s="2" t="s">
        <v>65</v>
      </c>
      <c r="Z55" s="2">
        <v>0</v>
      </c>
      <c r="AA55" s="2"/>
      <c r="AB55" s="2"/>
      <c r="AC55" s="4">
        <f>P55*U55/1000000</f>
        <v>0.31222496</v>
      </c>
      <c r="AD55" s="4">
        <f>AC55*(1-Z55/100)</f>
        <v>0.31222496</v>
      </c>
      <c r="AE55" s="2" t="s">
        <v>66</v>
      </c>
      <c r="AF55" s="2" t="s">
        <v>67</v>
      </c>
      <c r="AG55" s="2" t="s">
        <v>68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214</v>
      </c>
      <c r="B56" s="2" t="s">
        <v>211</v>
      </c>
      <c r="C56" s="2" t="s">
        <v>47</v>
      </c>
      <c r="D56" s="2" t="s">
        <v>212</v>
      </c>
      <c r="E56" s="2" t="s">
        <v>213</v>
      </c>
      <c r="F56" s="2" t="s">
        <v>178</v>
      </c>
      <c r="G56" s="2" t="s">
        <v>179</v>
      </c>
      <c r="H56" s="2" t="s">
        <v>138</v>
      </c>
      <c r="I56" s="2" t="s">
        <v>53</v>
      </c>
      <c r="J56" s="2" t="s">
        <v>180</v>
      </c>
      <c r="K56" s="2" t="s">
        <v>180</v>
      </c>
      <c r="L56" s="2" t="s">
        <v>181</v>
      </c>
      <c r="M56" s="2" t="s">
        <v>73</v>
      </c>
      <c r="N56" s="3">
        <v>31222.496</v>
      </c>
      <c r="O56" s="3" t="s">
        <v>182</v>
      </c>
      <c r="P56" s="4">
        <f>IF(O56="吨",N56*1000,IF(O56="万立方米",N56*10000,""))</f>
        <v>312224960.0</v>
      </c>
      <c r="Q56" s="2" t="s">
        <v>183</v>
      </c>
      <c r="R56" s="2" t="s">
        <v>184</v>
      </c>
      <c r="S56" s="2" t="s">
        <v>189</v>
      </c>
      <c r="T56" s="2" t="s">
        <v>75</v>
      </c>
      <c r="U56" s="4">
        <f>0.35</f>
        <v>0.35</v>
      </c>
      <c r="V56" s="2" t="s">
        <v>186</v>
      </c>
      <c r="W56" s="2" t="s">
        <v>190</v>
      </c>
      <c r="X56" s="2" t="s">
        <v>64</v>
      </c>
      <c r="Y56" s="2" t="s">
        <v>65</v>
      </c>
      <c r="Z56" s="2">
        <v>0</v>
      </c>
      <c r="AA56" s="2"/>
      <c r="AB56" s="2"/>
      <c r="AC56" s="4">
        <f>P56*U56/1000000</f>
        <v>109.278736</v>
      </c>
      <c r="AD56" s="4">
        <f>AC56*(1-Z56/100)</f>
        <v>109.278736</v>
      </c>
      <c r="AE56" s="2" t="s">
        <v>66</v>
      </c>
      <c r="AF56" s="2" t="s">
        <v>67</v>
      </c>
      <c r="AG56" s="2" t="s">
        <v>68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215</v>
      </c>
      <c r="B57" s="2" t="s">
        <v>211</v>
      </c>
      <c r="C57" s="2" t="s">
        <v>47</v>
      </c>
      <c r="D57" s="2" t="s">
        <v>212</v>
      </c>
      <c r="E57" s="2" t="s">
        <v>213</v>
      </c>
      <c r="F57" s="2" t="s">
        <v>178</v>
      </c>
      <c r="G57" s="2" t="s">
        <v>179</v>
      </c>
      <c r="H57" s="2" t="s">
        <v>138</v>
      </c>
      <c r="I57" s="2" t="s">
        <v>53</v>
      </c>
      <c r="J57" s="2" t="s">
        <v>180</v>
      </c>
      <c r="K57" s="2" t="s">
        <v>180</v>
      </c>
      <c r="L57" s="2" t="s">
        <v>181</v>
      </c>
      <c r="M57" s="2" t="s">
        <v>78</v>
      </c>
      <c r="N57" s="3">
        <v>31222.496</v>
      </c>
      <c r="O57" s="3" t="s">
        <v>182</v>
      </c>
      <c r="P57" s="4">
        <f>IF(O57="吨",N57*1000,IF(O57="万立方米",N57*10000,""))</f>
        <v>312224960.0</v>
      </c>
      <c r="Q57" s="2" t="s">
        <v>183</v>
      </c>
      <c r="R57" s="2" t="s">
        <v>184</v>
      </c>
      <c r="S57" s="2" t="s">
        <v>192</v>
      </c>
      <c r="T57" s="2" t="s">
        <v>75</v>
      </c>
      <c r="U57" s="4">
        <f>1.2</f>
        <v>1.2</v>
      </c>
      <c r="V57" s="2" t="s">
        <v>186</v>
      </c>
      <c r="W57" s="2" t="s">
        <v>193</v>
      </c>
      <c r="X57" s="2" t="s">
        <v>64</v>
      </c>
      <c r="Y57" s="2" t="s">
        <v>65</v>
      </c>
      <c r="Z57" s="2">
        <v>0</v>
      </c>
      <c r="AA57" s="2"/>
      <c r="AB57" s="2"/>
      <c r="AC57" s="4">
        <f>P57*U57/1000000</f>
        <v>374.669952</v>
      </c>
      <c r="AD57" s="4">
        <f>AC57*(1-Z57/100)</f>
        <v>374.669952</v>
      </c>
      <c r="AE57" s="2" t="s">
        <v>66</v>
      </c>
      <c r="AF57" s="2" t="s">
        <v>67</v>
      </c>
      <c r="AG57" s="2" t="s">
        <v>68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216</v>
      </c>
      <c r="B58" s="2" t="s">
        <v>211</v>
      </c>
      <c r="C58" s="2" t="s">
        <v>47</v>
      </c>
      <c r="D58" s="2" t="s">
        <v>212</v>
      </c>
      <c r="E58" s="2" t="s">
        <v>213</v>
      </c>
      <c r="F58" s="2" t="s">
        <v>178</v>
      </c>
      <c r="G58" s="2" t="s">
        <v>179</v>
      </c>
      <c r="H58" s="2" t="s">
        <v>138</v>
      </c>
      <c r="I58" s="2" t="s">
        <v>53</v>
      </c>
      <c r="J58" s="2" t="s">
        <v>180</v>
      </c>
      <c r="K58" s="2" t="s">
        <v>180</v>
      </c>
      <c r="L58" s="2" t="s">
        <v>181</v>
      </c>
      <c r="M58" s="2" t="s">
        <v>82</v>
      </c>
      <c r="N58" s="3">
        <v>31222.496</v>
      </c>
      <c r="O58" s="3" t="s">
        <v>182</v>
      </c>
      <c r="P58" s="4">
        <f>IF(O58="吨",N58*1000,IF(O58="万立方米",N58*10000,""))</f>
        <v>312224960.0</v>
      </c>
      <c r="Q58" s="2" t="s">
        <v>183</v>
      </c>
      <c r="R58" s="2" t="s">
        <v>184</v>
      </c>
      <c r="S58" s="2" t="s">
        <v>195</v>
      </c>
      <c r="T58" s="2" t="s">
        <v>75</v>
      </c>
      <c r="U58" s="4">
        <f>0.002</f>
        <v>0.002</v>
      </c>
      <c r="V58" s="2" t="s">
        <v>186</v>
      </c>
      <c r="W58" s="2" t="s">
        <v>196</v>
      </c>
      <c r="X58" s="2" t="s">
        <v>64</v>
      </c>
      <c r="Y58" s="2" t="s">
        <v>65</v>
      </c>
      <c r="Z58" s="2">
        <v>0</v>
      </c>
      <c r="AA58" s="2"/>
      <c r="AB58" s="2"/>
      <c r="AC58" s="4">
        <f>P58*U58/1000000</f>
        <v>0.62444992</v>
      </c>
      <c r="AD58" s="4">
        <f>AC58*(1-Z58/100)</f>
        <v>0.62444992</v>
      </c>
      <c r="AE58" s="2" t="s">
        <v>66</v>
      </c>
      <c r="AF58" s="2" t="s">
        <v>67</v>
      </c>
      <c r="AG58" s="2" t="s">
        <v>68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217</v>
      </c>
      <c r="B59" s="2" t="s">
        <v>211</v>
      </c>
      <c r="C59" s="2" t="s">
        <v>47</v>
      </c>
      <c r="D59" s="2" t="s">
        <v>212</v>
      </c>
      <c r="E59" s="2" t="s">
        <v>213</v>
      </c>
      <c r="F59" s="2" t="s">
        <v>178</v>
      </c>
      <c r="G59" s="2" t="s">
        <v>179</v>
      </c>
      <c r="H59" s="2" t="s">
        <v>138</v>
      </c>
      <c r="I59" s="2" t="s">
        <v>53</v>
      </c>
      <c r="J59" s="2" t="s">
        <v>180</v>
      </c>
      <c r="K59" s="2" t="s">
        <v>180</v>
      </c>
      <c r="L59" s="2" t="s">
        <v>181</v>
      </c>
      <c r="M59" s="2" t="s">
        <v>86</v>
      </c>
      <c r="N59" s="3">
        <v>31222.496</v>
      </c>
      <c r="O59" s="3" t="s">
        <v>182</v>
      </c>
      <c r="P59" s="4">
        <f>IF(O59="吨",N59*1000,IF(O59="万立方米",N59*10000,""))</f>
        <v>312224960.0</v>
      </c>
      <c r="Q59" s="2" t="s">
        <v>183</v>
      </c>
      <c r="R59" s="2" t="s">
        <v>184</v>
      </c>
      <c r="S59" s="2" t="s">
        <v>198</v>
      </c>
      <c r="T59" s="2" t="s">
        <v>75</v>
      </c>
      <c r="U59" s="4">
        <f>0.01</f>
        <v>0.01</v>
      </c>
      <c r="V59" s="2" t="s">
        <v>186</v>
      </c>
      <c r="W59" s="2" t="s">
        <v>199</v>
      </c>
      <c r="X59" s="2" t="s">
        <v>64</v>
      </c>
      <c r="Y59" s="2" t="s">
        <v>65</v>
      </c>
      <c r="Z59" s="2">
        <v>0</v>
      </c>
      <c r="AA59" s="2"/>
      <c r="AB59" s="2"/>
      <c r="AC59" s="4">
        <f>P59*U59/1000000</f>
        <v>3.1222496</v>
      </c>
      <c r="AD59" s="4">
        <f>AC60*(1-AA59/100)+(AC59-AC60)*(1-AB59/100)</f>
        <v>3.1222496</v>
      </c>
      <c r="AE59" s="2" t="s">
        <v>66</v>
      </c>
      <c r="AF59" s="2" t="s">
        <v>67</v>
      </c>
      <c r="AG59" s="2" t="s">
        <v>68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218</v>
      </c>
      <c r="B60" s="2" t="s">
        <v>211</v>
      </c>
      <c r="C60" s="2" t="s">
        <v>47</v>
      </c>
      <c r="D60" s="2" t="s">
        <v>212</v>
      </c>
      <c r="E60" s="2" t="s">
        <v>213</v>
      </c>
      <c r="F60" s="2" t="s">
        <v>178</v>
      </c>
      <c r="G60" s="2" t="s">
        <v>179</v>
      </c>
      <c r="H60" s="2" t="s">
        <v>138</v>
      </c>
      <c r="I60" s="2" t="s">
        <v>53</v>
      </c>
      <c r="J60" s="2" t="s">
        <v>180</v>
      </c>
      <c r="K60" s="2" t="s">
        <v>180</v>
      </c>
      <c r="L60" s="2" t="s">
        <v>181</v>
      </c>
      <c r="M60" s="2" t="s">
        <v>91</v>
      </c>
      <c r="N60" s="3">
        <v>31222.496</v>
      </c>
      <c r="O60" s="3" t="s">
        <v>182</v>
      </c>
      <c r="P60" s="4">
        <f>IF(O60="吨",N60*1000,IF(O60="万立方米",N60*10000,""))</f>
        <v>312224960.0</v>
      </c>
      <c r="Q60" s="2" t="s">
        <v>183</v>
      </c>
      <c r="R60" s="2" t="s">
        <v>184</v>
      </c>
      <c r="S60" s="2" t="s">
        <v>201</v>
      </c>
      <c r="T60" s="2" t="s">
        <v>75</v>
      </c>
      <c r="U60" s="4">
        <f>0.005</f>
        <v>0.005</v>
      </c>
      <c r="V60" s="2" t="s">
        <v>186</v>
      </c>
      <c r="W60" s="2" t="s">
        <v>202</v>
      </c>
      <c r="X60" s="2" t="s">
        <v>64</v>
      </c>
      <c r="Y60" s="2" t="s">
        <v>65</v>
      </c>
      <c r="Z60" s="2">
        <v>0</v>
      </c>
      <c r="AA60" s="2"/>
      <c r="AB60" s="2"/>
      <c r="AC60" s="4">
        <f>P60*U60/1000000</f>
        <v>1.5611248</v>
      </c>
      <c r="AD60" s="4">
        <f>AC60*(1-Z60/100)</f>
        <v>1.5611248</v>
      </c>
      <c r="AE60" s="2" t="s">
        <v>66</v>
      </c>
      <c r="AF60" s="2" t="s">
        <v>67</v>
      </c>
      <c r="AG60" s="2" t="s">
        <v>68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219</v>
      </c>
      <c r="B61" s="2" t="s">
        <v>211</v>
      </c>
      <c r="C61" s="2" t="s">
        <v>47</v>
      </c>
      <c r="D61" s="2" t="s">
        <v>212</v>
      </c>
      <c r="E61" s="2" t="s">
        <v>213</v>
      </c>
      <c r="F61" s="2" t="s">
        <v>178</v>
      </c>
      <c r="G61" s="2" t="s">
        <v>179</v>
      </c>
      <c r="H61" s="2" t="s">
        <v>138</v>
      </c>
      <c r="I61" s="2" t="s">
        <v>53</v>
      </c>
      <c r="J61" s="2" t="s">
        <v>180</v>
      </c>
      <c r="K61" s="2" t="s">
        <v>180</v>
      </c>
      <c r="L61" s="2" t="s">
        <v>181</v>
      </c>
      <c r="M61" s="2" t="s">
        <v>95</v>
      </c>
      <c r="N61" s="3">
        <v>31222.496</v>
      </c>
      <c r="O61" s="3" t="s">
        <v>182</v>
      </c>
      <c r="P61" s="4">
        <f>IF(O61="吨",N61*1000,IF(O61="万立方米",N61*10000,""))</f>
        <v>312224960.0</v>
      </c>
      <c r="Q61" s="2" t="s">
        <v>183</v>
      </c>
      <c r="R61" s="2" t="s">
        <v>184</v>
      </c>
      <c r="S61" s="2" t="s">
        <v>204</v>
      </c>
      <c r="T61" s="2" t="s">
        <v>75</v>
      </c>
      <c r="U61" s="4">
        <f>0.005</f>
        <v>0.005</v>
      </c>
      <c r="V61" s="2" t="s">
        <v>186</v>
      </c>
      <c r="W61" s="2" t="s">
        <v>205</v>
      </c>
      <c r="X61" s="2" t="s">
        <v>64</v>
      </c>
      <c r="Y61" s="2" t="s">
        <v>65</v>
      </c>
      <c r="Z61" s="2">
        <v>0</v>
      </c>
      <c r="AA61" s="2"/>
      <c r="AB61" s="2"/>
      <c r="AC61" s="4">
        <f>P61*U61/1000000</f>
        <v>1.5611248</v>
      </c>
      <c r="AD61" s="4">
        <f>AC61*(1-Z61/100)</f>
        <v>1.5611248</v>
      </c>
      <c r="AE61" s="2" t="s">
        <v>66</v>
      </c>
      <c r="AF61" s="2" t="s">
        <v>67</v>
      </c>
      <c r="AG61" s="2" t="s">
        <v>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220</v>
      </c>
      <c r="B62" s="2" t="s">
        <v>211</v>
      </c>
      <c r="C62" s="2" t="s">
        <v>47</v>
      </c>
      <c r="D62" s="2" t="s">
        <v>212</v>
      </c>
      <c r="E62" s="2" t="s">
        <v>213</v>
      </c>
      <c r="F62" s="2" t="s">
        <v>178</v>
      </c>
      <c r="G62" s="2" t="s">
        <v>179</v>
      </c>
      <c r="H62" s="2" t="s">
        <v>138</v>
      </c>
      <c r="I62" s="2" t="s">
        <v>53</v>
      </c>
      <c r="J62" s="2" t="s">
        <v>180</v>
      </c>
      <c r="K62" s="2" t="s">
        <v>180</v>
      </c>
      <c r="L62" s="2" t="s">
        <v>181</v>
      </c>
      <c r="M62" s="2" t="s">
        <v>100</v>
      </c>
      <c r="N62" s="3">
        <v>31222.496</v>
      </c>
      <c r="O62" s="3" t="s">
        <v>182</v>
      </c>
      <c r="P62" s="4">
        <f>IF(O62="吨",N62*1000,IF(O62="万立方米",N62*10000,""))</f>
        <v>312224960.0</v>
      </c>
      <c r="Q62" s="2" t="s">
        <v>183</v>
      </c>
      <c r="R62" s="2" t="s">
        <v>184</v>
      </c>
      <c r="S62" s="2" t="s">
        <v>207</v>
      </c>
      <c r="T62" s="2" t="s">
        <v>75</v>
      </c>
      <c r="U62" s="4">
        <f>0.02</f>
        <v>0.02</v>
      </c>
      <c r="V62" s="2" t="s">
        <v>186</v>
      </c>
      <c r="W62" s="2" t="s">
        <v>208</v>
      </c>
      <c r="X62" s="2" t="s">
        <v>64</v>
      </c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68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221</v>
      </c>
      <c r="B63" s="2" t="s">
        <v>211</v>
      </c>
      <c r="C63" s="2" t="s">
        <v>47</v>
      </c>
      <c r="D63" s="2" t="s">
        <v>212</v>
      </c>
      <c r="E63" s="2" t="s">
        <v>213</v>
      </c>
      <c r="F63" s="2" t="s">
        <v>178</v>
      </c>
      <c r="G63" s="2" t="s">
        <v>179</v>
      </c>
      <c r="H63" s="2" t="s">
        <v>138</v>
      </c>
      <c r="I63" s="2"/>
      <c r="J63" s="2"/>
      <c r="K63" s="2" t="s">
        <v>147</v>
      </c>
      <c r="L63" s="2" t="s">
        <v>148</v>
      </c>
      <c r="M63" s="2" t="s">
        <v>104</v>
      </c>
      <c r="N63" s="3"/>
      <c r="O63" s="3"/>
      <c r="P63" s="2"/>
      <c r="Q63" s="2" t="s">
        <v>105</v>
      </c>
      <c r="R63" s="2" t="s">
        <v>106</v>
      </c>
      <c r="S63" s="2" t="s">
        <v>107</v>
      </c>
      <c r="T63" s="2" t="s">
        <v>108</v>
      </c>
      <c r="U63" s="2"/>
      <c r="V63" s="2" t="s">
        <v>109</v>
      </c>
      <c r="W63" s="2" t="s">
        <v>110</v>
      </c>
      <c r="X63" s="2"/>
      <c r="Y63" s="2" t="s">
        <v>65</v>
      </c>
      <c r="Z63" s="2">
        <v>0</v>
      </c>
      <c r="AA63" s="2"/>
      <c r="AB63" s="2"/>
      <c r="AC63" s="2"/>
      <c r="AD63" s="2"/>
      <c r="AE63" s="2" t="s">
        <v>123</v>
      </c>
      <c r="AF63" s="2" t="s">
        <v>222</v>
      </c>
      <c r="AG63" s="2" t="s">
        <v>223</v>
      </c>
      <c r="AH63" s="2" t="s">
        <v>69</v>
      </c>
      <c r="AI63" s="2" t="s">
        <v>70</v>
      </c>
      <c r="AJ63" s="2" t="s">
        <v>71</v>
      </c>
      <c r="AK63" s="2">
        <v>5395</v>
      </c>
    </row>
    <row r="64" spans="1:37">
      <c r="A64" s="2" t="s">
        <v>224</v>
      </c>
      <c r="B64" s="2" t="s">
        <v>225</v>
      </c>
      <c r="C64" s="2" t="s">
        <v>47</v>
      </c>
      <c r="D64" s="2" t="s">
        <v>226</v>
      </c>
      <c r="E64" s="2" t="s">
        <v>227</v>
      </c>
      <c r="F64" s="2" t="s">
        <v>228</v>
      </c>
      <c r="G64" s="2" t="s">
        <v>117</v>
      </c>
      <c r="H64" s="2" t="s">
        <v>229</v>
      </c>
      <c r="I64" s="2" t="s">
        <v>53</v>
      </c>
      <c r="J64" s="2" t="s">
        <v>230</v>
      </c>
      <c r="K64" s="2" t="s">
        <v>55</v>
      </c>
      <c r="L64" s="2" t="s">
        <v>51</v>
      </c>
      <c r="M64" s="2" t="s">
        <v>56</v>
      </c>
      <c r="N64" s="3">
        <v>38913.98</v>
      </c>
      <c r="O64" s="3" t="s">
        <v>57</v>
      </c>
      <c r="P64" s="4">
        <f>IF(O64="吨",N64*1000,IF(O64="万立方米",N64*10000,""))</f>
        <v>38913980.0</v>
      </c>
      <c r="Q64" s="2" t="s">
        <v>58</v>
      </c>
      <c r="R64" s="2" t="s">
        <v>59</v>
      </c>
      <c r="S64" s="2" t="s">
        <v>60</v>
      </c>
      <c r="T64" s="2" t="s">
        <v>61</v>
      </c>
      <c r="U64" s="4">
        <f>0.06</f>
        <v>0.06</v>
      </c>
      <c r="V64" s="2" t="s">
        <v>62</v>
      </c>
      <c r="W64" s="2" t="s">
        <v>63</v>
      </c>
      <c r="X64" s="2" t="s">
        <v>64</v>
      </c>
      <c r="Y64" s="2" t="s">
        <v>65</v>
      </c>
      <c r="Z64" s="2">
        <v>0</v>
      </c>
      <c r="AA64" s="2"/>
      <c r="AB64" s="2"/>
      <c r="AC64" s="4">
        <f>P64*U64/1000000</f>
        <v>2.3348388</v>
      </c>
      <c r="AD64" s="4">
        <f>AC64*(1-Z64/100)</f>
        <v>2.3348388</v>
      </c>
      <c r="AE64" s="2" t="s">
        <v>66</v>
      </c>
      <c r="AF64" s="2" t="s">
        <v>67</v>
      </c>
      <c r="AG64" s="2"/>
      <c r="AH64" s="2" t="s">
        <v>69</v>
      </c>
      <c r="AI64" s="2" t="s">
        <v>70</v>
      </c>
      <c r="AJ64" s="2" t="s">
        <v>71</v>
      </c>
      <c r="AK64" s="2">
        <v>173</v>
      </c>
    </row>
    <row r="65" spans="1:37">
      <c r="A65" s="2" t="s">
        <v>231</v>
      </c>
      <c r="B65" s="2" t="s">
        <v>225</v>
      </c>
      <c r="C65" s="2" t="s">
        <v>47</v>
      </c>
      <c r="D65" s="2" t="s">
        <v>226</v>
      </c>
      <c r="E65" s="2" t="s">
        <v>227</v>
      </c>
      <c r="F65" s="2" t="s">
        <v>228</v>
      </c>
      <c r="G65" s="2" t="s">
        <v>117</v>
      </c>
      <c r="H65" s="2" t="s">
        <v>229</v>
      </c>
      <c r="I65" s="2" t="s">
        <v>53</v>
      </c>
      <c r="J65" s="2" t="s">
        <v>230</v>
      </c>
      <c r="K65" s="2" t="s">
        <v>55</v>
      </c>
      <c r="L65" s="2" t="s">
        <v>51</v>
      </c>
      <c r="M65" s="2" t="s">
        <v>73</v>
      </c>
      <c r="N65" s="3">
        <v>38913.98</v>
      </c>
      <c r="O65" s="3" t="s">
        <v>57</v>
      </c>
      <c r="P65" s="4">
        <f>IF(O65="吨",N65*1000,IF(O65="万立方米",N65*10000,""))</f>
        <v>38913980.0</v>
      </c>
      <c r="Q65" s="2" t="s">
        <v>58</v>
      </c>
      <c r="R65" s="2" t="s">
        <v>59</v>
      </c>
      <c r="S65" s="2" t="s">
        <v>74</v>
      </c>
      <c r="T65" s="2" t="s">
        <v>75</v>
      </c>
      <c r="U65" s="4">
        <f>1.5</f>
        <v>1.5</v>
      </c>
      <c r="V65" s="2" t="s">
        <v>62</v>
      </c>
      <c r="W65" s="2" t="s">
        <v>76</v>
      </c>
      <c r="X65" s="2" t="s">
        <v>64</v>
      </c>
      <c r="Y65" s="2" t="s">
        <v>65</v>
      </c>
      <c r="Z65" s="2">
        <v>0</v>
      </c>
      <c r="AA65" s="2"/>
      <c r="AB65" s="2"/>
      <c r="AC65" s="4">
        <f>P65*U65/1000000</f>
        <v>58.37097</v>
      </c>
      <c r="AD65" s="4">
        <f>AC65*(1-Z65/100)</f>
        <v>58.37097</v>
      </c>
      <c r="AE65" s="2" t="s">
        <v>66</v>
      </c>
      <c r="AF65" s="2" t="s">
        <v>67</v>
      </c>
      <c r="AG65" s="2"/>
      <c r="AH65" s="2" t="s">
        <v>69</v>
      </c>
      <c r="AI65" s="2" t="s">
        <v>70</v>
      </c>
      <c r="AJ65" s="2" t="s">
        <v>71</v>
      </c>
      <c r="AK65" s="2">
        <v>173</v>
      </c>
    </row>
    <row r="66" spans="1:37">
      <c r="A66" s="2" t="s">
        <v>232</v>
      </c>
      <c r="B66" s="2" t="s">
        <v>225</v>
      </c>
      <c r="C66" s="2" t="s">
        <v>47</v>
      </c>
      <c r="D66" s="2" t="s">
        <v>226</v>
      </c>
      <c r="E66" s="2" t="s">
        <v>227</v>
      </c>
      <c r="F66" s="2" t="s">
        <v>228</v>
      </c>
      <c r="G66" s="2" t="s">
        <v>117</v>
      </c>
      <c r="H66" s="2" t="s">
        <v>229</v>
      </c>
      <c r="I66" s="2" t="s">
        <v>53</v>
      </c>
      <c r="J66" s="2" t="s">
        <v>230</v>
      </c>
      <c r="K66" s="2" t="s">
        <v>55</v>
      </c>
      <c r="L66" s="2" t="s">
        <v>51</v>
      </c>
      <c r="M66" s="2" t="s">
        <v>78</v>
      </c>
      <c r="N66" s="3">
        <v>38913.98</v>
      </c>
      <c r="O66" s="3" t="s">
        <v>57</v>
      </c>
      <c r="P66" s="4">
        <f>IF(O66="吨",N66*1000,IF(O66="万立方米",N66*10000,""))</f>
        <v>38913980.0</v>
      </c>
      <c r="Q66" s="2" t="s">
        <v>58</v>
      </c>
      <c r="R66" s="2" t="s">
        <v>59</v>
      </c>
      <c r="S66" s="2" t="s">
        <v>79</v>
      </c>
      <c r="T66" s="2" t="s">
        <v>75</v>
      </c>
      <c r="U66" s="4">
        <f>6.0</f>
        <v>6.0</v>
      </c>
      <c r="V66" s="2" t="s">
        <v>62</v>
      </c>
      <c r="W66" s="2" t="s">
        <v>80</v>
      </c>
      <c r="X66" s="2" t="s">
        <v>64</v>
      </c>
      <c r="Y66" s="2" t="s">
        <v>65</v>
      </c>
      <c r="Z66" s="2">
        <v>0</v>
      </c>
      <c r="AA66" s="2"/>
      <c r="AB66" s="2"/>
      <c r="AC66" s="4">
        <f>P66*U66/1000000</f>
        <v>233.48388</v>
      </c>
      <c r="AD66" s="4">
        <f>AC66*(1-Z66/100)</f>
        <v>233.48388</v>
      </c>
      <c r="AE66" s="2" t="s">
        <v>66</v>
      </c>
      <c r="AF66" s="2" t="s">
        <v>67</v>
      </c>
      <c r="AG66" s="2"/>
      <c r="AH66" s="2" t="s">
        <v>69</v>
      </c>
      <c r="AI66" s="2" t="s">
        <v>70</v>
      </c>
      <c r="AJ66" s="2" t="s">
        <v>71</v>
      </c>
      <c r="AK66" s="2">
        <v>173</v>
      </c>
    </row>
    <row r="67" spans="1:37">
      <c r="A67" s="2" t="s">
        <v>233</v>
      </c>
      <c r="B67" s="2" t="s">
        <v>225</v>
      </c>
      <c r="C67" s="2" t="s">
        <v>47</v>
      </c>
      <c r="D67" s="2" t="s">
        <v>226</v>
      </c>
      <c r="E67" s="2" t="s">
        <v>227</v>
      </c>
      <c r="F67" s="2" t="s">
        <v>228</v>
      </c>
      <c r="G67" s="2" t="s">
        <v>117</v>
      </c>
      <c r="H67" s="2" t="s">
        <v>229</v>
      </c>
      <c r="I67" s="2" t="s">
        <v>53</v>
      </c>
      <c r="J67" s="2" t="s">
        <v>230</v>
      </c>
      <c r="K67" s="2" t="s">
        <v>55</v>
      </c>
      <c r="L67" s="2" t="s">
        <v>51</v>
      </c>
      <c r="M67" s="2" t="s">
        <v>82</v>
      </c>
      <c r="N67" s="3">
        <v>38913.98</v>
      </c>
      <c r="O67" s="3" t="s">
        <v>57</v>
      </c>
      <c r="P67" s="4">
        <f>IF(O67="吨",N67*1000,IF(O67="万立方米",N67*10000,""))</f>
        <v>38913980.0</v>
      </c>
      <c r="Q67" s="2" t="s">
        <v>58</v>
      </c>
      <c r="R67" s="2" t="s">
        <v>59</v>
      </c>
      <c r="S67" s="2" t="s">
        <v>83</v>
      </c>
      <c r="T67" s="2" t="s">
        <v>61</v>
      </c>
      <c r="U67" s="4">
        <f>0.35</f>
        <v>0.35</v>
      </c>
      <c r="V67" s="2" t="s">
        <v>62</v>
      </c>
      <c r="W67" s="2" t="s">
        <v>84</v>
      </c>
      <c r="X67" s="2" t="s">
        <v>64</v>
      </c>
      <c r="Y67" s="2" t="s">
        <v>65</v>
      </c>
      <c r="Z67" s="2">
        <v>0</v>
      </c>
      <c r="AA67" s="2"/>
      <c r="AB67" s="2"/>
      <c r="AC67" s="4">
        <f>P67*U67/1000000</f>
        <v>13.619893</v>
      </c>
      <c r="AD67" s="4">
        <f>AC67*(1-Z67/100)</f>
        <v>13.619893</v>
      </c>
      <c r="AE67" s="2" t="s">
        <v>66</v>
      </c>
      <c r="AF67" s="2" t="s">
        <v>67</v>
      </c>
      <c r="AG67" s="2"/>
      <c r="AH67" s="2" t="s">
        <v>69</v>
      </c>
      <c r="AI67" s="2" t="s">
        <v>70</v>
      </c>
      <c r="AJ67" s="2" t="s">
        <v>71</v>
      </c>
      <c r="AK67" s="2">
        <v>173</v>
      </c>
    </row>
    <row r="68" spans="1:37">
      <c r="A68" s="2" t="s">
        <v>234</v>
      </c>
      <c r="B68" s="2" t="s">
        <v>225</v>
      </c>
      <c r="C68" s="2" t="s">
        <v>47</v>
      </c>
      <c r="D68" s="2" t="s">
        <v>226</v>
      </c>
      <c r="E68" s="2" t="s">
        <v>227</v>
      </c>
      <c r="F68" s="2" t="s">
        <v>228</v>
      </c>
      <c r="G68" s="2" t="s">
        <v>117</v>
      </c>
      <c r="H68" s="2" t="s">
        <v>229</v>
      </c>
      <c r="I68" s="2" t="s">
        <v>53</v>
      </c>
      <c r="J68" s="2" t="s">
        <v>230</v>
      </c>
      <c r="K68" s="2" t="s">
        <v>55</v>
      </c>
      <c r="L68" s="2" t="s">
        <v>51</v>
      </c>
      <c r="M68" s="2" t="s">
        <v>86</v>
      </c>
      <c r="N68" s="3">
        <v>38913.98</v>
      </c>
      <c r="O68" s="3" t="s">
        <v>57</v>
      </c>
      <c r="P68" s="4">
        <f>IF(O68="吨",N68*1000,IF(O68="万立方米",N68*10000,""))</f>
        <v>38913980.0</v>
      </c>
      <c r="Q68" s="2" t="s">
        <v>58</v>
      </c>
      <c r="R68" s="2" t="s">
        <v>59</v>
      </c>
      <c r="S68" s="2" t="s">
        <v>87</v>
      </c>
      <c r="T68" s="2" t="s">
        <v>88</v>
      </c>
      <c r="U68" s="4">
        <f>0.75</f>
        <v>0.75</v>
      </c>
      <c r="V68" s="2" t="s">
        <v>62</v>
      </c>
      <c r="W68" s="2" t="s">
        <v>89</v>
      </c>
      <c r="X68" s="2" t="s">
        <v>64</v>
      </c>
      <c r="Y68" s="2" t="s">
        <v>65</v>
      </c>
      <c r="Z68" s="2">
        <v>0</v>
      </c>
      <c r="AA68" s="2"/>
      <c r="AB68" s="2"/>
      <c r="AC68" s="4">
        <f>P68*U68/1000000</f>
        <v>29.185485</v>
      </c>
      <c r="AD68" s="4">
        <f>AC69*(1-AA68/100)+(AC68-AC69)*(1-AB68/100)</f>
        <v>29.185485</v>
      </c>
      <c r="AE68" s="2" t="s">
        <v>66</v>
      </c>
      <c r="AF68" s="2" t="s">
        <v>67</v>
      </c>
      <c r="AG68" s="2"/>
      <c r="AH68" s="2" t="s">
        <v>69</v>
      </c>
      <c r="AI68" s="2" t="s">
        <v>70</v>
      </c>
      <c r="AJ68" s="2" t="s">
        <v>71</v>
      </c>
      <c r="AK68" s="2">
        <v>173</v>
      </c>
    </row>
    <row r="69" spans="1:37">
      <c r="A69" s="2" t="s">
        <v>235</v>
      </c>
      <c r="B69" s="2" t="s">
        <v>225</v>
      </c>
      <c r="C69" s="2" t="s">
        <v>47</v>
      </c>
      <c r="D69" s="2" t="s">
        <v>226</v>
      </c>
      <c r="E69" s="2" t="s">
        <v>227</v>
      </c>
      <c r="F69" s="2" t="s">
        <v>228</v>
      </c>
      <c r="G69" s="2" t="s">
        <v>117</v>
      </c>
      <c r="H69" s="2" t="s">
        <v>229</v>
      </c>
      <c r="I69" s="2" t="s">
        <v>53</v>
      </c>
      <c r="J69" s="2" t="s">
        <v>230</v>
      </c>
      <c r="K69" s="2" t="s">
        <v>55</v>
      </c>
      <c r="L69" s="2" t="s">
        <v>51</v>
      </c>
      <c r="M69" s="2" t="s">
        <v>91</v>
      </c>
      <c r="N69" s="3">
        <v>38913.98</v>
      </c>
      <c r="O69" s="3" t="s">
        <v>57</v>
      </c>
      <c r="P69" s="4">
        <f>IF(O69="吨",N69*1000,IF(O69="万立方米",N69*10000,""))</f>
        <v>38913980.0</v>
      </c>
      <c r="Q69" s="2" t="s">
        <v>58</v>
      </c>
      <c r="R69" s="2" t="s">
        <v>59</v>
      </c>
      <c r="S69" s="2" t="s">
        <v>92</v>
      </c>
      <c r="T69" s="2" t="s">
        <v>88</v>
      </c>
      <c r="U69" s="4">
        <f>0.75</f>
        <v>0.75</v>
      </c>
      <c r="V69" s="2" t="s">
        <v>62</v>
      </c>
      <c r="W69" s="2" t="s">
        <v>93</v>
      </c>
      <c r="X69" s="2" t="s">
        <v>64</v>
      </c>
      <c r="Y69" s="2" t="s">
        <v>65</v>
      </c>
      <c r="Z69" s="2">
        <v>0</v>
      </c>
      <c r="AA69" s="2"/>
      <c r="AB69" s="2"/>
      <c r="AC69" s="4">
        <f>P69*U69/1000000</f>
        <v>29.185485</v>
      </c>
      <c r="AD69" s="4">
        <f>AC69*(1-Z69/100)</f>
        <v>29.185485</v>
      </c>
      <c r="AE69" s="2" t="s">
        <v>66</v>
      </c>
      <c r="AF69" s="2" t="s">
        <v>67</v>
      </c>
      <c r="AG69" s="2"/>
      <c r="AH69" s="2" t="s">
        <v>69</v>
      </c>
      <c r="AI69" s="2" t="s">
        <v>70</v>
      </c>
      <c r="AJ69" s="2" t="s">
        <v>71</v>
      </c>
      <c r="AK69" s="2">
        <v>173</v>
      </c>
    </row>
    <row r="70" spans="1:37">
      <c r="A70" s="2" t="s">
        <v>236</v>
      </c>
      <c r="B70" s="2" t="s">
        <v>225</v>
      </c>
      <c r="C70" s="2" t="s">
        <v>47</v>
      </c>
      <c r="D70" s="2" t="s">
        <v>226</v>
      </c>
      <c r="E70" s="2" t="s">
        <v>227</v>
      </c>
      <c r="F70" s="2" t="s">
        <v>228</v>
      </c>
      <c r="G70" s="2" t="s">
        <v>117</v>
      </c>
      <c r="H70" s="2" t="s">
        <v>229</v>
      </c>
      <c r="I70" s="2" t="s">
        <v>53</v>
      </c>
      <c r="J70" s="2" t="s">
        <v>230</v>
      </c>
      <c r="K70" s="2" t="s">
        <v>55</v>
      </c>
      <c r="L70" s="2" t="s">
        <v>51</v>
      </c>
      <c r="M70" s="2" t="s">
        <v>95</v>
      </c>
      <c r="N70" s="3">
        <v>38913.98</v>
      </c>
      <c r="O70" s="3" t="s">
        <v>57</v>
      </c>
      <c r="P70" s="4">
        <f>IF(O70="吨",N70*1000,IF(O70="万立方米",N70*10000,""))</f>
        <v>38913980.0</v>
      </c>
      <c r="Q70" s="2" t="s">
        <v>58</v>
      </c>
      <c r="R70" s="2" t="s">
        <v>59</v>
      </c>
      <c r="S70" s="2" t="s">
        <v>96</v>
      </c>
      <c r="T70" s="2" t="s">
        <v>97</v>
      </c>
      <c r="U70" s="4">
        <f>1.7</f>
        <v>1.7</v>
      </c>
      <c r="V70" s="2" t="s">
        <v>62</v>
      </c>
      <c r="W70" s="2" t="s">
        <v>98</v>
      </c>
      <c r="X70" s="2" t="s">
        <v>64</v>
      </c>
      <c r="Y70" s="2" t="s">
        <v>65</v>
      </c>
      <c r="Z70" s="2">
        <v>0</v>
      </c>
      <c r="AA70" s="2"/>
      <c r="AB70" s="2"/>
      <c r="AC70" s="4">
        <f>P70*U70/1000000</f>
        <v>66.153766</v>
      </c>
      <c r="AD70" s="4">
        <f>AC70*(1-Z70/100)</f>
        <v>66.153766</v>
      </c>
      <c r="AE70" s="2" t="s">
        <v>66</v>
      </c>
      <c r="AF70" s="2" t="s">
        <v>67</v>
      </c>
      <c r="AG70" s="2"/>
      <c r="AH70" s="2" t="s">
        <v>69</v>
      </c>
      <c r="AI70" s="2" t="s">
        <v>70</v>
      </c>
      <c r="AJ70" s="2" t="s">
        <v>71</v>
      </c>
      <c r="AK70" s="2">
        <v>173</v>
      </c>
    </row>
    <row r="71" spans="1:37">
      <c r="A71" s="2" t="s">
        <v>237</v>
      </c>
      <c r="B71" s="2" t="s">
        <v>225</v>
      </c>
      <c r="C71" s="2" t="s">
        <v>47</v>
      </c>
      <c r="D71" s="2" t="s">
        <v>226</v>
      </c>
      <c r="E71" s="2" t="s">
        <v>227</v>
      </c>
      <c r="F71" s="2" t="s">
        <v>228</v>
      </c>
      <c r="G71" s="2" t="s">
        <v>117</v>
      </c>
      <c r="H71" s="2" t="s">
        <v>229</v>
      </c>
      <c r="I71" s="2" t="s">
        <v>53</v>
      </c>
      <c r="J71" s="2" t="s">
        <v>230</v>
      </c>
      <c r="K71" s="2" t="s">
        <v>55</v>
      </c>
      <c r="L71" s="2" t="s">
        <v>51</v>
      </c>
      <c r="M71" s="2" t="s">
        <v>100</v>
      </c>
      <c r="N71" s="3">
        <v>38913.98</v>
      </c>
      <c r="O71" s="3" t="s">
        <v>57</v>
      </c>
      <c r="P71" s="4">
        <f>IF(O71="吨",N71*1000,IF(O71="万立方米",N71*10000,""))</f>
        <v>38913980.0</v>
      </c>
      <c r="Q71" s="2" t="s">
        <v>58</v>
      </c>
      <c r="R71" s="2" t="s">
        <v>59</v>
      </c>
      <c r="S71" s="2" t="s">
        <v>101</v>
      </c>
      <c r="T71" s="2" t="s">
        <v>75</v>
      </c>
      <c r="U71" s="4">
        <f>0.12</f>
        <v>0.12</v>
      </c>
      <c r="V71" s="2" t="s">
        <v>62</v>
      </c>
      <c r="W71" s="2" t="s">
        <v>102</v>
      </c>
      <c r="X71" s="2" t="s">
        <v>64</v>
      </c>
      <c r="Y71" s="2" t="s">
        <v>65</v>
      </c>
      <c r="Z71" s="2">
        <v>0</v>
      </c>
      <c r="AA71" s="2"/>
      <c r="AB71" s="2"/>
      <c r="AC71" s="4">
        <f>P71*U71/1000000</f>
        <v>4.6696776</v>
      </c>
      <c r="AD71" s="4">
        <f>AC71*(1-Z71/100)</f>
        <v>4.6696776</v>
      </c>
      <c r="AE71" s="2" t="s">
        <v>66</v>
      </c>
      <c r="AF71" s="2" t="s">
        <v>67</v>
      </c>
      <c r="AG71" s="2"/>
      <c r="AH71" s="2" t="s">
        <v>69</v>
      </c>
      <c r="AI71" s="2" t="s">
        <v>70</v>
      </c>
      <c r="AJ71" s="2" t="s">
        <v>71</v>
      </c>
      <c r="AK71" s="2">
        <v>173</v>
      </c>
    </row>
    <row r="72" spans="1:37">
      <c r="A72" s="2" t="s">
        <v>238</v>
      </c>
      <c r="B72" s="2" t="s">
        <v>225</v>
      </c>
      <c r="C72" s="2" t="s">
        <v>47</v>
      </c>
      <c r="D72" s="2" t="s">
        <v>226</v>
      </c>
      <c r="E72" s="2" t="s">
        <v>227</v>
      </c>
      <c r="F72" s="2" t="s">
        <v>228</v>
      </c>
      <c r="G72" s="2" t="s">
        <v>117</v>
      </c>
      <c r="H72" s="2" t="s">
        <v>229</v>
      </c>
      <c r="I72" s="2"/>
      <c r="J72" s="2"/>
      <c r="K72" s="2"/>
      <c r="L72" s="2"/>
      <c r="M72" s="2" t="s">
        <v>104</v>
      </c>
      <c r="N72" s="3"/>
      <c r="O72" s="3"/>
      <c r="P72" s="4">
        <v>0.0</v>
      </c>
      <c r="Q72" s="2" t="s">
        <v>105</v>
      </c>
      <c r="R72" s="2" t="s">
        <v>106</v>
      </c>
      <c r="S72" s="2" t="s">
        <v>107</v>
      </c>
      <c r="T72" s="2" t="s">
        <v>108</v>
      </c>
      <c r="U72" s="4">
        <f>0.0</f>
        <v>0.0</v>
      </c>
      <c r="V72" s="2" t="s">
        <v>109</v>
      </c>
      <c r="W72" s="2" t="s">
        <v>110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134</v>
      </c>
      <c r="AH72" s="2" t="s">
        <v>69</v>
      </c>
      <c r="AI72" s="2" t="s">
        <v>70</v>
      </c>
      <c r="AJ72" s="2" t="s">
        <v>71</v>
      </c>
      <c r="AK72" s="2">
        <v>173</v>
      </c>
    </row>
    <row r="73" spans="1:37">
      <c r="A73" s="2" t="s">
        <v>239</v>
      </c>
      <c r="B73" s="2" t="s">
        <v>240</v>
      </c>
      <c r="C73" s="2" t="s">
        <v>47</v>
      </c>
      <c r="D73" s="2" t="s">
        <v>241</v>
      </c>
      <c r="E73" s="2" t="s">
        <v>242</v>
      </c>
      <c r="F73" s="2" t="s">
        <v>228</v>
      </c>
      <c r="G73" s="2" t="s">
        <v>117</v>
      </c>
      <c r="H73" s="2" t="s">
        <v>243</v>
      </c>
      <c r="I73" s="2" t="s">
        <v>53</v>
      </c>
      <c r="J73" s="2" t="s">
        <v>230</v>
      </c>
      <c r="K73" s="2" t="s">
        <v>55</v>
      </c>
      <c r="L73" s="2" t="s">
        <v>51</v>
      </c>
      <c r="M73" s="2" t="s">
        <v>56</v>
      </c>
      <c r="N73" s="3">
        <v>223323.7</v>
      </c>
      <c r="O73" s="3" t="s">
        <v>57</v>
      </c>
      <c r="P73" s="4">
        <f>IF(O73="吨",N73*1000,IF(O73="万立方米",N73*10000,""))</f>
        <v>223323700.0</v>
      </c>
      <c r="Q73" s="2" t="s">
        <v>58</v>
      </c>
      <c r="R73" s="2" t="s">
        <v>59</v>
      </c>
      <c r="S73" s="2" t="s">
        <v>60</v>
      </c>
      <c r="T73" s="2" t="s">
        <v>61</v>
      </c>
      <c r="U73" s="4">
        <f>0.06</f>
        <v>0.06</v>
      </c>
      <c r="V73" s="2" t="s">
        <v>62</v>
      </c>
      <c r="W73" s="2" t="s">
        <v>63</v>
      </c>
      <c r="X73" s="2" t="s">
        <v>64</v>
      </c>
      <c r="Y73" s="2" t="s">
        <v>65</v>
      </c>
      <c r="Z73" s="2">
        <v>0</v>
      </c>
      <c r="AA73" s="2"/>
      <c r="AB73" s="2"/>
      <c r="AC73" s="4">
        <f>P73*U73/1000000</f>
        <v>13.399422</v>
      </c>
      <c r="AD73" s="4">
        <f>AC73*(1-Z73/100)</f>
        <v>13.399422</v>
      </c>
      <c r="AE73" s="2" t="s">
        <v>66</v>
      </c>
      <c r="AF73" s="2" t="s">
        <v>67</v>
      </c>
      <c r="AG73" s="2" t="s">
        <v>244</v>
      </c>
      <c r="AH73" s="2" t="s">
        <v>69</v>
      </c>
      <c r="AI73" s="2" t="s">
        <v>70</v>
      </c>
      <c r="AJ73" s="2" t="s">
        <v>71</v>
      </c>
      <c r="AK73" s="2">
        <v>1796</v>
      </c>
    </row>
    <row r="74" spans="1:37">
      <c r="A74" s="2" t="s">
        <v>245</v>
      </c>
      <c r="B74" s="2" t="s">
        <v>240</v>
      </c>
      <c r="C74" s="2" t="s">
        <v>47</v>
      </c>
      <c r="D74" s="2" t="s">
        <v>241</v>
      </c>
      <c r="E74" s="2" t="s">
        <v>242</v>
      </c>
      <c r="F74" s="2" t="s">
        <v>228</v>
      </c>
      <c r="G74" s="2" t="s">
        <v>117</v>
      </c>
      <c r="H74" s="2" t="s">
        <v>243</v>
      </c>
      <c r="I74" s="2" t="s">
        <v>53</v>
      </c>
      <c r="J74" s="2" t="s">
        <v>230</v>
      </c>
      <c r="K74" s="2" t="s">
        <v>55</v>
      </c>
      <c r="L74" s="2" t="s">
        <v>51</v>
      </c>
      <c r="M74" s="2" t="s">
        <v>73</v>
      </c>
      <c r="N74" s="3">
        <v>223323.7</v>
      </c>
      <c r="O74" s="3" t="s">
        <v>57</v>
      </c>
      <c r="P74" s="4">
        <f>IF(O74="吨",N74*1000,IF(O74="万立方米",N74*10000,""))</f>
        <v>223323700.0</v>
      </c>
      <c r="Q74" s="2" t="s">
        <v>58</v>
      </c>
      <c r="R74" s="2" t="s">
        <v>59</v>
      </c>
      <c r="S74" s="2" t="s">
        <v>74</v>
      </c>
      <c r="T74" s="2" t="s">
        <v>75</v>
      </c>
      <c r="U74" s="4">
        <f>1.5</f>
        <v>1.5</v>
      </c>
      <c r="V74" s="2" t="s">
        <v>62</v>
      </c>
      <c r="W74" s="2" t="s">
        <v>76</v>
      </c>
      <c r="X74" s="2" t="s">
        <v>64</v>
      </c>
      <c r="Y74" s="2" t="s">
        <v>65</v>
      </c>
      <c r="Z74" s="2">
        <v>0</v>
      </c>
      <c r="AA74" s="2"/>
      <c r="AB74" s="2"/>
      <c r="AC74" s="4">
        <f>P74*U74/1000000</f>
        <v>334.98555</v>
      </c>
      <c r="AD74" s="4">
        <f>AC74*(1-Z74/100)</f>
        <v>334.98555</v>
      </c>
      <c r="AE74" s="2" t="s">
        <v>66</v>
      </c>
      <c r="AF74" s="2" t="s">
        <v>67</v>
      </c>
      <c r="AG74" s="2" t="s">
        <v>244</v>
      </c>
      <c r="AH74" s="2" t="s">
        <v>69</v>
      </c>
      <c r="AI74" s="2" t="s">
        <v>70</v>
      </c>
      <c r="AJ74" s="2" t="s">
        <v>71</v>
      </c>
      <c r="AK74" s="2">
        <v>1796</v>
      </c>
    </row>
    <row r="75" spans="1:37">
      <c r="A75" s="2" t="s">
        <v>246</v>
      </c>
      <c r="B75" s="2" t="s">
        <v>240</v>
      </c>
      <c r="C75" s="2" t="s">
        <v>47</v>
      </c>
      <c r="D75" s="2" t="s">
        <v>241</v>
      </c>
      <c r="E75" s="2" t="s">
        <v>242</v>
      </c>
      <c r="F75" s="2" t="s">
        <v>228</v>
      </c>
      <c r="G75" s="2" t="s">
        <v>117</v>
      </c>
      <c r="H75" s="2" t="s">
        <v>243</v>
      </c>
      <c r="I75" s="2" t="s">
        <v>53</v>
      </c>
      <c r="J75" s="2" t="s">
        <v>230</v>
      </c>
      <c r="K75" s="2" t="s">
        <v>55</v>
      </c>
      <c r="L75" s="2" t="s">
        <v>51</v>
      </c>
      <c r="M75" s="2" t="s">
        <v>78</v>
      </c>
      <c r="N75" s="3">
        <v>223323.7</v>
      </c>
      <c r="O75" s="3" t="s">
        <v>57</v>
      </c>
      <c r="P75" s="4">
        <f>IF(O75="吨",N75*1000,IF(O75="万立方米",N75*10000,""))</f>
        <v>223323700.0</v>
      </c>
      <c r="Q75" s="2" t="s">
        <v>58</v>
      </c>
      <c r="R75" s="2" t="s">
        <v>59</v>
      </c>
      <c r="S75" s="2" t="s">
        <v>79</v>
      </c>
      <c r="T75" s="2" t="s">
        <v>75</v>
      </c>
      <c r="U75" s="4">
        <f>6.0</f>
        <v>6.0</v>
      </c>
      <c r="V75" s="2" t="s">
        <v>62</v>
      </c>
      <c r="W75" s="2" t="s">
        <v>80</v>
      </c>
      <c r="X75" s="2" t="s">
        <v>64</v>
      </c>
      <c r="Y75" s="2" t="s">
        <v>65</v>
      </c>
      <c r="Z75" s="2">
        <v>0</v>
      </c>
      <c r="AA75" s="2"/>
      <c r="AB75" s="2"/>
      <c r="AC75" s="4">
        <f>P75*U75/1000000</f>
        <v>1339.9422</v>
      </c>
      <c r="AD75" s="4">
        <f>AC75*(1-Z75/100)</f>
        <v>1339.9422</v>
      </c>
      <c r="AE75" s="2" t="s">
        <v>66</v>
      </c>
      <c r="AF75" s="2" t="s">
        <v>67</v>
      </c>
      <c r="AG75" s="2" t="s">
        <v>244</v>
      </c>
      <c r="AH75" s="2" t="s">
        <v>69</v>
      </c>
      <c r="AI75" s="2" t="s">
        <v>70</v>
      </c>
      <c r="AJ75" s="2" t="s">
        <v>71</v>
      </c>
      <c r="AK75" s="2">
        <v>1796</v>
      </c>
    </row>
    <row r="76" spans="1:37">
      <c r="A76" s="2" t="s">
        <v>247</v>
      </c>
      <c r="B76" s="2" t="s">
        <v>240</v>
      </c>
      <c r="C76" s="2" t="s">
        <v>47</v>
      </c>
      <c r="D76" s="2" t="s">
        <v>241</v>
      </c>
      <c r="E76" s="2" t="s">
        <v>242</v>
      </c>
      <c r="F76" s="2" t="s">
        <v>228</v>
      </c>
      <c r="G76" s="2" t="s">
        <v>117</v>
      </c>
      <c r="H76" s="2" t="s">
        <v>243</v>
      </c>
      <c r="I76" s="2" t="s">
        <v>53</v>
      </c>
      <c r="J76" s="2" t="s">
        <v>230</v>
      </c>
      <c r="K76" s="2" t="s">
        <v>55</v>
      </c>
      <c r="L76" s="2" t="s">
        <v>51</v>
      </c>
      <c r="M76" s="2" t="s">
        <v>82</v>
      </c>
      <c r="N76" s="3">
        <v>223323.7</v>
      </c>
      <c r="O76" s="3" t="s">
        <v>57</v>
      </c>
      <c r="P76" s="4">
        <f>IF(O76="吨",N76*1000,IF(O76="万立方米",N76*10000,""))</f>
        <v>223323700.0</v>
      </c>
      <c r="Q76" s="2" t="s">
        <v>58</v>
      </c>
      <c r="R76" s="2" t="s">
        <v>59</v>
      </c>
      <c r="S76" s="2" t="s">
        <v>83</v>
      </c>
      <c r="T76" s="2" t="s">
        <v>61</v>
      </c>
      <c r="U76" s="4">
        <f>0.35</f>
        <v>0.35</v>
      </c>
      <c r="V76" s="2" t="s">
        <v>62</v>
      </c>
      <c r="W76" s="2" t="s">
        <v>84</v>
      </c>
      <c r="X76" s="2" t="s">
        <v>64</v>
      </c>
      <c r="Y76" s="2" t="s">
        <v>65</v>
      </c>
      <c r="Z76" s="2">
        <v>0</v>
      </c>
      <c r="AA76" s="2"/>
      <c r="AB76" s="2"/>
      <c r="AC76" s="4">
        <f>P76*U76/1000000</f>
        <v>78.163295</v>
      </c>
      <c r="AD76" s="4">
        <f>AC76*(1-Z76/100)</f>
        <v>78.163295</v>
      </c>
      <c r="AE76" s="2" t="s">
        <v>66</v>
      </c>
      <c r="AF76" s="2" t="s">
        <v>67</v>
      </c>
      <c r="AG76" s="2" t="s">
        <v>244</v>
      </c>
      <c r="AH76" s="2" t="s">
        <v>69</v>
      </c>
      <c r="AI76" s="2" t="s">
        <v>70</v>
      </c>
      <c r="AJ76" s="2" t="s">
        <v>71</v>
      </c>
      <c r="AK76" s="2">
        <v>1796</v>
      </c>
    </row>
    <row r="77" spans="1:37">
      <c r="A77" s="2" t="s">
        <v>248</v>
      </c>
      <c r="B77" s="2" t="s">
        <v>240</v>
      </c>
      <c r="C77" s="2" t="s">
        <v>47</v>
      </c>
      <c r="D77" s="2" t="s">
        <v>241</v>
      </c>
      <c r="E77" s="2" t="s">
        <v>242</v>
      </c>
      <c r="F77" s="2" t="s">
        <v>228</v>
      </c>
      <c r="G77" s="2" t="s">
        <v>117</v>
      </c>
      <c r="H77" s="2" t="s">
        <v>243</v>
      </c>
      <c r="I77" s="2" t="s">
        <v>53</v>
      </c>
      <c r="J77" s="2" t="s">
        <v>230</v>
      </c>
      <c r="K77" s="2" t="s">
        <v>55</v>
      </c>
      <c r="L77" s="2" t="s">
        <v>51</v>
      </c>
      <c r="M77" s="2" t="s">
        <v>86</v>
      </c>
      <c r="N77" s="3">
        <v>223323.7</v>
      </c>
      <c r="O77" s="3" t="s">
        <v>57</v>
      </c>
      <c r="P77" s="4">
        <f>IF(O77="吨",N77*1000,IF(O77="万立方米",N77*10000,""))</f>
        <v>223323700.0</v>
      </c>
      <c r="Q77" s="2" t="s">
        <v>58</v>
      </c>
      <c r="R77" s="2" t="s">
        <v>59</v>
      </c>
      <c r="S77" s="2" t="s">
        <v>87</v>
      </c>
      <c r="T77" s="2" t="s">
        <v>88</v>
      </c>
      <c r="U77" s="4">
        <f>0.75</f>
        <v>0.75</v>
      </c>
      <c r="V77" s="2" t="s">
        <v>62</v>
      </c>
      <c r="W77" s="2" t="s">
        <v>89</v>
      </c>
      <c r="X77" s="2" t="s">
        <v>64</v>
      </c>
      <c r="Y77" s="2" t="s">
        <v>65</v>
      </c>
      <c r="Z77" s="2">
        <v>0</v>
      </c>
      <c r="AA77" s="2"/>
      <c r="AB77" s="2"/>
      <c r="AC77" s="4">
        <f>P77*U77/1000000</f>
        <v>167.492775</v>
      </c>
      <c r="AD77" s="4">
        <f>AC78*(1-AA77/100)+(AC77-AC78)*(1-AB77/100)</f>
        <v>167.492775</v>
      </c>
      <c r="AE77" s="2" t="s">
        <v>66</v>
      </c>
      <c r="AF77" s="2" t="s">
        <v>67</v>
      </c>
      <c r="AG77" s="2" t="s">
        <v>244</v>
      </c>
      <c r="AH77" s="2" t="s">
        <v>69</v>
      </c>
      <c r="AI77" s="2" t="s">
        <v>70</v>
      </c>
      <c r="AJ77" s="2" t="s">
        <v>71</v>
      </c>
      <c r="AK77" s="2">
        <v>1796</v>
      </c>
    </row>
    <row r="78" spans="1:37">
      <c r="A78" s="2" t="s">
        <v>249</v>
      </c>
      <c r="B78" s="2" t="s">
        <v>240</v>
      </c>
      <c r="C78" s="2" t="s">
        <v>47</v>
      </c>
      <c r="D78" s="2" t="s">
        <v>241</v>
      </c>
      <c r="E78" s="2" t="s">
        <v>242</v>
      </c>
      <c r="F78" s="2" t="s">
        <v>228</v>
      </c>
      <c r="G78" s="2" t="s">
        <v>117</v>
      </c>
      <c r="H78" s="2" t="s">
        <v>243</v>
      </c>
      <c r="I78" s="2" t="s">
        <v>53</v>
      </c>
      <c r="J78" s="2" t="s">
        <v>230</v>
      </c>
      <c r="K78" s="2" t="s">
        <v>55</v>
      </c>
      <c r="L78" s="2" t="s">
        <v>51</v>
      </c>
      <c r="M78" s="2" t="s">
        <v>91</v>
      </c>
      <c r="N78" s="3">
        <v>223323.7</v>
      </c>
      <c r="O78" s="3" t="s">
        <v>57</v>
      </c>
      <c r="P78" s="4">
        <f>IF(O78="吨",N78*1000,IF(O78="万立方米",N78*10000,""))</f>
        <v>223323700.0</v>
      </c>
      <c r="Q78" s="2" t="s">
        <v>58</v>
      </c>
      <c r="R78" s="2" t="s">
        <v>59</v>
      </c>
      <c r="S78" s="2" t="s">
        <v>92</v>
      </c>
      <c r="T78" s="2" t="s">
        <v>88</v>
      </c>
      <c r="U78" s="4">
        <f>0.75</f>
        <v>0.75</v>
      </c>
      <c r="V78" s="2" t="s">
        <v>62</v>
      </c>
      <c r="W78" s="2" t="s">
        <v>93</v>
      </c>
      <c r="X78" s="2" t="s">
        <v>64</v>
      </c>
      <c r="Y78" s="2" t="s">
        <v>65</v>
      </c>
      <c r="Z78" s="2">
        <v>0</v>
      </c>
      <c r="AA78" s="2"/>
      <c r="AB78" s="2"/>
      <c r="AC78" s="4">
        <f>P78*U78/1000000</f>
        <v>167.492775</v>
      </c>
      <c r="AD78" s="4">
        <f>AC78*(1-Z78/100)</f>
        <v>167.492775</v>
      </c>
      <c r="AE78" s="2" t="s">
        <v>66</v>
      </c>
      <c r="AF78" s="2" t="s">
        <v>67</v>
      </c>
      <c r="AG78" s="2" t="s">
        <v>244</v>
      </c>
      <c r="AH78" s="2" t="s">
        <v>69</v>
      </c>
      <c r="AI78" s="2" t="s">
        <v>70</v>
      </c>
      <c r="AJ78" s="2" t="s">
        <v>71</v>
      </c>
      <c r="AK78" s="2">
        <v>1796</v>
      </c>
    </row>
    <row r="79" spans="1:37">
      <c r="A79" s="2" t="s">
        <v>250</v>
      </c>
      <c r="B79" s="2" t="s">
        <v>240</v>
      </c>
      <c r="C79" s="2" t="s">
        <v>47</v>
      </c>
      <c r="D79" s="2" t="s">
        <v>241</v>
      </c>
      <c r="E79" s="2" t="s">
        <v>242</v>
      </c>
      <c r="F79" s="2" t="s">
        <v>228</v>
      </c>
      <c r="G79" s="2" t="s">
        <v>117</v>
      </c>
      <c r="H79" s="2" t="s">
        <v>243</v>
      </c>
      <c r="I79" s="2" t="s">
        <v>53</v>
      </c>
      <c r="J79" s="2" t="s">
        <v>230</v>
      </c>
      <c r="K79" s="2" t="s">
        <v>55</v>
      </c>
      <c r="L79" s="2" t="s">
        <v>51</v>
      </c>
      <c r="M79" s="2" t="s">
        <v>95</v>
      </c>
      <c r="N79" s="3">
        <v>223323.7</v>
      </c>
      <c r="O79" s="3" t="s">
        <v>57</v>
      </c>
      <c r="P79" s="4">
        <f>IF(O79="吨",N79*1000,IF(O79="万立方米",N79*10000,""))</f>
        <v>223323700.0</v>
      </c>
      <c r="Q79" s="2" t="s">
        <v>58</v>
      </c>
      <c r="R79" s="2" t="s">
        <v>59</v>
      </c>
      <c r="S79" s="2" t="s">
        <v>96</v>
      </c>
      <c r="T79" s="2" t="s">
        <v>97</v>
      </c>
      <c r="U79" s="4">
        <f>1.7</f>
        <v>1.7</v>
      </c>
      <c r="V79" s="2" t="s">
        <v>62</v>
      </c>
      <c r="W79" s="2" t="s">
        <v>98</v>
      </c>
      <c r="X79" s="2" t="s">
        <v>64</v>
      </c>
      <c r="Y79" s="2" t="s">
        <v>65</v>
      </c>
      <c r="Z79" s="2">
        <v>0</v>
      </c>
      <c r="AA79" s="2"/>
      <c r="AB79" s="2"/>
      <c r="AC79" s="4">
        <f>P79*U79/1000000</f>
        <v>379.65029</v>
      </c>
      <c r="AD79" s="4">
        <f>AC79*(1-Z79/100)</f>
        <v>379.65029</v>
      </c>
      <c r="AE79" s="2" t="s">
        <v>66</v>
      </c>
      <c r="AF79" s="2" t="s">
        <v>67</v>
      </c>
      <c r="AG79" s="2" t="s">
        <v>244</v>
      </c>
      <c r="AH79" s="2" t="s">
        <v>69</v>
      </c>
      <c r="AI79" s="2" t="s">
        <v>70</v>
      </c>
      <c r="AJ79" s="2" t="s">
        <v>71</v>
      </c>
      <c r="AK79" s="2">
        <v>1796</v>
      </c>
    </row>
    <row r="80" spans="1:37">
      <c r="A80" s="2" t="s">
        <v>251</v>
      </c>
      <c r="B80" s="2" t="s">
        <v>240</v>
      </c>
      <c r="C80" s="2" t="s">
        <v>47</v>
      </c>
      <c r="D80" s="2" t="s">
        <v>241</v>
      </c>
      <c r="E80" s="2" t="s">
        <v>242</v>
      </c>
      <c r="F80" s="2" t="s">
        <v>228</v>
      </c>
      <c r="G80" s="2" t="s">
        <v>117</v>
      </c>
      <c r="H80" s="2" t="s">
        <v>243</v>
      </c>
      <c r="I80" s="2" t="s">
        <v>53</v>
      </c>
      <c r="J80" s="2" t="s">
        <v>230</v>
      </c>
      <c r="K80" s="2" t="s">
        <v>55</v>
      </c>
      <c r="L80" s="2" t="s">
        <v>51</v>
      </c>
      <c r="M80" s="2" t="s">
        <v>100</v>
      </c>
      <c r="N80" s="3">
        <v>223323.7</v>
      </c>
      <c r="O80" s="3" t="s">
        <v>57</v>
      </c>
      <c r="P80" s="4">
        <f>IF(O80="吨",N80*1000,IF(O80="万立方米",N80*10000,""))</f>
        <v>223323700.0</v>
      </c>
      <c r="Q80" s="2" t="s">
        <v>58</v>
      </c>
      <c r="R80" s="2" t="s">
        <v>59</v>
      </c>
      <c r="S80" s="2" t="s">
        <v>101</v>
      </c>
      <c r="T80" s="2" t="s">
        <v>75</v>
      </c>
      <c r="U80" s="4">
        <f>0.12</f>
        <v>0.12</v>
      </c>
      <c r="V80" s="2" t="s">
        <v>62</v>
      </c>
      <c r="W80" s="2" t="s">
        <v>102</v>
      </c>
      <c r="X80" s="2" t="s">
        <v>64</v>
      </c>
      <c r="Y80" s="2" t="s">
        <v>65</v>
      </c>
      <c r="Z80" s="2">
        <v>0</v>
      </c>
      <c r="AA80" s="2"/>
      <c r="AB80" s="2"/>
      <c r="AC80" s="4">
        <f>P80*U80/1000000</f>
        <v>26.798844</v>
      </c>
      <c r="AD80" s="4">
        <f>AC80*(1-Z80/100)</f>
        <v>26.798844</v>
      </c>
      <c r="AE80" s="2" t="s">
        <v>66</v>
      </c>
      <c r="AF80" s="2" t="s">
        <v>67</v>
      </c>
      <c r="AG80" s="2" t="s">
        <v>244</v>
      </c>
      <c r="AH80" s="2" t="s">
        <v>69</v>
      </c>
      <c r="AI80" s="2" t="s">
        <v>70</v>
      </c>
      <c r="AJ80" s="2" t="s">
        <v>71</v>
      </c>
      <c r="AK80" s="2">
        <v>1796</v>
      </c>
    </row>
    <row r="81" spans="1:37">
      <c r="A81" s="2" t="s">
        <v>252</v>
      </c>
      <c r="B81" s="2" t="s">
        <v>240</v>
      </c>
      <c r="C81" s="2" t="s">
        <v>47</v>
      </c>
      <c r="D81" s="2" t="s">
        <v>241</v>
      </c>
      <c r="E81" s="2" t="s">
        <v>242</v>
      </c>
      <c r="F81" s="2" t="s">
        <v>228</v>
      </c>
      <c r="G81" s="2" t="s">
        <v>117</v>
      </c>
      <c r="H81" s="2" t="s">
        <v>243</v>
      </c>
      <c r="I81" s="2"/>
      <c r="J81" s="2"/>
      <c r="K81" s="2" t="s">
        <v>147</v>
      </c>
      <c r="L81" s="2" t="s">
        <v>253</v>
      </c>
      <c r="M81" s="2" t="s">
        <v>104</v>
      </c>
      <c r="N81" s="3"/>
      <c r="O81" s="3"/>
      <c r="P81" s="2"/>
      <c r="Q81" s="2" t="s">
        <v>105</v>
      </c>
      <c r="R81" s="2" t="s">
        <v>106</v>
      </c>
      <c r="S81" s="2" t="s">
        <v>107</v>
      </c>
      <c r="T81" s="2" t="s">
        <v>108</v>
      </c>
      <c r="U81" s="2"/>
      <c r="V81" s="2" t="s">
        <v>109</v>
      </c>
      <c r="W81" s="2" t="s">
        <v>110</v>
      </c>
      <c r="X81" s="2"/>
      <c r="Y81" s="2" t="s">
        <v>65</v>
      </c>
      <c r="Z81" s="2">
        <v>0</v>
      </c>
      <c r="AA81" s="2"/>
      <c r="AB81" s="2"/>
      <c r="AC81" s="2"/>
      <c r="AD81" s="2"/>
      <c r="AE81" s="2" t="s">
        <v>123</v>
      </c>
      <c r="AF81" s="2" t="s">
        <v>222</v>
      </c>
      <c r="AG81" s="2" t="s">
        <v>254</v>
      </c>
      <c r="AH81" s="2" t="s">
        <v>69</v>
      </c>
      <c r="AI81" s="2" t="s">
        <v>70</v>
      </c>
      <c r="AJ81" s="2" t="s">
        <v>71</v>
      </c>
      <c r="AK81" s="2">
        <v>1796</v>
      </c>
    </row>
    <row r="82" spans="1:37">
      <c r="A82" s="2" t="s">
        <v>255</v>
      </c>
      <c r="B82" s="2" t="s">
        <v>256</v>
      </c>
      <c r="C82" s="2" t="s">
        <v>47</v>
      </c>
      <c r="D82" s="2" t="s">
        <v>257</v>
      </c>
      <c r="E82" s="2" t="s">
        <v>258</v>
      </c>
      <c r="F82" s="2" t="s">
        <v>50</v>
      </c>
      <c r="G82" s="2" t="s">
        <v>51</v>
      </c>
      <c r="H82" s="2" t="s">
        <v>138</v>
      </c>
      <c r="I82" s="2" t="s">
        <v>53</v>
      </c>
      <c r="J82" s="2" t="s">
        <v>54</v>
      </c>
      <c r="K82" s="2" t="s">
        <v>55</v>
      </c>
      <c r="L82" s="2" t="s">
        <v>51</v>
      </c>
      <c r="M82" s="2" t="s">
        <v>56</v>
      </c>
      <c r="N82" s="3">
        <v>688652</v>
      </c>
      <c r="O82" s="3" t="s">
        <v>57</v>
      </c>
      <c r="P82" s="4">
        <f>IF(O82="吨",N82*1000,IF(O82="万立方米",N82*10000,""))</f>
        <v>688652000.0</v>
      </c>
      <c r="Q82" s="2" t="s">
        <v>58</v>
      </c>
      <c r="R82" s="2" t="s">
        <v>59</v>
      </c>
      <c r="S82" s="2" t="s">
        <v>60</v>
      </c>
      <c r="T82" s="2" t="s">
        <v>61</v>
      </c>
      <c r="U82" s="4">
        <f>0.06</f>
        <v>0.06</v>
      </c>
      <c r="V82" s="2" t="s">
        <v>62</v>
      </c>
      <c r="W82" s="2" t="s">
        <v>63</v>
      </c>
      <c r="X82" s="2" t="s">
        <v>64</v>
      </c>
      <c r="Y82" s="2" t="s">
        <v>65</v>
      </c>
      <c r="Z82" s="2">
        <v>0</v>
      </c>
      <c r="AA82" s="2"/>
      <c r="AB82" s="2"/>
      <c r="AC82" s="4">
        <f>P82*U82/1000000</f>
        <v>41.31912</v>
      </c>
      <c r="AD82" s="4">
        <f>AC82*(1-Z82/100)</f>
        <v>41.31912</v>
      </c>
      <c r="AE82" s="2" t="s">
        <v>66</v>
      </c>
      <c r="AF82" s="2" t="s">
        <v>67</v>
      </c>
      <c r="AG82" s="2" t="s">
        <v>68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259</v>
      </c>
      <c r="B83" s="2" t="s">
        <v>256</v>
      </c>
      <c r="C83" s="2" t="s">
        <v>47</v>
      </c>
      <c r="D83" s="2" t="s">
        <v>257</v>
      </c>
      <c r="E83" s="2" t="s">
        <v>258</v>
      </c>
      <c r="F83" s="2" t="s">
        <v>50</v>
      </c>
      <c r="G83" s="2" t="s">
        <v>51</v>
      </c>
      <c r="H83" s="2" t="s">
        <v>138</v>
      </c>
      <c r="I83" s="2" t="s">
        <v>53</v>
      </c>
      <c r="J83" s="2" t="s">
        <v>54</v>
      </c>
      <c r="K83" s="2" t="s">
        <v>55</v>
      </c>
      <c r="L83" s="2" t="s">
        <v>51</v>
      </c>
      <c r="M83" s="2" t="s">
        <v>73</v>
      </c>
      <c r="N83" s="3">
        <v>688652</v>
      </c>
      <c r="O83" s="3" t="s">
        <v>57</v>
      </c>
      <c r="P83" s="4">
        <f>IF(O83="吨",N83*1000,IF(O83="万立方米",N83*10000,""))</f>
        <v>688652000.0</v>
      </c>
      <c r="Q83" s="2" t="s">
        <v>58</v>
      </c>
      <c r="R83" s="2" t="s">
        <v>59</v>
      </c>
      <c r="S83" s="2" t="s">
        <v>74</v>
      </c>
      <c r="T83" s="2" t="s">
        <v>75</v>
      </c>
      <c r="U83" s="4">
        <f>1.5</f>
        <v>1.5</v>
      </c>
      <c r="V83" s="2" t="s">
        <v>62</v>
      </c>
      <c r="W83" s="2" t="s">
        <v>76</v>
      </c>
      <c r="X83" s="2" t="s">
        <v>64</v>
      </c>
      <c r="Y83" s="2" t="s">
        <v>65</v>
      </c>
      <c r="Z83" s="2">
        <v>0</v>
      </c>
      <c r="AA83" s="2"/>
      <c r="AB83" s="2"/>
      <c r="AC83" s="4">
        <f>P83*U83/1000000</f>
        <v>1032.978</v>
      </c>
      <c r="AD83" s="4">
        <f>AC83*(1-Z83/100)</f>
        <v>1032.978</v>
      </c>
      <c r="AE83" s="2" t="s">
        <v>66</v>
      </c>
      <c r="AF83" s="2" t="s">
        <v>67</v>
      </c>
      <c r="AG83" s="2" t="s">
        <v>68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260</v>
      </c>
      <c r="B84" s="2" t="s">
        <v>256</v>
      </c>
      <c r="C84" s="2" t="s">
        <v>47</v>
      </c>
      <c r="D84" s="2" t="s">
        <v>257</v>
      </c>
      <c r="E84" s="2" t="s">
        <v>258</v>
      </c>
      <c r="F84" s="2" t="s">
        <v>50</v>
      </c>
      <c r="G84" s="2" t="s">
        <v>51</v>
      </c>
      <c r="H84" s="2" t="s">
        <v>138</v>
      </c>
      <c r="I84" s="2" t="s">
        <v>53</v>
      </c>
      <c r="J84" s="2" t="s">
        <v>54</v>
      </c>
      <c r="K84" s="2" t="s">
        <v>55</v>
      </c>
      <c r="L84" s="2" t="s">
        <v>51</v>
      </c>
      <c r="M84" s="2" t="s">
        <v>78</v>
      </c>
      <c r="N84" s="3">
        <v>688652</v>
      </c>
      <c r="O84" s="3" t="s">
        <v>57</v>
      </c>
      <c r="P84" s="4">
        <f>IF(O84="吨",N84*1000,IF(O84="万立方米",N84*10000,""))</f>
        <v>688652000.0</v>
      </c>
      <c r="Q84" s="2" t="s">
        <v>58</v>
      </c>
      <c r="R84" s="2" t="s">
        <v>59</v>
      </c>
      <c r="S84" s="2" t="s">
        <v>79</v>
      </c>
      <c r="T84" s="2" t="s">
        <v>75</v>
      </c>
      <c r="U84" s="4">
        <f>6.0</f>
        <v>6.0</v>
      </c>
      <c r="V84" s="2" t="s">
        <v>62</v>
      </c>
      <c r="W84" s="2" t="s">
        <v>80</v>
      </c>
      <c r="X84" s="2" t="s">
        <v>64</v>
      </c>
      <c r="Y84" s="2" t="s">
        <v>65</v>
      </c>
      <c r="Z84" s="2">
        <v>0</v>
      </c>
      <c r="AA84" s="2"/>
      <c r="AB84" s="2"/>
      <c r="AC84" s="4">
        <f>P84*U84/1000000</f>
        <v>4131.912</v>
      </c>
      <c r="AD84" s="4">
        <f>AC84*(1-Z84/100)</f>
        <v>4131.912</v>
      </c>
      <c r="AE84" s="2" t="s">
        <v>66</v>
      </c>
      <c r="AF84" s="2" t="s">
        <v>67</v>
      </c>
      <c r="AG84" s="2" t="s">
        <v>68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261</v>
      </c>
      <c r="B85" s="2" t="s">
        <v>256</v>
      </c>
      <c r="C85" s="2" t="s">
        <v>47</v>
      </c>
      <c r="D85" s="2" t="s">
        <v>257</v>
      </c>
      <c r="E85" s="2" t="s">
        <v>258</v>
      </c>
      <c r="F85" s="2" t="s">
        <v>50</v>
      </c>
      <c r="G85" s="2" t="s">
        <v>51</v>
      </c>
      <c r="H85" s="2" t="s">
        <v>138</v>
      </c>
      <c r="I85" s="2" t="s">
        <v>53</v>
      </c>
      <c r="J85" s="2" t="s">
        <v>54</v>
      </c>
      <c r="K85" s="2" t="s">
        <v>55</v>
      </c>
      <c r="L85" s="2" t="s">
        <v>51</v>
      </c>
      <c r="M85" s="2" t="s">
        <v>82</v>
      </c>
      <c r="N85" s="3">
        <v>688652</v>
      </c>
      <c r="O85" s="3" t="s">
        <v>57</v>
      </c>
      <c r="P85" s="4">
        <f>IF(O85="吨",N85*1000,IF(O85="万立方米",N85*10000,""))</f>
        <v>688652000.0</v>
      </c>
      <c r="Q85" s="2" t="s">
        <v>58</v>
      </c>
      <c r="R85" s="2" t="s">
        <v>59</v>
      </c>
      <c r="S85" s="2" t="s">
        <v>83</v>
      </c>
      <c r="T85" s="2" t="s">
        <v>61</v>
      </c>
      <c r="U85" s="4">
        <f>0.35</f>
        <v>0.35</v>
      </c>
      <c r="V85" s="2" t="s">
        <v>62</v>
      </c>
      <c r="W85" s="2" t="s">
        <v>84</v>
      </c>
      <c r="X85" s="2" t="s">
        <v>64</v>
      </c>
      <c r="Y85" s="2" t="s">
        <v>65</v>
      </c>
      <c r="Z85" s="2">
        <v>0</v>
      </c>
      <c r="AA85" s="2"/>
      <c r="AB85" s="2"/>
      <c r="AC85" s="4">
        <f>P85*U85/1000000</f>
        <v>241.02819999999997</v>
      </c>
      <c r="AD85" s="4">
        <f>AC85*(1-Z85/100)</f>
        <v>241.02819999999997</v>
      </c>
      <c r="AE85" s="2" t="s">
        <v>66</v>
      </c>
      <c r="AF85" s="2" t="s">
        <v>67</v>
      </c>
      <c r="AG85" s="2" t="s">
        <v>68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262</v>
      </c>
      <c r="B86" s="2" t="s">
        <v>256</v>
      </c>
      <c r="C86" s="2" t="s">
        <v>47</v>
      </c>
      <c r="D86" s="2" t="s">
        <v>257</v>
      </c>
      <c r="E86" s="2" t="s">
        <v>258</v>
      </c>
      <c r="F86" s="2" t="s">
        <v>50</v>
      </c>
      <c r="G86" s="2" t="s">
        <v>51</v>
      </c>
      <c r="H86" s="2" t="s">
        <v>138</v>
      </c>
      <c r="I86" s="2" t="s">
        <v>53</v>
      </c>
      <c r="J86" s="2" t="s">
        <v>54</v>
      </c>
      <c r="K86" s="2" t="s">
        <v>55</v>
      </c>
      <c r="L86" s="2" t="s">
        <v>51</v>
      </c>
      <c r="M86" s="2" t="s">
        <v>86</v>
      </c>
      <c r="N86" s="3">
        <v>688652</v>
      </c>
      <c r="O86" s="3" t="s">
        <v>57</v>
      </c>
      <c r="P86" s="4">
        <f>IF(O86="吨",N86*1000,IF(O86="万立方米",N86*10000,""))</f>
        <v>688652000.0</v>
      </c>
      <c r="Q86" s="2" t="s">
        <v>58</v>
      </c>
      <c r="R86" s="2" t="s">
        <v>59</v>
      </c>
      <c r="S86" s="2" t="s">
        <v>87</v>
      </c>
      <c r="T86" s="2" t="s">
        <v>88</v>
      </c>
      <c r="U86" s="4">
        <f>0.75</f>
        <v>0.75</v>
      </c>
      <c r="V86" s="2" t="s">
        <v>62</v>
      </c>
      <c r="W86" s="2" t="s">
        <v>89</v>
      </c>
      <c r="X86" s="2" t="s">
        <v>64</v>
      </c>
      <c r="Y86" s="2" t="s">
        <v>65</v>
      </c>
      <c r="Z86" s="2">
        <v>0</v>
      </c>
      <c r="AA86" s="2"/>
      <c r="AB86" s="2"/>
      <c r="AC86" s="4">
        <f>P86*U86/1000000</f>
        <v>516.489</v>
      </c>
      <c r="AD86" s="4">
        <f>AC87*(1-AA86/100)+(AC86-AC87)*(1-AB86/100)</f>
        <v>516.489</v>
      </c>
      <c r="AE86" s="2" t="s">
        <v>66</v>
      </c>
      <c r="AF86" s="2" t="s">
        <v>67</v>
      </c>
      <c r="AG86" s="2" t="s">
        <v>68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263</v>
      </c>
      <c r="B87" s="2" t="s">
        <v>256</v>
      </c>
      <c r="C87" s="2" t="s">
        <v>47</v>
      </c>
      <c r="D87" s="2" t="s">
        <v>257</v>
      </c>
      <c r="E87" s="2" t="s">
        <v>258</v>
      </c>
      <c r="F87" s="2" t="s">
        <v>50</v>
      </c>
      <c r="G87" s="2" t="s">
        <v>51</v>
      </c>
      <c r="H87" s="2" t="s">
        <v>138</v>
      </c>
      <c r="I87" s="2" t="s">
        <v>53</v>
      </c>
      <c r="J87" s="2" t="s">
        <v>54</v>
      </c>
      <c r="K87" s="2" t="s">
        <v>55</v>
      </c>
      <c r="L87" s="2" t="s">
        <v>51</v>
      </c>
      <c r="M87" s="2" t="s">
        <v>91</v>
      </c>
      <c r="N87" s="3">
        <v>688652</v>
      </c>
      <c r="O87" s="3" t="s">
        <v>57</v>
      </c>
      <c r="P87" s="4">
        <f>IF(O87="吨",N87*1000,IF(O87="万立方米",N87*10000,""))</f>
        <v>688652000.0</v>
      </c>
      <c r="Q87" s="2" t="s">
        <v>58</v>
      </c>
      <c r="R87" s="2" t="s">
        <v>59</v>
      </c>
      <c r="S87" s="2" t="s">
        <v>92</v>
      </c>
      <c r="T87" s="2" t="s">
        <v>88</v>
      </c>
      <c r="U87" s="4">
        <f>0.75</f>
        <v>0.75</v>
      </c>
      <c r="V87" s="2" t="s">
        <v>62</v>
      </c>
      <c r="W87" s="2" t="s">
        <v>93</v>
      </c>
      <c r="X87" s="2" t="s">
        <v>64</v>
      </c>
      <c r="Y87" s="2" t="s">
        <v>65</v>
      </c>
      <c r="Z87" s="2">
        <v>0</v>
      </c>
      <c r="AA87" s="2"/>
      <c r="AB87" s="2"/>
      <c r="AC87" s="4">
        <f>P87*U87/1000000</f>
        <v>516.489</v>
      </c>
      <c r="AD87" s="4">
        <f>AC87*(1-Z87/100)</f>
        <v>516.489</v>
      </c>
      <c r="AE87" s="2" t="s">
        <v>66</v>
      </c>
      <c r="AF87" s="2" t="s">
        <v>67</v>
      </c>
      <c r="AG87" s="2" t="s">
        <v>68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264</v>
      </c>
      <c r="B88" s="2" t="s">
        <v>256</v>
      </c>
      <c r="C88" s="2" t="s">
        <v>47</v>
      </c>
      <c r="D88" s="2" t="s">
        <v>257</v>
      </c>
      <c r="E88" s="2" t="s">
        <v>258</v>
      </c>
      <c r="F88" s="2" t="s">
        <v>50</v>
      </c>
      <c r="G88" s="2" t="s">
        <v>51</v>
      </c>
      <c r="H88" s="2" t="s">
        <v>138</v>
      </c>
      <c r="I88" s="2" t="s">
        <v>53</v>
      </c>
      <c r="J88" s="2" t="s">
        <v>54</v>
      </c>
      <c r="K88" s="2" t="s">
        <v>55</v>
      </c>
      <c r="L88" s="2" t="s">
        <v>51</v>
      </c>
      <c r="M88" s="2" t="s">
        <v>95</v>
      </c>
      <c r="N88" s="3">
        <v>688652</v>
      </c>
      <c r="O88" s="3" t="s">
        <v>57</v>
      </c>
      <c r="P88" s="4">
        <f>IF(O88="吨",N88*1000,IF(O88="万立方米",N88*10000,""))</f>
        <v>688652000.0</v>
      </c>
      <c r="Q88" s="2" t="s">
        <v>58</v>
      </c>
      <c r="R88" s="2" t="s">
        <v>59</v>
      </c>
      <c r="S88" s="2" t="s">
        <v>96</v>
      </c>
      <c r="T88" s="2" t="s">
        <v>97</v>
      </c>
      <c r="U88" s="4">
        <f>1.7</f>
        <v>1.7</v>
      </c>
      <c r="V88" s="2" t="s">
        <v>62</v>
      </c>
      <c r="W88" s="2" t="s">
        <v>98</v>
      </c>
      <c r="X88" s="2" t="s">
        <v>64</v>
      </c>
      <c r="Y88" s="2" t="s">
        <v>65</v>
      </c>
      <c r="Z88" s="2">
        <v>0</v>
      </c>
      <c r="AA88" s="2"/>
      <c r="AB88" s="2"/>
      <c r="AC88" s="4">
        <f>P88*U88/1000000</f>
        <v>1170.7084</v>
      </c>
      <c r="AD88" s="4">
        <f>AC88*(1-Z88/100)</f>
        <v>1170.7084</v>
      </c>
      <c r="AE88" s="2" t="s">
        <v>66</v>
      </c>
      <c r="AF88" s="2" t="s">
        <v>67</v>
      </c>
      <c r="AG88" s="2" t="s">
        <v>68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265</v>
      </c>
      <c r="B89" s="2" t="s">
        <v>256</v>
      </c>
      <c r="C89" s="2" t="s">
        <v>47</v>
      </c>
      <c r="D89" s="2" t="s">
        <v>257</v>
      </c>
      <c r="E89" s="2" t="s">
        <v>258</v>
      </c>
      <c r="F89" s="2" t="s">
        <v>50</v>
      </c>
      <c r="G89" s="2" t="s">
        <v>51</v>
      </c>
      <c r="H89" s="2" t="s">
        <v>138</v>
      </c>
      <c r="I89" s="2" t="s">
        <v>53</v>
      </c>
      <c r="J89" s="2" t="s">
        <v>54</v>
      </c>
      <c r="K89" s="2" t="s">
        <v>55</v>
      </c>
      <c r="L89" s="2" t="s">
        <v>51</v>
      </c>
      <c r="M89" s="2" t="s">
        <v>100</v>
      </c>
      <c r="N89" s="3">
        <v>688652</v>
      </c>
      <c r="O89" s="3" t="s">
        <v>57</v>
      </c>
      <c r="P89" s="4">
        <f>IF(O89="吨",N89*1000,IF(O89="万立方米",N89*10000,""))</f>
        <v>688652000.0</v>
      </c>
      <c r="Q89" s="2" t="s">
        <v>58</v>
      </c>
      <c r="R89" s="2" t="s">
        <v>59</v>
      </c>
      <c r="S89" s="2" t="s">
        <v>101</v>
      </c>
      <c r="T89" s="2" t="s">
        <v>75</v>
      </c>
      <c r="U89" s="4">
        <f>0.12</f>
        <v>0.12</v>
      </c>
      <c r="V89" s="2" t="s">
        <v>62</v>
      </c>
      <c r="W89" s="2" t="s">
        <v>102</v>
      </c>
      <c r="X89" s="2" t="s">
        <v>64</v>
      </c>
      <c r="Y89" s="2" t="s">
        <v>65</v>
      </c>
      <c r="Z89" s="2">
        <v>0</v>
      </c>
      <c r="AA89" s="2"/>
      <c r="AB89" s="2"/>
      <c r="AC89" s="4">
        <f>P89*U89/1000000</f>
        <v>82.63824</v>
      </c>
      <c r="AD89" s="4">
        <f>AC89*(1-Z89/100)</f>
        <v>82.63824</v>
      </c>
      <c r="AE89" s="2" t="s">
        <v>66</v>
      </c>
      <c r="AF89" s="2" t="s">
        <v>67</v>
      </c>
      <c r="AG89" s="2" t="s">
        <v>68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266</v>
      </c>
      <c r="B90" s="2" t="s">
        <v>256</v>
      </c>
      <c r="C90" s="2" t="s">
        <v>47</v>
      </c>
      <c r="D90" s="2" t="s">
        <v>257</v>
      </c>
      <c r="E90" s="2" t="s">
        <v>258</v>
      </c>
      <c r="F90" s="2" t="s">
        <v>50</v>
      </c>
      <c r="G90" s="2" t="s">
        <v>51</v>
      </c>
      <c r="H90" s="2" t="s">
        <v>138</v>
      </c>
      <c r="I90" s="2"/>
      <c r="J90" s="2"/>
      <c r="K90" s="2" t="s">
        <v>147</v>
      </c>
      <c r="L90" s="2" t="s">
        <v>148</v>
      </c>
      <c r="M90" s="2" t="s">
        <v>104</v>
      </c>
      <c r="N90" s="3"/>
      <c r="O90" s="3"/>
      <c r="P90" s="4">
        <v>688652000.0</v>
      </c>
      <c r="Q90" s="2" t="s">
        <v>105</v>
      </c>
      <c r="R90" s="2" t="s">
        <v>106</v>
      </c>
      <c r="S90" s="2" t="s">
        <v>107</v>
      </c>
      <c r="T90" s="2" t="s">
        <v>108</v>
      </c>
      <c r="U90" s="4">
        <f>0.0</f>
        <v>0.0</v>
      </c>
      <c r="V90" s="2" t="s">
        <v>109</v>
      </c>
      <c r="W90" s="2" t="s">
        <v>110</v>
      </c>
      <c r="X90" s="2"/>
      <c r="Y90" s="2" t="s">
        <v>65</v>
      </c>
      <c r="Z90" s="2">
        <v>0</v>
      </c>
      <c r="AA90" s="2"/>
      <c r="AB90" s="2"/>
      <c r="AC90" s="4">
        <f>P90*U90/1000000</f>
        <v>0.0</v>
      </c>
      <c r="AD90" s="4">
        <f>AC90*(1-Z90/100)</f>
        <v>0.0</v>
      </c>
      <c r="AE90" s="2" t="s">
        <v>66</v>
      </c>
      <c r="AF90" s="2" t="s">
        <v>67</v>
      </c>
      <c r="AG90" s="2" t="s">
        <v>68</v>
      </c>
      <c r="AH90" s="2" t="s">
        <v>69</v>
      </c>
      <c r="AI90" s="2" t="s">
        <v>70</v>
      </c>
      <c r="AJ90" s="2" t="s">
        <v>71</v>
      </c>
      <c r="AK90" s="2">
        <v>845</v>
      </c>
    </row>
    <row r="91" spans="1:37">
      <c r="A91" s="2" t="s">
        <v>267</v>
      </c>
      <c r="B91" s="2" t="s">
        <v>268</v>
      </c>
      <c r="C91" s="2" t="s">
        <v>47</v>
      </c>
      <c r="D91" s="2" t="s">
        <v>269</v>
      </c>
      <c r="E91" s="2" t="s">
        <v>177</v>
      </c>
      <c r="F91" s="2" t="s">
        <v>50</v>
      </c>
      <c r="G91" s="2" t="s">
        <v>51</v>
      </c>
      <c r="H91" s="2" t="s">
        <v>138</v>
      </c>
      <c r="I91" s="2" t="s">
        <v>53</v>
      </c>
      <c r="J91" s="2" t="s">
        <v>270</v>
      </c>
      <c r="K91" s="2" t="s">
        <v>55</v>
      </c>
      <c r="L91" s="2" t="s">
        <v>51</v>
      </c>
      <c r="M91" s="2" t="s">
        <v>56</v>
      </c>
      <c r="N91" s="3">
        <v>1492517</v>
      </c>
      <c r="O91" s="3" t="s">
        <v>57</v>
      </c>
      <c r="P91" s="4">
        <f>IF(O91="吨",N91*1000,IF(O91="万立方米",N91*10000,""))</f>
        <v>1492517000.0</v>
      </c>
      <c r="Q91" s="2" t="s">
        <v>58</v>
      </c>
      <c r="R91" s="2" t="s">
        <v>59</v>
      </c>
      <c r="S91" s="2" t="s">
        <v>60</v>
      </c>
      <c r="T91" s="2" t="s">
        <v>61</v>
      </c>
      <c r="U91" s="4">
        <f>0.06</f>
        <v>0.06</v>
      </c>
      <c r="V91" s="2" t="s">
        <v>62</v>
      </c>
      <c r="W91" s="2" t="s">
        <v>63</v>
      </c>
      <c r="X91" s="2" t="s">
        <v>64</v>
      </c>
      <c r="Y91" s="2" t="s">
        <v>65</v>
      </c>
      <c r="Z91" s="2">
        <v>0</v>
      </c>
      <c r="AA91" s="2"/>
      <c r="AB91" s="2"/>
      <c r="AC91" s="4">
        <f>P91*U91/1000000</f>
        <v>89.55102</v>
      </c>
      <c r="AD91" s="4">
        <f>AC91*(1-Z91/100)</f>
        <v>89.55102</v>
      </c>
      <c r="AE91" s="2" t="s">
        <v>66</v>
      </c>
      <c r="AF91" s="2" t="s">
        <v>67</v>
      </c>
      <c r="AG91" s="2" t="s">
        <v>68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271</v>
      </c>
      <c r="B92" s="2" t="s">
        <v>268</v>
      </c>
      <c r="C92" s="2" t="s">
        <v>47</v>
      </c>
      <c r="D92" s="2" t="s">
        <v>269</v>
      </c>
      <c r="E92" s="2" t="s">
        <v>177</v>
      </c>
      <c r="F92" s="2" t="s">
        <v>50</v>
      </c>
      <c r="G92" s="2" t="s">
        <v>51</v>
      </c>
      <c r="H92" s="2" t="s">
        <v>138</v>
      </c>
      <c r="I92" s="2" t="s">
        <v>53</v>
      </c>
      <c r="J92" s="2" t="s">
        <v>270</v>
      </c>
      <c r="K92" s="2" t="s">
        <v>55</v>
      </c>
      <c r="L92" s="2" t="s">
        <v>51</v>
      </c>
      <c r="M92" s="2" t="s">
        <v>73</v>
      </c>
      <c r="N92" s="3">
        <v>1492517</v>
      </c>
      <c r="O92" s="3" t="s">
        <v>57</v>
      </c>
      <c r="P92" s="4">
        <f>IF(O92="吨",N92*1000,IF(O92="万立方米",N92*10000,""))</f>
        <v>1492517000.0</v>
      </c>
      <c r="Q92" s="2" t="s">
        <v>58</v>
      </c>
      <c r="R92" s="2" t="s">
        <v>59</v>
      </c>
      <c r="S92" s="2" t="s">
        <v>74</v>
      </c>
      <c r="T92" s="2" t="s">
        <v>75</v>
      </c>
      <c r="U92" s="4">
        <f>1.5</f>
        <v>1.5</v>
      </c>
      <c r="V92" s="2" t="s">
        <v>62</v>
      </c>
      <c r="W92" s="2" t="s">
        <v>76</v>
      </c>
      <c r="X92" s="2" t="s">
        <v>64</v>
      </c>
      <c r="Y92" s="2" t="s">
        <v>65</v>
      </c>
      <c r="Z92" s="2">
        <v>0</v>
      </c>
      <c r="AA92" s="2"/>
      <c r="AB92" s="2"/>
      <c r="AC92" s="4">
        <f>P92*U92/1000000</f>
        <v>2238.7755</v>
      </c>
      <c r="AD92" s="4">
        <f>AC92*(1-Z92/100)</f>
        <v>2238.7755</v>
      </c>
      <c r="AE92" s="2" t="s">
        <v>66</v>
      </c>
      <c r="AF92" s="2" t="s">
        <v>67</v>
      </c>
      <c r="AG92" s="2" t="s">
        <v>68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272</v>
      </c>
      <c r="B93" s="2" t="s">
        <v>268</v>
      </c>
      <c r="C93" s="2" t="s">
        <v>47</v>
      </c>
      <c r="D93" s="2" t="s">
        <v>269</v>
      </c>
      <c r="E93" s="2" t="s">
        <v>177</v>
      </c>
      <c r="F93" s="2" t="s">
        <v>50</v>
      </c>
      <c r="G93" s="2" t="s">
        <v>51</v>
      </c>
      <c r="H93" s="2" t="s">
        <v>138</v>
      </c>
      <c r="I93" s="2" t="s">
        <v>53</v>
      </c>
      <c r="J93" s="2" t="s">
        <v>270</v>
      </c>
      <c r="K93" s="2" t="s">
        <v>55</v>
      </c>
      <c r="L93" s="2" t="s">
        <v>51</v>
      </c>
      <c r="M93" s="2" t="s">
        <v>78</v>
      </c>
      <c r="N93" s="3">
        <v>1492517</v>
      </c>
      <c r="O93" s="3" t="s">
        <v>57</v>
      </c>
      <c r="P93" s="4">
        <f>IF(O93="吨",N93*1000,IF(O93="万立方米",N93*10000,""))</f>
        <v>1492517000.0</v>
      </c>
      <c r="Q93" s="2" t="s">
        <v>58</v>
      </c>
      <c r="R93" s="2" t="s">
        <v>59</v>
      </c>
      <c r="S93" s="2" t="s">
        <v>79</v>
      </c>
      <c r="T93" s="2" t="s">
        <v>75</v>
      </c>
      <c r="U93" s="4">
        <f>6.0</f>
        <v>6.0</v>
      </c>
      <c r="V93" s="2" t="s">
        <v>62</v>
      </c>
      <c r="W93" s="2" t="s">
        <v>80</v>
      </c>
      <c r="X93" s="2" t="s">
        <v>64</v>
      </c>
      <c r="Y93" s="2" t="s">
        <v>65</v>
      </c>
      <c r="Z93" s="2">
        <v>0</v>
      </c>
      <c r="AA93" s="2"/>
      <c r="AB93" s="2"/>
      <c r="AC93" s="4">
        <f>P93*U93/1000000</f>
        <v>8955.102</v>
      </c>
      <c r="AD93" s="4">
        <f>AC93*(1-Z93/100)</f>
        <v>8955.102</v>
      </c>
      <c r="AE93" s="2" t="s">
        <v>66</v>
      </c>
      <c r="AF93" s="2" t="s">
        <v>67</v>
      </c>
      <c r="AG93" s="2" t="s">
        <v>68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273</v>
      </c>
      <c r="B94" s="2" t="s">
        <v>268</v>
      </c>
      <c r="C94" s="2" t="s">
        <v>47</v>
      </c>
      <c r="D94" s="2" t="s">
        <v>269</v>
      </c>
      <c r="E94" s="2" t="s">
        <v>177</v>
      </c>
      <c r="F94" s="2" t="s">
        <v>50</v>
      </c>
      <c r="G94" s="2" t="s">
        <v>51</v>
      </c>
      <c r="H94" s="2" t="s">
        <v>138</v>
      </c>
      <c r="I94" s="2" t="s">
        <v>53</v>
      </c>
      <c r="J94" s="2" t="s">
        <v>270</v>
      </c>
      <c r="K94" s="2" t="s">
        <v>55</v>
      </c>
      <c r="L94" s="2" t="s">
        <v>51</v>
      </c>
      <c r="M94" s="2" t="s">
        <v>82</v>
      </c>
      <c r="N94" s="3">
        <v>1492517</v>
      </c>
      <c r="O94" s="3" t="s">
        <v>57</v>
      </c>
      <c r="P94" s="4">
        <f>IF(O94="吨",N94*1000,IF(O94="万立方米",N94*10000,""))</f>
        <v>1492517000.0</v>
      </c>
      <c r="Q94" s="2" t="s">
        <v>58</v>
      </c>
      <c r="R94" s="2" t="s">
        <v>59</v>
      </c>
      <c r="S94" s="2" t="s">
        <v>83</v>
      </c>
      <c r="T94" s="2" t="s">
        <v>61</v>
      </c>
      <c r="U94" s="4">
        <f>0.35</f>
        <v>0.35</v>
      </c>
      <c r="V94" s="2" t="s">
        <v>62</v>
      </c>
      <c r="W94" s="2" t="s">
        <v>84</v>
      </c>
      <c r="X94" s="2" t="s">
        <v>64</v>
      </c>
      <c r="Y94" s="2" t="s">
        <v>65</v>
      </c>
      <c r="Z94" s="2">
        <v>0</v>
      </c>
      <c r="AA94" s="2"/>
      <c r="AB94" s="2"/>
      <c r="AC94" s="4">
        <f>P94*U94/1000000</f>
        <v>522.38095</v>
      </c>
      <c r="AD94" s="4">
        <f>AC94*(1-Z94/100)</f>
        <v>522.38095</v>
      </c>
      <c r="AE94" s="2" t="s">
        <v>66</v>
      </c>
      <c r="AF94" s="2" t="s">
        <v>67</v>
      </c>
      <c r="AG94" s="2" t="s">
        <v>68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274</v>
      </c>
      <c r="B95" s="2" t="s">
        <v>268</v>
      </c>
      <c r="C95" s="2" t="s">
        <v>47</v>
      </c>
      <c r="D95" s="2" t="s">
        <v>269</v>
      </c>
      <c r="E95" s="2" t="s">
        <v>177</v>
      </c>
      <c r="F95" s="2" t="s">
        <v>50</v>
      </c>
      <c r="G95" s="2" t="s">
        <v>51</v>
      </c>
      <c r="H95" s="2" t="s">
        <v>138</v>
      </c>
      <c r="I95" s="2" t="s">
        <v>53</v>
      </c>
      <c r="J95" s="2" t="s">
        <v>270</v>
      </c>
      <c r="K95" s="2" t="s">
        <v>55</v>
      </c>
      <c r="L95" s="2" t="s">
        <v>51</v>
      </c>
      <c r="M95" s="2" t="s">
        <v>86</v>
      </c>
      <c r="N95" s="3">
        <v>1492517</v>
      </c>
      <c r="O95" s="3" t="s">
        <v>57</v>
      </c>
      <c r="P95" s="4">
        <f>IF(O95="吨",N95*1000,IF(O95="万立方米",N95*10000,""))</f>
        <v>1492517000.0</v>
      </c>
      <c r="Q95" s="2" t="s">
        <v>58</v>
      </c>
      <c r="R95" s="2" t="s">
        <v>59</v>
      </c>
      <c r="S95" s="2" t="s">
        <v>87</v>
      </c>
      <c r="T95" s="2" t="s">
        <v>88</v>
      </c>
      <c r="U95" s="4">
        <f>0.75</f>
        <v>0.75</v>
      </c>
      <c r="V95" s="2" t="s">
        <v>62</v>
      </c>
      <c r="W95" s="2" t="s">
        <v>89</v>
      </c>
      <c r="X95" s="2" t="s">
        <v>64</v>
      </c>
      <c r="Y95" s="2" t="s">
        <v>65</v>
      </c>
      <c r="Z95" s="2">
        <v>0</v>
      </c>
      <c r="AA95" s="2"/>
      <c r="AB95" s="2"/>
      <c r="AC95" s="4">
        <f>P95*U95/1000000</f>
        <v>1119.38775</v>
      </c>
      <c r="AD95" s="4">
        <f>AC96*(1-AA95/100)+(AC95-AC96)*(1-AB95/100)</f>
        <v>1119.38775</v>
      </c>
      <c r="AE95" s="2" t="s">
        <v>66</v>
      </c>
      <c r="AF95" s="2" t="s">
        <v>67</v>
      </c>
      <c r="AG95" s="2" t="s">
        <v>68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275</v>
      </c>
      <c r="B96" s="2" t="s">
        <v>268</v>
      </c>
      <c r="C96" s="2" t="s">
        <v>47</v>
      </c>
      <c r="D96" s="2" t="s">
        <v>269</v>
      </c>
      <c r="E96" s="2" t="s">
        <v>177</v>
      </c>
      <c r="F96" s="2" t="s">
        <v>50</v>
      </c>
      <c r="G96" s="2" t="s">
        <v>51</v>
      </c>
      <c r="H96" s="2" t="s">
        <v>138</v>
      </c>
      <c r="I96" s="2" t="s">
        <v>53</v>
      </c>
      <c r="J96" s="2" t="s">
        <v>270</v>
      </c>
      <c r="K96" s="2" t="s">
        <v>55</v>
      </c>
      <c r="L96" s="2" t="s">
        <v>51</v>
      </c>
      <c r="M96" s="2" t="s">
        <v>91</v>
      </c>
      <c r="N96" s="3">
        <v>1492517</v>
      </c>
      <c r="O96" s="3" t="s">
        <v>57</v>
      </c>
      <c r="P96" s="4">
        <f>IF(O96="吨",N96*1000,IF(O96="万立方米",N96*10000,""))</f>
        <v>1492517000.0</v>
      </c>
      <c r="Q96" s="2" t="s">
        <v>58</v>
      </c>
      <c r="R96" s="2" t="s">
        <v>59</v>
      </c>
      <c r="S96" s="2" t="s">
        <v>92</v>
      </c>
      <c r="T96" s="2" t="s">
        <v>88</v>
      </c>
      <c r="U96" s="4">
        <f>0.75</f>
        <v>0.75</v>
      </c>
      <c r="V96" s="2" t="s">
        <v>62</v>
      </c>
      <c r="W96" s="2" t="s">
        <v>93</v>
      </c>
      <c r="X96" s="2" t="s">
        <v>64</v>
      </c>
      <c r="Y96" s="2" t="s">
        <v>65</v>
      </c>
      <c r="Z96" s="2">
        <v>0</v>
      </c>
      <c r="AA96" s="2"/>
      <c r="AB96" s="2"/>
      <c r="AC96" s="4">
        <f>P96*U96/1000000</f>
        <v>1119.38775</v>
      </c>
      <c r="AD96" s="4">
        <f>AC96*(1-Z96/100)</f>
        <v>1119.38775</v>
      </c>
      <c r="AE96" s="2" t="s">
        <v>66</v>
      </c>
      <c r="AF96" s="2" t="s">
        <v>67</v>
      </c>
      <c r="AG96" s="2" t="s">
        <v>68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276</v>
      </c>
      <c r="B97" s="2" t="s">
        <v>268</v>
      </c>
      <c r="C97" s="2" t="s">
        <v>47</v>
      </c>
      <c r="D97" s="2" t="s">
        <v>269</v>
      </c>
      <c r="E97" s="2" t="s">
        <v>177</v>
      </c>
      <c r="F97" s="2" t="s">
        <v>50</v>
      </c>
      <c r="G97" s="2" t="s">
        <v>51</v>
      </c>
      <c r="H97" s="2" t="s">
        <v>138</v>
      </c>
      <c r="I97" s="2" t="s">
        <v>53</v>
      </c>
      <c r="J97" s="2" t="s">
        <v>270</v>
      </c>
      <c r="K97" s="2" t="s">
        <v>55</v>
      </c>
      <c r="L97" s="2" t="s">
        <v>51</v>
      </c>
      <c r="M97" s="2" t="s">
        <v>95</v>
      </c>
      <c r="N97" s="3">
        <v>1492517</v>
      </c>
      <c r="O97" s="3" t="s">
        <v>57</v>
      </c>
      <c r="P97" s="4">
        <f>IF(O97="吨",N97*1000,IF(O97="万立方米",N97*10000,""))</f>
        <v>1492517000.0</v>
      </c>
      <c r="Q97" s="2" t="s">
        <v>58</v>
      </c>
      <c r="R97" s="2" t="s">
        <v>59</v>
      </c>
      <c r="S97" s="2" t="s">
        <v>96</v>
      </c>
      <c r="T97" s="2" t="s">
        <v>97</v>
      </c>
      <c r="U97" s="4">
        <f>1.7</f>
        <v>1.7</v>
      </c>
      <c r="V97" s="2" t="s">
        <v>62</v>
      </c>
      <c r="W97" s="2" t="s">
        <v>98</v>
      </c>
      <c r="X97" s="2" t="s">
        <v>64</v>
      </c>
      <c r="Y97" s="2" t="s">
        <v>65</v>
      </c>
      <c r="Z97" s="2">
        <v>0</v>
      </c>
      <c r="AA97" s="2"/>
      <c r="AB97" s="2"/>
      <c r="AC97" s="4">
        <f>P97*U97/1000000</f>
        <v>2537.2789</v>
      </c>
      <c r="AD97" s="4">
        <f>AC97*(1-Z97/100)</f>
        <v>2537.2789</v>
      </c>
      <c r="AE97" s="2" t="s">
        <v>66</v>
      </c>
      <c r="AF97" s="2" t="s">
        <v>67</v>
      </c>
      <c r="AG97" s="2" t="s">
        <v>68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277</v>
      </c>
      <c r="B98" s="2" t="s">
        <v>268</v>
      </c>
      <c r="C98" s="2" t="s">
        <v>47</v>
      </c>
      <c r="D98" s="2" t="s">
        <v>269</v>
      </c>
      <c r="E98" s="2" t="s">
        <v>177</v>
      </c>
      <c r="F98" s="2" t="s">
        <v>50</v>
      </c>
      <c r="G98" s="2" t="s">
        <v>51</v>
      </c>
      <c r="H98" s="2" t="s">
        <v>138</v>
      </c>
      <c r="I98" s="2" t="s">
        <v>53</v>
      </c>
      <c r="J98" s="2" t="s">
        <v>270</v>
      </c>
      <c r="K98" s="2" t="s">
        <v>55</v>
      </c>
      <c r="L98" s="2" t="s">
        <v>51</v>
      </c>
      <c r="M98" s="2" t="s">
        <v>100</v>
      </c>
      <c r="N98" s="3">
        <v>1492517</v>
      </c>
      <c r="O98" s="3" t="s">
        <v>57</v>
      </c>
      <c r="P98" s="4">
        <f>IF(O98="吨",N98*1000,IF(O98="万立方米",N98*10000,""))</f>
        <v>1492517000.0</v>
      </c>
      <c r="Q98" s="2" t="s">
        <v>58</v>
      </c>
      <c r="R98" s="2" t="s">
        <v>59</v>
      </c>
      <c r="S98" s="2" t="s">
        <v>101</v>
      </c>
      <c r="T98" s="2" t="s">
        <v>75</v>
      </c>
      <c r="U98" s="4">
        <f>0.12</f>
        <v>0.12</v>
      </c>
      <c r="V98" s="2" t="s">
        <v>62</v>
      </c>
      <c r="W98" s="2" t="s">
        <v>102</v>
      </c>
      <c r="X98" s="2" t="s">
        <v>64</v>
      </c>
      <c r="Y98" s="2" t="s">
        <v>65</v>
      </c>
      <c r="Z98" s="2">
        <v>0</v>
      </c>
      <c r="AA98" s="2"/>
      <c r="AB98" s="2"/>
      <c r="AC98" s="4">
        <f>P98*U98/1000000</f>
        <v>179.10204</v>
      </c>
      <c r="AD98" s="4">
        <f>AC98*(1-Z98/100)</f>
        <v>179.10204</v>
      </c>
      <c r="AE98" s="2" t="s">
        <v>66</v>
      </c>
      <c r="AF98" s="2" t="s">
        <v>67</v>
      </c>
      <c r="AG98" s="2" t="s">
        <v>68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278</v>
      </c>
      <c r="B99" s="2" t="s">
        <v>268</v>
      </c>
      <c r="C99" s="2" t="s">
        <v>47</v>
      </c>
      <c r="D99" s="2" t="s">
        <v>269</v>
      </c>
      <c r="E99" s="2" t="s">
        <v>177</v>
      </c>
      <c r="F99" s="2" t="s">
        <v>50</v>
      </c>
      <c r="G99" s="2" t="s">
        <v>51</v>
      </c>
      <c r="H99" s="2" t="s">
        <v>138</v>
      </c>
      <c r="I99" s="2" t="s">
        <v>161</v>
      </c>
      <c r="J99" s="2" t="s">
        <v>279</v>
      </c>
      <c r="K99" s="2" t="s">
        <v>55</v>
      </c>
      <c r="L99" s="2" t="s">
        <v>51</v>
      </c>
      <c r="M99" s="2" t="s">
        <v>56</v>
      </c>
      <c r="N99" s="3">
        <v>5.913</v>
      </c>
      <c r="O99" s="3" t="s">
        <v>57</v>
      </c>
      <c r="P99" s="4">
        <f>IF(O99="吨",N99*1000,IF(O99="万立方米",N99*10000,""))</f>
        <v>5913.0</v>
      </c>
      <c r="Q99" s="2" t="s">
        <v>58</v>
      </c>
      <c r="R99" s="2" t="s">
        <v>59</v>
      </c>
      <c r="S99" s="2" t="s">
        <v>60</v>
      </c>
      <c r="T99" s="2" t="s">
        <v>61</v>
      </c>
      <c r="U99" s="4">
        <f>0.06</f>
        <v>0.06</v>
      </c>
      <c r="V99" s="2" t="s">
        <v>62</v>
      </c>
      <c r="W99" s="2" t="s">
        <v>63</v>
      </c>
      <c r="X99" s="2" t="s">
        <v>64</v>
      </c>
      <c r="Y99" s="2" t="s">
        <v>65</v>
      </c>
      <c r="Z99" s="2">
        <v>0</v>
      </c>
      <c r="AA99" s="2"/>
      <c r="AB99" s="2"/>
      <c r="AC99" s="4">
        <f>P99*U99/1000000</f>
        <v>0.00035477999999999996</v>
      </c>
      <c r="AD99" s="4">
        <f>AC99*(1-Z99/100)</f>
        <v>0.00035477999999999996</v>
      </c>
      <c r="AE99" s="2" t="s">
        <v>66</v>
      </c>
      <c r="AF99" s="2" t="s">
        <v>67</v>
      </c>
      <c r="AG99" s="2" t="s">
        <v>68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280</v>
      </c>
      <c r="B100" s="2" t="s">
        <v>268</v>
      </c>
      <c r="C100" s="2" t="s">
        <v>47</v>
      </c>
      <c r="D100" s="2" t="s">
        <v>269</v>
      </c>
      <c r="E100" s="2" t="s">
        <v>177</v>
      </c>
      <c r="F100" s="2" t="s">
        <v>50</v>
      </c>
      <c r="G100" s="2" t="s">
        <v>51</v>
      </c>
      <c r="H100" s="2" t="s">
        <v>138</v>
      </c>
      <c r="I100" s="2" t="s">
        <v>161</v>
      </c>
      <c r="J100" s="2" t="s">
        <v>279</v>
      </c>
      <c r="K100" s="2" t="s">
        <v>55</v>
      </c>
      <c r="L100" s="2" t="s">
        <v>51</v>
      </c>
      <c r="M100" s="2" t="s">
        <v>73</v>
      </c>
      <c r="N100" s="3">
        <v>5.913</v>
      </c>
      <c r="O100" s="3" t="s">
        <v>57</v>
      </c>
      <c r="P100" s="4">
        <f>IF(O100="吨",N100*1000,IF(O100="万立方米",N100*10000,""))</f>
        <v>5913.0</v>
      </c>
      <c r="Q100" s="2" t="s">
        <v>58</v>
      </c>
      <c r="R100" s="2" t="s">
        <v>59</v>
      </c>
      <c r="S100" s="2" t="s">
        <v>74</v>
      </c>
      <c r="T100" s="2" t="s">
        <v>75</v>
      </c>
      <c r="U100" s="4">
        <f>1.5</f>
        <v>1.5</v>
      </c>
      <c r="V100" s="2" t="s">
        <v>62</v>
      </c>
      <c r="W100" s="2" t="s">
        <v>76</v>
      </c>
      <c r="X100" s="2" t="s">
        <v>64</v>
      </c>
      <c r="Y100" s="2" t="s">
        <v>65</v>
      </c>
      <c r="Z100" s="2">
        <v>0</v>
      </c>
      <c r="AA100" s="2"/>
      <c r="AB100" s="2"/>
      <c r="AC100" s="4">
        <f>P100*U100/1000000</f>
        <v>0.0088695</v>
      </c>
      <c r="AD100" s="4">
        <f>AC100*(1-Z100/100)</f>
        <v>0.0088695</v>
      </c>
      <c r="AE100" s="2" t="s">
        <v>66</v>
      </c>
      <c r="AF100" s="2" t="s">
        <v>67</v>
      </c>
      <c r="AG100" s="2" t="s">
        <v>68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281</v>
      </c>
      <c r="B101" s="2" t="s">
        <v>268</v>
      </c>
      <c r="C101" s="2" t="s">
        <v>47</v>
      </c>
      <c r="D101" s="2" t="s">
        <v>269</v>
      </c>
      <c r="E101" s="2" t="s">
        <v>177</v>
      </c>
      <c r="F101" s="2" t="s">
        <v>50</v>
      </c>
      <c r="G101" s="2" t="s">
        <v>51</v>
      </c>
      <c r="H101" s="2" t="s">
        <v>138</v>
      </c>
      <c r="I101" s="2" t="s">
        <v>161</v>
      </c>
      <c r="J101" s="2" t="s">
        <v>279</v>
      </c>
      <c r="K101" s="2" t="s">
        <v>55</v>
      </c>
      <c r="L101" s="2" t="s">
        <v>51</v>
      </c>
      <c r="M101" s="2" t="s">
        <v>78</v>
      </c>
      <c r="N101" s="3">
        <v>5.913</v>
      </c>
      <c r="O101" s="3" t="s">
        <v>57</v>
      </c>
      <c r="P101" s="4">
        <f>IF(O101="吨",N101*1000,IF(O101="万立方米",N101*10000,""))</f>
        <v>5913.0</v>
      </c>
      <c r="Q101" s="2" t="s">
        <v>58</v>
      </c>
      <c r="R101" s="2" t="s">
        <v>59</v>
      </c>
      <c r="S101" s="2" t="s">
        <v>79</v>
      </c>
      <c r="T101" s="2" t="s">
        <v>75</v>
      </c>
      <c r="U101" s="4">
        <f>6.0</f>
        <v>6.0</v>
      </c>
      <c r="V101" s="2" t="s">
        <v>62</v>
      </c>
      <c r="W101" s="2" t="s">
        <v>80</v>
      </c>
      <c r="X101" s="2" t="s">
        <v>64</v>
      </c>
      <c r="Y101" s="2" t="s">
        <v>65</v>
      </c>
      <c r="Z101" s="2">
        <v>0</v>
      </c>
      <c r="AA101" s="2"/>
      <c r="AB101" s="2"/>
      <c r="AC101" s="4">
        <f>P101*U101/1000000</f>
        <v>0.035478</v>
      </c>
      <c r="AD101" s="4">
        <f>AC101*(1-Z101/100)</f>
        <v>0.035478</v>
      </c>
      <c r="AE101" s="2" t="s">
        <v>66</v>
      </c>
      <c r="AF101" s="2" t="s">
        <v>67</v>
      </c>
      <c r="AG101" s="2" t="s">
        <v>68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282</v>
      </c>
      <c r="B102" s="2" t="s">
        <v>268</v>
      </c>
      <c r="C102" s="2" t="s">
        <v>47</v>
      </c>
      <c r="D102" s="2" t="s">
        <v>269</v>
      </c>
      <c r="E102" s="2" t="s">
        <v>177</v>
      </c>
      <c r="F102" s="2" t="s">
        <v>50</v>
      </c>
      <c r="G102" s="2" t="s">
        <v>51</v>
      </c>
      <c r="H102" s="2" t="s">
        <v>138</v>
      </c>
      <c r="I102" s="2" t="s">
        <v>161</v>
      </c>
      <c r="J102" s="2" t="s">
        <v>279</v>
      </c>
      <c r="K102" s="2" t="s">
        <v>55</v>
      </c>
      <c r="L102" s="2" t="s">
        <v>51</v>
      </c>
      <c r="M102" s="2" t="s">
        <v>82</v>
      </c>
      <c r="N102" s="3">
        <v>5.913</v>
      </c>
      <c r="O102" s="3" t="s">
        <v>57</v>
      </c>
      <c r="P102" s="4">
        <f>IF(O102="吨",N102*1000,IF(O102="万立方米",N102*10000,""))</f>
        <v>5913.0</v>
      </c>
      <c r="Q102" s="2" t="s">
        <v>58</v>
      </c>
      <c r="R102" s="2" t="s">
        <v>59</v>
      </c>
      <c r="S102" s="2" t="s">
        <v>83</v>
      </c>
      <c r="T102" s="2" t="s">
        <v>61</v>
      </c>
      <c r="U102" s="4">
        <f>0.35</f>
        <v>0.35</v>
      </c>
      <c r="V102" s="2" t="s">
        <v>62</v>
      </c>
      <c r="W102" s="2" t="s">
        <v>84</v>
      </c>
      <c r="X102" s="2" t="s">
        <v>64</v>
      </c>
      <c r="Y102" s="2" t="s">
        <v>65</v>
      </c>
      <c r="Z102" s="2">
        <v>0</v>
      </c>
      <c r="AA102" s="2"/>
      <c r="AB102" s="2"/>
      <c r="AC102" s="4">
        <f>P102*U102/1000000</f>
        <v>0.00206955</v>
      </c>
      <c r="AD102" s="4">
        <f>AC102*(1-Z102/100)</f>
        <v>0.00206955</v>
      </c>
      <c r="AE102" s="2" t="s">
        <v>66</v>
      </c>
      <c r="AF102" s="2" t="s">
        <v>67</v>
      </c>
      <c r="AG102" s="2" t="s">
        <v>68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283</v>
      </c>
      <c r="B103" s="2" t="s">
        <v>268</v>
      </c>
      <c r="C103" s="2" t="s">
        <v>47</v>
      </c>
      <c r="D103" s="2" t="s">
        <v>269</v>
      </c>
      <c r="E103" s="2" t="s">
        <v>177</v>
      </c>
      <c r="F103" s="2" t="s">
        <v>50</v>
      </c>
      <c r="G103" s="2" t="s">
        <v>51</v>
      </c>
      <c r="H103" s="2" t="s">
        <v>138</v>
      </c>
      <c r="I103" s="2" t="s">
        <v>161</v>
      </c>
      <c r="J103" s="2" t="s">
        <v>279</v>
      </c>
      <c r="K103" s="2" t="s">
        <v>55</v>
      </c>
      <c r="L103" s="2" t="s">
        <v>51</v>
      </c>
      <c r="M103" s="2" t="s">
        <v>86</v>
      </c>
      <c r="N103" s="3">
        <v>5.913</v>
      </c>
      <c r="O103" s="3" t="s">
        <v>57</v>
      </c>
      <c r="P103" s="4">
        <f>IF(O103="吨",N103*1000,IF(O103="万立方米",N103*10000,""))</f>
        <v>5913.0</v>
      </c>
      <c r="Q103" s="2" t="s">
        <v>58</v>
      </c>
      <c r="R103" s="2" t="s">
        <v>59</v>
      </c>
      <c r="S103" s="2" t="s">
        <v>87</v>
      </c>
      <c r="T103" s="2" t="s">
        <v>88</v>
      </c>
      <c r="U103" s="4">
        <f>0.75</f>
        <v>0.75</v>
      </c>
      <c r="V103" s="2" t="s">
        <v>62</v>
      </c>
      <c r="W103" s="2" t="s">
        <v>89</v>
      </c>
      <c r="X103" s="2" t="s">
        <v>64</v>
      </c>
      <c r="Y103" s="2" t="s">
        <v>65</v>
      </c>
      <c r="Z103" s="2">
        <v>0</v>
      </c>
      <c r="AA103" s="2"/>
      <c r="AB103" s="2"/>
      <c r="AC103" s="4">
        <f>P103*U103/1000000</f>
        <v>0.00443475</v>
      </c>
      <c r="AD103" s="4">
        <f>AC104*(1-AA103/100)+(AC103-AC104)*(1-AB103/100)</f>
        <v>0.00443475</v>
      </c>
      <c r="AE103" s="2" t="s">
        <v>66</v>
      </c>
      <c r="AF103" s="2" t="s">
        <v>67</v>
      </c>
      <c r="AG103" s="2" t="s">
        <v>68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284</v>
      </c>
      <c r="B104" s="2" t="s">
        <v>268</v>
      </c>
      <c r="C104" s="2" t="s">
        <v>47</v>
      </c>
      <c r="D104" s="2" t="s">
        <v>269</v>
      </c>
      <c r="E104" s="2" t="s">
        <v>177</v>
      </c>
      <c r="F104" s="2" t="s">
        <v>50</v>
      </c>
      <c r="G104" s="2" t="s">
        <v>51</v>
      </c>
      <c r="H104" s="2" t="s">
        <v>138</v>
      </c>
      <c r="I104" s="2" t="s">
        <v>161</v>
      </c>
      <c r="J104" s="2" t="s">
        <v>279</v>
      </c>
      <c r="K104" s="2" t="s">
        <v>55</v>
      </c>
      <c r="L104" s="2" t="s">
        <v>51</v>
      </c>
      <c r="M104" s="2" t="s">
        <v>91</v>
      </c>
      <c r="N104" s="3">
        <v>5.913</v>
      </c>
      <c r="O104" s="3" t="s">
        <v>57</v>
      </c>
      <c r="P104" s="4">
        <f>IF(O104="吨",N104*1000,IF(O104="万立方米",N104*10000,""))</f>
        <v>5913.0</v>
      </c>
      <c r="Q104" s="2" t="s">
        <v>58</v>
      </c>
      <c r="R104" s="2" t="s">
        <v>59</v>
      </c>
      <c r="S104" s="2" t="s">
        <v>92</v>
      </c>
      <c r="T104" s="2" t="s">
        <v>88</v>
      </c>
      <c r="U104" s="4">
        <f>0.75</f>
        <v>0.75</v>
      </c>
      <c r="V104" s="2" t="s">
        <v>62</v>
      </c>
      <c r="W104" s="2" t="s">
        <v>93</v>
      </c>
      <c r="X104" s="2" t="s">
        <v>64</v>
      </c>
      <c r="Y104" s="2" t="s">
        <v>65</v>
      </c>
      <c r="Z104" s="2">
        <v>0</v>
      </c>
      <c r="AA104" s="2"/>
      <c r="AB104" s="2"/>
      <c r="AC104" s="4">
        <f>P104*U104/1000000</f>
        <v>0.00443475</v>
      </c>
      <c r="AD104" s="4">
        <f>AC104*(1-Z104/100)</f>
        <v>0.00443475</v>
      </c>
      <c r="AE104" s="2" t="s">
        <v>66</v>
      </c>
      <c r="AF104" s="2" t="s">
        <v>67</v>
      </c>
      <c r="AG104" s="2" t="s">
        <v>68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285</v>
      </c>
      <c r="B105" s="2" t="s">
        <v>268</v>
      </c>
      <c r="C105" s="2" t="s">
        <v>47</v>
      </c>
      <c r="D105" s="2" t="s">
        <v>269</v>
      </c>
      <c r="E105" s="2" t="s">
        <v>177</v>
      </c>
      <c r="F105" s="2" t="s">
        <v>50</v>
      </c>
      <c r="G105" s="2" t="s">
        <v>51</v>
      </c>
      <c r="H105" s="2" t="s">
        <v>138</v>
      </c>
      <c r="I105" s="2" t="s">
        <v>161</v>
      </c>
      <c r="J105" s="2" t="s">
        <v>279</v>
      </c>
      <c r="K105" s="2" t="s">
        <v>55</v>
      </c>
      <c r="L105" s="2" t="s">
        <v>51</v>
      </c>
      <c r="M105" s="2" t="s">
        <v>95</v>
      </c>
      <c r="N105" s="3">
        <v>5.913</v>
      </c>
      <c r="O105" s="3" t="s">
        <v>57</v>
      </c>
      <c r="P105" s="4">
        <f>IF(O105="吨",N105*1000,IF(O105="万立方米",N105*10000,""))</f>
        <v>5913.0</v>
      </c>
      <c r="Q105" s="2" t="s">
        <v>58</v>
      </c>
      <c r="R105" s="2" t="s">
        <v>59</v>
      </c>
      <c r="S105" s="2" t="s">
        <v>96</v>
      </c>
      <c r="T105" s="2" t="s">
        <v>97</v>
      </c>
      <c r="U105" s="4">
        <f>1.7</f>
        <v>1.7</v>
      </c>
      <c r="V105" s="2" t="s">
        <v>62</v>
      </c>
      <c r="W105" s="2" t="s">
        <v>98</v>
      </c>
      <c r="X105" s="2" t="s">
        <v>64</v>
      </c>
      <c r="Y105" s="2" t="s">
        <v>65</v>
      </c>
      <c r="Z105" s="2">
        <v>0</v>
      </c>
      <c r="AA105" s="2"/>
      <c r="AB105" s="2"/>
      <c r="AC105" s="4">
        <f>P105*U105/1000000</f>
        <v>0.0100521</v>
      </c>
      <c r="AD105" s="4">
        <f>AC105*(1-Z105/100)</f>
        <v>0.0100521</v>
      </c>
      <c r="AE105" s="2" t="s">
        <v>66</v>
      </c>
      <c r="AF105" s="2" t="s">
        <v>67</v>
      </c>
      <c r="AG105" s="2" t="s">
        <v>68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286</v>
      </c>
      <c r="B106" s="2" t="s">
        <v>268</v>
      </c>
      <c r="C106" s="2" t="s">
        <v>47</v>
      </c>
      <c r="D106" s="2" t="s">
        <v>269</v>
      </c>
      <c r="E106" s="2" t="s">
        <v>177</v>
      </c>
      <c r="F106" s="2" t="s">
        <v>50</v>
      </c>
      <c r="G106" s="2" t="s">
        <v>51</v>
      </c>
      <c r="H106" s="2" t="s">
        <v>138</v>
      </c>
      <c r="I106" s="2" t="s">
        <v>161</v>
      </c>
      <c r="J106" s="2" t="s">
        <v>279</v>
      </c>
      <c r="K106" s="2" t="s">
        <v>55</v>
      </c>
      <c r="L106" s="2" t="s">
        <v>51</v>
      </c>
      <c r="M106" s="2" t="s">
        <v>100</v>
      </c>
      <c r="N106" s="3">
        <v>5.913</v>
      </c>
      <c r="O106" s="3" t="s">
        <v>57</v>
      </c>
      <c r="P106" s="4">
        <f>IF(O106="吨",N106*1000,IF(O106="万立方米",N106*10000,""))</f>
        <v>5913.0</v>
      </c>
      <c r="Q106" s="2" t="s">
        <v>58</v>
      </c>
      <c r="R106" s="2" t="s">
        <v>59</v>
      </c>
      <c r="S106" s="2" t="s">
        <v>101</v>
      </c>
      <c r="T106" s="2" t="s">
        <v>75</v>
      </c>
      <c r="U106" s="4">
        <f>0.12</f>
        <v>0.12</v>
      </c>
      <c r="V106" s="2" t="s">
        <v>62</v>
      </c>
      <c r="W106" s="2" t="s">
        <v>102</v>
      </c>
      <c r="X106" s="2" t="s">
        <v>64</v>
      </c>
      <c r="Y106" s="2" t="s">
        <v>65</v>
      </c>
      <c r="Z106" s="2">
        <v>0</v>
      </c>
      <c r="AA106" s="2"/>
      <c r="AB106" s="2"/>
      <c r="AC106" s="4">
        <f>P106*U106/1000000</f>
        <v>0.0007095599999999999</v>
      </c>
      <c r="AD106" s="4">
        <f>AC106*(1-Z106/100)</f>
        <v>0.0007095599999999999</v>
      </c>
      <c r="AE106" s="2" t="s">
        <v>66</v>
      </c>
      <c r="AF106" s="2" t="s">
        <v>67</v>
      </c>
      <c r="AG106" s="2" t="s">
        <v>68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287</v>
      </c>
      <c r="B107" s="2" t="s">
        <v>268</v>
      </c>
      <c r="C107" s="2" t="s">
        <v>47</v>
      </c>
      <c r="D107" s="2" t="s">
        <v>269</v>
      </c>
      <c r="E107" s="2" t="s">
        <v>177</v>
      </c>
      <c r="F107" s="2" t="s">
        <v>50</v>
      </c>
      <c r="G107" s="2" t="s">
        <v>51</v>
      </c>
      <c r="H107" s="2" t="s">
        <v>138</v>
      </c>
      <c r="I107" s="2"/>
      <c r="J107" s="2"/>
      <c r="K107" s="2" t="s">
        <v>147</v>
      </c>
      <c r="L107" s="2" t="s">
        <v>148</v>
      </c>
      <c r="M107" s="2" t="s">
        <v>104</v>
      </c>
      <c r="N107" s="3"/>
      <c r="O107" s="3"/>
      <c r="P107" s="4">
        <v>1492517000.0</v>
      </c>
      <c r="Q107" s="2" t="s">
        <v>105</v>
      </c>
      <c r="R107" s="2" t="s">
        <v>106</v>
      </c>
      <c r="S107" s="2" t="s">
        <v>107</v>
      </c>
      <c r="T107" s="2" t="s">
        <v>108</v>
      </c>
      <c r="U107" s="4">
        <f>0.0</f>
        <v>0.0</v>
      </c>
      <c r="V107" s="2" t="s">
        <v>109</v>
      </c>
      <c r="W107" s="2" t="s">
        <v>110</v>
      </c>
      <c r="X107" s="2"/>
      <c r="Y107" s="2" t="s">
        <v>65</v>
      </c>
      <c r="Z107" s="2">
        <v>0</v>
      </c>
      <c r="AA107" s="2"/>
      <c r="AB107" s="2"/>
      <c r="AC107" s="4">
        <f>P107*U107/1000000</f>
        <v>0.0</v>
      </c>
      <c r="AD107" s="4">
        <f>AC107*(1-Z107/100)</f>
        <v>0.0</v>
      </c>
      <c r="AE107" s="2" t="s">
        <v>66</v>
      </c>
      <c r="AF107" s="2" t="s">
        <v>67</v>
      </c>
      <c r="AG107" s="2" t="s">
        <v>68</v>
      </c>
      <c r="AH107" s="2" t="s">
        <v>69</v>
      </c>
      <c r="AI107" s="2" t="s">
        <v>70</v>
      </c>
      <c r="AJ107" s="2" t="s">
        <v>71</v>
      </c>
      <c r="AK107" s="2">
        <v>1602</v>
      </c>
    </row>
    <row r="108" spans="1:37">
      <c r="A108" s="2" t="s">
        <v>288</v>
      </c>
      <c r="B108" s="2" t="s">
        <v>289</v>
      </c>
      <c r="C108" s="2" t="s">
        <v>47</v>
      </c>
      <c r="D108" s="2" t="s">
        <v>290</v>
      </c>
      <c r="E108" s="2" t="s">
        <v>258</v>
      </c>
      <c r="F108" s="2" t="s">
        <v>50</v>
      </c>
      <c r="G108" s="2" t="s">
        <v>51</v>
      </c>
      <c r="H108" s="2" t="s">
        <v>138</v>
      </c>
      <c r="I108" s="2" t="s">
        <v>53</v>
      </c>
      <c r="J108" s="2" t="s">
        <v>270</v>
      </c>
      <c r="K108" s="2" t="s">
        <v>55</v>
      </c>
      <c r="L108" s="2" t="s">
        <v>51</v>
      </c>
      <c r="M108" s="2" t="s">
        <v>56</v>
      </c>
      <c r="N108" s="3">
        <v>901743.247</v>
      </c>
      <c r="O108" s="3" t="s">
        <v>57</v>
      </c>
      <c r="P108" s="4">
        <f>IF(O108="吨",N108*1000,IF(O108="万立方米",N108*10000,""))</f>
        <v>901743247.0</v>
      </c>
      <c r="Q108" s="2" t="s">
        <v>58</v>
      </c>
      <c r="R108" s="2" t="s">
        <v>59</v>
      </c>
      <c r="S108" s="2" t="s">
        <v>60</v>
      </c>
      <c r="T108" s="2" t="s">
        <v>61</v>
      </c>
      <c r="U108" s="4">
        <f>0.06</f>
        <v>0.06</v>
      </c>
      <c r="V108" s="2" t="s">
        <v>62</v>
      </c>
      <c r="W108" s="2" t="s">
        <v>63</v>
      </c>
      <c r="X108" s="2" t="s">
        <v>64</v>
      </c>
      <c r="Y108" s="2" t="s">
        <v>65</v>
      </c>
      <c r="Z108" s="2">
        <v>0</v>
      </c>
      <c r="AA108" s="2"/>
      <c r="AB108" s="2"/>
      <c r="AC108" s="4">
        <f>P108*U108/1000000</f>
        <v>54.10459482</v>
      </c>
      <c r="AD108" s="4">
        <f>AC108*(1-Z108/100)</f>
        <v>54.10459482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291</v>
      </c>
      <c r="B109" s="2" t="s">
        <v>289</v>
      </c>
      <c r="C109" s="2" t="s">
        <v>47</v>
      </c>
      <c r="D109" s="2" t="s">
        <v>290</v>
      </c>
      <c r="E109" s="2" t="s">
        <v>258</v>
      </c>
      <c r="F109" s="2" t="s">
        <v>50</v>
      </c>
      <c r="G109" s="2" t="s">
        <v>51</v>
      </c>
      <c r="H109" s="2" t="s">
        <v>138</v>
      </c>
      <c r="I109" s="2" t="s">
        <v>53</v>
      </c>
      <c r="J109" s="2" t="s">
        <v>270</v>
      </c>
      <c r="K109" s="2" t="s">
        <v>55</v>
      </c>
      <c r="L109" s="2" t="s">
        <v>51</v>
      </c>
      <c r="M109" s="2" t="s">
        <v>73</v>
      </c>
      <c r="N109" s="3">
        <v>901743.247</v>
      </c>
      <c r="O109" s="3" t="s">
        <v>57</v>
      </c>
      <c r="P109" s="4">
        <f>IF(O109="吨",N109*1000,IF(O109="万立方米",N109*10000,""))</f>
        <v>901743247.0</v>
      </c>
      <c r="Q109" s="2" t="s">
        <v>58</v>
      </c>
      <c r="R109" s="2" t="s">
        <v>59</v>
      </c>
      <c r="S109" s="2" t="s">
        <v>74</v>
      </c>
      <c r="T109" s="2" t="s">
        <v>75</v>
      </c>
      <c r="U109" s="4">
        <f>1.5</f>
        <v>1.5</v>
      </c>
      <c r="V109" s="2" t="s">
        <v>62</v>
      </c>
      <c r="W109" s="2" t="s">
        <v>76</v>
      </c>
      <c r="X109" s="2" t="s">
        <v>64</v>
      </c>
      <c r="Y109" s="2" t="s">
        <v>65</v>
      </c>
      <c r="Z109" s="2">
        <v>0</v>
      </c>
      <c r="AA109" s="2"/>
      <c r="AB109" s="2"/>
      <c r="AC109" s="4">
        <f>P109*U109/1000000</f>
        <v>1352.6148705</v>
      </c>
      <c r="AD109" s="4">
        <f>AC109*(1-Z109/100)</f>
        <v>1352.6148705</v>
      </c>
      <c r="AE109" s="2" t="s">
        <v>66</v>
      </c>
      <c r="AF109" s="2" t="s">
        <v>67</v>
      </c>
      <c r="AG109" s="2" t="s">
        <v>68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292</v>
      </c>
      <c r="B110" s="2" t="s">
        <v>289</v>
      </c>
      <c r="C110" s="2" t="s">
        <v>47</v>
      </c>
      <c r="D110" s="2" t="s">
        <v>290</v>
      </c>
      <c r="E110" s="2" t="s">
        <v>258</v>
      </c>
      <c r="F110" s="2" t="s">
        <v>50</v>
      </c>
      <c r="G110" s="2" t="s">
        <v>51</v>
      </c>
      <c r="H110" s="2" t="s">
        <v>138</v>
      </c>
      <c r="I110" s="2" t="s">
        <v>53</v>
      </c>
      <c r="J110" s="2" t="s">
        <v>270</v>
      </c>
      <c r="K110" s="2" t="s">
        <v>55</v>
      </c>
      <c r="L110" s="2" t="s">
        <v>51</v>
      </c>
      <c r="M110" s="2" t="s">
        <v>78</v>
      </c>
      <c r="N110" s="3">
        <v>901743.247</v>
      </c>
      <c r="O110" s="3" t="s">
        <v>57</v>
      </c>
      <c r="P110" s="4">
        <f>IF(O110="吨",N110*1000,IF(O110="万立方米",N110*10000,""))</f>
        <v>901743247.0</v>
      </c>
      <c r="Q110" s="2" t="s">
        <v>58</v>
      </c>
      <c r="R110" s="2" t="s">
        <v>59</v>
      </c>
      <c r="S110" s="2" t="s">
        <v>79</v>
      </c>
      <c r="T110" s="2" t="s">
        <v>75</v>
      </c>
      <c r="U110" s="4">
        <f>6.0</f>
        <v>6.0</v>
      </c>
      <c r="V110" s="2" t="s">
        <v>62</v>
      </c>
      <c r="W110" s="2" t="s">
        <v>80</v>
      </c>
      <c r="X110" s="2" t="s">
        <v>64</v>
      </c>
      <c r="Y110" s="2" t="s">
        <v>65</v>
      </c>
      <c r="Z110" s="2">
        <v>0</v>
      </c>
      <c r="AA110" s="2"/>
      <c r="AB110" s="2"/>
      <c r="AC110" s="4">
        <f>P110*U110/1000000</f>
        <v>5410.459482</v>
      </c>
      <c r="AD110" s="4">
        <f>AC110*(1-Z110/100)</f>
        <v>5410.459482</v>
      </c>
      <c r="AE110" s="2" t="s">
        <v>66</v>
      </c>
      <c r="AF110" s="2" t="s">
        <v>67</v>
      </c>
      <c r="AG110" s="2" t="s">
        <v>68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293</v>
      </c>
      <c r="B111" s="2" t="s">
        <v>289</v>
      </c>
      <c r="C111" s="2" t="s">
        <v>47</v>
      </c>
      <c r="D111" s="2" t="s">
        <v>290</v>
      </c>
      <c r="E111" s="2" t="s">
        <v>258</v>
      </c>
      <c r="F111" s="2" t="s">
        <v>50</v>
      </c>
      <c r="G111" s="2" t="s">
        <v>51</v>
      </c>
      <c r="H111" s="2" t="s">
        <v>138</v>
      </c>
      <c r="I111" s="2" t="s">
        <v>53</v>
      </c>
      <c r="J111" s="2" t="s">
        <v>270</v>
      </c>
      <c r="K111" s="2" t="s">
        <v>55</v>
      </c>
      <c r="L111" s="2" t="s">
        <v>51</v>
      </c>
      <c r="M111" s="2" t="s">
        <v>82</v>
      </c>
      <c r="N111" s="3">
        <v>901743.247</v>
      </c>
      <c r="O111" s="3" t="s">
        <v>57</v>
      </c>
      <c r="P111" s="4">
        <f>IF(O111="吨",N111*1000,IF(O111="万立方米",N111*10000,""))</f>
        <v>901743247.0</v>
      </c>
      <c r="Q111" s="2" t="s">
        <v>58</v>
      </c>
      <c r="R111" s="2" t="s">
        <v>59</v>
      </c>
      <c r="S111" s="2" t="s">
        <v>83</v>
      </c>
      <c r="T111" s="2" t="s">
        <v>61</v>
      </c>
      <c r="U111" s="4">
        <f>0.35</f>
        <v>0.35</v>
      </c>
      <c r="V111" s="2" t="s">
        <v>62</v>
      </c>
      <c r="W111" s="2" t="s">
        <v>84</v>
      </c>
      <c r="X111" s="2" t="s">
        <v>64</v>
      </c>
      <c r="Y111" s="2" t="s">
        <v>65</v>
      </c>
      <c r="Z111" s="2">
        <v>0</v>
      </c>
      <c r="AA111" s="2"/>
      <c r="AB111" s="2"/>
      <c r="AC111" s="4">
        <f>P111*U111/1000000</f>
        <v>315.61013644999997</v>
      </c>
      <c r="AD111" s="4">
        <f>AC111*(1-Z111/100)</f>
        <v>315.61013644999997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294</v>
      </c>
      <c r="B112" s="2" t="s">
        <v>289</v>
      </c>
      <c r="C112" s="2" t="s">
        <v>47</v>
      </c>
      <c r="D112" s="2" t="s">
        <v>290</v>
      </c>
      <c r="E112" s="2" t="s">
        <v>258</v>
      </c>
      <c r="F112" s="2" t="s">
        <v>50</v>
      </c>
      <c r="G112" s="2" t="s">
        <v>51</v>
      </c>
      <c r="H112" s="2" t="s">
        <v>138</v>
      </c>
      <c r="I112" s="2" t="s">
        <v>53</v>
      </c>
      <c r="J112" s="2" t="s">
        <v>270</v>
      </c>
      <c r="K112" s="2" t="s">
        <v>55</v>
      </c>
      <c r="L112" s="2" t="s">
        <v>51</v>
      </c>
      <c r="M112" s="2" t="s">
        <v>86</v>
      </c>
      <c r="N112" s="3">
        <v>901743.247</v>
      </c>
      <c r="O112" s="3" t="s">
        <v>57</v>
      </c>
      <c r="P112" s="4">
        <f>IF(O112="吨",N112*1000,IF(O112="万立方米",N112*10000,""))</f>
        <v>901743247.0</v>
      </c>
      <c r="Q112" s="2" t="s">
        <v>58</v>
      </c>
      <c r="R112" s="2" t="s">
        <v>59</v>
      </c>
      <c r="S112" s="2" t="s">
        <v>87</v>
      </c>
      <c r="T112" s="2" t="s">
        <v>88</v>
      </c>
      <c r="U112" s="4">
        <f>0.75</f>
        <v>0.75</v>
      </c>
      <c r="V112" s="2" t="s">
        <v>62</v>
      </c>
      <c r="W112" s="2" t="s">
        <v>89</v>
      </c>
      <c r="X112" s="2" t="s">
        <v>64</v>
      </c>
      <c r="Y112" s="2" t="s">
        <v>65</v>
      </c>
      <c r="Z112" s="2">
        <v>0</v>
      </c>
      <c r="AA112" s="2"/>
      <c r="AB112" s="2"/>
      <c r="AC112" s="4">
        <f>P112*U112/1000000</f>
        <v>676.30743525</v>
      </c>
      <c r="AD112" s="4">
        <f>AC113*(1-AA112/100)+(AC112-AC113)*(1-AB112/100)</f>
        <v>676.30743525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295</v>
      </c>
      <c r="B113" s="2" t="s">
        <v>289</v>
      </c>
      <c r="C113" s="2" t="s">
        <v>47</v>
      </c>
      <c r="D113" s="2" t="s">
        <v>290</v>
      </c>
      <c r="E113" s="2" t="s">
        <v>258</v>
      </c>
      <c r="F113" s="2" t="s">
        <v>50</v>
      </c>
      <c r="G113" s="2" t="s">
        <v>51</v>
      </c>
      <c r="H113" s="2" t="s">
        <v>138</v>
      </c>
      <c r="I113" s="2" t="s">
        <v>53</v>
      </c>
      <c r="J113" s="2" t="s">
        <v>270</v>
      </c>
      <c r="K113" s="2" t="s">
        <v>55</v>
      </c>
      <c r="L113" s="2" t="s">
        <v>51</v>
      </c>
      <c r="M113" s="2" t="s">
        <v>91</v>
      </c>
      <c r="N113" s="3">
        <v>901743.247</v>
      </c>
      <c r="O113" s="3" t="s">
        <v>57</v>
      </c>
      <c r="P113" s="4">
        <f>IF(O113="吨",N113*1000,IF(O113="万立方米",N113*10000,""))</f>
        <v>901743247.0</v>
      </c>
      <c r="Q113" s="2" t="s">
        <v>58</v>
      </c>
      <c r="R113" s="2" t="s">
        <v>59</v>
      </c>
      <c r="S113" s="2" t="s">
        <v>92</v>
      </c>
      <c r="T113" s="2" t="s">
        <v>88</v>
      </c>
      <c r="U113" s="4">
        <f>0.75</f>
        <v>0.75</v>
      </c>
      <c r="V113" s="2" t="s">
        <v>62</v>
      </c>
      <c r="W113" s="2" t="s">
        <v>93</v>
      </c>
      <c r="X113" s="2" t="s">
        <v>64</v>
      </c>
      <c r="Y113" s="2" t="s">
        <v>65</v>
      </c>
      <c r="Z113" s="2">
        <v>0</v>
      </c>
      <c r="AA113" s="2"/>
      <c r="AB113" s="2"/>
      <c r="AC113" s="4">
        <f>P113*U113/1000000</f>
        <v>676.30743525</v>
      </c>
      <c r="AD113" s="4">
        <f>AC113*(1-Z113/100)</f>
        <v>676.30743525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296</v>
      </c>
      <c r="B114" s="2" t="s">
        <v>289</v>
      </c>
      <c r="C114" s="2" t="s">
        <v>47</v>
      </c>
      <c r="D114" s="2" t="s">
        <v>290</v>
      </c>
      <c r="E114" s="2" t="s">
        <v>258</v>
      </c>
      <c r="F114" s="2" t="s">
        <v>50</v>
      </c>
      <c r="G114" s="2" t="s">
        <v>51</v>
      </c>
      <c r="H114" s="2" t="s">
        <v>138</v>
      </c>
      <c r="I114" s="2" t="s">
        <v>53</v>
      </c>
      <c r="J114" s="2" t="s">
        <v>270</v>
      </c>
      <c r="K114" s="2" t="s">
        <v>55</v>
      </c>
      <c r="L114" s="2" t="s">
        <v>51</v>
      </c>
      <c r="M114" s="2" t="s">
        <v>95</v>
      </c>
      <c r="N114" s="3">
        <v>901743.247</v>
      </c>
      <c r="O114" s="3" t="s">
        <v>57</v>
      </c>
      <c r="P114" s="4">
        <f>IF(O114="吨",N114*1000,IF(O114="万立方米",N114*10000,""))</f>
        <v>901743247.0</v>
      </c>
      <c r="Q114" s="2" t="s">
        <v>58</v>
      </c>
      <c r="R114" s="2" t="s">
        <v>59</v>
      </c>
      <c r="S114" s="2" t="s">
        <v>96</v>
      </c>
      <c r="T114" s="2" t="s">
        <v>97</v>
      </c>
      <c r="U114" s="4">
        <f>1.7</f>
        <v>1.7</v>
      </c>
      <c r="V114" s="2" t="s">
        <v>62</v>
      </c>
      <c r="W114" s="2" t="s">
        <v>98</v>
      </c>
      <c r="X114" s="2" t="s">
        <v>64</v>
      </c>
      <c r="Y114" s="2" t="s">
        <v>65</v>
      </c>
      <c r="Z114" s="2">
        <v>0</v>
      </c>
      <c r="AA114" s="2"/>
      <c r="AB114" s="2"/>
      <c r="AC114" s="4">
        <f>P114*U114/1000000</f>
        <v>1532.9635199</v>
      </c>
      <c r="AD114" s="4">
        <f>AC114*(1-Z114/100)</f>
        <v>1532.9635199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297</v>
      </c>
      <c r="B115" s="2" t="s">
        <v>289</v>
      </c>
      <c r="C115" s="2" t="s">
        <v>47</v>
      </c>
      <c r="D115" s="2" t="s">
        <v>290</v>
      </c>
      <c r="E115" s="2" t="s">
        <v>258</v>
      </c>
      <c r="F115" s="2" t="s">
        <v>50</v>
      </c>
      <c r="G115" s="2" t="s">
        <v>51</v>
      </c>
      <c r="H115" s="2" t="s">
        <v>138</v>
      </c>
      <c r="I115" s="2" t="s">
        <v>53</v>
      </c>
      <c r="J115" s="2" t="s">
        <v>270</v>
      </c>
      <c r="K115" s="2" t="s">
        <v>55</v>
      </c>
      <c r="L115" s="2" t="s">
        <v>51</v>
      </c>
      <c r="M115" s="2" t="s">
        <v>100</v>
      </c>
      <c r="N115" s="3">
        <v>901743.247</v>
      </c>
      <c r="O115" s="3" t="s">
        <v>57</v>
      </c>
      <c r="P115" s="4">
        <f>IF(O115="吨",N115*1000,IF(O115="万立方米",N115*10000,""))</f>
        <v>901743247.0</v>
      </c>
      <c r="Q115" s="2" t="s">
        <v>58</v>
      </c>
      <c r="R115" s="2" t="s">
        <v>59</v>
      </c>
      <c r="S115" s="2" t="s">
        <v>101</v>
      </c>
      <c r="T115" s="2" t="s">
        <v>75</v>
      </c>
      <c r="U115" s="4">
        <f>0.12</f>
        <v>0.12</v>
      </c>
      <c r="V115" s="2" t="s">
        <v>62</v>
      </c>
      <c r="W115" s="2" t="s">
        <v>102</v>
      </c>
      <c r="X115" s="2" t="s">
        <v>64</v>
      </c>
      <c r="Y115" s="2" t="s">
        <v>65</v>
      </c>
      <c r="Z115" s="2">
        <v>0</v>
      </c>
      <c r="AA115" s="2"/>
      <c r="AB115" s="2"/>
      <c r="AC115" s="4">
        <f>P115*U115/1000000</f>
        <v>108.20918964</v>
      </c>
      <c r="AD115" s="4">
        <f>AC115*(1-Z115/100)</f>
        <v>108.20918964</v>
      </c>
      <c r="AE115" s="2" t="s">
        <v>66</v>
      </c>
      <c r="AF115" s="2" t="s">
        <v>67</v>
      </c>
      <c r="AG115" s="2" t="s">
        <v>68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298</v>
      </c>
      <c r="B116" s="2" t="s">
        <v>289</v>
      </c>
      <c r="C116" s="2" t="s">
        <v>47</v>
      </c>
      <c r="D116" s="2" t="s">
        <v>290</v>
      </c>
      <c r="E116" s="2" t="s">
        <v>258</v>
      </c>
      <c r="F116" s="2" t="s">
        <v>50</v>
      </c>
      <c r="G116" s="2" t="s">
        <v>51</v>
      </c>
      <c r="H116" s="2" t="s">
        <v>138</v>
      </c>
      <c r="I116" s="2" t="s">
        <v>161</v>
      </c>
      <c r="J116" s="2" t="s">
        <v>299</v>
      </c>
      <c r="K116" s="2" t="s">
        <v>55</v>
      </c>
      <c r="L116" s="2" t="s">
        <v>51</v>
      </c>
      <c r="M116" s="2" t="s">
        <v>56</v>
      </c>
      <c r="N116" s="3">
        <v>870488.247</v>
      </c>
      <c r="O116" s="3" t="s">
        <v>57</v>
      </c>
      <c r="P116" s="4">
        <f>IF(O116="吨",N116*1000,IF(O116="万立方米",N116*10000,""))</f>
        <v>870488247.0</v>
      </c>
      <c r="Q116" s="2" t="s">
        <v>58</v>
      </c>
      <c r="R116" s="2" t="s">
        <v>59</v>
      </c>
      <c r="S116" s="2" t="s">
        <v>60</v>
      </c>
      <c r="T116" s="2" t="s">
        <v>61</v>
      </c>
      <c r="U116" s="4">
        <f>0.06</f>
        <v>0.06</v>
      </c>
      <c r="V116" s="2" t="s">
        <v>62</v>
      </c>
      <c r="W116" s="2" t="s">
        <v>63</v>
      </c>
      <c r="X116" s="2" t="s">
        <v>64</v>
      </c>
      <c r="Y116" s="2" t="s">
        <v>65</v>
      </c>
      <c r="Z116" s="2">
        <v>0</v>
      </c>
      <c r="AA116" s="2"/>
      <c r="AB116" s="2"/>
      <c r="AC116" s="4">
        <f>P116*U116/1000000</f>
        <v>52.22929482</v>
      </c>
      <c r="AD116" s="4">
        <f>AC116*(1-Z116/100)</f>
        <v>52.22929482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300</v>
      </c>
      <c r="B117" s="2" t="s">
        <v>289</v>
      </c>
      <c r="C117" s="2" t="s">
        <v>47</v>
      </c>
      <c r="D117" s="2" t="s">
        <v>290</v>
      </c>
      <c r="E117" s="2" t="s">
        <v>258</v>
      </c>
      <c r="F117" s="2" t="s">
        <v>50</v>
      </c>
      <c r="G117" s="2" t="s">
        <v>51</v>
      </c>
      <c r="H117" s="2" t="s">
        <v>138</v>
      </c>
      <c r="I117" s="2" t="s">
        <v>161</v>
      </c>
      <c r="J117" s="2" t="s">
        <v>299</v>
      </c>
      <c r="K117" s="2" t="s">
        <v>55</v>
      </c>
      <c r="L117" s="2" t="s">
        <v>51</v>
      </c>
      <c r="M117" s="2" t="s">
        <v>73</v>
      </c>
      <c r="N117" s="3">
        <v>870488.247</v>
      </c>
      <c r="O117" s="3" t="s">
        <v>57</v>
      </c>
      <c r="P117" s="4">
        <f>IF(O117="吨",N117*1000,IF(O117="万立方米",N117*10000,""))</f>
        <v>870488247.0</v>
      </c>
      <c r="Q117" s="2" t="s">
        <v>58</v>
      </c>
      <c r="R117" s="2" t="s">
        <v>59</v>
      </c>
      <c r="S117" s="2" t="s">
        <v>74</v>
      </c>
      <c r="T117" s="2" t="s">
        <v>75</v>
      </c>
      <c r="U117" s="4">
        <f>1.5</f>
        <v>1.5</v>
      </c>
      <c r="V117" s="2" t="s">
        <v>62</v>
      </c>
      <c r="W117" s="2" t="s">
        <v>76</v>
      </c>
      <c r="X117" s="2" t="s">
        <v>64</v>
      </c>
      <c r="Y117" s="2" t="s">
        <v>65</v>
      </c>
      <c r="Z117" s="2">
        <v>0</v>
      </c>
      <c r="AA117" s="2"/>
      <c r="AB117" s="2"/>
      <c r="AC117" s="4">
        <f>P117*U117/1000000</f>
        <v>1305.7323705</v>
      </c>
      <c r="AD117" s="4">
        <f>AC117*(1-Z117/100)</f>
        <v>1305.7323705</v>
      </c>
      <c r="AE117" s="2" t="s">
        <v>66</v>
      </c>
      <c r="AF117" s="2" t="s">
        <v>67</v>
      </c>
      <c r="AG117" s="2" t="s">
        <v>68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301</v>
      </c>
      <c r="B118" s="2" t="s">
        <v>289</v>
      </c>
      <c r="C118" s="2" t="s">
        <v>47</v>
      </c>
      <c r="D118" s="2" t="s">
        <v>290</v>
      </c>
      <c r="E118" s="2" t="s">
        <v>258</v>
      </c>
      <c r="F118" s="2" t="s">
        <v>50</v>
      </c>
      <c r="G118" s="2" t="s">
        <v>51</v>
      </c>
      <c r="H118" s="2" t="s">
        <v>138</v>
      </c>
      <c r="I118" s="2" t="s">
        <v>161</v>
      </c>
      <c r="J118" s="2" t="s">
        <v>299</v>
      </c>
      <c r="K118" s="2" t="s">
        <v>55</v>
      </c>
      <c r="L118" s="2" t="s">
        <v>51</v>
      </c>
      <c r="M118" s="2" t="s">
        <v>78</v>
      </c>
      <c r="N118" s="3">
        <v>870488.247</v>
      </c>
      <c r="O118" s="3" t="s">
        <v>57</v>
      </c>
      <c r="P118" s="4">
        <f>IF(O118="吨",N118*1000,IF(O118="万立方米",N118*10000,""))</f>
        <v>870488247.0</v>
      </c>
      <c r="Q118" s="2" t="s">
        <v>58</v>
      </c>
      <c r="R118" s="2" t="s">
        <v>59</v>
      </c>
      <c r="S118" s="2" t="s">
        <v>79</v>
      </c>
      <c r="T118" s="2" t="s">
        <v>75</v>
      </c>
      <c r="U118" s="4">
        <f>6.0</f>
        <v>6.0</v>
      </c>
      <c r="V118" s="2" t="s">
        <v>62</v>
      </c>
      <c r="W118" s="2" t="s">
        <v>80</v>
      </c>
      <c r="X118" s="2" t="s">
        <v>64</v>
      </c>
      <c r="Y118" s="2" t="s">
        <v>65</v>
      </c>
      <c r="Z118" s="2">
        <v>0</v>
      </c>
      <c r="AA118" s="2"/>
      <c r="AB118" s="2"/>
      <c r="AC118" s="4">
        <f>P118*U118/1000000</f>
        <v>5222.929482</v>
      </c>
      <c r="AD118" s="4">
        <f>AC118*(1-Z118/100)</f>
        <v>5222.929482</v>
      </c>
      <c r="AE118" s="2" t="s">
        <v>66</v>
      </c>
      <c r="AF118" s="2" t="s">
        <v>67</v>
      </c>
      <c r="AG118" s="2" t="s">
        <v>68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302</v>
      </c>
      <c r="B119" s="2" t="s">
        <v>289</v>
      </c>
      <c r="C119" s="2" t="s">
        <v>47</v>
      </c>
      <c r="D119" s="2" t="s">
        <v>290</v>
      </c>
      <c r="E119" s="2" t="s">
        <v>258</v>
      </c>
      <c r="F119" s="2" t="s">
        <v>50</v>
      </c>
      <c r="G119" s="2" t="s">
        <v>51</v>
      </c>
      <c r="H119" s="2" t="s">
        <v>138</v>
      </c>
      <c r="I119" s="2" t="s">
        <v>161</v>
      </c>
      <c r="J119" s="2" t="s">
        <v>299</v>
      </c>
      <c r="K119" s="2" t="s">
        <v>55</v>
      </c>
      <c r="L119" s="2" t="s">
        <v>51</v>
      </c>
      <c r="M119" s="2" t="s">
        <v>82</v>
      </c>
      <c r="N119" s="3">
        <v>870488.247</v>
      </c>
      <c r="O119" s="3" t="s">
        <v>57</v>
      </c>
      <c r="P119" s="4">
        <f>IF(O119="吨",N119*1000,IF(O119="万立方米",N119*10000,""))</f>
        <v>870488247.0</v>
      </c>
      <c r="Q119" s="2" t="s">
        <v>58</v>
      </c>
      <c r="R119" s="2" t="s">
        <v>59</v>
      </c>
      <c r="S119" s="2" t="s">
        <v>83</v>
      </c>
      <c r="T119" s="2" t="s">
        <v>61</v>
      </c>
      <c r="U119" s="4">
        <f>0.35</f>
        <v>0.35</v>
      </c>
      <c r="V119" s="2" t="s">
        <v>62</v>
      </c>
      <c r="W119" s="2" t="s">
        <v>84</v>
      </c>
      <c r="X119" s="2" t="s">
        <v>64</v>
      </c>
      <c r="Y119" s="2" t="s">
        <v>65</v>
      </c>
      <c r="Z119" s="2">
        <v>0</v>
      </c>
      <c r="AA119" s="2"/>
      <c r="AB119" s="2"/>
      <c r="AC119" s="4">
        <f>P119*U119/1000000</f>
        <v>304.67088645</v>
      </c>
      <c r="AD119" s="4">
        <f>AC119*(1-Z119/100)</f>
        <v>304.67088645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303</v>
      </c>
      <c r="B120" s="2" t="s">
        <v>289</v>
      </c>
      <c r="C120" s="2" t="s">
        <v>47</v>
      </c>
      <c r="D120" s="2" t="s">
        <v>290</v>
      </c>
      <c r="E120" s="2" t="s">
        <v>258</v>
      </c>
      <c r="F120" s="2" t="s">
        <v>50</v>
      </c>
      <c r="G120" s="2" t="s">
        <v>51</v>
      </c>
      <c r="H120" s="2" t="s">
        <v>138</v>
      </c>
      <c r="I120" s="2" t="s">
        <v>161</v>
      </c>
      <c r="J120" s="2" t="s">
        <v>299</v>
      </c>
      <c r="K120" s="2" t="s">
        <v>55</v>
      </c>
      <c r="L120" s="2" t="s">
        <v>51</v>
      </c>
      <c r="M120" s="2" t="s">
        <v>86</v>
      </c>
      <c r="N120" s="3">
        <v>870488.247</v>
      </c>
      <c r="O120" s="3" t="s">
        <v>57</v>
      </c>
      <c r="P120" s="4">
        <f>IF(O120="吨",N120*1000,IF(O120="万立方米",N120*10000,""))</f>
        <v>870488247.0</v>
      </c>
      <c r="Q120" s="2" t="s">
        <v>58</v>
      </c>
      <c r="R120" s="2" t="s">
        <v>59</v>
      </c>
      <c r="S120" s="2" t="s">
        <v>87</v>
      </c>
      <c r="T120" s="2" t="s">
        <v>88</v>
      </c>
      <c r="U120" s="4">
        <f>0.75</f>
        <v>0.75</v>
      </c>
      <c r="V120" s="2" t="s">
        <v>62</v>
      </c>
      <c r="W120" s="2" t="s">
        <v>89</v>
      </c>
      <c r="X120" s="2" t="s">
        <v>64</v>
      </c>
      <c r="Y120" s="2" t="s">
        <v>65</v>
      </c>
      <c r="Z120" s="2">
        <v>0</v>
      </c>
      <c r="AA120" s="2"/>
      <c r="AB120" s="2"/>
      <c r="AC120" s="4">
        <f>P120*U120/1000000</f>
        <v>652.86618525</v>
      </c>
      <c r="AD120" s="4">
        <f>AC121*(1-AA120/100)+(AC120-AC121)*(1-AB120/100)</f>
        <v>652.86618525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304</v>
      </c>
      <c r="B121" s="2" t="s">
        <v>289</v>
      </c>
      <c r="C121" s="2" t="s">
        <v>47</v>
      </c>
      <c r="D121" s="2" t="s">
        <v>290</v>
      </c>
      <c r="E121" s="2" t="s">
        <v>258</v>
      </c>
      <c r="F121" s="2" t="s">
        <v>50</v>
      </c>
      <c r="G121" s="2" t="s">
        <v>51</v>
      </c>
      <c r="H121" s="2" t="s">
        <v>138</v>
      </c>
      <c r="I121" s="2" t="s">
        <v>161</v>
      </c>
      <c r="J121" s="2" t="s">
        <v>299</v>
      </c>
      <c r="K121" s="2" t="s">
        <v>55</v>
      </c>
      <c r="L121" s="2" t="s">
        <v>51</v>
      </c>
      <c r="M121" s="2" t="s">
        <v>91</v>
      </c>
      <c r="N121" s="3">
        <v>870488.247</v>
      </c>
      <c r="O121" s="3" t="s">
        <v>57</v>
      </c>
      <c r="P121" s="4">
        <f>IF(O121="吨",N121*1000,IF(O121="万立方米",N121*10000,""))</f>
        <v>870488247.0</v>
      </c>
      <c r="Q121" s="2" t="s">
        <v>58</v>
      </c>
      <c r="R121" s="2" t="s">
        <v>59</v>
      </c>
      <c r="S121" s="2" t="s">
        <v>92</v>
      </c>
      <c r="T121" s="2" t="s">
        <v>88</v>
      </c>
      <c r="U121" s="4">
        <f>0.75</f>
        <v>0.75</v>
      </c>
      <c r="V121" s="2" t="s">
        <v>62</v>
      </c>
      <c r="W121" s="2" t="s">
        <v>93</v>
      </c>
      <c r="X121" s="2" t="s">
        <v>64</v>
      </c>
      <c r="Y121" s="2" t="s">
        <v>65</v>
      </c>
      <c r="Z121" s="2">
        <v>0</v>
      </c>
      <c r="AA121" s="2"/>
      <c r="AB121" s="2"/>
      <c r="AC121" s="4">
        <f>P121*U121/1000000</f>
        <v>652.86618525</v>
      </c>
      <c r="AD121" s="4">
        <f>AC121*(1-Z121/100)</f>
        <v>652.86618525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305</v>
      </c>
      <c r="B122" s="2" t="s">
        <v>289</v>
      </c>
      <c r="C122" s="2" t="s">
        <v>47</v>
      </c>
      <c r="D122" s="2" t="s">
        <v>290</v>
      </c>
      <c r="E122" s="2" t="s">
        <v>258</v>
      </c>
      <c r="F122" s="2" t="s">
        <v>50</v>
      </c>
      <c r="G122" s="2" t="s">
        <v>51</v>
      </c>
      <c r="H122" s="2" t="s">
        <v>138</v>
      </c>
      <c r="I122" s="2" t="s">
        <v>161</v>
      </c>
      <c r="J122" s="2" t="s">
        <v>299</v>
      </c>
      <c r="K122" s="2" t="s">
        <v>55</v>
      </c>
      <c r="L122" s="2" t="s">
        <v>51</v>
      </c>
      <c r="M122" s="2" t="s">
        <v>95</v>
      </c>
      <c r="N122" s="3">
        <v>870488.247</v>
      </c>
      <c r="O122" s="3" t="s">
        <v>57</v>
      </c>
      <c r="P122" s="4">
        <f>IF(O122="吨",N122*1000,IF(O122="万立方米",N122*10000,""))</f>
        <v>870488247.0</v>
      </c>
      <c r="Q122" s="2" t="s">
        <v>58</v>
      </c>
      <c r="R122" s="2" t="s">
        <v>59</v>
      </c>
      <c r="S122" s="2" t="s">
        <v>96</v>
      </c>
      <c r="T122" s="2" t="s">
        <v>97</v>
      </c>
      <c r="U122" s="4">
        <f>1.7</f>
        <v>1.7</v>
      </c>
      <c r="V122" s="2" t="s">
        <v>62</v>
      </c>
      <c r="W122" s="2" t="s">
        <v>98</v>
      </c>
      <c r="X122" s="2" t="s">
        <v>64</v>
      </c>
      <c r="Y122" s="2" t="s">
        <v>65</v>
      </c>
      <c r="Z122" s="2">
        <v>0</v>
      </c>
      <c r="AA122" s="2"/>
      <c r="AB122" s="2"/>
      <c r="AC122" s="4">
        <f>P122*U122/1000000</f>
        <v>1479.8300198999998</v>
      </c>
      <c r="AD122" s="4">
        <f>AC122*(1-Z122/100)</f>
        <v>1479.8300198999998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306</v>
      </c>
      <c r="B123" s="2" t="s">
        <v>289</v>
      </c>
      <c r="C123" s="2" t="s">
        <v>47</v>
      </c>
      <c r="D123" s="2" t="s">
        <v>290</v>
      </c>
      <c r="E123" s="2" t="s">
        <v>258</v>
      </c>
      <c r="F123" s="2" t="s">
        <v>50</v>
      </c>
      <c r="G123" s="2" t="s">
        <v>51</v>
      </c>
      <c r="H123" s="2" t="s">
        <v>138</v>
      </c>
      <c r="I123" s="2" t="s">
        <v>161</v>
      </c>
      <c r="J123" s="2" t="s">
        <v>299</v>
      </c>
      <c r="K123" s="2" t="s">
        <v>55</v>
      </c>
      <c r="L123" s="2" t="s">
        <v>51</v>
      </c>
      <c r="M123" s="2" t="s">
        <v>100</v>
      </c>
      <c r="N123" s="3">
        <v>870488.247</v>
      </c>
      <c r="O123" s="3" t="s">
        <v>57</v>
      </c>
      <c r="P123" s="4">
        <f>IF(O123="吨",N123*1000,IF(O123="万立方米",N123*10000,""))</f>
        <v>870488247.0</v>
      </c>
      <c r="Q123" s="2" t="s">
        <v>58</v>
      </c>
      <c r="R123" s="2" t="s">
        <v>59</v>
      </c>
      <c r="S123" s="2" t="s">
        <v>101</v>
      </c>
      <c r="T123" s="2" t="s">
        <v>75</v>
      </c>
      <c r="U123" s="4">
        <f>0.12</f>
        <v>0.12</v>
      </c>
      <c r="V123" s="2" t="s">
        <v>62</v>
      </c>
      <c r="W123" s="2" t="s">
        <v>102</v>
      </c>
      <c r="X123" s="2" t="s">
        <v>64</v>
      </c>
      <c r="Y123" s="2" t="s">
        <v>65</v>
      </c>
      <c r="Z123" s="2">
        <v>0</v>
      </c>
      <c r="AA123" s="2"/>
      <c r="AB123" s="2"/>
      <c r="AC123" s="4">
        <f>P123*U123/1000000</f>
        <v>104.45858964</v>
      </c>
      <c r="AD123" s="4">
        <f>AC123*(1-Z123/100)</f>
        <v>104.45858964</v>
      </c>
      <c r="AE123" s="2" t="s">
        <v>66</v>
      </c>
      <c r="AF123" s="2" t="s">
        <v>67</v>
      </c>
      <c r="AG123" s="2" t="s">
        <v>68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307</v>
      </c>
      <c r="B124" s="2" t="s">
        <v>289</v>
      </c>
      <c r="C124" s="2" t="s">
        <v>47</v>
      </c>
      <c r="D124" s="2" t="s">
        <v>290</v>
      </c>
      <c r="E124" s="2" t="s">
        <v>258</v>
      </c>
      <c r="F124" s="2" t="s">
        <v>50</v>
      </c>
      <c r="G124" s="2" t="s">
        <v>51</v>
      </c>
      <c r="H124" s="2" t="s">
        <v>138</v>
      </c>
      <c r="I124" s="2"/>
      <c r="J124" s="2"/>
      <c r="K124" s="2"/>
      <c r="L124" s="2"/>
      <c r="M124" s="2" t="s">
        <v>104</v>
      </c>
      <c r="N124" s="3"/>
      <c r="O124" s="3"/>
      <c r="P124" s="4">
        <v>0.0</v>
      </c>
      <c r="Q124" s="2" t="s">
        <v>105</v>
      </c>
      <c r="R124" s="2" t="s">
        <v>106</v>
      </c>
      <c r="S124" s="2" t="s">
        <v>107</v>
      </c>
      <c r="T124" s="2" t="s">
        <v>108</v>
      </c>
      <c r="U124" s="4">
        <f>0.0</f>
        <v>0.0</v>
      </c>
      <c r="V124" s="2" t="s">
        <v>109</v>
      </c>
      <c r="W124" s="2" t="s">
        <v>110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111</v>
      </c>
      <c r="AH124" s="2" t="s">
        <v>69</v>
      </c>
      <c r="AI124" s="2" t="s">
        <v>70</v>
      </c>
      <c r="AJ124" s="2" t="s">
        <v>71</v>
      </c>
      <c r="AK124" s="2">
        <v>813</v>
      </c>
    </row>
    <row r="125" spans="1:37">
      <c r="A125" s="2" t="s">
        <v>308</v>
      </c>
      <c r="B125" s="2" t="s">
        <v>309</v>
      </c>
      <c r="C125" s="2" t="s">
        <v>47</v>
      </c>
      <c r="D125" s="2" t="s">
        <v>310</v>
      </c>
      <c r="E125" s="2" t="s">
        <v>258</v>
      </c>
      <c r="F125" s="2" t="s">
        <v>228</v>
      </c>
      <c r="G125" s="2" t="s">
        <v>117</v>
      </c>
      <c r="H125" s="2" t="s">
        <v>52</v>
      </c>
      <c r="I125" s="2" t="s">
        <v>53</v>
      </c>
      <c r="J125" s="2" t="s">
        <v>118</v>
      </c>
      <c r="K125" s="2" t="s">
        <v>118</v>
      </c>
      <c r="L125" s="2" t="s">
        <v>311</v>
      </c>
      <c r="M125" s="2" t="s">
        <v>56</v>
      </c>
      <c r="N125" s="3">
        <v>53212.14</v>
      </c>
      <c r="O125" s="3" t="s">
        <v>120</v>
      </c>
      <c r="P125" s="2"/>
      <c r="Q125" s="2"/>
      <c r="R125" s="2" t="s">
        <v>121</v>
      </c>
      <c r="S125" s="2"/>
      <c r="T125" s="2" t="s">
        <v>108</v>
      </c>
      <c r="U125" s="2"/>
      <c r="V125" s="2"/>
      <c r="W125" s="2" t="s">
        <v>122</v>
      </c>
      <c r="X125" s="2" t="s">
        <v>64</v>
      </c>
      <c r="Y125" s="2" t="s">
        <v>65</v>
      </c>
      <c r="Z125" s="2">
        <v>0</v>
      </c>
      <c r="AA125" s="2"/>
      <c r="AB125" s="2"/>
      <c r="AC125" s="2"/>
      <c r="AD125" s="2"/>
      <c r="AE125" s="2" t="s">
        <v>123</v>
      </c>
      <c r="AF125" s="2" t="s">
        <v>124</v>
      </c>
      <c r="AG125" s="2" t="s">
        <v>312</v>
      </c>
      <c r="AH125" s="2" t="s">
        <v>69</v>
      </c>
      <c r="AI125" s="2" t="s">
        <v>70</v>
      </c>
      <c r="AJ125" s="2" t="s">
        <v>71</v>
      </c>
      <c r="AK125" s="2">
        <v>821</v>
      </c>
    </row>
    <row r="126" spans="1:37">
      <c r="A126" s="2" t="s">
        <v>313</v>
      </c>
      <c r="B126" s="2" t="s">
        <v>309</v>
      </c>
      <c r="C126" s="2" t="s">
        <v>47</v>
      </c>
      <c r="D126" s="2" t="s">
        <v>310</v>
      </c>
      <c r="E126" s="2" t="s">
        <v>258</v>
      </c>
      <c r="F126" s="2" t="s">
        <v>228</v>
      </c>
      <c r="G126" s="2" t="s">
        <v>117</v>
      </c>
      <c r="H126" s="2" t="s">
        <v>52</v>
      </c>
      <c r="I126" s="2" t="s">
        <v>53</v>
      </c>
      <c r="J126" s="2" t="s">
        <v>118</v>
      </c>
      <c r="K126" s="2" t="s">
        <v>118</v>
      </c>
      <c r="L126" s="2" t="s">
        <v>311</v>
      </c>
      <c r="M126" s="2" t="s">
        <v>73</v>
      </c>
      <c r="N126" s="3">
        <v>53212.14</v>
      </c>
      <c r="O126" s="3" t="s">
        <v>120</v>
      </c>
      <c r="P126" s="2"/>
      <c r="Q126" s="2"/>
      <c r="R126" s="2" t="s">
        <v>121</v>
      </c>
      <c r="S126" s="2"/>
      <c r="T126" s="2" t="s">
        <v>108</v>
      </c>
      <c r="U126" s="2"/>
      <c r="V126" s="2"/>
      <c r="W126" s="2" t="s">
        <v>122</v>
      </c>
      <c r="X126" s="2" t="s">
        <v>64</v>
      </c>
      <c r="Y126" s="2" t="s">
        <v>65</v>
      </c>
      <c r="Z126" s="2">
        <v>0</v>
      </c>
      <c r="AA126" s="2"/>
      <c r="AB126" s="2"/>
      <c r="AC126" s="2"/>
      <c r="AD126" s="2"/>
      <c r="AE126" s="2" t="s">
        <v>123</v>
      </c>
      <c r="AF126" s="2" t="s">
        <v>124</v>
      </c>
      <c r="AG126" s="2" t="s">
        <v>312</v>
      </c>
      <c r="AH126" s="2" t="s">
        <v>69</v>
      </c>
      <c r="AI126" s="2" t="s">
        <v>70</v>
      </c>
      <c r="AJ126" s="2" t="s">
        <v>71</v>
      </c>
      <c r="AK126" s="2">
        <v>821</v>
      </c>
    </row>
    <row r="127" spans="1:37">
      <c r="A127" s="2" t="s">
        <v>314</v>
      </c>
      <c r="B127" s="2" t="s">
        <v>309</v>
      </c>
      <c r="C127" s="2" t="s">
        <v>47</v>
      </c>
      <c r="D127" s="2" t="s">
        <v>310</v>
      </c>
      <c r="E127" s="2" t="s">
        <v>258</v>
      </c>
      <c r="F127" s="2" t="s">
        <v>228</v>
      </c>
      <c r="G127" s="2" t="s">
        <v>117</v>
      </c>
      <c r="H127" s="2" t="s">
        <v>52</v>
      </c>
      <c r="I127" s="2" t="s">
        <v>53</v>
      </c>
      <c r="J127" s="2" t="s">
        <v>118</v>
      </c>
      <c r="K127" s="2" t="s">
        <v>118</v>
      </c>
      <c r="L127" s="2" t="s">
        <v>311</v>
      </c>
      <c r="M127" s="2" t="s">
        <v>78</v>
      </c>
      <c r="N127" s="3">
        <v>53212.14</v>
      </c>
      <c r="O127" s="3" t="s">
        <v>120</v>
      </c>
      <c r="P127" s="2"/>
      <c r="Q127" s="2"/>
      <c r="R127" s="2" t="s">
        <v>121</v>
      </c>
      <c r="S127" s="2"/>
      <c r="T127" s="2" t="s">
        <v>108</v>
      </c>
      <c r="U127" s="2"/>
      <c r="V127" s="2"/>
      <c r="W127" s="2" t="s">
        <v>122</v>
      </c>
      <c r="X127" s="2" t="s">
        <v>64</v>
      </c>
      <c r="Y127" s="2" t="s">
        <v>65</v>
      </c>
      <c r="Z127" s="2">
        <v>0</v>
      </c>
      <c r="AA127" s="2"/>
      <c r="AB127" s="2"/>
      <c r="AC127" s="2"/>
      <c r="AD127" s="2"/>
      <c r="AE127" s="2" t="s">
        <v>123</v>
      </c>
      <c r="AF127" s="2" t="s">
        <v>124</v>
      </c>
      <c r="AG127" s="2" t="s">
        <v>312</v>
      </c>
      <c r="AH127" s="2" t="s">
        <v>69</v>
      </c>
      <c r="AI127" s="2" t="s">
        <v>70</v>
      </c>
      <c r="AJ127" s="2" t="s">
        <v>71</v>
      </c>
      <c r="AK127" s="2">
        <v>821</v>
      </c>
    </row>
    <row r="128" spans="1:37">
      <c r="A128" s="2" t="s">
        <v>315</v>
      </c>
      <c r="B128" s="2" t="s">
        <v>309</v>
      </c>
      <c r="C128" s="2" t="s">
        <v>47</v>
      </c>
      <c r="D128" s="2" t="s">
        <v>310</v>
      </c>
      <c r="E128" s="2" t="s">
        <v>258</v>
      </c>
      <c r="F128" s="2" t="s">
        <v>228</v>
      </c>
      <c r="G128" s="2" t="s">
        <v>117</v>
      </c>
      <c r="H128" s="2" t="s">
        <v>52</v>
      </c>
      <c r="I128" s="2" t="s">
        <v>53</v>
      </c>
      <c r="J128" s="2" t="s">
        <v>118</v>
      </c>
      <c r="K128" s="2" t="s">
        <v>118</v>
      </c>
      <c r="L128" s="2" t="s">
        <v>311</v>
      </c>
      <c r="M128" s="2" t="s">
        <v>82</v>
      </c>
      <c r="N128" s="3">
        <v>53212.14</v>
      </c>
      <c r="O128" s="3" t="s">
        <v>120</v>
      </c>
      <c r="P128" s="2"/>
      <c r="Q128" s="2"/>
      <c r="R128" s="2" t="s">
        <v>121</v>
      </c>
      <c r="S128" s="2"/>
      <c r="T128" s="2" t="s">
        <v>108</v>
      </c>
      <c r="U128" s="2"/>
      <c r="V128" s="2"/>
      <c r="W128" s="2" t="s">
        <v>122</v>
      </c>
      <c r="X128" s="2" t="s">
        <v>64</v>
      </c>
      <c r="Y128" s="2" t="s">
        <v>65</v>
      </c>
      <c r="Z128" s="2">
        <v>0</v>
      </c>
      <c r="AA128" s="2"/>
      <c r="AB128" s="2"/>
      <c r="AC128" s="2"/>
      <c r="AD128" s="2"/>
      <c r="AE128" s="2" t="s">
        <v>123</v>
      </c>
      <c r="AF128" s="2" t="s">
        <v>124</v>
      </c>
      <c r="AG128" s="2" t="s">
        <v>312</v>
      </c>
      <c r="AH128" s="2" t="s">
        <v>69</v>
      </c>
      <c r="AI128" s="2" t="s">
        <v>70</v>
      </c>
      <c r="AJ128" s="2" t="s">
        <v>71</v>
      </c>
      <c r="AK128" s="2">
        <v>821</v>
      </c>
    </row>
    <row r="129" spans="1:37">
      <c r="A129" s="2" t="s">
        <v>316</v>
      </c>
      <c r="B129" s="2" t="s">
        <v>309</v>
      </c>
      <c r="C129" s="2" t="s">
        <v>47</v>
      </c>
      <c r="D129" s="2" t="s">
        <v>310</v>
      </c>
      <c r="E129" s="2" t="s">
        <v>258</v>
      </c>
      <c r="F129" s="2" t="s">
        <v>228</v>
      </c>
      <c r="G129" s="2" t="s">
        <v>117</v>
      </c>
      <c r="H129" s="2" t="s">
        <v>52</v>
      </c>
      <c r="I129" s="2" t="s">
        <v>53</v>
      </c>
      <c r="J129" s="2" t="s">
        <v>118</v>
      </c>
      <c r="K129" s="2" t="s">
        <v>118</v>
      </c>
      <c r="L129" s="2" t="s">
        <v>311</v>
      </c>
      <c r="M129" s="2" t="s">
        <v>86</v>
      </c>
      <c r="N129" s="3">
        <v>53212.14</v>
      </c>
      <c r="O129" s="3" t="s">
        <v>120</v>
      </c>
      <c r="P129" s="2"/>
      <c r="Q129" s="2"/>
      <c r="R129" s="2" t="s">
        <v>121</v>
      </c>
      <c r="S129" s="2"/>
      <c r="T129" s="2" t="s">
        <v>108</v>
      </c>
      <c r="U129" s="2"/>
      <c r="V129" s="2"/>
      <c r="W129" s="2" t="s">
        <v>122</v>
      </c>
      <c r="X129" s="2" t="s">
        <v>64</v>
      </c>
      <c r="Y129" s="2" t="s">
        <v>65</v>
      </c>
      <c r="Z129" s="2">
        <v>0</v>
      </c>
      <c r="AA129" s="2"/>
      <c r="AB129" s="2"/>
      <c r="AC129" s="2"/>
      <c r="AD129" s="2"/>
      <c r="AE129" s="2" t="s">
        <v>123</v>
      </c>
      <c r="AF129" s="2" t="s">
        <v>124</v>
      </c>
      <c r="AG129" s="2" t="s">
        <v>312</v>
      </c>
      <c r="AH129" s="2" t="s">
        <v>69</v>
      </c>
      <c r="AI129" s="2" t="s">
        <v>70</v>
      </c>
      <c r="AJ129" s="2" t="s">
        <v>71</v>
      </c>
      <c r="AK129" s="2">
        <v>821</v>
      </c>
    </row>
    <row r="130" spans="1:37">
      <c r="A130" s="2" t="s">
        <v>317</v>
      </c>
      <c r="B130" s="2" t="s">
        <v>309</v>
      </c>
      <c r="C130" s="2" t="s">
        <v>47</v>
      </c>
      <c r="D130" s="2" t="s">
        <v>310</v>
      </c>
      <c r="E130" s="2" t="s">
        <v>258</v>
      </c>
      <c r="F130" s="2" t="s">
        <v>228</v>
      </c>
      <c r="G130" s="2" t="s">
        <v>117</v>
      </c>
      <c r="H130" s="2" t="s">
        <v>52</v>
      </c>
      <c r="I130" s="2" t="s">
        <v>53</v>
      </c>
      <c r="J130" s="2" t="s">
        <v>118</v>
      </c>
      <c r="K130" s="2" t="s">
        <v>118</v>
      </c>
      <c r="L130" s="2" t="s">
        <v>311</v>
      </c>
      <c r="M130" s="2" t="s">
        <v>91</v>
      </c>
      <c r="N130" s="3">
        <v>53212.14</v>
      </c>
      <c r="O130" s="3" t="s">
        <v>120</v>
      </c>
      <c r="P130" s="2"/>
      <c r="Q130" s="2"/>
      <c r="R130" s="2" t="s">
        <v>121</v>
      </c>
      <c r="S130" s="2"/>
      <c r="T130" s="2" t="s">
        <v>108</v>
      </c>
      <c r="U130" s="2"/>
      <c r="V130" s="2"/>
      <c r="W130" s="2" t="s">
        <v>122</v>
      </c>
      <c r="X130" s="2" t="s">
        <v>64</v>
      </c>
      <c r="Y130" s="2" t="s">
        <v>65</v>
      </c>
      <c r="Z130" s="2">
        <v>0</v>
      </c>
      <c r="AA130" s="2"/>
      <c r="AB130" s="2"/>
      <c r="AC130" s="2"/>
      <c r="AD130" s="2"/>
      <c r="AE130" s="2" t="s">
        <v>123</v>
      </c>
      <c r="AF130" s="2" t="s">
        <v>124</v>
      </c>
      <c r="AG130" s="2" t="s">
        <v>312</v>
      </c>
      <c r="AH130" s="2" t="s">
        <v>69</v>
      </c>
      <c r="AI130" s="2" t="s">
        <v>70</v>
      </c>
      <c r="AJ130" s="2" t="s">
        <v>71</v>
      </c>
      <c r="AK130" s="2">
        <v>821</v>
      </c>
    </row>
    <row r="131" spans="1:37">
      <c r="A131" s="2" t="s">
        <v>318</v>
      </c>
      <c r="B131" s="2" t="s">
        <v>309</v>
      </c>
      <c r="C131" s="2" t="s">
        <v>47</v>
      </c>
      <c r="D131" s="2" t="s">
        <v>310</v>
      </c>
      <c r="E131" s="2" t="s">
        <v>258</v>
      </c>
      <c r="F131" s="2" t="s">
        <v>228</v>
      </c>
      <c r="G131" s="2" t="s">
        <v>117</v>
      </c>
      <c r="H131" s="2" t="s">
        <v>52</v>
      </c>
      <c r="I131" s="2" t="s">
        <v>53</v>
      </c>
      <c r="J131" s="2" t="s">
        <v>118</v>
      </c>
      <c r="K131" s="2" t="s">
        <v>118</v>
      </c>
      <c r="L131" s="2" t="s">
        <v>311</v>
      </c>
      <c r="M131" s="2" t="s">
        <v>95</v>
      </c>
      <c r="N131" s="3">
        <v>53212.14</v>
      </c>
      <c r="O131" s="3" t="s">
        <v>120</v>
      </c>
      <c r="P131" s="2"/>
      <c r="Q131" s="2"/>
      <c r="R131" s="2" t="s">
        <v>121</v>
      </c>
      <c r="S131" s="2"/>
      <c r="T131" s="2" t="s">
        <v>108</v>
      </c>
      <c r="U131" s="2"/>
      <c r="V131" s="2"/>
      <c r="W131" s="2" t="s">
        <v>122</v>
      </c>
      <c r="X131" s="2" t="s">
        <v>64</v>
      </c>
      <c r="Y131" s="2" t="s">
        <v>65</v>
      </c>
      <c r="Z131" s="2">
        <v>0</v>
      </c>
      <c r="AA131" s="2"/>
      <c r="AB131" s="2"/>
      <c r="AC131" s="2"/>
      <c r="AD131" s="2"/>
      <c r="AE131" s="2" t="s">
        <v>123</v>
      </c>
      <c r="AF131" s="2" t="s">
        <v>124</v>
      </c>
      <c r="AG131" s="2" t="s">
        <v>312</v>
      </c>
      <c r="AH131" s="2" t="s">
        <v>69</v>
      </c>
      <c r="AI131" s="2" t="s">
        <v>70</v>
      </c>
      <c r="AJ131" s="2" t="s">
        <v>71</v>
      </c>
      <c r="AK131" s="2">
        <v>821</v>
      </c>
    </row>
    <row r="132" spans="1:37">
      <c r="A132" s="2" t="s">
        <v>319</v>
      </c>
      <c r="B132" s="2" t="s">
        <v>309</v>
      </c>
      <c r="C132" s="2" t="s">
        <v>47</v>
      </c>
      <c r="D132" s="2" t="s">
        <v>310</v>
      </c>
      <c r="E132" s="2" t="s">
        <v>258</v>
      </c>
      <c r="F132" s="2" t="s">
        <v>228</v>
      </c>
      <c r="G132" s="2" t="s">
        <v>117</v>
      </c>
      <c r="H132" s="2" t="s">
        <v>52</v>
      </c>
      <c r="I132" s="2" t="s">
        <v>53</v>
      </c>
      <c r="J132" s="2" t="s">
        <v>118</v>
      </c>
      <c r="K132" s="2" t="s">
        <v>118</v>
      </c>
      <c r="L132" s="2" t="s">
        <v>311</v>
      </c>
      <c r="M132" s="2" t="s">
        <v>100</v>
      </c>
      <c r="N132" s="3">
        <v>53212.14</v>
      </c>
      <c r="O132" s="3" t="s">
        <v>120</v>
      </c>
      <c r="P132" s="2"/>
      <c r="Q132" s="2"/>
      <c r="R132" s="2" t="s">
        <v>121</v>
      </c>
      <c r="S132" s="2"/>
      <c r="T132" s="2" t="s">
        <v>108</v>
      </c>
      <c r="U132" s="2"/>
      <c r="V132" s="2"/>
      <c r="W132" s="2" t="s">
        <v>122</v>
      </c>
      <c r="X132" s="2" t="s">
        <v>64</v>
      </c>
      <c r="Y132" s="2" t="s">
        <v>65</v>
      </c>
      <c r="Z132" s="2">
        <v>0</v>
      </c>
      <c r="AA132" s="2"/>
      <c r="AB132" s="2"/>
      <c r="AC132" s="2"/>
      <c r="AD132" s="2"/>
      <c r="AE132" s="2" t="s">
        <v>123</v>
      </c>
      <c r="AF132" s="2" t="s">
        <v>124</v>
      </c>
      <c r="AG132" s="2" t="s">
        <v>312</v>
      </c>
      <c r="AH132" s="2" t="s">
        <v>69</v>
      </c>
      <c r="AI132" s="2" t="s">
        <v>70</v>
      </c>
      <c r="AJ132" s="2" t="s">
        <v>71</v>
      </c>
      <c r="AK132" s="2">
        <v>821</v>
      </c>
    </row>
    <row r="133" spans="1:37">
      <c r="A133" s="2" t="s">
        <v>320</v>
      </c>
      <c r="B133" s="2" t="s">
        <v>309</v>
      </c>
      <c r="C133" s="2" t="s">
        <v>47</v>
      </c>
      <c r="D133" s="2" t="s">
        <v>310</v>
      </c>
      <c r="E133" s="2" t="s">
        <v>258</v>
      </c>
      <c r="F133" s="2" t="s">
        <v>228</v>
      </c>
      <c r="G133" s="2" t="s">
        <v>117</v>
      </c>
      <c r="H133" s="2" t="s">
        <v>52</v>
      </c>
      <c r="I133" s="2"/>
      <c r="J133" s="2"/>
      <c r="K133" s="2"/>
      <c r="L133" s="2"/>
      <c r="M133" s="2" t="s">
        <v>104</v>
      </c>
      <c r="N133" s="3"/>
      <c r="O133" s="3"/>
      <c r="P133" s="4">
        <v>0.0</v>
      </c>
      <c r="Q133" s="2" t="s">
        <v>105</v>
      </c>
      <c r="R133" s="2" t="s">
        <v>106</v>
      </c>
      <c r="S133" s="2" t="s">
        <v>107</v>
      </c>
      <c r="T133" s="2" t="s">
        <v>108</v>
      </c>
      <c r="U133" s="4">
        <f>0.0</f>
        <v>0.0</v>
      </c>
      <c r="V133" s="2" t="s">
        <v>109</v>
      </c>
      <c r="W133" s="2" t="s">
        <v>110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111</v>
      </c>
      <c r="AH133" s="2" t="s">
        <v>69</v>
      </c>
      <c r="AI133" s="2" t="s">
        <v>70</v>
      </c>
      <c r="AJ133" s="2" t="s">
        <v>71</v>
      </c>
      <c r="AK133" s="2">
        <v>821</v>
      </c>
    </row>
    <row r="134" spans="1:37">
      <c r="A134" s="2" t="s">
        <v>321</v>
      </c>
      <c r="B134" s="2" t="s">
        <v>322</v>
      </c>
      <c r="C134" s="2" t="s">
        <v>47</v>
      </c>
      <c r="D134" s="2" t="s">
        <v>137</v>
      </c>
      <c r="E134" s="2" t="s">
        <v>115</v>
      </c>
      <c r="F134" s="2" t="s">
        <v>50</v>
      </c>
      <c r="G134" s="2" t="s">
        <v>51</v>
      </c>
      <c r="H134" s="2" t="s">
        <v>323</v>
      </c>
      <c r="I134" s="2" t="s">
        <v>53</v>
      </c>
      <c r="J134" s="2" t="s">
        <v>54</v>
      </c>
      <c r="K134" s="2" t="s">
        <v>55</v>
      </c>
      <c r="L134" s="2" t="s">
        <v>51</v>
      </c>
      <c r="M134" s="2" t="s">
        <v>56</v>
      </c>
      <c r="N134" s="3">
        <v>721441</v>
      </c>
      <c r="O134" s="3" t="s">
        <v>57</v>
      </c>
      <c r="P134" s="4">
        <f>IF(O134="吨",N134*1000,IF(O134="万立方米",N134*10000,""))</f>
        <v>721441000.0</v>
      </c>
      <c r="Q134" s="2" t="s">
        <v>58</v>
      </c>
      <c r="R134" s="2" t="s">
        <v>59</v>
      </c>
      <c r="S134" s="2" t="s">
        <v>60</v>
      </c>
      <c r="T134" s="2" t="s">
        <v>61</v>
      </c>
      <c r="U134" s="4">
        <f>0.06</f>
        <v>0.06</v>
      </c>
      <c r="V134" s="2" t="s">
        <v>62</v>
      </c>
      <c r="W134" s="2" t="s">
        <v>63</v>
      </c>
      <c r="X134" s="2" t="s">
        <v>64</v>
      </c>
      <c r="Y134" s="2" t="s">
        <v>65</v>
      </c>
      <c r="Z134" s="2">
        <v>0</v>
      </c>
      <c r="AA134" s="2"/>
      <c r="AB134" s="2"/>
      <c r="AC134" s="4">
        <f>P134*U134/1000000</f>
        <v>43.28646</v>
      </c>
      <c r="AD134" s="4">
        <f>AC134*(1-Z134/100)</f>
        <v>43.28646</v>
      </c>
      <c r="AE134" s="2" t="s">
        <v>66</v>
      </c>
      <c r="AF134" s="2" t="s">
        <v>67</v>
      </c>
      <c r="AG134" s="2" t="s">
        <v>68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324</v>
      </c>
      <c r="B135" s="2" t="s">
        <v>322</v>
      </c>
      <c r="C135" s="2" t="s">
        <v>47</v>
      </c>
      <c r="D135" s="2" t="s">
        <v>137</v>
      </c>
      <c r="E135" s="2" t="s">
        <v>115</v>
      </c>
      <c r="F135" s="2" t="s">
        <v>50</v>
      </c>
      <c r="G135" s="2" t="s">
        <v>51</v>
      </c>
      <c r="H135" s="2" t="s">
        <v>323</v>
      </c>
      <c r="I135" s="2" t="s">
        <v>53</v>
      </c>
      <c r="J135" s="2" t="s">
        <v>54</v>
      </c>
      <c r="K135" s="2" t="s">
        <v>55</v>
      </c>
      <c r="L135" s="2" t="s">
        <v>51</v>
      </c>
      <c r="M135" s="2" t="s">
        <v>73</v>
      </c>
      <c r="N135" s="3">
        <v>721441</v>
      </c>
      <c r="O135" s="3" t="s">
        <v>57</v>
      </c>
      <c r="P135" s="4">
        <f>IF(O135="吨",N135*1000,IF(O135="万立方米",N135*10000,""))</f>
        <v>721441000.0</v>
      </c>
      <c r="Q135" s="2" t="s">
        <v>58</v>
      </c>
      <c r="R135" s="2" t="s">
        <v>59</v>
      </c>
      <c r="S135" s="2" t="s">
        <v>74</v>
      </c>
      <c r="T135" s="2" t="s">
        <v>75</v>
      </c>
      <c r="U135" s="4">
        <f>1.5</f>
        <v>1.5</v>
      </c>
      <c r="V135" s="2" t="s">
        <v>62</v>
      </c>
      <c r="W135" s="2" t="s">
        <v>76</v>
      </c>
      <c r="X135" s="2" t="s">
        <v>64</v>
      </c>
      <c r="Y135" s="2" t="s">
        <v>65</v>
      </c>
      <c r="Z135" s="2">
        <v>0</v>
      </c>
      <c r="AA135" s="2"/>
      <c r="AB135" s="2"/>
      <c r="AC135" s="4">
        <f>P135*U135/1000000</f>
        <v>1082.1615</v>
      </c>
      <c r="AD135" s="4">
        <f>AC135*(1-Z135/100)</f>
        <v>1082.1615</v>
      </c>
      <c r="AE135" s="2" t="s">
        <v>66</v>
      </c>
      <c r="AF135" s="2" t="s">
        <v>67</v>
      </c>
      <c r="AG135" s="2" t="s">
        <v>68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325</v>
      </c>
      <c r="B136" s="2" t="s">
        <v>322</v>
      </c>
      <c r="C136" s="2" t="s">
        <v>47</v>
      </c>
      <c r="D136" s="2" t="s">
        <v>137</v>
      </c>
      <c r="E136" s="2" t="s">
        <v>115</v>
      </c>
      <c r="F136" s="2" t="s">
        <v>50</v>
      </c>
      <c r="G136" s="2" t="s">
        <v>51</v>
      </c>
      <c r="H136" s="2" t="s">
        <v>323</v>
      </c>
      <c r="I136" s="2" t="s">
        <v>53</v>
      </c>
      <c r="J136" s="2" t="s">
        <v>54</v>
      </c>
      <c r="K136" s="2" t="s">
        <v>55</v>
      </c>
      <c r="L136" s="2" t="s">
        <v>51</v>
      </c>
      <c r="M136" s="2" t="s">
        <v>78</v>
      </c>
      <c r="N136" s="3">
        <v>721441</v>
      </c>
      <c r="O136" s="3" t="s">
        <v>57</v>
      </c>
      <c r="P136" s="4">
        <f>IF(O136="吨",N136*1000,IF(O136="万立方米",N136*10000,""))</f>
        <v>721441000.0</v>
      </c>
      <c r="Q136" s="2" t="s">
        <v>58</v>
      </c>
      <c r="R136" s="2" t="s">
        <v>59</v>
      </c>
      <c r="S136" s="2" t="s">
        <v>79</v>
      </c>
      <c r="T136" s="2" t="s">
        <v>75</v>
      </c>
      <c r="U136" s="4">
        <f>6.0</f>
        <v>6.0</v>
      </c>
      <c r="V136" s="2" t="s">
        <v>62</v>
      </c>
      <c r="W136" s="2" t="s">
        <v>80</v>
      </c>
      <c r="X136" s="2" t="s">
        <v>64</v>
      </c>
      <c r="Y136" s="2" t="s">
        <v>65</v>
      </c>
      <c r="Z136" s="2">
        <v>0</v>
      </c>
      <c r="AA136" s="2"/>
      <c r="AB136" s="2"/>
      <c r="AC136" s="4">
        <f>P136*U136/1000000</f>
        <v>4328.646</v>
      </c>
      <c r="AD136" s="4">
        <f>AC136*(1-Z136/100)</f>
        <v>4328.646</v>
      </c>
      <c r="AE136" s="2" t="s">
        <v>66</v>
      </c>
      <c r="AF136" s="2" t="s">
        <v>67</v>
      </c>
      <c r="AG136" s="2" t="s">
        <v>68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326</v>
      </c>
      <c r="B137" s="2" t="s">
        <v>322</v>
      </c>
      <c r="C137" s="2" t="s">
        <v>47</v>
      </c>
      <c r="D137" s="2" t="s">
        <v>137</v>
      </c>
      <c r="E137" s="2" t="s">
        <v>115</v>
      </c>
      <c r="F137" s="2" t="s">
        <v>50</v>
      </c>
      <c r="G137" s="2" t="s">
        <v>51</v>
      </c>
      <c r="H137" s="2" t="s">
        <v>323</v>
      </c>
      <c r="I137" s="2" t="s">
        <v>53</v>
      </c>
      <c r="J137" s="2" t="s">
        <v>54</v>
      </c>
      <c r="K137" s="2" t="s">
        <v>55</v>
      </c>
      <c r="L137" s="2" t="s">
        <v>51</v>
      </c>
      <c r="M137" s="2" t="s">
        <v>82</v>
      </c>
      <c r="N137" s="3">
        <v>721441</v>
      </c>
      <c r="O137" s="3" t="s">
        <v>57</v>
      </c>
      <c r="P137" s="4">
        <f>IF(O137="吨",N137*1000,IF(O137="万立方米",N137*10000,""))</f>
        <v>721441000.0</v>
      </c>
      <c r="Q137" s="2" t="s">
        <v>58</v>
      </c>
      <c r="R137" s="2" t="s">
        <v>59</v>
      </c>
      <c r="S137" s="2" t="s">
        <v>83</v>
      </c>
      <c r="T137" s="2" t="s">
        <v>61</v>
      </c>
      <c r="U137" s="4">
        <f>0.35</f>
        <v>0.35</v>
      </c>
      <c r="V137" s="2" t="s">
        <v>62</v>
      </c>
      <c r="W137" s="2" t="s">
        <v>84</v>
      </c>
      <c r="X137" s="2" t="s">
        <v>64</v>
      </c>
      <c r="Y137" s="2" t="s">
        <v>65</v>
      </c>
      <c r="Z137" s="2">
        <v>0</v>
      </c>
      <c r="AA137" s="2"/>
      <c r="AB137" s="2"/>
      <c r="AC137" s="4">
        <f>P137*U137/1000000</f>
        <v>252.50434999999996</v>
      </c>
      <c r="AD137" s="4">
        <f>AC137*(1-Z137/100)</f>
        <v>252.50434999999996</v>
      </c>
      <c r="AE137" s="2" t="s">
        <v>66</v>
      </c>
      <c r="AF137" s="2" t="s">
        <v>67</v>
      </c>
      <c r="AG137" s="2" t="s">
        <v>68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327</v>
      </c>
      <c r="B138" s="2" t="s">
        <v>322</v>
      </c>
      <c r="C138" s="2" t="s">
        <v>47</v>
      </c>
      <c r="D138" s="2" t="s">
        <v>137</v>
      </c>
      <c r="E138" s="2" t="s">
        <v>115</v>
      </c>
      <c r="F138" s="2" t="s">
        <v>50</v>
      </c>
      <c r="G138" s="2" t="s">
        <v>51</v>
      </c>
      <c r="H138" s="2" t="s">
        <v>323</v>
      </c>
      <c r="I138" s="2" t="s">
        <v>53</v>
      </c>
      <c r="J138" s="2" t="s">
        <v>54</v>
      </c>
      <c r="K138" s="2" t="s">
        <v>55</v>
      </c>
      <c r="L138" s="2" t="s">
        <v>51</v>
      </c>
      <c r="M138" s="2" t="s">
        <v>86</v>
      </c>
      <c r="N138" s="3">
        <v>721441</v>
      </c>
      <c r="O138" s="3" t="s">
        <v>57</v>
      </c>
      <c r="P138" s="4">
        <f>IF(O138="吨",N138*1000,IF(O138="万立方米",N138*10000,""))</f>
        <v>721441000.0</v>
      </c>
      <c r="Q138" s="2" t="s">
        <v>58</v>
      </c>
      <c r="R138" s="2" t="s">
        <v>59</v>
      </c>
      <c r="S138" s="2" t="s">
        <v>87</v>
      </c>
      <c r="T138" s="2" t="s">
        <v>88</v>
      </c>
      <c r="U138" s="4">
        <f>0.75</f>
        <v>0.75</v>
      </c>
      <c r="V138" s="2" t="s">
        <v>62</v>
      </c>
      <c r="W138" s="2" t="s">
        <v>89</v>
      </c>
      <c r="X138" s="2" t="s">
        <v>64</v>
      </c>
      <c r="Y138" s="2" t="s">
        <v>65</v>
      </c>
      <c r="Z138" s="2">
        <v>0</v>
      </c>
      <c r="AA138" s="2"/>
      <c r="AB138" s="2"/>
      <c r="AC138" s="4">
        <f>P138*U138/1000000</f>
        <v>541.08075</v>
      </c>
      <c r="AD138" s="4">
        <f>AC139*(1-AA138/100)+(AC138-AC139)*(1-AB138/100)</f>
        <v>541.08075</v>
      </c>
      <c r="AE138" s="2" t="s">
        <v>66</v>
      </c>
      <c r="AF138" s="2" t="s">
        <v>67</v>
      </c>
      <c r="AG138" s="2" t="s">
        <v>68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328</v>
      </c>
      <c r="B139" s="2" t="s">
        <v>322</v>
      </c>
      <c r="C139" s="2" t="s">
        <v>47</v>
      </c>
      <c r="D139" s="2" t="s">
        <v>137</v>
      </c>
      <c r="E139" s="2" t="s">
        <v>115</v>
      </c>
      <c r="F139" s="2" t="s">
        <v>50</v>
      </c>
      <c r="G139" s="2" t="s">
        <v>51</v>
      </c>
      <c r="H139" s="2" t="s">
        <v>323</v>
      </c>
      <c r="I139" s="2" t="s">
        <v>53</v>
      </c>
      <c r="J139" s="2" t="s">
        <v>54</v>
      </c>
      <c r="K139" s="2" t="s">
        <v>55</v>
      </c>
      <c r="L139" s="2" t="s">
        <v>51</v>
      </c>
      <c r="M139" s="2" t="s">
        <v>91</v>
      </c>
      <c r="N139" s="3">
        <v>721441</v>
      </c>
      <c r="O139" s="3" t="s">
        <v>57</v>
      </c>
      <c r="P139" s="4">
        <f>IF(O139="吨",N139*1000,IF(O139="万立方米",N139*10000,""))</f>
        <v>721441000.0</v>
      </c>
      <c r="Q139" s="2" t="s">
        <v>58</v>
      </c>
      <c r="R139" s="2" t="s">
        <v>59</v>
      </c>
      <c r="S139" s="2" t="s">
        <v>92</v>
      </c>
      <c r="T139" s="2" t="s">
        <v>88</v>
      </c>
      <c r="U139" s="4">
        <f>0.75</f>
        <v>0.75</v>
      </c>
      <c r="V139" s="2" t="s">
        <v>62</v>
      </c>
      <c r="W139" s="2" t="s">
        <v>93</v>
      </c>
      <c r="X139" s="2" t="s">
        <v>64</v>
      </c>
      <c r="Y139" s="2" t="s">
        <v>65</v>
      </c>
      <c r="Z139" s="2">
        <v>0</v>
      </c>
      <c r="AA139" s="2"/>
      <c r="AB139" s="2"/>
      <c r="AC139" s="4">
        <f>P139*U139/1000000</f>
        <v>541.08075</v>
      </c>
      <c r="AD139" s="4">
        <f>AC139*(1-Z139/100)</f>
        <v>541.08075</v>
      </c>
      <c r="AE139" s="2" t="s">
        <v>66</v>
      </c>
      <c r="AF139" s="2" t="s">
        <v>67</v>
      </c>
      <c r="AG139" s="2" t="s">
        <v>68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329</v>
      </c>
      <c r="B140" s="2" t="s">
        <v>322</v>
      </c>
      <c r="C140" s="2" t="s">
        <v>47</v>
      </c>
      <c r="D140" s="2" t="s">
        <v>137</v>
      </c>
      <c r="E140" s="2" t="s">
        <v>115</v>
      </c>
      <c r="F140" s="2" t="s">
        <v>50</v>
      </c>
      <c r="G140" s="2" t="s">
        <v>51</v>
      </c>
      <c r="H140" s="2" t="s">
        <v>323</v>
      </c>
      <c r="I140" s="2" t="s">
        <v>53</v>
      </c>
      <c r="J140" s="2" t="s">
        <v>54</v>
      </c>
      <c r="K140" s="2" t="s">
        <v>55</v>
      </c>
      <c r="L140" s="2" t="s">
        <v>51</v>
      </c>
      <c r="M140" s="2" t="s">
        <v>95</v>
      </c>
      <c r="N140" s="3">
        <v>721441</v>
      </c>
      <c r="O140" s="3" t="s">
        <v>57</v>
      </c>
      <c r="P140" s="4">
        <f>IF(O140="吨",N140*1000,IF(O140="万立方米",N140*10000,""))</f>
        <v>721441000.0</v>
      </c>
      <c r="Q140" s="2" t="s">
        <v>58</v>
      </c>
      <c r="R140" s="2" t="s">
        <v>59</v>
      </c>
      <c r="S140" s="2" t="s">
        <v>96</v>
      </c>
      <c r="T140" s="2" t="s">
        <v>97</v>
      </c>
      <c r="U140" s="4">
        <f>1.7</f>
        <v>1.7</v>
      </c>
      <c r="V140" s="2" t="s">
        <v>62</v>
      </c>
      <c r="W140" s="2" t="s">
        <v>98</v>
      </c>
      <c r="X140" s="2" t="s">
        <v>64</v>
      </c>
      <c r="Y140" s="2" t="s">
        <v>65</v>
      </c>
      <c r="Z140" s="2">
        <v>0</v>
      </c>
      <c r="AA140" s="2"/>
      <c r="AB140" s="2"/>
      <c r="AC140" s="4">
        <f>P140*U140/1000000</f>
        <v>1226.4497</v>
      </c>
      <c r="AD140" s="4">
        <f>AC140*(1-Z140/100)</f>
        <v>1226.4497</v>
      </c>
      <c r="AE140" s="2" t="s">
        <v>66</v>
      </c>
      <c r="AF140" s="2" t="s">
        <v>67</v>
      </c>
      <c r="AG140" s="2" t="s">
        <v>68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330</v>
      </c>
      <c r="B141" s="2" t="s">
        <v>322</v>
      </c>
      <c r="C141" s="2" t="s">
        <v>47</v>
      </c>
      <c r="D141" s="2" t="s">
        <v>137</v>
      </c>
      <c r="E141" s="2" t="s">
        <v>115</v>
      </c>
      <c r="F141" s="2" t="s">
        <v>50</v>
      </c>
      <c r="G141" s="2" t="s">
        <v>51</v>
      </c>
      <c r="H141" s="2" t="s">
        <v>323</v>
      </c>
      <c r="I141" s="2" t="s">
        <v>53</v>
      </c>
      <c r="J141" s="2" t="s">
        <v>54</v>
      </c>
      <c r="K141" s="2" t="s">
        <v>55</v>
      </c>
      <c r="L141" s="2" t="s">
        <v>51</v>
      </c>
      <c r="M141" s="2" t="s">
        <v>100</v>
      </c>
      <c r="N141" s="3">
        <v>721441</v>
      </c>
      <c r="O141" s="3" t="s">
        <v>57</v>
      </c>
      <c r="P141" s="4">
        <f>IF(O141="吨",N141*1000,IF(O141="万立方米",N141*10000,""))</f>
        <v>721441000.0</v>
      </c>
      <c r="Q141" s="2" t="s">
        <v>58</v>
      </c>
      <c r="R141" s="2" t="s">
        <v>59</v>
      </c>
      <c r="S141" s="2" t="s">
        <v>101</v>
      </c>
      <c r="T141" s="2" t="s">
        <v>75</v>
      </c>
      <c r="U141" s="4">
        <f>0.12</f>
        <v>0.12</v>
      </c>
      <c r="V141" s="2" t="s">
        <v>62</v>
      </c>
      <c r="W141" s="2" t="s">
        <v>102</v>
      </c>
      <c r="X141" s="2" t="s">
        <v>64</v>
      </c>
      <c r="Y141" s="2" t="s">
        <v>65</v>
      </c>
      <c r="Z141" s="2">
        <v>0</v>
      </c>
      <c r="AA141" s="2"/>
      <c r="AB141" s="2"/>
      <c r="AC141" s="4">
        <f>P141*U141/1000000</f>
        <v>86.57292</v>
      </c>
      <c r="AD141" s="4">
        <f>AC141*(1-Z141/100)</f>
        <v>86.57292</v>
      </c>
      <c r="AE141" s="2" t="s">
        <v>66</v>
      </c>
      <c r="AF141" s="2" t="s">
        <v>67</v>
      </c>
      <c r="AG141" s="2" t="s">
        <v>68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331</v>
      </c>
      <c r="B142" s="2" t="s">
        <v>322</v>
      </c>
      <c r="C142" s="2" t="s">
        <v>47</v>
      </c>
      <c r="D142" s="2" t="s">
        <v>137</v>
      </c>
      <c r="E142" s="2" t="s">
        <v>115</v>
      </c>
      <c r="F142" s="2" t="s">
        <v>50</v>
      </c>
      <c r="G142" s="2" t="s">
        <v>51</v>
      </c>
      <c r="H142" s="2" t="s">
        <v>323</v>
      </c>
      <c r="I142" s="2"/>
      <c r="J142" s="2"/>
      <c r="K142" s="2" t="s">
        <v>147</v>
      </c>
      <c r="L142" s="2" t="s">
        <v>148</v>
      </c>
      <c r="M142" s="2" t="s">
        <v>104</v>
      </c>
      <c r="N142" s="3"/>
      <c r="O142" s="3"/>
      <c r="P142" s="4">
        <v>721441000.0</v>
      </c>
      <c r="Q142" s="2" t="s">
        <v>105</v>
      </c>
      <c r="R142" s="2" t="s">
        <v>106</v>
      </c>
      <c r="S142" s="2" t="s">
        <v>107</v>
      </c>
      <c r="T142" s="2" t="s">
        <v>108</v>
      </c>
      <c r="U142" s="4">
        <f>0.0</f>
        <v>0.0</v>
      </c>
      <c r="V142" s="2" t="s">
        <v>109</v>
      </c>
      <c r="W142" s="2" t="s">
        <v>110</v>
      </c>
      <c r="X142" s="2"/>
      <c r="Y142" s="2" t="s">
        <v>65</v>
      </c>
      <c r="Z142" s="2">
        <v>0</v>
      </c>
      <c r="AA142" s="2"/>
      <c r="AB142" s="2"/>
      <c r="AC142" s="4">
        <f>P142*U142/1000000</f>
        <v>0.0</v>
      </c>
      <c r="AD142" s="4">
        <f>AC142*(1-Z142/100)</f>
        <v>0.0</v>
      </c>
      <c r="AE142" s="2" t="s">
        <v>66</v>
      </c>
      <c r="AF142" s="2" t="s">
        <v>67</v>
      </c>
      <c r="AG142" s="2" t="s">
        <v>68</v>
      </c>
      <c r="AH142" s="2" t="s">
        <v>69</v>
      </c>
      <c r="AI142" s="2" t="s">
        <v>70</v>
      </c>
      <c r="AJ142" s="2" t="s">
        <v>71</v>
      </c>
      <c r="AK142" s="2">
        <v>2928</v>
      </c>
    </row>
    <row r="143" spans="1:37">
      <c r="A143" s="2" t="s">
        <v>332</v>
      </c>
      <c r="B143" s="2" t="s">
        <v>333</v>
      </c>
      <c r="C143" s="2" t="s">
        <v>47</v>
      </c>
      <c r="D143" s="2" t="s">
        <v>334</v>
      </c>
      <c r="E143" s="2" t="s">
        <v>213</v>
      </c>
      <c r="F143" s="2" t="s">
        <v>228</v>
      </c>
      <c r="G143" s="2" t="s">
        <v>117</v>
      </c>
      <c r="H143" s="2" t="s">
        <v>243</v>
      </c>
      <c r="I143" s="2" t="s">
        <v>53</v>
      </c>
      <c r="J143" s="2" t="s">
        <v>230</v>
      </c>
      <c r="K143" s="2" t="s">
        <v>55</v>
      </c>
      <c r="L143" s="2" t="s">
        <v>51</v>
      </c>
      <c r="M143" s="2" t="s">
        <v>56</v>
      </c>
      <c r="N143" s="3">
        <v>134961.5</v>
      </c>
      <c r="O143" s="3" t="s">
        <v>57</v>
      </c>
      <c r="P143" s="4">
        <f>IF(O143="吨",N143*1000,IF(O143="万立方米",N143*10000,""))</f>
        <v>134961500.0</v>
      </c>
      <c r="Q143" s="2" t="s">
        <v>58</v>
      </c>
      <c r="R143" s="2" t="s">
        <v>59</v>
      </c>
      <c r="S143" s="2" t="s">
        <v>60</v>
      </c>
      <c r="T143" s="2" t="s">
        <v>61</v>
      </c>
      <c r="U143" s="4">
        <f>0.06</f>
        <v>0.06</v>
      </c>
      <c r="V143" s="2" t="s">
        <v>62</v>
      </c>
      <c r="W143" s="2" t="s">
        <v>63</v>
      </c>
      <c r="X143" s="2" t="s">
        <v>64</v>
      </c>
      <c r="Y143" s="2" t="s">
        <v>65</v>
      </c>
      <c r="Z143" s="2">
        <v>0</v>
      </c>
      <c r="AA143" s="2"/>
      <c r="AB143" s="2"/>
      <c r="AC143" s="4">
        <f>P143*U143/1000000</f>
        <v>8.09769</v>
      </c>
      <c r="AD143" s="4">
        <f>AC143*(1-Z143/100)</f>
        <v>8.09769</v>
      </c>
      <c r="AE143" s="2" t="s">
        <v>66</v>
      </c>
      <c r="AF143" s="2" t="s">
        <v>67</v>
      </c>
      <c r="AG143" s="2" t="s">
        <v>68</v>
      </c>
      <c r="AH143" s="2" t="s">
        <v>69</v>
      </c>
      <c r="AI143" s="2" t="s">
        <v>70</v>
      </c>
      <c r="AJ143" s="2" t="s">
        <v>71</v>
      </c>
      <c r="AK143" s="2">
        <v>5311</v>
      </c>
    </row>
    <row r="144" spans="1:37">
      <c r="A144" s="2" t="s">
        <v>335</v>
      </c>
      <c r="B144" s="2" t="s">
        <v>333</v>
      </c>
      <c r="C144" s="2" t="s">
        <v>47</v>
      </c>
      <c r="D144" s="2" t="s">
        <v>334</v>
      </c>
      <c r="E144" s="2" t="s">
        <v>213</v>
      </c>
      <c r="F144" s="2" t="s">
        <v>228</v>
      </c>
      <c r="G144" s="2" t="s">
        <v>117</v>
      </c>
      <c r="H144" s="2" t="s">
        <v>243</v>
      </c>
      <c r="I144" s="2" t="s">
        <v>53</v>
      </c>
      <c r="J144" s="2" t="s">
        <v>230</v>
      </c>
      <c r="K144" s="2" t="s">
        <v>55</v>
      </c>
      <c r="L144" s="2" t="s">
        <v>51</v>
      </c>
      <c r="M144" s="2" t="s">
        <v>73</v>
      </c>
      <c r="N144" s="3">
        <v>134961.5</v>
      </c>
      <c r="O144" s="3" t="s">
        <v>57</v>
      </c>
      <c r="P144" s="4">
        <f>IF(O144="吨",N144*1000,IF(O144="万立方米",N144*10000,""))</f>
        <v>134961500.0</v>
      </c>
      <c r="Q144" s="2" t="s">
        <v>58</v>
      </c>
      <c r="R144" s="2" t="s">
        <v>59</v>
      </c>
      <c r="S144" s="2" t="s">
        <v>74</v>
      </c>
      <c r="T144" s="2" t="s">
        <v>75</v>
      </c>
      <c r="U144" s="4">
        <f>1.5</f>
        <v>1.5</v>
      </c>
      <c r="V144" s="2" t="s">
        <v>62</v>
      </c>
      <c r="W144" s="2" t="s">
        <v>76</v>
      </c>
      <c r="X144" s="2" t="s">
        <v>64</v>
      </c>
      <c r="Y144" s="2" t="s">
        <v>65</v>
      </c>
      <c r="Z144" s="2">
        <v>0</v>
      </c>
      <c r="AA144" s="2"/>
      <c r="AB144" s="2"/>
      <c r="AC144" s="4">
        <f>P144*U144/1000000</f>
        <v>202.44225</v>
      </c>
      <c r="AD144" s="4">
        <f>AC144*(1-Z144/100)</f>
        <v>202.44225</v>
      </c>
      <c r="AE144" s="2" t="s">
        <v>66</v>
      </c>
      <c r="AF144" s="2" t="s">
        <v>67</v>
      </c>
      <c r="AG144" s="2" t="s">
        <v>68</v>
      </c>
      <c r="AH144" s="2" t="s">
        <v>69</v>
      </c>
      <c r="AI144" s="2" t="s">
        <v>70</v>
      </c>
      <c r="AJ144" s="2" t="s">
        <v>71</v>
      </c>
      <c r="AK144" s="2">
        <v>5311</v>
      </c>
    </row>
    <row r="145" spans="1:37">
      <c r="A145" s="2" t="s">
        <v>336</v>
      </c>
      <c r="B145" s="2" t="s">
        <v>333</v>
      </c>
      <c r="C145" s="2" t="s">
        <v>47</v>
      </c>
      <c r="D145" s="2" t="s">
        <v>334</v>
      </c>
      <c r="E145" s="2" t="s">
        <v>213</v>
      </c>
      <c r="F145" s="2" t="s">
        <v>228</v>
      </c>
      <c r="G145" s="2" t="s">
        <v>117</v>
      </c>
      <c r="H145" s="2" t="s">
        <v>243</v>
      </c>
      <c r="I145" s="2" t="s">
        <v>53</v>
      </c>
      <c r="J145" s="2" t="s">
        <v>230</v>
      </c>
      <c r="K145" s="2" t="s">
        <v>55</v>
      </c>
      <c r="L145" s="2" t="s">
        <v>51</v>
      </c>
      <c r="M145" s="2" t="s">
        <v>78</v>
      </c>
      <c r="N145" s="3">
        <v>134961.5</v>
      </c>
      <c r="O145" s="3" t="s">
        <v>57</v>
      </c>
      <c r="P145" s="4">
        <f>IF(O145="吨",N145*1000,IF(O145="万立方米",N145*10000,""))</f>
        <v>134961500.0</v>
      </c>
      <c r="Q145" s="2" t="s">
        <v>58</v>
      </c>
      <c r="R145" s="2" t="s">
        <v>59</v>
      </c>
      <c r="S145" s="2" t="s">
        <v>79</v>
      </c>
      <c r="T145" s="2" t="s">
        <v>75</v>
      </c>
      <c r="U145" s="4">
        <f>6.0</f>
        <v>6.0</v>
      </c>
      <c r="V145" s="2" t="s">
        <v>62</v>
      </c>
      <c r="W145" s="2" t="s">
        <v>80</v>
      </c>
      <c r="X145" s="2" t="s">
        <v>64</v>
      </c>
      <c r="Y145" s="2" t="s">
        <v>65</v>
      </c>
      <c r="Z145" s="2">
        <v>0</v>
      </c>
      <c r="AA145" s="2"/>
      <c r="AB145" s="2"/>
      <c r="AC145" s="4">
        <f>P145*U145/1000000</f>
        <v>809.769</v>
      </c>
      <c r="AD145" s="4">
        <f>AC145*(1-Z145/100)</f>
        <v>809.769</v>
      </c>
      <c r="AE145" s="2" t="s">
        <v>66</v>
      </c>
      <c r="AF145" s="2" t="s">
        <v>67</v>
      </c>
      <c r="AG145" s="2" t="s">
        <v>68</v>
      </c>
      <c r="AH145" s="2" t="s">
        <v>69</v>
      </c>
      <c r="AI145" s="2" t="s">
        <v>70</v>
      </c>
      <c r="AJ145" s="2" t="s">
        <v>71</v>
      </c>
      <c r="AK145" s="2">
        <v>5311</v>
      </c>
    </row>
    <row r="146" spans="1:37">
      <c r="A146" s="2" t="s">
        <v>337</v>
      </c>
      <c r="B146" s="2" t="s">
        <v>333</v>
      </c>
      <c r="C146" s="2" t="s">
        <v>47</v>
      </c>
      <c r="D146" s="2" t="s">
        <v>334</v>
      </c>
      <c r="E146" s="2" t="s">
        <v>213</v>
      </c>
      <c r="F146" s="2" t="s">
        <v>228</v>
      </c>
      <c r="G146" s="2" t="s">
        <v>117</v>
      </c>
      <c r="H146" s="2" t="s">
        <v>243</v>
      </c>
      <c r="I146" s="2" t="s">
        <v>53</v>
      </c>
      <c r="J146" s="2" t="s">
        <v>230</v>
      </c>
      <c r="K146" s="2" t="s">
        <v>55</v>
      </c>
      <c r="L146" s="2" t="s">
        <v>51</v>
      </c>
      <c r="M146" s="2" t="s">
        <v>82</v>
      </c>
      <c r="N146" s="3">
        <v>134961.5</v>
      </c>
      <c r="O146" s="3" t="s">
        <v>57</v>
      </c>
      <c r="P146" s="4">
        <f>IF(O146="吨",N146*1000,IF(O146="万立方米",N146*10000,""))</f>
        <v>134961500.0</v>
      </c>
      <c r="Q146" s="2" t="s">
        <v>58</v>
      </c>
      <c r="R146" s="2" t="s">
        <v>59</v>
      </c>
      <c r="S146" s="2" t="s">
        <v>83</v>
      </c>
      <c r="T146" s="2" t="s">
        <v>61</v>
      </c>
      <c r="U146" s="4">
        <f>0.35</f>
        <v>0.35</v>
      </c>
      <c r="V146" s="2" t="s">
        <v>62</v>
      </c>
      <c r="W146" s="2" t="s">
        <v>84</v>
      </c>
      <c r="X146" s="2" t="s">
        <v>64</v>
      </c>
      <c r="Y146" s="2" t="s">
        <v>65</v>
      </c>
      <c r="Z146" s="2">
        <v>0</v>
      </c>
      <c r="AA146" s="2"/>
      <c r="AB146" s="2"/>
      <c r="AC146" s="4">
        <f>P146*U146/1000000</f>
        <v>47.236525</v>
      </c>
      <c r="AD146" s="4">
        <f>AC146*(1-Z146/100)</f>
        <v>47.236525</v>
      </c>
      <c r="AE146" s="2" t="s">
        <v>66</v>
      </c>
      <c r="AF146" s="2" t="s">
        <v>67</v>
      </c>
      <c r="AG146" s="2" t="s">
        <v>68</v>
      </c>
      <c r="AH146" s="2" t="s">
        <v>69</v>
      </c>
      <c r="AI146" s="2" t="s">
        <v>70</v>
      </c>
      <c r="AJ146" s="2" t="s">
        <v>71</v>
      </c>
      <c r="AK146" s="2">
        <v>5311</v>
      </c>
    </row>
    <row r="147" spans="1:37">
      <c r="A147" s="2" t="s">
        <v>338</v>
      </c>
      <c r="B147" s="2" t="s">
        <v>333</v>
      </c>
      <c r="C147" s="2" t="s">
        <v>47</v>
      </c>
      <c r="D147" s="2" t="s">
        <v>334</v>
      </c>
      <c r="E147" s="2" t="s">
        <v>213</v>
      </c>
      <c r="F147" s="2" t="s">
        <v>228</v>
      </c>
      <c r="G147" s="2" t="s">
        <v>117</v>
      </c>
      <c r="H147" s="2" t="s">
        <v>243</v>
      </c>
      <c r="I147" s="2" t="s">
        <v>53</v>
      </c>
      <c r="J147" s="2" t="s">
        <v>230</v>
      </c>
      <c r="K147" s="2" t="s">
        <v>55</v>
      </c>
      <c r="L147" s="2" t="s">
        <v>51</v>
      </c>
      <c r="M147" s="2" t="s">
        <v>86</v>
      </c>
      <c r="N147" s="3">
        <v>134961.5</v>
      </c>
      <c r="O147" s="3" t="s">
        <v>57</v>
      </c>
      <c r="P147" s="4">
        <f>IF(O147="吨",N147*1000,IF(O147="万立方米",N147*10000,""))</f>
        <v>134961500.0</v>
      </c>
      <c r="Q147" s="2" t="s">
        <v>58</v>
      </c>
      <c r="R147" s="2" t="s">
        <v>59</v>
      </c>
      <c r="S147" s="2" t="s">
        <v>87</v>
      </c>
      <c r="T147" s="2" t="s">
        <v>88</v>
      </c>
      <c r="U147" s="4">
        <f>0.75</f>
        <v>0.75</v>
      </c>
      <c r="V147" s="2" t="s">
        <v>62</v>
      </c>
      <c r="W147" s="2" t="s">
        <v>89</v>
      </c>
      <c r="X147" s="2" t="s">
        <v>64</v>
      </c>
      <c r="Y147" s="2" t="s">
        <v>65</v>
      </c>
      <c r="Z147" s="2">
        <v>0</v>
      </c>
      <c r="AA147" s="2"/>
      <c r="AB147" s="2"/>
      <c r="AC147" s="4">
        <f>P147*U147/1000000</f>
        <v>101.221125</v>
      </c>
      <c r="AD147" s="4">
        <f>AC148*(1-AA147/100)+(AC147-AC148)*(1-AB147/100)</f>
        <v>101.221125</v>
      </c>
      <c r="AE147" s="2" t="s">
        <v>66</v>
      </c>
      <c r="AF147" s="2" t="s">
        <v>67</v>
      </c>
      <c r="AG147" s="2" t="s">
        <v>68</v>
      </c>
      <c r="AH147" s="2" t="s">
        <v>69</v>
      </c>
      <c r="AI147" s="2" t="s">
        <v>70</v>
      </c>
      <c r="AJ147" s="2" t="s">
        <v>71</v>
      </c>
      <c r="AK147" s="2">
        <v>5311</v>
      </c>
    </row>
    <row r="148" spans="1:37">
      <c r="A148" s="2" t="s">
        <v>339</v>
      </c>
      <c r="B148" s="2" t="s">
        <v>333</v>
      </c>
      <c r="C148" s="2" t="s">
        <v>47</v>
      </c>
      <c r="D148" s="2" t="s">
        <v>334</v>
      </c>
      <c r="E148" s="2" t="s">
        <v>213</v>
      </c>
      <c r="F148" s="2" t="s">
        <v>228</v>
      </c>
      <c r="G148" s="2" t="s">
        <v>117</v>
      </c>
      <c r="H148" s="2" t="s">
        <v>243</v>
      </c>
      <c r="I148" s="2" t="s">
        <v>53</v>
      </c>
      <c r="J148" s="2" t="s">
        <v>230</v>
      </c>
      <c r="K148" s="2" t="s">
        <v>55</v>
      </c>
      <c r="L148" s="2" t="s">
        <v>51</v>
      </c>
      <c r="M148" s="2" t="s">
        <v>91</v>
      </c>
      <c r="N148" s="3">
        <v>134961.5</v>
      </c>
      <c r="O148" s="3" t="s">
        <v>57</v>
      </c>
      <c r="P148" s="4">
        <f>IF(O148="吨",N148*1000,IF(O148="万立方米",N148*10000,""))</f>
        <v>134961500.0</v>
      </c>
      <c r="Q148" s="2" t="s">
        <v>58</v>
      </c>
      <c r="R148" s="2" t="s">
        <v>59</v>
      </c>
      <c r="S148" s="2" t="s">
        <v>92</v>
      </c>
      <c r="T148" s="2" t="s">
        <v>88</v>
      </c>
      <c r="U148" s="4">
        <f>0.75</f>
        <v>0.75</v>
      </c>
      <c r="V148" s="2" t="s">
        <v>62</v>
      </c>
      <c r="W148" s="2" t="s">
        <v>93</v>
      </c>
      <c r="X148" s="2" t="s">
        <v>64</v>
      </c>
      <c r="Y148" s="2" t="s">
        <v>65</v>
      </c>
      <c r="Z148" s="2">
        <v>0</v>
      </c>
      <c r="AA148" s="2"/>
      <c r="AB148" s="2"/>
      <c r="AC148" s="4">
        <f>P148*U148/1000000</f>
        <v>101.221125</v>
      </c>
      <c r="AD148" s="4">
        <f>AC148*(1-Z148/100)</f>
        <v>101.221125</v>
      </c>
      <c r="AE148" s="2" t="s">
        <v>66</v>
      </c>
      <c r="AF148" s="2" t="s">
        <v>67</v>
      </c>
      <c r="AG148" s="2" t="s">
        <v>68</v>
      </c>
      <c r="AH148" s="2" t="s">
        <v>69</v>
      </c>
      <c r="AI148" s="2" t="s">
        <v>70</v>
      </c>
      <c r="AJ148" s="2" t="s">
        <v>71</v>
      </c>
      <c r="AK148" s="2">
        <v>5311</v>
      </c>
    </row>
    <row r="149" spans="1:37">
      <c r="A149" s="2" t="s">
        <v>340</v>
      </c>
      <c r="B149" s="2" t="s">
        <v>333</v>
      </c>
      <c r="C149" s="2" t="s">
        <v>47</v>
      </c>
      <c r="D149" s="2" t="s">
        <v>334</v>
      </c>
      <c r="E149" s="2" t="s">
        <v>213</v>
      </c>
      <c r="F149" s="2" t="s">
        <v>228</v>
      </c>
      <c r="G149" s="2" t="s">
        <v>117</v>
      </c>
      <c r="H149" s="2" t="s">
        <v>243</v>
      </c>
      <c r="I149" s="2" t="s">
        <v>53</v>
      </c>
      <c r="J149" s="2" t="s">
        <v>230</v>
      </c>
      <c r="K149" s="2" t="s">
        <v>55</v>
      </c>
      <c r="L149" s="2" t="s">
        <v>51</v>
      </c>
      <c r="M149" s="2" t="s">
        <v>95</v>
      </c>
      <c r="N149" s="3">
        <v>134961.5</v>
      </c>
      <c r="O149" s="3" t="s">
        <v>57</v>
      </c>
      <c r="P149" s="4">
        <f>IF(O149="吨",N149*1000,IF(O149="万立方米",N149*10000,""))</f>
        <v>134961500.0</v>
      </c>
      <c r="Q149" s="2" t="s">
        <v>58</v>
      </c>
      <c r="R149" s="2" t="s">
        <v>59</v>
      </c>
      <c r="S149" s="2" t="s">
        <v>96</v>
      </c>
      <c r="T149" s="2" t="s">
        <v>97</v>
      </c>
      <c r="U149" s="4">
        <f>1.7</f>
        <v>1.7</v>
      </c>
      <c r="V149" s="2" t="s">
        <v>62</v>
      </c>
      <c r="W149" s="2" t="s">
        <v>98</v>
      </c>
      <c r="X149" s="2" t="s">
        <v>64</v>
      </c>
      <c r="Y149" s="2" t="s">
        <v>65</v>
      </c>
      <c r="Z149" s="2">
        <v>0</v>
      </c>
      <c r="AA149" s="2"/>
      <c r="AB149" s="2"/>
      <c r="AC149" s="4">
        <f>P149*U149/1000000</f>
        <v>229.43455</v>
      </c>
      <c r="AD149" s="4">
        <f>AC149*(1-Z149/100)</f>
        <v>229.43455</v>
      </c>
      <c r="AE149" s="2" t="s">
        <v>66</v>
      </c>
      <c r="AF149" s="2" t="s">
        <v>67</v>
      </c>
      <c r="AG149" s="2" t="s">
        <v>68</v>
      </c>
      <c r="AH149" s="2" t="s">
        <v>69</v>
      </c>
      <c r="AI149" s="2" t="s">
        <v>70</v>
      </c>
      <c r="AJ149" s="2" t="s">
        <v>71</v>
      </c>
      <c r="AK149" s="2">
        <v>5311</v>
      </c>
    </row>
    <row r="150" spans="1:37">
      <c r="A150" s="2" t="s">
        <v>341</v>
      </c>
      <c r="B150" s="2" t="s">
        <v>333</v>
      </c>
      <c r="C150" s="2" t="s">
        <v>47</v>
      </c>
      <c r="D150" s="2" t="s">
        <v>334</v>
      </c>
      <c r="E150" s="2" t="s">
        <v>213</v>
      </c>
      <c r="F150" s="2" t="s">
        <v>228</v>
      </c>
      <c r="G150" s="2" t="s">
        <v>117</v>
      </c>
      <c r="H150" s="2" t="s">
        <v>243</v>
      </c>
      <c r="I150" s="2" t="s">
        <v>53</v>
      </c>
      <c r="J150" s="2" t="s">
        <v>230</v>
      </c>
      <c r="K150" s="2" t="s">
        <v>55</v>
      </c>
      <c r="L150" s="2" t="s">
        <v>51</v>
      </c>
      <c r="M150" s="2" t="s">
        <v>100</v>
      </c>
      <c r="N150" s="3">
        <v>134961.5</v>
      </c>
      <c r="O150" s="3" t="s">
        <v>57</v>
      </c>
      <c r="P150" s="4">
        <f>IF(O150="吨",N150*1000,IF(O150="万立方米",N150*10000,""))</f>
        <v>134961500.0</v>
      </c>
      <c r="Q150" s="2" t="s">
        <v>58</v>
      </c>
      <c r="R150" s="2" t="s">
        <v>59</v>
      </c>
      <c r="S150" s="2" t="s">
        <v>101</v>
      </c>
      <c r="T150" s="2" t="s">
        <v>75</v>
      </c>
      <c r="U150" s="4">
        <f>0.12</f>
        <v>0.12</v>
      </c>
      <c r="V150" s="2" t="s">
        <v>62</v>
      </c>
      <c r="W150" s="2" t="s">
        <v>102</v>
      </c>
      <c r="X150" s="2" t="s">
        <v>64</v>
      </c>
      <c r="Y150" s="2" t="s">
        <v>65</v>
      </c>
      <c r="Z150" s="2">
        <v>0</v>
      </c>
      <c r="AA150" s="2"/>
      <c r="AB150" s="2"/>
      <c r="AC150" s="4">
        <f>P150*U150/1000000</f>
        <v>16.19538</v>
      </c>
      <c r="AD150" s="4">
        <f>AC150*(1-Z150/100)</f>
        <v>16.19538</v>
      </c>
      <c r="AE150" s="2" t="s">
        <v>66</v>
      </c>
      <c r="AF150" s="2" t="s">
        <v>67</v>
      </c>
      <c r="AG150" s="2" t="s">
        <v>68</v>
      </c>
      <c r="AH150" s="2" t="s">
        <v>69</v>
      </c>
      <c r="AI150" s="2" t="s">
        <v>70</v>
      </c>
      <c r="AJ150" s="2" t="s">
        <v>71</v>
      </c>
      <c r="AK150" s="2">
        <v>5311</v>
      </c>
    </row>
    <row r="151" spans="1:37">
      <c r="A151" s="2" t="s">
        <v>342</v>
      </c>
      <c r="B151" s="2" t="s">
        <v>333</v>
      </c>
      <c r="C151" s="2" t="s">
        <v>47</v>
      </c>
      <c r="D151" s="2" t="s">
        <v>334</v>
      </c>
      <c r="E151" s="2" t="s">
        <v>213</v>
      </c>
      <c r="F151" s="2" t="s">
        <v>228</v>
      </c>
      <c r="G151" s="2" t="s">
        <v>117</v>
      </c>
      <c r="H151" s="2" t="s">
        <v>243</v>
      </c>
      <c r="I151" s="2"/>
      <c r="J151" s="2"/>
      <c r="K151" s="2" t="s">
        <v>147</v>
      </c>
      <c r="L151" s="2" t="s">
        <v>253</v>
      </c>
      <c r="M151" s="2" t="s">
        <v>104</v>
      </c>
      <c r="N151" s="3"/>
      <c r="O151" s="3"/>
      <c r="P151" s="2"/>
      <c r="Q151" s="2" t="s">
        <v>105</v>
      </c>
      <c r="R151" s="2" t="s">
        <v>106</v>
      </c>
      <c r="S151" s="2" t="s">
        <v>107</v>
      </c>
      <c r="T151" s="2" t="s">
        <v>108</v>
      </c>
      <c r="U151" s="2"/>
      <c r="V151" s="2" t="s">
        <v>109</v>
      </c>
      <c r="W151" s="2" t="s">
        <v>110</v>
      </c>
      <c r="X151" s="2"/>
      <c r="Y151" s="2" t="s">
        <v>65</v>
      </c>
      <c r="Z151" s="2">
        <v>0</v>
      </c>
      <c r="AA151" s="2"/>
      <c r="AB151" s="2"/>
      <c r="AC151" s="2"/>
      <c r="AD151" s="2"/>
      <c r="AE151" s="2" t="s">
        <v>123</v>
      </c>
      <c r="AF151" s="2" t="s">
        <v>222</v>
      </c>
      <c r="AG151" s="2" t="s">
        <v>223</v>
      </c>
      <c r="AH151" s="2" t="s">
        <v>69</v>
      </c>
      <c r="AI151" s="2" t="s">
        <v>70</v>
      </c>
      <c r="AJ151" s="2" t="s">
        <v>71</v>
      </c>
      <c r="AK151" s="2">
        <v>5311</v>
      </c>
    </row>
    <row r="152" spans="1:37">
      <c r="A152" s="2" t="s">
        <v>343</v>
      </c>
      <c r="B152" s="2" t="s">
        <v>344</v>
      </c>
      <c r="C152" s="2" t="s">
        <v>47</v>
      </c>
      <c r="D152" s="2" t="s">
        <v>345</v>
      </c>
      <c r="E152" s="2" t="s">
        <v>346</v>
      </c>
      <c r="F152" s="2" t="s">
        <v>116</v>
      </c>
      <c r="G152" s="2" t="s">
        <v>181</v>
      </c>
      <c r="H152" s="2" t="s">
        <v>52</v>
      </c>
      <c r="I152" s="2" t="s">
        <v>53</v>
      </c>
      <c r="J152" s="2" t="s">
        <v>180</v>
      </c>
      <c r="K152" s="2" t="s">
        <v>180</v>
      </c>
      <c r="L152" s="2" t="s">
        <v>181</v>
      </c>
      <c r="M152" s="2" t="s">
        <v>56</v>
      </c>
      <c r="N152" s="3">
        <v>150</v>
      </c>
      <c r="O152" s="3" t="s">
        <v>182</v>
      </c>
      <c r="P152" s="4">
        <f>IF(O152="吨",N152*1000,IF(O152="万立方米",N152*10000,""))</f>
        <v>1500000.0</v>
      </c>
      <c r="Q152" s="2" t="s">
        <v>183</v>
      </c>
      <c r="R152" s="2" t="s">
        <v>184</v>
      </c>
      <c r="S152" s="2" t="s">
        <v>185</v>
      </c>
      <c r="T152" s="2" t="s">
        <v>75</v>
      </c>
      <c r="U152" s="4">
        <f>0.001</f>
        <v>0.001</v>
      </c>
      <c r="V152" s="2" t="s">
        <v>186</v>
      </c>
      <c r="W152" s="2" t="s">
        <v>187</v>
      </c>
      <c r="X152" s="2" t="s">
        <v>64</v>
      </c>
      <c r="Y152" s="2" t="s">
        <v>65</v>
      </c>
      <c r="Z152" s="2">
        <v>0</v>
      </c>
      <c r="AA152" s="2"/>
      <c r="AB152" s="2"/>
      <c r="AC152" s="4">
        <f>P152*U152/1000000</f>
        <v>0.0015</v>
      </c>
      <c r="AD152" s="4">
        <f>AC152*(1-Z152/100)</f>
        <v>0.0015</v>
      </c>
      <c r="AE152" s="2" t="s">
        <v>66</v>
      </c>
      <c r="AF152" s="2" t="s">
        <v>67</v>
      </c>
      <c r="AG152" s="2"/>
      <c r="AH152" s="2" t="s">
        <v>69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347</v>
      </c>
      <c r="B153" s="2" t="s">
        <v>344</v>
      </c>
      <c r="C153" s="2" t="s">
        <v>47</v>
      </c>
      <c r="D153" s="2" t="s">
        <v>345</v>
      </c>
      <c r="E153" s="2" t="s">
        <v>346</v>
      </c>
      <c r="F153" s="2" t="s">
        <v>116</v>
      </c>
      <c r="G153" s="2" t="s">
        <v>181</v>
      </c>
      <c r="H153" s="2" t="s">
        <v>52</v>
      </c>
      <c r="I153" s="2" t="s">
        <v>53</v>
      </c>
      <c r="J153" s="2" t="s">
        <v>180</v>
      </c>
      <c r="K153" s="2" t="s">
        <v>180</v>
      </c>
      <c r="L153" s="2" t="s">
        <v>181</v>
      </c>
      <c r="M153" s="2" t="s">
        <v>73</v>
      </c>
      <c r="N153" s="3">
        <v>150</v>
      </c>
      <c r="O153" s="3" t="s">
        <v>182</v>
      </c>
      <c r="P153" s="4">
        <f>IF(O153="吨",N153*1000,IF(O153="万立方米",N153*10000,""))</f>
        <v>1500000.0</v>
      </c>
      <c r="Q153" s="2" t="s">
        <v>183</v>
      </c>
      <c r="R153" s="2" t="s">
        <v>184</v>
      </c>
      <c r="S153" s="2" t="s">
        <v>189</v>
      </c>
      <c r="T153" s="2" t="s">
        <v>75</v>
      </c>
      <c r="U153" s="4">
        <f>0.35</f>
        <v>0.35</v>
      </c>
      <c r="V153" s="2" t="s">
        <v>186</v>
      </c>
      <c r="W153" s="2" t="s">
        <v>190</v>
      </c>
      <c r="X153" s="2" t="s">
        <v>64</v>
      </c>
      <c r="Y153" s="2" t="s">
        <v>65</v>
      </c>
      <c r="Z153" s="2">
        <v>0</v>
      </c>
      <c r="AA153" s="2"/>
      <c r="AB153" s="2"/>
      <c r="AC153" s="4">
        <f>P153*U153/1000000</f>
        <v>0.525</v>
      </c>
      <c r="AD153" s="4">
        <f>AC153*(1-Z153/100)</f>
        <v>0.525</v>
      </c>
      <c r="AE153" s="2" t="s">
        <v>66</v>
      </c>
      <c r="AF153" s="2" t="s">
        <v>67</v>
      </c>
      <c r="AG153" s="2"/>
      <c r="AH153" s="2" t="s">
        <v>69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348</v>
      </c>
      <c r="B154" s="2" t="s">
        <v>344</v>
      </c>
      <c r="C154" s="2" t="s">
        <v>47</v>
      </c>
      <c r="D154" s="2" t="s">
        <v>345</v>
      </c>
      <c r="E154" s="2" t="s">
        <v>346</v>
      </c>
      <c r="F154" s="2" t="s">
        <v>116</v>
      </c>
      <c r="G154" s="2" t="s">
        <v>181</v>
      </c>
      <c r="H154" s="2" t="s">
        <v>52</v>
      </c>
      <c r="I154" s="2" t="s">
        <v>53</v>
      </c>
      <c r="J154" s="2" t="s">
        <v>180</v>
      </c>
      <c r="K154" s="2" t="s">
        <v>180</v>
      </c>
      <c r="L154" s="2" t="s">
        <v>181</v>
      </c>
      <c r="M154" s="2" t="s">
        <v>78</v>
      </c>
      <c r="N154" s="3">
        <v>150</v>
      </c>
      <c r="O154" s="3" t="s">
        <v>182</v>
      </c>
      <c r="P154" s="4">
        <f>IF(O154="吨",N154*1000,IF(O154="万立方米",N154*10000,""))</f>
        <v>1500000.0</v>
      </c>
      <c r="Q154" s="2" t="s">
        <v>183</v>
      </c>
      <c r="R154" s="2" t="s">
        <v>184</v>
      </c>
      <c r="S154" s="2" t="s">
        <v>192</v>
      </c>
      <c r="T154" s="2" t="s">
        <v>75</v>
      </c>
      <c r="U154" s="4">
        <f>1.2</f>
        <v>1.2</v>
      </c>
      <c r="V154" s="2" t="s">
        <v>186</v>
      </c>
      <c r="W154" s="2" t="s">
        <v>193</v>
      </c>
      <c r="X154" s="2" t="s">
        <v>64</v>
      </c>
      <c r="Y154" s="2" t="s">
        <v>65</v>
      </c>
      <c r="Z154" s="2">
        <v>0</v>
      </c>
      <c r="AA154" s="2"/>
      <c r="AB154" s="2"/>
      <c r="AC154" s="4">
        <f>P154*U154/1000000</f>
        <v>1.8</v>
      </c>
      <c r="AD154" s="4">
        <f>AC154*(1-Z154/100)</f>
        <v>1.8</v>
      </c>
      <c r="AE154" s="2" t="s">
        <v>66</v>
      </c>
      <c r="AF154" s="2" t="s">
        <v>67</v>
      </c>
      <c r="AG154" s="2"/>
      <c r="AH154" s="2" t="s">
        <v>69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349</v>
      </c>
      <c r="B155" s="2" t="s">
        <v>344</v>
      </c>
      <c r="C155" s="2" t="s">
        <v>47</v>
      </c>
      <c r="D155" s="2" t="s">
        <v>345</v>
      </c>
      <c r="E155" s="2" t="s">
        <v>346</v>
      </c>
      <c r="F155" s="2" t="s">
        <v>116</v>
      </c>
      <c r="G155" s="2" t="s">
        <v>181</v>
      </c>
      <c r="H155" s="2" t="s">
        <v>52</v>
      </c>
      <c r="I155" s="2" t="s">
        <v>53</v>
      </c>
      <c r="J155" s="2" t="s">
        <v>180</v>
      </c>
      <c r="K155" s="2" t="s">
        <v>180</v>
      </c>
      <c r="L155" s="2" t="s">
        <v>181</v>
      </c>
      <c r="M155" s="2" t="s">
        <v>82</v>
      </c>
      <c r="N155" s="3">
        <v>150</v>
      </c>
      <c r="O155" s="3" t="s">
        <v>182</v>
      </c>
      <c r="P155" s="4">
        <f>IF(O155="吨",N155*1000,IF(O155="万立方米",N155*10000,""))</f>
        <v>1500000.0</v>
      </c>
      <c r="Q155" s="2" t="s">
        <v>183</v>
      </c>
      <c r="R155" s="2" t="s">
        <v>184</v>
      </c>
      <c r="S155" s="2" t="s">
        <v>195</v>
      </c>
      <c r="T155" s="2" t="s">
        <v>75</v>
      </c>
      <c r="U155" s="4">
        <f>0.002</f>
        <v>0.002</v>
      </c>
      <c r="V155" s="2" t="s">
        <v>186</v>
      </c>
      <c r="W155" s="2" t="s">
        <v>196</v>
      </c>
      <c r="X155" s="2" t="s">
        <v>64</v>
      </c>
      <c r="Y155" s="2" t="s">
        <v>65</v>
      </c>
      <c r="Z155" s="2">
        <v>0</v>
      </c>
      <c r="AA155" s="2"/>
      <c r="AB155" s="2"/>
      <c r="AC155" s="4">
        <f>P155*U155/1000000</f>
        <v>0.003</v>
      </c>
      <c r="AD155" s="4">
        <f>AC155*(1-Z155/100)</f>
        <v>0.003</v>
      </c>
      <c r="AE155" s="2" t="s">
        <v>66</v>
      </c>
      <c r="AF155" s="2" t="s">
        <v>67</v>
      </c>
      <c r="AG155" s="2"/>
      <c r="AH155" s="2" t="s">
        <v>69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350</v>
      </c>
      <c r="B156" s="2" t="s">
        <v>344</v>
      </c>
      <c r="C156" s="2" t="s">
        <v>47</v>
      </c>
      <c r="D156" s="2" t="s">
        <v>345</v>
      </c>
      <c r="E156" s="2" t="s">
        <v>346</v>
      </c>
      <c r="F156" s="2" t="s">
        <v>116</v>
      </c>
      <c r="G156" s="2" t="s">
        <v>181</v>
      </c>
      <c r="H156" s="2" t="s">
        <v>52</v>
      </c>
      <c r="I156" s="2" t="s">
        <v>53</v>
      </c>
      <c r="J156" s="2" t="s">
        <v>180</v>
      </c>
      <c r="K156" s="2" t="s">
        <v>180</v>
      </c>
      <c r="L156" s="2" t="s">
        <v>181</v>
      </c>
      <c r="M156" s="2" t="s">
        <v>86</v>
      </c>
      <c r="N156" s="3">
        <v>150</v>
      </c>
      <c r="O156" s="3" t="s">
        <v>182</v>
      </c>
      <c r="P156" s="4">
        <f>IF(O156="吨",N156*1000,IF(O156="万立方米",N156*10000,""))</f>
        <v>1500000.0</v>
      </c>
      <c r="Q156" s="2" t="s">
        <v>183</v>
      </c>
      <c r="R156" s="2" t="s">
        <v>184</v>
      </c>
      <c r="S156" s="2" t="s">
        <v>198</v>
      </c>
      <c r="T156" s="2" t="s">
        <v>75</v>
      </c>
      <c r="U156" s="4">
        <f>0.01</f>
        <v>0.01</v>
      </c>
      <c r="V156" s="2" t="s">
        <v>186</v>
      </c>
      <c r="W156" s="2" t="s">
        <v>199</v>
      </c>
      <c r="X156" s="2" t="s">
        <v>64</v>
      </c>
      <c r="Y156" s="2" t="s">
        <v>65</v>
      </c>
      <c r="Z156" s="2">
        <v>0</v>
      </c>
      <c r="AA156" s="2"/>
      <c r="AB156" s="2"/>
      <c r="AC156" s="4">
        <f>P156*U156/1000000</f>
        <v>0.015</v>
      </c>
      <c r="AD156" s="4">
        <f>AC157*(1-AA156/100)+(AC156-AC157)*(1-AB156/100)</f>
        <v>0.015</v>
      </c>
      <c r="AE156" s="2" t="s">
        <v>66</v>
      </c>
      <c r="AF156" s="2" t="s">
        <v>67</v>
      </c>
      <c r="AG156" s="2"/>
      <c r="AH156" s="2" t="s">
        <v>69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351</v>
      </c>
      <c r="B157" s="2" t="s">
        <v>344</v>
      </c>
      <c r="C157" s="2" t="s">
        <v>47</v>
      </c>
      <c r="D157" s="2" t="s">
        <v>345</v>
      </c>
      <c r="E157" s="2" t="s">
        <v>346</v>
      </c>
      <c r="F157" s="2" t="s">
        <v>116</v>
      </c>
      <c r="G157" s="2" t="s">
        <v>181</v>
      </c>
      <c r="H157" s="2" t="s">
        <v>52</v>
      </c>
      <c r="I157" s="2" t="s">
        <v>53</v>
      </c>
      <c r="J157" s="2" t="s">
        <v>180</v>
      </c>
      <c r="K157" s="2" t="s">
        <v>180</v>
      </c>
      <c r="L157" s="2" t="s">
        <v>181</v>
      </c>
      <c r="M157" s="2" t="s">
        <v>91</v>
      </c>
      <c r="N157" s="3">
        <v>150</v>
      </c>
      <c r="O157" s="3" t="s">
        <v>182</v>
      </c>
      <c r="P157" s="4">
        <f>IF(O157="吨",N157*1000,IF(O157="万立方米",N157*10000,""))</f>
        <v>1500000.0</v>
      </c>
      <c r="Q157" s="2" t="s">
        <v>183</v>
      </c>
      <c r="R157" s="2" t="s">
        <v>184</v>
      </c>
      <c r="S157" s="2" t="s">
        <v>201</v>
      </c>
      <c r="T157" s="2" t="s">
        <v>75</v>
      </c>
      <c r="U157" s="4">
        <f>0.005</f>
        <v>0.005</v>
      </c>
      <c r="V157" s="2" t="s">
        <v>186</v>
      </c>
      <c r="W157" s="2" t="s">
        <v>202</v>
      </c>
      <c r="X157" s="2" t="s">
        <v>64</v>
      </c>
      <c r="Y157" s="2" t="s">
        <v>65</v>
      </c>
      <c r="Z157" s="2">
        <v>0</v>
      </c>
      <c r="AA157" s="2"/>
      <c r="AB157" s="2"/>
      <c r="AC157" s="4">
        <f>P157*U157/1000000</f>
        <v>0.0075</v>
      </c>
      <c r="AD157" s="4">
        <f>AC157*(1-Z157/100)</f>
        <v>0.0075</v>
      </c>
      <c r="AE157" s="2" t="s">
        <v>66</v>
      </c>
      <c r="AF157" s="2" t="s">
        <v>67</v>
      </c>
      <c r="AG157" s="2"/>
      <c r="AH157" s="2" t="s">
        <v>69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352</v>
      </c>
      <c r="B158" s="2" t="s">
        <v>344</v>
      </c>
      <c r="C158" s="2" t="s">
        <v>47</v>
      </c>
      <c r="D158" s="2" t="s">
        <v>345</v>
      </c>
      <c r="E158" s="2" t="s">
        <v>346</v>
      </c>
      <c r="F158" s="2" t="s">
        <v>116</v>
      </c>
      <c r="G158" s="2" t="s">
        <v>181</v>
      </c>
      <c r="H158" s="2" t="s">
        <v>52</v>
      </c>
      <c r="I158" s="2" t="s">
        <v>53</v>
      </c>
      <c r="J158" s="2" t="s">
        <v>180</v>
      </c>
      <c r="K158" s="2" t="s">
        <v>180</v>
      </c>
      <c r="L158" s="2" t="s">
        <v>181</v>
      </c>
      <c r="M158" s="2" t="s">
        <v>95</v>
      </c>
      <c r="N158" s="3">
        <v>150</v>
      </c>
      <c r="O158" s="3" t="s">
        <v>182</v>
      </c>
      <c r="P158" s="4">
        <f>IF(O158="吨",N158*1000,IF(O158="万立方米",N158*10000,""))</f>
        <v>1500000.0</v>
      </c>
      <c r="Q158" s="2" t="s">
        <v>183</v>
      </c>
      <c r="R158" s="2" t="s">
        <v>184</v>
      </c>
      <c r="S158" s="2" t="s">
        <v>204</v>
      </c>
      <c r="T158" s="2" t="s">
        <v>75</v>
      </c>
      <c r="U158" s="4">
        <f>0.005</f>
        <v>0.005</v>
      </c>
      <c r="V158" s="2" t="s">
        <v>186</v>
      </c>
      <c r="W158" s="2" t="s">
        <v>205</v>
      </c>
      <c r="X158" s="2" t="s">
        <v>64</v>
      </c>
      <c r="Y158" s="2" t="s">
        <v>65</v>
      </c>
      <c r="Z158" s="2">
        <v>0</v>
      </c>
      <c r="AA158" s="2"/>
      <c r="AB158" s="2"/>
      <c r="AC158" s="4">
        <f>P158*U158/1000000</f>
        <v>0.0075</v>
      </c>
      <c r="AD158" s="4">
        <f>AC158*(1-Z158/100)</f>
        <v>0.0075</v>
      </c>
      <c r="AE158" s="2" t="s">
        <v>66</v>
      </c>
      <c r="AF158" s="2" t="s">
        <v>67</v>
      </c>
      <c r="AG158" s="2"/>
      <c r="AH158" s="2" t="s">
        <v>69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353</v>
      </c>
      <c r="B159" s="2" t="s">
        <v>344</v>
      </c>
      <c r="C159" s="2" t="s">
        <v>47</v>
      </c>
      <c r="D159" s="2" t="s">
        <v>345</v>
      </c>
      <c r="E159" s="2" t="s">
        <v>346</v>
      </c>
      <c r="F159" s="2" t="s">
        <v>116</v>
      </c>
      <c r="G159" s="2" t="s">
        <v>181</v>
      </c>
      <c r="H159" s="2" t="s">
        <v>52</v>
      </c>
      <c r="I159" s="2" t="s">
        <v>53</v>
      </c>
      <c r="J159" s="2" t="s">
        <v>180</v>
      </c>
      <c r="K159" s="2" t="s">
        <v>180</v>
      </c>
      <c r="L159" s="2" t="s">
        <v>181</v>
      </c>
      <c r="M159" s="2" t="s">
        <v>100</v>
      </c>
      <c r="N159" s="3">
        <v>150</v>
      </c>
      <c r="O159" s="3" t="s">
        <v>182</v>
      </c>
      <c r="P159" s="4">
        <f>IF(O159="吨",N159*1000,IF(O159="万立方米",N159*10000,""))</f>
        <v>1500000.0</v>
      </c>
      <c r="Q159" s="2" t="s">
        <v>183</v>
      </c>
      <c r="R159" s="2" t="s">
        <v>184</v>
      </c>
      <c r="S159" s="2" t="s">
        <v>207</v>
      </c>
      <c r="T159" s="2" t="s">
        <v>75</v>
      </c>
      <c r="U159" s="4">
        <f>0.02</f>
        <v>0.02</v>
      </c>
      <c r="V159" s="2" t="s">
        <v>186</v>
      </c>
      <c r="W159" s="2" t="s">
        <v>208</v>
      </c>
      <c r="X159" s="2" t="s">
        <v>64</v>
      </c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/>
      <c r="AH159" s="2" t="s">
        <v>69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354</v>
      </c>
      <c r="B160" s="2" t="s">
        <v>344</v>
      </c>
      <c r="C160" s="2" t="s">
        <v>47</v>
      </c>
      <c r="D160" s="2" t="s">
        <v>345</v>
      </c>
      <c r="E160" s="2" t="s">
        <v>346</v>
      </c>
      <c r="F160" s="2" t="s">
        <v>116</v>
      </c>
      <c r="G160" s="2" t="s">
        <v>181</v>
      </c>
      <c r="H160" s="2" t="s">
        <v>52</v>
      </c>
      <c r="I160" s="2"/>
      <c r="J160" s="2"/>
      <c r="K160" s="2"/>
      <c r="L160" s="2"/>
      <c r="M160" s="2" t="s">
        <v>104</v>
      </c>
      <c r="N160" s="3"/>
      <c r="O160" s="3"/>
      <c r="P160" s="4">
        <v>0.0</v>
      </c>
      <c r="Q160" s="2" t="s">
        <v>105</v>
      </c>
      <c r="R160" s="2" t="s">
        <v>106</v>
      </c>
      <c r="S160" s="2" t="s">
        <v>107</v>
      </c>
      <c r="T160" s="2" t="s">
        <v>108</v>
      </c>
      <c r="U160" s="4">
        <f>0.0</f>
        <v>0.0</v>
      </c>
      <c r="V160" s="2" t="s">
        <v>109</v>
      </c>
      <c r="W160" s="2" t="s">
        <v>110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134</v>
      </c>
      <c r="AH160" s="2" t="s">
        <v>69</v>
      </c>
      <c r="AI160" s="2" t="s">
        <v>70</v>
      </c>
      <c r="AJ160" s="2" t="s">
        <v>71</v>
      </c>
      <c r="AK160" s="2">
        <v>3490</v>
      </c>
    </row>
    <row r="161" spans="1:37">
      <c r="A161" s="2" t="s">
        <v>355</v>
      </c>
      <c r="B161" s="2" t="s">
        <v>356</v>
      </c>
      <c r="C161" s="2" t="s">
        <v>47</v>
      </c>
      <c r="D161" s="2" t="s">
        <v>357</v>
      </c>
      <c r="E161" s="2" t="s">
        <v>152</v>
      </c>
      <c r="F161" s="2" t="s">
        <v>178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51</v>
      </c>
      <c r="M161" s="2" t="s">
        <v>56</v>
      </c>
      <c r="N161" s="3">
        <v>491300</v>
      </c>
      <c r="O161" s="3" t="s">
        <v>57</v>
      </c>
      <c r="P161" s="4">
        <f>IF(O161="吨",N161*1000,IF(O161="万立方米",N161*10000,""))</f>
        <v>491300000.0</v>
      </c>
      <c r="Q161" s="2" t="s">
        <v>58</v>
      </c>
      <c r="R161" s="2" t="s">
        <v>59</v>
      </c>
      <c r="S161" s="2" t="s">
        <v>60</v>
      </c>
      <c r="T161" s="2" t="s">
        <v>61</v>
      </c>
      <c r="U161" s="4">
        <f>0.06</f>
        <v>0.06</v>
      </c>
      <c r="V161" s="2" t="s">
        <v>62</v>
      </c>
      <c r="W161" s="2" t="s">
        <v>63</v>
      </c>
      <c r="X161" s="2" t="s">
        <v>64</v>
      </c>
      <c r="Y161" s="2" t="s">
        <v>65</v>
      </c>
      <c r="Z161" s="2">
        <v>0</v>
      </c>
      <c r="AA161" s="2"/>
      <c r="AB161" s="2"/>
      <c r="AC161" s="4">
        <f>P161*U161/1000000</f>
        <v>29.478</v>
      </c>
      <c r="AD161" s="4">
        <f>AC161*(1-Z161/100)</f>
        <v>29.478</v>
      </c>
      <c r="AE161" s="2" t="s">
        <v>66</v>
      </c>
      <c r="AF161" s="2" t="s">
        <v>67</v>
      </c>
      <c r="AG161" s="2" t="s">
        <v>68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358</v>
      </c>
      <c r="B162" s="2" t="s">
        <v>356</v>
      </c>
      <c r="C162" s="2" t="s">
        <v>47</v>
      </c>
      <c r="D162" s="2" t="s">
        <v>357</v>
      </c>
      <c r="E162" s="2" t="s">
        <v>152</v>
      </c>
      <c r="F162" s="2" t="s">
        <v>178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51</v>
      </c>
      <c r="M162" s="2" t="s">
        <v>73</v>
      </c>
      <c r="N162" s="3">
        <v>491300</v>
      </c>
      <c r="O162" s="3" t="s">
        <v>57</v>
      </c>
      <c r="P162" s="4">
        <f>IF(O162="吨",N162*1000,IF(O162="万立方米",N162*10000,""))</f>
        <v>491300000.0</v>
      </c>
      <c r="Q162" s="2" t="s">
        <v>58</v>
      </c>
      <c r="R162" s="2" t="s">
        <v>59</v>
      </c>
      <c r="S162" s="2" t="s">
        <v>74</v>
      </c>
      <c r="T162" s="2" t="s">
        <v>75</v>
      </c>
      <c r="U162" s="4">
        <f>1.5</f>
        <v>1.5</v>
      </c>
      <c r="V162" s="2" t="s">
        <v>62</v>
      </c>
      <c r="W162" s="2" t="s">
        <v>76</v>
      </c>
      <c r="X162" s="2" t="s">
        <v>64</v>
      </c>
      <c r="Y162" s="2" t="s">
        <v>65</v>
      </c>
      <c r="Z162" s="2">
        <v>0</v>
      </c>
      <c r="AA162" s="2"/>
      <c r="AB162" s="2"/>
      <c r="AC162" s="4">
        <f>P162*U162/1000000</f>
        <v>736.95</v>
      </c>
      <c r="AD162" s="4">
        <f>AC162*(1-Z162/100)</f>
        <v>736.95</v>
      </c>
      <c r="AE162" s="2" t="s">
        <v>66</v>
      </c>
      <c r="AF162" s="2" t="s">
        <v>67</v>
      </c>
      <c r="AG162" s="2" t="s">
        <v>68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359</v>
      </c>
      <c r="B163" s="2" t="s">
        <v>356</v>
      </c>
      <c r="C163" s="2" t="s">
        <v>47</v>
      </c>
      <c r="D163" s="2" t="s">
        <v>357</v>
      </c>
      <c r="E163" s="2" t="s">
        <v>152</v>
      </c>
      <c r="F163" s="2" t="s">
        <v>178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51</v>
      </c>
      <c r="M163" s="2" t="s">
        <v>78</v>
      </c>
      <c r="N163" s="3">
        <v>491300</v>
      </c>
      <c r="O163" s="3" t="s">
        <v>57</v>
      </c>
      <c r="P163" s="4">
        <f>IF(O163="吨",N163*1000,IF(O163="万立方米",N163*10000,""))</f>
        <v>491300000.0</v>
      </c>
      <c r="Q163" s="2" t="s">
        <v>58</v>
      </c>
      <c r="R163" s="2" t="s">
        <v>59</v>
      </c>
      <c r="S163" s="2" t="s">
        <v>79</v>
      </c>
      <c r="T163" s="2" t="s">
        <v>75</v>
      </c>
      <c r="U163" s="4">
        <f>6.0</f>
        <v>6.0</v>
      </c>
      <c r="V163" s="2" t="s">
        <v>62</v>
      </c>
      <c r="W163" s="2" t="s">
        <v>80</v>
      </c>
      <c r="X163" s="2" t="s">
        <v>64</v>
      </c>
      <c r="Y163" s="2" t="s">
        <v>65</v>
      </c>
      <c r="Z163" s="2">
        <v>0</v>
      </c>
      <c r="AA163" s="2"/>
      <c r="AB163" s="2"/>
      <c r="AC163" s="4">
        <f>P163*U163/1000000</f>
        <v>2947.8</v>
      </c>
      <c r="AD163" s="4">
        <f>AC163*(1-Z163/100)</f>
        <v>2947.8</v>
      </c>
      <c r="AE163" s="2" t="s">
        <v>66</v>
      </c>
      <c r="AF163" s="2" t="s">
        <v>67</v>
      </c>
      <c r="AG163" s="2" t="s">
        <v>68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360</v>
      </c>
      <c r="B164" s="2" t="s">
        <v>356</v>
      </c>
      <c r="C164" s="2" t="s">
        <v>47</v>
      </c>
      <c r="D164" s="2" t="s">
        <v>357</v>
      </c>
      <c r="E164" s="2" t="s">
        <v>152</v>
      </c>
      <c r="F164" s="2" t="s">
        <v>178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51</v>
      </c>
      <c r="M164" s="2" t="s">
        <v>82</v>
      </c>
      <c r="N164" s="3">
        <v>491300</v>
      </c>
      <c r="O164" s="3" t="s">
        <v>57</v>
      </c>
      <c r="P164" s="4">
        <f>IF(O164="吨",N164*1000,IF(O164="万立方米",N164*10000,""))</f>
        <v>491300000.0</v>
      </c>
      <c r="Q164" s="2" t="s">
        <v>58</v>
      </c>
      <c r="R164" s="2" t="s">
        <v>59</v>
      </c>
      <c r="S164" s="2" t="s">
        <v>83</v>
      </c>
      <c r="T164" s="2" t="s">
        <v>61</v>
      </c>
      <c r="U164" s="4">
        <f>0.35</f>
        <v>0.35</v>
      </c>
      <c r="V164" s="2" t="s">
        <v>62</v>
      </c>
      <c r="W164" s="2" t="s">
        <v>84</v>
      </c>
      <c r="X164" s="2" t="s">
        <v>64</v>
      </c>
      <c r="Y164" s="2" t="s">
        <v>65</v>
      </c>
      <c r="Z164" s="2">
        <v>0</v>
      </c>
      <c r="AA164" s="2"/>
      <c r="AB164" s="2"/>
      <c r="AC164" s="4">
        <f>P164*U164/1000000</f>
        <v>171.955</v>
      </c>
      <c r="AD164" s="4">
        <f>AC164*(1-Z164/100)</f>
        <v>171.955</v>
      </c>
      <c r="AE164" s="2" t="s">
        <v>66</v>
      </c>
      <c r="AF164" s="2" t="s">
        <v>67</v>
      </c>
      <c r="AG164" s="2" t="s">
        <v>68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361</v>
      </c>
      <c r="B165" s="2" t="s">
        <v>356</v>
      </c>
      <c r="C165" s="2" t="s">
        <v>47</v>
      </c>
      <c r="D165" s="2" t="s">
        <v>357</v>
      </c>
      <c r="E165" s="2" t="s">
        <v>152</v>
      </c>
      <c r="F165" s="2" t="s">
        <v>178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51</v>
      </c>
      <c r="M165" s="2" t="s">
        <v>86</v>
      </c>
      <c r="N165" s="3">
        <v>491300</v>
      </c>
      <c r="O165" s="3" t="s">
        <v>57</v>
      </c>
      <c r="P165" s="4">
        <f>IF(O165="吨",N165*1000,IF(O165="万立方米",N165*10000,""))</f>
        <v>491300000.0</v>
      </c>
      <c r="Q165" s="2" t="s">
        <v>58</v>
      </c>
      <c r="R165" s="2" t="s">
        <v>59</v>
      </c>
      <c r="S165" s="2" t="s">
        <v>87</v>
      </c>
      <c r="T165" s="2" t="s">
        <v>88</v>
      </c>
      <c r="U165" s="4">
        <f>0.75</f>
        <v>0.75</v>
      </c>
      <c r="V165" s="2" t="s">
        <v>62</v>
      </c>
      <c r="W165" s="2" t="s">
        <v>89</v>
      </c>
      <c r="X165" s="2" t="s">
        <v>64</v>
      </c>
      <c r="Y165" s="2" t="s">
        <v>65</v>
      </c>
      <c r="Z165" s="2">
        <v>0</v>
      </c>
      <c r="AA165" s="2"/>
      <c r="AB165" s="2"/>
      <c r="AC165" s="4">
        <f>P165*U165/1000000</f>
        <v>368.475</v>
      </c>
      <c r="AD165" s="4">
        <f>AC166*(1-AA165/100)+(AC165-AC166)*(1-AB165/100)</f>
        <v>368.475</v>
      </c>
      <c r="AE165" s="2" t="s">
        <v>66</v>
      </c>
      <c r="AF165" s="2" t="s">
        <v>67</v>
      </c>
      <c r="AG165" s="2" t="s">
        <v>68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362</v>
      </c>
      <c r="B166" s="2" t="s">
        <v>356</v>
      </c>
      <c r="C166" s="2" t="s">
        <v>47</v>
      </c>
      <c r="D166" s="2" t="s">
        <v>357</v>
      </c>
      <c r="E166" s="2" t="s">
        <v>152</v>
      </c>
      <c r="F166" s="2" t="s">
        <v>178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51</v>
      </c>
      <c r="M166" s="2" t="s">
        <v>91</v>
      </c>
      <c r="N166" s="3">
        <v>491300</v>
      </c>
      <c r="O166" s="3" t="s">
        <v>57</v>
      </c>
      <c r="P166" s="4">
        <f>IF(O166="吨",N166*1000,IF(O166="万立方米",N166*10000,""))</f>
        <v>491300000.0</v>
      </c>
      <c r="Q166" s="2" t="s">
        <v>58</v>
      </c>
      <c r="R166" s="2" t="s">
        <v>59</v>
      </c>
      <c r="S166" s="2" t="s">
        <v>92</v>
      </c>
      <c r="T166" s="2" t="s">
        <v>88</v>
      </c>
      <c r="U166" s="4">
        <f>0.75</f>
        <v>0.75</v>
      </c>
      <c r="V166" s="2" t="s">
        <v>62</v>
      </c>
      <c r="W166" s="2" t="s">
        <v>93</v>
      </c>
      <c r="X166" s="2" t="s">
        <v>64</v>
      </c>
      <c r="Y166" s="2" t="s">
        <v>65</v>
      </c>
      <c r="Z166" s="2">
        <v>0</v>
      </c>
      <c r="AA166" s="2"/>
      <c r="AB166" s="2"/>
      <c r="AC166" s="4">
        <f>P166*U166/1000000</f>
        <v>368.475</v>
      </c>
      <c r="AD166" s="4">
        <f>AC166*(1-Z166/100)</f>
        <v>368.475</v>
      </c>
      <c r="AE166" s="2" t="s">
        <v>66</v>
      </c>
      <c r="AF166" s="2" t="s">
        <v>67</v>
      </c>
      <c r="AG166" s="2" t="s">
        <v>68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363</v>
      </c>
      <c r="B167" s="2" t="s">
        <v>356</v>
      </c>
      <c r="C167" s="2" t="s">
        <v>47</v>
      </c>
      <c r="D167" s="2" t="s">
        <v>357</v>
      </c>
      <c r="E167" s="2" t="s">
        <v>152</v>
      </c>
      <c r="F167" s="2" t="s">
        <v>178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51</v>
      </c>
      <c r="M167" s="2" t="s">
        <v>95</v>
      </c>
      <c r="N167" s="3">
        <v>491300</v>
      </c>
      <c r="O167" s="3" t="s">
        <v>57</v>
      </c>
      <c r="P167" s="4">
        <f>IF(O167="吨",N167*1000,IF(O167="万立方米",N167*10000,""))</f>
        <v>491300000.0</v>
      </c>
      <c r="Q167" s="2" t="s">
        <v>58</v>
      </c>
      <c r="R167" s="2" t="s">
        <v>59</v>
      </c>
      <c r="S167" s="2" t="s">
        <v>96</v>
      </c>
      <c r="T167" s="2" t="s">
        <v>97</v>
      </c>
      <c r="U167" s="4">
        <f>1.7</f>
        <v>1.7</v>
      </c>
      <c r="V167" s="2" t="s">
        <v>62</v>
      </c>
      <c r="W167" s="2" t="s">
        <v>98</v>
      </c>
      <c r="X167" s="2" t="s">
        <v>64</v>
      </c>
      <c r="Y167" s="2" t="s">
        <v>65</v>
      </c>
      <c r="Z167" s="2">
        <v>0</v>
      </c>
      <c r="AA167" s="2"/>
      <c r="AB167" s="2"/>
      <c r="AC167" s="4">
        <f>P167*U167/1000000</f>
        <v>835.21</v>
      </c>
      <c r="AD167" s="4">
        <f>AC167*(1-Z167/100)</f>
        <v>835.21</v>
      </c>
      <c r="AE167" s="2" t="s">
        <v>66</v>
      </c>
      <c r="AF167" s="2" t="s">
        <v>67</v>
      </c>
      <c r="AG167" s="2" t="s">
        <v>68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364</v>
      </c>
      <c r="B168" s="2" t="s">
        <v>356</v>
      </c>
      <c r="C168" s="2" t="s">
        <v>47</v>
      </c>
      <c r="D168" s="2" t="s">
        <v>357</v>
      </c>
      <c r="E168" s="2" t="s">
        <v>152</v>
      </c>
      <c r="F168" s="2" t="s">
        <v>178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51</v>
      </c>
      <c r="M168" s="2" t="s">
        <v>100</v>
      </c>
      <c r="N168" s="3">
        <v>491300</v>
      </c>
      <c r="O168" s="3" t="s">
        <v>57</v>
      </c>
      <c r="P168" s="4">
        <f>IF(O168="吨",N168*1000,IF(O168="万立方米",N168*10000,""))</f>
        <v>491300000.0</v>
      </c>
      <c r="Q168" s="2" t="s">
        <v>58</v>
      </c>
      <c r="R168" s="2" t="s">
        <v>59</v>
      </c>
      <c r="S168" s="2" t="s">
        <v>101</v>
      </c>
      <c r="T168" s="2" t="s">
        <v>75</v>
      </c>
      <c r="U168" s="4">
        <f>0.12</f>
        <v>0.12</v>
      </c>
      <c r="V168" s="2" t="s">
        <v>62</v>
      </c>
      <c r="W168" s="2" t="s">
        <v>102</v>
      </c>
      <c r="X168" s="2" t="s">
        <v>64</v>
      </c>
      <c r="Y168" s="2" t="s">
        <v>65</v>
      </c>
      <c r="Z168" s="2">
        <v>0</v>
      </c>
      <c r="AA168" s="2"/>
      <c r="AB168" s="2"/>
      <c r="AC168" s="4">
        <f>P168*U168/1000000</f>
        <v>58.956</v>
      </c>
      <c r="AD168" s="4">
        <f>AC168*(1-Z168/100)</f>
        <v>58.956</v>
      </c>
      <c r="AE168" s="2" t="s">
        <v>66</v>
      </c>
      <c r="AF168" s="2" t="s">
        <v>67</v>
      </c>
      <c r="AG168" s="2" t="s">
        <v>68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365</v>
      </c>
      <c r="B169" s="2" t="s">
        <v>356</v>
      </c>
      <c r="C169" s="2" t="s">
        <v>47</v>
      </c>
      <c r="D169" s="2" t="s">
        <v>357</v>
      </c>
      <c r="E169" s="2" t="s">
        <v>152</v>
      </c>
      <c r="F169" s="2" t="s">
        <v>178</v>
      </c>
      <c r="G169" s="2" t="s">
        <v>51</v>
      </c>
      <c r="H169" s="2" t="s">
        <v>52</v>
      </c>
      <c r="I169" s="2" t="s">
        <v>161</v>
      </c>
      <c r="J169" s="2" t="s">
        <v>279</v>
      </c>
      <c r="K169" s="2" t="s">
        <v>55</v>
      </c>
      <c r="L169" s="2" t="s">
        <v>51</v>
      </c>
      <c r="M169" s="2" t="s">
        <v>56</v>
      </c>
      <c r="N169" s="3">
        <v>244.1</v>
      </c>
      <c r="O169" s="3" t="s">
        <v>57</v>
      </c>
      <c r="P169" s="4">
        <f>IF(O169="吨",N169*1000,IF(O169="万立方米",N169*10000,""))</f>
        <v>244100.0</v>
      </c>
      <c r="Q169" s="2" t="s">
        <v>58</v>
      </c>
      <c r="R169" s="2" t="s">
        <v>59</v>
      </c>
      <c r="S169" s="2" t="s">
        <v>60</v>
      </c>
      <c r="T169" s="2" t="s">
        <v>61</v>
      </c>
      <c r="U169" s="4">
        <f>0.06</f>
        <v>0.06</v>
      </c>
      <c r="V169" s="2" t="s">
        <v>62</v>
      </c>
      <c r="W169" s="2" t="s">
        <v>63</v>
      </c>
      <c r="X169" s="2" t="s">
        <v>64</v>
      </c>
      <c r="Y169" s="2" t="s">
        <v>65</v>
      </c>
      <c r="Z169" s="2">
        <v>0</v>
      </c>
      <c r="AA169" s="2"/>
      <c r="AB169" s="2"/>
      <c r="AC169" s="4">
        <f>P169*U169/1000000</f>
        <v>0.014646</v>
      </c>
      <c r="AD169" s="4">
        <f>AC169*(1-Z169/100)</f>
        <v>0.014646</v>
      </c>
      <c r="AE169" s="2" t="s">
        <v>66</v>
      </c>
      <c r="AF169" s="2" t="s">
        <v>67</v>
      </c>
      <c r="AG169" s="2" t="s">
        <v>68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366</v>
      </c>
      <c r="B170" s="2" t="s">
        <v>356</v>
      </c>
      <c r="C170" s="2" t="s">
        <v>47</v>
      </c>
      <c r="D170" s="2" t="s">
        <v>357</v>
      </c>
      <c r="E170" s="2" t="s">
        <v>152</v>
      </c>
      <c r="F170" s="2" t="s">
        <v>178</v>
      </c>
      <c r="G170" s="2" t="s">
        <v>51</v>
      </c>
      <c r="H170" s="2" t="s">
        <v>52</v>
      </c>
      <c r="I170" s="2" t="s">
        <v>161</v>
      </c>
      <c r="J170" s="2" t="s">
        <v>279</v>
      </c>
      <c r="K170" s="2" t="s">
        <v>55</v>
      </c>
      <c r="L170" s="2" t="s">
        <v>51</v>
      </c>
      <c r="M170" s="2" t="s">
        <v>73</v>
      </c>
      <c r="N170" s="3">
        <v>244.1</v>
      </c>
      <c r="O170" s="3" t="s">
        <v>57</v>
      </c>
      <c r="P170" s="4">
        <f>IF(O170="吨",N170*1000,IF(O170="万立方米",N170*10000,""))</f>
        <v>244100.0</v>
      </c>
      <c r="Q170" s="2" t="s">
        <v>58</v>
      </c>
      <c r="R170" s="2" t="s">
        <v>59</v>
      </c>
      <c r="S170" s="2" t="s">
        <v>74</v>
      </c>
      <c r="T170" s="2" t="s">
        <v>75</v>
      </c>
      <c r="U170" s="4">
        <f>1.5</f>
        <v>1.5</v>
      </c>
      <c r="V170" s="2" t="s">
        <v>62</v>
      </c>
      <c r="W170" s="2" t="s">
        <v>76</v>
      </c>
      <c r="X170" s="2" t="s">
        <v>64</v>
      </c>
      <c r="Y170" s="2" t="s">
        <v>65</v>
      </c>
      <c r="Z170" s="2">
        <v>0</v>
      </c>
      <c r="AA170" s="2"/>
      <c r="AB170" s="2"/>
      <c r="AC170" s="4">
        <f>P170*U170/1000000</f>
        <v>0.36615</v>
      </c>
      <c r="AD170" s="4">
        <f>AC170*(1-Z170/100)</f>
        <v>0.36615</v>
      </c>
      <c r="AE170" s="2" t="s">
        <v>66</v>
      </c>
      <c r="AF170" s="2" t="s">
        <v>67</v>
      </c>
      <c r="AG170" s="2" t="s">
        <v>68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367</v>
      </c>
      <c r="B171" s="2" t="s">
        <v>356</v>
      </c>
      <c r="C171" s="2" t="s">
        <v>47</v>
      </c>
      <c r="D171" s="2" t="s">
        <v>357</v>
      </c>
      <c r="E171" s="2" t="s">
        <v>152</v>
      </c>
      <c r="F171" s="2" t="s">
        <v>178</v>
      </c>
      <c r="G171" s="2" t="s">
        <v>51</v>
      </c>
      <c r="H171" s="2" t="s">
        <v>52</v>
      </c>
      <c r="I171" s="2" t="s">
        <v>161</v>
      </c>
      <c r="J171" s="2" t="s">
        <v>279</v>
      </c>
      <c r="K171" s="2" t="s">
        <v>55</v>
      </c>
      <c r="L171" s="2" t="s">
        <v>51</v>
      </c>
      <c r="M171" s="2" t="s">
        <v>78</v>
      </c>
      <c r="N171" s="3">
        <v>244.1</v>
      </c>
      <c r="O171" s="3" t="s">
        <v>57</v>
      </c>
      <c r="P171" s="4">
        <f>IF(O171="吨",N171*1000,IF(O171="万立方米",N171*10000,""))</f>
        <v>244100.0</v>
      </c>
      <c r="Q171" s="2" t="s">
        <v>58</v>
      </c>
      <c r="R171" s="2" t="s">
        <v>59</v>
      </c>
      <c r="S171" s="2" t="s">
        <v>79</v>
      </c>
      <c r="T171" s="2" t="s">
        <v>75</v>
      </c>
      <c r="U171" s="4">
        <f>6.0</f>
        <v>6.0</v>
      </c>
      <c r="V171" s="2" t="s">
        <v>62</v>
      </c>
      <c r="W171" s="2" t="s">
        <v>80</v>
      </c>
      <c r="X171" s="2" t="s">
        <v>64</v>
      </c>
      <c r="Y171" s="2" t="s">
        <v>65</v>
      </c>
      <c r="Z171" s="2">
        <v>0</v>
      </c>
      <c r="AA171" s="2"/>
      <c r="AB171" s="2"/>
      <c r="AC171" s="4">
        <f>P171*U171/1000000</f>
        <v>1.4646</v>
      </c>
      <c r="AD171" s="4">
        <f>AC171*(1-Z171/100)</f>
        <v>1.4646</v>
      </c>
      <c r="AE171" s="2" t="s">
        <v>66</v>
      </c>
      <c r="AF171" s="2" t="s">
        <v>67</v>
      </c>
      <c r="AG171" s="2" t="s">
        <v>68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368</v>
      </c>
      <c r="B172" s="2" t="s">
        <v>356</v>
      </c>
      <c r="C172" s="2" t="s">
        <v>47</v>
      </c>
      <c r="D172" s="2" t="s">
        <v>357</v>
      </c>
      <c r="E172" s="2" t="s">
        <v>152</v>
      </c>
      <c r="F172" s="2" t="s">
        <v>178</v>
      </c>
      <c r="G172" s="2" t="s">
        <v>51</v>
      </c>
      <c r="H172" s="2" t="s">
        <v>52</v>
      </c>
      <c r="I172" s="2" t="s">
        <v>161</v>
      </c>
      <c r="J172" s="2" t="s">
        <v>279</v>
      </c>
      <c r="K172" s="2" t="s">
        <v>55</v>
      </c>
      <c r="L172" s="2" t="s">
        <v>51</v>
      </c>
      <c r="M172" s="2" t="s">
        <v>82</v>
      </c>
      <c r="N172" s="3">
        <v>244.1</v>
      </c>
      <c r="O172" s="3" t="s">
        <v>57</v>
      </c>
      <c r="P172" s="4">
        <f>IF(O172="吨",N172*1000,IF(O172="万立方米",N172*10000,""))</f>
        <v>244100.0</v>
      </c>
      <c r="Q172" s="2" t="s">
        <v>58</v>
      </c>
      <c r="R172" s="2" t="s">
        <v>59</v>
      </c>
      <c r="S172" s="2" t="s">
        <v>83</v>
      </c>
      <c r="T172" s="2" t="s">
        <v>61</v>
      </c>
      <c r="U172" s="4">
        <f>0.35</f>
        <v>0.35</v>
      </c>
      <c r="V172" s="2" t="s">
        <v>62</v>
      </c>
      <c r="W172" s="2" t="s">
        <v>84</v>
      </c>
      <c r="X172" s="2" t="s">
        <v>64</v>
      </c>
      <c r="Y172" s="2" t="s">
        <v>65</v>
      </c>
      <c r="Z172" s="2">
        <v>0</v>
      </c>
      <c r="AA172" s="2"/>
      <c r="AB172" s="2"/>
      <c r="AC172" s="4">
        <f>P172*U172/1000000</f>
        <v>0.085435</v>
      </c>
      <c r="AD172" s="4">
        <f>AC172*(1-Z172/100)</f>
        <v>0.085435</v>
      </c>
      <c r="AE172" s="2" t="s">
        <v>66</v>
      </c>
      <c r="AF172" s="2" t="s">
        <v>67</v>
      </c>
      <c r="AG172" s="2" t="s">
        <v>68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369</v>
      </c>
      <c r="B173" s="2" t="s">
        <v>356</v>
      </c>
      <c r="C173" s="2" t="s">
        <v>47</v>
      </c>
      <c r="D173" s="2" t="s">
        <v>357</v>
      </c>
      <c r="E173" s="2" t="s">
        <v>152</v>
      </c>
      <c r="F173" s="2" t="s">
        <v>178</v>
      </c>
      <c r="G173" s="2" t="s">
        <v>51</v>
      </c>
      <c r="H173" s="2" t="s">
        <v>52</v>
      </c>
      <c r="I173" s="2" t="s">
        <v>161</v>
      </c>
      <c r="J173" s="2" t="s">
        <v>279</v>
      </c>
      <c r="K173" s="2" t="s">
        <v>55</v>
      </c>
      <c r="L173" s="2" t="s">
        <v>51</v>
      </c>
      <c r="M173" s="2" t="s">
        <v>86</v>
      </c>
      <c r="N173" s="3">
        <v>244.1</v>
      </c>
      <c r="O173" s="3" t="s">
        <v>57</v>
      </c>
      <c r="P173" s="4">
        <f>IF(O173="吨",N173*1000,IF(O173="万立方米",N173*10000,""))</f>
        <v>244100.0</v>
      </c>
      <c r="Q173" s="2" t="s">
        <v>58</v>
      </c>
      <c r="R173" s="2" t="s">
        <v>59</v>
      </c>
      <c r="S173" s="2" t="s">
        <v>87</v>
      </c>
      <c r="T173" s="2" t="s">
        <v>88</v>
      </c>
      <c r="U173" s="4">
        <f>0.75</f>
        <v>0.75</v>
      </c>
      <c r="V173" s="2" t="s">
        <v>62</v>
      </c>
      <c r="W173" s="2" t="s">
        <v>89</v>
      </c>
      <c r="X173" s="2" t="s">
        <v>64</v>
      </c>
      <c r="Y173" s="2" t="s">
        <v>65</v>
      </c>
      <c r="Z173" s="2">
        <v>0</v>
      </c>
      <c r="AA173" s="2"/>
      <c r="AB173" s="2"/>
      <c r="AC173" s="4">
        <f>P173*U173/1000000</f>
        <v>0.183075</v>
      </c>
      <c r="AD173" s="4">
        <f>AC174*(1-AA173/100)+(AC173-AC174)*(1-AB173/100)</f>
        <v>0.183075</v>
      </c>
      <c r="AE173" s="2" t="s">
        <v>66</v>
      </c>
      <c r="AF173" s="2" t="s">
        <v>67</v>
      </c>
      <c r="AG173" s="2" t="s">
        <v>68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370</v>
      </c>
      <c r="B174" s="2" t="s">
        <v>356</v>
      </c>
      <c r="C174" s="2" t="s">
        <v>47</v>
      </c>
      <c r="D174" s="2" t="s">
        <v>357</v>
      </c>
      <c r="E174" s="2" t="s">
        <v>152</v>
      </c>
      <c r="F174" s="2" t="s">
        <v>178</v>
      </c>
      <c r="G174" s="2" t="s">
        <v>51</v>
      </c>
      <c r="H174" s="2" t="s">
        <v>52</v>
      </c>
      <c r="I174" s="2" t="s">
        <v>161</v>
      </c>
      <c r="J174" s="2" t="s">
        <v>279</v>
      </c>
      <c r="K174" s="2" t="s">
        <v>55</v>
      </c>
      <c r="L174" s="2" t="s">
        <v>51</v>
      </c>
      <c r="M174" s="2" t="s">
        <v>91</v>
      </c>
      <c r="N174" s="3">
        <v>244.1</v>
      </c>
      <c r="O174" s="3" t="s">
        <v>57</v>
      </c>
      <c r="P174" s="4">
        <f>IF(O174="吨",N174*1000,IF(O174="万立方米",N174*10000,""))</f>
        <v>244100.0</v>
      </c>
      <c r="Q174" s="2" t="s">
        <v>58</v>
      </c>
      <c r="R174" s="2" t="s">
        <v>59</v>
      </c>
      <c r="S174" s="2" t="s">
        <v>92</v>
      </c>
      <c r="T174" s="2" t="s">
        <v>88</v>
      </c>
      <c r="U174" s="4">
        <f>0.75</f>
        <v>0.75</v>
      </c>
      <c r="V174" s="2" t="s">
        <v>62</v>
      </c>
      <c r="W174" s="2" t="s">
        <v>93</v>
      </c>
      <c r="X174" s="2" t="s">
        <v>64</v>
      </c>
      <c r="Y174" s="2" t="s">
        <v>65</v>
      </c>
      <c r="Z174" s="2">
        <v>0</v>
      </c>
      <c r="AA174" s="2"/>
      <c r="AB174" s="2"/>
      <c r="AC174" s="4">
        <f>P174*U174/1000000</f>
        <v>0.183075</v>
      </c>
      <c r="AD174" s="4">
        <f>AC174*(1-Z174/100)</f>
        <v>0.183075</v>
      </c>
      <c r="AE174" s="2" t="s">
        <v>66</v>
      </c>
      <c r="AF174" s="2" t="s">
        <v>67</v>
      </c>
      <c r="AG174" s="2" t="s">
        <v>68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371</v>
      </c>
      <c r="B175" s="2" t="s">
        <v>356</v>
      </c>
      <c r="C175" s="2" t="s">
        <v>47</v>
      </c>
      <c r="D175" s="2" t="s">
        <v>357</v>
      </c>
      <c r="E175" s="2" t="s">
        <v>152</v>
      </c>
      <c r="F175" s="2" t="s">
        <v>178</v>
      </c>
      <c r="G175" s="2" t="s">
        <v>51</v>
      </c>
      <c r="H175" s="2" t="s">
        <v>52</v>
      </c>
      <c r="I175" s="2" t="s">
        <v>161</v>
      </c>
      <c r="J175" s="2" t="s">
        <v>279</v>
      </c>
      <c r="K175" s="2" t="s">
        <v>55</v>
      </c>
      <c r="L175" s="2" t="s">
        <v>51</v>
      </c>
      <c r="M175" s="2" t="s">
        <v>95</v>
      </c>
      <c r="N175" s="3">
        <v>244.1</v>
      </c>
      <c r="O175" s="3" t="s">
        <v>57</v>
      </c>
      <c r="P175" s="4">
        <f>IF(O175="吨",N175*1000,IF(O175="万立方米",N175*10000,""))</f>
        <v>244100.0</v>
      </c>
      <c r="Q175" s="2" t="s">
        <v>58</v>
      </c>
      <c r="R175" s="2" t="s">
        <v>59</v>
      </c>
      <c r="S175" s="2" t="s">
        <v>96</v>
      </c>
      <c r="T175" s="2" t="s">
        <v>97</v>
      </c>
      <c r="U175" s="4">
        <f>1.7</f>
        <v>1.7</v>
      </c>
      <c r="V175" s="2" t="s">
        <v>62</v>
      </c>
      <c r="W175" s="2" t="s">
        <v>98</v>
      </c>
      <c r="X175" s="2" t="s">
        <v>64</v>
      </c>
      <c r="Y175" s="2" t="s">
        <v>65</v>
      </c>
      <c r="Z175" s="2">
        <v>0</v>
      </c>
      <c r="AA175" s="2"/>
      <c r="AB175" s="2"/>
      <c r="AC175" s="4">
        <f>P175*U175/1000000</f>
        <v>0.41497</v>
      </c>
      <c r="AD175" s="4">
        <f>AC175*(1-Z175/100)</f>
        <v>0.41497</v>
      </c>
      <c r="AE175" s="2" t="s">
        <v>66</v>
      </c>
      <c r="AF175" s="2" t="s">
        <v>67</v>
      </c>
      <c r="AG175" s="2" t="s">
        <v>68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372</v>
      </c>
      <c r="B176" s="2" t="s">
        <v>356</v>
      </c>
      <c r="C176" s="2" t="s">
        <v>47</v>
      </c>
      <c r="D176" s="2" t="s">
        <v>357</v>
      </c>
      <c r="E176" s="2" t="s">
        <v>152</v>
      </c>
      <c r="F176" s="2" t="s">
        <v>178</v>
      </c>
      <c r="G176" s="2" t="s">
        <v>51</v>
      </c>
      <c r="H176" s="2" t="s">
        <v>52</v>
      </c>
      <c r="I176" s="2" t="s">
        <v>161</v>
      </c>
      <c r="J176" s="2" t="s">
        <v>279</v>
      </c>
      <c r="K176" s="2" t="s">
        <v>55</v>
      </c>
      <c r="L176" s="2" t="s">
        <v>51</v>
      </c>
      <c r="M176" s="2" t="s">
        <v>100</v>
      </c>
      <c r="N176" s="3">
        <v>244.1</v>
      </c>
      <c r="O176" s="3" t="s">
        <v>57</v>
      </c>
      <c r="P176" s="4">
        <f>IF(O176="吨",N176*1000,IF(O176="万立方米",N176*10000,""))</f>
        <v>244100.0</v>
      </c>
      <c r="Q176" s="2" t="s">
        <v>58</v>
      </c>
      <c r="R176" s="2" t="s">
        <v>59</v>
      </c>
      <c r="S176" s="2" t="s">
        <v>101</v>
      </c>
      <c r="T176" s="2" t="s">
        <v>75</v>
      </c>
      <c r="U176" s="4">
        <f>0.12</f>
        <v>0.12</v>
      </c>
      <c r="V176" s="2" t="s">
        <v>62</v>
      </c>
      <c r="W176" s="2" t="s">
        <v>102</v>
      </c>
      <c r="X176" s="2" t="s">
        <v>64</v>
      </c>
      <c r="Y176" s="2" t="s">
        <v>65</v>
      </c>
      <c r="Z176" s="2">
        <v>0</v>
      </c>
      <c r="AA176" s="2"/>
      <c r="AB176" s="2"/>
      <c r="AC176" s="4">
        <f>P176*U176/1000000</f>
        <v>0.029292</v>
      </c>
      <c r="AD176" s="4">
        <f>AC176*(1-Z176/100)</f>
        <v>0.029292</v>
      </c>
      <c r="AE176" s="2" t="s">
        <v>66</v>
      </c>
      <c r="AF176" s="2" t="s">
        <v>67</v>
      </c>
      <c r="AG176" s="2" t="s">
        <v>68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373</v>
      </c>
      <c r="B177" s="2" t="s">
        <v>356</v>
      </c>
      <c r="C177" s="2" t="s">
        <v>47</v>
      </c>
      <c r="D177" s="2" t="s">
        <v>357</v>
      </c>
      <c r="E177" s="2" t="s">
        <v>152</v>
      </c>
      <c r="F177" s="2" t="s">
        <v>178</v>
      </c>
      <c r="G177" s="2" t="s">
        <v>51</v>
      </c>
      <c r="H177" s="2" t="s">
        <v>52</v>
      </c>
      <c r="I177" s="2"/>
      <c r="J177" s="2"/>
      <c r="K177" s="2" t="s">
        <v>147</v>
      </c>
      <c r="L177" s="2" t="s">
        <v>148</v>
      </c>
      <c r="M177" s="2" t="s">
        <v>104</v>
      </c>
      <c r="N177" s="3"/>
      <c r="O177" s="3"/>
      <c r="P177" s="4">
        <v>491300000.0</v>
      </c>
      <c r="Q177" s="2" t="s">
        <v>105</v>
      </c>
      <c r="R177" s="2" t="s">
        <v>106</v>
      </c>
      <c r="S177" s="2" t="s">
        <v>107</v>
      </c>
      <c r="T177" s="2" t="s">
        <v>108</v>
      </c>
      <c r="U177" s="4">
        <f>0.0</f>
        <v>0.0</v>
      </c>
      <c r="V177" s="2" t="s">
        <v>109</v>
      </c>
      <c r="W177" s="2" t="s">
        <v>110</v>
      </c>
      <c r="X177" s="2"/>
      <c r="Y177" s="2" t="s">
        <v>65</v>
      </c>
      <c r="Z177" s="2">
        <v>0</v>
      </c>
      <c r="AA177" s="2"/>
      <c r="AB177" s="2"/>
      <c r="AC177" s="4">
        <f>P177*U177/1000000</f>
        <v>0.0</v>
      </c>
      <c r="AD177" s="4">
        <f>AC177*(1-Z177/100)</f>
        <v>0.0</v>
      </c>
      <c r="AE177" s="2" t="s">
        <v>66</v>
      </c>
      <c r="AF177" s="2" t="s">
        <v>67</v>
      </c>
      <c r="AG177" s="2" t="s">
        <v>68</v>
      </c>
      <c r="AH177" s="2" t="s">
        <v>69</v>
      </c>
      <c r="AI177" s="2" t="s">
        <v>70</v>
      </c>
      <c r="AJ177" s="2" t="s">
        <v>71</v>
      </c>
      <c r="AK177" s="2">
        <v>3140</v>
      </c>
    </row>
    <row r="178" spans="1:37">
      <c r="A178" s="2" t="s">
        <v>374</v>
      </c>
      <c r="B178" s="2" t="s">
        <v>375</v>
      </c>
      <c r="C178" s="2" t="s">
        <v>47</v>
      </c>
      <c r="D178" s="2" t="s">
        <v>376</v>
      </c>
      <c r="E178" s="2" t="s">
        <v>377</v>
      </c>
      <c r="F178" s="2" t="s">
        <v>178</v>
      </c>
      <c r="G178" s="2" t="s">
        <v>179</v>
      </c>
      <c r="H178" s="2" t="s">
        <v>138</v>
      </c>
      <c r="I178" s="2" t="s">
        <v>53</v>
      </c>
      <c r="J178" s="2" t="s">
        <v>180</v>
      </c>
      <c r="K178" s="2" t="s">
        <v>180</v>
      </c>
      <c r="L178" s="2" t="s">
        <v>181</v>
      </c>
      <c r="M178" s="2" t="s">
        <v>56</v>
      </c>
      <c r="N178" s="3">
        <v>2989.527</v>
      </c>
      <c r="O178" s="3" t="s">
        <v>182</v>
      </c>
      <c r="P178" s="4">
        <f>IF(O178="吨",N178*1000,IF(O178="万立方米",N178*10000,""))</f>
        <v>29895270.0</v>
      </c>
      <c r="Q178" s="2" t="s">
        <v>183</v>
      </c>
      <c r="R178" s="2" t="s">
        <v>184</v>
      </c>
      <c r="S178" s="2" t="s">
        <v>185</v>
      </c>
      <c r="T178" s="2" t="s">
        <v>75</v>
      </c>
      <c r="U178" s="4">
        <f>0.001</f>
        <v>0.001</v>
      </c>
      <c r="V178" s="2" t="s">
        <v>186</v>
      </c>
      <c r="W178" s="2" t="s">
        <v>187</v>
      </c>
      <c r="X178" s="2" t="s">
        <v>64</v>
      </c>
      <c r="Y178" s="2" t="s">
        <v>65</v>
      </c>
      <c r="Z178" s="2">
        <v>0</v>
      </c>
      <c r="AA178" s="2"/>
      <c r="AB178" s="2"/>
      <c r="AC178" s="4">
        <f>P178*U178/1000000</f>
        <v>0.02989527</v>
      </c>
      <c r="AD178" s="4">
        <f>AC178*(1-Z178/100)</f>
        <v>0.02989527</v>
      </c>
      <c r="AE178" s="2" t="s">
        <v>66</v>
      </c>
      <c r="AF178" s="2" t="s">
        <v>67</v>
      </c>
      <c r="AG178" s="2"/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378</v>
      </c>
      <c r="B179" s="2" t="s">
        <v>375</v>
      </c>
      <c r="C179" s="2" t="s">
        <v>47</v>
      </c>
      <c r="D179" s="2" t="s">
        <v>376</v>
      </c>
      <c r="E179" s="2" t="s">
        <v>377</v>
      </c>
      <c r="F179" s="2" t="s">
        <v>178</v>
      </c>
      <c r="G179" s="2" t="s">
        <v>179</v>
      </c>
      <c r="H179" s="2" t="s">
        <v>138</v>
      </c>
      <c r="I179" s="2" t="s">
        <v>53</v>
      </c>
      <c r="J179" s="2" t="s">
        <v>180</v>
      </c>
      <c r="K179" s="2" t="s">
        <v>180</v>
      </c>
      <c r="L179" s="2" t="s">
        <v>181</v>
      </c>
      <c r="M179" s="2" t="s">
        <v>73</v>
      </c>
      <c r="N179" s="3">
        <v>2989.527</v>
      </c>
      <c r="O179" s="3" t="s">
        <v>182</v>
      </c>
      <c r="P179" s="4">
        <f>IF(O179="吨",N179*1000,IF(O179="万立方米",N179*10000,""))</f>
        <v>29895270.0</v>
      </c>
      <c r="Q179" s="2" t="s">
        <v>183</v>
      </c>
      <c r="R179" s="2" t="s">
        <v>184</v>
      </c>
      <c r="S179" s="2" t="s">
        <v>189</v>
      </c>
      <c r="T179" s="2" t="s">
        <v>75</v>
      </c>
      <c r="U179" s="4">
        <f>0.35</f>
        <v>0.35</v>
      </c>
      <c r="V179" s="2" t="s">
        <v>186</v>
      </c>
      <c r="W179" s="2" t="s">
        <v>190</v>
      </c>
      <c r="X179" s="2" t="s">
        <v>64</v>
      </c>
      <c r="Y179" s="2" t="s">
        <v>65</v>
      </c>
      <c r="Z179" s="2">
        <v>0</v>
      </c>
      <c r="AA179" s="2"/>
      <c r="AB179" s="2"/>
      <c r="AC179" s="4">
        <f>P179*U179/1000000</f>
        <v>10.4633445</v>
      </c>
      <c r="AD179" s="4">
        <f>AC179*(1-Z179/100)</f>
        <v>10.4633445</v>
      </c>
      <c r="AE179" s="2" t="s">
        <v>66</v>
      </c>
      <c r="AF179" s="2" t="s">
        <v>67</v>
      </c>
      <c r="AG179" s="2"/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379</v>
      </c>
      <c r="B180" s="2" t="s">
        <v>375</v>
      </c>
      <c r="C180" s="2" t="s">
        <v>47</v>
      </c>
      <c r="D180" s="2" t="s">
        <v>376</v>
      </c>
      <c r="E180" s="2" t="s">
        <v>377</v>
      </c>
      <c r="F180" s="2" t="s">
        <v>178</v>
      </c>
      <c r="G180" s="2" t="s">
        <v>179</v>
      </c>
      <c r="H180" s="2" t="s">
        <v>138</v>
      </c>
      <c r="I180" s="2" t="s">
        <v>53</v>
      </c>
      <c r="J180" s="2" t="s">
        <v>180</v>
      </c>
      <c r="K180" s="2" t="s">
        <v>180</v>
      </c>
      <c r="L180" s="2" t="s">
        <v>181</v>
      </c>
      <c r="M180" s="2" t="s">
        <v>78</v>
      </c>
      <c r="N180" s="3">
        <v>2989.527</v>
      </c>
      <c r="O180" s="3" t="s">
        <v>182</v>
      </c>
      <c r="P180" s="4">
        <f>IF(O180="吨",N180*1000,IF(O180="万立方米",N180*10000,""))</f>
        <v>29895270.0</v>
      </c>
      <c r="Q180" s="2" t="s">
        <v>183</v>
      </c>
      <c r="R180" s="2" t="s">
        <v>184</v>
      </c>
      <c r="S180" s="2" t="s">
        <v>192</v>
      </c>
      <c r="T180" s="2" t="s">
        <v>75</v>
      </c>
      <c r="U180" s="4">
        <f>1.2</f>
        <v>1.2</v>
      </c>
      <c r="V180" s="2" t="s">
        <v>186</v>
      </c>
      <c r="W180" s="2" t="s">
        <v>193</v>
      </c>
      <c r="X180" s="2" t="s">
        <v>64</v>
      </c>
      <c r="Y180" s="2" t="s">
        <v>65</v>
      </c>
      <c r="Z180" s="2">
        <v>0</v>
      </c>
      <c r="AA180" s="2"/>
      <c r="AB180" s="2"/>
      <c r="AC180" s="4">
        <f>P180*U180/1000000</f>
        <v>35.874324</v>
      </c>
      <c r="AD180" s="4">
        <f>AC180*(1-Z180/100)</f>
        <v>35.874324</v>
      </c>
      <c r="AE180" s="2" t="s">
        <v>66</v>
      </c>
      <c r="AF180" s="2" t="s">
        <v>67</v>
      </c>
      <c r="AG180" s="2"/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380</v>
      </c>
      <c r="B181" s="2" t="s">
        <v>375</v>
      </c>
      <c r="C181" s="2" t="s">
        <v>47</v>
      </c>
      <c r="D181" s="2" t="s">
        <v>376</v>
      </c>
      <c r="E181" s="2" t="s">
        <v>377</v>
      </c>
      <c r="F181" s="2" t="s">
        <v>178</v>
      </c>
      <c r="G181" s="2" t="s">
        <v>179</v>
      </c>
      <c r="H181" s="2" t="s">
        <v>138</v>
      </c>
      <c r="I181" s="2" t="s">
        <v>53</v>
      </c>
      <c r="J181" s="2" t="s">
        <v>180</v>
      </c>
      <c r="K181" s="2" t="s">
        <v>180</v>
      </c>
      <c r="L181" s="2" t="s">
        <v>181</v>
      </c>
      <c r="M181" s="2" t="s">
        <v>82</v>
      </c>
      <c r="N181" s="3">
        <v>2989.527</v>
      </c>
      <c r="O181" s="3" t="s">
        <v>182</v>
      </c>
      <c r="P181" s="4">
        <f>IF(O181="吨",N181*1000,IF(O181="万立方米",N181*10000,""))</f>
        <v>29895270.0</v>
      </c>
      <c r="Q181" s="2" t="s">
        <v>183</v>
      </c>
      <c r="R181" s="2" t="s">
        <v>184</v>
      </c>
      <c r="S181" s="2" t="s">
        <v>195</v>
      </c>
      <c r="T181" s="2" t="s">
        <v>75</v>
      </c>
      <c r="U181" s="4">
        <f>0.002</f>
        <v>0.002</v>
      </c>
      <c r="V181" s="2" t="s">
        <v>186</v>
      </c>
      <c r="W181" s="2" t="s">
        <v>196</v>
      </c>
      <c r="X181" s="2" t="s">
        <v>64</v>
      </c>
      <c r="Y181" s="2" t="s">
        <v>65</v>
      </c>
      <c r="Z181" s="2">
        <v>0</v>
      </c>
      <c r="AA181" s="2"/>
      <c r="AB181" s="2"/>
      <c r="AC181" s="4">
        <f>P181*U181/1000000</f>
        <v>0.05979054</v>
      </c>
      <c r="AD181" s="4">
        <f>AC181*(1-Z181/100)</f>
        <v>0.05979054</v>
      </c>
      <c r="AE181" s="2" t="s">
        <v>66</v>
      </c>
      <c r="AF181" s="2" t="s">
        <v>67</v>
      </c>
      <c r="AG181" s="2"/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381</v>
      </c>
      <c r="B182" s="2" t="s">
        <v>375</v>
      </c>
      <c r="C182" s="2" t="s">
        <v>47</v>
      </c>
      <c r="D182" s="2" t="s">
        <v>376</v>
      </c>
      <c r="E182" s="2" t="s">
        <v>377</v>
      </c>
      <c r="F182" s="2" t="s">
        <v>178</v>
      </c>
      <c r="G182" s="2" t="s">
        <v>179</v>
      </c>
      <c r="H182" s="2" t="s">
        <v>138</v>
      </c>
      <c r="I182" s="2" t="s">
        <v>53</v>
      </c>
      <c r="J182" s="2" t="s">
        <v>180</v>
      </c>
      <c r="K182" s="2" t="s">
        <v>180</v>
      </c>
      <c r="L182" s="2" t="s">
        <v>181</v>
      </c>
      <c r="M182" s="2" t="s">
        <v>86</v>
      </c>
      <c r="N182" s="3">
        <v>2989.527</v>
      </c>
      <c r="O182" s="3" t="s">
        <v>182</v>
      </c>
      <c r="P182" s="4">
        <f>IF(O182="吨",N182*1000,IF(O182="万立方米",N182*10000,""))</f>
        <v>29895270.0</v>
      </c>
      <c r="Q182" s="2" t="s">
        <v>183</v>
      </c>
      <c r="R182" s="2" t="s">
        <v>184</v>
      </c>
      <c r="S182" s="2" t="s">
        <v>198</v>
      </c>
      <c r="T182" s="2" t="s">
        <v>75</v>
      </c>
      <c r="U182" s="4">
        <f>0.01</f>
        <v>0.01</v>
      </c>
      <c r="V182" s="2" t="s">
        <v>186</v>
      </c>
      <c r="W182" s="2" t="s">
        <v>199</v>
      </c>
      <c r="X182" s="2" t="s">
        <v>64</v>
      </c>
      <c r="Y182" s="2" t="s">
        <v>65</v>
      </c>
      <c r="Z182" s="2">
        <v>0</v>
      </c>
      <c r="AA182" s="2"/>
      <c r="AB182" s="2"/>
      <c r="AC182" s="4">
        <f>P182*U182/1000000</f>
        <v>0.2989527</v>
      </c>
      <c r="AD182" s="4">
        <f>AC183*(1-AA182/100)+(AC182-AC183)*(1-AB182/100)</f>
        <v>0.2989527</v>
      </c>
      <c r="AE182" s="2" t="s">
        <v>66</v>
      </c>
      <c r="AF182" s="2" t="s">
        <v>67</v>
      </c>
      <c r="AG182" s="2"/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382</v>
      </c>
      <c r="B183" s="2" t="s">
        <v>375</v>
      </c>
      <c r="C183" s="2" t="s">
        <v>47</v>
      </c>
      <c r="D183" s="2" t="s">
        <v>376</v>
      </c>
      <c r="E183" s="2" t="s">
        <v>377</v>
      </c>
      <c r="F183" s="2" t="s">
        <v>178</v>
      </c>
      <c r="G183" s="2" t="s">
        <v>179</v>
      </c>
      <c r="H183" s="2" t="s">
        <v>138</v>
      </c>
      <c r="I183" s="2" t="s">
        <v>53</v>
      </c>
      <c r="J183" s="2" t="s">
        <v>180</v>
      </c>
      <c r="K183" s="2" t="s">
        <v>180</v>
      </c>
      <c r="L183" s="2" t="s">
        <v>181</v>
      </c>
      <c r="M183" s="2" t="s">
        <v>91</v>
      </c>
      <c r="N183" s="3">
        <v>2989.527</v>
      </c>
      <c r="O183" s="3" t="s">
        <v>182</v>
      </c>
      <c r="P183" s="4">
        <f>IF(O183="吨",N183*1000,IF(O183="万立方米",N183*10000,""))</f>
        <v>29895270.0</v>
      </c>
      <c r="Q183" s="2" t="s">
        <v>183</v>
      </c>
      <c r="R183" s="2" t="s">
        <v>184</v>
      </c>
      <c r="S183" s="2" t="s">
        <v>201</v>
      </c>
      <c r="T183" s="2" t="s">
        <v>75</v>
      </c>
      <c r="U183" s="4">
        <f>0.005</f>
        <v>0.005</v>
      </c>
      <c r="V183" s="2" t="s">
        <v>186</v>
      </c>
      <c r="W183" s="2" t="s">
        <v>202</v>
      </c>
      <c r="X183" s="2" t="s">
        <v>64</v>
      </c>
      <c r="Y183" s="2" t="s">
        <v>65</v>
      </c>
      <c r="Z183" s="2">
        <v>0</v>
      </c>
      <c r="AA183" s="2"/>
      <c r="AB183" s="2"/>
      <c r="AC183" s="4">
        <f>P183*U183/1000000</f>
        <v>0.14947635</v>
      </c>
      <c r="AD183" s="4">
        <f>AC183*(1-Z183/100)</f>
        <v>0.14947635</v>
      </c>
      <c r="AE183" s="2" t="s">
        <v>66</v>
      </c>
      <c r="AF183" s="2" t="s">
        <v>67</v>
      </c>
      <c r="AG183" s="2"/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383</v>
      </c>
      <c r="B184" s="2" t="s">
        <v>375</v>
      </c>
      <c r="C184" s="2" t="s">
        <v>47</v>
      </c>
      <c r="D184" s="2" t="s">
        <v>376</v>
      </c>
      <c r="E184" s="2" t="s">
        <v>377</v>
      </c>
      <c r="F184" s="2" t="s">
        <v>178</v>
      </c>
      <c r="G184" s="2" t="s">
        <v>179</v>
      </c>
      <c r="H184" s="2" t="s">
        <v>138</v>
      </c>
      <c r="I184" s="2" t="s">
        <v>53</v>
      </c>
      <c r="J184" s="2" t="s">
        <v>180</v>
      </c>
      <c r="K184" s="2" t="s">
        <v>180</v>
      </c>
      <c r="L184" s="2" t="s">
        <v>181</v>
      </c>
      <c r="M184" s="2" t="s">
        <v>95</v>
      </c>
      <c r="N184" s="3">
        <v>2989.527</v>
      </c>
      <c r="O184" s="3" t="s">
        <v>182</v>
      </c>
      <c r="P184" s="4">
        <f>IF(O184="吨",N184*1000,IF(O184="万立方米",N184*10000,""))</f>
        <v>29895270.0</v>
      </c>
      <c r="Q184" s="2" t="s">
        <v>183</v>
      </c>
      <c r="R184" s="2" t="s">
        <v>184</v>
      </c>
      <c r="S184" s="2" t="s">
        <v>204</v>
      </c>
      <c r="T184" s="2" t="s">
        <v>75</v>
      </c>
      <c r="U184" s="4">
        <f>0.005</f>
        <v>0.005</v>
      </c>
      <c r="V184" s="2" t="s">
        <v>186</v>
      </c>
      <c r="W184" s="2" t="s">
        <v>205</v>
      </c>
      <c r="X184" s="2" t="s">
        <v>64</v>
      </c>
      <c r="Y184" s="2" t="s">
        <v>65</v>
      </c>
      <c r="Z184" s="2">
        <v>0</v>
      </c>
      <c r="AA184" s="2"/>
      <c r="AB184" s="2"/>
      <c r="AC184" s="4">
        <f>P184*U184/1000000</f>
        <v>0.14947635</v>
      </c>
      <c r="AD184" s="4">
        <f>AC184*(1-Z184/100)</f>
        <v>0.14947635</v>
      </c>
      <c r="AE184" s="2" t="s">
        <v>66</v>
      </c>
      <c r="AF184" s="2" t="s">
        <v>67</v>
      </c>
      <c r="AG184" s="2"/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384</v>
      </c>
      <c r="B185" s="2" t="s">
        <v>375</v>
      </c>
      <c r="C185" s="2" t="s">
        <v>47</v>
      </c>
      <c r="D185" s="2" t="s">
        <v>376</v>
      </c>
      <c r="E185" s="2" t="s">
        <v>377</v>
      </c>
      <c r="F185" s="2" t="s">
        <v>178</v>
      </c>
      <c r="G185" s="2" t="s">
        <v>179</v>
      </c>
      <c r="H185" s="2" t="s">
        <v>138</v>
      </c>
      <c r="I185" s="2" t="s">
        <v>53</v>
      </c>
      <c r="J185" s="2" t="s">
        <v>180</v>
      </c>
      <c r="K185" s="2" t="s">
        <v>180</v>
      </c>
      <c r="L185" s="2" t="s">
        <v>181</v>
      </c>
      <c r="M185" s="2" t="s">
        <v>100</v>
      </c>
      <c r="N185" s="3">
        <v>2989.527</v>
      </c>
      <c r="O185" s="3" t="s">
        <v>182</v>
      </c>
      <c r="P185" s="4">
        <f>IF(O185="吨",N185*1000,IF(O185="万立方米",N185*10000,""))</f>
        <v>29895270.0</v>
      </c>
      <c r="Q185" s="2" t="s">
        <v>183</v>
      </c>
      <c r="R185" s="2" t="s">
        <v>184</v>
      </c>
      <c r="S185" s="2" t="s">
        <v>207</v>
      </c>
      <c r="T185" s="2" t="s">
        <v>75</v>
      </c>
      <c r="U185" s="4">
        <f>0.02</f>
        <v>0.02</v>
      </c>
      <c r="V185" s="2" t="s">
        <v>186</v>
      </c>
      <c r="W185" s="2" t="s">
        <v>208</v>
      </c>
      <c r="X185" s="2" t="s">
        <v>64</v>
      </c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/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385</v>
      </c>
      <c r="B186" s="2" t="s">
        <v>375</v>
      </c>
      <c r="C186" s="2" t="s">
        <v>47</v>
      </c>
      <c r="D186" s="2" t="s">
        <v>376</v>
      </c>
      <c r="E186" s="2" t="s">
        <v>377</v>
      </c>
      <c r="F186" s="2" t="s">
        <v>178</v>
      </c>
      <c r="G186" s="2" t="s">
        <v>179</v>
      </c>
      <c r="H186" s="2" t="s">
        <v>138</v>
      </c>
      <c r="I186" s="2"/>
      <c r="J186" s="2"/>
      <c r="K186" s="2"/>
      <c r="L186" s="2"/>
      <c r="M186" s="2" t="s">
        <v>104</v>
      </c>
      <c r="N186" s="3"/>
      <c r="O186" s="3"/>
      <c r="P186" s="4">
        <v>0.0</v>
      </c>
      <c r="Q186" s="2" t="s">
        <v>105</v>
      </c>
      <c r="R186" s="2" t="s">
        <v>106</v>
      </c>
      <c r="S186" s="2" t="s">
        <v>107</v>
      </c>
      <c r="T186" s="2" t="s">
        <v>108</v>
      </c>
      <c r="U186" s="4">
        <f>0.0</f>
        <v>0.0</v>
      </c>
      <c r="V186" s="2" t="s">
        <v>109</v>
      </c>
      <c r="W186" s="2" t="s">
        <v>110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134</v>
      </c>
      <c r="AH186" s="2" t="s">
        <v>69</v>
      </c>
      <c r="AI186" s="2" t="s">
        <v>70</v>
      </c>
      <c r="AJ186" s="2" t="s">
        <v>71</v>
      </c>
      <c r="AK186" s="2">
        <v>2459</v>
      </c>
    </row>
    <row r="187" spans="1:37">
      <c r="A187" s="2" t="s">
        <v>386</v>
      </c>
      <c r="B187" s="2" t="s">
        <v>387</v>
      </c>
      <c r="C187" s="2" t="s">
        <v>47</v>
      </c>
      <c r="D187" s="2" t="s">
        <v>388</v>
      </c>
      <c r="E187" s="2" t="s">
        <v>213</v>
      </c>
      <c r="F187" s="2" t="s">
        <v>228</v>
      </c>
      <c r="G187" s="2" t="s">
        <v>117</v>
      </c>
      <c r="H187" s="2" t="s">
        <v>52</v>
      </c>
      <c r="I187" s="2" t="s">
        <v>53</v>
      </c>
      <c r="J187" s="2" t="s">
        <v>230</v>
      </c>
      <c r="K187" s="2" t="s">
        <v>55</v>
      </c>
      <c r="L187" s="2" t="s">
        <v>51</v>
      </c>
      <c r="M187" s="2" t="s">
        <v>56</v>
      </c>
      <c r="N187" s="3">
        <v>204946.75</v>
      </c>
      <c r="O187" s="3" t="s">
        <v>57</v>
      </c>
      <c r="P187" s="4">
        <f>IF(O187="吨",N187*1000,IF(O187="万立方米",N187*10000,""))</f>
        <v>204946750.0</v>
      </c>
      <c r="Q187" s="2" t="s">
        <v>58</v>
      </c>
      <c r="R187" s="2" t="s">
        <v>59</v>
      </c>
      <c r="S187" s="2" t="s">
        <v>60</v>
      </c>
      <c r="T187" s="2" t="s">
        <v>61</v>
      </c>
      <c r="U187" s="4">
        <f>0.06</f>
        <v>0.06</v>
      </c>
      <c r="V187" s="2" t="s">
        <v>62</v>
      </c>
      <c r="W187" s="2" t="s">
        <v>63</v>
      </c>
      <c r="X187" s="2" t="s">
        <v>64</v>
      </c>
      <c r="Y187" s="2" t="s">
        <v>65</v>
      </c>
      <c r="Z187" s="2">
        <v>0</v>
      </c>
      <c r="AA187" s="2"/>
      <c r="AB187" s="2"/>
      <c r="AC187" s="4">
        <f>P187*U187/1000000</f>
        <v>12.296805</v>
      </c>
      <c r="AD187" s="4">
        <f>AC187*(1-Z187/100)</f>
        <v>12.296805</v>
      </c>
      <c r="AE187" s="2" t="s">
        <v>66</v>
      </c>
      <c r="AF187" s="2" t="s">
        <v>67</v>
      </c>
      <c r="AG187" s="2" t="s">
        <v>68</v>
      </c>
      <c r="AH187" s="2" t="s">
        <v>69</v>
      </c>
      <c r="AI187" s="2" t="s">
        <v>70</v>
      </c>
      <c r="AJ187" s="2" t="s">
        <v>71</v>
      </c>
      <c r="AK187" s="2">
        <v>5474</v>
      </c>
    </row>
    <row r="188" spans="1:37">
      <c r="A188" s="2" t="s">
        <v>389</v>
      </c>
      <c r="B188" s="2" t="s">
        <v>387</v>
      </c>
      <c r="C188" s="2" t="s">
        <v>47</v>
      </c>
      <c r="D188" s="2" t="s">
        <v>388</v>
      </c>
      <c r="E188" s="2" t="s">
        <v>213</v>
      </c>
      <c r="F188" s="2" t="s">
        <v>228</v>
      </c>
      <c r="G188" s="2" t="s">
        <v>117</v>
      </c>
      <c r="H188" s="2" t="s">
        <v>52</v>
      </c>
      <c r="I188" s="2" t="s">
        <v>53</v>
      </c>
      <c r="J188" s="2" t="s">
        <v>230</v>
      </c>
      <c r="K188" s="2" t="s">
        <v>55</v>
      </c>
      <c r="L188" s="2" t="s">
        <v>51</v>
      </c>
      <c r="M188" s="2" t="s">
        <v>73</v>
      </c>
      <c r="N188" s="3">
        <v>204946.75</v>
      </c>
      <c r="O188" s="3" t="s">
        <v>57</v>
      </c>
      <c r="P188" s="4">
        <f>IF(O188="吨",N188*1000,IF(O188="万立方米",N188*10000,""))</f>
        <v>204946750.0</v>
      </c>
      <c r="Q188" s="2" t="s">
        <v>58</v>
      </c>
      <c r="R188" s="2" t="s">
        <v>59</v>
      </c>
      <c r="S188" s="2" t="s">
        <v>74</v>
      </c>
      <c r="T188" s="2" t="s">
        <v>75</v>
      </c>
      <c r="U188" s="4">
        <f>1.5</f>
        <v>1.5</v>
      </c>
      <c r="V188" s="2" t="s">
        <v>62</v>
      </c>
      <c r="W188" s="2" t="s">
        <v>76</v>
      </c>
      <c r="X188" s="2" t="s">
        <v>64</v>
      </c>
      <c r="Y188" s="2" t="s">
        <v>65</v>
      </c>
      <c r="Z188" s="2">
        <v>0</v>
      </c>
      <c r="AA188" s="2"/>
      <c r="AB188" s="2"/>
      <c r="AC188" s="4">
        <f>P188*U188/1000000</f>
        <v>307.420125</v>
      </c>
      <c r="AD188" s="4">
        <f>AC188*(1-Z188/100)</f>
        <v>307.420125</v>
      </c>
      <c r="AE188" s="2" t="s">
        <v>66</v>
      </c>
      <c r="AF188" s="2" t="s">
        <v>67</v>
      </c>
      <c r="AG188" s="2" t="s">
        <v>68</v>
      </c>
      <c r="AH188" s="2" t="s">
        <v>69</v>
      </c>
      <c r="AI188" s="2" t="s">
        <v>70</v>
      </c>
      <c r="AJ188" s="2" t="s">
        <v>71</v>
      </c>
      <c r="AK188" s="2">
        <v>5474</v>
      </c>
    </row>
    <row r="189" spans="1:37">
      <c r="A189" s="2" t="s">
        <v>390</v>
      </c>
      <c r="B189" s="2" t="s">
        <v>387</v>
      </c>
      <c r="C189" s="2" t="s">
        <v>47</v>
      </c>
      <c r="D189" s="2" t="s">
        <v>388</v>
      </c>
      <c r="E189" s="2" t="s">
        <v>213</v>
      </c>
      <c r="F189" s="2" t="s">
        <v>228</v>
      </c>
      <c r="G189" s="2" t="s">
        <v>117</v>
      </c>
      <c r="H189" s="2" t="s">
        <v>52</v>
      </c>
      <c r="I189" s="2" t="s">
        <v>53</v>
      </c>
      <c r="J189" s="2" t="s">
        <v>230</v>
      </c>
      <c r="K189" s="2" t="s">
        <v>55</v>
      </c>
      <c r="L189" s="2" t="s">
        <v>51</v>
      </c>
      <c r="M189" s="2" t="s">
        <v>78</v>
      </c>
      <c r="N189" s="3">
        <v>204946.75</v>
      </c>
      <c r="O189" s="3" t="s">
        <v>57</v>
      </c>
      <c r="P189" s="4">
        <f>IF(O189="吨",N189*1000,IF(O189="万立方米",N189*10000,""))</f>
        <v>204946750.0</v>
      </c>
      <c r="Q189" s="2" t="s">
        <v>58</v>
      </c>
      <c r="R189" s="2" t="s">
        <v>59</v>
      </c>
      <c r="S189" s="2" t="s">
        <v>79</v>
      </c>
      <c r="T189" s="2" t="s">
        <v>75</v>
      </c>
      <c r="U189" s="4">
        <f>6.0</f>
        <v>6.0</v>
      </c>
      <c r="V189" s="2" t="s">
        <v>62</v>
      </c>
      <c r="W189" s="2" t="s">
        <v>80</v>
      </c>
      <c r="X189" s="2" t="s">
        <v>64</v>
      </c>
      <c r="Y189" s="2" t="s">
        <v>65</v>
      </c>
      <c r="Z189" s="2">
        <v>0</v>
      </c>
      <c r="AA189" s="2"/>
      <c r="AB189" s="2"/>
      <c r="AC189" s="4">
        <f>P189*U189/1000000</f>
        <v>1229.6805</v>
      </c>
      <c r="AD189" s="4">
        <f>AC189*(1-Z189/100)</f>
        <v>1229.6805</v>
      </c>
      <c r="AE189" s="2" t="s">
        <v>66</v>
      </c>
      <c r="AF189" s="2" t="s">
        <v>67</v>
      </c>
      <c r="AG189" s="2" t="s">
        <v>68</v>
      </c>
      <c r="AH189" s="2" t="s">
        <v>69</v>
      </c>
      <c r="AI189" s="2" t="s">
        <v>70</v>
      </c>
      <c r="AJ189" s="2" t="s">
        <v>71</v>
      </c>
      <c r="AK189" s="2">
        <v>5474</v>
      </c>
    </row>
    <row r="190" spans="1:37">
      <c r="A190" s="2" t="s">
        <v>391</v>
      </c>
      <c r="B190" s="2" t="s">
        <v>387</v>
      </c>
      <c r="C190" s="2" t="s">
        <v>47</v>
      </c>
      <c r="D190" s="2" t="s">
        <v>388</v>
      </c>
      <c r="E190" s="2" t="s">
        <v>213</v>
      </c>
      <c r="F190" s="2" t="s">
        <v>228</v>
      </c>
      <c r="G190" s="2" t="s">
        <v>117</v>
      </c>
      <c r="H190" s="2" t="s">
        <v>52</v>
      </c>
      <c r="I190" s="2" t="s">
        <v>53</v>
      </c>
      <c r="J190" s="2" t="s">
        <v>230</v>
      </c>
      <c r="K190" s="2" t="s">
        <v>55</v>
      </c>
      <c r="L190" s="2" t="s">
        <v>51</v>
      </c>
      <c r="M190" s="2" t="s">
        <v>82</v>
      </c>
      <c r="N190" s="3">
        <v>204946.75</v>
      </c>
      <c r="O190" s="3" t="s">
        <v>57</v>
      </c>
      <c r="P190" s="4">
        <f>IF(O190="吨",N190*1000,IF(O190="万立方米",N190*10000,""))</f>
        <v>204946750.0</v>
      </c>
      <c r="Q190" s="2" t="s">
        <v>58</v>
      </c>
      <c r="R190" s="2" t="s">
        <v>59</v>
      </c>
      <c r="S190" s="2" t="s">
        <v>83</v>
      </c>
      <c r="T190" s="2" t="s">
        <v>61</v>
      </c>
      <c r="U190" s="4">
        <f>0.35</f>
        <v>0.35</v>
      </c>
      <c r="V190" s="2" t="s">
        <v>62</v>
      </c>
      <c r="W190" s="2" t="s">
        <v>84</v>
      </c>
      <c r="X190" s="2" t="s">
        <v>64</v>
      </c>
      <c r="Y190" s="2" t="s">
        <v>65</v>
      </c>
      <c r="Z190" s="2">
        <v>0</v>
      </c>
      <c r="AA190" s="2"/>
      <c r="AB190" s="2"/>
      <c r="AC190" s="4">
        <f>P190*U190/1000000</f>
        <v>71.7313625</v>
      </c>
      <c r="AD190" s="4">
        <f>AC190*(1-Z190/100)</f>
        <v>71.7313625</v>
      </c>
      <c r="AE190" s="2" t="s">
        <v>66</v>
      </c>
      <c r="AF190" s="2" t="s">
        <v>67</v>
      </c>
      <c r="AG190" s="2" t="s">
        <v>68</v>
      </c>
      <c r="AH190" s="2" t="s">
        <v>69</v>
      </c>
      <c r="AI190" s="2" t="s">
        <v>70</v>
      </c>
      <c r="AJ190" s="2" t="s">
        <v>71</v>
      </c>
      <c r="AK190" s="2">
        <v>5474</v>
      </c>
    </row>
    <row r="191" spans="1:37">
      <c r="A191" s="2" t="s">
        <v>392</v>
      </c>
      <c r="B191" s="2" t="s">
        <v>387</v>
      </c>
      <c r="C191" s="2" t="s">
        <v>47</v>
      </c>
      <c r="D191" s="2" t="s">
        <v>388</v>
      </c>
      <c r="E191" s="2" t="s">
        <v>213</v>
      </c>
      <c r="F191" s="2" t="s">
        <v>228</v>
      </c>
      <c r="G191" s="2" t="s">
        <v>117</v>
      </c>
      <c r="H191" s="2" t="s">
        <v>52</v>
      </c>
      <c r="I191" s="2" t="s">
        <v>53</v>
      </c>
      <c r="J191" s="2" t="s">
        <v>230</v>
      </c>
      <c r="K191" s="2" t="s">
        <v>55</v>
      </c>
      <c r="L191" s="2" t="s">
        <v>51</v>
      </c>
      <c r="M191" s="2" t="s">
        <v>86</v>
      </c>
      <c r="N191" s="3">
        <v>204946.75</v>
      </c>
      <c r="O191" s="3" t="s">
        <v>57</v>
      </c>
      <c r="P191" s="4">
        <f>IF(O191="吨",N191*1000,IF(O191="万立方米",N191*10000,""))</f>
        <v>204946750.0</v>
      </c>
      <c r="Q191" s="2" t="s">
        <v>58</v>
      </c>
      <c r="R191" s="2" t="s">
        <v>59</v>
      </c>
      <c r="S191" s="2" t="s">
        <v>87</v>
      </c>
      <c r="T191" s="2" t="s">
        <v>88</v>
      </c>
      <c r="U191" s="4">
        <f>0.75</f>
        <v>0.75</v>
      </c>
      <c r="V191" s="2" t="s">
        <v>62</v>
      </c>
      <c r="W191" s="2" t="s">
        <v>89</v>
      </c>
      <c r="X191" s="2" t="s">
        <v>64</v>
      </c>
      <c r="Y191" s="2" t="s">
        <v>65</v>
      </c>
      <c r="Z191" s="2">
        <v>0</v>
      </c>
      <c r="AA191" s="2"/>
      <c r="AB191" s="2"/>
      <c r="AC191" s="4">
        <f>P191*U191/1000000</f>
        <v>153.7100625</v>
      </c>
      <c r="AD191" s="4">
        <f>AC192*(1-AA191/100)+(AC191-AC192)*(1-AB191/100)</f>
        <v>153.7100625</v>
      </c>
      <c r="AE191" s="2" t="s">
        <v>66</v>
      </c>
      <c r="AF191" s="2" t="s">
        <v>67</v>
      </c>
      <c r="AG191" s="2" t="s">
        <v>68</v>
      </c>
      <c r="AH191" s="2" t="s">
        <v>69</v>
      </c>
      <c r="AI191" s="2" t="s">
        <v>70</v>
      </c>
      <c r="AJ191" s="2" t="s">
        <v>71</v>
      </c>
      <c r="AK191" s="2">
        <v>5474</v>
      </c>
    </row>
    <row r="192" spans="1:37">
      <c r="A192" s="2" t="s">
        <v>393</v>
      </c>
      <c r="B192" s="2" t="s">
        <v>387</v>
      </c>
      <c r="C192" s="2" t="s">
        <v>47</v>
      </c>
      <c r="D192" s="2" t="s">
        <v>388</v>
      </c>
      <c r="E192" s="2" t="s">
        <v>213</v>
      </c>
      <c r="F192" s="2" t="s">
        <v>228</v>
      </c>
      <c r="G192" s="2" t="s">
        <v>117</v>
      </c>
      <c r="H192" s="2" t="s">
        <v>52</v>
      </c>
      <c r="I192" s="2" t="s">
        <v>53</v>
      </c>
      <c r="J192" s="2" t="s">
        <v>230</v>
      </c>
      <c r="K192" s="2" t="s">
        <v>55</v>
      </c>
      <c r="L192" s="2" t="s">
        <v>51</v>
      </c>
      <c r="M192" s="2" t="s">
        <v>91</v>
      </c>
      <c r="N192" s="3">
        <v>204946.75</v>
      </c>
      <c r="O192" s="3" t="s">
        <v>57</v>
      </c>
      <c r="P192" s="4">
        <f>IF(O192="吨",N192*1000,IF(O192="万立方米",N192*10000,""))</f>
        <v>204946750.0</v>
      </c>
      <c r="Q192" s="2" t="s">
        <v>58</v>
      </c>
      <c r="R192" s="2" t="s">
        <v>59</v>
      </c>
      <c r="S192" s="2" t="s">
        <v>92</v>
      </c>
      <c r="T192" s="2" t="s">
        <v>88</v>
      </c>
      <c r="U192" s="4">
        <f>0.75</f>
        <v>0.75</v>
      </c>
      <c r="V192" s="2" t="s">
        <v>62</v>
      </c>
      <c r="W192" s="2" t="s">
        <v>93</v>
      </c>
      <c r="X192" s="2" t="s">
        <v>64</v>
      </c>
      <c r="Y192" s="2" t="s">
        <v>65</v>
      </c>
      <c r="Z192" s="2">
        <v>0</v>
      </c>
      <c r="AA192" s="2"/>
      <c r="AB192" s="2"/>
      <c r="AC192" s="4">
        <f>P192*U192/1000000</f>
        <v>153.7100625</v>
      </c>
      <c r="AD192" s="4">
        <f>AC192*(1-Z192/100)</f>
        <v>153.7100625</v>
      </c>
      <c r="AE192" s="2" t="s">
        <v>66</v>
      </c>
      <c r="AF192" s="2" t="s">
        <v>67</v>
      </c>
      <c r="AG192" s="2" t="s">
        <v>68</v>
      </c>
      <c r="AH192" s="2" t="s">
        <v>69</v>
      </c>
      <c r="AI192" s="2" t="s">
        <v>70</v>
      </c>
      <c r="AJ192" s="2" t="s">
        <v>71</v>
      </c>
      <c r="AK192" s="2">
        <v>5474</v>
      </c>
    </row>
    <row r="193" spans="1:37">
      <c r="A193" s="2" t="s">
        <v>394</v>
      </c>
      <c r="B193" s="2" t="s">
        <v>387</v>
      </c>
      <c r="C193" s="2" t="s">
        <v>47</v>
      </c>
      <c r="D193" s="2" t="s">
        <v>388</v>
      </c>
      <c r="E193" s="2" t="s">
        <v>213</v>
      </c>
      <c r="F193" s="2" t="s">
        <v>228</v>
      </c>
      <c r="G193" s="2" t="s">
        <v>117</v>
      </c>
      <c r="H193" s="2" t="s">
        <v>52</v>
      </c>
      <c r="I193" s="2" t="s">
        <v>53</v>
      </c>
      <c r="J193" s="2" t="s">
        <v>230</v>
      </c>
      <c r="K193" s="2" t="s">
        <v>55</v>
      </c>
      <c r="L193" s="2" t="s">
        <v>51</v>
      </c>
      <c r="M193" s="2" t="s">
        <v>95</v>
      </c>
      <c r="N193" s="3">
        <v>204946.75</v>
      </c>
      <c r="O193" s="3" t="s">
        <v>57</v>
      </c>
      <c r="P193" s="4">
        <f>IF(O193="吨",N193*1000,IF(O193="万立方米",N193*10000,""))</f>
        <v>204946750.0</v>
      </c>
      <c r="Q193" s="2" t="s">
        <v>58</v>
      </c>
      <c r="R193" s="2" t="s">
        <v>59</v>
      </c>
      <c r="S193" s="2" t="s">
        <v>96</v>
      </c>
      <c r="T193" s="2" t="s">
        <v>97</v>
      </c>
      <c r="U193" s="4">
        <f>1.7</f>
        <v>1.7</v>
      </c>
      <c r="V193" s="2" t="s">
        <v>62</v>
      </c>
      <c r="W193" s="2" t="s">
        <v>98</v>
      </c>
      <c r="X193" s="2" t="s">
        <v>64</v>
      </c>
      <c r="Y193" s="2" t="s">
        <v>65</v>
      </c>
      <c r="Z193" s="2">
        <v>0</v>
      </c>
      <c r="AA193" s="2"/>
      <c r="AB193" s="2"/>
      <c r="AC193" s="4">
        <f>P193*U193/1000000</f>
        <v>348.409475</v>
      </c>
      <c r="AD193" s="4">
        <f>AC193*(1-Z193/100)</f>
        <v>348.409475</v>
      </c>
      <c r="AE193" s="2" t="s">
        <v>66</v>
      </c>
      <c r="AF193" s="2" t="s">
        <v>67</v>
      </c>
      <c r="AG193" s="2" t="s">
        <v>68</v>
      </c>
      <c r="AH193" s="2" t="s">
        <v>69</v>
      </c>
      <c r="AI193" s="2" t="s">
        <v>70</v>
      </c>
      <c r="AJ193" s="2" t="s">
        <v>71</v>
      </c>
      <c r="AK193" s="2">
        <v>5474</v>
      </c>
    </row>
    <row r="194" spans="1:37">
      <c r="A194" s="2" t="s">
        <v>395</v>
      </c>
      <c r="B194" s="2" t="s">
        <v>387</v>
      </c>
      <c r="C194" s="2" t="s">
        <v>47</v>
      </c>
      <c r="D194" s="2" t="s">
        <v>388</v>
      </c>
      <c r="E194" s="2" t="s">
        <v>213</v>
      </c>
      <c r="F194" s="2" t="s">
        <v>228</v>
      </c>
      <c r="G194" s="2" t="s">
        <v>117</v>
      </c>
      <c r="H194" s="2" t="s">
        <v>52</v>
      </c>
      <c r="I194" s="2" t="s">
        <v>53</v>
      </c>
      <c r="J194" s="2" t="s">
        <v>230</v>
      </c>
      <c r="K194" s="2" t="s">
        <v>55</v>
      </c>
      <c r="L194" s="2" t="s">
        <v>51</v>
      </c>
      <c r="M194" s="2" t="s">
        <v>100</v>
      </c>
      <c r="N194" s="3">
        <v>204946.75</v>
      </c>
      <c r="O194" s="3" t="s">
        <v>57</v>
      </c>
      <c r="P194" s="4">
        <f>IF(O194="吨",N194*1000,IF(O194="万立方米",N194*10000,""))</f>
        <v>204946750.0</v>
      </c>
      <c r="Q194" s="2" t="s">
        <v>58</v>
      </c>
      <c r="R194" s="2" t="s">
        <v>59</v>
      </c>
      <c r="S194" s="2" t="s">
        <v>101</v>
      </c>
      <c r="T194" s="2" t="s">
        <v>75</v>
      </c>
      <c r="U194" s="4">
        <f>0.12</f>
        <v>0.12</v>
      </c>
      <c r="V194" s="2" t="s">
        <v>62</v>
      </c>
      <c r="W194" s="2" t="s">
        <v>102</v>
      </c>
      <c r="X194" s="2" t="s">
        <v>64</v>
      </c>
      <c r="Y194" s="2" t="s">
        <v>65</v>
      </c>
      <c r="Z194" s="2">
        <v>0</v>
      </c>
      <c r="AA194" s="2"/>
      <c r="AB194" s="2"/>
      <c r="AC194" s="4">
        <f>P194*U194/1000000</f>
        <v>24.59361</v>
      </c>
      <c r="AD194" s="4">
        <f>AC194*(1-Z194/100)</f>
        <v>24.59361</v>
      </c>
      <c r="AE194" s="2" t="s">
        <v>66</v>
      </c>
      <c r="AF194" s="2" t="s">
        <v>67</v>
      </c>
      <c r="AG194" s="2" t="s">
        <v>68</v>
      </c>
      <c r="AH194" s="2" t="s">
        <v>69</v>
      </c>
      <c r="AI194" s="2" t="s">
        <v>70</v>
      </c>
      <c r="AJ194" s="2" t="s">
        <v>71</v>
      </c>
      <c r="AK194" s="2">
        <v>5474</v>
      </c>
    </row>
    <row r="195" spans="1:37">
      <c r="A195" s="2" t="s">
        <v>396</v>
      </c>
      <c r="B195" s="2" t="s">
        <v>387</v>
      </c>
      <c r="C195" s="2" t="s">
        <v>47</v>
      </c>
      <c r="D195" s="2" t="s">
        <v>388</v>
      </c>
      <c r="E195" s="2" t="s">
        <v>213</v>
      </c>
      <c r="F195" s="2" t="s">
        <v>228</v>
      </c>
      <c r="G195" s="2" t="s">
        <v>117</v>
      </c>
      <c r="H195" s="2" t="s">
        <v>52</v>
      </c>
      <c r="I195" s="2"/>
      <c r="J195" s="2"/>
      <c r="K195" s="2" t="s">
        <v>147</v>
      </c>
      <c r="L195" s="2" t="s">
        <v>253</v>
      </c>
      <c r="M195" s="2" t="s">
        <v>104</v>
      </c>
      <c r="N195" s="3"/>
      <c r="O195" s="3"/>
      <c r="P195" s="2"/>
      <c r="Q195" s="2" t="s">
        <v>105</v>
      </c>
      <c r="R195" s="2" t="s">
        <v>106</v>
      </c>
      <c r="S195" s="2" t="s">
        <v>107</v>
      </c>
      <c r="T195" s="2" t="s">
        <v>108</v>
      </c>
      <c r="U195" s="2"/>
      <c r="V195" s="2" t="s">
        <v>109</v>
      </c>
      <c r="W195" s="2" t="s">
        <v>110</v>
      </c>
      <c r="X195" s="2"/>
      <c r="Y195" s="2" t="s">
        <v>65</v>
      </c>
      <c r="Z195" s="2">
        <v>0</v>
      </c>
      <c r="AA195" s="2"/>
      <c r="AB195" s="2"/>
      <c r="AC195" s="2"/>
      <c r="AD195" s="2"/>
      <c r="AE195" s="2" t="s">
        <v>123</v>
      </c>
      <c r="AF195" s="2" t="s">
        <v>222</v>
      </c>
      <c r="AG195" s="2" t="s">
        <v>223</v>
      </c>
      <c r="AH195" s="2" t="s">
        <v>69</v>
      </c>
      <c r="AI195" s="2" t="s">
        <v>70</v>
      </c>
      <c r="AJ195" s="2" t="s">
        <v>71</v>
      </c>
      <c r="AK195" s="2">
        <v>5474</v>
      </c>
    </row>
    <row r="196" spans="1:37">
      <c r="A196" s="2" t="s">
        <v>397</v>
      </c>
      <c r="B196" s="2" t="s">
        <v>398</v>
      </c>
      <c r="C196" s="2" t="s">
        <v>47</v>
      </c>
      <c r="D196" s="2" t="s">
        <v>399</v>
      </c>
      <c r="E196" s="2" t="s">
        <v>400</v>
      </c>
      <c r="F196" s="2" t="s">
        <v>228</v>
      </c>
      <c r="G196" s="2" t="s">
        <v>117</v>
      </c>
      <c r="H196" s="2" t="s">
        <v>52</v>
      </c>
      <c r="I196" s="2" t="s">
        <v>53</v>
      </c>
      <c r="J196" s="2" t="s">
        <v>230</v>
      </c>
      <c r="K196" s="2" t="s">
        <v>55</v>
      </c>
      <c r="L196" s="2" t="s">
        <v>51</v>
      </c>
      <c r="M196" s="2" t="s">
        <v>56</v>
      </c>
      <c r="N196" s="3">
        <v>121327</v>
      </c>
      <c r="O196" s="3" t="s">
        <v>57</v>
      </c>
      <c r="P196" s="4">
        <f>IF(O196="吨",N196*1000,IF(O196="万立方米",N196*10000,""))</f>
        <v>121327000.0</v>
      </c>
      <c r="Q196" s="2" t="s">
        <v>58</v>
      </c>
      <c r="R196" s="2" t="s">
        <v>59</v>
      </c>
      <c r="S196" s="2" t="s">
        <v>60</v>
      </c>
      <c r="T196" s="2" t="s">
        <v>61</v>
      </c>
      <c r="U196" s="4">
        <f>0.06</f>
        <v>0.06</v>
      </c>
      <c r="V196" s="2" t="s">
        <v>62</v>
      </c>
      <c r="W196" s="2" t="s">
        <v>63</v>
      </c>
      <c r="X196" s="2" t="s">
        <v>64</v>
      </c>
      <c r="Y196" s="2" t="s">
        <v>65</v>
      </c>
      <c r="Z196" s="2">
        <v>0</v>
      </c>
      <c r="AA196" s="2"/>
      <c r="AB196" s="2"/>
      <c r="AC196" s="4">
        <f>P196*U196/1000000</f>
        <v>7.27962</v>
      </c>
      <c r="AD196" s="4">
        <f>AC196*(1-Z196/100)</f>
        <v>7.27962</v>
      </c>
      <c r="AE196" s="2" t="s">
        <v>66</v>
      </c>
      <c r="AF196" s="2" t="s">
        <v>67</v>
      </c>
      <c r="AG196" s="2" t="s">
        <v>68</v>
      </c>
      <c r="AH196" s="2" t="s">
        <v>69</v>
      </c>
      <c r="AI196" s="2" t="s">
        <v>70</v>
      </c>
      <c r="AJ196" s="2" t="s">
        <v>71</v>
      </c>
      <c r="AK196" s="2">
        <v>3777</v>
      </c>
    </row>
    <row r="197" spans="1:37">
      <c r="A197" s="2" t="s">
        <v>401</v>
      </c>
      <c r="B197" s="2" t="s">
        <v>398</v>
      </c>
      <c r="C197" s="2" t="s">
        <v>47</v>
      </c>
      <c r="D197" s="2" t="s">
        <v>399</v>
      </c>
      <c r="E197" s="2" t="s">
        <v>400</v>
      </c>
      <c r="F197" s="2" t="s">
        <v>228</v>
      </c>
      <c r="G197" s="2" t="s">
        <v>117</v>
      </c>
      <c r="H197" s="2" t="s">
        <v>52</v>
      </c>
      <c r="I197" s="2" t="s">
        <v>53</v>
      </c>
      <c r="J197" s="2" t="s">
        <v>230</v>
      </c>
      <c r="K197" s="2" t="s">
        <v>55</v>
      </c>
      <c r="L197" s="2" t="s">
        <v>51</v>
      </c>
      <c r="M197" s="2" t="s">
        <v>73</v>
      </c>
      <c r="N197" s="3">
        <v>121327</v>
      </c>
      <c r="O197" s="3" t="s">
        <v>57</v>
      </c>
      <c r="P197" s="4">
        <f>IF(O197="吨",N197*1000,IF(O197="万立方米",N197*10000,""))</f>
        <v>121327000.0</v>
      </c>
      <c r="Q197" s="2" t="s">
        <v>58</v>
      </c>
      <c r="R197" s="2" t="s">
        <v>59</v>
      </c>
      <c r="S197" s="2" t="s">
        <v>74</v>
      </c>
      <c r="T197" s="2" t="s">
        <v>75</v>
      </c>
      <c r="U197" s="4">
        <f>1.5</f>
        <v>1.5</v>
      </c>
      <c r="V197" s="2" t="s">
        <v>62</v>
      </c>
      <c r="W197" s="2" t="s">
        <v>76</v>
      </c>
      <c r="X197" s="2" t="s">
        <v>64</v>
      </c>
      <c r="Y197" s="2" t="s">
        <v>65</v>
      </c>
      <c r="Z197" s="2">
        <v>0</v>
      </c>
      <c r="AA197" s="2"/>
      <c r="AB197" s="2"/>
      <c r="AC197" s="4">
        <f>P197*U197/1000000</f>
        <v>181.9905</v>
      </c>
      <c r="AD197" s="4">
        <f>AC197*(1-Z197/100)</f>
        <v>181.9905</v>
      </c>
      <c r="AE197" s="2" t="s">
        <v>66</v>
      </c>
      <c r="AF197" s="2" t="s">
        <v>67</v>
      </c>
      <c r="AG197" s="2" t="s">
        <v>68</v>
      </c>
      <c r="AH197" s="2" t="s">
        <v>69</v>
      </c>
      <c r="AI197" s="2" t="s">
        <v>70</v>
      </c>
      <c r="AJ197" s="2" t="s">
        <v>71</v>
      </c>
      <c r="AK197" s="2">
        <v>3777</v>
      </c>
    </row>
    <row r="198" spans="1:37">
      <c r="A198" s="2" t="s">
        <v>402</v>
      </c>
      <c r="B198" s="2" t="s">
        <v>398</v>
      </c>
      <c r="C198" s="2" t="s">
        <v>47</v>
      </c>
      <c r="D198" s="2" t="s">
        <v>399</v>
      </c>
      <c r="E198" s="2" t="s">
        <v>400</v>
      </c>
      <c r="F198" s="2" t="s">
        <v>228</v>
      </c>
      <c r="G198" s="2" t="s">
        <v>117</v>
      </c>
      <c r="H198" s="2" t="s">
        <v>52</v>
      </c>
      <c r="I198" s="2" t="s">
        <v>53</v>
      </c>
      <c r="J198" s="2" t="s">
        <v>230</v>
      </c>
      <c r="K198" s="2" t="s">
        <v>55</v>
      </c>
      <c r="L198" s="2" t="s">
        <v>51</v>
      </c>
      <c r="M198" s="2" t="s">
        <v>78</v>
      </c>
      <c r="N198" s="3">
        <v>121327</v>
      </c>
      <c r="O198" s="3" t="s">
        <v>57</v>
      </c>
      <c r="P198" s="4">
        <f>IF(O198="吨",N198*1000,IF(O198="万立方米",N198*10000,""))</f>
        <v>121327000.0</v>
      </c>
      <c r="Q198" s="2" t="s">
        <v>58</v>
      </c>
      <c r="R198" s="2" t="s">
        <v>59</v>
      </c>
      <c r="S198" s="2" t="s">
        <v>79</v>
      </c>
      <c r="T198" s="2" t="s">
        <v>75</v>
      </c>
      <c r="U198" s="4">
        <f>6.0</f>
        <v>6.0</v>
      </c>
      <c r="V198" s="2" t="s">
        <v>62</v>
      </c>
      <c r="W198" s="2" t="s">
        <v>80</v>
      </c>
      <c r="X198" s="2" t="s">
        <v>64</v>
      </c>
      <c r="Y198" s="2" t="s">
        <v>65</v>
      </c>
      <c r="Z198" s="2">
        <v>0</v>
      </c>
      <c r="AA198" s="2"/>
      <c r="AB198" s="2"/>
      <c r="AC198" s="4">
        <f>P198*U198/1000000</f>
        <v>727.962</v>
      </c>
      <c r="AD198" s="4">
        <f>AC198*(1-Z198/100)</f>
        <v>727.962</v>
      </c>
      <c r="AE198" s="2" t="s">
        <v>66</v>
      </c>
      <c r="AF198" s="2" t="s">
        <v>67</v>
      </c>
      <c r="AG198" s="2" t="s">
        <v>68</v>
      </c>
      <c r="AH198" s="2" t="s">
        <v>69</v>
      </c>
      <c r="AI198" s="2" t="s">
        <v>70</v>
      </c>
      <c r="AJ198" s="2" t="s">
        <v>71</v>
      </c>
      <c r="AK198" s="2">
        <v>3777</v>
      </c>
    </row>
    <row r="199" spans="1:37">
      <c r="A199" s="2" t="s">
        <v>403</v>
      </c>
      <c r="B199" s="2" t="s">
        <v>398</v>
      </c>
      <c r="C199" s="2" t="s">
        <v>47</v>
      </c>
      <c r="D199" s="2" t="s">
        <v>399</v>
      </c>
      <c r="E199" s="2" t="s">
        <v>400</v>
      </c>
      <c r="F199" s="2" t="s">
        <v>228</v>
      </c>
      <c r="G199" s="2" t="s">
        <v>117</v>
      </c>
      <c r="H199" s="2" t="s">
        <v>52</v>
      </c>
      <c r="I199" s="2" t="s">
        <v>53</v>
      </c>
      <c r="J199" s="2" t="s">
        <v>230</v>
      </c>
      <c r="K199" s="2" t="s">
        <v>55</v>
      </c>
      <c r="L199" s="2" t="s">
        <v>51</v>
      </c>
      <c r="M199" s="2" t="s">
        <v>82</v>
      </c>
      <c r="N199" s="3">
        <v>121327</v>
      </c>
      <c r="O199" s="3" t="s">
        <v>57</v>
      </c>
      <c r="P199" s="4">
        <f>IF(O199="吨",N199*1000,IF(O199="万立方米",N199*10000,""))</f>
        <v>121327000.0</v>
      </c>
      <c r="Q199" s="2" t="s">
        <v>58</v>
      </c>
      <c r="R199" s="2" t="s">
        <v>59</v>
      </c>
      <c r="S199" s="2" t="s">
        <v>83</v>
      </c>
      <c r="T199" s="2" t="s">
        <v>61</v>
      </c>
      <c r="U199" s="4">
        <f>0.35</f>
        <v>0.35</v>
      </c>
      <c r="V199" s="2" t="s">
        <v>62</v>
      </c>
      <c r="W199" s="2" t="s">
        <v>84</v>
      </c>
      <c r="X199" s="2" t="s">
        <v>64</v>
      </c>
      <c r="Y199" s="2" t="s">
        <v>65</v>
      </c>
      <c r="Z199" s="2">
        <v>0</v>
      </c>
      <c r="AA199" s="2"/>
      <c r="AB199" s="2"/>
      <c r="AC199" s="4">
        <f>P199*U199/1000000</f>
        <v>42.46445</v>
      </c>
      <c r="AD199" s="4">
        <f>AC199*(1-Z199/100)</f>
        <v>42.46445</v>
      </c>
      <c r="AE199" s="2" t="s">
        <v>66</v>
      </c>
      <c r="AF199" s="2" t="s">
        <v>67</v>
      </c>
      <c r="AG199" s="2" t="s">
        <v>68</v>
      </c>
      <c r="AH199" s="2" t="s">
        <v>69</v>
      </c>
      <c r="AI199" s="2" t="s">
        <v>70</v>
      </c>
      <c r="AJ199" s="2" t="s">
        <v>71</v>
      </c>
      <c r="AK199" s="2">
        <v>3777</v>
      </c>
    </row>
    <row r="200" spans="1:37">
      <c r="A200" s="2" t="s">
        <v>404</v>
      </c>
      <c r="B200" s="2" t="s">
        <v>398</v>
      </c>
      <c r="C200" s="2" t="s">
        <v>47</v>
      </c>
      <c r="D200" s="2" t="s">
        <v>399</v>
      </c>
      <c r="E200" s="2" t="s">
        <v>400</v>
      </c>
      <c r="F200" s="2" t="s">
        <v>228</v>
      </c>
      <c r="G200" s="2" t="s">
        <v>117</v>
      </c>
      <c r="H200" s="2" t="s">
        <v>52</v>
      </c>
      <c r="I200" s="2" t="s">
        <v>53</v>
      </c>
      <c r="J200" s="2" t="s">
        <v>230</v>
      </c>
      <c r="K200" s="2" t="s">
        <v>55</v>
      </c>
      <c r="L200" s="2" t="s">
        <v>51</v>
      </c>
      <c r="M200" s="2" t="s">
        <v>86</v>
      </c>
      <c r="N200" s="3">
        <v>121327</v>
      </c>
      <c r="O200" s="3" t="s">
        <v>57</v>
      </c>
      <c r="P200" s="4">
        <f>IF(O200="吨",N200*1000,IF(O200="万立方米",N200*10000,""))</f>
        <v>121327000.0</v>
      </c>
      <c r="Q200" s="2" t="s">
        <v>58</v>
      </c>
      <c r="R200" s="2" t="s">
        <v>59</v>
      </c>
      <c r="S200" s="2" t="s">
        <v>87</v>
      </c>
      <c r="T200" s="2" t="s">
        <v>88</v>
      </c>
      <c r="U200" s="4">
        <f>0.75</f>
        <v>0.75</v>
      </c>
      <c r="V200" s="2" t="s">
        <v>62</v>
      </c>
      <c r="W200" s="2" t="s">
        <v>89</v>
      </c>
      <c r="X200" s="2" t="s">
        <v>64</v>
      </c>
      <c r="Y200" s="2" t="s">
        <v>65</v>
      </c>
      <c r="Z200" s="2">
        <v>0</v>
      </c>
      <c r="AA200" s="2"/>
      <c r="AB200" s="2"/>
      <c r="AC200" s="4">
        <f>P200*U200/1000000</f>
        <v>90.99525</v>
      </c>
      <c r="AD200" s="4">
        <f>AC201*(1-AA200/100)+(AC200-AC201)*(1-AB200/100)</f>
        <v>90.99525</v>
      </c>
      <c r="AE200" s="2" t="s">
        <v>66</v>
      </c>
      <c r="AF200" s="2" t="s">
        <v>67</v>
      </c>
      <c r="AG200" s="2" t="s">
        <v>68</v>
      </c>
      <c r="AH200" s="2" t="s">
        <v>69</v>
      </c>
      <c r="AI200" s="2" t="s">
        <v>70</v>
      </c>
      <c r="AJ200" s="2" t="s">
        <v>71</v>
      </c>
      <c r="AK200" s="2">
        <v>3777</v>
      </c>
    </row>
    <row r="201" spans="1:37">
      <c r="A201" s="2" t="s">
        <v>405</v>
      </c>
      <c r="B201" s="2" t="s">
        <v>398</v>
      </c>
      <c r="C201" s="2" t="s">
        <v>47</v>
      </c>
      <c r="D201" s="2" t="s">
        <v>399</v>
      </c>
      <c r="E201" s="2" t="s">
        <v>400</v>
      </c>
      <c r="F201" s="2" t="s">
        <v>228</v>
      </c>
      <c r="G201" s="2" t="s">
        <v>117</v>
      </c>
      <c r="H201" s="2" t="s">
        <v>52</v>
      </c>
      <c r="I201" s="2" t="s">
        <v>53</v>
      </c>
      <c r="J201" s="2" t="s">
        <v>230</v>
      </c>
      <c r="K201" s="2" t="s">
        <v>55</v>
      </c>
      <c r="L201" s="2" t="s">
        <v>51</v>
      </c>
      <c r="M201" s="2" t="s">
        <v>91</v>
      </c>
      <c r="N201" s="3">
        <v>121327</v>
      </c>
      <c r="O201" s="3" t="s">
        <v>57</v>
      </c>
      <c r="P201" s="4">
        <f>IF(O201="吨",N201*1000,IF(O201="万立方米",N201*10000,""))</f>
        <v>121327000.0</v>
      </c>
      <c r="Q201" s="2" t="s">
        <v>58</v>
      </c>
      <c r="R201" s="2" t="s">
        <v>59</v>
      </c>
      <c r="S201" s="2" t="s">
        <v>92</v>
      </c>
      <c r="T201" s="2" t="s">
        <v>88</v>
      </c>
      <c r="U201" s="4">
        <f>0.75</f>
        <v>0.75</v>
      </c>
      <c r="V201" s="2" t="s">
        <v>62</v>
      </c>
      <c r="W201" s="2" t="s">
        <v>93</v>
      </c>
      <c r="X201" s="2" t="s">
        <v>64</v>
      </c>
      <c r="Y201" s="2" t="s">
        <v>65</v>
      </c>
      <c r="Z201" s="2">
        <v>0</v>
      </c>
      <c r="AA201" s="2"/>
      <c r="AB201" s="2"/>
      <c r="AC201" s="4">
        <f>P201*U201/1000000</f>
        <v>90.99525</v>
      </c>
      <c r="AD201" s="4">
        <f>AC201*(1-Z201/100)</f>
        <v>90.99525</v>
      </c>
      <c r="AE201" s="2" t="s">
        <v>66</v>
      </c>
      <c r="AF201" s="2" t="s">
        <v>67</v>
      </c>
      <c r="AG201" s="2" t="s">
        <v>68</v>
      </c>
      <c r="AH201" s="2" t="s">
        <v>69</v>
      </c>
      <c r="AI201" s="2" t="s">
        <v>70</v>
      </c>
      <c r="AJ201" s="2" t="s">
        <v>71</v>
      </c>
      <c r="AK201" s="2">
        <v>3777</v>
      </c>
    </row>
    <row r="202" spans="1:37">
      <c r="A202" s="2" t="s">
        <v>406</v>
      </c>
      <c r="B202" s="2" t="s">
        <v>398</v>
      </c>
      <c r="C202" s="2" t="s">
        <v>47</v>
      </c>
      <c r="D202" s="2" t="s">
        <v>399</v>
      </c>
      <c r="E202" s="2" t="s">
        <v>400</v>
      </c>
      <c r="F202" s="2" t="s">
        <v>228</v>
      </c>
      <c r="G202" s="2" t="s">
        <v>117</v>
      </c>
      <c r="H202" s="2" t="s">
        <v>52</v>
      </c>
      <c r="I202" s="2" t="s">
        <v>53</v>
      </c>
      <c r="J202" s="2" t="s">
        <v>230</v>
      </c>
      <c r="K202" s="2" t="s">
        <v>55</v>
      </c>
      <c r="L202" s="2" t="s">
        <v>51</v>
      </c>
      <c r="M202" s="2" t="s">
        <v>95</v>
      </c>
      <c r="N202" s="3">
        <v>121327</v>
      </c>
      <c r="O202" s="3" t="s">
        <v>57</v>
      </c>
      <c r="P202" s="4">
        <f>IF(O202="吨",N202*1000,IF(O202="万立方米",N202*10000,""))</f>
        <v>121327000.0</v>
      </c>
      <c r="Q202" s="2" t="s">
        <v>58</v>
      </c>
      <c r="R202" s="2" t="s">
        <v>59</v>
      </c>
      <c r="S202" s="2" t="s">
        <v>96</v>
      </c>
      <c r="T202" s="2" t="s">
        <v>97</v>
      </c>
      <c r="U202" s="4">
        <f>1.7</f>
        <v>1.7</v>
      </c>
      <c r="V202" s="2" t="s">
        <v>62</v>
      </c>
      <c r="W202" s="2" t="s">
        <v>98</v>
      </c>
      <c r="X202" s="2" t="s">
        <v>64</v>
      </c>
      <c r="Y202" s="2" t="s">
        <v>65</v>
      </c>
      <c r="Z202" s="2">
        <v>0</v>
      </c>
      <c r="AA202" s="2"/>
      <c r="AB202" s="2"/>
      <c r="AC202" s="4">
        <f>P202*U202/1000000</f>
        <v>206.2559</v>
      </c>
      <c r="AD202" s="4">
        <f>AC202*(1-Z202/100)</f>
        <v>206.2559</v>
      </c>
      <c r="AE202" s="2" t="s">
        <v>66</v>
      </c>
      <c r="AF202" s="2" t="s">
        <v>67</v>
      </c>
      <c r="AG202" s="2" t="s">
        <v>68</v>
      </c>
      <c r="AH202" s="2" t="s">
        <v>69</v>
      </c>
      <c r="AI202" s="2" t="s">
        <v>70</v>
      </c>
      <c r="AJ202" s="2" t="s">
        <v>71</v>
      </c>
      <c r="AK202" s="2">
        <v>3777</v>
      </c>
    </row>
    <row r="203" spans="1:37">
      <c r="A203" s="2" t="s">
        <v>407</v>
      </c>
      <c r="B203" s="2" t="s">
        <v>398</v>
      </c>
      <c r="C203" s="2" t="s">
        <v>47</v>
      </c>
      <c r="D203" s="2" t="s">
        <v>399</v>
      </c>
      <c r="E203" s="2" t="s">
        <v>400</v>
      </c>
      <c r="F203" s="2" t="s">
        <v>228</v>
      </c>
      <c r="G203" s="2" t="s">
        <v>117</v>
      </c>
      <c r="H203" s="2" t="s">
        <v>52</v>
      </c>
      <c r="I203" s="2" t="s">
        <v>53</v>
      </c>
      <c r="J203" s="2" t="s">
        <v>230</v>
      </c>
      <c r="K203" s="2" t="s">
        <v>55</v>
      </c>
      <c r="L203" s="2" t="s">
        <v>51</v>
      </c>
      <c r="M203" s="2" t="s">
        <v>100</v>
      </c>
      <c r="N203" s="3">
        <v>121327</v>
      </c>
      <c r="O203" s="3" t="s">
        <v>57</v>
      </c>
      <c r="P203" s="4">
        <f>IF(O203="吨",N203*1000,IF(O203="万立方米",N203*10000,""))</f>
        <v>121327000.0</v>
      </c>
      <c r="Q203" s="2" t="s">
        <v>58</v>
      </c>
      <c r="R203" s="2" t="s">
        <v>59</v>
      </c>
      <c r="S203" s="2" t="s">
        <v>101</v>
      </c>
      <c r="T203" s="2" t="s">
        <v>75</v>
      </c>
      <c r="U203" s="4">
        <f>0.12</f>
        <v>0.12</v>
      </c>
      <c r="V203" s="2" t="s">
        <v>62</v>
      </c>
      <c r="W203" s="2" t="s">
        <v>102</v>
      </c>
      <c r="X203" s="2" t="s">
        <v>64</v>
      </c>
      <c r="Y203" s="2" t="s">
        <v>65</v>
      </c>
      <c r="Z203" s="2">
        <v>0</v>
      </c>
      <c r="AA203" s="2"/>
      <c r="AB203" s="2"/>
      <c r="AC203" s="4">
        <f>P203*U203/1000000</f>
        <v>14.55924</v>
      </c>
      <c r="AD203" s="4">
        <f>AC203*(1-Z203/100)</f>
        <v>14.55924</v>
      </c>
      <c r="AE203" s="2" t="s">
        <v>66</v>
      </c>
      <c r="AF203" s="2" t="s">
        <v>67</v>
      </c>
      <c r="AG203" s="2" t="s">
        <v>68</v>
      </c>
      <c r="AH203" s="2" t="s">
        <v>69</v>
      </c>
      <c r="AI203" s="2" t="s">
        <v>70</v>
      </c>
      <c r="AJ203" s="2" t="s">
        <v>71</v>
      </c>
      <c r="AK203" s="2">
        <v>3777</v>
      </c>
    </row>
    <row r="204" spans="1:37">
      <c r="A204" s="2" t="s">
        <v>408</v>
      </c>
      <c r="B204" s="2" t="s">
        <v>398</v>
      </c>
      <c r="C204" s="2" t="s">
        <v>47</v>
      </c>
      <c r="D204" s="2" t="s">
        <v>399</v>
      </c>
      <c r="E204" s="2" t="s">
        <v>400</v>
      </c>
      <c r="F204" s="2" t="s">
        <v>228</v>
      </c>
      <c r="G204" s="2" t="s">
        <v>117</v>
      </c>
      <c r="H204" s="2" t="s">
        <v>52</v>
      </c>
      <c r="I204" s="2"/>
      <c r="J204" s="2"/>
      <c r="K204" s="2" t="s">
        <v>147</v>
      </c>
      <c r="L204" s="2" t="s">
        <v>253</v>
      </c>
      <c r="M204" s="2" t="s">
        <v>104</v>
      </c>
      <c r="N204" s="3"/>
      <c r="O204" s="3"/>
      <c r="P204" s="2"/>
      <c r="Q204" s="2" t="s">
        <v>105</v>
      </c>
      <c r="R204" s="2" t="s">
        <v>106</v>
      </c>
      <c r="S204" s="2" t="s">
        <v>107</v>
      </c>
      <c r="T204" s="2" t="s">
        <v>108</v>
      </c>
      <c r="U204" s="2"/>
      <c r="V204" s="2" t="s">
        <v>109</v>
      </c>
      <c r="W204" s="2" t="s">
        <v>110</v>
      </c>
      <c r="X204" s="2"/>
      <c r="Y204" s="2" t="s">
        <v>65</v>
      </c>
      <c r="Z204" s="2">
        <v>0</v>
      </c>
      <c r="AA204" s="2"/>
      <c r="AB204" s="2"/>
      <c r="AC204" s="2"/>
      <c r="AD204" s="2"/>
      <c r="AE204" s="2" t="s">
        <v>123</v>
      </c>
      <c r="AF204" s="2" t="s">
        <v>222</v>
      </c>
      <c r="AG204" s="2" t="s">
        <v>223</v>
      </c>
      <c r="AH204" s="2" t="s">
        <v>69</v>
      </c>
      <c r="AI204" s="2" t="s">
        <v>70</v>
      </c>
      <c r="AJ204" s="2" t="s">
        <v>71</v>
      </c>
      <c r="AK204" s="2">
        <v>3777</v>
      </c>
    </row>
    <row r="205" spans="1:37">
      <c r="A205" s="2" t="s">
        <v>409</v>
      </c>
      <c r="B205" s="2" t="s">
        <v>410</v>
      </c>
      <c r="C205" s="2" t="s">
        <v>47</v>
      </c>
      <c r="D205" s="2" t="s">
        <v>411</v>
      </c>
      <c r="E205" s="2" t="s">
        <v>412</v>
      </c>
      <c r="F205" s="2" t="s">
        <v>228</v>
      </c>
      <c r="G205" s="2" t="s">
        <v>117</v>
      </c>
      <c r="H205" s="2" t="s">
        <v>243</v>
      </c>
      <c r="I205" s="2" t="s">
        <v>53</v>
      </c>
      <c r="J205" s="2" t="s">
        <v>230</v>
      </c>
      <c r="K205" s="2" t="s">
        <v>55</v>
      </c>
      <c r="L205" s="2" t="s">
        <v>51</v>
      </c>
      <c r="M205" s="2" t="s">
        <v>56</v>
      </c>
      <c r="N205" s="3">
        <v>64232.92</v>
      </c>
      <c r="O205" s="3" t="s">
        <v>57</v>
      </c>
      <c r="P205" s="4">
        <f>IF(O205="吨",N205*1000,IF(O205="万立方米",N205*10000,""))</f>
        <v>64232920.0</v>
      </c>
      <c r="Q205" s="2" t="s">
        <v>58</v>
      </c>
      <c r="R205" s="2" t="s">
        <v>59</v>
      </c>
      <c r="S205" s="2" t="s">
        <v>60</v>
      </c>
      <c r="T205" s="2" t="s">
        <v>61</v>
      </c>
      <c r="U205" s="4">
        <f>0.06</f>
        <v>0.06</v>
      </c>
      <c r="V205" s="2" t="s">
        <v>62</v>
      </c>
      <c r="W205" s="2" t="s">
        <v>63</v>
      </c>
      <c r="X205" s="2" t="s">
        <v>64</v>
      </c>
      <c r="Y205" s="2" t="s">
        <v>65</v>
      </c>
      <c r="Z205" s="2">
        <v>0</v>
      </c>
      <c r="AA205" s="2"/>
      <c r="AB205" s="2"/>
      <c r="AC205" s="4">
        <f>P205*U205/1000000</f>
        <v>3.8539752</v>
      </c>
      <c r="AD205" s="4">
        <f>AC205*(1-Z205/100)</f>
        <v>3.8539752</v>
      </c>
      <c r="AE205" s="2" t="s">
        <v>66</v>
      </c>
      <c r="AF205" s="2" t="s">
        <v>67</v>
      </c>
      <c r="AG205" s="2" t="s">
        <v>68</v>
      </c>
      <c r="AH205" s="2" t="s">
        <v>69</v>
      </c>
      <c r="AI205" s="2" t="s">
        <v>70</v>
      </c>
      <c r="AJ205" s="2" t="s">
        <v>71</v>
      </c>
      <c r="AK205" s="2">
        <v>4895</v>
      </c>
    </row>
    <row r="206" spans="1:37">
      <c r="A206" s="2" t="s">
        <v>413</v>
      </c>
      <c r="B206" s="2" t="s">
        <v>410</v>
      </c>
      <c r="C206" s="2" t="s">
        <v>47</v>
      </c>
      <c r="D206" s="2" t="s">
        <v>411</v>
      </c>
      <c r="E206" s="2" t="s">
        <v>412</v>
      </c>
      <c r="F206" s="2" t="s">
        <v>228</v>
      </c>
      <c r="G206" s="2" t="s">
        <v>117</v>
      </c>
      <c r="H206" s="2" t="s">
        <v>243</v>
      </c>
      <c r="I206" s="2" t="s">
        <v>53</v>
      </c>
      <c r="J206" s="2" t="s">
        <v>230</v>
      </c>
      <c r="K206" s="2" t="s">
        <v>55</v>
      </c>
      <c r="L206" s="2" t="s">
        <v>51</v>
      </c>
      <c r="M206" s="2" t="s">
        <v>73</v>
      </c>
      <c r="N206" s="3">
        <v>64232.92</v>
      </c>
      <c r="O206" s="3" t="s">
        <v>57</v>
      </c>
      <c r="P206" s="4">
        <f>IF(O206="吨",N206*1000,IF(O206="万立方米",N206*10000,""))</f>
        <v>64232920.0</v>
      </c>
      <c r="Q206" s="2" t="s">
        <v>58</v>
      </c>
      <c r="R206" s="2" t="s">
        <v>59</v>
      </c>
      <c r="S206" s="2" t="s">
        <v>74</v>
      </c>
      <c r="T206" s="2" t="s">
        <v>75</v>
      </c>
      <c r="U206" s="4">
        <f>1.5</f>
        <v>1.5</v>
      </c>
      <c r="V206" s="2" t="s">
        <v>62</v>
      </c>
      <c r="W206" s="2" t="s">
        <v>76</v>
      </c>
      <c r="X206" s="2" t="s">
        <v>64</v>
      </c>
      <c r="Y206" s="2" t="s">
        <v>65</v>
      </c>
      <c r="Z206" s="2">
        <v>0</v>
      </c>
      <c r="AA206" s="2"/>
      <c r="AB206" s="2"/>
      <c r="AC206" s="4">
        <f>P206*U206/1000000</f>
        <v>96.34938</v>
      </c>
      <c r="AD206" s="4">
        <f>AC206*(1-Z206/100)</f>
        <v>96.34938</v>
      </c>
      <c r="AE206" s="2" t="s">
        <v>66</v>
      </c>
      <c r="AF206" s="2" t="s">
        <v>67</v>
      </c>
      <c r="AG206" s="2" t="s">
        <v>68</v>
      </c>
      <c r="AH206" s="2" t="s">
        <v>69</v>
      </c>
      <c r="AI206" s="2" t="s">
        <v>70</v>
      </c>
      <c r="AJ206" s="2" t="s">
        <v>71</v>
      </c>
      <c r="AK206" s="2">
        <v>4895</v>
      </c>
    </row>
    <row r="207" spans="1:37">
      <c r="A207" s="2" t="s">
        <v>414</v>
      </c>
      <c r="B207" s="2" t="s">
        <v>410</v>
      </c>
      <c r="C207" s="2" t="s">
        <v>47</v>
      </c>
      <c r="D207" s="2" t="s">
        <v>411</v>
      </c>
      <c r="E207" s="2" t="s">
        <v>412</v>
      </c>
      <c r="F207" s="2" t="s">
        <v>228</v>
      </c>
      <c r="G207" s="2" t="s">
        <v>117</v>
      </c>
      <c r="H207" s="2" t="s">
        <v>243</v>
      </c>
      <c r="I207" s="2" t="s">
        <v>53</v>
      </c>
      <c r="J207" s="2" t="s">
        <v>230</v>
      </c>
      <c r="K207" s="2" t="s">
        <v>55</v>
      </c>
      <c r="L207" s="2" t="s">
        <v>51</v>
      </c>
      <c r="M207" s="2" t="s">
        <v>78</v>
      </c>
      <c r="N207" s="3">
        <v>64232.92</v>
      </c>
      <c r="O207" s="3" t="s">
        <v>57</v>
      </c>
      <c r="P207" s="4">
        <f>IF(O207="吨",N207*1000,IF(O207="万立方米",N207*10000,""))</f>
        <v>64232920.0</v>
      </c>
      <c r="Q207" s="2" t="s">
        <v>58</v>
      </c>
      <c r="R207" s="2" t="s">
        <v>59</v>
      </c>
      <c r="S207" s="2" t="s">
        <v>79</v>
      </c>
      <c r="T207" s="2" t="s">
        <v>75</v>
      </c>
      <c r="U207" s="4">
        <f>6.0</f>
        <v>6.0</v>
      </c>
      <c r="V207" s="2" t="s">
        <v>62</v>
      </c>
      <c r="W207" s="2" t="s">
        <v>80</v>
      </c>
      <c r="X207" s="2" t="s">
        <v>64</v>
      </c>
      <c r="Y207" s="2" t="s">
        <v>65</v>
      </c>
      <c r="Z207" s="2">
        <v>0</v>
      </c>
      <c r="AA207" s="2"/>
      <c r="AB207" s="2"/>
      <c r="AC207" s="4">
        <f>P207*U207/1000000</f>
        <v>385.39752</v>
      </c>
      <c r="AD207" s="4">
        <f>AC207*(1-Z207/100)</f>
        <v>385.39752</v>
      </c>
      <c r="AE207" s="2" t="s">
        <v>66</v>
      </c>
      <c r="AF207" s="2" t="s">
        <v>67</v>
      </c>
      <c r="AG207" s="2" t="s">
        <v>68</v>
      </c>
      <c r="AH207" s="2" t="s">
        <v>69</v>
      </c>
      <c r="AI207" s="2" t="s">
        <v>70</v>
      </c>
      <c r="AJ207" s="2" t="s">
        <v>71</v>
      </c>
      <c r="AK207" s="2">
        <v>4895</v>
      </c>
    </row>
    <row r="208" spans="1:37">
      <c r="A208" s="2" t="s">
        <v>415</v>
      </c>
      <c r="B208" s="2" t="s">
        <v>410</v>
      </c>
      <c r="C208" s="2" t="s">
        <v>47</v>
      </c>
      <c r="D208" s="2" t="s">
        <v>411</v>
      </c>
      <c r="E208" s="2" t="s">
        <v>412</v>
      </c>
      <c r="F208" s="2" t="s">
        <v>228</v>
      </c>
      <c r="G208" s="2" t="s">
        <v>117</v>
      </c>
      <c r="H208" s="2" t="s">
        <v>243</v>
      </c>
      <c r="I208" s="2" t="s">
        <v>53</v>
      </c>
      <c r="J208" s="2" t="s">
        <v>230</v>
      </c>
      <c r="K208" s="2" t="s">
        <v>55</v>
      </c>
      <c r="L208" s="2" t="s">
        <v>51</v>
      </c>
      <c r="M208" s="2" t="s">
        <v>82</v>
      </c>
      <c r="N208" s="3">
        <v>64232.92</v>
      </c>
      <c r="O208" s="3" t="s">
        <v>57</v>
      </c>
      <c r="P208" s="4">
        <f>IF(O208="吨",N208*1000,IF(O208="万立方米",N208*10000,""))</f>
        <v>64232920.0</v>
      </c>
      <c r="Q208" s="2" t="s">
        <v>58</v>
      </c>
      <c r="R208" s="2" t="s">
        <v>59</v>
      </c>
      <c r="S208" s="2" t="s">
        <v>83</v>
      </c>
      <c r="T208" s="2" t="s">
        <v>61</v>
      </c>
      <c r="U208" s="4">
        <f>0.35</f>
        <v>0.35</v>
      </c>
      <c r="V208" s="2" t="s">
        <v>62</v>
      </c>
      <c r="W208" s="2" t="s">
        <v>84</v>
      </c>
      <c r="X208" s="2" t="s">
        <v>64</v>
      </c>
      <c r="Y208" s="2" t="s">
        <v>65</v>
      </c>
      <c r="Z208" s="2">
        <v>0</v>
      </c>
      <c r="AA208" s="2"/>
      <c r="AB208" s="2"/>
      <c r="AC208" s="4">
        <f>P208*U208/1000000</f>
        <v>22.481522</v>
      </c>
      <c r="AD208" s="4">
        <f>AC208*(1-Z208/100)</f>
        <v>22.481522</v>
      </c>
      <c r="AE208" s="2" t="s">
        <v>66</v>
      </c>
      <c r="AF208" s="2" t="s">
        <v>67</v>
      </c>
      <c r="AG208" s="2" t="s">
        <v>68</v>
      </c>
      <c r="AH208" s="2" t="s">
        <v>69</v>
      </c>
      <c r="AI208" s="2" t="s">
        <v>70</v>
      </c>
      <c r="AJ208" s="2" t="s">
        <v>71</v>
      </c>
      <c r="AK208" s="2">
        <v>4895</v>
      </c>
    </row>
    <row r="209" spans="1:37">
      <c r="A209" s="2" t="s">
        <v>416</v>
      </c>
      <c r="B209" s="2" t="s">
        <v>410</v>
      </c>
      <c r="C209" s="2" t="s">
        <v>47</v>
      </c>
      <c r="D209" s="2" t="s">
        <v>411</v>
      </c>
      <c r="E209" s="2" t="s">
        <v>412</v>
      </c>
      <c r="F209" s="2" t="s">
        <v>228</v>
      </c>
      <c r="G209" s="2" t="s">
        <v>117</v>
      </c>
      <c r="H209" s="2" t="s">
        <v>243</v>
      </c>
      <c r="I209" s="2" t="s">
        <v>53</v>
      </c>
      <c r="J209" s="2" t="s">
        <v>230</v>
      </c>
      <c r="K209" s="2" t="s">
        <v>55</v>
      </c>
      <c r="L209" s="2" t="s">
        <v>51</v>
      </c>
      <c r="M209" s="2" t="s">
        <v>86</v>
      </c>
      <c r="N209" s="3">
        <v>64232.92</v>
      </c>
      <c r="O209" s="3" t="s">
        <v>57</v>
      </c>
      <c r="P209" s="4">
        <f>IF(O209="吨",N209*1000,IF(O209="万立方米",N209*10000,""))</f>
        <v>64232920.0</v>
      </c>
      <c r="Q209" s="2" t="s">
        <v>58</v>
      </c>
      <c r="R209" s="2" t="s">
        <v>59</v>
      </c>
      <c r="S209" s="2" t="s">
        <v>87</v>
      </c>
      <c r="T209" s="2" t="s">
        <v>88</v>
      </c>
      <c r="U209" s="4">
        <f>0.75</f>
        <v>0.75</v>
      </c>
      <c r="V209" s="2" t="s">
        <v>62</v>
      </c>
      <c r="W209" s="2" t="s">
        <v>89</v>
      </c>
      <c r="X209" s="2" t="s">
        <v>64</v>
      </c>
      <c r="Y209" s="2" t="s">
        <v>65</v>
      </c>
      <c r="Z209" s="2">
        <v>0</v>
      </c>
      <c r="AA209" s="2"/>
      <c r="AB209" s="2"/>
      <c r="AC209" s="4">
        <f>P209*U209/1000000</f>
        <v>48.17469</v>
      </c>
      <c r="AD209" s="4">
        <f>AC210*(1-AA209/100)+(AC209-AC210)*(1-AB209/100)</f>
        <v>48.17469</v>
      </c>
      <c r="AE209" s="2" t="s">
        <v>66</v>
      </c>
      <c r="AF209" s="2" t="s">
        <v>67</v>
      </c>
      <c r="AG209" s="2" t="s">
        <v>68</v>
      </c>
      <c r="AH209" s="2" t="s">
        <v>69</v>
      </c>
      <c r="AI209" s="2" t="s">
        <v>70</v>
      </c>
      <c r="AJ209" s="2" t="s">
        <v>71</v>
      </c>
      <c r="AK209" s="2">
        <v>4895</v>
      </c>
    </row>
    <row r="210" spans="1:37">
      <c r="A210" s="2" t="s">
        <v>417</v>
      </c>
      <c r="B210" s="2" t="s">
        <v>410</v>
      </c>
      <c r="C210" s="2" t="s">
        <v>47</v>
      </c>
      <c r="D210" s="2" t="s">
        <v>411</v>
      </c>
      <c r="E210" s="2" t="s">
        <v>412</v>
      </c>
      <c r="F210" s="2" t="s">
        <v>228</v>
      </c>
      <c r="G210" s="2" t="s">
        <v>117</v>
      </c>
      <c r="H210" s="2" t="s">
        <v>243</v>
      </c>
      <c r="I210" s="2" t="s">
        <v>53</v>
      </c>
      <c r="J210" s="2" t="s">
        <v>230</v>
      </c>
      <c r="K210" s="2" t="s">
        <v>55</v>
      </c>
      <c r="L210" s="2" t="s">
        <v>51</v>
      </c>
      <c r="M210" s="2" t="s">
        <v>91</v>
      </c>
      <c r="N210" s="3">
        <v>64232.92</v>
      </c>
      <c r="O210" s="3" t="s">
        <v>57</v>
      </c>
      <c r="P210" s="4">
        <f>IF(O210="吨",N210*1000,IF(O210="万立方米",N210*10000,""))</f>
        <v>64232920.0</v>
      </c>
      <c r="Q210" s="2" t="s">
        <v>58</v>
      </c>
      <c r="R210" s="2" t="s">
        <v>59</v>
      </c>
      <c r="S210" s="2" t="s">
        <v>92</v>
      </c>
      <c r="T210" s="2" t="s">
        <v>88</v>
      </c>
      <c r="U210" s="4">
        <f>0.75</f>
        <v>0.75</v>
      </c>
      <c r="V210" s="2" t="s">
        <v>62</v>
      </c>
      <c r="W210" s="2" t="s">
        <v>93</v>
      </c>
      <c r="X210" s="2" t="s">
        <v>64</v>
      </c>
      <c r="Y210" s="2" t="s">
        <v>65</v>
      </c>
      <c r="Z210" s="2">
        <v>0</v>
      </c>
      <c r="AA210" s="2"/>
      <c r="AB210" s="2"/>
      <c r="AC210" s="4">
        <f>P210*U210/1000000</f>
        <v>48.17469</v>
      </c>
      <c r="AD210" s="4">
        <f>AC210*(1-Z210/100)</f>
        <v>48.17469</v>
      </c>
      <c r="AE210" s="2" t="s">
        <v>66</v>
      </c>
      <c r="AF210" s="2" t="s">
        <v>67</v>
      </c>
      <c r="AG210" s="2" t="s">
        <v>68</v>
      </c>
      <c r="AH210" s="2" t="s">
        <v>69</v>
      </c>
      <c r="AI210" s="2" t="s">
        <v>70</v>
      </c>
      <c r="AJ210" s="2" t="s">
        <v>71</v>
      </c>
      <c r="AK210" s="2">
        <v>4895</v>
      </c>
    </row>
    <row r="211" spans="1:37">
      <c r="A211" s="2" t="s">
        <v>418</v>
      </c>
      <c r="B211" s="2" t="s">
        <v>410</v>
      </c>
      <c r="C211" s="2" t="s">
        <v>47</v>
      </c>
      <c r="D211" s="2" t="s">
        <v>411</v>
      </c>
      <c r="E211" s="2" t="s">
        <v>412</v>
      </c>
      <c r="F211" s="2" t="s">
        <v>228</v>
      </c>
      <c r="G211" s="2" t="s">
        <v>117</v>
      </c>
      <c r="H211" s="2" t="s">
        <v>243</v>
      </c>
      <c r="I211" s="2" t="s">
        <v>53</v>
      </c>
      <c r="J211" s="2" t="s">
        <v>230</v>
      </c>
      <c r="K211" s="2" t="s">
        <v>55</v>
      </c>
      <c r="L211" s="2" t="s">
        <v>51</v>
      </c>
      <c r="M211" s="2" t="s">
        <v>95</v>
      </c>
      <c r="N211" s="3">
        <v>64232.92</v>
      </c>
      <c r="O211" s="3" t="s">
        <v>57</v>
      </c>
      <c r="P211" s="4">
        <f>IF(O211="吨",N211*1000,IF(O211="万立方米",N211*10000,""))</f>
        <v>64232920.0</v>
      </c>
      <c r="Q211" s="2" t="s">
        <v>58</v>
      </c>
      <c r="R211" s="2" t="s">
        <v>59</v>
      </c>
      <c r="S211" s="2" t="s">
        <v>96</v>
      </c>
      <c r="T211" s="2" t="s">
        <v>97</v>
      </c>
      <c r="U211" s="4">
        <f>1.7</f>
        <v>1.7</v>
      </c>
      <c r="V211" s="2" t="s">
        <v>62</v>
      </c>
      <c r="W211" s="2" t="s">
        <v>98</v>
      </c>
      <c r="X211" s="2" t="s">
        <v>64</v>
      </c>
      <c r="Y211" s="2" t="s">
        <v>65</v>
      </c>
      <c r="Z211" s="2">
        <v>0</v>
      </c>
      <c r="AA211" s="2"/>
      <c r="AB211" s="2"/>
      <c r="AC211" s="4">
        <f>P211*U211/1000000</f>
        <v>109.195964</v>
      </c>
      <c r="AD211" s="4">
        <f>AC211*(1-Z211/100)</f>
        <v>109.195964</v>
      </c>
      <c r="AE211" s="2" t="s">
        <v>66</v>
      </c>
      <c r="AF211" s="2" t="s">
        <v>67</v>
      </c>
      <c r="AG211" s="2" t="s">
        <v>68</v>
      </c>
      <c r="AH211" s="2" t="s">
        <v>69</v>
      </c>
      <c r="AI211" s="2" t="s">
        <v>70</v>
      </c>
      <c r="AJ211" s="2" t="s">
        <v>71</v>
      </c>
      <c r="AK211" s="2">
        <v>4895</v>
      </c>
    </row>
    <row r="212" spans="1:37">
      <c r="A212" s="2" t="s">
        <v>419</v>
      </c>
      <c r="B212" s="2" t="s">
        <v>410</v>
      </c>
      <c r="C212" s="2" t="s">
        <v>47</v>
      </c>
      <c r="D212" s="2" t="s">
        <v>411</v>
      </c>
      <c r="E212" s="2" t="s">
        <v>412</v>
      </c>
      <c r="F212" s="2" t="s">
        <v>228</v>
      </c>
      <c r="G212" s="2" t="s">
        <v>117</v>
      </c>
      <c r="H212" s="2" t="s">
        <v>243</v>
      </c>
      <c r="I212" s="2" t="s">
        <v>53</v>
      </c>
      <c r="J212" s="2" t="s">
        <v>230</v>
      </c>
      <c r="K212" s="2" t="s">
        <v>55</v>
      </c>
      <c r="L212" s="2" t="s">
        <v>51</v>
      </c>
      <c r="M212" s="2" t="s">
        <v>100</v>
      </c>
      <c r="N212" s="3">
        <v>64232.92</v>
      </c>
      <c r="O212" s="3" t="s">
        <v>57</v>
      </c>
      <c r="P212" s="4">
        <f>IF(O212="吨",N212*1000,IF(O212="万立方米",N212*10000,""))</f>
        <v>64232920.0</v>
      </c>
      <c r="Q212" s="2" t="s">
        <v>58</v>
      </c>
      <c r="R212" s="2" t="s">
        <v>59</v>
      </c>
      <c r="S212" s="2" t="s">
        <v>101</v>
      </c>
      <c r="T212" s="2" t="s">
        <v>75</v>
      </c>
      <c r="U212" s="4">
        <f>0.12</f>
        <v>0.12</v>
      </c>
      <c r="V212" s="2" t="s">
        <v>62</v>
      </c>
      <c r="W212" s="2" t="s">
        <v>102</v>
      </c>
      <c r="X212" s="2" t="s">
        <v>64</v>
      </c>
      <c r="Y212" s="2" t="s">
        <v>65</v>
      </c>
      <c r="Z212" s="2">
        <v>0</v>
      </c>
      <c r="AA212" s="2"/>
      <c r="AB212" s="2"/>
      <c r="AC212" s="4">
        <f>P212*U212/1000000</f>
        <v>7.7079504</v>
      </c>
      <c r="AD212" s="4">
        <f>AC212*(1-Z212/100)</f>
        <v>7.7079504</v>
      </c>
      <c r="AE212" s="2" t="s">
        <v>66</v>
      </c>
      <c r="AF212" s="2" t="s">
        <v>67</v>
      </c>
      <c r="AG212" s="2" t="s">
        <v>68</v>
      </c>
      <c r="AH212" s="2" t="s">
        <v>69</v>
      </c>
      <c r="AI212" s="2" t="s">
        <v>70</v>
      </c>
      <c r="AJ212" s="2" t="s">
        <v>71</v>
      </c>
      <c r="AK212" s="2">
        <v>4895</v>
      </c>
    </row>
    <row r="213" spans="1:37">
      <c r="A213" s="2" t="s">
        <v>420</v>
      </c>
      <c r="B213" s="2" t="s">
        <v>410</v>
      </c>
      <c r="C213" s="2" t="s">
        <v>47</v>
      </c>
      <c r="D213" s="2" t="s">
        <v>411</v>
      </c>
      <c r="E213" s="2" t="s">
        <v>412</v>
      </c>
      <c r="F213" s="2" t="s">
        <v>228</v>
      </c>
      <c r="G213" s="2" t="s">
        <v>117</v>
      </c>
      <c r="H213" s="2" t="s">
        <v>243</v>
      </c>
      <c r="I213" s="2" t="s">
        <v>161</v>
      </c>
      <c r="J213" s="2" t="s">
        <v>180</v>
      </c>
      <c r="K213" s="2" t="s">
        <v>180</v>
      </c>
      <c r="L213" s="2" t="s">
        <v>181</v>
      </c>
      <c r="M213" s="2" t="s">
        <v>56</v>
      </c>
      <c r="N213" s="3">
        <v>9.18</v>
      </c>
      <c r="O213" s="3" t="s">
        <v>182</v>
      </c>
      <c r="P213" s="4">
        <f>IF(O213="吨",N213*1000,IF(O213="万立方米",N213*10000,""))</f>
        <v>91800.0</v>
      </c>
      <c r="Q213" s="2" t="s">
        <v>183</v>
      </c>
      <c r="R213" s="2" t="s">
        <v>184</v>
      </c>
      <c r="S213" s="2" t="s">
        <v>185</v>
      </c>
      <c r="T213" s="2" t="s">
        <v>75</v>
      </c>
      <c r="U213" s="4">
        <f>0.001</f>
        <v>0.001</v>
      </c>
      <c r="V213" s="2" t="s">
        <v>186</v>
      </c>
      <c r="W213" s="2" t="s">
        <v>187</v>
      </c>
      <c r="X213" s="2" t="s">
        <v>64</v>
      </c>
      <c r="Y213" s="2" t="s">
        <v>65</v>
      </c>
      <c r="Z213" s="2">
        <v>0</v>
      </c>
      <c r="AA213" s="2"/>
      <c r="AB213" s="2"/>
      <c r="AC213" s="4">
        <f>P213*U213/1000000</f>
        <v>9.18e-05</v>
      </c>
      <c r="AD213" s="4">
        <f>AC213*(1-Z213/100)</f>
        <v>9.18e-05</v>
      </c>
      <c r="AE213" s="2" t="s">
        <v>66</v>
      </c>
      <c r="AF213" s="2" t="s">
        <v>67</v>
      </c>
      <c r="AG213" s="2" t="s">
        <v>68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421</v>
      </c>
      <c r="B214" s="2" t="s">
        <v>410</v>
      </c>
      <c r="C214" s="2" t="s">
        <v>47</v>
      </c>
      <c r="D214" s="2" t="s">
        <v>411</v>
      </c>
      <c r="E214" s="2" t="s">
        <v>412</v>
      </c>
      <c r="F214" s="2" t="s">
        <v>228</v>
      </c>
      <c r="G214" s="2" t="s">
        <v>117</v>
      </c>
      <c r="H214" s="2" t="s">
        <v>243</v>
      </c>
      <c r="I214" s="2" t="s">
        <v>161</v>
      </c>
      <c r="J214" s="2" t="s">
        <v>180</v>
      </c>
      <c r="K214" s="2" t="s">
        <v>180</v>
      </c>
      <c r="L214" s="2" t="s">
        <v>181</v>
      </c>
      <c r="M214" s="2" t="s">
        <v>73</v>
      </c>
      <c r="N214" s="3">
        <v>9.18</v>
      </c>
      <c r="O214" s="3" t="s">
        <v>182</v>
      </c>
      <c r="P214" s="4">
        <f>IF(O214="吨",N214*1000,IF(O214="万立方米",N214*10000,""))</f>
        <v>91800.0</v>
      </c>
      <c r="Q214" s="2" t="s">
        <v>183</v>
      </c>
      <c r="R214" s="2" t="s">
        <v>184</v>
      </c>
      <c r="S214" s="2" t="s">
        <v>189</v>
      </c>
      <c r="T214" s="2" t="s">
        <v>75</v>
      </c>
      <c r="U214" s="4">
        <f>0.35</f>
        <v>0.35</v>
      </c>
      <c r="V214" s="2" t="s">
        <v>186</v>
      </c>
      <c r="W214" s="2" t="s">
        <v>190</v>
      </c>
      <c r="X214" s="2" t="s">
        <v>64</v>
      </c>
      <c r="Y214" s="2" t="s">
        <v>65</v>
      </c>
      <c r="Z214" s="2">
        <v>0</v>
      </c>
      <c r="AA214" s="2"/>
      <c r="AB214" s="2"/>
      <c r="AC214" s="4">
        <f>P214*U214/1000000</f>
        <v>0.03213</v>
      </c>
      <c r="AD214" s="4">
        <f>AC214*(1-Z214/100)</f>
        <v>0.03213</v>
      </c>
      <c r="AE214" s="2" t="s">
        <v>66</v>
      </c>
      <c r="AF214" s="2" t="s">
        <v>67</v>
      </c>
      <c r="AG214" s="2" t="s">
        <v>68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422</v>
      </c>
      <c r="B215" s="2" t="s">
        <v>410</v>
      </c>
      <c r="C215" s="2" t="s">
        <v>47</v>
      </c>
      <c r="D215" s="2" t="s">
        <v>411</v>
      </c>
      <c r="E215" s="2" t="s">
        <v>412</v>
      </c>
      <c r="F215" s="2" t="s">
        <v>228</v>
      </c>
      <c r="G215" s="2" t="s">
        <v>117</v>
      </c>
      <c r="H215" s="2" t="s">
        <v>243</v>
      </c>
      <c r="I215" s="2" t="s">
        <v>161</v>
      </c>
      <c r="J215" s="2" t="s">
        <v>180</v>
      </c>
      <c r="K215" s="2" t="s">
        <v>180</v>
      </c>
      <c r="L215" s="2" t="s">
        <v>181</v>
      </c>
      <c r="M215" s="2" t="s">
        <v>78</v>
      </c>
      <c r="N215" s="3">
        <v>9.18</v>
      </c>
      <c r="O215" s="3" t="s">
        <v>182</v>
      </c>
      <c r="P215" s="4">
        <f>IF(O215="吨",N215*1000,IF(O215="万立方米",N215*10000,""))</f>
        <v>91800.0</v>
      </c>
      <c r="Q215" s="2" t="s">
        <v>183</v>
      </c>
      <c r="R215" s="2" t="s">
        <v>184</v>
      </c>
      <c r="S215" s="2" t="s">
        <v>192</v>
      </c>
      <c r="T215" s="2" t="s">
        <v>75</v>
      </c>
      <c r="U215" s="4">
        <f>1.2</f>
        <v>1.2</v>
      </c>
      <c r="V215" s="2" t="s">
        <v>186</v>
      </c>
      <c r="W215" s="2" t="s">
        <v>193</v>
      </c>
      <c r="X215" s="2" t="s">
        <v>64</v>
      </c>
      <c r="Y215" s="2" t="s">
        <v>65</v>
      </c>
      <c r="Z215" s="2">
        <v>0</v>
      </c>
      <c r="AA215" s="2"/>
      <c r="AB215" s="2"/>
      <c r="AC215" s="4">
        <f>P215*U215/1000000</f>
        <v>0.11016</v>
      </c>
      <c r="AD215" s="4">
        <f>AC215*(1-Z215/100)</f>
        <v>0.11016</v>
      </c>
      <c r="AE215" s="2" t="s">
        <v>66</v>
      </c>
      <c r="AF215" s="2" t="s">
        <v>67</v>
      </c>
      <c r="AG215" s="2" t="s">
        <v>68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423</v>
      </c>
      <c r="B216" s="2" t="s">
        <v>410</v>
      </c>
      <c r="C216" s="2" t="s">
        <v>47</v>
      </c>
      <c r="D216" s="2" t="s">
        <v>411</v>
      </c>
      <c r="E216" s="2" t="s">
        <v>412</v>
      </c>
      <c r="F216" s="2" t="s">
        <v>228</v>
      </c>
      <c r="G216" s="2" t="s">
        <v>117</v>
      </c>
      <c r="H216" s="2" t="s">
        <v>243</v>
      </c>
      <c r="I216" s="2" t="s">
        <v>161</v>
      </c>
      <c r="J216" s="2" t="s">
        <v>180</v>
      </c>
      <c r="K216" s="2" t="s">
        <v>180</v>
      </c>
      <c r="L216" s="2" t="s">
        <v>181</v>
      </c>
      <c r="M216" s="2" t="s">
        <v>82</v>
      </c>
      <c r="N216" s="3">
        <v>9.18</v>
      </c>
      <c r="O216" s="3" t="s">
        <v>182</v>
      </c>
      <c r="P216" s="4">
        <f>IF(O216="吨",N216*1000,IF(O216="万立方米",N216*10000,""))</f>
        <v>91800.0</v>
      </c>
      <c r="Q216" s="2" t="s">
        <v>183</v>
      </c>
      <c r="R216" s="2" t="s">
        <v>184</v>
      </c>
      <c r="S216" s="2" t="s">
        <v>195</v>
      </c>
      <c r="T216" s="2" t="s">
        <v>75</v>
      </c>
      <c r="U216" s="4">
        <f>0.002</f>
        <v>0.002</v>
      </c>
      <c r="V216" s="2" t="s">
        <v>186</v>
      </c>
      <c r="W216" s="2" t="s">
        <v>196</v>
      </c>
      <c r="X216" s="2" t="s">
        <v>64</v>
      </c>
      <c r="Y216" s="2" t="s">
        <v>65</v>
      </c>
      <c r="Z216" s="2">
        <v>0</v>
      </c>
      <c r="AA216" s="2"/>
      <c r="AB216" s="2"/>
      <c r="AC216" s="4">
        <f>P216*U216/1000000</f>
        <v>0.0001836</v>
      </c>
      <c r="AD216" s="4">
        <f>AC216*(1-Z216/100)</f>
        <v>0.0001836</v>
      </c>
      <c r="AE216" s="2" t="s">
        <v>66</v>
      </c>
      <c r="AF216" s="2" t="s">
        <v>67</v>
      </c>
      <c r="AG216" s="2" t="s">
        <v>68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424</v>
      </c>
      <c r="B217" s="2" t="s">
        <v>410</v>
      </c>
      <c r="C217" s="2" t="s">
        <v>47</v>
      </c>
      <c r="D217" s="2" t="s">
        <v>411</v>
      </c>
      <c r="E217" s="2" t="s">
        <v>412</v>
      </c>
      <c r="F217" s="2" t="s">
        <v>228</v>
      </c>
      <c r="G217" s="2" t="s">
        <v>117</v>
      </c>
      <c r="H217" s="2" t="s">
        <v>243</v>
      </c>
      <c r="I217" s="2" t="s">
        <v>161</v>
      </c>
      <c r="J217" s="2" t="s">
        <v>180</v>
      </c>
      <c r="K217" s="2" t="s">
        <v>180</v>
      </c>
      <c r="L217" s="2" t="s">
        <v>181</v>
      </c>
      <c r="M217" s="2" t="s">
        <v>86</v>
      </c>
      <c r="N217" s="3">
        <v>9.18</v>
      </c>
      <c r="O217" s="3" t="s">
        <v>182</v>
      </c>
      <c r="P217" s="4">
        <f>IF(O217="吨",N217*1000,IF(O217="万立方米",N217*10000,""))</f>
        <v>91800.0</v>
      </c>
      <c r="Q217" s="2" t="s">
        <v>183</v>
      </c>
      <c r="R217" s="2" t="s">
        <v>184</v>
      </c>
      <c r="S217" s="2" t="s">
        <v>198</v>
      </c>
      <c r="T217" s="2" t="s">
        <v>75</v>
      </c>
      <c r="U217" s="4">
        <f>0.01</f>
        <v>0.01</v>
      </c>
      <c r="V217" s="2" t="s">
        <v>186</v>
      </c>
      <c r="W217" s="2" t="s">
        <v>199</v>
      </c>
      <c r="X217" s="2" t="s">
        <v>64</v>
      </c>
      <c r="Y217" s="2" t="s">
        <v>65</v>
      </c>
      <c r="Z217" s="2">
        <v>0</v>
      </c>
      <c r="AA217" s="2"/>
      <c r="AB217" s="2"/>
      <c r="AC217" s="4">
        <f>P217*U217/1000000</f>
        <v>0.000918</v>
      </c>
      <c r="AD217" s="4">
        <f>AC218*(1-AA217/100)+(AC217-AC218)*(1-AB217/100)</f>
        <v>0.000918</v>
      </c>
      <c r="AE217" s="2" t="s">
        <v>66</v>
      </c>
      <c r="AF217" s="2" t="s">
        <v>67</v>
      </c>
      <c r="AG217" s="2" t="s">
        <v>68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425</v>
      </c>
      <c r="B218" s="2" t="s">
        <v>410</v>
      </c>
      <c r="C218" s="2" t="s">
        <v>47</v>
      </c>
      <c r="D218" s="2" t="s">
        <v>411</v>
      </c>
      <c r="E218" s="2" t="s">
        <v>412</v>
      </c>
      <c r="F218" s="2" t="s">
        <v>228</v>
      </c>
      <c r="G218" s="2" t="s">
        <v>117</v>
      </c>
      <c r="H218" s="2" t="s">
        <v>243</v>
      </c>
      <c r="I218" s="2" t="s">
        <v>161</v>
      </c>
      <c r="J218" s="2" t="s">
        <v>180</v>
      </c>
      <c r="K218" s="2" t="s">
        <v>180</v>
      </c>
      <c r="L218" s="2" t="s">
        <v>181</v>
      </c>
      <c r="M218" s="2" t="s">
        <v>91</v>
      </c>
      <c r="N218" s="3">
        <v>9.18</v>
      </c>
      <c r="O218" s="3" t="s">
        <v>182</v>
      </c>
      <c r="P218" s="4">
        <f>IF(O218="吨",N218*1000,IF(O218="万立方米",N218*10000,""))</f>
        <v>91800.0</v>
      </c>
      <c r="Q218" s="2" t="s">
        <v>183</v>
      </c>
      <c r="R218" s="2" t="s">
        <v>184</v>
      </c>
      <c r="S218" s="2" t="s">
        <v>201</v>
      </c>
      <c r="T218" s="2" t="s">
        <v>75</v>
      </c>
      <c r="U218" s="4">
        <f>0.005</f>
        <v>0.005</v>
      </c>
      <c r="V218" s="2" t="s">
        <v>186</v>
      </c>
      <c r="W218" s="2" t="s">
        <v>202</v>
      </c>
      <c r="X218" s="2" t="s">
        <v>64</v>
      </c>
      <c r="Y218" s="2" t="s">
        <v>65</v>
      </c>
      <c r="Z218" s="2">
        <v>0</v>
      </c>
      <c r="AA218" s="2"/>
      <c r="AB218" s="2"/>
      <c r="AC218" s="4">
        <f>P218*U218/1000000</f>
        <v>0.000459</v>
      </c>
      <c r="AD218" s="4">
        <f>AC218*(1-Z218/100)</f>
        <v>0.000459</v>
      </c>
      <c r="AE218" s="2" t="s">
        <v>66</v>
      </c>
      <c r="AF218" s="2" t="s">
        <v>67</v>
      </c>
      <c r="AG218" s="2" t="s">
        <v>68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426</v>
      </c>
      <c r="B219" s="2" t="s">
        <v>410</v>
      </c>
      <c r="C219" s="2" t="s">
        <v>47</v>
      </c>
      <c r="D219" s="2" t="s">
        <v>411</v>
      </c>
      <c r="E219" s="2" t="s">
        <v>412</v>
      </c>
      <c r="F219" s="2" t="s">
        <v>228</v>
      </c>
      <c r="G219" s="2" t="s">
        <v>117</v>
      </c>
      <c r="H219" s="2" t="s">
        <v>243</v>
      </c>
      <c r="I219" s="2" t="s">
        <v>161</v>
      </c>
      <c r="J219" s="2" t="s">
        <v>180</v>
      </c>
      <c r="K219" s="2" t="s">
        <v>180</v>
      </c>
      <c r="L219" s="2" t="s">
        <v>181</v>
      </c>
      <c r="M219" s="2" t="s">
        <v>95</v>
      </c>
      <c r="N219" s="3">
        <v>9.18</v>
      </c>
      <c r="O219" s="3" t="s">
        <v>182</v>
      </c>
      <c r="P219" s="4">
        <f>IF(O219="吨",N219*1000,IF(O219="万立方米",N219*10000,""))</f>
        <v>91800.0</v>
      </c>
      <c r="Q219" s="2" t="s">
        <v>183</v>
      </c>
      <c r="R219" s="2" t="s">
        <v>184</v>
      </c>
      <c r="S219" s="2" t="s">
        <v>204</v>
      </c>
      <c r="T219" s="2" t="s">
        <v>75</v>
      </c>
      <c r="U219" s="4">
        <f>0.005</f>
        <v>0.005</v>
      </c>
      <c r="V219" s="2" t="s">
        <v>186</v>
      </c>
      <c r="W219" s="2" t="s">
        <v>205</v>
      </c>
      <c r="X219" s="2" t="s">
        <v>64</v>
      </c>
      <c r="Y219" s="2" t="s">
        <v>65</v>
      </c>
      <c r="Z219" s="2">
        <v>0</v>
      </c>
      <c r="AA219" s="2"/>
      <c r="AB219" s="2"/>
      <c r="AC219" s="4">
        <f>P219*U219/1000000</f>
        <v>0.000459</v>
      </c>
      <c r="AD219" s="4">
        <f>AC219*(1-Z219/100)</f>
        <v>0.000459</v>
      </c>
      <c r="AE219" s="2" t="s">
        <v>66</v>
      </c>
      <c r="AF219" s="2" t="s">
        <v>67</v>
      </c>
      <c r="AG219" s="2" t="s">
        <v>68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427</v>
      </c>
      <c r="B220" s="2" t="s">
        <v>410</v>
      </c>
      <c r="C220" s="2" t="s">
        <v>47</v>
      </c>
      <c r="D220" s="2" t="s">
        <v>411</v>
      </c>
      <c r="E220" s="2" t="s">
        <v>412</v>
      </c>
      <c r="F220" s="2" t="s">
        <v>228</v>
      </c>
      <c r="G220" s="2" t="s">
        <v>117</v>
      </c>
      <c r="H220" s="2" t="s">
        <v>243</v>
      </c>
      <c r="I220" s="2" t="s">
        <v>161</v>
      </c>
      <c r="J220" s="2" t="s">
        <v>180</v>
      </c>
      <c r="K220" s="2" t="s">
        <v>180</v>
      </c>
      <c r="L220" s="2" t="s">
        <v>181</v>
      </c>
      <c r="M220" s="2" t="s">
        <v>100</v>
      </c>
      <c r="N220" s="3">
        <v>9.18</v>
      </c>
      <c r="O220" s="3" t="s">
        <v>182</v>
      </c>
      <c r="P220" s="4">
        <f>IF(O220="吨",N220*1000,IF(O220="万立方米",N220*10000,""))</f>
        <v>91800.0</v>
      </c>
      <c r="Q220" s="2" t="s">
        <v>183</v>
      </c>
      <c r="R220" s="2" t="s">
        <v>184</v>
      </c>
      <c r="S220" s="2" t="s">
        <v>207</v>
      </c>
      <c r="T220" s="2" t="s">
        <v>75</v>
      </c>
      <c r="U220" s="4">
        <f>0.02</f>
        <v>0.02</v>
      </c>
      <c r="V220" s="2" t="s">
        <v>186</v>
      </c>
      <c r="W220" s="2" t="s">
        <v>208</v>
      </c>
      <c r="X220" s="2" t="s">
        <v>64</v>
      </c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68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428</v>
      </c>
      <c r="B221" s="2" t="s">
        <v>410</v>
      </c>
      <c r="C221" s="2" t="s">
        <v>47</v>
      </c>
      <c r="D221" s="2" t="s">
        <v>411</v>
      </c>
      <c r="E221" s="2" t="s">
        <v>412</v>
      </c>
      <c r="F221" s="2" t="s">
        <v>228</v>
      </c>
      <c r="G221" s="2" t="s">
        <v>117</v>
      </c>
      <c r="H221" s="2" t="s">
        <v>243</v>
      </c>
      <c r="I221" s="2"/>
      <c r="J221" s="2"/>
      <c r="K221" s="2" t="s">
        <v>147</v>
      </c>
      <c r="L221" s="2" t="s">
        <v>429</v>
      </c>
      <c r="M221" s="2" t="s">
        <v>104</v>
      </c>
      <c r="N221" s="3"/>
      <c r="O221" s="3"/>
      <c r="P221" s="2"/>
      <c r="Q221" s="2" t="s">
        <v>105</v>
      </c>
      <c r="R221" s="2" t="s">
        <v>106</v>
      </c>
      <c r="S221" s="2" t="s">
        <v>107</v>
      </c>
      <c r="T221" s="2" t="s">
        <v>108</v>
      </c>
      <c r="U221" s="2"/>
      <c r="V221" s="2" t="s">
        <v>109</v>
      </c>
      <c r="W221" s="2" t="s">
        <v>110</v>
      </c>
      <c r="X221" s="2"/>
      <c r="Y221" s="2" t="s">
        <v>65</v>
      </c>
      <c r="Z221" s="2">
        <v>0</v>
      </c>
      <c r="AA221" s="2"/>
      <c r="AB221" s="2"/>
      <c r="AC221" s="2"/>
      <c r="AD221" s="2"/>
      <c r="AE221" s="2" t="s">
        <v>123</v>
      </c>
      <c r="AF221" s="2" t="s">
        <v>222</v>
      </c>
      <c r="AG221" s="2" t="s">
        <v>223</v>
      </c>
      <c r="AH221" s="2" t="s">
        <v>69</v>
      </c>
      <c r="AI221" s="2" t="s">
        <v>70</v>
      </c>
      <c r="AJ221" s="2" t="s">
        <v>71</v>
      </c>
      <c r="AK221" s="2">
        <v>4895</v>
      </c>
    </row>
    <row r="222" spans="1:37">
      <c r="A222" s="2" t="s">
        <v>430</v>
      </c>
      <c r="B222" s="2" t="s">
        <v>431</v>
      </c>
      <c r="C222" s="2" t="s">
        <v>47</v>
      </c>
      <c r="D222" s="2" t="s">
        <v>432</v>
      </c>
      <c r="E222" s="2" t="s">
        <v>227</v>
      </c>
      <c r="F222" s="2" t="s">
        <v>228</v>
      </c>
      <c r="G222" s="2" t="s">
        <v>117</v>
      </c>
      <c r="H222" s="2" t="s">
        <v>433</v>
      </c>
      <c r="I222" s="2" t="s">
        <v>53</v>
      </c>
      <c r="J222" s="2" t="s">
        <v>230</v>
      </c>
      <c r="K222" s="2" t="s">
        <v>55</v>
      </c>
      <c r="L222" s="2" t="s">
        <v>51</v>
      </c>
      <c r="M222" s="2" t="s">
        <v>56</v>
      </c>
      <c r="N222" s="3">
        <v>193038.231</v>
      </c>
      <c r="O222" s="3" t="s">
        <v>57</v>
      </c>
      <c r="P222" s="4">
        <f>IF(O222="吨",N222*1000,IF(O222="万立方米",N222*10000,""))</f>
        <v>193038231.0</v>
      </c>
      <c r="Q222" s="2" t="s">
        <v>58</v>
      </c>
      <c r="R222" s="2" t="s">
        <v>59</v>
      </c>
      <c r="S222" s="2" t="s">
        <v>60</v>
      </c>
      <c r="T222" s="2" t="s">
        <v>61</v>
      </c>
      <c r="U222" s="4">
        <f>0.06</f>
        <v>0.06</v>
      </c>
      <c r="V222" s="2" t="s">
        <v>62</v>
      </c>
      <c r="W222" s="2" t="s">
        <v>63</v>
      </c>
      <c r="X222" s="2" t="s">
        <v>64</v>
      </c>
      <c r="Y222" s="2" t="s">
        <v>65</v>
      </c>
      <c r="Z222" s="2">
        <v>0</v>
      </c>
      <c r="AA222" s="2"/>
      <c r="AB222" s="2"/>
      <c r="AC222" s="4">
        <f>P222*U222/1000000</f>
        <v>11.58229386</v>
      </c>
      <c r="AD222" s="4">
        <f>AC222*(1-Z222/100)</f>
        <v>11.58229386</v>
      </c>
      <c r="AE222" s="2" t="s">
        <v>66</v>
      </c>
      <c r="AF222" s="2" t="s">
        <v>67</v>
      </c>
      <c r="AG222" s="2" t="s">
        <v>68</v>
      </c>
      <c r="AH222" s="2" t="s">
        <v>69</v>
      </c>
      <c r="AI222" s="2" t="s">
        <v>70</v>
      </c>
      <c r="AJ222" s="2" t="s">
        <v>71</v>
      </c>
      <c r="AK222" s="2">
        <v>146</v>
      </c>
    </row>
    <row r="223" spans="1:37">
      <c r="A223" s="2" t="s">
        <v>434</v>
      </c>
      <c r="B223" s="2" t="s">
        <v>431</v>
      </c>
      <c r="C223" s="2" t="s">
        <v>47</v>
      </c>
      <c r="D223" s="2" t="s">
        <v>432</v>
      </c>
      <c r="E223" s="2" t="s">
        <v>227</v>
      </c>
      <c r="F223" s="2" t="s">
        <v>228</v>
      </c>
      <c r="G223" s="2" t="s">
        <v>117</v>
      </c>
      <c r="H223" s="2" t="s">
        <v>433</v>
      </c>
      <c r="I223" s="2" t="s">
        <v>53</v>
      </c>
      <c r="J223" s="2" t="s">
        <v>230</v>
      </c>
      <c r="K223" s="2" t="s">
        <v>55</v>
      </c>
      <c r="L223" s="2" t="s">
        <v>51</v>
      </c>
      <c r="M223" s="2" t="s">
        <v>73</v>
      </c>
      <c r="N223" s="3">
        <v>193038.231</v>
      </c>
      <c r="O223" s="3" t="s">
        <v>57</v>
      </c>
      <c r="P223" s="4">
        <f>IF(O223="吨",N223*1000,IF(O223="万立方米",N223*10000,""))</f>
        <v>193038231.0</v>
      </c>
      <c r="Q223" s="2" t="s">
        <v>58</v>
      </c>
      <c r="R223" s="2" t="s">
        <v>59</v>
      </c>
      <c r="S223" s="2" t="s">
        <v>74</v>
      </c>
      <c r="T223" s="2" t="s">
        <v>75</v>
      </c>
      <c r="U223" s="4">
        <f>1.5</f>
        <v>1.5</v>
      </c>
      <c r="V223" s="2" t="s">
        <v>62</v>
      </c>
      <c r="W223" s="2" t="s">
        <v>76</v>
      </c>
      <c r="X223" s="2" t="s">
        <v>64</v>
      </c>
      <c r="Y223" s="2" t="s">
        <v>65</v>
      </c>
      <c r="Z223" s="2">
        <v>0</v>
      </c>
      <c r="AA223" s="2"/>
      <c r="AB223" s="2"/>
      <c r="AC223" s="4">
        <f>P223*U223/1000000</f>
        <v>289.5573465</v>
      </c>
      <c r="AD223" s="4">
        <f>AC223*(1-Z223/100)</f>
        <v>289.5573465</v>
      </c>
      <c r="AE223" s="2" t="s">
        <v>66</v>
      </c>
      <c r="AF223" s="2" t="s">
        <v>67</v>
      </c>
      <c r="AG223" s="2" t="s">
        <v>68</v>
      </c>
      <c r="AH223" s="2" t="s">
        <v>69</v>
      </c>
      <c r="AI223" s="2" t="s">
        <v>70</v>
      </c>
      <c r="AJ223" s="2" t="s">
        <v>71</v>
      </c>
      <c r="AK223" s="2">
        <v>146</v>
      </c>
    </row>
    <row r="224" spans="1:37">
      <c r="A224" s="2" t="s">
        <v>435</v>
      </c>
      <c r="B224" s="2" t="s">
        <v>431</v>
      </c>
      <c r="C224" s="2" t="s">
        <v>47</v>
      </c>
      <c r="D224" s="2" t="s">
        <v>432</v>
      </c>
      <c r="E224" s="2" t="s">
        <v>227</v>
      </c>
      <c r="F224" s="2" t="s">
        <v>228</v>
      </c>
      <c r="G224" s="2" t="s">
        <v>117</v>
      </c>
      <c r="H224" s="2" t="s">
        <v>433</v>
      </c>
      <c r="I224" s="2" t="s">
        <v>53</v>
      </c>
      <c r="J224" s="2" t="s">
        <v>230</v>
      </c>
      <c r="K224" s="2" t="s">
        <v>55</v>
      </c>
      <c r="L224" s="2" t="s">
        <v>51</v>
      </c>
      <c r="M224" s="2" t="s">
        <v>78</v>
      </c>
      <c r="N224" s="3">
        <v>193038.231</v>
      </c>
      <c r="O224" s="3" t="s">
        <v>57</v>
      </c>
      <c r="P224" s="4">
        <f>IF(O224="吨",N224*1000,IF(O224="万立方米",N224*10000,""))</f>
        <v>193038231.0</v>
      </c>
      <c r="Q224" s="2" t="s">
        <v>58</v>
      </c>
      <c r="R224" s="2" t="s">
        <v>59</v>
      </c>
      <c r="S224" s="2" t="s">
        <v>79</v>
      </c>
      <c r="T224" s="2" t="s">
        <v>75</v>
      </c>
      <c r="U224" s="4">
        <f>6.0</f>
        <v>6.0</v>
      </c>
      <c r="V224" s="2" t="s">
        <v>62</v>
      </c>
      <c r="W224" s="2" t="s">
        <v>80</v>
      </c>
      <c r="X224" s="2" t="s">
        <v>64</v>
      </c>
      <c r="Y224" s="2" t="s">
        <v>65</v>
      </c>
      <c r="Z224" s="2">
        <v>0</v>
      </c>
      <c r="AA224" s="2"/>
      <c r="AB224" s="2"/>
      <c r="AC224" s="4">
        <f>P224*U224/1000000</f>
        <v>1158.229386</v>
      </c>
      <c r="AD224" s="4">
        <f>AC224*(1-Z224/100)</f>
        <v>1158.229386</v>
      </c>
      <c r="AE224" s="2" t="s">
        <v>66</v>
      </c>
      <c r="AF224" s="2" t="s">
        <v>67</v>
      </c>
      <c r="AG224" s="2" t="s">
        <v>68</v>
      </c>
      <c r="AH224" s="2" t="s">
        <v>69</v>
      </c>
      <c r="AI224" s="2" t="s">
        <v>70</v>
      </c>
      <c r="AJ224" s="2" t="s">
        <v>71</v>
      </c>
      <c r="AK224" s="2">
        <v>146</v>
      </c>
    </row>
    <row r="225" spans="1:37">
      <c r="A225" s="2" t="s">
        <v>436</v>
      </c>
      <c r="B225" s="2" t="s">
        <v>431</v>
      </c>
      <c r="C225" s="2" t="s">
        <v>47</v>
      </c>
      <c r="D225" s="2" t="s">
        <v>432</v>
      </c>
      <c r="E225" s="2" t="s">
        <v>227</v>
      </c>
      <c r="F225" s="2" t="s">
        <v>228</v>
      </c>
      <c r="G225" s="2" t="s">
        <v>117</v>
      </c>
      <c r="H225" s="2" t="s">
        <v>433</v>
      </c>
      <c r="I225" s="2" t="s">
        <v>53</v>
      </c>
      <c r="J225" s="2" t="s">
        <v>230</v>
      </c>
      <c r="K225" s="2" t="s">
        <v>55</v>
      </c>
      <c r="L225" s="2" t="s">
        <v>51</v>
      </c>
      <c r="M225" s="2" t="s">
        <v>82</v>
      </c>
      <c r="N225" s="3">
        <v>193038.231</v>
      </c>
      <c r="O225" s="3" t="s">
        <v>57</v>
      </c>
      <c r="P225" s="4">
        <f>IF(O225="吨",N225*1000,IF(O225="万立方米",N225*10000,""))</f>
        <v>193038231.0</v>
      </c>
      <c r="Q225" s="2" t="s">
        <v>58</v>
      </c>
      <c r="R225" s="2" t="s">
        <v>59</v>
      </c>
      <c r="S225" s="2" t="s">
        <v>83</v>
      </c>
      <c r="T225" s="2" t="s">
        <v>61</v>
      </c>
      <c r="U225" s="4">
        <f>0.35</f>
        <v>0.35</v>
      </c>
      <c r="V225" s="2" t="s">
        <v>62</v>
      </c>
      <c r="W225" s="2" t="s">
        <v>84</v>
      </c>
      <c r="X225" s="2" t="s">
        <v>64</v>
      </c>
      <c r="Y225" s="2" t="s">
        <v>65</v>
      </c>
      <c r="Z225" s="2">
        <v>0</v>
      </c>
      <c r="AA225" s="2"/>
      <c r="AB225" s="2"/>
      <c r="AC225" s="4">
        <f>P225*U225/1000000</f>
        <v>67.56338084999999</v>
      </c>
      <c r="AD225" s="4">
        <f>AC225*(1-Z225/100)</f>
        <v>67.56338084999999</v>
      </c>
      <c r="AE225" s="2" t="s">
        <v>66</v>
      </c>
      <c r="AF225" s="2" t="s">
        <v>67</v>
      </c>
      <c r="AG225" s="2" t="s">
        <v>68</v>
      </c>
      <c r="AH225" s="2" t="s">
        <v>69</v>
      </c>
      <c r="AI225" s="2" t="s">
        <v>70</v>
      </c>
      <c r="AJ225" s="2" t="s">
        <v>71</v>
      </c>
      <c r="AK225" s="2">
        <v>146</v>
      </c>
    </row>
    <row r="226" spans="1:37">
      <c r="A226" s="2" t="s">
        <v>437</v>
      </c>
      <c r="B226" s="2" t="s">
        <v>431</v>
      </c>
      <c r="C226" s="2" t="s">
        <v>47</v>
      </c>
      <c r="D226" s="2" t="s">
        <v>432</v>
      </c>
      <c r="E226" s="2" t="s">
        <v>227</v>
      </c>
      <c r="F226" s="2" t="s">
        <v>228</v>
      </c>
      <c r="G226" s="2" t="s">
        <v>117</v>
      </c>
      <c r="H226" s="2" t="s">
        <v>433</v>
      </c>
      <c r="I226" s="2" t="s">
        <v>53</v>
      </c>
      <c r="J226" s="2" t="s">
        <v>230</v>
      </c>
      <c r="K226" s="2" t="s">
        <v>55</v>
      </c>
      <c r="L226" s="2" t="s">
        <v>51</v>
      </c>
      <c r="M226" s="2" t="s">
        <v>86</v>
      </c>
      <c r="N226" s="3">
        <v>193038.231</v>
      </c>
      <c r="O226" s="3" t="s">
        <v>57</v>
      </c>
      <c r="P226" s="4">
        <f>IF(O226="吨",N226*1000,IF(O226="万立方米",N226*10000,""))</f>
        <v>193038231.0</v>
      </c>
      <c r="Q226" s="2" t="s">
        <v>58</v>
      </c>
      <c r="R226" s="2" t="s">
        <v>59</v>
      </c>
      <c r="S226" s="2" t="s">
        <v>87</v>
      </c>
      <c r="T226" s="2" t="s">
        <v>88</v>
      </c>
      <c r="U226" s="4">
        <f>0.75</f>
        <v>0.75</v>
      </c>
      <c r="V226" s="2" t="s">
        <v>62</v>
      </c>
      <c r="W226" s="2" t="s">
        <v>89</v>
      </c>
      <c r="X226" s="2" t="s">
        <v>64</v>
      </c>
      <c r="Y226" s="2" t="s">
        <v>65</v>
      </c>
      <c r="Z226" s="2">
        <v>0</v>
      </c>
      <c r="AA226" s="2"/>
      <c r="AB226" s="2"/>
      <c r="AC226" s="4">
        <f>P226*U226/1000000</f>
        <v>144.77867325</v>
      </c>
      <c r="AD226" s="4">
        <f>AC227*(1-AA226/100)+(AC226-AC227)*(1-AB226/100)</f>
        <v>144.77867325</v>
      </c>
      <c r="AE226" s="2" t="s">
        <v>66</v>
      </c>
      <c r="AF226" s="2" t="s">
        <v>67</v>
      </c>
      <c r="AG226" s="2" t="s">
        <v>68</v>
      </c>
      <c r="AH226" s="2" t="s">
        <v>69</v>
      </c>
      <c r="AI226" s="2" t="s">
        <v>70</v>
      </c>
      <c r="AJ226" s="2" t="s">
        <v>71</v>
      </c>
      <c r="AK226" s="2">
        <v>146</v>
      </c>
    </row>
    <row r="227" spans="1:37">
      <c r="A227" s="2" t="s">
        <v>438</v>
      </c>
      <c r="B227" s="2" t="s">
        <v>431</v>
      </c>
      <c r="C227" s="2" t="s">
        <v>47</v>
      </c>
      <c r="D227" s="2" t="s">
        <v>432</v>
      </c>
      <c r="E227" s="2" t="s">
        <v>227</v>
      </c>
      <c r="F227" s="2" t="s">
        <v>228</v>
      </c>
      <c r="G227" s="2" t="s">
        <v>117</v>
      </c>
      <c r="H227" s="2" t="s">
        <v>433</v>
      </c>
      <c r="I227" s="2" t="s">
        <v>53</v>
      </c>
      <c r="J227" s="2" t="s">
        <v>230</v>
      </c>
      <c r="K227" s="2" t="s">
        <v>55</v>
      </c>
      <c r="L227" s="2" t="s">
        <v>51</v>
      </c>
      <c r="M227" s="2" t="s">
        <v>91</v>
      </c>
      <c r="N227" s="3">
        <v>193038.231</v>
      </c>
      <c r="O227" s="3" t="s">
        <v>57</v>
      </c>
      <c r="P227" s="4">
        <f>IF(O227="吨",N227*1000,IF(O227="万立方米",N227*10000,""))</f>
        <v>193038231.0</v>
      </c>
      <c r="Q227" s="2" t="s">
        <v>58</v>
      </c>
      <c r="R227" s="2" t="s">
        <v>59</v>
      </c>
      <c r="S227" s="2" t="s">
        <v>92</v>
      </c>
      <c r="T227" s="2" t="s">
        <v>88</v>
      </c>
      <c r="U227" s="4">
        <f>0.75</f>
        <v>0.75</v>
      </c>
      <c r="V227" s="2" t="s">
        <v>62</v>
      </c>
      <c r="W227" s="2" t="s">
        <v>93</v>
      </c>
      <c r="X227" s="2" t="s">
        <v>64</v>
      </c>
      <c r="Y227" s="2" t="s">
        <v>65</v>
      </c>
      <c r="Z227" s="2">
        <v>0</v>
      </c>
      <c r="AA227" s="2"/>
      <c r="AB227" s="2"/>
      <c r="AC227" s="4">
        <f>P227*U227/1000000</f>
        <v>144.77867325</v>
      </c>
      <c r="AD227" s="4">
        <f>AC227*(1-Z227/100)</f>
        <v>144.77867325</v>
      </c>
      <c r="AE227" s="2" t="s">
        <v>66</v>
      </c>
      <c r="AF227" s="2" t="s">
        <v>67</v>
      </c>
      <c r="AG227" s="2" t="s">
        <v>68</v>
      </c>
      <c r="AH227" s="2" t="s">
        <v>69</v>
      </c>
      <c r="AI227" s="2" t="s">
        <v>70</v>
      </c>
      <c r="AJ227" s="2" t="s">
        <v>71</v>
      </c>
      <c r="AK227" s="2">
        <v>146</v>
      </c>
    </row>
    <row r="228" spans="1:37">
      <c r="A228" s="2" t="s">
        <v>439</v>
      </c>
      <c r="B228" s="2" t="s">
        <v>431</v>
      </c>
      <c r="C228" s="2" t="s">
        <v>47</v>
      </c>
      <c r="D228" s="2" t="s">
        <v>432</v>
      </c>
      <c r="E228" s="2" t="s">
        <v>227</v>
      </c>
      <c r="F228" s="2" t="s">
        <v>228</v>
      </c>
      <c r="G228" s="2" t="s">
        <v>117</v>
      </c>
      <c r="H228" s="2" t="s">
        <v>433</v>
      </c>
      <c r="I228" s="2" t="s">
        <v>53</v>
      </c>
      <c r="J228" s="2" t="s">
        <v>230</v>
      </c>
      <c r="K228" s="2" t="s">
        <v>55</v>
      </c>
      <c r="L228" s="2" t="s">
        <v>51</v>
      </c>
      <c r="M228" s="2" t="s">
        <v>95</v>
      </c>
      <c r="N228" s="3">
        <v>193038.231</v>
      </c>
      <c r="O228" s="3" t="s">
        <v>57</v>
      </c>
      <c r="P228" s="4">
        <f>IF(O228="吨",N228*1000,IF(O228="万立方米",N228*10000,""))</f>
        <v>193038231.0</v>
      </c>
      <c r="Q228" s="2" t="s">
        <v>58</v>
      </c>
      <c r="R228" s="2" t="s">
        <v>59</v>
      </c>
      <c r="S228" s="2" t="s">
        <v>96</v>
      </c>
      <c r="T228" s="2" t="s">
        <v>97</v>
      </c>
      <c r="U228" s="4">
        <f>1.7</f>
        <v>1.7</v>
      </c>
      <c r="V228" s="2" t="s">
        <v>62</v>
      </c>
      <c r="W228" s="2" t="s">
        <v>98</v>
      </c>
      <c r="X228" s="2" t="s">
        <v>64</v>
      </c>
      <c r="Y228" s="2" t="s">
        <v>65</v>
      </c>
      <c r="Z228" s="2">
        <v>0</v>
      </c>
      <c r="AA228" s="2"/>
      <c r="AB228" s="2"/>
      <c r="AC228" s="4">
        <f>P228*U228/1000000</f>
        <v>328.16499269999997</v>
      </c>
      <c r="AD228" s="4">
        <f>AC228*(1-Z228/100)</f>
        <v>328.16499269999997</v>
      </c>
      <c r="AE228" s="2" t="s">
        <v>66</v>
      </c>
      <c r="AF228" s="2" t="s">
        <v>67</v>
      </c>
      <c r="AG228" s="2" t="s">
        <v>68</v>
      </c>
      <c r="AH228" s="2" t="s">
        <v>69</v>
      </c>
      <c r="AI228" s="2" t="s">
        <v>70</v>
      </c>
      <c r="AJ228" s="2" t="s">
        <v>71</v>
      </c>
      <c r="AK228" s="2">
        <v>146</v>
      </c>
    </row>
    <row r="229" spans="1:37">
      <c r="A229" s="2" t="s">
        <v>440</v>
      </c>
      <c r="B229" s="2" t="s">
        <v>431</v>
      </c>
      <c r="C229" s="2" t="s">
        <v>47</v>
      </c>
      <c r="D229" s="2" t="s">
        <v>432</v>
      </c>
      <c r="E229" s="2" t="s">
        <v>227</v>
      </c>
      <c r="F229" s="2" t="s">
        <v>228</v>
      </c>
      <c r="G229" s="2" t="s">
        <v>117</v>
      </c>
      <c r="H229" s="2" t="s">
        <v>433</v>
      </c>
      <c r="I229" s="2" t="s">
        <v>53</v>
      </c>
      <c r="J229" s="2" t="s">
        <v>230</v>
      </c>
      <c r="K229" s="2" t="s">
        <v>55</v>
      </c>
      <c r="L229" s="2" t="s">
        <v>51</v>
      </c>
      <c r="M229" s="2" t="s">
        <v>100</v>
      </c>
      <c r="N229" s="3">
        <v>193038.231</v>
      </c>
      <c r="O229" s="3" t="s">
        <v>57</v>
      </c>
      <c r="P229" s="4">
        <f>IF(O229="吨",N229*1000,IF(O229="万立方米",N229*10000,""))</f>
        <v>193038231.0</v>
      </c>
      <c r="Q229" s="2" t="s">
        <v>58</v>
      </c>
      <c r="R229" s="2" t="s">
        <v>59</v>
      </c>
      <c r="S229" s="2" t="s">
        <v>101</v>
      </c>
      <c r="T229" s="2" t="s">
        <v>75</v>
      </c>
      <c r="U229" s="4">
        <f>0.12</f>
        <v>0.12</v>
      </c>
      <c r="V229" s="2" t="s">
        <v>62</v>
      </c>
      <c r="W229" s="2" t="s">
        <v>102</v>
      </c>
      <c r="X229" s="2" t="s">
        <v>64</v>
      </c>
      <c r="Y229" s="2" t="s">
        <v>65</v>
      </c>
      <c r="Z229" s="2">
        <v>0</v>
      </c>
      <c r="AA229" s="2"/>
      <c r="AB229" s="2"/>
      <c r="AC229" s="4">
        <f>P229*U229/1000000</f>
        <v>23.16458772</v>
      </c>
      <c r="AD229" s="4">
        <f>AC229*(1-Z229/100)</f>
        <v>23.16458772</v>
      </c>
      <c r="AE229" s="2" t="s">
        <v>66</v>
      </c>
      <c r="AF229" s="2" t="s">
        <v>67</v>
      </c>
      <c r="AG229" s="2" t="s">
        <v>68</v>
      </c>
      <c r="AH229" s="2" t="s">
        <v>69</v>
      </c>
      <c r="AI229" s="2" t="s">
        <v>70</v>
      </c>
      <c r="AJ229" s="2" t="s">
        <v>71</v>
      </c>
      <c r="AK229" s="2">
        <v>146</v>
      </c>
    </row>
    <row r="230" spans="1:37">
      <c r="A230" s="2" t="s">
        <v>441</v>
      </c>
      <c r="B230" s="2" t="s">
        <v>431</v>
      </c>
      <c r="C230" s="2" t="s">
        <v>47</v>
      </c>
      <c r="D230" s="2" t="s">
        <v>432</v>
      </c>
      <c r="E230" s="2" t="s">
        <v>227</v>
      </c>
      <c r="F230" s="2" t="s">
        <v>228</v>
      </c>
      <c r="G230" s="2" t="s">
        <v>117</v>
      </c>
      <c r="H230" s="2" t="s">
        <v>433</v>
      </c>
      <c r="I230" s="2" t="s">
        <v>161</v>
      </c>
      <c r="J230" s="2" t="s">
        <v>279</v>
      </c>
      <c r="K230" s="2" t="s">
        <v>55</v>
      </c>
      <c r="L230" s="2" t="s">
        <v>51</v>
      </c>
      <c r="M230" s="2" t="s">
        <v>56</v>
      </c>
      <c r="N230" s="3">
        <v>192.51</v>
      </c>
      <c r="O230" s="3" t="s">
        <v>57</v>
      </c>
      <c r="P230" s="4">
        <f>IF(O230="吨",N230*1000,IF(O230="万立方米",N230*10000,""))</f>
        <v>192510.0</v>
      </c>
      <c r="Q230" s="2" t="s">
        <v>58</v>
      </c>
      <c r="R230" s="2" t="s">
        <v>59</v>
      </c>
      <c r="S230" s="2" t="s">
        <v>60</v>
      </c>
      <c r="T230" s="2" t="s">
        <v>61</v>
      </c>
      <c r="U230" s="4">
        <f>0.06</f>
        <v>0.06</v>
      </c>
      <c r="V230" s="2" t="s">
        <v>62</v>
      </c>
      <c r="W230" s="2" t="s">
        <v>63</v>
      </c>
      <c r="X230" s="2" t="s">
        <v>64</v>
      </c>
      <c r="Y230" s="2" t="s">
        <v>65</v>
      </c>
      <c r="Z230" s="2">
        <v>0</v>
      </c>
      <c r="AA230" s="2"/>
      <c r="AB230" s="2"/>
      <c r="AC230" s="4">
        <f>P230*U230/1000000</f>
        <v>0.011550600000000001</v>
      </c>
      <c r="AD230" s="4">
        <f>AC230*(1-Z230/100)</f>
        <v>0.011550600000000001</v>
      </c>
      <c r="AE230" s="2" t="s">
        <v>66</v>
      </c>
      <c r="AF230" s="2" t="s">
        <v>67</v>
      </c>
      <c r="AG230" s="2" t="s">
        <v>68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442</v>
      </c>
      <c r="B231" s="2" t="s">
        <v>431</v>
      </c>
      <c r="C231" s="2" t="s">
        <v>47</v>
      </c>
      <c r="D231" s="2" t="s">
        <v>432</v>
      </c>
      <c r="E231" s="2" t="s">
        <v>227</v>
      </c>
      <c r="F231" s="2" t="s">
        <v>228</v>
      </c>
      <c r="G231" s="2" t="s">
        <v>117</v>
      </c>
      <c r="H231" s="2" t="s">
        <v>433</v>
      </c>
      <c r="I231" s="2" t="s">
        <v>161</v>
      </c>
      <c r="J231" s="2" t="s">
        <v>279</v>
      </c>
      <c r="K231" s="2" t="s">
        <v>55</v>
      </c>
      <c r="L231" s="2" t="s">
        <v>51</v>
      </c>
      <c r="M231" s="2" t="s">
        <v>73</v>
      </c>
      <c r="N231" s="3">
        <v>192.51</v>
      </c>
      <c r="O231" s="3" t="s">
        <v>57</v>
      </c>
      <c r="P231" s="4">
        <f>IF(O231="吨",N231*1000,IF(O231="万立方米",N231*10000,""))</f>
        <v>192510.0</v>
      </c>
      <c r="Q231" s="2" t="s">
        <v>58</v>
      </c>
      <c r="R231" s="2" t="s">
        <v>59</v>
      </c>
      <c r="S231" s="2" t="s">
        <v>74</v>
      </c>
      <c r="T231" s="2" t="s">
        <v>75</v>
      </c>
      <c r="U231" s="4">
        <f>1.5</f>
        <v>1.5</v>
      </c>
      <c r="V231" s="2" t="s">
        <v>62</v>
      </c>
      <c r="W231" s="2" t="s">
        <v>76</v>
      </c>
      <c r="X231" s="2" t="s">
        <v>64</v>
      </c>
      <c r="Y231" s="2" t="s">
        <v>65</v>
      </c>
      <c r="Z231" s="2">
        <v>0</v>
      </c>
      <c r="AA231" s="2"/>
      <c r="AB231" s="2"/>
      <c r="AC231" s="4">
        <f>P231*U231/1000000</f>
        <v>0.288765</v>
      </c>
      <c r="AD231" s="4">
        <f>AC231*(1-Z231/100)</f>
        <v>0.288765</v>
      </c>
      <c r="AE231" s="2" t="s">
        <v>66</v>
      </c>
      <c r="AF231" s="2" t="s">
        <v>67</v>
      </c>
      <c r="AG231" s="2" t="s">
        <v>68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443</v>
      </c>
      <c r="B232" s="2" t="s">
        <v>431</v>
      </c>
      <c r="C232" s="2" t="s">
        <v>47</v>
      </c>
      <c r="D232" s="2" t="s">
        <v>432</v>
      </c>
      <c r="E232" s="2" t="s">
        <v>227</v>
      </c>
      <c r="F232" s="2" t="s">
        <v>228</v>
      </c>
      <c r="G232" s="2" t="s">
        <v>117</v>
      </c>
      <c r="H232" s="2" t="s">
        <v>433</v>
      </c>
      <c r="I232" s="2" t="s">
        <v>161</v>
      </c>
      <c r="J232" s="2" t="s">
        <v>279</v>
      </c>
      <c r="K232" s="2" t="s">
        <v>55</v>
      </c>
      <c r="L232" s="2" t="s">
        <v>51</v>
      </c>
      <c r="M232" s="2" t="s">
        <v>78</v>
      </c>
      <c r="N232" s="3">
        <v>192.51</v>
      </c>
      <c r="O232" s="3" t="s">
        <v>57</v>
      </c>
      <c r="P232" s="4">
        <f>IF(O232="吨",N232*1000,IF(O232="万立方米",N232*10000,""))</f>
        <v>192510.0</v>
      </c>
      <c r="Q232" s="2" t="s">
        <v>58</v>
      </c>
      <c r="R232" s="2" t="s">
        <v>59</v>
      </c>
      <c r="S232" s="2" t="s">
        <v>79</v>
      </c>
      <c r="T232" s="2" t="s">
        <v>75</v>
      </c>
      <c r="U232" s="4">
        <f>6.0</f>
        <v>6.0</v>
      </c>
      <c r="V232" s="2" t="s">
        <v>62</v>
      </c>
      <c r="W232" s="2" t="s">
        <v>80</v>
      </c>
      <c r="X232" s="2" t="s">
        <v>64</v>
      </c>
      <c r="Y232" s="2" t="s">
        <v>65</v>
      </c>
      <c r="Z232" s="2">
        <v>0</v>
      </c>
      <c r="AA232" s="2"/>
      <c r="AB232" s="2"/>
      <c r="AC232" s="4">
        <f>P232*U232/1000000</f>
        <v>1.15506</v>
      </c>
      <c r="AD232" s="4">
        <f>AC232*(1-Z232/100)</f>
        <v>1.15506</v>
      </c>
      <c r="AE232" s="2" t="s">
        <v>66</v>
      </c>
      <c r="AF232" s="2" t="s">
        <v>67</v>
      </c>
      <c r="AG232" s="2" t="s">
        <v>68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444</v>
      </c>
      <c r="B233" s="2" t="s">
        <v>431</v>
      </c>
      <c r="C233" s="2" t="s">
        <v>47</v>
      </c>
      <c r="D233" s="2" t="s">
        <v>432</v>
      </c>
      <c r="E233" s="2" t="s">
        <v>227</v>
      </c>
      <c r="F233" s="2" t="s">
        <v>228</v>
      </c>
      <c r="G233" s="2" t="s">
        <v>117</v>
      </c>
      <c r="H233" s="2" t="s">
        <v>433</v>
      </c>
      <c r="I233" s="2" t="s">
        <v>161</v>
      </c>
      <c r="J233" s="2" t="s">
        <v>279</v>
      </c>
      <c r="K233" s="2" t="s">
        <v>55</v>
      </c>
      <c r="L233" s="2" t="s">
        <v>51</v>
      </c>
      <c r="M233" s="2" t="s">
        <v>82</v>
      </c>
      <c r="N233" s="3">
        <v>192.51</v>
      </c>
      <c r="O233" s="3" t="s">
        <v>57</v>
      </c>
      <c r="P233" s="4">
        <f>IF(O233="吨",N233*1000,IF(O233="万立方米",N233*10000,""))</f>
        <v>192510.0</v>
      </c>
      <c r="Q233" s="2" t="s">
        <v>58</v>
      </c>
      <c r="R233" s="2" t="s">
        <v>59</v>
      </c>
      <c r="S233" s="2" t="s">
        <v>83</v>
      </c>
      <c r="T233" s="2" t="s">
        <v>61</v>
      </c>
      <c r="U233" s="4">
        <f>0.35</f>
        <v>0.35</v>
      </c>
      <c r="V233" s="2" t="s">
        <v>62</v>
      </c>
      <c r="W233" s="2" t="s">
        <v>84</v>
      </c>
      <c r="X233" s="2" t="s">
        <v>64</v>
      </c>
      <c r="Y233" s="2" t="s">
        <v>65</v>
      </c>
      <c r="Z233" s="2">
        <v>0</v>
      </c>
      <c r="AA233" s="2"/>
      <c r="AB233" s="2"/>
      <c r="AC233" s="4">
        <f>P233*U233/1000000</f>
        <v>0.0673785</v>
      </c>
      <c r="AD233" s="4">
        <f>AC233*(1-Z233/100)</f>
        <v>0.0673785</v>
      </c>
      <c r="AE233" s="2" t="s">
        <v>66</v>
      </c>
      <c r="AF233" s="2" t="s">
        <v>67</v>
      </c>
      <c r="AG233" s="2" t="s">
        <v>68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445</v>
      </c>
      <c r="B234" s="2" t="s">
        <v>431</v>
      </c>
      <c r="C234" s="2" t="s">
        <v>47</v>
      </c>
      <c r="D234" s="2" t="s">
        <v>432</v>
      </c>
      <c r="E234" s="2" t="s">
        <v>227</v>
      </c>
      <c r="F234" s="2" t="s">
        <v>228</v>
      </c>
      <c r="G234" s="2" t="s">
        <v>117</v>
      </c>
      <c r="H234" s="2" t="s">
        <v>433</v>
      </c>
      <c r="I234" s="2" t="s">
        <v>161</v>
      </c>
      <c r="J234" s="2" t="s">
        <v>279</v>
      </c>
      <c r="K234" s="2" t="s">
        <v>55</v>
      </c>
      <c r="L234" s="2" t="s">
        <v>51</v>
      </c>
      <c r="M234" s="2" t="s">
        <v>86</v>
      </c>
      <c r="N234" s="3">
        <v>192.51</v>
      </c>
      <c r="O234" s="3" t="s">
        <v>57</v>
      </c>
      <c r="P234" s="4">
        <f>IF(O234="吨",N234*1000,IF(O234="万立方米",N234*10000,""))</f>
        <v>192510.0</v>
      </c>
      <c r="Q234" s="2" t="s">
        <v>58</v>
      </c>
      <c r="R234" s="2" t="s">
        <v>59</v>
      </c>
      <c r="S234" s="2" t="s">
        <v>87</v>
      </c>
      <c r="T234" s="2" t="s">
        <v>88</v>
      </c>
      <c r="U234" s="4">
        <f>0.75</f>
        <v>0.75</v>
      </c>
      <c r="V234" s="2" t="s">
        <v>62</v>
      </c>
      <c r="W234" s="2" t="s">
        <v>89</v>
      </c>
      <c r="X234" s="2" t="s">
        <v>64</v>
      </c>
      <c r="Y234" s="2" t="s">
        <v>65</v>
      </c>
      <c r="Z234" s="2">
        <v>0</v>
      </c>
      <c r="AA234" s="2"/>
      <c r="AB234" s="2"/>
      <c r="AC234" s="4">
        <f>P234*U234/1000000</f>
        <v>0.1443825</v>
      </c>
      <c r="AD234" s="4">
        <f>AC235*(1-AA234/100)+(AC234-AC235)*(1-AB234/100)</f>
        <v>0.1443825</v>
      </c>
      <c r="AE234" s="2" t="s">
        <v>66</v>
      </c>
      <c r="AF234" s="2" t="s">
        <v>67</v>
      </c>
      <c r="AG234" s="2" t="s">
        <v>68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446</v>
      </c>
      <c r="B235" s="2" t="s">
        <v>431</v>
      </c>
      <c r="C235" s="2" t="s">
        <v>47</v>
      </c>
      <c r="D235" s="2" t="s">
        <v>432</v>
      </c>
      <c r="E235" s="2" t="s">
        <v>227</v>
      </c>
      <c r="F235" s="2" t="s">
        <v>228</v>
      </c>
      <c r="G235" s="2" t="s">
        <v>117</v>
      </c>
      <c r="H235" s="2" t="s">
        <v>433</v>
      </c>
      <c r="I235" s="2" t="s">
        <v>161</v>
      </c>
      <c r="J235" s="2" t="s">
        <v>279</v>
      </c>
      <c r="K235" s="2" t="s">
        <v>55</v>
      </c>
      <c r="L235" s="2" t="s">
        <v>51</v>
      </c>
      <c r="M235" s="2" t="s">
        <v>91</v>
      </c>
      <c r="N235" s="3">
        <v>192.51</v>
      </c>
      <c r="O235" s="3" t="s">
        <v>57</v>
      </c>
      <c r="P235" s="4">
        <f>IF(O235="吨",N235*1000,IF(O235="万立方米",N235*10000,""))</f>
        <v>192510.0</v>
      </c>
      <c r="Q235" s="2" t="s">
        <v>58</v>
      </c>
      <c r="R235" s="2" t="s">
        <v>59</v>
      </c>
      <c r="S235" s="2" t="s">
        <v>92</v>
      </c>
      <c r="T235" s="2" t="s">
        <v>88</v>
      </c>
      <c r="U235" s="4">
        <f>0.75</f>
        <v>0.75</v>
      </c>
      <c r="V235" s="2" t="s">
        <v>62</v>
      </c>
      <c r="W235" s="2" t="s">
        <v>93</v>
      </c>
      <c r="X235" s="2" t="s">
        <v>64</v>
      </c>
      <c r="Y235" s="2" t="s">
        <v>65</v>
      </c>
      <c r="Z235" s="2">
        <v>0</v>
      </c>
      <c r="AA235" s="2"/>
      <c r="AB235" s="2"/>
      <c r="AC235" s="4">
        <f>P235*U235/1000000</f>
        <v>0.1443825</v>
      </c>
      <c r="AD235" s="4">
        <f>AC235*(1-Z235/100)</f>
        <v>0.1443825</v>
      </c>
      <c r="AE235" s="2" t="s">
        <v>66</v>
      </c>
      <c r="AF235" s="2" t="s">
        <v>67</v>
      </c>
      <c r="AG235" s="2" t="s">
        <v>68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447</v>
      </c>
      <c r="B236" s="2" t="s">
        <v>431</v>
      </c>
      <c r="C236" s="2" t="s">
        <v>47</v>
      </c>
      <c r="D236" s="2" t="s">
        <v>432</v>
      </c>
      <c r="E236" s="2" t="s">
        <v>227</v>
      </c>
      <c r="F236" s="2" t="s">
        <v>228</v>
      </c>
      <c r="G236" s="2" t="s">
        <v>117</v>
      </c>
      <c r="H236" s="2" t="s">
        <v>433</v>
      </c>
      <c r="I236" s="2" t="s">
        <v>161</v>
      </c>
      <c r="J236" s="2" t="s">
        <v>279</v>
      </c>
      <c r="K236" s="2" t="s">
        <v>55</v>
      </c>
      <c r="L236" s="2" t="s">
        <v>51</v>
      </c>
      <c r="M236" s="2" t="s">
        <v>95</v>
      </c>
      <c r="N236" s="3">
        <v>192.51</v>
      </c>
      <c r="O236" s="3" t="s">
        <v>57</v>
      </c>
      <c r="P236" s="4">
        <f>IF(O236="吨",N236*1000,IF(O236="万立方米",N236*10000,""))</f>
        <v>192510.0</v>
      </c>
      <c r="Q236" s="2" t="s">
        <v>58</v>
      </c>
      <c r="R236" s="2" t="s">
        <v>59</v>
      </c>
      <c r="S236" s="2" t="s">
        <v>96</v>
      </c>
      <c r="T236" s="2" t="s">
        <v>97</v>
      </c>
      <c r="U236" s="4">
        <f>1.7</f>
        <v>1.7</v>
      </c>
      <c r="V236" s="2" t="s">
        <v>62</v>
      </c>
      <c r="W236" s="2" t="s">
        <v>98</v>
      </c>
      <c r="X236" s="2" t="s">
        <v>64</v>
      </c>
      <c r="Y236" s="2" t="s">
        <v>65</v>
      </c>
      <c r="Z236" s="2">
        <v>0</v>
      </c>
      <c r="AA236" s="2"/>
      <c r="AB236" s="2"/>
      <c r="AC236" s="4">
        <f>P236*U236/1000000</f>
        <v>0.327267</v>
      </c>
      <c r="AD236" s="4">
        <f>AC236*(1-Z236/100)</f>
        <v>0.327267</v>
      </c>
      <c r="AE236" s="2" t="s">
        <v>66</v>
      </c>
      <c r="AF236" s="2" t="s">
        <v>67</v>
      </c>
      <c r="AG236" s="2" t="s">
        <v>68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448</v>
      </c>
      <c r="B237" s="2" t="s">
        <v>431</v>
      </c>
      <c r="C237" s="2" t="s">
        <v>47</v>
      </c>
      <c r="D237" s="2" t="s">
        <v>432</v>
      </c>
      <c r="E237" s="2" t="s">
        <v>227</v>
      </c>
      <c r="F237" s="2" t="s">
        <v>228</v>
      </c>
      <c r="G237" s="2" t="s">
        <v>117</v>
      </c>
      <c r="H237" s="2" t="s">
        <v>433</v>
      </c>
      <c r="I237" s="2" t="s">
        <v>161</v>
      </c>
      <c r="J237" s="2" t="s">
        <v>279</v>
      </c>
      <c r="K237" s="2" t="s">
        <v>55</v>
      </c>
      <c r="L237" s="2" t="s">
        <v>51</v>
      </c>
      <c r="M237" s="2" t="s">
        <v>100</v>
      </c>
      <c r="N237" s="3">
        <v>192.51</v>
      </c>
      <c r="O237" s="3" t="s">
        <v>57</v>
      </c>
      <c r="P237" s="4">
        <f>IF(O237="吨",N237*1000,IF(O237="万立方米",N237*10000,""))</f>
        <v>192510.0</v>
      </c>
      <c r="Q237" s="2" t="s">
        <v>58</v>
      </c>
      <c r="R237" s="2" t="s">
        <v>59</v>
      </c>
      <c r="S237" s="2" t="s">
        <v>101</v>
      </c>
      <c r="T237" s="2" t="s">
        <v>75</v>
      </c>
      <c r="U237" s="4">
        <f>0.12</f>
        <v>0.12</v>
      </c>
      <c r="V237" s="2" t="s">
        <v>62</v>
      </c>
      <c r="W237" s="2" t="s">
        <v>102</v>
      </c>
      <c r="X237" s="2" t="s">
        <v>64</v>
      </c>
      <c r="Y237" s="2" t="s">
        <v>65</v>
      </c>
      <c r="Z237" s="2">
        <v>0</v>
      </c>
      <c r="AA237" s="2"/>
      <c r="AB237" s="2"/>
      <c r="AC237" s="4">
        <f>P237*U237/1000000</f>
        <v>0.023101200000000002</v>
      </c>
      <c r="AD237" s="4">
        <f>AC237*(1-Z237/100)</f>
        <v>0.023101200000000002</v>
      </c>
      <c r="AE237" s="2" t="s">
        <v>66</v>
      </c>
      <c r="AF237" s="2" t="s">
        <v>67</v>
      </c>
      <c r="AG237" s="2" t="s">
        <v>68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449</v>
      </c>
      <c r="B238" s="2" t="s">
        <v>431</v>
      </c>
      <c r="C238" s="2" t="s">
        <v>47</v>
      </c>
      <c r="D238" s="2" t="s">
        <v>432</v>
      </c>
      <c r="E238" s="2" t="s">
        <v>227</v>
      </c>
      <c r="F238" s="2" t="s">
        <v>228</v>
      </c>
      <c r="G238" s="2" t="s">
        <v>117</v>
      </c>
      <c r="H238" s="2" t="s">
        <v>433</v>
      </c>
      <c r="I238" s="2"/>
      <c r="J238" s="2"/>
      <c r="K238" s="2" t="s">
        <v>147</v>
      </c>
      <c r="L238" s="2" t="s">
        <v>253</v>
      </c>
      <c r="M238" s="2" t="s">
        <v>104</v>
      </c>
      <c r="N238" s="3"/>
      <c r="O238" s="3"/>
      <c r="P238" s="2"/>
      <c r="Q238" s="2" t="s">
        <v>105</v>
      </c>
      <c r="R238" s="2" t="s">
        <v>106</v>
      </c>
      <c r="S238" s="2" t="s">
        <v>107</v>
      </c>
      <c r="T238" s="2" t="s">
        <v>108</v>
      </c>
      <c r="U238" s="2"/>
      <c r="V238" s="2" t="s">
        <v>109</v>
      </c>
      <c r="W238" s="2" t="s">
        <v>110</v>
      </c>
      <c r="X238" s="2"/>
      <c r="Y238" s="2" t="s">
        <v>65</v>
      </c>
      <c r="Z238" s="2">
        <v>0</v>
      </c>
      <c r="AA238" s="2"/>
      <c r="AB238" s="2"/>
      <c r="AC238" s="2"/>
      <c r="AD238" s="2"/>
      <c r="AE238" s="2" t="s">
        <v>123</v>
      </c>
      <c r="AF238" s="2" t="s">
        <v>222</v>
      </c>
      <c r="AG238" s="2" t="s">
        <v>223</v>
      </c>
      <c r="AH238" s="2" t="s">
        <v>69</v>
      </c>
      <c r="AI238" s="2" t="s">
        <v>70</v>
      </c>
      <c r="AJ238" s="2" t="s">
        <v>71</v>
      </c>
      <c r="AK238" s="2">
        <v>146</v>
      </c>
    </row>
    <row r="239" spans="1:37">
      <c r="A239" s="2" t="s">
        <v>450</v>
      </c>
      <c r="B239" s="2" t="s">
        <v>451</v>
      </c>
      <c r="C239" s="2" t="s">
        <v>47</v>
      </c>
      <c r="D239" s="2" t="s">
        <v>452</v>
      </c>
      <c r="E239" s="2" t="s">
        <v>377</v>
      </c>
      <c r="F239" s="2" t="s">
        <v>178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51</v>
      </c>
      <c r="M239" s="2" t="s">
        <v>56</v>
      </c>
      <c r="N239" s="3">
        <v>566604</v>
      </c>
      <c r="O239" s="3" t="s">
        <v>57</v>
      </c>
      <c r="P239" s="4">
        <f>IF(O239="吨",N239*1000,IF(O239="万立方米",N239*10000,""))</f>
        <v>566604000.0</v>
      </c>
      <c r="Q239" s="2" t="s">
        <v>58</v>
      </c>
      <c r="R239" s="2" t="s">
        <v>59</v>
      </c>
      <c r="S239" s="2" t="s">
        <v>60</v>
      </c>
      <c r="T239" s="2" t="s">
        <v>61</v>
      </c>
      <c r="U239" s="4">
        <f>0.06</f>
        <v>0.06</v>
      </c>
      <c r="V239" s="2" t="s">
        <v>62</v>
      </c>
      <c r="W239" s="2" t="s">
        <v>63</v>
      </c>
      <c r="X239" s="2" t="s">
        <v>64</v>
      </c>
      <c r="Y239" s="2" t="s">
        <v>65</v>
      </c>
      <c r="Z239" s="2">
        <v>0</v>
      </c>
      <c r="AA239" s="2"/>
      <c r="AB239" s="2"/>
      <c r="AC239" s="4">
        <f>P239*U239/1000000</f>
        <v>33.99624</v>
      </c>
      <c r="AD239" s="4">
        <f>AC239*(1-Z239/100)</f>
        <v>33.99624</v>
      </c>
      <c r="AE239" s="2" t="s">
        <v>66</v>
      </c>
      <c r="AF239" s="2" t="s">
        <v>67</v>
      </c>
      <c r="AG239" s="2" t="s">
        <v>68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453</v>
      </c>
      <c r="B240" s="2" t="s">
        <v>451</v>
      </c>
      <c r="C240" s="2" t="s">
        <v>47</v>
      </c>
      <c r="D240" s="2" t="s">
        <v>452</v>
      </c>
      <c r="E240" s="2" t="s">
        <v>377</v>
      </c>
      <c r="F240" s="2" t="s">
        <v>178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51</v>
      </c>
      <c r="M240" s="2" t="s">
        <v>73</v>
      </c>
      <c r="N240" s="3">
        <v>566604</v>
      </c>
      <c r="O240" s="3" t="s">
        <v>57</v>
      </c>
      <c r="P240" s="4">
        <f>IF(O240="吨",N240*1000,IF(O240="万立方米",N240*10000,""))</f>
        <v>566604000.0</v>
      </c>
      <c r="Q240" s="2" t="s">
        <v>58</v>
      </c>
      <c r="R240" s="2" t="s">
        <v>59</v>
      </c>
      <c r="S240" s="2" t="s">
        <v>74</v>
      </c>
      <c r="T240" s="2" t="s">
        <v>75</v>
      </c>
      <c r="U240" s="4">
        <f>1.5</f>
        <v>1.5</v>
      </c>
      <c r="V240" s="2" t="s">
        <v>62</v>
      </c>
      <c r="W240" s="2" t="s">
        <v>76</v>
      </c>
      <c r="X240" s="2" t="s">
        <v>64</v>
      </c>
      <c r="Y240" s="2" t="s">
        <v>65</v>
      </c>
      <c r="Z240" s="2">
        <v>0</v>
      </c>
      <c r="AA240" s="2"/>
      <c r="AB240" s="2"/>
      <c r="AC240" s="4">
        <f>P240*U240/1000000</f>
        <v>849.906</v>
      </c>
      <c r="AD240" s="4">
        <f>AC240*(1-Z240/100)</f>
        <v>849.906</v>
      </c>
      <c r="AE240" s="2" t="s">
        <v>66</v>
      </c>
      <c r="AF240" s="2" t="s">
        <v>67</v>
      </c>
      <c r="AG240" s="2" t="s">
        <v>68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454</v>
      </c>
      <c r="B241" s="2" t="s">
        <v>451</v>
      </c>
      <c r="C241" s="2" t="s">
        <v>47</v>
      </c>
      <c r="D241" s="2" t="s">
        <v>452</v>
      </c>
      <c r="E241" s="2" t="s">
        <v>377</v>
      </c>
      <c r="F241" s="2" t="s">
        <v>178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51</v>
      </c>
      <c r="M241" s="2" t="s">
        <v>78</v>
      </c>
      <c r="N241" s="3">
        <v>566604</v>
      </c>
      <c r="O241" s="3" t="s">
        <v>57</v>
      </c>
      <c r="P241" s="4">
        <f>IF(O241="吨",N241*1000,IF(O241="万立方米",N241*10000,""))</f>
        <v>566604000.0</v>
      </c>
      <c r="Q241" s="2" t="s">
        <v>58</v>
      </c>
      <c r="R241" s="2" t="s">
        <v>59</v>
      </c>
      <c r="S241" s="2" t="s">
        <v>79</v>
      </c>
      <c r="T241" s="2" t="s">
        <v>75</v>
      </c>
      <c r="U241" s="4">
        <f>6.0</f>
        <v>6.0</v>
      </c>
      <c r="V241" s="2" t="s">
        <v>62</v>
      </c>
      <c r="W241" s="2" t="s">
        <v>80</v>
      </c>
      <c r="X241" s="2" t="s">
        <v>64</v>
      </c>
      <c r="Y241" s="2" t="s">
        <v>65</v>
      </c>
      <c r="Z241" s="2">
        <v>0</v>
      </c>
      <c r="AA241" s="2"/>
      <c r="AB241" s="2"/>
      <c r="AC241" s="4">
        <f>P241*U241/1000000</f>
        <v>3399.624</v>
      </c>
      <c r="AD241" s="4">
        <f>AC241*(1-Z241/100)</f>
        <v>3399.624</v>
      </c>
      <c r="AE241" s="2" t="s">
        <v>66</v>
      </c>
      <c r="AF241" s="2" t="s">
        <v>67</v>
      </c>
      <c r="AG241" s="2" t="s">
        <v>68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455</v>
      </c>
      <c r="B242" s="2" t="s">
        <v>451</v>
      </c>
      <c r="C242" s="2" t="s">
        <v>47</v>
      </c>
      <c r="D242" s="2" t="s">
        <v>452</v>
      </c>
      <c r="E242" s="2" t="s">
        <v>377</v>
      </c>
      <c r="F242" s="2" t="s">
        <v>178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51</v>
      </c>
      <c r="M242" s="2" t="s">
        <v>82</v>
      </c>
      <c r="N242" s="3">
        <v>566604</v>
      </c>
      <c r="O242" s="3" t="s">
        <v>57</v>
      </c>
      <c r="P242" s="4">
        <f>IF(O242="吨",N242*1000,IF(O242="万立方米",N242*10000,""))</f>
        <v>566604000.0</v>
      </c>
      <c r="Q242" s="2" t="s">
        <v>58</v>
      </c>
      <c r="R242" s="2" t="s">
        <v>59</v>
      </c>
      <c r="S242" s="2" t="s">
        <v>83</v>
      </c>
      <c r="T242" s="2" t="s">
        <v>61</v>
      </c>
      <c r="U242" s="4">
        <f>0.35</f>
        <v>0.35</v>
      </c>
      <c r="V242" s="2" t="s">
        <v>62</v>
      </c>
      <c r="W242" s="2" t="s">
        <v>84</v>
      </c>
      <c r="X242" s="2" t="s">
        <v>64</v>
      </c>
      <c r="Y242" s="2" t="s">
        <v>65</v>
      </c>
      <c r="Z242" s="2">
        <v>0</v>
      </c>
      <c r="AA242" s="2"/>
      <c r="AB242" s="2"/>
      <c r="AC242" s="4">
        <f>P242*U242/1000000</f>
        <v>198.3114</v>
      </c>
      <c r="AD242" s="4">
        <f>AC242*(1-Z242/100)</f>
        <v>198.3114</v>
      </c>
      <c r="AE242" s="2" t="s">
        <v>66</v>
      </c>
      <c r="AF242" s="2" t="s">
        <v>67</v>
      </c>
      <c r="AG242" s="2" t="s">
        <v>68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456</v>
      </c>
      <c r="B243" s="2" t="s">
        <v>451</v>
      </c>
      <c r="C243" s="2" t="s">
        <v>47</v>
      </c>
      <c r="D243" s="2" t="s">
        <v>452</v>
      </c>
      <c r="E243" s="2" t="s">
        <v>377</v>
      </c>
      <c r="F243" s="2" t="s">
        <v>178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51</v>
      </c>
      <c r="M243" s="2" t="s">
        <v>86</v>
      </c>
      <c r="N243" s="3">
        <v>566604</v>
      </c>
      <c r="O243" s="3" t="s">
        <v>57</v>
      </c>
      <c r="P243" s="4">
        <f>IF(O243="吨",N243*1000,IF(O243="万立方米",N243*10000,""))</f>
        <v>566604000.0</v>
      </c>
      <c r="Q243" s="2" t="s">
        <v>58</v>
      </c>
      <c r="R243" s="2" t="s">
        <v>59</v>
      </c>
      <c r="S243" s="2" t="s">
        <v>87</v>
      </c>
      <c r="T243" s="2" t="s">
        <v>88</v>
      </c>
      <c r="U243" s="4">
        <f>0.75</f>
        <v>0.75</v>
      </c>
      <c r="V243" s="2" t="s">
        <v>62</v>
      </c>
      <c r="W243" s="2" t="s">
        <v>89</v>
      </c>
      <c r="X243" s="2" t="s">
        <v>64</v>
      </c>
      <c r="Y243" s="2" t="s">
        <v>65</v>
      </c>
      <c r="Z243" s="2">
        <v>0</v>
      </c>
      <c r="AA243" s="2"/>
      <c r="AB243" s="2"/>
      <c r="AC243" s="4">
        <f>P243*U243/1000000</f>
        <v>424.953</v>
      </c>
      <c r="AD243" s="4">
        <f>AC244*(1-AA243/100)+(AC243-AC244)*(1-AB243/100)</f>
        <v>424.953</v>
      </c>
      <c r="AE243" s="2" t="s">
        <v>66</v>
      </c>
      <c r="AF243" s="2" t="s">
        <v>67</v>
      </c>
      <c r="AG243" s="2" t="s">
        <v>68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457</v>
      </c>
      <c r="B244" s="2" t="s">
        <v>451</v>
      </c>
      <c r="C244" s="2" t="s">
        <v>47</v>
      </c>
      <c r="D244" s="2" t="s">
        <v>452</v>
      </c>
      <c r="E244" s="2" t="s">
        <v>377</v>
      </c>
      <c r="F244" s="2" t="s">
        <v>178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51</v>
      </c>
      <c r="M244" s="2" t="s">
        <v>91</v>
      </c>
      <c r="N244" s="3">
        <v>566604</v>
      </c>
      <c r="O244" s="3" t="s">
        <v>57</v>
      </c>
      <c r="P244" s="4">
        <f>IF(O244="吨",N244*1000,IF(O244="万立方米",N244*10000,""))</f>
        <v>566604000.0</v>
      </c>
      <c r="Q244" s="2" t="s">
        <v>58</v>
      </c>
      <c r="R244" s="2" t="s">
        <v>59</v>
      </c>
      <c r="S244" s="2" t="s">
        <v>92</v>
      </c>
      <c r="T244" s="2" t="s">
        <v>88</v>
      </c>
      <c r="U244" s="4">
        <f>0.75</f>
        <v>0.75</v>
      </c>
      <c r="V244" s="2" t="s">
        <v>62</v>
      </c>
      <c r="W244" s="2" t="s">
        <v>93</v>
      </c>
      <c r="X244" s="2" t="s">
        <v>64</v>
      </c>
      <c r="Y244" s="2" t="s">
        <v>65</v>
      </c>
      <c r="Z244" s="2">
        <v>0</v>
      </c>
      <c r="AA244" s="2"/>
      <c r="AB244" s="2"/>
      <c r="AC244" s="4">
        <f>P244*U244/1000000</f>
        <v>424.953</v>
      </c>
      <c r="AD244" s="4">
        <f>AC244*(1-Z244/100)</f>
        <v>424.953</v>
      </c>
      <c r="AE244" s="2" t="s">
        <v>66</v>
      </c>
      <c r="AF244" s="2" t="s">
        <v>67</v>
      </c>
      <c r="AG244" s="2" t="s">
        <v>68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458</v>
      </c>
      <c r="B245" s="2" t="s">
        <v>451</v>
      </c>
      <c r="C245" s="2" t="s">
        <v>47</v>
      </c>
      <c r="D245" s="2" t="s">
        <v>452</v>
      </c>
      <c r="E245" s="2" t="s">
        <v>377</v>
      </c>
      <c r="F245" s="2" t="s">
        <v>178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51</v>
      </c>
      <c r="M245" s="2" t="s">
        <v>95</v>
      </c>
      <c r="N245" s="3">
        <v>566604</v>
      </c>
      <c r="O245" s="3" t="s">
        <v>57</v>
      </c>
      <c r="P245" s="4">
        <f>IF(O245="吨",N245*1000,IF(O245="万立方米",N245*10000,""))</f>
        <v>566604000.0</v>
      </c>
      <c r="Q245" s="2" t="s">
        <v>58</v>
      </c>
      <c r="R245" s="2" t="s">
        <v>59</v>
      </c>
      <c r="S245" s="2" t="s">
        <v>96</v>
      </c>
      <c r="T245" s="2" t="s">
        <v>97</v>
      </c>
      <c r="U245" s="4">
        <f>1.7</f>
        <v>1.7</v>
      </c>
      <c r="V245" s="2" t="s">
        <v>62</v>
      </c>
      <c r="W245" s="2" t="s">
        <v>98</v>
      </c>
      <c r="X245" s="2" t="s">
        <v>64</v>
      </c>
      <c r="Y245" s="2" t="s">
        <v>65</v>
      </c>
      <c r="Z245" s="2">
        <v>0</v>
      </c>
      <c r="AA245" s="2"/>
      <c r="AB245" s="2"/>
      <c r="AC245" s="4">
        <f>P245*U245/1000000</f>
        <v>963.2268</v>
      </c>
      <c r="AD245" s="4">
        <f>AC245*(1-Z245/100)</f>
        <v>963.2268</v>
      </c>
      <c r="AE245" s="2" t="s">
        <v>66</v>
      </c>
      <c r="AF245" s="2" t="s">
        <v>67</v>
      </c>
      <c r="AG245" s="2" t="s">
        <v>68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459</v>
      </c>
      <c r="B246" s="2" t="s">
        <v>451</v>
      </c>
      <c r="C246" s="2" t="s">
        <v>47</v>
      </c>
      <c r="D246" s="2" t="s">
        <v>452</v>
      </c>
      <c r="E246" s="2" t="s">
        <v>377</v>
      </c>
      <c r="F246" s="2" t="s">
        <v>178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51</v>
      </c>
      <c r="M246" s="2" t="s">
        <v>100</v>
      </c>
      <c r="N246" s="3">
        <v>566604</v>
      </c>
      <c r="O246" s="3" t="s">
        <v>57</v>
      </c>
      <c r="P246" s="4">
        <f>IF(O246="吨",N246*1000,IF(O246="万立方米",N246*10000,""))</f>
        <v>566604000.0</v>
      </c>
      <c r="Q246" s="2" t="s">
        <v>58</v>
      </c>
      <c r="R246" s="2" t="s">
        <v>59</v>
      </c>
      <c r="S246" s="2" t="s">
        <v>101</v>
      </c>
      <c r="T246" s="2" t="s">
        <v>75</v>
      </c>
      <c r="U246" s="4">
        <f>0.12</f>
        <v>0.12</v>
      </c>
      <c r="V246" s="2" t="s">
        <v>62</v>
      </c>
      <c r="W246" s="2" t="s">
        <v>102</v>
      </c>
      <c r="X246" s="2" t="s">
        <v>64</v>
      </c>
      <c r="Y246" s="2" t="s">
        <v>65</v>
      </c>
      <c r="Z246" s="2">
        <v>0</v>
      </c>
      <c r="AA246" s="2"/>
      <c r="AB246" s="2"/>
      <c r="AC246" s="4">
        <f>P246*U246/1000000</f>
        <v>67.99248</v>
      </c>
      <c r="AD246" s="4">
        <f>AC246*(1-Z246/100)</f>
        <v>67.99248</v>
      </c>
      <c r="AE246" s="2" t="s">
        <v>66</v>
      </c>
      <c r="AF246" s="2" t="s">
        <v>67</v>
      </c>
      <c r="AG246" s="2" t="s">
        <v>68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460</v>
      </c>
      <c r="B247" s="2" t="s">
        <v>451</v>
      </c>
      <c r="C247" s="2" t="s">
        <v>47</v>
      </c>
      <c r="D247" s="2" t="s">
        <v>452</v>
      </c>
      <c r="E247" s="2" t="s">
        <v>377</v>
      </c>
      <c r="F247" s="2" t="s">
        <v>178</v>
      </c>
      <c r="G247" s="2" t="s">
        <v>51</v>
      </c>
      <c r="H247" s="2" t="s">
        <v>52</v>
      </c>
      <c r="I247" s="2"/>
      <c r="J247" s="2"/>
      <c r="K247" s="2" t="s">
        <v>147</v>
      </c>
      <c r="L247" s="2" t="s">
        <v>148</v>
      </c>
      <c r="M247" s="2" t="s">
        <v>104</v>
      </c>
      <c r="N247" s="3"/>
      <c r="O247" s="3"/>
      <c r="P247" s="4">
        <v>566604000.0</v>
      </c>
      <c r="Q247" s="2" t="s">
        <v>105</v>
      </c>
      <c r="R247" s="2" t="s">
        <v>106</v>
      </c>
      <c r="S247" s="2" t="s">
        <v>107</v>
      </c>
      <c r="T247" s="2" t="s">
        <v>108</v>
      </c>
      <c r="U247" s="4">
        <f>0.0</f>
        <v>0.0</v>
      </c>
      <c r="V247" s="2" t="s">
        <v>109</v>
      </c>
      <c r="W247" s="2" t="s">
        <v>110</v>
      </c>
      <c r="X247" s="2"/>
      <c r="Y247" s="2" t="s">
        <v>65</v>
      </c>
      <c r="Z247" s="2">
        <v>0</v>
      </c>
      <c r="AA247" s="2"/>
      <c r="AB247" s="2"/>
      <c r="AC247" s="4">
        <f>P247*U247/1000000</f>
        <v>0.0</v>
      </c>
      <c r="AD247" s="4">
        <f>AC247*(1-Z247/100)</f>
        <v>0.0</v>
      </c>
      <c r="AE247" s="2" t="s">
        <v>66</v>
      </c>
      <c r="AF247" s="2" t="s">
        <v>67</v>
      </c>
      <c r="AG247" s="2" t="s">
        <v>68</v>
      </c>
      <c r="AH247" s="2" t="s">
        <v>69</v>
      </c>
      <c r="AI247" s="2" t="s">
        <v>70</v>
      </c>
      <c r="AJ247" s="2" t="s">
        <v>71</v>
      </c>
      <c r="AK247" s="2">
        <v>2013</v>
      </c>
    </row>
    <row r="248" spans="1:37">
      <c r="A248" s="2" t="s">
        <v>461</v>
      </c>
      <c r="B248" s="2" t="s">
        <v>462</v>
      </c>
      <c r="C248" s="2" t="s">
        <v>47</v>
      </c>
      <c r="D248" s="2" t="s">
        <v>463</v>
      </c>
      <c r="E248" s="2" t="s">
        <v>377</v>
      </c>
      <c r="F248" s="2" t="s">
        <v>178</v>
      </c>
      <c r="G248" s="2" t="s">
        <v>51</v>
      </c>
      <c r="H248" s="2" t="s">
        <v>52</v>
      </c>
      <c r="I248" s="2" t="s">
        <v>53</v>
      </c>
      <c r="J248" s="2" t="s">
        <v>464</v>
      </c>
      <c r="K248" s="2" t="s">
        <v>55</v>
      </c>
      <c r="L248" s="2" t="s">
        <v>51</v>
      </c>
      <c r="M248" s="2" t="s">
        <v>56</v>
      </c>
      <c r="N248" s="3">
        <v>502905.46</v>
      </c>
      <c r="O248" s="3" t="s">
        <v>57</v>
      </c>
      <c r="P248" s="4">
        <f>IF(O248="吨",N248*1000,IF(O248="万立方米",N248*10000,""))</f>
        <v>502905460.0</v>
      </c>
      <c r="Q248" s="2" t="s">
        <v>58</v>
      </c>
      <c r="R248" s="2" t="s">
        <v>59</v>
      </c>
      <c r="S248" s="2" t="s">
        <v>60</v>
      </c>
      <c r="T248" s="2" t="s">
        <v>61</v>
      </c>
      <c r="U248" s="4">
        <f>0.06</f>
        <v>0.06</v>
      </c>
      <c r="V248" s="2" t="s">
        <v>62</v>
      </c>
      <c r="W248" s="2" t="s">
        <v>63</v>
      </c>
      <c r="X248" s="2" t="s">
        <v>64</v>
      </c>
      <c r="Y248" s="2" t="s">
        <v>65</v>
      </c>
      <c r="Z248" s="2">
        <v>0</v>
      </c>
      <c r="AA248" s="2"/>
      <c r="AB248" s="2"/>
      <c r="AC248" s="4">
        <f>P248*U248/1000000</f>
        <v>30.174327599999998</v>
      </c>
      <c r="AD248" s="4">
        <f>AC248*(1-Z248/100)</f>
        <v>30.174327599999998</v>
      </c>
      <c r="AE248" s="2" t="s">
        <v>66</v>
      </c>
      <c r="AF248" s="2" t="s">
        <v>67</v>
      </c>
      <c r="AG248" s="2" t="s">
        <v>68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465</v>
      </c>
      <c r="B249" s="2" t="s">
        <v>462</v>
      </c>
      <c r="C249" s="2" t="s">
        <v>47</v>
      </c>
      <c r="D249" s="2" t="s">
        <v>463</v>
      </c>
      <c r="E249" s="2" t="s">
        <v>377</v>
      </c>
      <c r="F249" s="2" t="s">
        <v>178</v>
      </c>
      <c r="G249" s="2" t="s">
        <v>51</v>
      </c>
      <c r="H249" s="2" t="s">
        <v>52</v>
      </c>
      <c r="I249" s="2" t="s">
        <v>53</v>
      </c>
      <c r="J249" s="2" t="s">
        <v>464</v>
      </c>
      <c r="K249" s="2" t="s">
        <v>55</v>
      </c>
      <c r="L249" s="2" t="s">
        <v>51</v>
      </c>
      <c r="M249" s="2" t="s">
        <v>73</v>
      </c>
      <c r="N249" s="3">
        <v>502905.46</v>
      </c>
      <c r="O249" s="3" t="s">
        <v>57</v>
      </c>
      <c r="P249" s="4">
        <f>IF(O249="吨",N249*1000,IF(O249="万立方米",N249*10000,""))</f>
        <v>502905460.0</v>
      </c>
      <c r="Q249" s="2" t="s">
        <v>58</v>
      </c>
      <c r="R249" s="2" t="s">
        <v>59</v>
      </c>
      <c r="S249" s="2" t="s">
        <v>74</v>
      </c>
      <c r="T249" s="2" t="s">
        <v>75</v>
      </c>
      <c r="U249" s="4">
        <f>1.5</f>
        <v>1.5</v>
      </c>
      <c r="V249" s="2" t="s">
        <v>62</v>
      </c>
      <c r="W249" s="2" t="s">
        <v>76</v>
      </c>
      <c r="X249" s="2" t="s">
        <v>64</v>
      </c>
      <c r="Y249" s="2" t="s">
        <v>65</v>
      </c>
      <c r="Z249" s="2">
        <v>0</v>
      </c>
      <c r="AA249" s="2"/>
      <c r="AB249" s="2"/>
      <c r="AC249" s="4">
        <f>P249*U249/1000000</f>
        <v>754.35819</v>
      </c>
      <c r="AD249" s="4">
        <f>AC249*(1-Z249/100)</f>
        <v>754.35819</v>
      </c>
      <c r="AE249" s="2" t="s">
        <v>66</v>
      </c>
      <c r="AF249" s="2" t="s">
        <v>67</v>
      </c>
      <c r="AG249" s="2" t="s">
        <v>68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466</v>
      </c>
      <c r="B250" s="2" t="s">
        <v>462</v>
      </c>
      <c r="C250" s="2" t="s">
        <v>47</v>
      </c>
      <c r="D250" s="2" t="s">
        <v>463</v>
      </c>
      <c r="E250" s="2" t="s">
        <v>377</v>
      </c>
      <c r="F250" s="2" t="s">
        <v>178</v>
      </c>
      <c r="G250" s="2" t="s">
        <v>51</v>
      </c>
      <c r="H250" s="2" t="s">
        <v>52</v>
      </c>
      <c r="I250" s="2" t="s">
        <v>53</v>
      </c>
      <c r="J250" s="2" t="s">
        <v>464</v>
      </c>
      <c r="K250" s="2" t="s">
        <v>55</v>
      </c>
      <c r="L250" s="2" t="s">
        <v>51</v>
      </c>
      <c r="M250" s="2" t="s">
        <v>78</v>
      </c>
      <c r="N250" s="3">
        <v>502905.46</v>
      </c>
      <c r="O250" s="3" t="s">
        <v>57</v>
      </c>
      <c r="P250" s="4">
        <f>IF(O250="吨",N250*1000,IF(O250="万立方米",N250*10000,""))</f>
        <v>502905460.0</v>
      </c>
      <c r="Q250" s="2" t="s">
        <v>58</v>
      </c>
      <c r="R250" s="2" t="s">
        <v>59</v>
      </c>
      <c r="S250" s="2" t="s">
        <v>79</v>
      </c>
      <c r="T250" s="2" t="s">
        <v>75</v>
      </c>
      <c r="U250" s="4">
        <f>6.0</f>
        <v>6.0</v>
      </c>
      <c r="V250" s="2" t="s">
        <v>62</v>
      </c>
      <c r="W250" s="2" t="s">
        <v>80</v>
      </c>
      <c r="X250" s="2" t="s">
        <v>64</v>
      </c>
      <c r="Y250" s="2" t="s">
        <v>65</v>
      </c>
      <c r="Z250" s="2">
        <v>0</v>
      </c>
      <c r="AA250" s="2"/>
      <c r="AB250" s="2"/>
      <c r="AC250" s="4">
        <f>P250*U250/1000000</f>
        <v>3017.43276</v>
      </c>
      <c r="AD250" s="4">
        <f>AC250*(1-Z250/100)</f>
        <v>3017.43276</v>
      </c>
      <c r="AE250" s="2" t="s">
        <v>66</v>
      </c>
      <c r="AF250" s="2" t="s">
        <v>67</v>
      </c>
      <c r="AG250" s="2" t="s">
        <v>68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467</v>
      </c>
      <c r="B251" s="2" t="s">
        <v>462</v>
      </c>
      <c r="C251" s="2" t="s">
        <v>47</v>
      </c>
      <c r="D251" s="2" t="s">
        <v>463</v>
      </c>
      <c r="E251" s="2" t="s">
        <v>377</v>
      </c>
      <c r="F251" s="2" t="s">
        <v>178</v>
      </c>
      <c r="G251" s="2" t="s">
        <v>51</v>
      </c>
      <c r="H251" s="2" t="s">
        <v>52</v>
      </c>
      <c r="I251" s="2" t="s">
        <v>53</v>
      </c>
      <c r="J251" s="2" t="s">
        <v>464</v>
      </c>
      <c r="K251" s="2" t="s">
        <v>55</v>
      </c>
      <c r="L251" s="2" t="s">
        <v>51</v>
      </c>
      <c r="M251" s="2" t="s">
        <v>82</v>
      </c>
      <c r="N251" s="3">
        <v>502905.46</v>
      </c>
      <c r="O251" s="3" t="s">
        <v>57</v>
      </c>
      <c r="P251" s="4">
        <f>IF(O251="吨",N251*1000,IF(O251="万立方米",N251*10000,""))</f>
        <v>502905460.0</v>
      </c>
      <c r="Q251" s="2" t="s">
        <v>58</v>
      </c>
      <c r="R251" s="2" t="s">
        <v>59</v>
      </c>
      <c r="S251" s="2" t="s">
        <v>83</v>
      </c>
      <c r="T251" s="2" t="s">
        <v>61</v>
      </c>
      <c r="U251" s="4">
        <f>0.35</f>
        <v>0.35</v>
      </c>
      <c r="V251" s="2" t="s">
        <v>62</v>
      </c>
      <c r="W251" s="2" t="s">
        <v>84</v>
      </c>
      <c r="X251" s="2" t="s">
        <v>64</v>
      </c>
      <c r="Y251" s="2" t="s">
        <v>65</v>
      </c>
      <c r="Z251" s="2">
        <v>0</v>
      </c>
      <c r="AA251" s="2"/>
      <c r="AB251" s="2"/>
      <c r="AC251" s="4">
        <f>P251*U251/1000000</f>
        <v>176.016911</v>
      </c>
      <c r="AD251" s="4">
        <f>AC251*(1-Z251/100)</f>
        <v>176.016911</v>
      </c>
      <c r="AE251" s="2" t="s">
        <v>66</v>
      </c>
      <c r="AF251" s="2" t="s">
        <v>67</v>
      </c>
      <c r="AG251" s="2" t="s">
        <v>68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468</v>
      </c>
      <c r="B252" s="2" t="s">
        <v>462</v>
      </c>
      <c r="C252" s="2" t="s">
        <v>47</v>
      </c>
      <c r="D252" s="2" t="s">
        <v>463</v>
      </c>
      <c r="E252" s="2" t="s">
        <v>377</v>
      </c>
      <c r="F252" s="2" t="s">
        <v>178</v>
      </c>
      <c r="G252" s="2" t="s">
        <v>51</v>
      </c>
      <c r="H252" s="2" t="s">
        <v>52</v>
      </c>
      <c r="I252" s="2" t="s">
        <v>53</v>
      </c>
      <c r="J252" s="2" t="s">
        <v>464</v>
      </c>
      <c r="K252" s="2" t="s">
        <v>55</v>
      </c>
      <c r="L252" s="2" t="s">
        <v>51</v>
      </c>
      <c r="M252" s="2" t="s">
        <v>86</v>
      </c>
      <c r="N252" s="3">
        <v>502905.46</v>
      </c>
      <c r="O252" s="3" t="s">
        <v>57</v>
      </c>
      <c r="P252" s="4">
        <f>IF(O252="吨",N252*1000,IF(O252="万立方米",N252*10000,""))</f>
        <v>502905460.0</v>
      </c>
      <c r="Q252" s="2" t="s">
        <v>58</v>
      </c>
      <c r="R252" s="2" t="s">
        <v>59</v>
      </c>
      <c r="S252" s="2" t="s">
        <v>87</v>
      </c>
      <c r="T252" s="2" t="s">
        <v>88</v>
      </c>
      <c r="U252" s="4">
        <f>0.75</f>
        <v>0.75</v>
      </c>
      <c r="V252" s="2" t="s">
        <v>62</v>
      </c>
      <c r="W252" s="2" t="s">
        <v>89</v>
      </c>
      <c r="X252" s="2" t="s">
        <v>64</v>
      </c>
      <c r="Y252" s="2" t="s">
        <v>65</v>
      </c>
      <c r="Z252" s="2">
        <v>0</v>
      </c>
      <c r="AA252" s="2"/>
      <c r="AB252" s="2"/>
      <c r="AC252" s="4">
        <f>P252*U252/1000000</f>
        <v>377.179095</v>
      </c>
      <c r="AD252" s="4">
        <f>AC253*(1-AA252/100)+(AC252-AC253)*(1-AB252/100)</f>
        <v>377.179095</v>
      </c>
      <c r="AE252" s="2" t="s">
        <v>66</v>
      </c>
      <c r="AF252" s="2" t="s">
        <v>67</v>
      </c>
      <c r="AG252" s="2" t="s">
        <v>68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469</v>
      </c>
      <c r="B253" s="2" t="s">
        <v>462</v>
      </c>
      <c r="C253" s="2" t="s">
        <v>47</v>
      </c>
      <c r="D253" s="2" t="s">
        <v>463</v>
      </c>
      <c r="E253" s="2" t="s">
        <v>377</v>
      </c>
      <c r="F253" s="2" t="s">
        <v>178</v>
      </c>
      <c r="G253" s="2" t="s">
        <v>51</v>
      </c>
      <c r="H253" s="2" t="s">
        <v>52</v>
      </c>
      <c r="I253" s="2" t="s">
        <v>53</v>
      </c>
      <c r="J253" s="2" t="s">
        <v>464</v>
      </c>
      <c r="K253" s="2" t="s">
        <v>55</v>
      </c>
      <c r="L253" s="2" t="s">
        <v>51</v>
      </c>
      <c r="M253" s="2" t="s">
        <v>91</v>
      </c>
      <c r="N253" s="3">
        <v>502905.46</v>
      </c>
      <c r="O253" s="3" t="s">
        <v>57</v>
      </c>
      <c r="P253" s="4">
        <f>IF(O253="吨",N253*1000,IF(O253="万立方米",N253*10000,""))</f>
        <v>502905460.0</v>
      </c>
      <c r="Q253" s="2" t="s">
        <v>58</v>
      </c>
      <c r="R253" s="2" t="s">
        <v>59</v>
      </c>
      <c r="S253" s="2" t="s">
        <v>92</v>
      </c>
      <c r="T253" s="2" t="s">
        <v>88</v>
      </c>
      <c r="U253" s="4">
        <f>0.75</f>
        <v>0.75</v>
      </c>
      <c r="V253" s="2" t="s">
        <v>62</v>
      </c>
      <c r="W253" s="2" t="s">
        <v>93</v>
      </c>
      <c r="X253" s="2" t="s">
        <v>64</v>
      </c>
      <c r="Y253" s="2" t="s">
        <v>65</v>
      </c>
      <c r="Z253" s="2">
        <v>0</v>
      </c>
      <c r="AA253" s="2"/>
      <c r="AB253" s="2"/>
      <c r="AC253" s="4">
        <f>P253*U253/1000000</f>
        <v>377.179095</v>
      </c>
      <c r="AD253" s="4">
        <f>AC253*(1-Z253/100)</f>
        <v>377.179095</v>
      </c>
      <c r="AE253" s="2" t="s">
        <v>66</v>
      </c>
      <c r="AF253" s="2" t="s">
        <v>67</v>
      </c>
      <c r="AG253" s="2" t="s">
        <v>68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470</v>
      </c>
      <c r="B254" s="2" t="s">
        <v>462</v>
      </c>
      <c r="C254" s="2" t="s">
        <v>47</v>
      </c>
      <c r="D254" s="2" t="s">
        <v>463</v>
      </c>
      <c r="E254" s="2" t="s">
        <v>377</v>
      </c>
      <c r="F254" s="2" t="s">
        <v>178</v>
      </c>
      <c r="G254" s="2" t="s">
        <v>51</v>
      </c>
      <c r="H254" s="2" t="s">
        <v>52</v>
      </c>
      <c r="I254" s="2" t="s">
        <v>53</v>
      </c>
      <c r="J254" s="2" t="s">
        <v>464</v>
      </c>
      <c r="K254" s="2" t="s">
        <v>55</v>
      </c>
      <c r="L254" s="2" t="s">
        <v>51</v>
      </c>
      <c r="M254" s="2" t="s">
        <v>95</v>
      </c>
      <c r="N254" s="3">
        <v>502905.46</v>
      </c>
      <c r="O254" s="3" t="s">
        <v>57</v>
      </c>
      <c r="P254" s="4">
        <f>IF(O254="吨",N254*1000,IF(O254="万立方米",N254*10000,""))</f>
        <v>502905460.0</v>
      </c>
      <c r="Q254" s="2" t="s">
        <v>58</v>
      </c>
      <c r="R254" s="2" t="s">
        <v>59</v>
      </c>
      <c r="S254" s="2" t="s">
        <v>96</v>
      </c>
      <c r="T254" s="2" t="s">
        <v>97</v>
      </c>
      <c r="U254" s="4">
        <f>1.7</f>
        <v>1.7</v>
      </c>
      <c r="V254" s="2" t="s">
        <v>62</v>
      </c>
      <c r="W254" s="2" t="s">
        <v>98</v>
      </c>
      <c r="X254" s="2" t="s">
        <v>64</v>
      </c>
      <c r="Y254" s="2" t="s">
        <v>65</v>
      </c>
      <c r="Z254" s="2">
        <v>0</v>
      </c>
      <c r="AA254" s="2"/>
      <c r="AB254" s="2"/>
      <c r="AC254" s="4">
        <f>P254*U254/1000000</f>
        <v>854.939282</v>
      </c>
      <c r="AD254" s="4">
        <f>AC254*(1-Z254/100)</f>
        <v>854.939282</v>
      </c>
      <c r="AE254" s="2" t="s">
        <v>66</v>
      </c>
      <c r="AF254" s="2" t="s">
        <v>67</v>
      </c>
      <c r="AG254" s="2" t="s">
        <v>68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471</v>
      </c>
      <c r="B255" s="2" t="s">
        <v>462</v>
      </c>
      <c r="C255" s="2" t="s">
        <v>47</v>
      </c>
      <c r="D255" s="2" t="s">
        <v>463</v>
      </c>
      <c r="E255" s="2" t="s">
        <v>377</v>
      </c>
      <c r="F255" s="2" t="s">
        <v>178</v>
      </c>
      <c r="G255" s="2" t="s">
        <v>51</v>
      </c>
      <c r="H255" s="2" t="s">
        <v>52</v>
      </c>
      <c r="I255" s="2" t="s">
        <v>53</v>
      </c>
      <c r="J255" s="2" t="s">
        <v>464</v>
      </c>
      <c r="K255" s="2" t="s">
        <v>55</v>
      </c>
      <c r="L255" s="2" t="s">
        <v>51</v>
      </c>
      <c r="M255" s="2" t="s">
        <v>100</v>
      </c>
      <c r="N255" s="3">
        <v>502905.46</v>
      </c>
      <c r="O255" s="3" t="s">
        <v>57</v>
      </c>
      <c r="P255" s="4">
        <f>IF(O255="吨",N255*1000,IF(O255="万立方米",N255*10000,""))</f>
        <v>502905460.0</v>
      </c>
      <c r="Q255" s="2" t="s">
        <v>58</v>
      </c>
      <c r="R255" s="2" t="s">
        <v>59</v>
      </c>
      <c r="S255" s="2" t="s">
        <v>101</v>
      </c>
      <c r="T255" s="2" t="s">
        <v>75</v>
      </c>
      <c r="U255" s="4">
        <f>0.12</f>
        <v>0.12</v>
      </c>
      <c r="V255" s="2" t="s">
        <v>62</v>
      </c>
      <c r="W255" s="2" t="s">
        <v>102</v>
      </c>
      <c r="X255" s="2" t="s">
        <v>64</v>
      </c>
      <c r="Y255" s="2" t="s">
        <v>65</v>
      </c>
      <c r="Z255" s="2">
        <v>0</v>
      </c>
      <c r="AA255" s="2"/>
      <c r="AB255" s="2"/>
      <c r="AC255" s="4">
        <f>P255*U255/1000000</f>
        <v>60.348655199999996</v>
      </c>
      <c r="AD255" s="4">
        <f>AC255*(1-Z255/100)</f>
        <v>60.348655199999996</v>
      </c>
      <c r="AE255" s="2" t="s">
        <v>66</v>
      </c>
      <c r="AF255" s="2" t="s">
        <v>67</v>
      </c>
      <c r="AG255" s="2" t="s">
        <v>68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472</v>
      </c>
      <c r="B256" s="2" t="s">
        <v>462</v>
      </c>
      <c r="C256" s="2" t="s">
        <v>47</v>
      </c>
      <c r="D256" s="2" t="s">
        <v>463</v>
      </c>
      <c r="E256" s="2" t="s">
        <v>377</v>
      </c>
      <c r="F256" s="2" t="s">
        <v>178</v>
      </c>
      <c r="G256" s="2" t="s">
        <v>51</v>
      </c>
      <c r="H256" s="2" t="s">
        <v>52</v>
      </c>
      <c r="I256" s="2"/>
      <c r="J256" s="2"/>
      <c r="K256" s="2" t="s">
        <v>147</v>
      </c>
      <c r="L256" s="2" t="s">
        <v>148</v>
      </c>
      <c r="M256" s="2" t="s">
        <v>104</v>
      </c>
      <c r="N256" s="3"/>
      <c r="O256" s="3"/>
      <c r="P256" s="4">
        <v>502905460.0</v>
      </c>
      <c r="Q256" s="2" t="s">
        <v>105</v>
      </c>
      <c r="R256" s="2" t="s">
        <v>106</v>
      </c>
      <c r="S256" s="2" t="s">
        <v>107</v>
      </c>
      <c r="T256" s="2" t="s">
        <v>108</v>
      </c>
      <c r="U256" s="4">
        <f>0.0</f>
        <v>0.0</v>
      </c>
      <c r="V256" s="2" t="s">
        <v>109</v>
      </c>
      <c r="W256" s="2" t="s">
        <v>110</v>
      </c>
      <c r="X256" s="2"/>
      <c r="Y256" s="2" t="s">
        <v>65</v>
      </c>
      <c r="Z256" s="2">
        <v>0</v>
      </c>
      <c r="AA256" s="2"/>
      <c r="AB256" s="2"/>
      <c r="AC256" s="4">
        <f>P256*U256/1000000</f>
        <v>0.0</v>
      </c>
      <c r="AD256" s="4">
        <f>AC256*(1-Z256/100)</f>
        <v>0.0</v>
      </c>
      <c r="AE256" s="2" t="s">
        <v>66</v>
      </c>
      <c r="AF256" s="2" t="s">
        <v>67</v>
      </c>
      <c r="AG256" s="2" t="s">
        <v>68</v>
      </c>
      <c r="AH256" s="2" t="s">
        <v>69</v>
      </c>
      <c r="AI256" s="2" t="s">
        <v>70</v>
      </c>
      <c r="AJ256" s="2" t="s">
        <v>71</v>
      </c>
      <c r="AK256" s="2">
        <v>2096</v>
      </c>
    </row>
    <row r="257" spans="1:37">
      <c r="A257" s="2" t="s">
        <v>473</v>
      </c>
      <c r="B257" s="2" t="s">
        <v>474</v>
      </c>
      <c r="C257" s="2" t="s">
        <v>47</v>
      </c>
      <c r="D257" s="2" t="s">
        <v>475</v>
      </c>
      <c r="E257" s="2" t="s">
        <v>227</v>
      </c>
      <c r="F257" s="2" t="s">
        <v>228</v>
      </c>
      <c r="G257" s="2" t="s">
        <v>179</v>
      </c>
      <c r="H257" s="2" t="s">
        <v>323</v>
      </c>
      <c r="I257" s="2" t="s">
        <v>53</v>
      </c>
      <c r="J257" s="2" t="s">
        <v>476</v>
      </c>
      <c r="K257" s="2" t="s">
        <v>180</v>
      </c>
      <c r="L257" s="2" t="s">
        <v>181</v>
      </c>
      <c r="M257" s="2" t="s">
        <v>56</v>
      </c>
      <c r="N257" s="3">
        <v>38.885</v>
      </c>
      <c r="O257" s="3" t="s">
        <v>182</v>
      </c>
      <c r="P257" s="4">
        <f>IF(O257="吨",N257*1000,IF(O257="万立方米",N257*10000,""))</f>
        <v>388850.0</v>
      </c>
      <c r="Q257" s="2" t="s">
        <v>183</v>
      </c>
      <c r="R257" s="2" t="s">
        <v>184</v>
      </c>
      <c r="S257" s="2" t="s">
        <v>185</v>
      </c>
      <c r="T257" s="2" t="s">
        <v>75</v>
      </c>
      <c r="U257" s="4">
        <f>0.001</f>
        <v>0.001</v>
      </c>
      <c r="V257" s="2" t="s">
        <v>186</v>
      </c>
      <c r="W257" s="2" t="s">
        <v>187</v>
      </c>
      <c r="X257" s="2" t="s">
        <v>64</v>
      </c>
      <c r="Y257" s="2" t="s">
        <v>65</v>
      </c>
      <c r="Z257" s="2">
        <v>0</v>
      </c>
      <c r="AA257" s="2"/>
      <c r="AB257" s="2"/>
      <c r="AC257" s="4">
        <f>P257*U257/1000000</f>
        <v>0.00038885000000000005</v>
      </c>
      <c r="AD257" s="4">
        <f>AC257*(1-Z257/100)</f>
        <v>0.00038885000000000005</v>
      </c>
      <c r="AE257" s="2" t="s">
        <v>66</v>
      </c>
      <c r="AF257" s="2" t="s">
        <v>67</v>
      </c>
      <c r="AG257" s="2"/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477</v>
      </c>
      <c r="B258" s="2" t="s">
        <v>474</v>
      </c>
      <c r="C258" s="2" t="s">
        <v>47</v>
      </c>
      <c r="D258" s="2" t="s">
        <v>475</v>
      </c>
      <c r="E258" s="2" t="s">
        <v>227</v>
      </c>
      <c r="F258" s="2" t="s">
        <v>228</v>
      </c>
      <c r="G258" s="2" t="s">
        <v>179</v>
      </c>
      <c r="H258" s="2" t="s">
        <v>323</v>
      </c>
      <c r="I258" s="2" t="s">
        <v>53</v>
      </c>
      <c r="J258" s="2" t="s">
        <v>476</v>
      </c>
      <c r="K258" s="2" t="s">
        <v>180</v>
      </c>
      <c r="L258" s="2" t="s">
        <v>181</v>
      </c>
      <c r="M258" s="2" t="s">
        <v>73</v>
      </c>
      <c r="N258" s="3">
        <v>38.885</v>
      </c>
      <c r="O258" s="3" t="s">
        <v>182</v>
      </c>
      <c r="P258" s="4">
        <f>IF(O258="吨",N258*1000,IF(O258="万立方米",N258*10000,""))</f>
        <v>388850.0</v>
      </c>
      <c r="Q258" s="2" t="s">
        <v>183</v>
      </c>
      <c r="R258" s="2" t="s">
        <v>184</v>
      </c>
      <c r="S258" s="2" t="s">
        <v>189</v>
      </c>
      <c r="T258" s="2" t="s">
        <v>75</v>
      </c>
      <c r="U258" s="4">
        <f>0.35</f>
        <v>0.35</v>
      </c>
      <c r="V258" s="2" t="s">
        <v>186</v>
      </c>
      <c r="W258" s="2" t="s">
        <v>190</v>
      </c>
      <c r="X258" s="2" t="s">
        <v>64</v>
      </c>
      <c r="Y258" s="2" t="s">
        <v>65</v>
      </c>
      <c r="Z258" s="2">
        <v>0</v>
      </c>
      <c r="AA258" s="2"/>
      <c r="AB258" s="2"/>
      <c r="AC258" s="4">
        <f>P258*U258/1000000</f>
        <v>0.1360975</v>
      </c>
      <c r="AD258" s="4">
        <f>AC258*(1-Z258/100)</f>
        <v>0.1360975</v>
      </c>
      <c r="AE258" s="2" t="s">
        <v>66</v>
      </c>
      <c r="AF258" s="2" t="s">
        <v>67</v>
      </c>
      <c r="AG258" s="2"/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478</v>
      </c>
      <c r="B259" s="2" t="s">
        <v>474</v>
      </c>
      <c r="C259" s="2" t="s">
        <v>47</v>
      </c>
      <c r="D259" s="2" t="s">
        <v>475</v>
      </c>
      <c r="E259" s="2" t="s">
        <v>227</v>
      </c>
      <c r="F259" s="2" t="s">
        <v>228</v>
      </c>
      <c r="G259" s="2" t="s">
        <v>179</v>
      </c>
      <c r="H259" s="2" t="s">
        <v>323</v>
      </c>
      <c r="I259" s="2" t="s">
        <v>53</v>
      </c>
      <c r="J259" s="2" t="s">
        <v>476</v>
      </c>
      <c r="K259" s="2" t="s">
        <v>180</v>
      </c>
      <c r="L259" s="2" t="s">
        <v>181</v>
      </c>
      <c r="M259" s="2" t="s">
        <v>78</v>
      </c>
      <c r="N259" s="3">
        <v>38.885</v>
      </c>
      <c r="O259" s="3" t="s">
        <v>182</v>
      </c>
      <c r="P259" s="4">
        <f>IF(O259="吨",N259*1000,IF(O259="万立方米",N259*10000,""))</f>
        <v>388850.0</v>
      </c>
      <c r="Q259" s="2" t="s">
        <v>183</v>
      </c>
      <c r="R259" s="2" t="s">
        <v>184</v>
      </c>
      <c r="S259" s="2" t="s">
        <v>192</v>
      </c>
      <c r="T259" s="2" t="s">
        <v>75</v>
      </c>
      <c r="U259" s="4">
        <f>1.2</f>
        <v>1.2</v>
      </c>
      <c r="V259" s="2" t="s">
        <v>186</v>
      </c>
      <c r="W259" s="2" t="s">
        <v>193</v>
      </c>
      <c r="X259" s="2" t="s">
        <v>64</v>
      </c>
      <c r="Y259" s="2" t="s">
        <v>65</v>
      </c>
      <c r="Z259" s="2">
        <v>0</v>
      </c>
      <c r="AA259" s="2"/>
      <c r="AB259" s="2"/>
      <c r="AC259" s="4">
        <f>P259*U259/1000000</f>
        <v>0.46662</v>
      </c>
      <c r="AD259" s="4">
        <f>AC259*(1-Z259/100)</f>
        <v>0.46662</v>
      </c>
      <c r="AE259" s="2" t="s">
        <v>66</v>
      </c>
      <c r="AF259" s="2" t="s">
        <v>67</v>
      </c>
      <c r="AG259" s="2"/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479</v>
      </c>
      <c r="B260" s="2" t="s">
        <v>474</v>
      </c>
      <c r="C260" s="2" t="s">
        <v>47</v>
      </c>
      <c r="D260" s="2" t="s">
        <v>475</v>
      </c>
      <c r="E260" s="2" t="s">
        <v>227</v>
      </c>
      <c r="F260" s="2" t="s">
        <v>228</v>
      </c>
      <c r="G260" s="2" t="s">
        <v>179</v>
      </c>
      <c r="H260" s="2" t="s">
        <v>323</v>
      </c>
      <c r="I260" s="2" t="s">
        <v>53</v>
      </c>
      <c r="J260" s="2" t="s">
        <v>476</v>
      </c>
      <c r="K260" s="2" t="s">
        <v>180</v>
      </c>
      <c r="L260" s="2" t="s">
        <v>181</v>
      </c>
      <c r="M260" s="2" t="s">
        <v>82</v>
      </c>
      <c r="N260" s="3">
        <v>38.885</v>
      </c>
      <c r="O260" s="3" t="s">
        <v>182</v>
      </c>
      <c r="P260" s="4">
        <f>IF(O260="吨",N260*1000,IF(O260="万立方米",N260*10000,""))</f>
        <v>388850.0</v>
      </c>
      <c r="Q260" s="2" t="s">
        <v>183</v>
      </c>
      <c r="R260" s="2" t="s">
        <v>184</v>
      </c>
      <c r="S260" s="2" t="s">
        <v>195</v>
      </c>
      <c r="T260" s="2" t="s">
        <v>75</v>
      </c>
      <c r="U260" s="4">
        <f>0.002</f>
        <v>0.002</v>
      </c>
      <c r="V260" s="2" t="s">
        <v>186</v>
      </c>
      <c r="W260" s="2" t="s">
        <v>196</v>
      </c>
      <c r="X260" s="2" t="s">
        <v>64</v>
      </c>
      <c r="Y260" s="2" t="s">
        <v>65</v>
      </c>
      <c r="Z260" s="2">
        <v>0</v>
      </c>
      <c r="AA260" s="2"/>
      <c r="AB260" s="2"/>
      <c r="AC260" s="4">
        <f>P260*U260/1000000</f>
        <v>0.0007777000000000001</v>
      </c>
      <c r="AD260" s="4">
        <f>AC260*(1-Z260/100)</f>
        <v>0.0007777000000000001</v>
      </c>
      <c r="AE260" s="2" t="s">
        <v>66</v>
      </c>
      <c r="AF260" s="2" t="s">
        <v>67</v>
      </c>
      <c r="AG260" s="2"/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480</v>
      </c>
      <c r="B261" s="2" t="s">
        <v>474</v>
      </c>
      <c r="C261" s="2" t="s">
        <v>47</v>
      </c>
      <c r="D261" s="2" t="s">
        <v>475</v>
      </c>
      <c r="E261" s="2" t="s">
        <v>227</v>
      </c>
      <c r="F261" s="2" t="s">
        <v>228</v>
      </c>
      <c r="G261" s="2" t="s">
        <v>179</v>
      </c>
      <c r="H261" s="2" t="s">
        <v>323</v>
      </c>
      <c r="I261" s="2" t="s">
        <v>53</v>
      </c>
      <c r="J261" s="2" t="s">
        <v>476</v>
      </c>
      <c r="K261" s="2" t="s">
        <v>180</v>
      </c>
      <c r="L261" s="2" t="s">
        <v>181</v>
      </c>
      <c r="M261" s="2" t="s">
        <v>86</v>
      </c>
      <c r="N261" s="3">
        <v>38.885</v>
      </c>
      <c r="O261" s="3" t="s">
        <v>182</v>
      </c>
      <c r="P261" s="4">
        <f>IF(O261="吨",N261*1000,IF(O261="万立方米",N261*10000,""))</f>
        <v>388850.0</v>
      </c>
      <c r="Q261" s="2" t="s">
        <v>183</v>
      </c>
      <c r="R261" s="2" t="s">
        <v>184</v>
      </c>
      <c r="S261" s="2" t="s">
        <v>198</v>
      </c>
      <c r="T261" s="2" t="s">
        <v>75</v>
      </c>
      <c r="U261" s="4">
        <f>0.01</f>
        <v>0.01</v>
      </c>
      <c r="V261" s="2" t="s">
        <v>186</v>
      </c>
      <c r="W261" s="2" t="s">
        <v>199</v>
      </c>
      <c r="X261" s="2" t="s">
        <v>64</v>
      </c>
      <c r="Y261" s="2" t="s">
        <v>65</v>
      </c>
      <c r="Z261" s="2">
        <v>0</v>
      </c>
      <c r="AA261" s="2"/>
      <c r="AB261" s="2"/>
      <c r="AC261" s="4">
        <f>P261*U261/1000000</f>
        <v>0.0038885</v>
      </c>
      <c r="AD261" s="4">
        <f>AC262*(1-AA261/100)+(AC261-AC262)*(1-AB261/100)</f>
        <v>0.0038885</v>
      </c>
      <c r="AE261" s="2" t="s">
        <v>66</v>
      </c>
      <c r="AF261" s="2" t="s">
        <v>67</v>
      </c>
      <c r="AG261" s="2"/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481</v>
      </c>
      <c r="B262" s="2" t="s">
        <v>474</v>
      </c>
      <c r="C262" s="2" t="s">
        <v>47</v>
      </c>
      <c r="D262" s="2" t="s">
        <v>475</v>
      </c>
      <c r="E262" s="2" t="s">
        <v>227</v>
      </c>
      <c r="F262" s="2" t="s">
        <v>228</v>
      </c>
      <c r="G262" s="2" t="s">
        <v>179</v>
      </c>
      <c r="H262" s="2" t="s">
        <v>323</v>
      </c>
      <c r="I262" s="2" t="s">
        <v>53</v>
      </c>
      <c r="J262" s="2" t="s">
        <v>476</v>
      </c>
      <c r="K262" s="2" t="s">
        <v>180</v>
      </c>
      <c r="L262" s="2" t="s">
        <v>181</v>
      </c>
      <c r="M262" s="2" t="s">
        <v>91</v>
      </c>
      <c r="N262" s="3">
        <v>38.885</v>
      </c>
      <c r="O262" s="3" t="s">
        <v>182</v>
      </c>
      <c r="P262" s="4">
        <f>IF(O262="吨",N262*1000,IF(O262="万立方米",N262*10000,""))</f>
        <v>388850.0</v>
      </c>
      <c r="Q262" s="2" t="s">
        <v>183</v>
      </c>
      <c r="R262" s="2" t="s">
        <v>184</v>
      </c>
      <c r="S262" s="2" t="s">
        <v>201</v>
      </c>
      <c r="T262" s="2" t="s">
        <v>75</v>
      </c>
      <c r="U262" s="4">
        <f>0.005</f>
        <v>0.005</v>
      </c>
      <c r="V262" s="2" t="s">
        <v>186</v>
      </c>
      <c r="W262" s="2" t="s">
        <v>202</v>
      </c>
      <c r="X262" s="2" t="s">
        <v>64</v>
      </c>
      <c r="Y262" s="2" t="s">
        <v>65</v>
      </c>
      <c r="Z262" s="2">
        <v>0</v>
      </c>
      <c r="AA262" s="2"/>
      <c r="AB262" s="2"/>
      <c r="AC262" s="4">
        <f>P262*U262/1000000</f>
        <v>0.00194425</v>
      </c>
      <c r="AD262" s="4">
        <f>AC262*(1-Z262/100)</f>
        <v>0.00194425</v>
      </c>
      <c r="AE262" s="2" t="s">
        <v>66</v>
      </c>
      <c r="AF262" s="2" t="s">
        <v>67</v>
      </c>
      <c r="AG262" s="2"/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482</v>
      </c>
      <c r="B263" s="2" t="s">
        <v>474</v>
      </c>
      <c r="C263" s="2" t="s">
        <v>47</v>
      </c>
      <c r="D263" s="2" t="s">
        <v>475</v>
      </c>
      <c r="E263" s="2" t="s">
        <v>227</v>
      </c>
      <c r="F263" s="2" t="s">
        <v>228</v>
      </c>
      <c r="G263" s="2" t="s">
        <v>179</v>
      </c>
      <c r="H263" s="2" t="s">
        <v>323</v>
      </c>
      <c r="I263" s="2" t="s">
        <v>53</v>
      </c>
      <c r="J263" s="2" t="s">
        <v>476</v>
      </c>
      <c r="K263" s="2" t="s">
        <v>180</v>
      </c>
      <c r="L263" s="2" t="s">
        <v>181</v>
      </c>
      <c r="M263" s="2" t="s">
        <v>95</v>
      </c>
      <c r="N263" s="3">
        <v>38.885</v>
      </c>
      <c r="O263" s="3" t="s">
        <v>182</v>
      </c>
      <c r="P263" s="4">
        <f>IF(O263="吨",N263*1000,IF(O263="万立方米",N263*10000,""))</f>
        <v>388850.0</v>
      </c>
      <c r="Q263" s="2" t="s">
        <v>183</v>
      </c>
      <c r="R263" s="2" t="s">
        <v>184</v>
      </c>
      <c r="S263" s="2" t="s">
        <v>204</v>
      </c>
      <c r="T263" s="2" t="s">
        <v>75</v>
      </c>
      <c r="U263" s="4">
        <f>0.005</f>
        <v>0.005</v>
      </c>
      <c r="V263" s="2" t="s">
        <v>186</v>
      </c>
      <c r="W263" s="2" t="s">
        <v>205</v>
      </c>
      <c r="X263" s="2" t="s">
        <v>64</v>
      </c>
      <c r="Y263" s="2" t="s">
        <v>65</v>
      </c>
      <c r="Z263" s="2">
        <v>0</v>
      </c>
      <c r="AA263" s="2"/>
      <c r="AB263" s="2"/>
      <c r="AC263" s="4">
        <f>P263*U263/1000000</f>
        <v>0.00194425</v>
      </c>
      <c r="AD263" s="4">
        <f>AC263*(1-Z263/100)</f>
        <v>0.00194425</v>
      </c>
      <c r="AE263" s="2" t="s">
        <v>66</v>
      </c>
      <c r="AF263" s="2" t="s">
        <v>67</v>
      </c>
      <c r="AG263" s="2"/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483</v>
      </c>
      <c r="B264" s="2" t="s">
        <v>474</v>
      </c>
      <c r="C264" s="2" t="s">
        <v>47</v>
      </c>
      <c r="D264" s="2" t="s">
        <v>475</v>
      </c>
      <c r="E264" s="2" t="s">
        <v>227</v>
      </c>
      <c r="F264" s="2" t="s">
        <v>228</v>
      </c>
      <c r="G264" s="2" t="s">
        <v>179</v>
      </c>
      <c r="H264" s="2" t="s">
        <v>323</v>
      </c>
      <c r="I264" s="2" t="s">
        <v>53</v>
      </c>
      <c r="J264" s="2" t="s">
        <v>476</v>
      </c>
      <c r="K264" s="2" t="s">
        <v>180</v>
      </c>
      <c r="L264" s="2" t="s">
        <v>181</v>
      </c>
      <c r="M264" s="2" t="s">
        <v>100</v>
      </c>
      <c r="N264" s="3">
        <v>38.885</v>
      </c>
      <c r="O264" s="3" t="s">
        <v>182</v>
      </c>
      <c r="P264" s="4">
        <f>IF(O264="吨",N264*1000,IF(O264="万立方米",N264*10000,""))</f>
        <v>388850.0</v>
      </c>
      <c r="Q264" s="2" t="s">
        <v>183</v>
      </c>
      <c r="R264" s="2" t="s">
        <v>184</v>
      </c>
      <c r="S264" s="2" t="s">
        <v>207</v>
      </c>
      <c r="T264" s="2" t="s">
        <v>75</v>
      </c>
      <c r="U264" s="4">
        <f>0.02</f>
        <v>0.02</v>
      </c>
      <c r="V264" s="2" t="s">
        <v>186</v>
      </c>
      <c r="W264" s="2" t="s">
        <v>208</v>
      </c>
      <c r="X264" s="2" t="s">
        <v>64</v>
      </c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/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484</v>
      </c>
      <c r="B265" s="2" t="s">
        <v>474</v>
      </c>
      <c r="C265" s="2" t="s">
        <v>47</v>
      </c>
      <c r="D265" s="2" t="s">
        <v>475</v>
      </c>
      <c r="E265" s="2" t="s">
        <v>227</v>
      </c>
      <c r="F265" s="2" t="s">
        <v>228</v>
      </c>
      <c r="G265" s="2" t="s">
        <v>179</v>
      </c>
      <c r="H265" s="2" t="s">
        <v>323</v>
      </c>
      <c r="I265" s="2"/>
      <c r="J265" s="2"/>
      <c r="K265" s="2"/>
      <c r="L265" s="2"/>
      <c r="M265" s="2" t="s">
        <v>104</v>
      </c>
      <c r="N265" s="3"/>
      <c r="O265" s="3"/>
      <c r="P265" s="4">
        <v>0.0</v>
      </c>
      <c r="Q265" s="2" t="s">
        <v>105</v>
      </c>
      <c r="R265" s="2" t="s">
        <v>106</v>
      </c>
      <c r="S265" s="2" t="s">
        <v>107</v>
      </c>
      <c r="T265" s="2" t="s">
        <v>108</v>
      </c>
      <c r="U265" s="4">
        <f>0.0</f>
        <v>0.0</v>
      </c>
      <c r="V265" s="2" t="s">
        <v>109</v>
      </c>
      <c r="W265" s="2" t="s">
        <v>110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134</v>
      </c>
      <c r="AH265" s="2" t="s">
        <v>69</v>
      </c>
      <c r="AI265" s="2" t="s">
        <v>70</v>
      </c>
      <c r="AJ265" s="2" t="s">
        <v>71</v>
      </c>
      <c r="AK265" s="2">
        <v>41</v>
      </c>
    </row>
    <row r="266" spans="1:37">
      <c r="A266" s="2" t="s">
        <v>485</v>
      </c>
      <c r="B266" s="2" t="s">
        <v>486</v>
      </c>
      <c r="C266" s="2" t="s">
        <v>47</v>
      </c>
      <c r="D266" s="2" t="s">
        <v>487</v>
      </c>
      <c r="E266" s="2" t="s">
        <v>213</v>
      </c>
      <c r="F266" s="2" t="s">
        <v>228</v>
      </c>
      <c r="G266" s="2" t="s">
        <v>117</v>
      </c>
      <c r="H266" s="2" t="s">
        <v>52</v>
      </c>
      <c r="I266" s="2" t="s">
        <v>53</v>
      </c>
      <c r="J266" s="2" t="s">
        <v>230</v>
      </c>
      <c r="K266" s="2" t="s">
        <v>55</v>
      </c>
      <c r="L266" s="2" t="s">
        <v>51</v>
      </c>
      <c r="M266" s="2" t="s">
        <v>56</v>
      </c>
      <c r="N266" s="3">
        <v>70559.84699999999</v>
      </c>
      <c r="O266" s="3" t="s">
        <v>57</v>
      </c>
      <c r="P266" s="4">
        <f>IF(O266="吨",N266*1000,IF(O266="万立方米",N266*10000,""))</f>
        <v>70559847.0</v>
      </c>
      <c r="Q266" s="2" t="s">
        <v>58</v>
      </c>
      <c r="R266" s="2" t="s">
        <v>59</v>
      </c>
      <c r="S266" s="2" t="s">
        <v>60</v>
      </c>
      <c r="T266" s="2" t="s">
        <v>61</v>
      </c>
      <c r="U266" s="4">
        <f>0.06</f>
        <v>0.06</v>
      </c>
      <c r="V266" s="2" t="s">
        <v>62</v>
      </c>
      <c r="W266" s="2" t="s">
        <v>63</v>
      </c>
      <c r="X266" s="2" t="s">
        <v>64</v>
      </c>
      <c r="Y266" s="2" t="s">
        <v>65</v>
      </c>
      <c r="Z266" s="2">
        <v>0</v>
      </c>
      <c r="AA266" s="2"/>
      <c r="AB266" s="2"/>
      <c r="AC266" s="4">
        <f>P266*U266/1000000</f>
        <v>4.23359082</v>
      </c>
      <c r="AD266" s="4">
        <f>AC266*(1-Z266/100)</f>
        <v>4.23359082</v>
      </c>
      <c r="AE266" s="2" t="s">
        <v>66</v>
      </c>
      <c r="AF266" s="2" t="s">
        <v>67</v>
      </c>
      <c r="AG266" s="2" t="s">
        <v>68</v>
      </c>
      <c r="AH266" s="2" t="s">
        <v>69</v>
      </c>
      <c r="AI266" s="2" t="s">
        <v>70</v>
      </c>
      <c r="AJ266" s="2" t="s">
        <v>71</v>
      </c>
      <c r="AK266" s="2">
        <v>5486</v>
      </c>
    </row>
    <row r="267" spans="1:37">
      <c r="A267" s="2" t="s">
        <v>488</v>
      </c>
      <c r="B267" s="2" t="s">
        <v>486</v>
      </c>
      <c r="C267" s="2" t="s">
        <v>47</v>
      </c>
      <c r="D267" s="2" t="s">
        <v>487</v>
      </c>
      <c r="E267" s="2" t="s">
        <v>213</v>
      </c>
      <c r="F267" s="2" t="s">
        <v>228</v>
      </c>
      <c r="G267" s="2" t="s">
        <v>117</v>
      </c>
      <c r="H267" s="2" t="s">
        <v>52</v>
      </c>
      <c r="I267" s="2" t="s">
        <v>53</v>
      </c>
      <c r="J267" s="2" t="s">
        <v>230</v>
      </c>
      <c r="K267" s="2" t="s">
        <v>55</v>
      </c>
      <c r="L267" s="2" t="s">
        <v>51</v>
      </c>
      <c r="M267" s="2" t="s">
        <v>73</v>
      </c>
      <c r="N267" s="3">
        <v>70559.84699999999</v>
      </c>
      <c r="O267" s="3" t="s">
        <v>57</v>
      </c>
      <c r="P267" s="4">
        <f>IF(O267="吨",N267*1000,IF(O267="万立方米",N267*10000,""))</f>
        <v>70559847.0</v>
      </c>
      <c r="Q267" s="2" t="s">
        <v>58</v>
      </c>
      <c r="R267" s="2" t="s">
        <v>59</v>
      </c>
      <c r="S267" s="2" t="s">
        <v>74</v>
      </c>
      <c r="T267" s="2" t="s">
        <v>75</v>
      </c>
      <c r="U267" s="4">
        <f>1.5</f>
        <v>1.5</v>
      </c>
      <c r="V267" s="2" t="s">
        <v>62</v>
      </c>
      <c r="W267" s="2" t="s">
        <v>76</v>
      </c>
      <c r="X267" s="2" t="s">
        <v>64</v>
      </c>
      <c r="Y267" s="2" t="s">
        <v>65</v>
      </c>
      <c r="Z267" s="2">
        <v>0</v>
      </c>
      <c r="AA267" s="2"/>
      <c r="AB267" s="2"/>
      <c r="AC267" s="4">
        <f>P267*U267/1000000</f>
        <v>105.8397705</v>
      </c>
      <c r="AD267" s="4">
        <f>AC267*(1-Z267/100)</f>
        <v>105.8397705</v>
      </c>
      <c r="AE267" s="2" t="s">
        <v>66</v>
      </c>
      <c r="AF267" s="2" t="s">
        <v>67</v>
      </c>
      <c r="AG267" s="2" t="s">
        <v>68</v>
      </c>
      <c r="AH267" s="2" t="s">
        <v>69</v>
      </c>
      <c r="AI267" s="2" t="s">
        <v>70</v>
      </c>
      <c r="AJ267" s="2" t="s">
        <v>71</v>
      </c>
      <c r="AK267" s="2">
        <v>5486</v>
      </c>
    </row>
    <row r="268" spans="1:37">
      <c r="A268" s="2" t="s">
        <v>489</v>
      </c>
      <c r="B268" s="2" t="s">
        <v>486</v>
      </c>
      <c r="C268" s="2" t="s">
        <v>47</v>
      </c>
      <c r="D268" s="2" t="s">
        <v>487</v>
      </c>
      <c r="E268" s="2" t="s">
        <v>213</v>
      </c>
      <c r="F268" s="2" t="s">
        <v>228</v>
      </c>
      <c r="G268" s="2" t="s">
        <v>117</v>
      </c>
      <c r="H268" s="2" t="s">
        <v>52</v>
      </c>
      <c r="I268" s="2" t="s">
        <v>53</v>
      </c>
      <c r="J268" s="2" t="s">
        <v>230</v>
      </c>
      <c r="K268" s="2" t="s">
        <v>55</v>
      </c>
      <c r="L268" s="2" t="s">
        <v>51</v>
      </c>
      <c r="M268" s="2" t="s">
        <v>78</v>
      </c>
      <c r="N268" s="3">
        <v>70559.84699999999</v>
      </c>
      <c r="O268" s="3" t="s">
        <v>57</v>
      </c>
      <c r="P268" s="4">
        <f>IF(O268="吨",N268*1000,IF(O268="万立方米",N268*10000,""))</f>
        <v>70559847.0</v>
      </c>
      <c r="Q268" s="2" t="s">
        <v>58</v>
      </c>
      <c r="R268" s="2" t="s">
        <v>59</v>
      </c>
      <c r="S268" s="2" t="s">
        <v>79</v>
      </c>
      <c r="T268" s="2" t="s">
        <v>75</v>
      </c>
      <c r="U268" s="4">
        <f>6.0</f>
        <v>6.0</v>
      </c>
      <c r="V268" s="2" t="s">
        <v>62</v>
      </c>
      <c r="W268" s="2" t="s">
        <v>80</v>
      </c>
      <c r="X268" s="2" t="s">
        <v>64</v>
      </c>
      <c r="Y268" s="2" t="s">
        <v>65</v>
      </c>
      <c r="Z268" s="2">
        <v>0</v>
      </c>
      <c r="AA268" s="2"/>
      <c r="AB268" s="2"/>
      <c r="AC268" s="4">
        <f>P268*U268/1000000</f>
        <v>423.359082</v>
      </c>
      <c r="AD268" s="4">
        <f>AC268*(1-Z268/100)</f>
        <v>423.359082</v>
      </c>
      <c r="AE268" s="2" t="s">
        <v>66</v>
      </c>
      <c r="AF268" s="2" t="s">
        <v>67</v>
      </c>
      <c r="AG268" s="2" t="s">
        <v>68</v>
      </c>
      <c r="AH268" s="2" t="s">
        <v>69</v>
      </c>
      <c r="AI268" s="2" t="s">
        <v>70</v>
      </c>
      <c r="AJ268" s="2" t="s">
        <v>71</v>
      </c>
      <c r="AK268" s="2">
        <v>5486</v>
      </c>
    </row>
    <row r="269" spans="1:37">
      <c r="A269" s="2" t="s">
        <v>490</v>
      </c>
      <c r="B269" s="2" t="s">
        <v>486</v>
      </c>
      <c r="C269" s="2" t="s">
        <v>47</v>
      </c>
      <c r="D269" s="2" t="s">
        <v>487</v>
      </c>
      <c r="E269" s="2" t="s">
        <v>213</v>
      </c>
      <c r="F269" s="2" t="s">
        <v>228</v>
      </c>
      <c r="G269" s="2" t="s">
        <v>117</v>
      </c>
      <c r="H269" s="2" t="s">
        <v>52</v>
      </c>
      <c r="I269" s="2" t="s">
        <v>53</v>
      </c>
      <c r="J269" s="2" t="s">
        <v>230</v>
      </c>
      <c r="K269" s="2" t="s">
        <v>55</v>
      </c>
      <c r="L269" s="2" t="s">
        <v>51</v>
      </c>
      <c r="M269" s="2" t="s">
        <v>82</v>
      </c>
      <c r="N269" s="3">
        <v>70559.84699999999</v>
      </c>
      <c r="O269" s="3" t="s">
        <v>57</v>
      </c>
      <c r="P269" s="4">
        <f>IF(O269="吨",N269*1000,IF(O269="万立方米",N269*10000,""))</f>
        <v>70559847.0</v>
      </c>
      <c r="Q269" s="2" t="s">
        <v>58</v>
      </c>
      <c r="R269" s="2" t="s">
        <v>59</v>
      </c>
      <c r="S269" s="2" t="s">
        <v>83</v>
      </c>
      <c r="T269" s="2" t="s">
        <v>61</v>
      </c>
      <c r="U269" s="4">
        <f>0.35</f>
        <v>0.35</v>
      </c>
      <c r="V269" s="2" t="s">
        <v>62</v>
      </c>
      <c r="W269" s="2" t="s">
        <v>84</v>
      </c>
      <c r="X269" s="2" t="s">
        <v>64</v>
      </c>
      <c r="Y269" s="2" t="s">
        <v>65</v>
      </c>
      <c r="Z269" s="2">
        <v>0</v>
      </c>
      <c r="AA269" s="2"/>
      <c r="AB269" s="2"/>
      <c r="AC269" s="4">
        <f>P269*U269/1000000</f>
        <v>24.69594645</v>
      </c>
      <c r="AD269" s="4">
        <f>AC269*(1-Z269/100)</f>
        <v>24.69594645</v>
      </c>
      <c r="AE269" s="2" t="s">
        <v>66</v>
      </c>
      <c r="AF269" s="2" t="s">
        <v>67</v>
      </c>
      <c r="AG269" s="2" t="s">
        <v>68</v>
      </c>
      <c r="AH269" s="2" t="s">
        <v>69</v>
      </c>
      <c r="AI269" s="2" t="s">
        <v>70</v>
      </c>
      <c r="AJ269" s="2" t="s">
        <v>71</v>
      </c>
      <c r="AK269" s="2">
        <v>5486</v>
      </c>
    </row>
    <row r="270" spans="1:37">
      <c r="A270" s="2" t="s">
        <v>491</v>
      </c>
      <c r="B270" s="2" t="s">
        <v>486</v>
      </c>
      <c r="C270" s="2" t="s">
        <v>47</v>
      </c>
      <c r="D270" s="2" t="s">
        <v>487</v>
      </c>
      <c r="E270" s="2" t="s">
        <v>213</v>
      </c>
      <c r="F270" s="2" t="s">
        <v>228</v>
      </c>
      <c r="G270" s="2" t="s">
        <v>117</v>
      </c>
      <c r="H270" s="2" t="s">
        <v>52</v>
      </c>
      <c r="I270" s="2" t="s">
        <v>53</v>
      </c>
      <c r="J270" s="2" t="s">
        <v>230</v>
      </c>
      <c r="K270" s="2" t="s">
        <v>55</v>
      </c>
      <c r="L270" s="2" t="s">
        <v>51</v>
      </c>
      <c r="M270" s="2" t="s">
        <v>86</v>
      </c>
      <c r="N270" s="3">
        <v>70559.84699999999</v>
      </c>
      <c r="O270" s="3" t="s">
        <v>57</v>
      </c>
      <c r="P270" s="4">
        <f>IF(O270="吨",N270*1000,IF(O270="万立方米",N270*10000,""))</f>
        <v>70559847.0</v>
      </c>
      <c r="Q270" s="2" t="s">
        <v>58</v>
      </c>
      <c r="R270" s="2" t="s">
        <v>59</v>
      </c>
      <c r="S270" s="2" t="s">
        <v>87</v>
      </c>
      <c r="T270" s="2" t="s">
        <v>88</v>
      </c>
      <c r="U270" s="4">
        <f>0.75</f>
        <v>0.75</v>
      </c>
      <c r="V270" s="2" t="s">
        <v>62</v>
      </c>
      <c r="W270" s="2" t="s">
        <v>89</v>
      </c>
      <c r="X270" s="2" t="s">
        <v>64</v>
      </c>
      <c r="Y270" s="2" t="s">
        <v>65</v>
      </c>
      <c r="Z270" s="2">
        <v>0</v>
      </c>
      <c r="AA270" s="2"/>
      <c r="AB270" s="2"/>
      <c r="AC270" s="4">
        <f>P270*U270/1000000</f>
        <v>52.91988525</v>
      </c>
      <c r="AD270" s="4">
        <f>AC271*(1-AA270/100)+(AC270-AC271)*(1-AB270/100)</f>
        <v>52.91988525</v>
      </c>
      <c r="AE270" s="2" t="s">
        <v>66</v>
      </c>
      <c r="AF270" s="2" t="s">
        <v>67</v>
      </c>
      <c r="AG270" s="2" t="s">
        <v>68</v>
      </c>
      <c r="AH270" s="2" t="s">
        <v>69</v>
      </c>
      <c r="AI270" s="2" t="s">
        <v>70</v>
      </c>
      <c r="AJ270" s="2" t="s">
        <v>71</v>
      </c>
      <c r="AK270" s="2">
        <v>5486</v>
      </c>
    </row>
    <row r="271" spans="1:37">
      <c r="A271" s="2" t="s">
        <v>492</v>
      </c>
      <c r="B271" s="2" t="s">
        <v>486</v>
      </c>
      <c r="C271" s="2" t="s">
        <v>47</v>
      </c>
      <c r="D271" s="2" t="s">
        <v>487</v>
      </c>
      <c r="E271" s="2" t="s">
        <v>213</v>
      </c>
      <c r="F271" s="2" t="s">
        <v>228</v>
      </c>
      <c r="G271" s="2" t="s">
        <v>117</v>
      </c>
      <c r="H271" s="2" t="s">
        <v>52</v>
      </c>
      <c r="I271" s="2" t="s">
        <v>53</v>
      </c>
      <c r="J271" s="2" t="s">
        <v>230</v>
      </c>
      <c r="K271" s="2" t="s">
        <v>55</v>
      </c>
      <c r="L271" s="2" t="s">
        <v>51</v>
      </c>
      <c r="M271" s="2" t="s">
        <v>91</v>
      </c>
      <c r="N271" s="3">
        <v>70559.84699999999</v>
      </c>
      <c r="O271" s="3" t="s">
        <v>57</v>
      </c>
      <c r="P271" s="4">
        <f>IF(O271="吨",N271*1000,IF(O271="万立方米",N271*10000,""))</f>
        <v>70559847.0</v>
      </c>
      <c r="Q271" s="2" t="s">
        <v>58</v>
      </c>
      <c r="R271" s="2" t="s">
        <v>59</v>
      </c>
      <c r="S271" s="2" t="s">
        <v>92</v>
      </c>
      <c r="T271" s="2" t="s">
        <v>88</v>
      </c>
      <c r="U271" s="4">
        <f>0.75</f>
        <v>0.75</v>
      </c>
      <c r="V271" s="2" t="s">
        <v>62</v>
      </c>
      <c r="W271" s="2" t="s">
        <v>93</v>
      </c>
      <c r="X271" s="2" t="s">
        <v>64</v>
      </c>
      <c r="Y271" s="2" t="s">
        <v>65</v>
      </c>
      <c r="Z271" s="2">
        <v>0</v>
      </c>
      <c r="AA271" s="2"/>
      <c r="AB271" s="2"/>
      <c r="AC271" s="4">
        <f>P271*U271/1000000</f>
        <v>52.91988525</v>
      </c>
      <c r="AD271" s="4">
        <f>AC271*(1-Z271/100)</f>
        <v>52.91988525</v>
      </c>
      <c r="AE271" s="2" t="s">
        <v>66</v>
      </c>
      <c r="AF271" s="2" t="s">
        <v>67</v>
      </c>
      <c r="AG271" s="2" t="s">
        <v>68</v>
      </c>
      <c r="AH271" s="2" t="s">
        <v>69</v>
      </c>
      <c r="AI271" s="2" t="s">
        <v>70</v>
      </c>
      <c r="AJ271" s="2" t="s">
        <v>71</v>
      </c>
      <c r="AK271" s="2">
        <v>5486</v>
      </c>
    </row>
    <row r="272" spans="1:37">
      <c r="A272" s="2" t="s">
        <v>493</v>
      </c>
      <c r="B272" s="2" t="s">
        <v>486</v>
      </c>
      <c r="C272" s="2" t="s">
        <v>47</v>
      </c>
      <c r="D272" s="2" t="s">
        <v>487</v>
      </c>
      <c r="E272" s="2" t="s">
        <v>213</v>
      </c>
      <c r="F272" s="2" t="s">
        <v>228</v>
      </c>
      <c r="G272" s="2" t="s">
        <v>117</v>
      </c>
      <c r="H272" s="2" t="s">
        <v>52</v>
      </c>
      <c r="I272" s="2" t="s">
        <v>53</v>
      </c>
      <c r="J272" s="2" t="s">
        <v>230</v>
      </c>
      <c r="K272" s="2" t="s">
        <v>55</v>
      </c>
      <c r="L272" s="2" t="s">
        <v>51</v>
      </c>
      <c r="M272" s="2" t="s">
        <v>95</v>
      </c>
      <c r="N272" s="3">
        <v>70559.84699999999</v>
      </c>
      <c r="O272" s="3" t="s">
        <v>57</v>
      </c>
      <c r="P272" s="4">
        <f>IF(O272="吨",N272*1000,IF(O272="万立方米",N272*10000,""))</f>
        <v>70559847.0</v>
      </c>
      <c r="Q272" s="2" t="s">
        <v>58</v>
      </c>
      <c r="R272" s="2" t="s">
        <v>59</v>
      </c>
      <c r="S272" s="2" t="s">
        <v>96</v>
      </c>
      <c r="T272" s="2" t="s">
        <v>97</v>
      </c>
      <c r="U272" s="4">
        <f>1.7</f>
        <v>1.7</v>
      </c>
      <c r="V272" s="2" t="s">
        <v>62</v>
      </c>
      <c r="W272" s="2" t="s">
        <v>98</v>
      </c>
      <c r="X272" s="2" t="s">
        <v>64</v>
      </c>
      <c r="Y272" s="2" t="s">
        <v>65</v>
      </c>
      <c r="Z272" s="2">
        <v>0</v>
      </c>
      <c r="AA272" s="2"/>
      <c r="AB272" s="2"/>
      <c r="AC272" s="4">
        <f>P272*U272/1000000</f>
        <v>119.95173989999999</v>
      </c>
      <c r="AD272" s="4">
        <f>AC272*(1-Z272/100)</f>
        <v>119.95173989999999</v>
      </c>
      <c r="AE272" s="2" t="s">
        <v>66</v>
      </c>
      <c r="AF272" s="2" t="s">
        <v>67</v>
      </c>
      <c r="AG272" s="2" t="s">
        <v>68</v>
      </c>
      <c r="AH272" s="2" t="s">
        <v>69</v>
      </c>
      <c r="AI272" s="2" t="s">
        <v>70</v>
      </c>
      <c r="AJ272" s="2" t="s">
        <v>71</v>
      </c>
      <c r="AK272" s="2">
        <v>5486</v>
      </c>
    </row>
    <row r="273" spans="1:37">
      <c r="A273" s="2" t="s">
        <v>494</v>
      </c>
      <c r="B273" s="2" t="s">
        <v>486</v>
      </c>
      <c r="C273" s="2" t="s">
        <v>47</v>
      </c>
      <c r="D273" s="2" t="s">
        <v>487</v>
      </c>
      <c r="E273" s="2" t="s">
        <v>213</v>
      </c>
      <c r="F273" s="2" t="s">
        <v>228</v>
      </c>
      <c r="G273" s="2" t="s">
        <v>117</v>
      </c>
      <c r="H273" s="2" t="s">
        <v>52</v>
      </c>
      <c r="I273" s="2" t="s">
        <v>53</v>
      </c>
      <c r="J273" s="2" t="s">
        <v>230</v>
      </c>
      <c r="K273" s="2" t="s">
        <v>55</v>
      </c>
      <c r="L273" s="2" t="s">
        <v>51</v>
      </c>
      <c r="M273" s="2" t="s">
        <v>100</v>
      </c>
      <c r="N273" s="3">
        <v>70559.84699999999</v>
      </c>
      <c r="O273" s="3" t="s">
        <v>57</v>
      </c>
      <c r="P273" s="4">
        <f>IF(O273="吨",N273*1000,IF(O273="万立方米",N273*10000,""))</f>
        <v>70559847.0</v>
      </c>
      <c r="Q273" s="2" t="s">
        <v>58</v>
      </c>
      <c r="R273" s="2" t="s">
        <v>59</v>
      </c>
      <c r="S273" s="2" t="s">
        <v>101</v>
      </c>
      <c r="T273" s="2" t="s">
        <v>75</v>
      </c>
      <c r="U273" s="4">
        <f>0.12</f>
        <v>0.12</v>
      </c>
      <c r="V273" s="2" t="s">
        <v>62</v>
      </c>
      <c r="W273" s="2" t="s">
        <v>102</v>
      </c>
      <c r="X273" s="2" t="s">
        <v>64</v>
      </c>
      <c r="Y273" s="2" t="s">
        <v>65</v>
      </c>
      <c r="Z273" s="2">
        <v>0</v>
      </c>
      <c r="AA273" s="2"/>
      <c r="AB273" s="2"/>
      <c r="AC273" s="4">
        <f>P273*U273/1000000</f>
        <v>8.46718164</v>
      </c>
      <c r="AD273" s="4">
        <f>AC273*(1-Z273/100)</f>
        <v>8.46718164</v>
      </c>
      <c r="AE273" s="2" t="s">
        <v>66</v>
      </c>
      <c r="AF273" s="2" t="s">
        <v>67</v>
      </c>
      <c r="AG273" s="2" t="s">
        <v>68</v>
      </c>
      <c r="AH273" s="2" t="s">
        <v>69</v>
      </c>
      <c r="AI273" s="2" t="s">
        <v>70</v>
      </c>
      <c r="AJ273" s="2" t="s">
        <v>71</v>
      </c>
      <c r="AK273" s="2">
        <v>5486</v>
      </c>
    </row>
    <row r="274" spans="1:37">
      <c r="A274" s="2" t="s">
        <v>495</v>
      </c>
      <c r="B274" s="2" t="s">
        <v>486</v>
      </c>
      <c r="C274" s="2" t="s">
        <v>47</v>
      </c>
      <c r="D274" s="2" t="s">
        <v>487</v>
      </c>
      <c r="E274" s="2" t="s">
        <v>213</v>
      </c>
      <c r="F274" s="2" t="s">
        <v>228</v>
      </c>
      <c r="G274" s="2" t="s">
        <v>117</v>
      </c>
      <c r="H274" s="2" t="s">
        <v>52</v>
      </c>
      <c r="I274" s="2"/>
      <c r="J274" s="2"/>
      <c r="K274" s="2" t="s">
        <v>147</v>
      </c>
      <c r="L274" s="2" t="s">
        <v>253</v>
      </c>
      <c r="M274" s="2" t="s">
        <v>104</v>
      </c>
      <c r="N274" s="3"/>
      <c r="O274" s="3"/>
      <c r="P274" s="2"/>
      <c r="Q274" s="2" t="s">
        <v>105</v>
      </c>
      <c r="R274" s="2" t="s">
        <v>106</v>
      </c>
      <c r="S274" s="2" t="s">
        <v>107</v>
      </c>
      <c r="T274" s="2" t="s">
        <v>108</v>
      </c>
      <c r="U274" s="2"/>
      <c r="V274" s="2" t="s">
        <v>109</v>
      </c>
      <c r="W274" s="2" t="s">
        <v>110</v>
      </c>
      <c r="X274" s="2"/>
      <c r="Y274" s="2" t="s">
        <v>65</v>
      </c>
      <c r="Z274" s="2">
        <v>0</v>
      </c>
      <c r="AA274" s="2"/>
      <c r="AB274" s="2"/>
      <c r="AC274" s="2"/>
      <c r="AD274" s="2"/>
      <c r="AE274" s="2" t="s">
        <v>123</v>
      </c>
      <c r="AF274" s="2" t="s">
        <v>222</v>
      </c>
      <c r="AG274" s="2" t="s">
        <v>223</v>
      </c>
      <c r="AH274" s="2" t="s">
        <v>69</v>
      </c>
      <c r="AI274" s="2" t="s">
        <v>70</v>
      </c>
      <c r="AJ274" s="2" t="s">
        <v>71</v>
      </c>
      <c r="AK274" s="2">
        <v>5486</v>
      </c>
    </row>
    <row r="275" spans="1:37">
      <c r="A275" s="2" t="s">
        <v>496</v>
      </c>
      <c r="B275" s="2" t="s">
        <v>497</v>
      </c>
      <c r="C275" s="2" t="s">
        <v>47</v>
      </c>
      <c r="D275" s="2" t="s">
        <v>498</v>
      </c>
      <c r="E275" s="2" t="s">
        <v>258</v>
      </c>
      <c r="F275" s="2" t="s">
        <v>228</v>
      </c>
      <c r="G275" s="2" t="s">
        <v>117</v>
      </c>
      <c r="H275" s="2" t="s">
        <v>52</v>
      </c>
      <c r="I275" s="2" t="s">
        <v>53</v>
      </c>
      <c r="J275" s="2" t="s">
        <v>118</v>
      </c>
      <c r="K275" s="2" t="s">
        <v>118</v>
      </c>
      <c r="L275" s="2" t="s">
        <v>119</v>
      </c>
      <c r="M275" s="2" t="s">
        <v>56</v>
      </c>
      <c r="N275" s="3">
        <v>6840.39</v>
      </c>
      <c r="O275" s="3" t="s">
        <v>120</v>
      </c>
      <c r="P275" s="2"/>
      <c r="Q275" s="2"/>
      <c r="R275" s="2" t="s">
        <v>121</v>
      </c>
      <c r="S275" s="2"/>
      <c r="T275" s="2" t="s">
        <v>108</v>
      </c>
      <c r="U275" s="2"/>
      <c r="V275" s="2"/>
      <c r="W275" s="2" t="s">
        <v>122</v>
      </c>
      <c r="X275" s="2" t="s">
        <v>64</v>
      </c>
      <c r="Y275" s="2" t="s">
        <v>65</v>
      </c>
      <c r="Z275" s="2">
        <v>0</v>
      </c>
      <c r="AA275" s="2"/>
      <c r="AB275" s="2"/>
      <c r="AC275" s="2"/>
      <c r="AD275" s="2"/>
      <c r="AE275" s="2" t="s">
        <v>123</v>
      </c>
      <c r="AF275" s="2" t="s">
        <v>124</v>
      </c>
      <c r="AG275" s="2" t="s">
        <v>312</v>
      </c>
      <c r="AH275" s="2" t="s">
        <v>69</v>
      </c>
      <c r="AI275" s="2" t="s">
        <v>70</v>
      </c>
      <c r="AJ275" s="2" t="s">
        <v>71</v>
      </c>
      <c r="AK275" s="2">
        <v>915</v>
      </c>
    </row>
    <row r="276" spans="1:37">
      <c r="A276" s="2" t="s">
        <v>499</v>
      </c>
      <c r="B276" s="2" t="s">
        <v>497</v>
      </c>
      <c r="C276" s="2" t="s">
        <v>47</v>
      </c>
      <c r="D276" s="2" t="s">
        <v>498</v>
      </c>
      <c r="E276" s="2" t="s">
        <v>258</v>
      </c>
      <c r="F276" s="2" t="s">
        <v>228</v>
      </c>
      <c r="G276" s="2" t="s">
        <v>117</v>
      </c>
      <c r="H276" s="2" t="s">
        <v>52</v>
      </c>
      <c r="I276" s="2" t="s">
        <v>53</v>
      </c>
      <c r="J276" s="2" t="s">
        <v>118</v>
      </c>
      <c r="K276" s="2" t="s">
        <v>118</v>
      </c>
      <c r="L276" s="2" t="s">
        <v>119</v>
      </c>
      <c r="M276" s="2" t="s">
        <v>73</v>
      </c>
      <c r="N276" s="3">
        <v>6840.39</v>
      </c>
      <c r="O276" s="3" t="s">
        <v>120</v>
      </c>
      <c r="P276" s="2"/>
      <c r="Q276" s="2"/>
      <c r="R276" s="2" t="s">
        <v>121</v>
      </c>
      <c r="S276" s="2"/>
      <c r="T276" s="2" t="s">
        <v>108</v>
      </c>
      <c r="U276" s="2"/>
      <c r="V276" s="2"/>
      <c r="W276" s="2" t="s">
        <v>122</v>
      </c>
      <c r="X276" s="2" t="s">
        <v>64</v>
      </c>
      <c r="Y276" s="2" t="s">
        <v>65</v>
      </c>
      <c r="Z276" s="2">
        <v>0</v>
      </c>
      <c r="AA276" s="2"/>
      <c r="AB276" s="2"/>
      <c r="AC276" s="2"/>
      <c r="AD276" s="2"/>
      <c r="AE276" s="2" t="s">
        <v>123</v>
      </c>
      <c r="AF276" s="2" t="s">
        <v>124</v>
      </c>
      <c r="AG276" s="2" t="s">
        <v>312</v>
      </c>
      <c r="AH276" s="2" t="s">
        <v>69</v>
      </c>
      <c r="AI276" s="2" t="s">
        <v>70</v>
      </c>
      <c r="AJ276" s="2" t="s">
        <v>71</v>
      </c>
      <c r="AK276" s="2">
        <v>915</v>
      </c>
    </row>
    <row r="277" spans="1:37">
      <c r="A277" s="2" t="s">
        <v>500</v>
      </c>
      <c r="B277" s="2" t="s">
        <v>497</v>
      </c>
      <c r="C277" s="2" t="s">
        <v>47</v>
      </c>
      <c r="D277" s="2" t="s">
        <v>498</v>
      </c>
      <c r="E277" s="2" t="s">
        <v>258</v>
      </c>
      <c r="F277" s="2" t="s">
        <v>228</v>
      </c>
      <c r="G277" s="2" t="s">
        <v>117</v>
      </c>
      <c r="H277" s="2" t="s">
        <v>52</v>
      </c>
      <c r="I277" s="2" t="s">
        <v>53</v>
      </c>
      <c r="J277" s="2" t="s">
        <v>118</v>
      </c>
      <c r="K277" s="2" t="s">
        <v>118</v>
      </c>
      <c r="L277" s="2" t="s">
        <v>119</v>
      </c>
      <c r="M277" s="2" t="s">
        <v>78</v>
      </c>
      <c r="N277" s="3">
        <v>6840.39</v>
      </c>
      <c r="O277" s="3" t="s">
        <v>120</v>
      </c>
      <c r="P277" s="2"/>
      <c r="Q277" s="2"/>
      <c r="R277" s="2" t="s">
        <v>121</v>
      </c>
      <c r="S277" s="2"/>
      <c r="T277" s="2" t="s">
        <v>108</v>
      </c>
      <c r="U277" s="2"/>
      <c r="V277" s="2"/>
      <c r="W277" s="2" t="s">
        <v>122</v>
      </c>
      <c r="X277" s="2" t="s">
        <v>64</v>
      </c>
      <c r="Y277" s="2" t="s">
        <v>65</v>
      </c>
      <c r="Z277" s="2">
        <v>0</v>
      </c>
      <c r="AA277" s="2"/>
      <c r="AB277" s="2"/>
      <c r="AC277" s="2"/>
      <c r="AD277" s="2"/>
      <c r="AE277" s="2" t="s">
        <v>123</v>
      </c>
      <c r="AF277" s="2" t="s">
        <v>124</v>
      </c>
      <c r="AG277" s="2" t="s">
        <v>312</v>
      </c>
      <c r="AH277" s="2" t="s">
        <v>69</v>
      </c>
      <c r="AI277" s="2" t="s">
        <v>70</v>
      </c>
      <c r="AJ277" s="2" t="s">
        <v>71</v>
      </c>
      <c r="AK277" s="2">
        <v>915</v>
      </c>
    </row>
    <row r="278" spans="1:37">
      <c r="A278" s="2" t="s">
        <v>501</v>
      </c>
      <c r="B278" s="2" t="s">
        <v>497</v>
      </c>
      <c r="C278" s="2" t="s">
        <v>47</v>
      </c>
      <c r="D278" s="2" t="s">
        <v>498</v>
      </c>
      <c r="E278" s="2" t="s">
        <v>258</v>
      </c>
      <c r="F278" s="2" t="s">
        <v>228</v>
      </c>
      <c r="G278" s="2" t="s">
        <v>117</v>
      </c>
      <c r="H278" s="2" t="s">
        <v>52</v>
      </c>
      <c r="I278" s="2" t="s">
        <v>53</v>
      </c>
      <c r="J278" s="2" t="s">
        <v>118</v>
      </c>
      <c r="K278" s="2" t="s">
        <v>118</v>
      </c>
      <c r="L278" s="2" t="s">
        <v>119</v>
      </c>
      <c r="M278" s="2" t="s">
        <v>82</v>
      </c>
      <c r="N278" s="3">
        <v>6840.39</v>
      </c>
      <c r="O278" s="3" t="s">
        <v>120</v>
      </c>
      <c r="P278" s="2"/>
      <c r="Q278" s="2"/>
      <c r="R278" s="2" t="s">
        <v>121</v>
      </c>
      <c r="S278" s="2"/>
      <c r="T278" s="2" t="s">
        <v>108</v>
      </c>
      <c r="U278" s="2"/>
      <c r="V278" s="2"/>
      <c r="W278" s="2" t="s">
        <v>122</v>
      </c>
      <c r="X278" s="2" t="s">
        <v>64</v>
      </c>
      <c r="Y278" s="2" t="s">
        <v>65</v>
      </c>
      <c r="Z278" s="2">
        <v>0</v>
      </c>
      <c r="AA278" s="2"/>
      <c r="AB278" s="2"/>
      <c r="AC278" s="2"/>
      <c r="AD278" s="2"/>
      <c r="AE278" s="2" t="s">
        <v>123</v>
      </c>
      <c r="AF278" s="2" t="s">
        <v>124</v>
      </c>
      <c r="AG278" s="2" t="s">
        <v>312</v>
      </c>
      <c r="AH278" s="2" t="s">
        <v>69</v>
      </c>
      <c r="AI278" s="2" t="s">
        <v>70</v>
      </c>
      <c r="AJ278" s="2" t="s">
        <v>71</v>
      </c>
      <c r="AK278" s="2">
        <v>915</v>
      </c>
    </row>
    <row r="279" spans="1:37">
      <c r="A279" s="2" t="s">
        <v>502</v>
      </c>
      <c r="B279" s="2" t="s">
        <v>497</v>
      </c>
      <c r="C279" s="2" t="s">
        <v>47</v>
      </c>
      <c r="D279" s="2" t="s">
        <v>498</v>
      </c>
      <c r="E279" s="2" t="s">
        <v>258</v>
      </c>
      <c r="F279" s="2" t="s">
        <v>228</v>
      </c>
      <c r="G279" s="2" t="s">
        <v>117</v>
      </c>
      <c r="H279" s="2" t="s">
        <v>52</v>
      </c>
      <c r="I279" s="2" t="s">
        <v>53</v>
      </c>
      <c r="J279" s="2" t="s">
        <v>118</v>
      </c>
      <c r="K279" s="2" t="s">
        <v>118</v>
      </c>
      <c r="L279" s="2" t="s">
        <v>119</v>
      </c>
      <c r="M279" s="2" t="s">
        <v>86</v>
      </c>
      <c r="N279" s="3">
        <v>6840.39</v>
      </c>
      <c r="O279" s="3" t="s">
        <v>120</v>
      </c>
      <c r="P279" s="2"/>
      <c r="Q279" s="2"/>
      <c r="R279" s="2" t="s">
        <v>121</v>
      </c>
      <c r="S279" s="2"/>
      <c r="T279" s="2" t="s">
        <v>108</v>
      </c>
      <c r="U279" s="2"/>
      <c r="V279" s="2"/>
      <c r="W279" s="2" t="s">
        <v>122</v>
      </c>
      <c r="X279" s="2" t="s">
        <v>64</v>
      </c>
      <c r="Y279" s="2" t="s">
        <v>65</v>
      </c>
      <c r="Z279" s="2">
        <v>0</v>
      </c>
      <c r="AA279" s="2"/>
      <c r="AB279" s="2"/>
      <c r="AC279" s="2"/>
      <c r="AD279" s="2"/>
      <c r="AE279" s="2" t="s">
        <v>123</v>
      </c>
      <c r="AF279" s="2" t="s">
        <v>124</v>
      </c>
      <c r="AG279" s="2" t="s">
        <v>312</v>
      </c>
      <c r="AH279" s="2" t="s">
        <v>69</v>
      </c>
      <c r="AI279" s="2" t="s">
        <v>70</v>
      </c>
      <c r="AJ279" s="2" t="s">
        <v>71</v>
      </c>
      <c r="AK279" s="2">
        <v>915</v>
      </c>
    </row>
    <row r="280" spans="1:37">
      <c r="A280" s="2" t="s">
        <v>503</v>
      </c>
      <c r="B280" s="2" t="s">
        <v>497</v>
      </c>
      <c r="C280" s="2" t="s">
        <v>47</v>
      </c>
      <c r="D280" s="2" t="s">
        <v>498</v>
      </c>
      <c r="E280" s="2" t="s">
        <v>258</v>
      </c>
      <c r="F280" s="2" t="s">
        <v>228</v>
      </c>
      <c r="G280" s="2" t="s">
        <v>117</v>
      </c>
      <c r="H280" s="2" t="s">
        <v>52</v>
      </c>
      <c r="I280" s="2" t="s">
        <v>53</v>
      </c>
      <c r="J280" s="2" t="s">
        <v>118</v>
      </c>
      <c r="K280" s="2" t="s">
        <v>118</v>
      </c>
      <c r="L280" s="2" t="s">
        <v>119</v>
      </c>
      <c r="M280" s="2" t="s">
        <v>91</v>
      </c>
      <c r="N280" s="3">
        <v>6840.39</v>
      </c>
      <c r="O280" s="3" t="s">
        <v>120</v>
      </c>
      <c r="P280" s="2"/>
      <c r="Q280" s="2"/>
      <c r="R280" s="2" t="s">
        <v>121</v>
      </c>
      <c r="S280" s="2"/>
      <c r="T280" s="2" t="s">
        <v>108</v>
      </c>
      <c r="U280" s="2"/>
      <c r="V280" s="2"/>
      <c r="W280" s="2" t="s">
        <v>122</v>
      </c>
      <c r="X280" s="2" t="s">
        <v>64</v>
      </c>
      <c r="Y280" s="2" t="s">
        <v>65</v>
      </c>
      <c r="Z280" s="2">
        <v>0</v>
      </c>
      <c r="AA280" s="2"/>
      <c r="AB280" s="2"/>
      <c r="AC280" s="2"/>
      <c r="AD280" s="2"/>
      <c r="AE280" s="2" t="s">
        <v>123</v>
      </c>
      <c r="AF280" s="2" t="s">
        <v>124</v>
      </c>
      <c r="AG280" s="2" t="s">
        <v>312</v>
      </c>
      <c r="AH280" s="2" t="s">
        <v>69</v>
      </c>
      <c r="AI280" s="2" t="s">
        <v>70</v>
      </c>
      <c r="AJ280" s="2" t="s">
        <v>71</v>
      </c>
      <c r="AK280" s="2">
        <v>915</v>
      </c>
    </row>
    <row r="281" spans="1:37">
      <c r="A281" s="2" t="s">
        <v>504</v>
      </c>
      <c r="B281" s="2" t="s">
        <v>497</v>
      </c>
      <c r="C281" s="2" t="s">
        <v>47</v>
      </c>
      <c r="D281" s="2" t="s">
        <v>498</v>
      </c>
      <c r="E281" s="2" t="s">
        <v>258</v>
      </c>
      <c r="F281" s="2" t="s">
        <v>228</v>
      </c>
      <c r="G281" s="2" t="s">
        <v>117</v>
      </c>
      <c r="H281" s="2" t="s">
        <v>52</v>
      </c>
      <c r="I281" s="2" t="s">
        <v>53</v>
      </c>
      <c r="J281" s="2" t="s">
        <v>118</v>
      </c>
      <c r="K281" s="2" t="s">
        <v>118</v>
      </c>
      <c r="L281" s="2" t="s">
        <v>119</v>
      </c>
      <c r="M281" s="2" t="s">
        <v>95</v>
      </c>
      <c r="N281" s="3">
        <v>6840.39</v>
      </c>
      <c r="O281" s="3" t="s">
        <v>120</v>
      </c>
      <c r="P281" s="2"/>
      <c r="Q281" s="2"/>
      <c r="R281" s="2" t="s">
        <v>121</v>
      </c>
      <c r="S281" s="2"/>
      <c r="T281" s="2" t="s">
        <v>108</v>
      </c>
      <c r="U281" s="2"/>
      <c r="V281" s="2"/>
      <c r="W281" s="2" t="s">
        <v>122</v>
      </c>
      <c r="X281" s="2" t="s">
        <v>64</v>
      </c>
      <c r="Y281" s="2" t="s">
        <v>65</v>
      </c>
      <c r="Z281" s="2">
        <v>0</v>
      </c>
      <c r="AA281" s="2"/>
      <c r="AB281" s="2"/>
      <c r="AC281" s="2"/>
      <c r="AD281" s="2"/>
      <c r="AE281" s="2" t="s">
        <v>123</v>
      </c>
      <c r="AF281" s="2" t="s">
        <v>124</v>
      </c>
      <c r="AG281" s="2" t="s">
        <v>312</v>
      </c>
      <c r="AH281" s="2" t="s">
        <v>69</v>
      </c>
      <c r="AI281" s="2" t="s">
        <v>70</v>
      </c>
      <c r="AJ281" s="2" t="s">
        <v>71</v>
      </c>
      <c r="AK281" s="2">
        <v>915</v>
      </c>
    </row>
    <row r="282" spans="1:37">
      <c r="A282" s="2" t="s">
        <v>505</v>
      </c>
      <c r="B282" s="2" t="s">
        <v>497</v>
      </c>
      <c r="C282" s="2" t="s">
        <v>47</v>
      </c>
      <c r="D282" s="2" t="s">
        <v>498</v>
      </c>
      <c r="E282" s="2" t="s">
        <v>258</v>
      </c>
      <c r="F282" s="2" t="s">
        <v>228</v>
      </c>
      <c r="G282" s="2" t="s">
        <v>117</v>
      </c>
      <c r="H282" s="2" t="s">
        <v>52</v>
      </c>
      <c r="I282" s="2" t="s">
        <v>53</v>
      </c>
      <c r="J282" s="2" t="s">
        <v>118</v>
      </c>
      <c r="K282" s="2" t="s">
        <v>118</v>
      </c>
      <c r="L282" s="2" t="s">
        <v>119</v>
      </c>
      <c r="M282" s="2" t="s">
        <v>100</v>
      </c>
      <c r="N282" s="3">
        <v>6840.39</v>
      </c>
      <c r="O282" s="3" t="s">
        <v>120</v>
      </c>
      <c r="P282" s="2"/>
      <c r="Q282" s="2"/>
      <c r="R282" s="2" t="s">
        <v>121</v>
      </c>
      <c r="S282" s="2"/>
      <c r="T282" s="2" t="s">
        <v>108</v>
      </c>
      <c r="U282" s="2"/>
      <c r="V282" s="2"/>
      <c r="W282" s="2" t="s">
        <v>122</v>
      </c>
      <c r="X282" s="2" t="s">
        <v>64</v>
      </c>
      <c r="Y282" s="2" t="s">
        <v>65</v>
      </c>
      <c r="Z282" s="2">
        <v>0</v>
      </c>
      <c r="AA282" s="2"/>
      <c r="AB282" s="2"/>
      <c r="AC282" s="2"/>
      <c r="AD282" s="2"/>
      <c r="AE282" s="2" t="s">
        <v>123</v>
      </c>
      <c r="AF282" s="2" t="s">
        <v>124</v>
      </c>
      <c r="AG282" s="2" t="s">
        <v>312</v>
      </c>
      <c r="AH282" s="2" t="s">
        <v>69</v>
      </c>
      <c r="AI282" s="2" t="s">
        <v>70</v>
      </c>
      <c r="AJ282" s="2" t="s">
        <v>71</v>
      </c>
      <c r="AK282" s="2">
        <v>915</v>
      </c>
    </row>
    <row r="283" spans="1:37">
      <c r="A283" s="2" t="s">
        <v>506</v>
      </c>
      <c r="B283" s="2" t="s">
        <v>497</v>
      </c>
      <c r="C283" s="2" t="s">
        <v>47</v>
      </c>
      <c r="D283" s="2" t="s">
        <v>498</v>
      </c>
      <c r="E283" s="2" t="s">
        <v>258</v>
      </c>
      <c r="F283" s="2" t="s">
        <v>228</v>
      </c>
      <c r="G283" s="2" t="s">
        <v>117</v>
      </c>
      <c r="H283" s="2" t="s">
        <v>52</v>
      </c>
      <c r="I283" s="2"/>
      <c r="J283" s="2"/>
      <c r="K283" s="2" t="s">
        <v>147</v>
      </c>
      <c r="L283" s="2" t="s">
        <v>429</v>
      </c>
      <c r="M283" s="2" t="s">
        <v>104</v>
      </c>
      <c r="N283" s="3"/>
      <c r="O283" s="3"/>
      <c r="P283" s="2"/>
      <c r="Q283" s="2" t="s">
        <v>105</v>
      </c>
      <c r="R283" s="2" t="s">
        <v>106</v>
      </c>
      <c r="S283" s="2" t="s">
        <v>107</v>
      </c>
      <c r="T283" s="2" t="s">
        <v>108</v>
      </c>
      <c r="U283" s="2"/>
      <c r="V283" s="2" t="s">
        <v>109</v>
      </c>
      <c r="W283" s="2" t="s">
        <v>110</v>
      </c>
      <c r="X283" s="2"/>
      <c r="Y283" s="2" t="s">
        <v>65</v>
      </c>
      <c r="Z283" s="2">
        <v>0</v>
      </c>
      <c r="AA283" s="2"/>
      <c r="AB283" s="2"/>
      <c r="AC283" s="2"/>
      <c r="AD283" s="2"/>
      <c r="AE283" s="2" t="s">
        <v>123</v>
      </c>
      <c r="AF283" s="2" t="s">
        <v>222</v>
      </c>
      <c r="AG283" s="2" t="s">
        <v>223</v>
      </c>
      <c r="AH283" s="2" t="s">
        <v>69</v>
      </c>
      <c r="AI283" s="2" t="s">
        <v>70</v>
      </c>
      <c r="AJ283" s="2" t="s">
        <v>71</v>
      </c>
      <c r="AK283" s="2">
        <v>915</v>
      </c>
    </row>
    <row r="284" spans="1:37">
      <c r="A284" s="2" t="s">
        <v>507</v>
      </c>
      <c r="B284" s="2" t="s">
        <v>508</v>
      </c>
      <c r="C284" s="2" t="s">
        <v>47</v>
      </c>
      <c r="D284" s="2" t="s">
        <v>509</v>
      </c>
      <c r="E284" s="2" t="s">
        <v>213</v>
      </c>
      <c r="F284" s="2" t="s">
        <v>178</v>
      </c>
      <c r="G284" s="2" t="s">
        <v>179</v>
      </c>
      <c r="H284" s="2" t="s">
        <v>52</v>
      </c>
      <c r="I284" s="2" t="s">
        <v>53</v>
      </c>
      <c r="J284" s="2" t="s">
        <v>180</v>
      </c>
      <c r="K284" s="2" t="s">
        <v>180</v>
      </c>
      <c r="L284" s="2" t="s">
        <v>181</v>
      </c>
      <c r="M284" s="2" t="s">
        <v>56</v>
      </c>
      <c r="N284" s="3">
        <v>12181.712</v>
      </c>
      <c r="O284" s="3" t="s">
        <v>182</v>
      </c>
      <c r="P284" s="4">
        <f>IF(O284="吨",N284*1000,IF(O284="万立方米",N284*10000,""))</f>
        <v>121817120.0</v>
      </c>
      <c r="Q284" s="2" t="s">
        <v>183</v>
      </c>
      <c r="R284" s="2" t="s">
        <v>184</v>
      </c>
      <c r="S284" s="2" t="s">
        <v>185</v>
      </c>
      <c r="T284" s="2" t="s">
        <v>75</v>
      </c>
      <c r="U284" s="4">
        <f>0.001</f>
        <v>0.001</v>
      </c>
      <c r="V284" s="2" t="s">
        <v>186</v>
      </c>
      <c r="W284" s="2" t="s">
        <v>187</v>
      </c>
      <c r="X284" s="2" t="s">
        <v>64</v>
      </c>
      <c r="Y284" s="2" t="s">
        <v>65</v>
      </c>
      <c r="Z284" s="2">
        <v>0</v>
      </c>
      <c r="AA284" s="2"/>
      <c r="AB284" s="2"/>
      <c r="AC284" s="4">
        <f>P284*U284/1000000</f>
        <v>0.12181712</v>
      </c>
      <c r="AD284" s="4">
        <f>AC284*(1-Z284/100)</f>
        <v>0.12181712</v>
      </c>
      <c r="AE284" s="2" t="s">
        <v>66</v>
      </c>
      <c r="AF284" s="2" t="s">
        <v>67</v>
      </c>
      <c r="AG284" s="2"/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510</v>
      </c>
      <c r="B285" s="2" t="s">
        <v>508</v>
      </c>
      <c r="C285" s="2" t="s">
        <v>47</v>
      </c>
      <c r="D285" s="2" t="s">
        <v>509</v>
      </c>
      <c r="E285" s="2" t="s">
        <v>213</v>
      </c>
      <c r="F285" s="2" t="s">
        <v>178</v>
      </c>
      <c r="G285" s="2" t="s">
        <v>179</v>
      </c>
      <c r="H285" s="2" t="s">
        <v>52</v>
      </c>
      <c r="I285" s="2" t="s">
        <v>53</v>
      </c>
      <c r="J285" s="2" t="s">
        <v>180</v>
      </c>
      <c r="K285" s="2" t="s">
        <v>180</v>
      </c>
      <c r="L285" s="2" t="s">
        <v>181</v>
      </c>
      <c r="M285" s="2" t="s">
        <v>73</v>
      </c>
      <c r="N285" s="3">
        <v>12181.712</v>
      </c>
      <c r="O285" s="3" t="s">
        <v>182</v>
      </c>
      <c r="P285" s="4">
        <f>IF(O285="吨",N285*1000,IF(O285="万立方米",N285*10000,""))</f>
        <v>121817120.0</v>
      </c>
      <c r="Q285" s="2" t="s">
        <v>183</v>
      </c>
      <c r="R285" s="2" t="s">
        <v>184</v>
      </c>
      <c r="S285" s="2" t="s">
        <v>189</v>
      </c>
      <c r="T285" s="2" t="s">
        <v>75</v>
      </c>
      <c r="U285" s="4">
        <f>0.35</f>
        <v>0.35</v>
      </c>
      <c r="V285" s="2" t="s">
        <v>186</v>
      </c>
      <c r="W285" s="2" t="s">
        <v>190</v>
      </c>
      <c r="X285" s="2" t="s">
        <v>64</v>
      </c>
      <c r="Y285" s="2" t="s">
        <v>65</v>
      </c>
      <c r="Z285" s="2">
        <v>0</v>
      </c>
      <c r="AA285" s="2"/>
      <c r="AB285" s="2"/>
      <c r="AC285" s="4">
        <f>P285*U285/1000000</f>
        <v>42.635992</v>
      </c>
      <c r="AD285" s="4">
        <f>AC285*(1-Z285/100)</f>
        <v>42.635992</v>
      </c>
      <c r="AE285" s="2" t="s">
        <v>66</v>
      </c>
      <c r="AF285" s="2" t="s">
        <v>67</v>
      </c>
      <c r="AG285" s="2"/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511</v>
      </c>
      <c r="B286" s="2" t="s">
        <v>508</v>
      </c>
      <c r="C286" s="2" t="s">
        <v>47</v>
      </c>
      <c r="D286" s="2" t="s">
        <v>509</v>
      </c>
      <c r="E286" s="2" t="s">
        <v>213</v>
      </c>
      <c r="F286" s="2" t="s">
        <v>178</v>
      </c>
      <c r="G286" s="2" t="s">
        <v>179</v>
      </c>
      <c r="H286" s="2" t="s">
        <v>52</v>
      </c>
      <c r="I286" s="2" t="s">
        <v>53</v>
      </c>
      <c r="J286" s="2" t="s">
        <v>180</v>
      </c>
      <c r="K286" s="2" t="s">
        <v>180</v>
      </c>
      <c r="L286" s="2" t="s">
        <v>181</v>
      </c>
      <c r="M286" s="2" t="s">
        <v>78</v>
      </c>
      <c r="N286" s="3">
        <v>12181.712</v>
      </c>
      <c r="O286" s="3" t="s">
        <v>182</v>
      </c>
      <c r="P286" s="4">
        <f>IF(O286="吨",N286*1000,IF(O286="万立方米",N286*10000,""))</f>
        <v>121817120.0</v>
      </c>
      <c r="Q286" s="2" t="s">
        <v>183</v>
      </c>
      <c r="R286" s="2" t="s">
        <v>184</v>
      </c>
      <c r="S286" s="2" t="s">
        <v>192</v>
      </c>
      <c r="T286" s="2" t="s">
        <v>75</v>
      </c>
      <c r="U286" s="4">
        <f>1.2</f>
        <v>1.2</v>
      </c>
      <c r="V286" s="2" t="s">
        <v>186</v>
      </c>
      <c r="W286" s="2" t="s">
        <v>193</v>
      </c>
      <c r="X286" s="2" t="s">
        <v>64</v>
      </c>
      <c r="Y286" s="2" t="s">
        <v>65</v>
      </c>
      <c r="Z286" s="2">
        <v>0</v>
      </c>
      <c r="AA286" s="2"/>
      <c r="AB286" s="2"/>
      <c r="AC286" s="4">
        <f>P286*U286/1000000</f>
        <v>146.180544</v>
      </c>
      <c r="AD286" s="4">
        <f>AC286*(1-Z286/100)</f>
        <v>146.180544</v>
      </c>
      <c r="AE286" s="2" t="s">
        <v>66</v>
      </c>
      <c r="AF286" s="2" t="s">
        <v>67</v>
      </c>
      <c r="AG286" s="2"/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512</v>
      </c>
      <c r="B287" s="2" t="s">
        <v>508</v>
      </c>
      <c r="C287" s="2" t="s">
        <v>47</v>
      </c>
      <c r="D287" s="2" t="s">
        <v>509</v>
      </c>
      <c r="E287" s="2" t="s">
        <v>213</v>
      </c>
      <c r="F287" s="2" t="s">
        <v>178</v>
      </c>
      <c r="G287" s="2" t="s">
        <v>179</v>
      </c>
      <c r="H287" s="2" t="s">
        <v>52</v>
      </c>
      <c r="I287" s="2" t="s">
        <v>53</v>
      </c>
      <c r="J287" s="2" t="s">
        <v>180</v>
      </c>
      <c r="K287" s="2" t="s">
        <v>180</v>
      </c>
      <c r="L287" s="2" t="s">
        <v>181</v>
      </c>
      <c r="M287" s="2" t="s">
        <v>82</v>
      </c>
      <c r="N287" s="3">
        <v>12181.712</v>
      </c>
      <c r="O287" s="3" t="s">
        <v>182</v>
      </c>
      <c r="P287" s="4">
        <f>IF(O287="吨",N287*1000,IF(O287="万立方米",N287*10000,""))</f>
        <v>121817120.0</v>
      </c>
      <c r="Q287" s="2" t="s">
        <v>183</v>
      </c>
      <c r="R287" s="2" t="s">
        <v>184</v>
      </c>
      <c r="S287" s="2" t="s">
        <v>195</v>
      </c>
      <c r="T287" s="2" t="s">
        <v>75</v>
      </c>
      <c r="U287" s="4">
        <f>0.002</f>
        <v>0.002</v>
      </c>
      <c r="V287" s="2" t="s">
        <v>186</v>
      </c>
      <c r="W287" s="2" t="s">
        <v>196</v>
      </c>
      <c r="X287" s="2" t="s">
        <v>64</v>
      </c>
      <c r="Y287" s="2" t="s">
        <v>65</v>
      </c>
      <c r="Z287" s="2">
        <v>0</v>
      </c>
      <c r="AA287" s="2"/>
      <c r="AB287" s="2"/>
      <c r="AC287" s="4">
        <f>P287*U287/1000000</f>
        <v>0.24363424</v>
      </c>
      <c r="AD287" s="4">
        <f>AC287*(1-Z287/100)</f>
        <v>0.24363424</v>
      </c>
      <c r="AE287" s="2" t="s">
        <v>66</v>
      </c>
      <c r="AF287" s="2" t="s">
        <v>67</v>
      </c>
      <c r="AG287" s="2"/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513</v>
      </c>
      <c r="B288" s="2" t="s">
        <v>508</v>
      </c>
      <c r="C288" s="2" t="s">
        <v>47</v>
      </c>
      <c r="D288" s="2" t="s">
        <v>509</v>
      </c>
      <c r="E288" s="2" t="s">
        <v>213</v>
      </c>
      <c r="F288" s="2" t="s">
        <v>178</v>
      </c>
      <c r="G288" s="2" t="s">
        <v>179</v>
      </c>
      <c r="H288" s="2" t="s">
        <v>52</v>
      </c>
      <c r="I288" s="2" t="s">
        <v>53</v>
      </c>
      <c r="J288" s="2" t="s">
        <v>180</v>
      </c>
      <c r="K288" s="2" t="s">
        <v>180</v>
      </c>
      <c r="L288" s="2" t="s">
        <v>181</v>
      </c>
      <c r="M288" s="2" t="s">
        <v>86</v>
      </c>
      <c r="N288" s="3">
        <v>12181.712</v>
      </c>
      <c r="O288" s="3" t="s">
        <v>182</v>
      </c>
      <c r="P288" s="4">
        <f>IF(O288="吨",N288*1000,IF(O288="万立方米",N288*10000,""))</f>
        <v>121817120.0</v>
      </c>
      <c r="Q288" s="2" t="s">
        <v>183</v>
      </c>
      <c r="R288" s="2" t="s">
        <v>184</v>
      </c>
      <c r="S288" s="2" t="s">
        <v>198</v>
      </c>
      <c r="T288" s="2" t="s">
        <v>75</v>
      </c>
      <c r="U288" s="4">
        <f>0.01</f>
        <v>0.01</v>
      </c>
      <c r="V288" s="2" t="s">
        <v>186</v>
      </c>
      <c r="W288" s="2" t="s">
        <v>199</v>
      </c>
      <c r="X288" s="2" t="s">
        <v>64</v>
      </c>
      <c r="Y288" s="2" t="s">
        <v>65</v>
      </c>
      <c r="Z288" s="2">
        <v>0</v>
      </c>
      <c r="AA288" s="2"/>
      <c r="AB288" s="2"/>
      <c r="AC288" s="4">
        <f>P288*U288/1000000</f>
        <v>1.2181712</v>
      </c>
      <c r="AD288" s="4">
        <f>AC289*(1-AA288/100)+(AC288-AC289)*(1-AB288/100)</f>
        <v>1.2181712</v>
      </c>
      <c r="AE288" s="2" t="s">
        <v>66</v>
      </c>
      <c r="AF288" s="2" t="s">
        <v>67</v>
      </c>
      <c r="AG288" s="2"/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514</v>
      </c>
      <c r="B289" s="2" t="s">
        <v>508</v>
      </c>
      <c r="C289" s="2" t="s">
        <v>47</v>
      </c>
      <c r="D289" s="2" t="s">
        <v>509</v>
      </c>
      <c r="E289" s="2" t="s">
        <v>213</v>
      </c>
      <c r="F289" s="2" t="s">
        <v>178</v>
      </c>
      <c r="G289" s="2" t="s">
        <v>179</v>
      </c>
      <c r="H289" s="2" t="s">
        <v>52</v>
      </c>
      <c r="I289" s="2" t="s">
        <v>53</v>
      </c>
      <c r="J289" s="2" t="s">
        <v>180</v>
      </c>
      <c r="K289" s="2" t="s">
        <v>180</v>
      </c>
      <c r="L289" s="2" t="s">
        <v>181</v>
      </c>
      <c r="M289" s="2" t="s">
        <v>91</v>
      </c>
      <c r="N289" s="3">
        <v>12181.712</v>
      </c>
      <c r="O289" s="3" t="s">
        <v>182</v>
      </c>
      <c r="P289" s="4">
        <f>IF(O289="吨",N289*1000,IF(O289="万立方米",N289*10000,""))</f>
        <v>121817120.0</v>
      </c>
      <c r="Q289" s="2" t="s">
        <v>183</v>
      </c>
      <c r="R289" s="2" t="s">
        <v>184</v>
      </c>
      <c r="S289" s="2" t="s">
        <v>201</v>
      </c>
      <c r="T289" s="2" t="s">
        <v>75</v>
      </c>
      <c r="U289" s="4">
        <f>0.005</f>
        <v>0.005</v>
      </c>
      <c r="V289" s="2" t="s">
        <v>186</v>
      </c>
      <c r="W289" s="2" t="s">
        <v>202</v>
      </c>
      <c r="X289" s="2" t="s">
        <v>64</v>
      </c>
      <c r="Y289" s="2" t="s">
        <v>65</v>
      </c>
      <c r="Z289" s="2">
        <v>0</v>
      </c>
      <c r="AA289" s="2"/>
      <c r="AB289" s="2"/>
      <c r="AC289" s="4">
        <f>P289*U289/1000000</f>
        <v>0.6090856</v>
      </c>
      <c r="AD289" s="4">
        <f>AC289*(1-Z289/100)</f>
        <v>0.6090856</v>
      </c>
      <c r="AE289" s="2" t="s">
        <v>66</v>
      </c>
      <c r="AF289" s="2" t="s">
        <v>67</v>
      </c>
      <c r="AG289" s="2"/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515</v>
      </c>
      <c r="B290" s="2" t="s">
        <v>508</v>
      </c>
      <c r="C290" s="2" t="s">
        <v>47</v>
      </c>
      <c r="D290" s="2" t="s">
        <v>509</v>
      </c>
      <c r="E290" s="2" t="s">
        <v>213</v>
      </c>
      <c r="F290" s="2" t="s">
        <v>178</v>
      </c>
      <c r="G290" s="2" t="s">
        <v>179</v>
      </c>
      <c r="H290" s="2" t="s">
        <v>52</v>
      </c>
      <c r="I290" s="2" t="s">
        <v>53</v>
      </c>
      <c r="J290" s="2" t="s">
        <v>180</v>
      </c>
      <c r="K290" s="2" t="s">
        <v>180</v>
      </c>
      <c r="L290" s="2" t="s">
        <v>181</v>
      </c>
      <c r="M290" s="2" t="s">
        <v>95</v>
      </c>
      <c r="N290" s="3">
        <v>12181.712</v>
      </c>
      <c r="O290" s="3" t="s">
        <v>182</v>
      </c>
      <c r="P290" s="4">
        <f>IF(O290="吨",N290*1000,IF(O290="万立方米",N290*10000,""))</f>
        <v>121817120.0</v>
      </c>
      <c r="Q290" s="2" t="s">
        <v>183</v>
      </c>
      <c r="R290" s="2" t="s">
        <v>184</v>
      </c>
      <c r="S290" s="2" t="s">
        <v>204</v>
      </c>
      <c r="T290" s="2" t="s">
        <v>75</v>
      </c>
      <c r="U290" s="4">
        <f>0.005</f>
        <v>0.005</v>
      </c>
      <c r="V290" s="2" t="s">
        <v>186</v>
      </c>
      <c r="W290" s="2" t="s">
        <v>205</v>
      </c>
      <c r="X290" s="2" t="s">
        <v>64</v>
      </c>
      <c r="Y290" s="2" t="s">
        <v>65</v>
      </c>
      <c r="Z290" s="2">
        <v>0</v>
      </c>
      <c r="AA290" s="2"/>
      <c r="AB290" s="2"/>
      <c r="AC290" s="4">
        <f>P290*U290/1000000</f>
        <v>0.6090856</v>
      </c>
      <c r="AD290" s="4">
        <f>AC290*(1-Z290/100)</f>
        <v>0.6090856</v>
      </c>
      <c r="AE290" s="2" t="s">
        <v>66</v>
      </c>
      <c r="AF290" s="2" t="s">
        <v>67</v>
      </c>
      <c r="AG290" s="2"/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516</v>
      </c>
      <c r="B291" s="2" t="s">
        <v>508</v>
      </c>
      <c r="C291" s="2" t="s">
        <v>47</v>
      </c>
      <c r="D291" s="2" t="s">
        <v>509</v>
      </c>
      <c r="E291" s="2" t="s">
        <v>213</v>
      </c>
      <c r="F291" s="2" t="s">
        <v>178</v>
      </c>
      <c r="G291" s="2" t="s">
        <v>179</v>
      </c>
      <c r="H291" s="2" t="s">
        <v>52</v>
      </c>
      <c r="I291" s="2" t="s">
        <v>53</v>
      </c>
      <c r="J291" s="2" t="s">
        <v>180</v>
      </c>
      <c r="K291" s="2" t="s">
        <v>180</v>
      </c>
      <c r="L291" s="2" t="s">
        <v>181</v>
      </c>
      <c r="M291" s="2" t="s">
        <v>100</v>
      </c>
      <c r="N291" s="3">
        <v>12181.712</v>
      </c>
      <c r="O291" s="3" t="s">
        <v>182</v>
      </c>
      <c r="P291" s="4">
        <f>IF(O291="吨",N291*1000,IF(O291="万立方米",N291*10000,""))</f>
        <v>121817120.0</v>
      </c>
      <c r="Q291" s="2" t="s">
        <v>183</v>
      </c>
      <c r="R291" s="2" t="s">
        <v>184</v>
      </c>
      <c r="S291" s="2" t="s">
        <v>207</v>
      </c>
      <c r="T291" s="2" t="s">
        <v>75</v>
      </c>
      <c r="U291" s="4">
        <f>0.02</f>
        <v>0.02</v>
      </c>
      <c r="V291" s="2" t="s">
        <v>186</v>
      </c>
      <c r="W291" s="2" t="s">
        <v>208</v>
      </c>
      <c r="X291" s="2" t="s">
        <v>64</v>
      </c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/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517</v>
      </c>
      <c r="B292" s="2" t="s">
        <v>508</v>
      </c>
      <c r="C292" s="2" t="s">
        <v>47</v>
      </c>
      <c r="D292" s="2" t="s">
        <v>509</v>
      </c>
      <c r="E292" s="2" t="s">
        <v>213</v>
      </c>
      <c r="F292" s="2" t="s">
        <v>178</v>
      </c>
      <c r="G292" s="2" t="s">
        <v>179</v>
      </c>
      <c r="H292" s="2" t="s">
        <v>52</v>
      </c>
      <c r="I292" s="2"/>
      <c r="J292" s="2"/>
      <c r="K292" s="2"/>
      <c r="L292" s="2"/>
      <c r="M292" s="2" t="s">
        <v>104</v>
      </c>
      <c r="N292" s="3"/>
      <c r="O292" s="3"/>
      <c r="P292" s="4">
        <v>0.0</v>
      </c>
      <c r="Q292" s="2" t="s">
        <v>105</v>
      </c>
      <c r="R292" s="2" t="s">
        <v>106</v>
      </c>
      <c r="S292" s="2" t="s">
        <v>107</v>
      </c>
      <c r="T292" s="2" t="s">
        <v>108</v>
      </c>
      <c r="U292" s="4">
        <f>0.0</f>
        <v>0.0</v>
      </c>
      <c r="V292" s="2" t="s">
        <v>109</v>
      </c>
      <c r="W292" s="2" t="s">
        <v>110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134</v>
      </c>
      <c r="AH292" s="2" t="s">
        <v>69</v>
      </c>
      <c r="AI292" s="2" t="s">
        <v>70</v>
      </c>
      <c r="AJ292" s="2" t="s">
        <v>71</v>
      </c>
      <c r="AK292" s="2">
        <v>5476</v>
      </c>
    </row>
    <row r="293" spans="1:37">
      <c r="A293" s="2" t="s">
        <v>518</v>
      </c>
      <c r="B293" s="2" t="s">
        <v>519</v>
      </c>
      <c r="C293" s="2" t="s">
        <v>47</v>
      </c>
      <c r="D293" s="2" t="s">
        <v>520</v>
      </c>
      <c r="E293" s="2" t="s">
        <v>242</v>
      </c>
      <c r="F293" s="2" t="s">
        <v>228</v>
      </c>
      <c r="G293" s="2" t="s">
        <v>117</v>
      </c>
      <c r="H293" s="2" t="s">
        <v>433</v>
      </c>
      <c r="I293" s="2" t="s">
        <v>53</v>
      </c>
      <c r="J293" s="2" t="s">
        <v>230</v>
      </c>
      <c r="K293" s="2" t="s">
        <v>55</v>
      </c>
      <c r="L293" s="2" t="s">
        <v>51</v>
      </c>
      <c r="M293" s="2" t="s">
        <v>56</v>
      </c>
      <c r="N293" s="3">
        <v>331220</v>
      </c>
      <c r="O293" s="3" t="s">
        <v>57</v>
      </c>
      <c r="P293" s="4">
        <f>IF(O293="吨",N293*1000,IF(O293="万立方米",N293*10000,""))</f>
        <v>331220000.0</v>
      </c>
      <c r="Q293" s="2" t="s">
        <v>58</v>
      </c>
      <c r="R293" s="2" t="s">
        <v>59</v>
      </c>
      <c r="S293" s="2" t="s">
        <v>60</v>
      </c>
      <c r="T293" s="2" t="s">
        <v>61</v>
      </c>
      <c r="U293" s="4">
        <f>0.06</f>
        <v>0.06</v>
      </c>
      <c r="V293" s="2" t="s">
        <v>62</v>
      </c>
      <c r="W293" s="2" t="s">
        <v>63</v>
      </c>
      <c r="X293" s="2" t="s">
        <v>64</v>
      </c>
      <c r="Y293" s="2" t="s">
        <v>65</v>
      </c>
      <c r="Z293" s="2">
        <v>0</v>
      </c>
      <c r="AA293" s="2"/>
      <c r="AB293" s="2"/>
      <c r="AC293" s="4">
        <f>P293*U293/1000000</f>
        <v>19.8732</v>
      </c>
      <c r="AD293" s="4">
        <f>AC293*(1-Z293/100)</f>
        <v>19.8732</v>
      </c>
      <c r="AE293" s="2" t="s">
        <v>66</v>
      </c>
      <c r="AF293" s="2" t="s">
        <v>67</v>
      </c>
      <c r="AG293" s="2" t="s">
        <v>68</v>
      </c>
      <c r="AH293" s="2" t="s">
        <v>69</v>
      </c>
      <c r="AI293" s="2" t="s">
        <v>70</v>
      </c>
      <c r="AJ293" s="2" t="s">
        <v>71</v>
      </c>
      <c r="AK293" s="2">
        <v>1892</v>
      </c>
    </row>
    <row r="294" spans="1:37">
      <c r="A294" s="2" t="s">
        <v>521</v>
      </c>
      <c r="B294" s="2" t="s">
        <v>519</v>
      </c>
      <c r="C294" s="2" t="s">
        <v>47</v>
      </c>
      <c r="D294" s="2" t="s">
        <v>520</v>
      </c>
      <c r="E294" s="2" t="s">
        <v>242</v>
      </c>
      <c r="F294" s="2" t="s">
        <v>228</v>
      </c>
      <c r="G294" s="2" t="s">
        <v>117</v>
      </c>
      <c r="H294" s="2" t="s">
        <v>433</v>
      </c>
      <c r="I294" s="2" t="s">
        <v>53</v>
      </c>
      <c r="J294" s="2" t="s">
        <v>230</v>
      </c>
      <c r="K294" s="2" t="s">
        <v>55</v>
      </c>
      <c r="L294" s="2" t="s">
        <v>51</v>
      </c>
      <c r="M294" s="2" t="s">
        <v>73</v>
      </c>
      <c r="N294" s="3">
        <v>331220</v>
      </c>
      <c r="O294" s="3" t="s">
        <v>57</v>
      </c>
      <c r="P294" s="4">
        <f>IF(O294="吨",N294*1000,IF(O294="万立方米",N294*10000,""))</f>
        <v>331220000.0</v>
      </c>
      <c r="Q294" s="2" t="s">
        <v>58</v>
      </c>
      <c r="R294" s="2" t="s">
        <v>59</v>
      </c>
      <c r="S294" s="2" t="s">
        <v>74</v>
      </c>
      <c r="T294" s="2" t="s">
        <v>75</v>
      </c>
      <c r="U294" s="4">
        <f>1.5</f>
        <v>1.5</v>
      </c>
      <c r="V294" s="2" t="s">
        <v>62</v>
      </c>
      <c r="W294" s="2" t="s">
        <v>76</v>
      </c>
      <c r="X294" s="2" t="s">
        <v>64</v>
      </c>
      <c r="Y294" s="2" t="s">
        <v>65</v>
      </c>
      <c r="Z294" s="2">
        <v>0</v>
      </c>
      <c r="AA294" s="2"/>
      <c r="AB294" s="2"/>
      <c r="AC294" s="4">
        <f>P294*U294/1000000</f>
        <v>496.83</v>
      </c>
      <c r="AD294" s="4">
        <f>AC294*(1-Z294/100)</f>
        <v>496.83</v>
      </c>
      <c r="AE294" s="2" t="s">
        <v>66</v>
      </c>
      <c r="AF294" s="2" t="s">
        <v>67</v>
      </c>
      <c r="AG294" s="2" t="s">
        <v>68</v>
      </c>
      <c r="AH294" s="2" t="s">
        <v>69</v>
      </c>
      <c r="AI294" s="2" t="s">
        <v>70</v>
      </c>
      <c r="AJ294" s="2" t="s">
        <v>71</v>
      </c>
      <c r="AK294" s="2">
        <v>1892</v>
      </c>
    </row>
    <row r="295" spans="1:37">
      <c r="A295" s="2" t="s">
        <v>522</v>
      </c>
      <c r="B295" s="2" t="s">
        <v>519</v>
      </c>
      <c r="C295" s="2" t="s">
        <v>47</v>
      </c>
      <c r="D295" s="2" t="s">
        <v>520</v>
      </c>
      <c r="E295" s="2" t="s">
        <v>242</v>
      </c>
      <c r="F295" s="2" t="s">
        <v>228</v>
      </c>
      <c r="G295" s="2" t="s">
        <v>117</v>
      </c>
      <c r="H295" s="2" t="s">
        <v>433</v>
      </c>
      <c r="I295" s="2" t="s">
        <v>53</v>
      </c>
      <c r="J295" s="2" t="s">
        <v>230</v>
      </c>
      <c r="K295" s="2" t="s">
        <v>55</v>
      </c>
      <c r="L295" s="2" t="s">
        <v>51</v>
      </c>
      <c r="M295" s="2" t="s">
        <v>78</v>
      </c>
      <c r="N295" s="3">
        <v>331220</v>
      </c>
      <c r="O295" s="3" t="s">
        <v>57</v>
      </c>
      <c r="P295" s="4">
        <f>IF(O295="吨",N295*1000,IF(O295="万立方米",N295*10000,""))</f>
        <v>331220000.0</v>
      </c>
      <c r="Q295" s="2" t="s">
        <v>58</v>
      </c>
      <c r="R295" s="2" t="s">
        <v>59</v>
      </c>
      <c r="S295" s="2" t="s">
        <v>79</v>
      </c>
      <c r="T295" s="2" t="s">
        <v>75</v>
      </c>
      <c r="U295" s="4">
        <f>6.0</f>
        <v>6.0</v>
      </c>
      <c r="V295" s="2" t="s">
        <v>62</v>
      </c>
      <c r="W295" s="2" t="s">
        <v>80</v>
      </c>
      <c r="X295" s="2" t="s">
        <v>64</v>
      </c>
      <c r="Y295" s="2" t="s">
        <v>65</v>
      </c>
      <c r="Z295" s="2">
        <v>0</v>
      </c>
      <c r="AA295" s="2"/>
      <c r="AB295" s="2"/>
      <c r="AC295" s="4">
        <f>P295*U295/1000000</f>
        <v>1987.32</v>
      </c>
      <c r="AD295" s="4">
        <f>AC295*(1-Z295/100)</f>
        <v>1987.32</v>
      </c>
      <c r="AE295" s="2" t="s">
        <v>66</v>
      </c>
      <c r="AF295" s="2" t="s">
        <v>67</v>
      </c>
      <c r="AG295" s="2" t="s">
        <v>68</v>
      </c>
      <c r="AH295" s="2" t="s">
        <v>69</v>
      </c>
      <c r="AI295" s="2" t="s">
        <v>70</v>
      </c>
      <c r="AJ295" s="2" t="s">
        <v>71</v>
      </c>
      <c r="AK295" s="2">
        <v>1892</v>
      </c>
    </row>
    <row r="296" spans="1:37">
      <c r="A296" s="2" t="s">
        <v>523</v>
      </c>
      <c r="B296" s="2" t="s">
        <v>519</v>
      </c>
      <c r="C296" s="2" t="s">
        <v>47</v>
      </c>
      <c r="D296" s="2" t="s">
        <v>520</v>
      </c>
      <c r="E296" s="2" t="s">
        <v>242</v>
      </c>
      <c r="F296" s="2" t="s">
        <v>228</v>
      </c>
      <c r="G296" s="2" t="s">
        <v>117</v>
      </c>
      <c r="H296" s="2" t="s">
        <v>433</v>
      </c>
      <c r="I296" s="2" t="s">
        <v>53</v>
      </c>
      <c r="J296" s="2" t="s">
        <v>230</v>
      </c>
      <c r="K296" s="2" t="s">
        <v>55</v>
      </c>
      <c r="L296" s="2" t="s">
        <v>51</v>
      </c>
      <c r="M296" s="2" t="s">
        <v>82</v>
      </c>
      <c r="N296" s="3">
        <v>331220</v>
      </c>
      <c r="O296" s="3" t="s">
        <v>57</v>
      </c>
      <c r="P296" s="4">
        <f>IF(O296="吨",N296*1000,IF(O296="万立方米",N296*10000,""))</f>
        <v>331220000.0</v>
      </c>
      <c r="Q296" s="2" t="s">
        <v>58</v>
      </c>
      <c r="R296" s="2" t="s">
        <v>59</v>
      </c>
      <c r="S296" s="2" t="s">
        <v>83</v>
      </c>
      <c r="T296" s="2" t="s">
        <v>61</v>
      </c>
      <c r="U296" s="4">
        <f>0.35</f>
        <v>0.35</v>
      </c>
      <c r="V296" s="2" t="s">
        <v>62</v>
      </c>
      <c r="W296" s="2" t="s">
        <v>84</v>
      </c>
      <c r="X296" s="2" t="s">
        <v>64</v>
      </c>
      <c r="Y296" s="2" t="s">
        <v>65</v>
      </c>
      <c r="Z296" s="2">
        <v>0</v>
      </c>
      <c r="AA296" s="2"/>
      <c r="AB296" s="2"/>
      <c r="AC296" s="4">
        <f>P296*U296/1000000</f>
        <v>115.927</v>
      </c>
      <c r="AD296" s="4">
        <f>AC296*(1-Z296/100)</f>
        <v>115.927</v>
      </c>
      <c r="AE296" s="2" t="s">
        <v>66</v>
      </c>
      <c r="AF296" s="2" t="s">
        <v>67</v>
      </c>
      <c r="AG296" s="2" t="s">
        <v>68</v>
      </c>
      <c r="AH296" s="2" t="s">
        <v>69</v>
      </c>
      <c r="AI296" s="2" t="s">
        <v>70</v>
      </c>
      <c r="AJ296" s="2" t="s">
        <v>71</v>
      </c>
      <c r="AK296" s="2">
        <v>1892</v>
      </c>
    </row>
    <row r="297" spans="1:37">
      <c r="A297" s="2" t="s">
        <v>524</v>
      </c>
      <c r="B297" s="2" t="s">
        <v>519</v>
      </c>
      <c r="C297" s="2" t="s">
        <v>47</v>
      </c>
      <c r="D297" s="2" t="s">
        <v>520</v>
      </c>
      <c r="E297" s="2" t="s">
        <v>242</v>
      </c>
      <c r="F297" s="2" t="s">
        <v>228</v>
      </c>
      <c r="G297" s="2" t="s">
        <v>117</v>
      </c>
      <c r="H297" s="2" t="s">
        <v>433</v>
      </c>
      <c r="I297" s="2" t="s">
        <v>53</v>
      </c>
      <c r="J297" s="2" t="s">
        <v>230</v>
      </c>
      <c r="K297" s="2" t="s">
        <v>55</v>
      </c>
      <c r="L297" s="2" t="s">
        <v>51</v>
      </c>
      <c r="M297" s="2" t="s">
        <v>86</v>
      </c>
      <c r="N297" s="3">
        <v>331220</v>
      </c>
      <c r="O297" s="3" t="s">
        <v>57</v>
      </c>
      <c r="P297" s="4">
        <f>IF(O297="吨",N297*1000,IF(O297="万立方米",N297*10000,""))</f>
        <v>331220000.0</v>
      </c>
      <c r="Q297" s="2" t="s">
        <v>58</v>
      </c>
      <c r="R297" s="2" t="s">
        <v>59</v>
      </c>
      <c r="S297" s="2" t="s">
        <v>87</v>
      </c>
      <c r="T297" s="2" t="s">
        <v>88</v>
      </c>
      <c r="U297" s="4">
        <f>0.75</f>
        <v>0.75</v>
      </c>
      <c r="V297" s="2" t="s">
        <v>62</v>
      </c>
      <c r="W297" s="2" t="s">
        <v>89</v>
      </c>
      <c r="X297" s="2" t="s">
        <v>64</v>
      </c>
      <c r="Y297" s="2" t="s">
        <v>65</v>
      </c>
      <c r="Z297" s="2">
        <v>0</v>
      </c>
      <c r="AA297" s="2"/>
      <c r="AB297" s="2"/>
      <c r="AC297" s="4">
        <f>P297*U297/1000000</f>
        <v>248.415</v>
      </c>
      <c r="AD297" s="4">
        <f>AC298*(1-AA297/100)+(AC297-AC298)*(1-AB297/100)</f>
        <v>248.415</v>
      </c>
      <c r="AE297" s="2" t="s">
        <v>66</v>
      </c>
      <c r="AF297" s="2" t="s">
        <v>67</v>
      </c>
      <c r="AG297" s="2" t="s">
        <v>68</v>
      </c>
      <c r="AH297" s="2" t="s">
        <v>69</v>
      </c>
      <c r="AI297" s="2" t="s">
        <v>70</v>
      </c>
      <c r="AJ297" s="2" t="s">
        <v>71</v>
      </c>
      <c r="AK297" s="2">
        <v>1892</v>
      </c>
    </row>
    <row r="298" spans="1:37">
      <c r="A298" s="2" t="s">
        <v>525</v>
      </c>
      <c r="B298" s="2" t="s">
        <v>519</v>
      </c>
      <c r="C298" s="2" t="s">
        <v>47</v>
      </c>
      <c r="D298" s="2" t="s">
        <v>520</v>
      </c>
      <c r="E298" s="2" t="s">
        <v>242</v>
      </c>
      <c r="F298" s="2" t="s">
        <v>228</v>
      </c>
      <c r="G298" s="2" t="s">
        <v>117</v>
      </c>
      <c r="H298" s="2" t="s">
        <v>433</v>
      </c>
      <c r="I298" s="2" t="s">
        <v>53</v>
      </c>
      <c r="J298" s="2" t="s">
        <v>230</v>
      </c>
      <c r="K298" s="2" t="s">
        <v>55</v>
      </c>
      <c r="L298" s="2" t="s">
        <v>51</v>
      </c>
      <c r="M298" s="2" t="s">
        <v>91</v>
      </c>
      <c r="N298" s="3">
        <v>331220</v>
      </c>
      <c r="O298" s="3" t="s">
        <v>57</v>
      </c>
      <c r="P298" s="4">
        <f>IF(O298="吨",N298*1000,IF(O298="万立方米",N298*10000,""))</f>
        <v>331220000.0</v>
      </c>
      <c r="Q298" s="2" t="s">
        <v>58</v>
      </c>
      <c r="R298" s="2" t="s">
        <v>59</v>
      </c>
      <c r="S298" s="2" t="s">
        <v>92</v>
      </c>
      <c r="T298" s="2" t="s">
        <v>88</v>
      </c>
      <c r="U298" s="4">
        <f>0.75</f>
        <v>0.75</v>
      </c>
      <c r="V298" s="2" t="s">
        <v>62</v>
      </c>
      <c r="W298" s="2" t="s">
        <v>93</v>
      </c>
      <c r="X298" s="2" t="s">
        <v>64</v>
      </c>
      <c r="Y298" s="2" t="s">
        <v>65</v>
      </c>
      <c r="Z298" s="2">
        <v>0</v>
      </c>
      <c r="AA298" s="2"/>
      <c r="AB298" s="2"/>
      <c r="AC298" s="4">
        <f>P298*U298/1000000</f>
        <v>248.415</v>
      </c>
      <c r="AD298" s="4">
        <f>AC298*(1-Z298/100)</f>
        <v>248.415</v>
      </c>
      <c r="AE298" s="2" t="s">
        <v>66</v>
      </c>
      <c r="AF298" s="2" t="s">
        <v>67</v>
      </c>
      <c r="AG298" s="2" t="s">
        <v>68</v>
      </c>
      <c r="AH298" s="2" t="s">
        <v>69</v>
      </c>
      <c r="AI298" s="2" t="s">
        <v>70</v>
      </c>
      <c r="AJ298" s="2" t="s">
        <v>71</v>
      </c>
      <c r="AK298" s="2">
        <v>1892</v>
      </c>
    </row>
    <row r="299" spans="1:37">
      <c r="A299" s="2" t="s">
        <v>526</v>
      </c>
      <c r="B299" s="2" t="s">
        <v>519</v>
      </c>
      <c r="C299" s="2" t="s">
        <v>47</v>
      </c>
      <c r="D299" s="2" t="s">
        <v>520</v>
      </c>
      <c r="E299" s="2" t="s">
        <v>242</v>
      </c>
      <c r="F299" s="2" t="s">
        <v>228</v>
      </c>
      <c r="G299" s="2" t="s">
        <v>117</v>
      </c>
      <c r="H299" s="2" t="s">
        <v>433</v>
      </c>
      <c r="I299" s="2" t="s">
        <v>53</v>
      </c>
      <c r="J299" s="2" t="s">
        <v>230</v>
      </c>
      <c r="K299" s="2" t="s">
        <v>55</v>
      </c>
      <c r="L299" s="2" t="s">
        <v>51</v>
      </c>
      <c r="M299" s="2" t="s">
        <v>95</v>
      </c>
      <c r="N299" s="3">
        <v>331220</v>
      </c>
      <c r="O299" s="3" t="s">
        <v>57</v>
      </c>
      <c r="P299" s="4">
        <f>IF(O299="吨",N299*1000,IF(O299="万立方米",N299*10000,""))</f>
        <v>331220000.0</v>
      </c>
      <c r="Q299" s="2" t="s">
        <v>58</v>
      </c>
      <c r="R299" s="2" t="s">
        <v>59</v>
      </c>
      <c r="S299" s="2" t="s">
        <v>96</v>
      </c>
      <c r="T299" s="2" t="s">
        <v>97</v>
      </c>
      <c r="U299" s="4">
        <f>1.7</f>
        <v>1.7</v>
      </c>
      <c r="V299" s="2" t="s">
        <v>62</v>
      </c>
      <c r="W299" s="2" t="s">
        <v>98</v>
      </c>
      <c r="X299" s="2" t="s">
        <v>64</v>
      </c>
      <c r="Y299" s="2" t="s">
        <v>65</v>
      </c>
      <c r="Z299" s="2">
        <v>0</v>
      </c>
      <c r="AA299" s="2"/>
      <c r="AB299" s="2"/>
      <c r="AC299" s="4">
        <f>P299*U299/1000000</f>
        <v>563.074</v>
      </c>
      <c r="AD299" s="4">
        <f>AC299*(1-Z299/100)</f>
        <v>563.074</v>
      </c>
      <c r="AE299" s="2" t="s">
        <v>66</v>
      </c>
      <c r="AF299" s="2" t="s">
        <v>67</v>
      </c>
      <c r="AG299" s="2" t="s">
        <v>68</v>
      </c>
      <c r="AH299" s="2" t="s">
        <v>69</v>
      </c>
      <c r="AI299" s="2" t="s">
        <v>70</v>
      </c>
      <c r="AJ299" s="2" t="s">
        <v>71</v>
      </c>
      <c r="AK299" s="2">
        <v>1892</v>
      </c>
    </row>
    <row r="300" spans="1:37">
      <c r="A300" s="2" t="s">
        <v>527</v>
      </c>
      <c r="B300" s="2" t="s">
        <v>519</v>
      </c>
      <c r="C300" s="2" t="s">
        <v>47</v>
      </c>
      <c r="D300" s="2" t="s">
        <v>520</v>
      </c>
      <c r="E300" s="2" t="s">
        <v>242</v>
      </c>
      <c r="F300" s="2" t="s">
        <v>228</v>
      </c>
      <c r="G300" s="2" t="s">
        <v>117</v>
      </c>
      <c r="H300" s="2" t="s">
        <v>433</v>
      </c>
      <c r="I300" s="2" t="s">
        <v>53</v>
      </c>
      <c r="J300" s="2" t="s">
        <v>230</v>
      </c>
      <c r="K300" s="2" t="s">
        <v>55</v>
      </c>
      <c r="L300" s="2" t="s">
        <v>51</v>
      </c>
      <c r="M300" s="2" t="s">
        <v>100</v>
      </c>
      <c r="N300" s="3">
        <v>331220</v>
      </c>
      <c r="O300" s="3" t="s">
        <v>57</v>
      </c>
      <c r="P300" s="4">
        <f>IF(O300="吨",N300*1000,IF(O300="万立方米",N300*10000,""))</f>
        <v>331220000.0</v>
      </c>
      <c r="Q300" s="2" t="s">
        <v>58</v>
      </c>
      <c r="R300" s="2" t="s">
        <v>59</v>
      </c>
      <c r="S300" s="2" t="s">
        <v>101</v>
      </c>
      <c r="T300" s="2" t="s">
        <v>75</v>
      </c>
      <c r="U300" s="4">
        <f>0.12</f>
        <v>0.12</v>
      </c>
      <c r="V300" s="2" t="s">
        <v>62</v>
      </c>
      <c r="W300" s="2" t="s">
        <v>102</v>
      </c>
      <c r="X300" s="2" t="s">
        <v>64</v>
      </c>
      <c r="Y300" s="2" t="s">
        <v>65</v>
      </c>
      <c r="Z300" s="2">
        <v>0</v>
      </c>
      <c r="AA300" s="2"/>
      <c r="AB300" s="2"/>
      <c r="AC300" s="4">
        <f>P300*U300/1000000</f>
        <v>39.7464</v>
      </c>
      <c r="AD300" s="4">
        <f>AC300*(1-Z300/100)</f>
        <v>39.7464</v>
      </c>
      <c r="AE300" s="2" t="s">
        <v>66</v>
      </c>
      <c r="AF300" s="2" t="s">
        <v>67</v>
      </c>
      <c r="AG300" s="2" t="s">
        <v>68</v>
      </c>
      <c r="AH300" s="2" t="s">
        <v>69</v>
      </c>
      <c r="AI300" s="2" t="s">
        <v>70</v>
      </c>
      <c r="AJ300" s="2" t="s">
        <v>71</v>
      </c>
      <c r="AK300" s="2">
        <v>1892</v>
      </c>
    </row>
    <row r="301" spans="1:37">
      <c r="A301" s="2" t="s">
        <v>528</v>
      </c>
      <c r="B301" s="2" t="s">
        <v>519</v>
      </c>
      <c r="C301" s="2" t="s">
        <v>47</v>
      </c>
      <c r="D301" s="2" t="s">
        <v>520</v>
      </c>
      <c r="E301" s="2" t="s">
        <v>242</v>
      </c>
      <c r="F301" s="2" t="s">
        <v>228</v>
      </c>
      <c r="G301" s="2" t="s">
        <v>117</v>
      </c>
      <c r="H301" s="2" t="s">
        <v>433</v>
      </c>
      <c r="I301" s="2"/>
      <c r="J301" s="2"/>
      <c r="K301" s="2"/>
      <c r="L301" s="2"/>
      <c r="M301" s="2" t="s">
        <v>104</v>
      </c>
      <c r="N301" s="3"/>
      <c r="O301" s="3"/>
      <c r="P301" s="4">
        <v>0.0</v>
      </c>
      <c r="Q301" s="2" t="s">
        <v>105</v>
      </c>
      <c r="R301" s="2" t="s">
        <v>106</v>
      </c>
      <c r="S301" s="2" t="s">
        <v>107</v>
      </c>
      <c r="T301" s="2" t="s">
        <v>108</v>
      </c>
      <c r="U301" s="4">
        <f>0.0</f>
        <v>0.0</v>
      </c>
      <c r="V301" s="2" t="s">
        <v>109</v>
      </c>
      <c r="W301" s="2" t="s">
        <v>110</v>
      </c>
      <c r="X301" s="2"/>
      <c r="Y301" s="2" t="s">
        <v>65</v>
      </c>
      <c r="Z301" s="2">
        <v>0</v>
      </c>
      <c r="AA301" s="2"/>
      <c r="AB301" s="2"/>
      <c r="AC301" s="4"/>
      <c r="AD301" s="4"/>
      <c r="AE301" s="2" t="s">
        <v>171</v>
      </c>
      <c r="AF301" s="2" t="s">
        <v>172</v>
      </c>
      <c r="AG301" s="2" t="s">
        <v>173</v>
      </c>
      <c r="AH301" s="2" t="s">
        <v>69</v>
      </c>
      <c r="AI301" s="2" t="s">
        <v>70</v>
      </c>
      <c r="AJ301" s="2" t="s">
        <v>71</v>
      </c>
      <c r="AK301" s="2">
        <v>1892</v>
      </c>
    </row>
    <row r="302" spans="1:37">
      <c r="A302" s="2" t="s">
        <v>529</v>
      </c>
      <c r="B302" s="2" t="s">
        <v>530</v>
      </c>
      <c r="C302" s="2" t="s">
        <v>47</v>
      </c>
      <c r="D302" s="2" t="s">
        <v>531</v>
      </c>
      <c r="E302" s="2" t="s">
        <v>227</v>
      </c>
      <c r="F302" s="2" t="s">
        <v>228</v>
      </c>
      <c r="G302" s="2" t="s">
        <v>181</v>
      </c>
      <c r="H302" s="2" t="s">
        <v>532</v>
      </c>
      <c r="I302" s="2" t="s">
        <v>53</v>
      </c>
      <c r="J302" s="2" t="s">
        <v>533</v>
      </c>
      <c r="K302" s="2" t="s">
        <v>533</v>
      </c>
      <c r="L302" s="2" t="s">
        <v>534</v>
      </c>
      <c r="M302" s="2" t="s">
        <v>56</v>
      </c>
      <c r="N302" s="3">
        <v>370.24</v>
      </c>
      <c r="O302" s="3" t="s">
        <v>120</v>
      </c>
      <c r="P302" s="2"/>
      <c r="Q302" s="2"/>
      <c r="R302" s="2" t="s">
        <v>121</v>
      </c>
      <c r="S302" s="2"/>
      <c r="T302" s="2" t="s">
        <v>108</v>
      </c>
      <c r="U302" s="2"/>
      <c r="V302" s="2"/>
      <c r="W302" s="2" t="s">
        <v>122</v>
      </c>
      <c r="X302" s="2" t="s">
        <v>64</v>
      </c>
      <c r="Y302" s="2" t="s">
        <v>65</v>
      </c>
      <c r="Z302" s="2">
        <v>0</v>
      </c>
      <c r="AA302" s="2"/>
      <c r="AB302" s="2"/>
      <c r="AC302" s="2"/>
      <c r="AD302" s="2"/>
      <c r="AE302" s="2" t="s">
        <v>123</v>
      </c>
      <c r="AF302" s="2" t="s">
        <v>124</v>
      </c>
      <c r="AG302" s="2" t="s">
        <v>125</v>
      </c>
      <c r="AH302" s="2" t="s">
        <v>69</v>
      </c>
      <c r="AI302" s="2" t="s">
        <v>70</v>
      </c>
      <c r="AJ302" s="2" t="s">
        <v>71</v>
      </c>
      <c r="AK302" s="2">
        <v>328</v>
      </c>
    </row>
    <row r="303" spans="1:37">
      <c r="A303" s="2" t="s">
        <v>535</v>
      </c>
      <c r="B303" s="2" t="s">
        <v>530</v>
      </c>
      <c r="C303" s="2" t="s">
        <v>47</v>
      </c>
      <c r="D303" s="2" t="s">
        <v>531</v>
      </c>
      <c r="E303" s="2" t="s">
        <v>227</v>
      </c>
      <c r="F303" s="2" t="s">
        <v>228</v>
      </c>
      <c r="G303" s="2" t="s">
        <v>181</v>
      </c>
      <c r="H303" s="2" t="s">
        <v>532</v>
      </c>
      <c r="I303" s="2" t="s">
        <v>53</v>
      </c>
      <c r="J303" s="2" t="s">
        <v>533</v>
      </c>
      <c r="K303" s="2" t="s">
        <v>533</v>
      </c>
      <c r="L303" s="2" t="s">
        <v>534</v>
      </c>
      <c r="M303" s="2" t="s">
        <v>73</v>
      </c>
      <c r="N303" s="3">
        <v>370.24</v>
      </c>
      <c r="O303" s="3" t="s">
        <v>120</v>
      </c>
      <c r="P303" s="2"/>
      <c r="Q303" s="2"/>
      <c r="R303" s="2" t="s">
        <v>121</v>
      </c>
      <c r="S303" s="2"/>
      <c r="T303" s="2" t="s">
        <v>108</v>
      </c>
      <c r="U303" s="2"/>
      <c r="V303" s="2"/>
      <c r="W303" s="2" t="s">
        <v>122</v>
      </c>
      <c r="X303" s="2" t="s">
        <v>64</v>
      </c>
      <c r="Y303" s="2" t="s">
        <v>65</v>
      </c>
      <c r="Z303" s="2">
        <v>0</v>
      </c>
      <c r="AA303" s="2"/>
      <c r="AB303" s="2"/>
      <c r="AC303" s="2"/>
      <c r="AD303" s="2"/>
      <c r="AE303" s="2" t="s">
        <v>123</v>
      </c>
      <c r="AF303" s="2" t="s">
        <v>124</v>
      </c>
      <c r="AG303" s="2" t="s">
        <v>125</v>
      </c>
      <c r="AH303" s="2" t="s">
        <v>69</v>
      </c>
      <c r="AI303" s="2" t="s">
        <v>70</v>
      </c>
      <c r="AJ303" s="2" t="s">
        <v>71</v>
      </c>
      <c r="AK303" s="2">
        <v>328</v>
      </c>
    </row>
    <row r="304" spans="1:37">
      <c r="A304" s="2" t="s">
        <v>536</v>
      </c>
      <c r="B304" s="2" t="s">
        <v>530</v>
      </c>
      <c r="C304" s="2" t="s">
        <v>47</v>
      </c>
      <c r="D304" s="2" t="s">
        <v>531</v>
      </c>
      <c r="E304" s="2" t="s">
        <v>227</v>
      </c>
      <c r="F304" s="2" t="s">
        <v>228</v>
      </c>
      <c r="G304" s="2" t="s">
        <v>181</v>
      </c>
      <c r="H304" s="2" t="s">
        <v>532</v>
      </c>
      <c r="I304" s="2" t="s">
        <v>53</v>
      </c>
      <c r="J304" s="2" t="s">
        <v>533</v>
      </c>
      <c r="K304" s="2" t="s">
        <v>533</v>
      </c>
      <c r="L304" s="2" t="s">
        <v>534</v>
      </c>
      <c r="M304" s="2" t="s">
        <v>78</v>
      </c>
      <c r="N304" s="3">
        <v>370.24</v>
      </c>
      <c r="O304" s="3" t="s">
        <v>120</v>
      </c>
      <c r="P304" s="2"/>
      <c r="Q304" s="2"/>
      <c r="R304" s="2" t="s">
        <v>121</v>
      </c>
      <c r="S304" s="2"/>
      <c r="T304" s="2" t="s">
        <v>108</v>
      </c>
      <c r="U304" s="2"/>
      <c r="V304" s="2"/>
      <c r="W304" s="2" t="s">
        <v>122</v>
      </c>
      <c r="X304" s="2" t="s">
        <v>64</v>
      </c>
      <c r="Y304" s="2" t="s">
        <v>65</v>
      </c>
      <c r="Z304" s="2">
        <v>0</v>
      </c>
      <c r="AA304" s="2"/>
      <c r="AB304" s="2"/>
      <c r="AC304" s="2"/>
      <c r="AD304" s="2"/>
      <c r="AE304" s="2" t="s">
        <v>123</v>
      </c>
      <c r="AF304" s="2" t="s">
        <v>124</v>
      </c>
      <c r="AG304" s="2" t="s">
        <v>125</v>
      </c>
      <c r="AH304" s="2" t="s">
        <v>69</v>
      </c>
      <c r="AI304" s="2" t="s">
        <v>70</v>
      </c>
      <c r="AJ304" s="2" t="s">
        <v>71</v>
      </c>
      <c r="AK304" s="2">
        <v>328</v>
      </c>
    </row>
    <row r="305" spans="1:37">
      <c r="A305" s="2" t="s">
        <v>537</v>
      </c>
      <c r="B305" s="2" t="s">
        <v>530</v>
      </c>
      <c r="C305" s="2" t="s">
        <v>47</v>
      </c>
      <c r="D305" s="2" t="s">
        <v>531</v>
      </c>
      <c r="E305" s="2" t="s">
        <v>227</v>
      </c>
      <c r="F305" s="2" t="s">
        <v>228</v>
      </c>
      <c r="G305" s="2" t="s">
        <v>181</v>
      </c>
      <c r="H305" s="2" t="s">
        <v>532</v>
      </c>
      <c r="I305" s="2" t="s">
        <v>53</v>
      </c>
      <c r="J305" s="2" t="s">
        <v>533</v>
      </c>
      <c r="K305" s="2" t="s">
        <v>533</v>
      </c>
      <c r="L305" s="2" t="s">
        <v>534</v>
      </c>
      <c r="M305" s="2" t="s">
        <v>82</v>
      </c>
      <c r="N305" s="3">
        <v>370.24</v>
      </c>
      <c r="O305" s="3" t="s">
        <v>120</v>
      </c>
      <c r="P305" s="2"/>
      <c r="Q305" s="2"/>
      <c r="R305" s="2" t="s">
        <v>121</v>
      </c>
      <c r="S305" s="2"/>
      <c r="T305" s="2" t="s">
        <v>108</v>
      </c>
      <c r="U305" s="2"/>
      <c r="V305" s="2"/>
      <c r="W305" s="2" t="s">
        <v>122</v>
      </c>
      <c r="X305" s="2" t="s">
        <v>64</v>
      </c>
      <c r="Y305" s="2" t="s">
        <v>65</v>
      </c>
      <c r="Z305" s="2">
        <v>0</v>
      </c>
      <c r="AA305" s="2"/>
      <c r="AB305" s="2"/>
      <c r="AC305" s="2"/>
      <c r="AD305" s="2"/>
      <c r="AE305" s="2" t="s">
        <v>123</v>
      </c>
      <c r="AF305" s="2" t="s">
        <v>124</v>
      </c>
      <c r="AG305" s="2" t="s">
        <v>125</v>
      </c>
      <c r="AH305" s="2" t="s">
        <v>69</v>
      </c>
      <c r="AI305" s="2" t="s">
        <v>70</v>
      </c>
      <c r="AJ305" s="2" t="s">
        <v>71</v>
      </c>
      <c r="AK305" s="2">
        <v>328</v>
      </c>
    </row>
    <row r="306" spans="1:37">
      <c r="A306" s="2" t="s">
        <v>538</v>
      </c>
      <c r="B306" s="2" t="s">
        <v>530</v>
      </c>
      <c r="C306" s="2" t="s">
        <v>47</v>
      </c>
      <c r="D306" s="2" t="s">
        <v>531</v>
      </c>
      <c r="E306" s="2" t="s">
        <v>227</v>
      </c>
      <c r="F306" s="2" t="s">
        <v>228</v>
      </c>
      <c r="G306" s="2" t="s">
        <v>181</v>
      </c>
      <c r="H306" s="2" t="s">
        <v>532</v>
      </c>
      <c r="I306" s="2" t="s">
        <v>53</v>
      </c>
      <c r="J306" s="2" t="s">
        <v>533</v>
      </c>
      <c r="K306" s="2" t="s">
        <v>533</v>
      </c>
      <c r="L306" s="2" t="s">
        <v>534</v>
      </c>
      <c r="M306" s="2" t="s">
        <v>86</v>
      </c>
      <c r="N306" s="3">
        <v>370.24</v>
      </c>
      <c r="O306" s="3" t="s">
        <v>120</v>
      </c>
      <c r="P306" s="2"/>
      <c r="Q306" s="2"/>
      <c r="R306" s="2" t="s">
        <v>121</v>
      </c>
      <c r="S306" s="2"/>
      <c r="T306" s="2" t="s">
        <v>108</v>
      </c>
      <c r="U306" s="2"/>
      <c r="V306" s="2"/>
      <c r="W306" s="2" t="s">
        <v>122</v>
      </c>
      <c r="X306" s="2" t="s">
        <v>64</v>
      </c>
      <c r="Y306" s="2" t="s">
        <v>65</v>
      </c>
      <c r="Z306" s="2">
        <v>0</v>
      </c>
      <c r="AA306" s="2"/>
      <c r="AB306" s="2"/>
      <c r="AC306" s="2"/>
      <c r="AD306" s="2"/>
      <c r="AE306" s="2" t="s">
        <v>123</v>
      </c>
      <c r="AF306" s="2" t="s">
        <v>124</v>
      </c>
      <c r="AG306" s="2" t="s">
        <v>125</v>
      </c>
      <c r="AH306" s="2" t="s">
        <v>69</v>
      </c>
      <c r="AI306" s="2" t="s">
        <v>70</v>
      </c>
      <c r="AJ306" s="2" t="s">
        <v>71</v>
      </c>
      <c r="AK306" s="2">
        <v>328</v>
      </c>
    </row>
    <row r="307" spans="1:37">
      <c r="A307" s="2" t="s">
        <v>539</v>
      </c>
      <c r="B307" s="2" t="s">
        <v>530</v>
      </c>
      <c r="C307" s="2" t="s">
        <v>47</v>
      </c>
      <c r="D307" s="2" t="s">
        <v>531</v>
      </c>
      <c r="E307" s="2" t="s">
        <v>227</v>
      </c>
      <c r="F307" s="2" t="s">
        <v>228</v>
      </c>
      <c r="G307" s="2" t="s">
        <v>181</v>
      </c>
      <c r="H307" s="2" t="s">
        <v>532</v>
      </c>
      <c r="I307" s="2" t="s">
        <v>53</v>
      </c>
      <c r="J307" s="2" t="s">
        <v>533</v>
      </c>
      <c r="K307" s="2" t="s">
        <v>533</v>
      </c>
      <c r="L307" s="2" t="s">
        <v>534</v>
      </c>
      <c r="M307" s="2" t="s">
        <v>91</v>
      </c>
      <c r="N307" s="3">
        <v>370.24</v>
      </c>
      <c r="O307" s="3" t="s">
        <v>120</v>
      </c>
      <c r="P307" s="2"/>
      <c r="Q307" s="2"/>
      <c r="R307" s="2" t="s">
        <v>121</v>
      </c>
      <c r="S307" s="2"/>
      <c r="T307" s="2" t="s">
        <v>108</v>
      </c>
      <c r="U307" s="2"/>
      <c r="V307" s="2"/>
      <c r="W307" s="2" t="s">
        <v>122</v>
      </c>
      <c r="X307" s="2" t="s">
        <v>64</v>
      </c>
      <c r="Y307" s="2" t="s">
        <v>65</v>
      </c>
      <c r="Z307" s="2">
        <v>0</v>
      </c>
      <c r="AA307" s="2"/>
      <c r="AB307" s="2"/>
      <c r="AC307" s="2"/>
      <c r="AD307" s="2"/>
      <c r="AE307" s="2" t="s">
        <v>123</v>
      </c>
      <c r="AF307" s="2" t="s">
        <v>124</v>
      </c>
      <c r="AG307" s="2" t="s">
        <v>125</v>
      </c>
      <c r="AH307" s="2" t="s">
        <v>69</v>
      </c>
      <c r="AI307" s="2" t="s">
        <v>70</v>
      </c>
      <c r="AJ307" s="2" t="s">
        <v>71</v>
      </c>
      <c r="AK307" s="2">
        <v>328</v>
      </c>
    </row>
    <row r="308" spans="1:37">
      <c r="A308" s="2" t="s">
        <v>540</v>
      </c>
      <c r="B308" s="2" t="s">
        <v>530</v>
      </c>
      <c r="C308" s="2" t="s">
        <v>47</v>
      </c>
      <c r="D308" s="2" t="s">
        <v>531</v>
      </c>
      <c r="E308" s="2" t="s">
        <v>227</v>
      </c>
      <c r="F308" s="2" t="s">
        <v>228</v>
      </c>
      <c r="G308" s="2" t="s">
        <v>181</v>
      </c>
      <c r="H308" s="2" t="s">
        <v>532</v>
      </c>
      <c r="I308" s="2" t="s">
        <v>53</v>
      </c>
      <c r="J308" s="2" t="s">
        <v>533</v>
      </c>
      <c r="K308" s="2" t="s">
        <v>533</v>
      </c>
      <c r="L308" s="2" t="s">
        <v>534</v>
      </c>
      <c r="M308" s="2" t="s">
        <v>95</v>
      </c>
      <c r="N308" s="3">
        <v>370.24</v>
      </c>
      <c r="O308" s="3" t="s">
        <v>120</v>
      </c>
      <c r="P308" s="2"/>
      <c r="Q308" s="2"/>
      <c r="R308" s="2" t="s">
        <v>121</v>
      </c>
      <c r="S308" s="2"/>
      <c r="T308" s="2" t="s">
        <v>108</v>
      </c>
      <c r="U308" s="2"/>
      <c r="V308" s="2"/>
      <c r="W308" s="2" t="s">
        <v>122</v>
      </c>
      <c r="X308" s="2" t="s">
        <v>64</v>
      </c>
      <c r="Y308" s="2" t="s">
        <v>65</v>
      </c>
      <c r="Z308" s="2">
        <v>0</v>
      </c>
      <c r="AA308" s="2"/>
      <c r="AB308" s="2"/>
      <c r="AC308" s="2"/>
      <c r="AD308" s="2"/>
      <c r="AE308" s="2" t="s">
        <v>123</v>
      </c>
      <c r="AF308" s="2" t="s">
        <v>124</v>
      </c>
      <c r="AG308" s="2" t="s">
        <v>125</v>
      </c>
      <c r="AH308" s="2" t="s">
        <v>69</v>
      </c>
      <c r="AI308" s="2" t="s">
        <v>70</v>
      </c>
      <c r="AJ308" s="2" t="s">
        <v>71</v>
      </c>
      <c r="AK308" s="2">
        <v>328</v>
      </c>
    </row>
    <row r="309" spans="1:37">
      <c r="A309" s="2" t="s">
        <v>541</v>
      </c>
      <c r="B309" s="2" t="s">
        <v>530</v>
      </c>
      <c r="C309" s="2" t="s">
        <v>47</v>
      </c>
      <c r="D309" s="2" t="s">
        <v>531</v>
      </c>
      <c r="E309" s="2" t="s">
        <v>227</v>
      </c>
      <c r="F309" s="2" t="s">
        <v>228</v>
      </c>
      <c r="G309" s="2" t="s">
        <v>181</v>
      </c>
      <c r="H309" s="2" t="s">
        <v>532</v>
      </c>
      <c r="I309" s="2" t="s">
        <v>53</v>
      </c>
      <c r="J309" s="2" t="s">
        <v>533</v>
      </c>
      <c r="K309" s="2" t="s">
        <v>533</v>
      </c>
      <c r="L309" s="2" t="s">
        <v>534</v>
      </c>
      <c r="M309" s="2" t="s">
        <v>100</v>
      </c>
      <c r="N309" s="3">
        <v>370.24</v>
      </c>
      <c r="O309" s="3" t="s">
        <v>120</v>
      </c>
      <c r="P309" s="2"/>
      <c r="Q309" s="2"/>
      <c r="R309" s="2" t="s">
        <v>121</v>
      </c>
      <c r="S309" s="2"/>
      <c r="T309" s="2" t="s">
        <v>108</v>
      </c>
      <c r="U309" s="2"/>
      <c r="V309" s="2"/>
      <c r="W309" s="2" t="s">
        <v>122</v>
      </c>
      <c r="X309" s="2" t="s">
        <v>64</v>
      </c>
      <c r="Y309" s="2" t="s">
        <v>65</v>
      </c>
      <c r="Z309" s="2">
        <v>0</v>
      </c>
      <c r="AA309" s="2"/>
      <c r="AB309" s="2"/>
      <c r="AC309" s="2"/>
      <c r="AD309" s="2"/>
      <c r="AE309" s="2" t="s">
        <v>123</v>
      </c>
      <c r="AF309" s="2" t="s">
        <v>124</v>
      </c>
      <c r="AG309" s="2" t="s">
        <v>125</v>
      </c>
      <c r="AH309" s="2" t="s">
        <v>69</v>
      </c>
      <c r="AI309" s="2" t="s">
        <v>70</v>
      </c>
      <c r="AJ309" s="2" t="s">
        <v>71</v>
      </c>
      <c r="AK309" s="2">
        <v>328</v>
      </c>
    </row>
    <row r="310" spans="1:37">
      <c r="A310" s="2" t="s">
        <v>542</v>
      </c>
      <c r="B310" s="2" t="s">
        <v>530</v>
      </c>
      <c r="C310" s="2" t="s">
        <v>47</v>
      </c>
      <c r="D310" s="2" t="s">
        <v>531</v>
      </c>
      <c r="E310" s="2" t="s">
        <v>227</v>
      </c>
      <c r="F310" s="2" t="s">
        <v>228</v>
      </c>
      <c r="G310" s="2" t="s">
        <v>181</v>
      </c>
      <c r="H310" s="2" t="s">
        <v>532</v>
      </c>
      <c r="I310" s="2"/>
      <c r="J310" s="2"/>
      <c r="K310" s="2"/>
      <c r="L310" s="2"/>
      <c r="M310" s="2" t="s">
        <v>104</v>
      </c>
      <c r="N310" s="3"/>
      <c r="O310" s="3"/>
      <c r="P310" s="4">
        <v>0.0</v>
      </c>
      <c r="Q310" s="2" t="s">
        <v>105</v>
      </c>
      <c r="R310" s="2" t="s">
        <v>106</v>
      </c>
      <c r="S310" s="2" t="s">
        <v>107</v>
      </c>
      <c r="T310" s="2" t="s">
        <v>108</v>
      </c>
      <c r="U310" s="4">
        <f>0.0</f>
        <v>0.0</v>
      </c>
      <c r="V310" s="2" t="s">
        <v>109</v>
      </c>
      <c r="W310" s="2" t="s">
        <v>110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134</v>
      </c>
      <c r="AH310" s="2" t="s">
        <v>69</v>
      </c>
      <c r="AI310" s="2" t="s">
        <v>70</v>
      </c>
      <c r="AJ310" s="2" t="s">
        <v>71</v>
      </c>
      <c r="AK310" s="2">
        <v>328</v>
      </c>
    </row>
    <row r="311" spans="1:37">
      <c r="A311" s="2" t="s">
        <v>543</v>
      </c>
      <c r="B311" s="2" t="s">
        <v>544</v>
      </c>
      <c r="C311" s="2" t="s">
        <v>47</v>
      </c>
      <c r="D311" s="2" t="s">
        <v>545</v>
      </c>
      <c r="E311" s="2" t="s">
        <v>177</v>
      </c>
      <c r="F311" s="2" t="s">
        <v>116</v>
      </c>
      <c r="G311" s="2"/>
      <c r="H311" s="2" t="s">
        <v>52</v>
      </c>
      <c r="I311" s="2" t="s">
        <v>53</v>
      </c>
      <c r="J311" s="2" t="s">
        <v>118</v>
      </c>
      <c r="K311" s="2" t="s">
        <v>118</v>
      </c>
      <c r="L311" s="2" t="s">
        <v>119</v>
      </c>
      <c r="M311" s="2" t="s">
        <v>56</v>
      </c>
      <c r="N311" s="3">
        <v>1850</v>
      </c>
      <c r="O311" s="3" t="s">
        <v>120</v>
      </c>
      <c r="P311" s="2"/>
      <c r="Q311" s="2"/>
      <c r="R311" s="2" t="s">
        <v>121</v>
      </c>
      <c r="S311" s="2"/>
      <c r="T311" s="2" t="s">
        <v>108</v>
      </c>
      <c r="U311" s="2"/>
      <c r="V311" s="2"/>
      <c r="W311" s="2" t="s">
        <v>122</v>
      </c>
      <c r="X311" s="2" t="s">
        <v>64</v>
      </c>
      <c r="Y311" s="2" t="s">
        <v>65</v>
      </c>
      <c r="Z311" s="2">
        <v>0</v>
      </c>
      <c r="AA311" s="2"/>
      <c r="AB311" s="2"/>
      <c r="AC311" s="2"/>
      <c r="AD311" s="2"/>
      <c r="AE311" s="2" t="s">
        <v>123</v>
      </c>
      <c r="AF311" s="2" t="s">
        <v>546</v>
      </c>
      <c r="AG311" s="2" t="s">
        <v>547</v>
      </c>
      <c r="AH311" s="2" t="s">
        <v>69</v>
      </c>
      <c r="AI311" s="2" t="s">
        <v>70</v>
      </c>
      <c r="AJ311" s="2" t="s">
        <v>71</v>
      </c>
      <c r="AK311" s="2">
        <v>1667</v>
      </c>
    </row>
    <row r="312" spans="1:37">
      <c r="A312" s="2" t="s">
        <v>548</v>
      </c>
      <c r="B312" s="2" t="s">
        <v>544</v>
      </c>
      <c r="C312" s="2" t="s">
        <v>47</v>
      </c>
      <c r="D312" s="2" t="s">
        <v>545</v>
      </c>
      <c r="E312" s="2" t="s">
        <v>177</v>
      </c>
      <c r="F312" s="2" t="s">
        <v>116</v>
      </c>
      <c r="G312" s="2"/>
      <c r="H312" s="2" t="s">
        <v>52</v>
      </c>
      <c r="I312" s="2" t="s">
        <v>53</v>
      </c>
      <c r="J312" s="2" t="s">
        <v>118</v>
      </c>
      <c r="K312" s="2" t="s">
        <v>118</v>
      </c>
      <c r="L312" s="2" t="s">
        <v>119</v>
      </c>
      <c r="M312" s="2" t="s">
        <v>73</v>
      </c>
      <c r="N312" s="3">
        <v>1850</v>
      </c>
      <c r="O312" s="3" t="s">
        <v>120</v>
      </c>
      <c r="P312" s="2"/>
      <c r="Q312" s="2"/>
      <c r="R312" s="2" t="s">
        <v>121</v>
      </c>
      <c r="S312" s="2"/>
      <c r="T312" s="2" t="s">
        <v>108</v>
      </c>
      <c r="U312" s="2"/>
      <c r="V312" s="2"/>
      <c r="W312" s="2" t="s">
        <v>122</v>
      </c>
      <c r="X312" s="2" t="s">
        <v>64</v>
      </c>
      <c r="Y312" s="2" t="s">
        <v>65</v>
      </c>
      <c r="Z312" s="2">
        <v>0</v>
      </c>
      <c r="AA312" s="2"/>
      <c r="AB312" s="2"/>
      <c r="AC312" s="2"/>
      <c r="AD312" s="2"/>
      <c r="AE312" s="2" t="s">
        <v>123</v>
      </c>
      <c r="AF312" s="2" t="s">
        <v>546</v>
      </c>
      <c r="AG312" s="2" t="s">
        <v>547</v>
      </c>
      <c r="AH312" s="2" t="s">
        <v>69</v>
      </c>
      <c r="AI312" s="2" t="s">
        <v>70</v>
      </c>
      <c r="AJ312" s="2" t="s">
        <v>71</v>
      </c>
      <c r="AK312" s="2">
        <v>1667</v>
      </c>
    </row>
    <row r="313" spans="1:37">
      <c r="A313" s="2" t="s">
        <v>549</v>
      </c>
      <c r="B313" s="2" t="s">
        <v>544</v>
      </c>
      <c r="C313" s="2" t="s">
        <v>47</v>
      </c>
      <c r="D313" s="2" t="s">
        <v>545</v>
      </c>
      <c r="E313" s="2" t="s">
        <v>177</v>
      </c>
      <c r="F313" s="2" t="s">
        <v>116</v>
      </c>
      <c r="G313" s="2"/>
      <c r="H313" s="2" t="s">
        <v>52</v>
      </c>
      <c r="I313" s="2" t="s">
        <v>53</v>
      </c>
      <c r="J313" s="2" t="s">
        <v>118</v>
      </c>
      <c r="K313" s="2" t="s">
        <v>118</v>
      </c>
      <c r="L313" s="2" t="s">
        <v>119</v>
      </c>
      <c r="M313" s="2" t="s">
        <v>78</v>
      </c>
      <c r="N313" s="3">
        <v>1850</v>
      </c>
      <c r="O313" s="3" t="s">
        <v>120</v>
      </c>
      <c r="P313" s="2"/>
      <c r="Q313" s="2"/>
      <c r="R313" s="2" t="s">
        <v>121</v>
      </c>
      <c r="S313" s="2"/>
      <c r="T313" s="2" t="s">
        <v>108</v>
      </c>
      <c r="U313" s="2"/>
      <c r="V313" s="2"/>
      <c r="W313" s="2" t="s">
        <v>122</v>
      </c>
      <c r="X313" s="2" t="s">
        <v>64</v>
      </c>
      <c r="Y313" s="2" t="s">
        <v>65</v>
      </c>
      <c r="Z313" s="2">
        <v>0</v>
      </c>
      <c r="AA313" s="2"/>
      <c r="AB313" s="2"/>
      <c r="AC313" s="2"/>
      <c r="AD313" s="2"/>
      <c r="AE313" s="2" t="s">
        <v>123</v>
      </c>
      <c r="AF313" s="2" t="s">
        <v>546</v>
      </c>
      <c r="AG313" s="2" t="s">
        <v>547</v>
      </c>
      <c r="AH313" s="2" t="s">
        <v>69</v>
      </c>
      <c r="AI313" s="2" t="s">
        <v>70</v>
      </c>
      <c r="AJ313" s="2" t="s">
        <v>71</v>
      </c>
      <c r="AK313" s="2">
        <v>1667</v>
      </c>
    </row>
    <row r="314" spans="1:37">
      <c r="A314" s="2" t="s">
        <v>550</v>
      </c>
      <c r="B314" s="2" t="s">
        <v>544</v>
      </c>
      <c r="C314" s="2" t="s">
        <v>47</v>
      </c>
      <c r="D314" s="2" t="s">
        <v>545</v>
      </c>
      <c r="E314" s="2" t="s">
        <v>177</v>
      </c>
      <c r="F314" s="2" t="s">
        <v>116</v>
      </c>
      <c r="G314" s="2"/>
      <c r="H314" s="2" t="s">
        <v>52</v>
      </c>
      <c r="I314" s="2" t="s">
        <v>53</v>
      </c>
      <c r="J314" s="2" t="s">
        <v>118</v>
      </c>
      <c r="K314" s="2" t="s">
        <v>118</v>
      </c>
      <c r="L314" s="2" t="s">
        <v>119</v>
      </c>
      <c r="M314" s="2" t="s">
        <v>82</v>
      </c>
      <c r="N314" s="3">
        <v>1850</v>
      </c>
      <c r="O314" s="3" t="s">
        <v>120</v>
      </c>
      <c r="P314" s="2"/>
      <c r="Q314" s="2"/>
      <c r="R314" s="2" t="s">
        <v>121</v>
      </c>
      <c r="S314" s="2"/>
      <c r="T314" s="2" t="s">
        <v>108</v>
      </c>
      <c r="U314" s="2"/>
      <c r="V314" s="2"/>
      <c r="W314" s="2" t="s">
        <v>122</v>
      </c>
      <c r="X314" s="2" t="s">
        <v>64</v>
      </c>
      <c r="Y314" s="2" t="s">
        <v>65</v>
      </c>
      <c r="Z314" s="2">
        <v>0</v>
      </c>
      <c r="AA314" s="2"/>
      <c r="AB314" s="2"/>
      <c r="AC314" s="2"/>
      <c r="AD314" s="2"/>
      <c r="AE314" s="2" t="s">
        <v>123</v>
      </c>
      <c r="AF314" s="2" t="s">
        <v>546</v>
      </c>
      <c r="AG314" s="2" t="s">
        <v>547</v>
      </c>
      <c r="AH314" s="2" t="s">
        <v>69</v>
      </c>
      <c r="AI314" s="2" t="s">
        <v>70</v>
      </c>
      <c r="AJ314" s="2" t="s">
        <v>71</v>
      </c>
      <c r="AK314" s="2">
        <v>1667</v>
      </c>
    </row>
    <row r="315" spans="1:37">
      <c r="A315" s="2" t="s">
        <v>551</v>
      </c>
      <c r="B315" s="2" t="s">
        <v>544</v>
      </c>
      <c r="C315" s="2" t="s">
        <v>47</v>
      </c>
      <c r="D315" s="2" t="s">
        <v>545</v>
      </c>
      <c r="E315" s="2" t="s">
        <v>177</v>
      </c>
      <c r="F315" s="2" t="s">
        <v>116</v>
      </c>
      <c r="G315" s="2"/>
      <c r="H315" s="2" t="s">
        <v>52</v>
      </c>
      <c r="I315" s="2" t="s">
        <v>53</v>
      </c>
      <c r="J315" s="2" t="s">
        <v>118</v>
      </c>
      <c r="K315" s="2" t="s">
        <v>118</v>
      </c>
      <c r="L315" s="2" t="s">
        <v>119</v>
      </c>
      <c r="M315" s="2" t="s">
        <v>86</v>
      </c>
      <c r="N315" s="3">
        <v>1850</v>
      </c>
      <c r="O315" s="3" t="s">
        <v>120</v>
      </c>
      <c r="P315" s="2"/>
      <c r="Q315" s="2"/>
      <c r="R315" s="2" t="s">
        <v>121</v>
      </c>
      <c r="S315" s="2"/>
      <c r="T315" s="2" t="s">
        <v>108</v>
      </c>
      <c r="U315" s="2"/>
      <c r="V315" s="2"/>
      <c r="W315" s="2" t="s">
        <v>122</v>
      </c>
      <c r="X315" s="2" t="s">
        <v>64</v>
      </c>
      <c r="Y315" s="2" t="s">
        <v>65</v>
      </c>
      <c r="Z315" s="2">
        <v>0</v>
      </c>
      <c r="AA315" s="2"/>
      <c r="AB315" s="2"/>
      <c r="AC315" s="2"/>
      <c r="AD315" s="2"/>
      <c r="AE315" s="2" t="s">
        <v>123</v>
      </c>
      <c r="AF315" s="2" t="s">
        <v>546</v>
      </c>
      <c r="AG315" s="2" t="s">
        <v>547</v>
      </c>
      <c r="AH315" s="2" t="s">
        <v>69</v>
      </c>
      <c r="AI315" s="2" t="s">
        <v>70</v>
      </c>
      <c r="AJ315" s="2" t="s">
        <v>71</v>
      </c>
      <c r="AK315" s="2">
        <v>1667</v>
      </c>
    </row>
    <row r="316" spans="1:37">
      <c r="A316" s="2" t="s">
        <v>552</v>
      </c>
      <c r="B316" s="2" t="s">
        <v>544</v>
      </c>
      <c r="C316" s="2" t="s">
        <v>47</v>
      </c>
      <c r="D316" s="2" t="s">
        <v>545</v>
      </c>
      <c r="E316" s="2" t="s">
        <v>177</v>
      </c>
      <c r="F316" s="2" t="s">
        <v>116</v>
      </c>
      <c r="G316" s="2"/>
      <c r="H316" s="2" t="s">
        <v>52</v>
      </c>
      <c r="I316" s="2" t="s">
        <v>53</v>
      </c>
      <c r="J316" s="2" t="s">
        <v>118</v>
      </c>
      <c r="K316" s="2" t="s">
        <v>118</v>
      </c>
      <c r="L316" s="2" t="s">
        <v>119</v>
      </c>
      <c r="M316" s="2" t="s">
        <v>91</v>
      </c>
      <c r="N316" s="3">
        <v>1850</v>
      </c>
      <c r="O316" s="3" t="s">
        <v>120</v>
      </c>
      <c r="P316" s="2"/>
      <c r="Q316" s="2"/>
      <c r="R316" s="2" t="s">
        <v>121</v>
      </c>
      <c r="S316" s="2"/>
      <c r="T316" s="2" t="s">
        <v>108</v>
      </c>
      <c r="U316" s="2"/>
      <c r="V316" s="2"/>
      <c r="W316" s="2" t="s">
        <v>122</v>
      </c>
      <c r="X316" s="2" t="s">
        <v>64</v>
      </c>
      <c r="Y316" s="2" t="s">
        <v>65</v>
      </c>
      <c r="Z316" s="2">
        <v>0</v>
      </c>
      <c r="AA316" s="2"/>
      <c r="AB316" s="2"/>
      <c r="AC316" s="2"/>
      <c r="AD316" s="2"/>
      <c r="AE316" s="2" t="s">
        <v>123</v>
      </c>
      <c r="AF316" s="2" t="s">
        <v>546</v>
      </c>
      <c r="AG316" s="2" t="s">
        <v>547</v>
      </c>
      <c r="AH316" s="2" t="s">
        <v>69</v>
      </c>
      <c r="AI316" s="2" t="s">
        <v>70</v>
      </c>
      <c r="AJ316" s="2" t="s">
        <v>71</v>
      </c>
      <c r="AK316" s="2">
        <v>1667</v>
      </c>
    </row>
    <row r="317" spans="1:37">
      <c r="A317" s="2" t="s">
        <v>553</v>
      </c>
      <c r="B317" s="2" t="s">
        <v>544</v>
      </c>
      <c r="C317" s="2" t="s">
        <v>47</v>
      </c>
      <c r="D317" s="2" t="s">
        <v>545</v>
      </c>
      <c r="E317" s="2" t="s">
        <v>177</v>
      </c>
      <c r="F317" s="2" t="s">
        <v>116</v>
      </c>
      <c r="G317" s="2"/>
      <c r="H317" s="2" t="s">
        <v>52</v>
      </c>
      <c r="I317" s="2" t="s">
        <v>53</v>
      </c>
      <c r="J317" s="2" t="s">
        <v>118</v>
      </c>
      <c r="K317" s="2" t="s">
        <v>118</v>
      </c>
      <c r="L317" s="2" t="s">
        <v>119</v>
      </c>
      <c r="M317" s="2" t="s">
        <v>95</v>
      </c>
      <c r="N317" s="3">
        <v>1850</v>
      </c>
      <c r="O317" s="3" t="s">
        <v>120</v>
      </c>
      <c r="P317" s="2"/>
      <c r="Q317" s="2"/>
      <c r="R317" s="2" t="s">
        <v>121</v>
      </c>
      <c r="S317" s="2"/>
      <c r="T317" s="2" t="s">
        <v>108</v>
      </c>
      <c r="U317" s="2"/>
      <c r="V317" s="2"/>
      <c r="W317" s="2" t="s">
        <v>122</v>
      </c>
      <c r="X317" s="2" t="s">
        <v>64</v>
      </c>
      <c r="Y317" s="2" t="s">
        <v>65</v>
      </c>
      <c r="Z317" s="2">
        <v>0</v>
      </c>
      <c r="AA317" s="2"/>
      <c r="AB317" s="2"/>
      <c r="AC317" s="2"/>
      <c r="AD317" s="2"/>
      <c r="AE317" s="2" t="s">
        <v>123</v>
      </c>
      <c r="AF317" s="2" t="s">
        <v>546</v>
      </c>
      <c r="AG317" s="2" t="s">
        <v>547</v>
      </c>
      <c r="AH317" s="2" t="s">
        <v>69</v>
      </c>
      <c r="AI317" s="2" t="s">
        <v>70</v>
      </c>
      <c r="AJ317" s="2" t="s">
        <v>71</v>
      </c>
      <c r="AK317" s="2">
        <v>1667</v>
      </c>
    </row>
    <row r="318" spans="1:37">
      <c r="A318" s="2" t="s">
        <v>554</v>
      </c>
      <c r="B318" s="2" t="s">
        <v>544</v>
      </c>
      <c r="C318" s="2" t="s">
        <v>47</v>
      </c>
      <c r="D318" s="2" t="s">
        <v>545</v>
      </c>
      <c r="E318" s="2" t="s">
        <v>177</v>
      </c>
      <c r="F318" s="2" t="s">
        <v>116</v>
      </c>
      <c r="G318" s="2"/>
      <c r="H318" s="2" t="s">
        <v>52</v>
      </c>
      <c r="I318" s="2" t="s">
        <v>53</v>
      </c>
      <c r="J318" s="2" t="s">
        <v>118</v>
      </c>
      <c r="K318" s="2" t="s">
        <v>118</v>
      </c>
      <c r="L318" s="2" t="s">
        <v>119</v>
      </c>
      <c r="M318" s="2" t="s">
        <v>100</v>
      </c>
      <c r="N318" s="3">
        <v>1850</v>
      </c>
      <c r="O318" s="3" t="s">
        <v>120</v>
      </c>
      <c r="P318" s="2"/>
      <c r="Q318" s="2"/>
      <c r="R318" s="2" t="s">
        <v>121</v>
      </c>
      <c r="S318" s="2"/>
      <c r="T318" s="2" t="s">
        <v>108</v>
      </c>
      <c r="U318" s="2"/>
      <c r="V318" s="2"/>
      <c r="W318" s="2" t="s">
        <v>122</v>
      </c>
      <c r="X318" s="2" t="s">
        <v>64</v>
      </c>
      <c r="Y318" s="2" t="s">
        <v>65</v>
      </c>
      <c r="Z318" s="2">
        <v>0</v>
      </c>
      <c r="AA318" s="2"/>
      <c r="AB318" s="2"/>
      <c r="AC318" s="2"/>
      <c r="AD318" s="2"/>
      <c r="AE318" s="2" t="s">
        <v>123</v>
      </c>
      <c r="AF318" s="2" t="s">
        <v>546</v>
      </c>
      <c r="AG318" s="2" t="s">
        <v>547</v>
      </c>
      <c r="AH318" s="2" t="s">
        <v>69</v>
      </c>
      <c r="AI318" s="2" t="s">
        <v>70</v>
      </c>
      <c r="AJ318" s="2" t="s">
        <v>71</v>
      </c>
      <c r="AK318" s="2">
        <v>1667</v>
      </c>
    </row>
    <row r="319" spans="1:37">
      <c r="A319" s="2" t="s">
        <v>555</v>
      </c>
      <c r="B319" s="2" t="s">
        <v>544</v>
      </c>
      <c r="C319" s="2" t="s">
        <v>47</v>
      </c>
      <c r="D319" s="2" t="s">
        <v>545</v>
      </c>
      <c r="E319" s="2" t="s">
        <v>177</v>
      </c>
      <c r="F319" s="2" t="s">
        <v>116</v>
      </c>
      <c r="G319" s="2"/>
      <c r="H319" s="2" t="s">
        <v>52</v>
      </c>
      <c r="I319" s="2"/>
      <c r="J319" s="2"/>
      <c r="K319" s="2"/>
      <c r="L319" s="2"/>
      <c r="M319" s="2" t="s">
        <v>104</v>
      </c>
      <c r="N319" s="3"/>
      <c r="O319" s="3"/>
      <c r="P319" s="4">
        <v>0.0</v>
      </c>
      <c r="Q319" s="2" t="s">
        <v>105</v>
      </c>
      <c r="R319" s="2" t="s">
        <v>106</v>
      </c>
      <c r="S319" s="2" t="s">
        <v>107</v>
      </c>
      <c r="T319" s="2" t="s">
        <v>108</v>
      </c>
      <c r="U319" s="4">
        <f>0.0</f>
        <v>0.0</v>
      </c>
      <c r="V319" s="2" t="s">
        <v>109</v>
      </c>
      <c r="W319" s="2" t="s">
        <v>110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123</v>
      </c>
      <c r="AF319" s="2" t="s">
        <v>546</v>
      </c>
      <c r="AG319" s="2" t="s">
        <v>556</v>
      </c>
      <c r="AH319" s="2" t="s">
        <v>69</v>
      </c>
      <c r="AI319" s="2" t="s">
        <v>70</v>
      </c>
      <c r="AJ319" s="2" t="s">
        <v>71</v>
      </c>
      <c r="AK319" s="2">
        <v>1667</v>
      </c>
    </row>
    <row r="320" spans="1:37">
      <c r="A320" s="2" t="s">
        <v>557</v>
      </c>
      <c r="B320" s="2" t="s">
        <v>558</v>
      </c>
      <c r="C320" s="2" t="s">
        <v>47</v>
      </c>
      <c r="D320" s="2" t="s">
        <v>559</v>
      </c>
      <c r="E320" s="2" t="s">
        <v>560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270</v>
      </c>
      <c r="K320" s="2" t="s">
        <v>55</v>
      </c>
      <c r="L320" s="2" t="s">
        <v>51</v>
      </c>
      <c r="M320" s="2" t="s">
        <v>56</v>
      </c>
      <c r="N320" s="3">
        <v>1814275</v>
      </c>
      <c r="O320" s="3" t="s">
        <v>57</v>
      </c>
      <c r="P320" s="4">
        <f>IF(O320="吨",N320*1000,IF(O320="万立方米",N320*10000,""))</f>
        <v>1814275000.0</v>
      </c>
      <c r="Q320" s="2" t="s">
        <v>58</v>
      </c>
      <c r="R320" s="2" t="s">
        <v>59</v>
      </c>
      <c r="S320" s="2" t="s">
        <v>60</v>
      </c>
      <c r="T320" s="2" t="s">
        <v>61</v>
      </c>
      <c r="U320" s="4">
        <f>0.06</f>
        <v>0.06</v>
      </c>
      <c r="V320" s="2" t="s">
        <v>62</v>
      </c>
      <c r="W320" s="2" t="s">
        <v>63</v>
      </c>
      <c r="X320" s="2" t="s">
        <v>64</v>
      </c>
      <c r="Y320" s="2" t="s">
        <v>65</v>
      </c>
      <c r="Z320" s="2">
        <v>0</v>
      </c>
      <c r="AA320" s="2"/>
      <c r="AB320" s="2"/>
      <c r="AC320" s="4">
        <f>P320*U320/1000000</f>
        <v>108.8565</v>
      </c>
      <c r="AD320" s="4">
        <f>AC320*(1-Z320/100)</f>
        <v>108.8565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561</v>
      </c>
      <c r="B321" s="2" t="s">
        <v>558</v>
      </c>
      <c r="C321" s="2" t="s">
        <v>47</v>
      </c>
      <c r="D321" s="2" t="s">
        <v>559</v>
      </c>
      <c r="E321" s="2" t="s">
        <v>560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270</v>
      </c>
      <c r="K321" s="2" t="s">
        <v>55</v>
      </c>
      <c r="L321" s="2" t="s">
        <v>51</v>
      </c>
      <c r="M321" s="2" t="s">
        <v>73</v>
      </c>
      <c r="N321" s="3">
        <v>1814275</v>
      </c>
      <c r="O321" s="3" t="s">
        <v>57</v>
      </c>
      <c r="P321" s="4">
        <f>IF(O321="吨",N321*1000,IF(O321="万立方米",N321*10000,""))</f>
        <v>1814275000.0</v>
      </c>
      <c r="Q321" s="2" t="s">
        <v>58</v>
      </c>
      <c r="R321" s="2" t="s">
        <v>59</v>
      </c>
      <c r="S321" s="2" t="s">
        <v>74</v>
      </c>
      <c r="T321" s="2" t="s">
        <v>75</v>
      </c>
      <c r="U321" s="4">
        <f>1.5</f>
        <v>1.5</v>
      </c>
      <c r="V321" s="2" t="s">
        <v>62</v>
      </c>
      <c r="W321" s="2" t="s">
        <v>76</v>
      </c>
      <c r="X321" s="2" t="s">
        <v>64</v>
      </c>
      <c r="Y321" s="2" t="s">
        <v>65</v>
      </c>
      <c r="Z321" s="2">
        <v>0</v>
      </c>
      <c r="AA321" s="2"/>
      <c r="AB321" s="2"/>
      <c r="AC321" s="4">
        <f>P321*U321/1000000</f>
        <v>2721.4125</v>
      </c>
      <c r="AD321" s="4">
        <f>AC321*(1-Z321/100)</f>
        <v>2721.4125</v>
      </c>
      <c r="AE321" s="2" t="s">
        <v>66</v>
      </c>
      <c r="AF321" s="2" t="s">
        <v>67</v>
      </c>
      <c r="AG321" s="2" t="s">
        <v>68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562</v>
      </c>
      <c r="B322" s="2" t="s">
        <v>558</v>
      </c>
      <c r="C322" s="2" t="s">
        <v>47</v>
      </c>
      <c r="D322" s="2" t="s">
        <v>559</v>
      </c>
      <c r="E322" s="2" t="s">
        <v>560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270</v>
      </c>
      <c r="K322" s="2" t="s">
        <v>55</v>
      </c>
      <c r="L322" s="2" t="s">
        <v>51</v>
      </c>
      <c r="M322" s="2" t="s">
        <v>78</v>
      </c>
      <c r="N322" s="3">
        <v>1814275</v>
      </c>
      <c r="O322" s="3" t="s">
        <v>57</v>
      </c>
      <c r="P322" s="4">
        <f>IF(O322="吨",N322*1000,IF(O322="万立方米",N322*10000,""))</f>
        <v>1814275000.0</v>
      </c>
      <c r="Q322" s="2" t="s">
        <v>58</v>
      </c>
      <c r="R322" s="2" t="s">
        <v>59</v>
      </c>
      <c r="S322" s="2" t="s">
        <v>79</v>
      </c>
      <c r="T322" s="2" t="s">
        <v>75</v>
      </c>
      <c r="U322" s="4">
        <f>6.0</f>
        <v>6.0</v>
      </c>
      <c r="V322" s="2" t="s">
        <v>62</v>
      </c>
      <c r="W322" s="2" t="s">
        <v>80</v>
      </c>
      <c r="X322" s="2" t="s">
        <v>64</v>
      </c>
      <c r="Y322" s="2" t="s">
        <v>65</v>
      </c>
      <c r="Z322" s="2">
        <v>0</v>
      </c>
      <c r="AA322" s="2"/>
      <c r="AB322" s="2"/>
      <c r="AC322" s="4">
        <f>P322*U322/1000000</f>
        <v>10885.65</v>
      </c>
      <c r="AD322" s="4">
        <f>AC322*(1-Z322/100)</f>
        <v>10885.65</v>
      </c>
      <c r="AE322" s="2" t="s">
        <v>66</v>
      </c>
      <c r="AF322" s="2" t="s">
        <v>67</v>
      </c>
      <c r="AG322" s="2" t="s">
        <v>68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563</v>
      </c>
      <c r="B323" s="2" t="s">
        <v>558</v>
      </c>
      <c r="C323" s="2" t="s">
        <v>47</v>
      </c>
      <c r="D323" s="2" t="s">
        <v>559</v>
      </c>
      <c r="E323" s="2" t="s">
        <v>560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270</v>
      </c>
      <c r="K323" s="2" t="s">
        <v>55</v>
      </c>
      <c r="L323" s="2" t="s">
        <v>51</v>
      </c>
      <c r="M323" s="2" t="s">
        <v>82</v>
      </c>
      <c r="N323" s="3">
        <v>1814275</v>
      </c>
      <c r="O323" s="3" t="s">
        <v>57</v>
      </c>
      <c r="P323" s="4">
        <f>IF(O323="吨",N323*1000,IF(O323="万立方米",N323*10000,""))</f>
        <v>1814275000.0</v>
      </c>
      <c r="Q323" s="2" t="s">
        <v>58</v>
      </c>
      <c r="R323" s="2" t="s">
        <v>59</v>
      </c>
      <c r="S323" s="2" t="s">
        <v>83</v>
      </c>
      <c r="T323" s="2" t="s">
        <v>61</v>
      </c>
      <c r="U323" s="4">
        <f>0.35</f>
        <v>0.35</v>
      </c>
      <c r="V323" s="2" t="s">
        <v>62</v>
      </c>
      <c r="W323" s="2" t="s">
        <v>84</v>
      </c>
      <c r="X323" s="2" t="s">
        <v>64</v>
      </c>
      <c r="Y323" s="2" t="s">
        <v>65</v>
      </c>
      <c r="Z323" s="2">
        <v>0</v>
      </c>
      <c r="AA323" s="2"/>
      <c r="AB323" s="2"/>
      <c r="AC323" s="4">
        <f>P323*U323/1000000</f>
        <v>634.99625</v>
      </c>
      <c r="AD323" s="4">
        <f>AC323*(1-Z323/100)</f>
        <v>634.99625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564</v>
      </c>
      <c r="B324" s="2" t="s">
        <v>558</v>
      </c>
      <c r="C324" s="2" t="s">
        <v>47</v>
      </c>
      <c r="D324" s="2" t="s">
        <v>559</v>
      </c>
      <c r="E324" s="2" t="s">
        <v>560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270</v>
      </c>
      <c r="K324" s="2" t="s">
        <v>55</v>
      </c>
      <c r="L324" s="2" t="s">
        <v>51</v>
      </c>
      <c r="M324" s="2" t="s">
        <v>86</v>
      </c>
      <c r="N324" s="3">
        <v>1814275</v>
      </c>
      <c r="O324" s="3" t="s">
        <v>57</v>
      </c>
      <c r="P324" s="4">
        <f>IF(O324="吨",N324*1000,IF(O324="万立方米",N324*10000,""))</f>
        <v>1814275000.0</v>
      </c>
      <c r="Q324" s="2" t="s">
        <v>58</v>
      </c>
      <c r="R324" s="2" t="s">
        <v>59</v>
      </c>
      <c r="S324" s="2" t="s">
        <v>87</v>
      </c>
      <c r="T324" s="2" t="s">
        <v>88</v>
      </c>
      <c r="U324" s="4">
        <f>0.75</f>
        <v>0.75</v>
      </c>
      <c r="V324" s="2" t="s">
        <v>62</v>
      </c>
      <c r="W324" s="2" t="s">
        <v>89</v>
      </c>
      <c r="X324" s="2" t="s">
        <v>64</v>
      </c>
      <c r="Y324" s="2" t="s">
        <v>65</v>
      </c>
      <c r="Z324" s="2">
        <v>0</v>
      </c>
      <c r="AA324" s="2"/>
      <c r="AB324" s="2"/>
      <c r="AC324" s="4">
        <f>P324*U324/1000000</f>
        <v>1360.70625</v>
      </c>
      <c r="AD324" s="4">
        <f>AC325*(1-AA324/100)+(AC324-AC325)*(1-AB324/100)</f>
        <v>1360.70625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565</v>
      </c>
      <c r="B325" s="2" t="s">
        <v>558</v>
      </c>
      <c r="C325" s="2" t="s">
        <v>47</v>
      </c>
      <c r="D325" s="2" t="s">
        <v>559</v>
      </c>
      <c r="E325" s="2" t="s">
        <v>560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270</v>
      </c>
      <c r="K325" s="2" t="s">
        <v>55</v>
      </c>
      <c r="L325" s="2" t="s">
        <v>51</v>
      </c>
      <c r="M325" s="2" t="s">
        <v>91</v>
      </c>
      <c r="N325" s="3">
        <v>1814275</v>
      </c>
      <c r="O325" s="3" t="s">
        <v>57</v>
      </c>
      <c r="P325" s="4">
        <f>IF(O325="吨",N325*1000,IF(O325="万立方米",N325*10000,""))</f>
        <v>1814275000.0</v>
      </c>
      <c r="Q325" s="2" t="s">
        <v>58</v>
      </c>
      <c r="R325" s="2" t="s">
        <v>59</v>
      </c>
      <c r="S325" s="2" t="s">
        <v>92</v>
      </c>
      <c r="T325" s="2" t="s">
        <v>88</v>
      </c>
      <c r="U325" s="4">
        <f>0.75</f>
        <v>0.75</v>
      </c>
      <c r="V325" s="2" t="s">
        <v>62</v>
      </c>
      <c r="W325" s="2" t="s">
        <v>93</v>
      </c>
      <c r="X325" s="2" t="s">
        <v>64</v>
      </c>
      <c r="Y325" s="2" t="s">
        <v>65</v>
      </c>
      <c r="Z325" s="2">
        <v>0</v>
      </c>
      <c r="AA325" s="2"/>
      <c r="AB325" s="2"/>
      <c r="AC325" s="4">
        <f>P325*U325/1000000</f>
        <v>1360.70625</v>
      </c>
      <c r="AD325" s="4">
        <f>AC325*(1-Z325/100)</f>
        <v>1360.70625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566</v>
      </c>
      <c r="B326" s="2" t="s">
        <v>558</v>
      </c>
      <c r="C326" s="2" t="s">
        <v>47</v>
      </c>
      <c r="D326" s="2" t="s">
        <v>559</v>
      </c>
      <c r="E326" s="2" t="s">
        <v>560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270</v>
      </c>
      <c r="K326" s="2" t="s">
        <v>55</v>
      </c>
      <c r="L326" s="2" t="s">
        <v>51</v>
      </c>
      <c r="M326" s="2" t="s">
        <v>95</v>
      </c>
      <c r="N326" s="3">
        <v>1814275</v>
      </c>
      <c r="O326" s="3" t="s">
        <v>57</v>
      </c>
      <c r="P326" s="4">
        <f>IF(O326="吨",N326*1000,IF(O326="万立方米",N326*10000,""))</f>
        <v>1814275000.0</v>
      </c>
      <c r="Q326" s="2" t="s">
        <v>58</v>
      </c>
      <c r="R326" s="2" t="s">
        <v>59</v>
      </c>
      <c r="S326" s="2" t="s">
        <v>96</v>
      </c>
      <c r="T326" s="2" t="s">
        <v>97</v>
      </c>
      <c r="U326" s="4">
        <f>1.7</f>
        <v>1.7</v>
      </c>
      <c r="V326" s="2" t="s">
        <v>62</v>
      </c>
      <c r="W326" s="2" t="s">
        <v>98</v>
      </c>
      <c r="X326" s="2" t="s">
        <v>64</v>
      </c>
      <c r="Y326" s="2" t="s">
        <v>65</v>
      </c>
      <c r="Z326" s="2">
        <v>0</v>
      </c>
      <c r="AA326" s="2"/>
      <c r="AB326" s="2"/>
      <c r="AC326" s="4">
        <f>P326*U326/1000000</f>
        <v>3084.2675</v>
      </c>
      <c r="AD326" s="4">
        <f>AC326*(1-Z326/100)</f>
        <v>3084.2675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567</v>
      </c>
      <c r="B327" s="2" t="s">
        <v>558</v>
      </c>
      <c r="C327" s="2" t="s">
        <v>47</v>
      </c>
      <c r="D327" s="2" t="s">
        <v>559</v>
      </c>
      <c r="E327" s="2" t="s">
        <v>560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270</v>
      </c>
      <c r="K327" s="2" t="s">
        <v>55</v>
      </c>
      <c r="L327" s="2" t="s">
        <v>51</v>
      </c>
      <c r="M327" s="2" t="s">
        <v>100</v>
      </c>
      <c r="N327" s="3">
        <v>1814275</v>
      </c>
      <c r="O327" s="3" t="s">
        <v>57</v>
      </c>
      <c r="P327" s="4">
        <f>IF(O327="吨",N327*1000,IF(O327="万立方米",N327*10000,""))</f>
        <v>1814275000.0</v>
      </c>
      <c r="Q327" s="2" t="s">
        <v>58</v>
      </c>
      <c r="R327" s="2" t="s">
        <v>59</v>
      </c>
      <c r="S327" s="2" t="s">
        <v>101</v>
      </c>
      <c r="T327" s="2" t="s">
        <v>75</v>
      </c>
      <c r="U327" s="4">
        <f>0.12</f>
        <v>0.12</v>
      </c>
      <c r="V327" s="2" t="s">
        <v>62</v>
      </c>
      <c r="W327" s="2" t="s">
        <v>102</v>
      </c>
      <c r="X327" s="2" t="s">
        <v>64</v>
      </c>
      <c r="Y327" s="2" t="s">
        <v>65</v>
      </c>
      <c r="Z327" s="2">
        <v>0</v>
      </c>
      <c r="AA327" s="2"/>
      <c r="AB327" s="2"/>
      <c r="AC327" s="4">
        <f>P327*U327/1000000</f>
        <v>217.713</v>
      </c>
      <c r="AD327" s="4">
        <f>AC327*(1-Z327/100)</f>
        <v>217.713</v>
      </c>
      <c r="AE327" s="2" t="s">
        <v>66</v>
      </c>
      <c r="AF327" s="2" t="s">
        <v>67</v>
      </c>
      <c r="AG327" s="2" t="s">
        <v>68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568</v>
      </c>
      <c r="B328" s="2" t="s">
        <v>558</v>
      </c>
      <c r="C328" s="2" t="s">
        <v>47</v>
      </c>
      <c r="D328" s="2" t="s">
        <v>559</v>
      </c>
      <c r="E328" s="2" t="s">
        <v>560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104</v>
      </c>
      <c r="N328" s="3"/>
      <c r="O328" s="3"/>
      <c r="P328" s="4">
        <v>0.0</v>
      </c>
      <c r="Q328" s="2" t="s">
        <v>105</v>
      </c>
      <c r="R328" s="2" t="s">
        <v>106</v>
      </c>
      <c r="S328" s="2" t="s">
        <v>107</v>
      </c>
      <c r="T328" s="2" t="s">
        <v>108</v>
      </c>
      <c r="U328" s="4">
        <f>0.0</f>
        <v>0.0</v>
      </c>
      <c r="V328" s="2" t="s">
        <v>109</v>
      </c>
      <c r="W328" s="2" t="s">
        <v>110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111</v>
      </c>
      <c r="AH328" s="2" t="s">
        <v>69</v>
      </c>
      <c r="AI328" s="2" t="s">
        <v>70</v>
      </c>
      <c r="AJ328" s="2" t="s">
        <v>71</v>
      </c>
      <c r="AK328" s="2">
        <v>4052</v>
      </c>
    </row>
    <row r="329" spans="1:37">
      <c r="A329" s="2" t="s">
        <v>569</v>
      </c>
      <c r="B329" s="2" t="s">
        <v>570</v>
      </c>
      <c r="C329" s="2" t="s">
        <v>47</v>
      </c>
      <c r="D329" s="2" t="s">
        <v>571</v>
      </c>
      <c r="E329" s="2" t="s">
        <v>227</v>
      </c>
      <c r="F329" s="2" t="s">
        <v>50</v>
      </c>
      <c r="G329" s="2" t="s">
        <v>572</v>
      </c>
      <c r="H329" s="2" t="s">
        <v>52</v>
      </c>
      <c r="I329" s="2" t="s">
        <v>53</v>
      </c>
      <c r="J329" s="2" t="s">
        <v>180</v>
      </c>
      <c r="K329" s="2" t="s">
        <v>180</v>
      </c>
      <c r="L329" s="2" t="s">
        <v>181</v>
      </c>
      <c r="M329" s="2" t="s">
        <v>56</v>
      </c>
      <c r="N329" s="3">
        <v>36785.194</v>
      </c>
      <c r="O329" s="3" t="s">
        <v>182</v>
      </c>
      <c r="P329" s="4">
        <f>IF(O329="吨",N329*1000,IF(O329="万立方米",N329*10000,""))</f>
        <v>367851940.00000006</v>
      </c>
      <c r="Q329" s="2" t="s">
        <v>183</v>
      </c>
      <c r="R329" s="2" t="s">
        <v>184</v>
      </c>
      <c r="S329" s="2" t="s">
        <v>185</v>
      </c>
      <c r="T329" s="2" t="s">
        <v>75</v>
      </c>
      <c r="U329" s="4">
        <f>0.001</f>
        <v>0.001</v>
      </c>
      <c r="V329" s="2" t="s">
        <v>186</v>
      </c>
      <c r="W329" s="2" t="s">
        <v>187</v>
      </c>
      <c r="X329" s="2" t="s">
        <v>64</v>
      </c>
      <c r="Y329" s="2" t="s">
        <v>65</v>
      </c>
      <c r="Z329" s="2">
        <v>0</v>
      </c>
      <c r="AA329" s="2"/>
      <c r="AB329" s="2"/>
      <c r="AC329" s="4">
        <f>P329*U329/1000000</f>
        <v>0.36785194000000004</v>
      </c>
      <c r="AD329" s="4">
        <f>AC329*(1-Z329/100)</f>
        <v>0.36785194000000004</v>
      </c>
      <c r="AE329" s="2" t="s">
        <v>66</v>
      </c>
      <c r="AF329" s="2" t="s">
        <v>67</v>
      </c>
      <c r="AG329" s="2" t="s">
        <v>68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573</v>
      </c>
      <c r="B330" s="2" t="s">
        <v>570</v>
      </c>
      <c r="C330" s="2" t="s">
        <v>47</v>
      </c>
      <c r="D330" s="2" t="s">
        <v>571</v>
      </c>
      <c r="E330" s="2" t="s">
        <v>227</v>
      </c>
      <c r="F330" s="2" t="s">
        <v>50</v>
      </c>
      <c r="G330" s="2" t="s">
        <v>572</v>
      </c>
      <c r="H330" s="2" t="s">
        <v>52</v>
      </c>
      <c r="I330" s="2" t="s">
        <v>53</v>
      </c>
      <c r="J330" s="2" t="s">
        <v>180</v>
      </c>
      <c r="K330" s="2" t="s">
        <v>180</v>
      </c>
      <c r="L330" s="2" t="s">
        <v>181</v>
      </c>
      <c r="M330" s="2" t="s">
        <v>73</v>
      </c>
      <c r="N330" s="3">
        <v>36785.194</v>
      </c>
      <c r="O330" s="3" t="s">
        <v>182</v>
      </c>
      <c r="P330" s="4">
        <f>IF(O330="吨",N330*1000,IF(O330="万立方米",N330*10000,""))</f>
        <v>367851940.00000006</v>
      </c>
      <c r="Q330" s="2" t="s">
        <v>183</v>
      </c>
      <c r="R330" s="2" t="s">
        <v>184</v>
      </c>
      <c r="S330" s="2" t="s">
        <v>189</v>
      </c>
      <c r="T330" s="2" t="s">
        <v>75</v>
      </c>
      <c r="U330" s="4">
        <f>0.35</f>
        <v>0.35</v>
      </c>
      <c r="V330" s="2" t="s">
        <v>186</v>
      </c>
      <c r="W330" s="2" t="s">
        <v>190</v>
      </c>
      <c r="X330" s="2" t="s">
        <v>64</v>
      </c>
      <c r="Y330" s="2" t="s">
        <v>65</v>
      </c>
      <c r="Z330" s="2">
        <v>0</v>
      </c>
      <c r="AA330" s="2"/>
      <c r="AB330" s="2"/>
      <c r="AC330" s="4">
        <f>P330*U330/1000000</f>
        <v>128.74817900000002</v>
      </c>
      <c r="AD330" s="4">
        <f>AC330*(1-Z330/100)</f>
        <v>128.74817900000002</v>
      </c>
      <c r="AE330" s="2" t="s">
        <v>66</v>
      </c>
      <c r="AF330" s="2" t="s">
        <v>67</v>
      </c>
      <c r="AG330" s="2" t="s">
        <v>68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574</v>
      </c>
      <c r="B331" s="2" t="s">
        <v>570</v>
      </c>
      <c r="C331" s="2" t="s">
        <v>47</v>
      </c>
      <c r="D331" s="2" t="s">
        <v>571</v>
      </c>
      <c r="E331" s="2" t="s">
        <v>227</v>
      </c>
      <c r="F331" s="2" t="s">
        <v>50</v>
      </c>
      <c r="G331" s="2" t="s">
        <v>572</v>
      </c>
      <c r="H331" s="2" t="s">
        <v>52</v>
      </c>
      <c r="I331" s="2" t="s">
        <v>53</v>
      </c>
      <c r="J331" s="2" t="s">
        <v>180</v>
      </c>
      <c r="K331" s="2" t="s">
        <v>180</v>
      </c>
      <c r="L331" s="2" t="s">
        <v>181</v>
      </c>
      <c r="M331" s="2" t="s">
        <v>78</v>
      </c>
      <c r="N331" s="3">
        <v>36785.194</v>
      </c>
      <c r="O331" s="3" t="s">
        <v>182</v>
      </c>
      <c r="P331" s="4">
        <f>IF(O331="吨",N331*1000,IF(O331="万立方米",N331*10000,""))</f>
        <v>367851940.00000006</v>
      </c>
      <c r="Q331" s="2" t="s">
        <v>183</v>
      </c>
      <c r="R331" s="2" t="s">
        <v>184</v>
      </c>
      <c r="S331" s="2" t="s">
        <v>192</v>
      </c>
      <c r="T331" s="2" t="s">
        <v>75</v>
      </c>
      <c r="U331" s="4">
        <f>1.2</f>
        <v>1.2</v>
      </c>
      <c r="V331" s="2" t="s">
        <v>186</v>
      </c>
      <c r="W331" s="2" t="s">
        <v>193</v>
      </c>
      <c r="X331" s="2" t="s">
        <v>64</v>
      </c>
      <c r="Y331" s="2" t="s">
        <v>65</v>
      </c>
      <c r="Z331" s="2">
        <v>0</v>
      </c>
      <c r="AA331" s="2"/>
      <c r="AB331" s="2"/>
      <c r="AC331" s="4">
        <f>P331*U331/1000000</f>
        <v>441.42232800000005</v>
      </c>
      <c r="AD331" s="4">
        <f>AC331*(1-Z331/100)</f>
        <v>441.42232800000005</v>
      </c>
      <c r="AE331" s="2" t="s">
        <v>66</v>
      </c>
      <c r="AF331" s="2" t="s">
        <v>67</v>
      </c>
      <c r="AG331" s="2" t="s">
        <v>68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575</v>
      </c>
      <c r="B332" s="2" t="s">
        <v>570</v>
      </c>
      <c r="C332" s="2" t="s">
        <v>47</v>
      </c>
      <c r="D332" s="2" t="s">
        <v>571</v>
      </c>
      <c r="E332" s="2" t="s">
        <v>227</v>
      </c>
      <c r="F332" s="2" t="s">
        <v>50</v>
      </c>
      <c r="G332" s="2" t="s">
        <v>572</v>
      </c>
      <c r="H332" s="2" t="s">
        <v>52</v>
      </c>
      <c r="I332" s="2" t="s">
        <v>53</v>
      </c>
      <c r="J332" s="2" t="s">
        <v>180</v>
      </c>
      <c r="K332" s="2" t="s">
        <v>180</v>
      </c>
      <c r="L332" s="2" t="s">
        <v>181</v>
      </c>
      <c r="M332" s="2" t="s">
        <v>82</v>
      </c>
      <c r="N332" s="3">
        <v>36785.194</v>
      </c>
      <c r="O332" s="3" t="s">
        <v>182</v>
      </c>
      <c r="P332" s="4">
        <f>IF(O332="吨",N332*1000,IF(O332="万立方米",N332*10000,""))</f>
        <v>367851940.00000006</v>
      </c>
      <c r="Q332" s="2" t="s">
        <v>183</v>
      </c>
      <c r="R332" s="2" t="s">
        <v>184</v>
      </c>
      <c r="S332" s="2" t="s">
        <v>195</v>
      </c>
      <c r="T332" s="2" t="s">
        <v>75</v>
      </c>
      <c r="U332" s="4">
        <f>0.002</f>
        <v>0.002</v>
      </c>
      <c r="V332" s="2" t="s">
        <v>186</v>
      </c>
      <c r="W332" s="2" t="s">
        <v>196</v>
      </c>
      <c r="X332" s="2" t="s">
        <v>64</v>
      </c>
      <c r="Y332" s="2" t="s">
        <v>65</v>
      </c>
      <c r="Z332" s="2">
        <v>0</v>
      </c>
      <c r="AA332" s="2"/>
      <c r="AB332" s="2"/>
      <c r="AC332" s="4">
        <f>P332*U332/1000000</f>
        <v>0.7357038800000001</v>
      </c>
      <c r="AD332" s="4">
        <f>AC332*(1-Z332/100)</f>
        <v>0.7357038800000001</v>
      </c>
      <c r="AE332" s="2" t="s">
        <v>66</v>
      </c>
      <c r="AF332" s="2" t="s">
        <v>67</v>
      </c>
      <c r="AG332" s="2" t="s">
        <v>68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576</v>
      </c>
      <c r="B333" s="2" t="s">
        <v>570</v>
      </c>
      <c r="C333" s="2" t="s">
        <v>47</v>
      </c>
      <c r="D333" s="2" t="s">
        <v>571</v>
      </c>
      <c r="E333" s="2" t="s">
        <v>227</v>
      </c>
      <c r="F333" s="2" t="s">
        <v>50</v>
      </c>
      <c r="G333" s="2" t="s">
        <v>572</v>
      </c>
      <c r="H333" s="2" t="s">
        <v>52</v>
      </c>
      <c r="I333" s="2" t="s">
        <v>53</v>
      </c>
      <c r="J333" s="2" t="s">
        <v>180</v>
      </c>
      <c r="K333" s="2" t="s">
        <v>180</v>
      </c>
      <c r="L333" s="2" t="s">
        <v>181</v>
      </c>
      <c r="M333" s="2" t="s">
        <v>86</v>
      </c>
      <c r="N333" s="3">
        <v>36785.194</v>
      </c>
      <c r="O333" s="3" t="s">
        <v>182</v>
      </c>
      <c r="P333" s="4">
        <f>IF(O333="吨",N333*1000,IF(O333="万立方米",N333*10000,""))</f>
        <v>367851940.00000006</v>
      </c>
      <c r="Q333" s="2" t="s">
        <v>183</v>
      </c>
      <c r="R333" s="2" t="s">
        <v>184</v>
      </c>
      <c r="S333" s="2" t="s">
        <v>198</v>
      </c>
      <c r="T333" s="2" t="s">
        <v>75</v>
      </c>
      <c r="U333" s="4">
        <f>0.01</f>
        <v>0.01</v>
      </c>
      <c r="V333" s="2" t="s">
        <v>186</v>
      </c>
      <c r="W333" s="2" t="s">
        <v>199</v>
      </c>
      <c r="X333" s="2" t="s">
        <v>64</v>
      </c>
      <c r="Y333" s="2" t="s">
        <v>65</v>
      </c>
      <c r="Z333" s="2">
        <v>0</v>
      </c>
      <c r="AA333" s="2"/>
      <c r="AB333" s="2"/>
      <c r="AC333" s="4">
        <f>P333*U333/1000000</f>
        <v>3.6785194000000008</v>
      </c>
      <c r="AD333" s="4">
        <f>AC334*(1-AA333/100)+(AC333-AC334)*(1-AB333/100)</f>
        <v>3.6785194000000008</v>
      </c>
      <c r="AE333" s="2" t="s">
        <v>66</v>
      </c>
      <c r="AF333" s="2" t="s">
        <v>67</v>
      </c>
      <c r="AG333" s="2" t="s">
        <v>68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577</v>
      </c>
      <c r="B334" s="2" t="s">
        <v>570</v>
      </c>
      <c r="C334" s="2" t="s">
        <v>47</v>
      </c>
      <c r="D334" s="2" t="s">
        <v>571</v>
      </c>
      <c r="E334" s="2" t="s">
        <v>227</v>
      </c>
      <c r="F334" s="2" t="s">
        <v>50</v>
      </c>
      <c r="G334" s="2" t="s">
        <v>572</v>
      </c>
      <c r="H334" s="2" t="s">
        <v>52</v>
      </c>
      <c r="I334" s="2" t="s">
        <v>53</v>
      </c>
      <c r="J334" s="2" t="s">
        <v>180</v>
      </c>
      <c r="K334" s="2" t="s">
        <v>180</v>
      </c>
      <c r="L334" s="2" t="s">
        <v>181</v>
      </c>
      <c r="M334" s="2" t="s">
        <v>91</v>
      </c>
      <c r="N334" s="3">
        <v>36785.194</v>
      </c>
      <c r="O334" s="3" t="s">
        <v>182</v>
      </c>
      <c r="P334" s="4">
        <f>IF(O334="吨",N334*1000,IF(O334="万立方米",N334*10000,""))</f>
        <v>367851940.00000006</v>
      </c>
      <c r="Q334" s="2" t="s">
        <v>183</v>
      </c>
      <c r="R334" s="2" t="s">
        <v>184</v>
      </c>
      <c r="S334" s="2" t="s">
        <v>201</v>
      </c>
      <c r="T334" s="2" t="s">
        <v>75</v>
      </c>
      <c r="U334" s="4">
        <f>0.005</f>
        <v>0.005</v>
      </c>
      <c r="V334" s="2" t="s">
        <v>186</v>
      </c>
      <c r="W334" s="2" t="s">
        <v>202</v>
      </c>
      <c r="X334" s="2" t="s">
        <v>64</v>
      </c>
      <c r="Y334" s="2" t="s">
        <v>65</v>
      </c>
      <c r="Z334" s="2">
        <v>0</v>
      </c>
      <c r="AA334" s="2"/>
      <c r="AB334" s="2"/>
      <c r="AC334" s="4">
        <f>P334*U334/1000000</f>
        <v>1.8392597000000004</v>
      </c>
      <c r="AD334" s="4">
        <f>AC334*(1-Z334/100)</f>
        <v>1.8392597000000004</v>
      </c>
      <c r="AE334" s="2" t="s">
        <v>66</v>
      </c>
      <c r="AF334" s="2" t="s">
        <v>67</v>
      </c>
      <c r="AG334" s="2" t="s">
        <v>68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578</v>
      </c>
      <c r="B335" s="2" t="s">
        <v>570</v>
      </c>
      <c r="C335" s="2" t="s">
        <v>47</v>
      </c>
      <c r="D335" s="2" t="s">
        <v>571</v>
      </c>
      <c r="E335" s="2" t="s">
        <v>227</v>
      </c>
      <c r="F335" s="2" t="s">
        <v>50</v>
      </c>
      <c r="G335" s="2" t="s">
        <v>572</v>
      </c>
      <c r="H335" s="2" t="s">
        <v>52</v>
      </c>
      <c r="I335" s="2" t="s">
        <v>53</v>
      </c>
      <c r="J335" s="2" t="s">
        <v>180</v>
      </c>
      <c r="K335" s="2" t="s">
        <v>180</v>
      </c>
      <c r="L335" s="2" t="s">
        <v>181</v>
      </c>
      <c r="M335" s="2" t="s">
        <v>95</v>
      </c>
      <c r="N335" s="3">
        <v>36785.194</v>
      </c>
      <c r="O335" s="3" t="s">
        <v>182</v>
      </c>
      <c r="P335" s="4">
        <f>IF(O335="吨",N335*1000,IF(O335="万立方米",N335*10000,""))</f>
        <v>367851940.00000006</v>
      </c>
      <c r="Q335" s="2" t="s">
        <v>183</v>
      </c>
      <c r="R335" s="2" t="s">
        <v>184</v>
      </c>
      <c r="S335" s="2" t="s">
        <v>204</v>
      </c>
      <c r="T335" s="2" t="s">
        <v>75</v>
      </c>
      <c r="U335" s="4">
        <f>0.005</f>
        <v>0.005</v>
      </c>
      <c r="V335" s="2" t="s">
        <v>186</v>
      </c>
      <c r="W335" s="2" t="s">
        <v>205</v>
      </c>
      <c r="X335" s="2" t="s">
        <v>64</v>
      </c>
      <c r="Y335" s="2" t="s">
        <v>65</v>
      </c>
      <c r="Z335" s="2">
        <v>0</v>
      </c>
      <c r="AA335" s="2"/>
      <c r="AB335" s="2"/>
      <c r="AC335" s="4">
        <f>P335*U335/1000000</f>
        <v>1.8392597000000004</v>
      </c>
      <c r="AD335" s="4">
        <f>AC335*(1-Z335/100)</f>
        <v>1.8392597000000004</v>
      </c>
      <c r="AE335" s="2" t="s">
        <v>66</v>
      </c>
      <c r="AF335" s="2" t="s">
        <v>67</v>
      </c>
      <c r="AG335" s="2" t="s">
        <v>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579</v>
      </c>
      <c r="B336" s="2" t="s">
        <v>570</v>
      </c>
      <c r="C336" s="2" t="s">
        <v>47</v>
      </c>
      <c r="D336" s="2" t="s">
        <v>571</v>
      </c>
      <c r="E336" s="2" t="s">
        <v>227</v>
      </c>
      <c r="F336" s="2" t="s">
        <v>50</v>
      </c>
      <c r="G336" s="2" t="s">
        <v>572</v>
      </c>
      <c r="H336" s="2" t="s">
        <v>52</v>
      </c>
      <c r="I336" s="2" t="s">
        <v>53</v>
      </c>
      <c r="J336" s="2" t="s">
        <v>180</v>
      </c>
      <c r="K336" s="2" t="s">
        <v>180</v>
      </c>
      <c r="L336" s="2" t="s">
        <v>181</v>
      </c>
      <c r="M336" s="2" t="s">
        <v>100</v>
      </c>
      <c r="N336" s="3">
        <v>36785.194</v>
      </c>
      <c r="O336" s="3" t="s">
        <v>182</v>
      </c>
      <c r="P336" s="4">
        <f>IF(O336="吨",N336*1000,IF(O336="万立方米",N336*10000,""))</f>
        <v>367851940.00000006</v>
      </c>
      <c r="Q336" s="2" t="s">
        <v>183</v>
      </c>
      <c r="R336" s="2" t="s">
        <v>184</v>
      </c>
      <c r="S336" s="2" t="s">
        <v>207</v>
      </c>
      <c r="T336" s="2" t="s">
        <v>75</v>
      </c>
      <c r="U336" s="4">
        <f>0.02</f>
        <v>0.02</v>
      </c>
      <c r="V336" s="2" t="s">
        <v>186</v>
      </c>
      <c r="W336" s="2" t="s">
        <v>208</v>
      </c>
      <c r="X336" s="2" t="s">
        <v>64</v>
      </c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68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580</v>
      </c>
      <c r="B337" s="2" t="s">
        <v>570</v>
      </c>
      <c r="C337" s="2" t="s">
        <v>47</v>
      </c>
      <c r="D337" s="2" t="s">
        <v>571</v>
      </c>
      <c r="E337" s="2" t="s">
        <v>227</v>
      </c>
      <c r="F337" s="2" t="s">
        <v>50</v>
      </c>
      <c r="G337" s="2" t="s">
        <v>572</v>
      </c>
      <c r="H337" s="2" t="s">
        <v>52</v>
      </c>
      <c r="I337" s="2"/>
      <c r="J337" s="2"/>
      <c r="K337" s="2" t="s">
        <v>147</v>
      </c>
      <c r="L337" s="2" t="s">
        <v>148</v>
      </c>
      <c r="M337" s="2" t="s">
        <v>104</v>
      </c>
      <c r="N337" s="3"/>
      <c r="O337" s="3"/>
      <c r="P337" s="2"/>
      <c r="Q337" s="2" t="s">
        <v>105</v>
      </c>
      <c r="R337" s="2" t="s">
        <v>106</v>
      </c>
      <c r="S337" s="2" t="s">
        <v>107</v>
      </c>
      <c r="T337" s="2" t="s">
        <v>108</v>
      </c>
      <c r="U337" s="2"/>
      <c r="V337" s="2" t="s">
        <v>109</v>
      </c>
      <c r="W337" s="2" t="s">
        <v>110</v>
      </c>
      <c r="X337" s="2"/>
      <c r="Y337" s="2" t="s">
        <v>65</v>
      </c>
      <c r="Z337" s="2">
        <v>0</v>
      </c>
      <c r="AA337" s="2"/>
      <c r="AB337" s="2"/>
      <c r="AC337" s="2"/>
      <c r="AD337" s="2"/>
      <c r="AE337" s="2" t="s">
        <v>123</v>
      </c>
      <c r="AF337" s="2" t="s">
        <v>222</v>
      </c>
      <c r="AG337" s="2" t="s">
        <v>223</v>
      </c>
      <c r="AH337" s="2" t="s">
        <v>69</v>
      </c>
      <c r="AI337" s="2" t="s">
        <v>70</v>
      </c>
      <c r="AJ337" s="2" t="s">
        <v>71</v>
      </c>
      <c r="AK337" s="2">
        <v>784</v>
      </c>
    </row>
    <row r="338" spans="1:37">
      <c r="A338" s="2" t="s">
        <v>581</v>
      </c>
      <c r="B338" s="2" t="s">
        <v>582</v>
      </c>
      <c r="C338" s="2" t="s">
        <v>47</v>
      </c>
      <c r="D338" s="2" t="s">
        <v>583</v>
      </c>
      <c r="E338" s="2" t="s">
        <v>152</v>
      </c>
      <c r="F338" s="2" t="s">
        <v>178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51</v>
      </c>
      <c r="M338" s="2" t="s">
        <v>56</v>
      </c>
      <c r="N338" s="3">
        <v>131580</v>
      </c>
      <c r="O338" s="3" t="s">
        <v>57</v>
      </c>
      <c r="P338" s="4">
        <f>IF(O338="吨",N338*1000,IF(O338="万立方米",N338*10000,""))</f>
        <v>131580000.0</v>
      </c>
      <c r="Q338" s="2" t="s">
        <v>58</v>
      </c>
      <c r="R338" s="2" t="s">
        <v>59</v>
      </c>
      <c r="S338" s="2" t="s">
        <v>60</v>
      </c>
      <c r="T338" s="2" t="s">
        <v>61</v>
      </c>
      <c r="U338" s="4">
        <f>0.06</f>
        <v>0.06</v>
      </c>
      <c r="V338" s="2" t="s">
        <v>62</v>
      </c>
      <c r="W338" s="2" t="s">
        <v>63</v>
      </c>
      <c r="X338" s="2" t="s">
        <v>64</v>
      </c>
      <c r="Y338" s="2" t="s">
        <v>65</v>
      </c>
      <c r="Z338" s="2">
        <v>0</v>
      </c>
      <c r="AA338" s="2"/>
      <c r="AB338" s="2"/>
      <c r="AC338" s="4">
        <f>P338*U338/1000000</f>
        <v>7.8948</v>
      </c>
      <c r="AD338" s="4">
        <f>AC338*(1-Z338/100)</f>
        <v>7.8948</v>
      </c>
      <c r="AE338" s="2" t="s">
        <v>66</v>
      </c>
      <c r="AF338" s="2" t="s">
        <v>67</v>
      </c>
      <c r="AG338" s="2" t="s">
        <v>68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584</v>
      </c>
      <c r="B339" s="2" t="s">
        <v>582</v>
      </c>
      <c r="C339" s="2" t="s">
        <v>47</v>
      </c>
      <c r="D339" s="2" t="s">
        <v>583</v>
      </c>
      <c r="E339" s="2" t="s">
        <v>152</v>
      </c>
      <c r="F339" s="2" t="s">
        <v>178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51</v>
      </c>
      <c r="M339" s="2" t="s">
        <v>73</v>
      </c>
      <c r="N339" s="3">
        <v>131580</v>
      </c>
      <c r="O339" s="3" t="s">
        <v>57</v>
      </c>
      <c r="P339" s="4">
        <f>IF(O339="吨",N339*1000,IF(O339="万立方米",N339*10000,""))</f>
        <v>131580000.0</v>
      </c>
      <c r="Q339" s="2" t="s">
        <v>58</v>
      </c>
      <c r="R339" s="2" t="s">
        <v>59</v>
      </c>
      <c r="S339" s="2" t="s">
        <v>74</v>
      </c>
      <c r="T339" s="2" t="s">
        <v>75</v>
      </c>
      <c r="U339" s="4">
        <f>1.5</f>
        <v>1.5</v>
      </c>
      <c r="V339" s="2" t="s">
        <v>62</v>
      </c>
      <c r="W339" s="2" t="s">
        <v>76</v>
      </c>
      <c r="X339" s="2" t="s">
        <v>64</v>
      </c>
      <c r="Y339" s="2" t="s">
        <v>65</v>
      </c>
      <c r="Z339" s="2">
        <v>0</v>
      </c>
      <c r="AA339" s="2"/>
      <c r="AB339" s="2"/>
      <c r="AC339" s="4">
        <f>P339*U339/1000000</f>
        <v>197.37</v>
      </c>
      <c r="AD339" s="4">
        <f>AC339*(1-Z339/100)</f>
        <v>197.37</v>
      </c>
      <c r="AE339" s="2" t="s">
        <v>66</v>
      </c>
      <c r="AF339" s="2" t="s">
        <v>67</v>
      </c>
      <c r="AG339" s="2" t="s">
        <v>68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585</v>
      </c>
      <c r="B340" s="2" t="s">
        <v>582</v>
      </c>
      <c r="C340" s="2" t="s">
        <v>47</v>
      </c>
      <c r="D340" s="2" t="s">
        <v>583</v>
      </c>
      <c r="E340" s="2" t="s">
        <v>152</v>
      </c>
      <c r="F340" s="2" t="s">
        <v>178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51</v>
      </c>
      <c r="M340" s="2" t="s">
        <v>78</v>
      </c>
      <c r="N340" s="3">
        <v>131580</v>
      </c>
      <c r="O340" s="3" t="s">
        <v>57</v>
      </c>
      <c r="P340" s="4">
        <f>IF(O340="吨",N340*1000,IF(O340="万立方米",N340*10000,""))</f>
        <v>131580000.0</v>
      </c>
      <c r="Q340" s="2" t="s">
        <v>58</v>
      </c>
      <c r="R340" s="2" t="s">
        <v>59</v>
      </c>
      <c r="S340" s="2" t="s">
        <v>79</v>
      </c>
      <c r="T340" s="2" t="s">
        <v>75</v>
      </c>
      <c r="U340" s="4">
        <f>6.0</f>
        <v>6.0</v>
      </c>
      <c r="V340" s="2" t="s">
        <v>62</v>
      </c>
      <c r="W340" s="2" t="s">
        <v>80</v>
      </c>
      <c r="X340" s="2" t="s">
        <v>64</v>
      </c>
      <c r="Y340" s="2" t="s">
        <v>65</v>
      </c>
      <c r="Z340" s="2">
        <v>0</v>
      </c>
      <c r="AA340" s="2"/>
      <c r="AB340" s="2"/>
      <c r="AC340" s="4">
        <f>P340*U340/1000000</f>
        <v>789.48</v>
      </c>
      <c r="AD340" s="4">
        <f>AC340*(1-Z340/100)</f>
        <v>789.48</v>
      </c>
      <c r="AE340" s="2" t="s">
        <v>66</v>
      </c>
      <c r="AF340" s="2" t="s">
        <v>67</v>
      </c>
      <c r="AG340" s="2" t="s">
        <v>68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586</v>
      </c>
      <c r="B341" s="2" t="s">
        <v>582</v>
      </c>
      <c r="C341" s="2" t="s">
        <v>47</v>
      </c>
      <c r="D341" s="2" t="s">
        <v>583</v>
      </c>
      <c r="E341" s="2" t="s">
        <v>152</v>
      </c>
      <c r="F341" s="2" t="s">
        <v>178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51</v>
      </c>
      <c r="M341" s="2" t="s">
        <v>82</v>
      </c>
      <c r="N341" s="3">
        <v>131580</v>
      </c>
      <c r="O341" s="3" t="s">
        <v>57</v>
      </c>
      <c r="P341" s="4">
        <f>IF(O341="吨",N341*1000,IF(O341="万立方米",N341*10000,""))</f>
        <v>131580000.0</v>
      </c>
      <c r="Q341" s="2" t="s">
        <v>58</v>
      </c>
      <c r="R341" s="2" t="s">
        <v>59</v>
      </c>
      <c r="S341" s="2" t="s">
        <v>83</v>
      </c>
      <c r="T341" s="2" t="s">
        <v>61</v>
      </c>
      <c r="U341" s="4">
        <f>0.35</f>
        <v>0.35</v>
      </c>
      <c r="V341" s="2" t="s">
        <v>62</v>
      </c>
      <c r="W341" s="2" t="s">
        <v>84</v>
      </c>
      <c r="X341" s="2" t="s">
        <v>64</v>
      </c>
      <c r="Y341" s="2" t="s">
        <v>65</v>
      </c>
      <c r="Z341" s="2">
        <v>0</v>
      </c>
      <c r="AA341" s="2"/>
      <c r="AB341" s="2"/>
      <c r="AC341" s="4">
        <f>P341*U341/1000000</f>
        <v>46.053</v>
      </c>
      <c r="AD341" s="4">
        <f>AC341*(1-Z341/100)</f>
        <v>46.053</v>
      </c>
      <c r="AE341" s="2" t="s">
        <v>66</v>
      </c>
      <c r="AF341" s="2" t="s">
        <v>67</v>
      </c>
      <c r="AG341" s="2" t="s">
        <v>68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587</v>
      </c>
      <c r="B342" s="2" t="s">
        <v>582</v>
      </c>
      <c r="C342" s="2" t="s">
        <v>47</v>
      </c>
      <c r="D342" s="2" t="s">
        <v>583</v>
      </c>
      <c r="E342" s="2" t="s">
        <v>152</v>
      </c>
      <c r="F342" s="2" t="s">
        <v>178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51</v>
      </c>
      <c r="M342" s="2" t="s">
        <v>86</v>
      </c>
      <c r="N342" s="3">
        <v>131580</v>
      </c>
      <c r="O342" s="3" t="s">
        <v>57</v>
      </c>
      <c r="P342" s="4">
        <f>IF(O342="吨",N342*1000,IF(O342="万立方米",N342*10000,""))</f>
        <v>131580000.0</v>
      </c>
      <c r="Q342" s="2" t="s">
        <v>58</v>
      </c>
      <c r="R342" s="2" t="s">
        <v>59</v>
      </c>
      <c r="S342" s="2" t="s">
        <v>87</v>
      </c>
      <c r="T342" s="2" t="s">
        <v>88</v>
      </c>
      <c r="U342" s="4">
        <f>0.75</f>
        <v>0.75</v>
      </c>
      <c r="V342" s="2" t="s">
        <v>62</v>
      </c>
      <c r="W342" s="2" t="s">
        <v>89</v>
      </c>
      <c r="X342" s="2" t="s">
        <v>64</v>
      </c>
      <c r="Y342" s="2" t="s">
        <v>65</v>
      </c>
      <c r="Z342" s="2">
        <v>0</v>
      </c>
      <c r="AA342" s="2"/>
      <c r="AB342" s="2"/>
      <c r="AC342" s="4">
        <f>P342*U342/1000000</f>
        <v>98.685</v>
      </c>
      <c r="AD342" s="4">
        <f>AC343*(1-AA342/100)+(AC342-AC343)*(1-AB342/100)</f>
        <v>98.685</v>
      </c>
      <c r="AE342" s="2" t="s">
        <v>66</v>
      </c>
      <c r="AF342" s="2" t="s">
        <v>67</v>
      </c>
      <c r="AG342" s="2" t="s">
        <v>68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588</v>
      </c>
      <c r="B343" s="2" t="s">
        <v>582</v>
      </c>
      <c r="C343" s="2" t="s">
        <v>47</v>
      </c>
      <c r="D343" s="2" t="s">
        <v>583</v>
      </c>
      <c r="E343" s="2" t="s">
        <v>152</v>
      </c>
      <c r="F343" s="2" t="s">
        <v>178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51</v>
      </c>
      <c r="M343" s="2" t="s">
        <v>91</v>
      </c>
      <c r="N343" s="3">
        <v>131580</v>
      </c>
      <c r="O343" s="3" t="s">
        <v>57</v>
      </c>
      <c r="P343" s="4">
        <f>IF(O343="吨",N343*1000,IF(O343="万立方米",N343*10000,""))</f>
        <v>131580000.0</v>
      </c>
      <c r="Q343" s="2" t="s">
        <v>58</v>
      </c>
      <c r="R343" s="2" t="s">
        <v>59</v>
      </c>
      <c r="S343" s="2" t="s">
        <v>92</v>
      </c>
      <c r="T343" s="2" t="s">
        <v>88</v>
      </c>
      <c r="U343" s="4">
        <f>0.75</f>
        <v>0.75</v>
      </c>
      <c r="V343" s="2" t="s">
        <v>62</v>
      </c>
      <c r="W343" s="2" t="s">
        <v>93</v>
      </c>
      <c r="X343" s="2" t="s">
        <v>64</v>
      </c>
      <c r="Y343" s="2" t="s">
        <v>65</v>
      </c>
      <c r="Z343" s="2">
        <v>0</v>
      </c>
      <c r="AA343" s="2"/>
      <c r="AB343" s="2"/>
      <c r="AC343" s="4">
        <f>P343*U343/1000000</f>
        <v>98.685</v>
      </c>
      <c r="AD343" s="4">
        <f>AC343*(1-Z343/100)</f>
        <v>98.685</v>
      </c>
      <c r="AE343" s="2" t="s">
        <v>66</v>
      </c>
      <c r="AF343" s="2" t="s">
        <v>67</v>
      </c>
      <c r="AG343" s="2" t="s">
        <v>68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589</v>
      </c>
      <c r="B344" s="2" t="s">
        <v>582</v>
      </c>
      <c r="C344" s="2" t="s">
        <v>47</v>
      </c>
      <c r="D344" s="2" t="s">
        <v>583</v>
      </c>
      <c r="E344" s="2" t="s">
        <v>152</v>
      </c>
      <c r="F344" s="2" t="s">
        <v>178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51</v>
      </c>
      <c r="M344" s="2" t="s">
        <v>95</v>
      </c>
      <c r="N344" s="3">
        <v>131580</v>
      </c>
      <c r="O344" s="3" t="s">
        <v>57</v>
      </c>
      <c r="P344" s="4">
        <f>IF(O344="吨",N344*1000,IF(O344="万立方米",N344*10000,""))</f>
        <v>131580000.0</v>
      </c>
      <c r="Q344" s="2" t="s">
        <v>58</v>
      </c>
      <c r="R344" s="2" t="s">
        <v>59</v>
      </c>
      <c r="S344" s="2" t="s">
        <v>96</v>
      </c>
      <c r="T344" s="2" t="s">
        <v>97</v>
      </c>
      <c r="U344" s="4">
        <f>1.7</f>
        <v>1.7</v>
      </c>
      <c r="V344" s="2" t="s">
        <v>62</v>
      </c>
      <c r="W344" s="2" t="s">
        <v>98</v>
      </c>
      <c r="X344" s="2" t="s">
        <v>64</v>
      </c>
      <c r="Y344" s="2" t="s">
        <v>65</v>
      </c>
      <c r="Z344" s="2">
        <v>0</v>
      </c>
      <c r="AA344" s="2"/>
      <c r="AB344" s="2"/>
      <c r="AC344" s="4">
        <f>P344*U344/1000000</f>
        <v>223.686</v>
      </c>
      <c r="AD344" s="4">
        <f>AC344*(1-Z344/100)</f>
        <v>223.686</v>
      </c>
      <c r="AE344" s="2" t="s">
        <v>66</v>
      </c>
      <c r="AF344" s="2" t="s">
        <v>67</v>
      </c>
      <c r="AG344" s="2" t="s">
        <v>68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590</v>
      </c>
      <c r="B345" s="2" t="s">
        <v>582</v>
      </c>
      <c r="C345" s="2" t="s">
        <v>47</v>
      </c>
      <c r="D345" s="2" t="s">
        <v>583</v>
      </c>
      <c r="E345" s="2" t="s">
        <v>152</v>
      </c>
      <c r="F345" s="2" t="s">
        <v>178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51</v>
      </c>
      <c r="M345" s="2" t="s">
        <v>100</v>
      </c>
      <c r="N345" s="3">
        <v>131580</v>
      </c>
      <c r="O345" s="3" t="s">
        <v>57</v>
      </c>
      <c r="P345" s="4">
        <f>IF(O345="吨",N345*1000,IF(O345="万立方米",N345*10000,""))</f>
        <v>131580000.0</v>
      </c>
      <c r="Q345" s="2" t="s">
        <v>58</v>
      </c>
      <c r="R345" s="2" t="s">
        <v>59</v>
      </c>
      <c r="S345" s="2" t="s">
        <v>101</v>
      </c>
      <c r="T345" s="2" t="s">
        <v>75</v>
      </c>
      <c r="U345" s="4">
        <f>0.12</f>
        <v>0.12</v>
      </c>
      <c r="V345" s="2" t="s">
        <v>62</v>
      </c>
      <c r="W345" s="2" t="s">
        <v>102</v>
      </c>
      <c r="X345" s="2" t="s">
        <v>64</v>
      </c>
      <c r="Y345" s="2" t="s">
        <v>65</v>
      </c>
      <c r="Z345" s="2">
        <v>0</v>
      </c>
      <c r="AA345" s="2"/>
      <c r="AB345" s="2"/>
      <c r="AC345" s="4">
        <f>P345*U345/1000000</f>
        <v>15.7896</v>
      </c>
      <c r="AD345" s="4">
        <f>AC345*(1-Z345/100)</f>
        <v>15.7896</v>
      </c>
      <c r="AE345" s="2" t="s">
        <v>66</v>
      </c>
      <c r="AF345" s="2" t="s">
        <v>67</v>
      </c>
      <c r="AG345" s="2" t="s">
        <v>68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591</v>
      </c>
      <c r="B346" s="2" t="s">
        <v>582</v>
      </c>
      <c r="C346" s="2" t="s">
        <v>47</v>
      </c>
      <c r="D346" s="2" t="s">
        <v>583</v>
      </c>
      <c r="E346" s="2" t="s">
        <v>152</v>
      </c>
      <c r="F346" s="2" t="s">
        <v>178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104</v>
      </c>
      <c r="N346" s="3"/>
      <c r="O346" s="3"/>
      <c r="P346" s="4">
        <v>0.0</v>
      </c>
      <c r="Q346" s="2" t="s">
        <v>105</v>
      </c>
      <c r="R346" s="2" t="s">
        <v>106</v>
      </c>
      <c r="S346" s="2" t="s">
        <v>107</v>
      </c>
      <c r="T346" s="2" t="s">
        <v>108</v>
      </c>
      <c r="U346" s="4">
        <f>0.0</f>
        <v>0.0</v>
      </c>
      <c r="V346" s="2" t="s">
        <v>109</v>
      </c>
      <c r="W346" s="2" t="s">
        <v>110</v>
      </c>
      <c r="X346" s="2"/>
      <c r="Y346" s="2" t="s">
        <v>65</v>
      </c>
      <c r="Z346" s="2">
        <v>0</v>
      </c>
      <c r="AA346" s="2"/>
      <c r="AB346" s="2"/>
      <c r="AC346" s="4"/>
      <c r="AD346" s="4"/>
      <c r="AE346" s="2" t="s">
        <v>171</v>
      </c>
      <c r="AF346" s="2" t="s">
        <v>172</v>
      </c>
      <c r="AG346" s="2" t="s">
        <v>173</v>
      </c>
      <c r="AH346" s="2" t="s">
        <v>69</v>
      </c>
      <c r="AI346" s="2" t="s">
        <v>70</v>
      </c>
      <c r="AJ346" s="2" t="s">
        <v>71</v>
      </c>
      <c r="AK346" s="2">
        <v>3193</v>
      </c>
    </row>
    <row r="347" spans="1:37">
      <c r="A347" s="2" t="s">
        <v>592</v>
      </c>
      <c r="B347" s="2" t="s">
        <v>593</v>
      </c>
      <c r="C347" s="2" t="s">
        <v>47</v>
      </c>
      <c r="D347" s="2" t="s">
        <v>594</v>
      </c>
      <c r="E347" s="2" t="s">
        <v>595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270</v>
      </c>
      <c r="K347" s="2" t="s">
        <v>55</v>
      </c>
      <c r="L347" s="2" t="s">
        <v>51</v>
      </c>
      <c r="M347" s="2" t="s">
        <v>56</v>
      </c>
      <c r="N347" s="3">
        <v>1244675</v>
      </c>
      <c r="O347" s="3" t="s">
        <v>57</v>
      </c>
      <c r="P347" s="4">
        <f>IF(O347="吨",N347*1000,IF(O347="万立方米",N347*10000,""))</f>
        <v>1244675000.0</v>
      </c>
      <c r="Q347" s="2" t="s">
        <v>58</v>
      </c>
      <c r="R347" s="2" t="s">
        <v>59</v>
      </c>
      <c r="S347" s="2" t="s">
        <v>60</v>
      </c>
      <c r="T347" s="2" t="s">
        <v>61</v>
      </c>
      <c r="U347" s="4">
        <f>0.06</f>
        <v>0.06</v>
      </c>
      <c r="V347" s="2" t="s">
        <v>62</v>
      </c>
      <c r="W347" s="2" t="s">
        <v>63</v>
      </c>
      <c r="X347" s="2" t="s">
        <v>64</v>
      </c>
      <c r="Y347" s="2" t="s">
        <v>65</v>
      </c>
      <c r="Z347" s="2">
        <v>0</v>
      </c>
      <c r="AA347" s="2"/>
      <c r="AB347" s="2"/>
      <c r="AC347" s="4">
        <f>P347*U347/1000000</f>
        <v>74.6805</v>
      </c>
      <c r="AD347" s="4">
        <f>AC347*(1-Z347/100)</f>
        <v>74.6805</v>
      </c>
      <c r="AE347" s="2" t="s">
        <v>66</v>
      </c>
      <c r="AF347" s="2" t="s">
        <v>67</v>
      </c>
      <c r="AG347" s="2" t="s">
        <v>68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596</v>
      </c>
      <c r="B348" s="2" t="s">
        <v>593</v>
      </c>
      <c r="C348" s="2" t="s">
        <v>47</v>
      </c>
      <c r="D348" s="2" t="s">
        <v>594</v>
      </c>
      <c r="E348" s="2" t="s">
        <v>595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270</v>
      </c>
      <c r="K348" s="2" t="s">
        <v>55</v>
      </c>
      <c r="L348" s="2" t="s">
        <v>51</v>
      </c>
      <c r="M348" s="2" t="s">
        <v>73</v>
      </c>
      <c r="N348" s="3">
        <v>1244675</v>
      </c>
      <c r="O348" s="3" t="s">
        <v>57</v>
      </c>
      <c r="P348" s="4">
        <f>IF(O348="吨",N348*1000,IF(O348="万立方米",N348*10000,""))</f>
        <v>1244675000.0</v>
      </c>
      <c r="Q348" s="2" t="s">
        <v>58</v>
      </c>
      <c r="R348" s="2" t="s">
        <v>59</v>
      </c>
      <c r="S348" s="2" t="s">
        <v>74</v>
      </c>
      <c r="T348" s="2" t="s">
        <v>75</v>
      </c>
      <c r="U348" s="4">
        <f>1.5</f>
        <v>1.5</v>
      </c>
      <c r="V348" s="2" t="s">
        <v>62</v>
      </c>
      <c r="W348" s="2" t="s">
        <v>76</v>
      </c>
      <c r="X348" s="2" t="s">
        <v>64</v>
      </c>
      <c r="Y348" s="2" t="s">
        <v>65</v>
      </c>
      <c r="Z348" s="2">
        <v>0</v>
      </c>
      <c r="AA348" s="2"/>
      <c r="AB348" s="2"/>
      <c r="AC348" s="4">
        <f>P348*U348/1000000</f>
        <v>1867.0125</v>
      </c>
      <c r="AD348" s="4">
        <f>AC348*(1-Z348/100)</f>
        <v>1867.0125</v>
      </c>
      <c r="AE348" s="2" t="s">
        <v>66</v>
      </c>
      <c r="AF348" s="2" t="s">
        <v>67</v>
      </c>
      <c r="AG348" s="2" t="s">
        <v>68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597</v>
      </c>
      <c r="B349" s="2" t="s">
        <v>593</v>
      </c>
      <c r="C349" s="2" t="s">
        <v>47</v>
      </c>
      <c r="D349" s="2" t="s">
        <v>594</v>
      </c>
      <c r="E349" s="2" t="s">
        <v>595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270</v>
      </c>
      <c r="K349" s="2" t="s">
        <v>55</v>
      </c>
      <c r="L349" s="2" t="s">
        <v>51</v>
      </c>
      <c r="M349" s="2" t="s">
        <v>78</v>
      </c>
      <c r="N349" s="3">
        <v>1244675</v>
      </c>
      <c r="O349" s="3" t="s">
        <v>57</v>
      </c>
      <c r="P349" s="4">
        <f>IF(O349="吨",N349*1000,IF(O349="万立方米",N349*10000,""))</f>
        <v>1244675000.0</v>
      </c>
      <c r="Q349" s="2" t="s">
        <v>58</v>
      </c>
      <c r="R349" s="2" t="s">
        <v>59</v>
      </c>
      <c r="S349" s="2" t="s">
        <v>79</v>
      </c>
      <c r="T349" s="2" t="s">
        <v>75</v>
      </c>
      <c r="U349" s="4">
        <f>6.0</f>
        <v>6.0</v>
      </c>
      <c r="V349" s="2" t="s">
        <v>62</v>
      </c>
      <c r="W349" s="2" t="s">
        <v>80</v>
      </c>
      <c r="X349" s="2" t="s">
        <v>64</v>
      </c>
      <c r="Y349" s="2" t="s">
        <v>65</v>
      </c>
      <c r="Z349" s="2">
        <v>0</v>
      </c>
      <c r="AA349" s="2"/>
      <c r="AB349" s="2"/>
      <c r="AC349" s="4">
        <f>P349*U349/1000000</f>
        <v>7468.05</v>
      </c>
      <c r="AD349" s="4">
        <f>AC349*(1-Z349/100)</f>
        <v>7468.05</v>
      </c>
      <c r="AE349" s="2" t="s">
        <v>66</v>
      </c>
      <c r="AF349" s="2" t="s">
        <v>67</v>
      </c>
      <c r="AG349" s="2" t="s">
        <v>68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598</v>
      </c>
      <c r="B350" s="2" t="s">
        <v>593</v>
      </c>
      <c r="C350" s="2" t="s">
        <v>47</v>
      </c>
      <c r="D350" s="2" t="s">
        <v>594</v>
      </c>
      <c r="E350" s="2" t="s">
        <v>595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270</v>
      </c>
      <c r="K350" s="2" t="s">
        <v>55</v>
      </c>
      <c r="L350" s="2" t="s">
        <v>51</v>
      </c>
      <c r="M350" s="2" t="s">
        <v>82</v>
      </c>
      <c r="N350" s="3">
        <v>1244675</v>
      </c>
      <c r="O350" s="3" t="s">
        <v>57</v>
      </c>
      <c r="P350" s="4">
        <f>IF(O350="吨",N350*1000,IF(O350="万立方米",N350*10000,""))</f>
        <v>1244675000.0</v>
      </c>
      <c r="Q350" s="2" t="s">
        <v>58</v>
      </c>
      <c r="R350" s="2" t="s">
        <v>59</v>
      </c>
      <c r="S350" s="2" t="s">
        <v>83</v>
      </c>
      <c r="T350" s="2" t="s">
        <v>61</v>
      </c>
      <c r="U350" s="4">
        <f>0.35</f>
        <v>0.35</v>
      </c>
      <c r="V350" s="2" t="s">
        <v>62</v>
      </c>
      <c r="W350" s="2" t="s">
        <v>84</v>
      </c>
      <c r="X350" s="2" t="s">
        <v>64</v>
      </c>
      <c r="Y350" s="2" t="s">
        <v>65</v>
      </c>
      <c r="Z350" s="2">
        <v>0</v>
      </c>
      <c r="AA350" s="2"/>
      <c r="AB350" s="2"/>
      <c r="AC350" s="4">
        <f>P350*U350/1000000</f>
        <v>435.63625</v>
      </c>
      <c r="AD350" s="4">
        <f>AC350*(1-Z350/100)</f>
        <v>435.63625</v>
      </c>
      <c r="AE350" s="2" t="s">
        <v>66</v>
      </c>
      <c r="AF350" s="2" t="s">
        <v>67</v>
      </c>
      <c r="AG350" s="2" t="s">
        <v>68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599</v>
      </c>
      <c r="B351" s="2" t="s">
        <v>593</v>
      </c>
      <c r="C351" s="2" t="s">
        <v>47</v>
      </c>
      <c r="D351" s="2" t="s">
        <v>594</v>
      </c>
      <c r="E351" s="2" t="s">
        <v>595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270</v>
      </c>
      <c r="K351" s="2" t="s">
        <v>55</v>
      </c>
      <c r="L351" s="2" t="s">
        <v>51</v>
      </c>
      <c r="M351" s="2" t="s">
        <v>86</v>
      </c>
      <c r="N351" s="3">
        <v>1244675</v>
      </c>
      <c r="O351" s="3" t="s">
        <v>57</v>
      </c>
      <c r="P351" s="4">
        <f>IF(O351="吨",N351*1000,IF(O351="万立方米",N351*10000,""))</f>
        <v>1244675000.0</v>
      </c>
      <c r="Q351" s="2" t="s">
        <v>58</v>
      </c>
      <c r="R351" s="2" t="s">
        <v>59</v>
      </c>
      <c r="S351" s="2" t="s">
        <v>87</v>
      </c>
      <c r="T351" s="2" t="s">
        <v>88</v>
      </c>
      <c r="U351" s="4">
        <f>0.75</f>
        <v>0.75</v>
      </c>
      <c r="V351" s="2" t="s">
        <v>62</v>
      </c>
      <c r="W351" s="2" t="s">
        <v>89</v>
      </c>
      <c r="X351" s="2" t="s">
        <v>64</v>
      </c>
      <c r="Y351" s="2" t="s">
        <v>65</v>
      </c>
      <c r="Z351" s="2">
        <v>0</v>
      </c>
      <c r="AA351" s="2"/>
      <c r="AB351" s="2"/>
      <c r="AC351" s="4">
        <f>P351*U351/1000000</f>
        <v>933.50625</v>
      </c>
      <c r="AD351" s="4">
        <f>AC352*(1-AA351/100)+(AC351-AC352)*(1-AB351/100)</f>
        <v>933.50625</v>
      </c>
      <c r="AE351" s="2" t="s">
        <v>66</v>
      </c>
      <c r="AF351" s="2" t="s">
        <v>67</v>
      </c>
      <c r="AG351" s="2" t="s">
        <v>68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600</v>
      </c>
      <c r="B352" s="2" t="s">
        <v>593</v>
      </c>
      <c r="C352" s="2" t="s">
        <v>47</v>
      </c>
      <c r="D352" s="2" t="s">
        <v>594</v>
      </c>
      <c r="E352" s="2" t="s">
        <v>595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270</v>
      </c>
      <c r="K352" s="2" t="s">
        <v>55</v>
      </c>
      <c r="L352" s="2" t="s">
        <v>51</v>
      </c>
      <c r="M352" s="2" t="s">
        <v>91</v>
      </c>
      <c r="N352" s="3">
        <v>1244675</v>
      </c>
      <c r="O352" s="3" t="s">
        <v>57</v>
      </c>
      <c r="P352" s="4">
        <f>IF(O352="吨",N352*1000,IF(O352="万立方米",N352*10000,""))</f>
        <v>1244675000.0</v>
      </c>
      <c r="Q352" s="2" t="s">
        <v>58</v>
      </c>
      <c r="R352" s="2" t="s">
        <v>59</v>
      </c>
      <c r="S352" s="2" t="s">
        <v>92</v>
      </c>
      <c r="T352" s="2" t="s">
        <v>88</v>
      </c>
      <c r="U352" s="4">
        <f>0.75</f>
        <v>0.75</v>
      </c>
      <c r="V352" s="2" t="s">
        <v>62</v>
      </c>
      <c r="W352" s="2" t="s">
        <v>93</v>
      </c>
      <c r="X352" s="2" t="s">
        <v>64</v>
      </c>
      <c r="Y352" s="2" t="s">
        <v>65</v>
      </c>
      <c r="Z352" s="2">
        <v>0</v>
      </c>
      <c r="AA352" s="2"/>
      <c r="AB352" s="2"/>
      <c r="AC352" s="4">
        <f>P352*U352/1000000</f>
        <v>933.50625</v>
      </c>
      <c r="AD352" s="4">
        <f>AC352*(1-Z352/100)</f>
        <v>933.50625</v>
      </c>
      <c r="AE352" s="2" t="s">
        <v>66</v>
      </c>
      <c r="AF352" s="2" t="s">
        <v>67</v>
      </c>
      <c r="AG352" s="2" t="s">
        <v>68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601</v>
      </c>
      <c r="B353" s="2" t="s">
        <v>593</v>
      </c>
      <c r="C353" s="2" t="s">
        <v>47</v>
      </c>
      <c r="D353" s="2" t="s">
        <v>594</v>
      </c>
      <c r="E353" s="2" t="s">
        <v>595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270</v>
      </c>
      <c r="K353" s="2" t="s">
        <v>55</v>
      </c>
      <c r="L353" s="2" t="s">
        <v>51</v>
      </c>
      <c r="M353" s="2" t="s">
        <v>95</v>
      </c>
      <c r="N353" s="3">
        <v>1244675</v>
      </c>
      <c r="O353" s="3" t="s">
        <v>57</v>
      </c>
      <c r="P353" s="4">
        <f>IF(O353="吨",N353*1000,IF(O353="万立方米",N353*10000,""))</f>
        <v>1244675000.0</v>
      </c>
      <c r="Q353" s="2" t="s">
        <v>58</v>
      </c>
      <c r="R353" s="2" t="s">
        <v>59</v>
      </c>
      <c r="S353" s="2" t="s">
        <v>96</v>
      </c>
      <c r="T353" s="2" t="s">
        <v>97</v>
      </c>
      <c r="U353" s="4">
        <f>1.7</f>
        <v>1.7</v>
      </c>
      <c r="V353" s="2" t="s">
        <v>62</v>
      </c>
      <c r="W353" s="2" t="s">
        <v>98</v>
      </c>
      <c r="X353" s="2" t="s">
        <v>64</v>
      </c>
      <c r="Y353" s="2" t="s">
        <v>65</v>
      </c>
      <c r="Z353" s="2">
        <v>0</v>
      </c>
      <c r="AA353" s="2"/>
      <c r="AB353" s="2"/>
      <c r="AC353" s="4">
        <f>P353*U353/1000000</f>
        <v>2115.9475</v>
      </c>
      <c r="AD353" s="4">
        <f>AC353*(1-Z353/100)</f>
        <v>2115.9475</v>
      </c>
      <c r="AE353" s="2" t="s">
        <v>66</v>
      </c>
      <c r="AF353" s="2" t="s">
        <v>67</v>
      </c>
      <c r="AG353" s="2" t="s">
        <v>68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602</v>
      </c>
      <c r="B354" s="2" t="s">
        <v>593</v>
      </c>
      <c r="C354" s="2" t="s">
        <v>47</v>
      </c>
      <c r="D354" s="2" t="s">
        <v>594</v>
      </c>
      <c r="E354" s="2" t="s">
        <v>595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270</v>
      </c>
      <c r="K354" s="2" t="s">
        <v>55</v>
      </c>
      <c r="L354" s="2" t="s">
        <v>51</v>
      </c>
      <c r="M354" s="2" t="s">
        <v>100</v>
      </c>
      <c r="N354" s="3">
        <v>1244675</v>
      </c>
      <c r="O354" s="3" t="s">
        <v>57</v>
      </c>
      <c r="P354" s="4">
        <f>IF(O354="吨",N354*1000,IF(O354="万立方米",N354*10000,""))</f>
        <v>1244675000.0</v>
      </c>
      <c r="Q354" s="2" t="s">
        <v>58</v>
      </c>
      <c r="R354" s="2" t="s">
        <v>59</v>
      </c>
      <c r="S354" s="2" t="s">
        <v>101</v>
      </c>
      <c r="T354" s="2" t="s">
        <v>75</v>
      </c>
      <c r="U354" s="4">
        <f>0.12</f>
        <v>0.12</v>
      </c>
      <c r="V354" s="2" t="s">
        <v>62</v>
      </c>
      <c r="W354" s="2" t="s">
        <v>102</v>
      </c>
      <c r="X354" s="2" t="s">
        <v>64</v>
      </c>
      <c r="Y354" s="2" t="s">
        <v>65</v>
      </c>
      <c r="Z354" s="2">
        <v>0</v>
      </c>
      <c r="AA354" s="2"/>
      <c r="AB354" s="2"/>
      <c r="AC354" s="4">
        <f>P354*U354/1000000</f>
        <v>149.361</v>
      </c>
      <c r="AD354" s="4">
        <f>AC354*(1-Z354/100)</f>
        <v>149.361</v>
      </c>
      <c r="AE354" s="2" t="s">
        <v>66</v>
      </c>
      <c r="AF354" s="2" t="s">
        <v>67</v>
      </c>
      <c r="AG354" s="2" t="s">
        <v>68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603</v>
      </c>
      <c r="B355" s="2" t="s">
        <v>593</v>
      </c>
      <c r="C355" s="2" t="s">
        <v>47</v>
      </c>
      <c r="D355" s="2" t="s">
        <v>594</v>
      </c>
      <c r="E355" s="2" t="s">
        <v>595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147</v>
      </c>
      <c r="L355" s="2" t="s">
        <v>148</v>
      </c>
      <c r="M355" s="2" t="s">
        <v>104</v>
      </c>
      <c r="N355" s="3"/>
      <c r="O355" s="3"/>
      <c r="P355" s="4">
        <v>1244675000.0</v>
      </c>
      <c r="Q355" s="2" t="s">
        <v>105</v>
      </c>
      <c r="R355" s="2" t="s">
        <v>106</v>
      </c>
      <c r="S355" s="2" t="s">
        <v>107</v>
      </c>
      <c r="T355" s="2" t="s">
        <v>108</v>
      </c>
      <c r="U355" s="4">
        <f>0.0</f>
        <v>0.0</v>
      </c>
      <c r="V355" s="2" t="s">
        <v>109</v>
      </c>
      <c r="W355" s="2" t="s">
        <v>110</v>
      </c>
      <c r="X355" s="2"/>
      <c r="Y355" s="2" t="s">
        <v>65</v>
      </c>
      <c r="Z355" s="2">
        <v>0</v>
      </c>
      <c r="AA355" s="2"/>
      <c r="AB355" s="2"/>
      <c r="AC355" s="4">
        <f>P355*U355/1000000</f>
        <v>0.0</v>
      </c>
      <c r="AD355" s="4">
        <f>AC355*(1-Z355/100)</f>
        <v>0.0</v>
      </c>
      <c r="AE355" s="2" t="s">
        <v>66</v>
      </c>
      <c r="AF355" s="2" t="s">
        <v>67</v>
      </c>
      <c r="AG355" s="2" t="s">
        <v>68</v>
      </c>
      <c r="AH355" s="2" t="s">
        <v>69</v>
      </c>
      <c r="AI355" s="2" t="s">
        <v>70</v>
      </c>
      <c r="AJ355" s="2" t="s">
        <v>71</v>
      </c>
      <c r="AK355" s="2">
        <v>3915</v>
      </c>
    </row>
    <row r="356" spans="1:37">
      <c r="A356" s="2" t="s">
        <v>604</v>
      </c>
      <c r="B356" s="2" t="s">
        <v>605</v>
      </c>
      <c r="C356" s="2" t="s">
        <v>47</v>
      </c>
      <c r="D356" s="2" t="s">
        <v>606</v>
      </c>
      <c r="E356" s="2" t="s">
        <v>412</v>
      </c>
      <c r="F356" s="2" t="s">
        <v>228</v>
      </c>
      <c r="G356" s="2" t="s">
        <v>117</v>
      </c>
      <c r="H356" s="2" t="s">
        <v>52</v>
      </c>
      <c r="I356" s="2" t="s">
        <v>53</v>
      </c>
      <c r="J356" s="2" t="s">
        <v>230</v>
      </c>
      <c r="K356" s="2" t="s">
        <v>55</v>
      </c>
      <c r="L356" s="2" t="s">
        <v>51</v>
      </c>
      <c r="M356" s="2" t="s">
        <v>56</v>
      </c>
      <c r="N356" s="3">
        <v>221486.333</v>
      </c>
      <c r="O356" s="3" t="s">
        <v>57</v>
      </c>
      <c r="P356" s="4">
        <f>IF(O356="吨",N356*1000,IF(O356="万立方米",N356*10000,""))</f>
        <v>221486333.0</v>
      </c>
      <c r="Q356" s="2" t="s">
        <v>58</v>
      </c>
      <c r="R356" s="2" t="s">
        <v>59</v>
      </c>
      <c r="S356" s="2" t="s">
        <v>60</v>
      </c>
      <c r="T356" s="2" t="s">
        <v>61</v>
      </c>
      <c r="U356" s="4">
        <f>0.06</f>
        <v>0.06</v>
      </c>
      <c r="V356" s="2" t="s">
        <v>62</v>
      </c>
      <c r="W356" s="2" t="s">
        <v>63</v>
      </c>
      <c r="X356" s="2" t="s">
        <v>64</v>
      </c>
      <c r="Y356" s="2" t="s">
        <v>65</v>
      </c>
      <c r="Z356" s="2">
        <v>0</v>
      </c>
      <c r="AA356" s="2"/>
      <c r="AB356" s="2"/>
      <c r="AC356" s="4">
        <f>P356*U356/1000000</f>
        <v>13.289179979999998</v>
      </c>
      <c r="AD356" s="4">
        <f>AC356*(1-Z356/100)</f>
        <v>13.289179979999998</v>
      </c>
      <c r="AE356" s="2" t="s">
        <v>66</v>
      </c>
      <c r="AF356" s="2" t="s">
        <v>67</v>
      </c>
      <c r="AG356" s="2" t="s">
        <v>68</v>
      </c>
      <c r="AH356" s="2" t="s">
        <v>69</v>
      </c>
      <c r="AI356" s="2" t="s">
        <v>70</v>
      </c>
      <c r="AJ356" s="2" t="s">
        <v>71</v>
      </c>
      <c r="AK356" s="2">
        <v>4604</v>
      </c>
    </row>
    <row r="357" spans="1:37">
      <c r="A357" s="2" t="s">
        <v>607</v>
      </c>
      <c r="B357" s="2" t="s">
        <v>605</v>
      </c>
      <c r="C357" s="2" t="s">
        <v>47</v>
      </c>
      <c r="D357" s="2" t="s">
        <v>606</v>
      </c>
      <c r="E357" s="2" t="s">
        <v>412</v>
      </c>
      <c r="F357" s="2" t="s">
        <v>228</v>
      </c>
      <c r="G357" s="2" t="s">
        <v>117</v>
      </c>
      <c r="H357" s="2" t="s">
        <v>52</v>
      </c>
      <c r="I357" s="2" t="s">
        <v>53</v>
      </c>
      <c r="J357" s="2" t="s">
        <v>230</v>
      </c>
      <c r="K357" s="2" t="s">
        <v>55</v>
      </c>
      <c r="L357" s="2" t="s">
        <v>51</v>
      </c>
      <c r="M357" s="2" t="s">
        <v>73</v>
      </c>
      <c r="N357" s="3">
        <v>221486.333</v>
      </c>
      <c r="O357" s="3" t="s">
        <v>57</v>
      </c>
      <c r="P357" s="4">
        <f>IF(O357="吨",N357*1000,IF(O357="万立方米",N357*10000,""))</f>
        <v>221486333.0</v>
      </c>
      <c r="Q357" s="2" t="s">
        <v>58</v>
      </c>
      <c r="R357" s="2" t="s">
        <v>59</v>
      </c>
      <c r="S357" s="2" t="s">
        <v>74</v>
      </c>
      <c r="T357" s="2" t="s">
        <v>75</v>
      </c>
      <c r="U357" s="4">
        <f>1.5</f>
        <v>1.5</v>
      </c>
      <c r="V357" s="2" t="s">
        <v>62</v>
      </c>
      <c r="W357" s="2" t="s">
        <v>76</v>
      </c>
      <c r="X357" s="2" t="s">
        <v>64</v>
      </c>
      <c r="Y357" s="2" t="s">
        <v>65</v>
      </c>
      <c r="Z357" s="2">
        <v>0</v>
      </c>
      <c r="AA357" s="2"/>
      <c r="AB357" s="2"/>
      <c r="AC357" s="4">
        <f>P357*U357/1000000</f>
        <v>332.2294995</v>
      </c>
      <c r="AD357" s="4">
        <f>AC357*(1-Z357/100)</f>
        <v>332.2294995</v>
      </c>
      <c r="AE357" s="2" t="s">
        <v>66</v>
      </c>
      <c r="AF357" s="2" t="s">
        <v>67</v>
      </c>
      <c r="AG357" s="2" t="s">
        <v>68</v>
      </c>
      <c r="AH357" s="2" t="s">
        <v>69</v>
      </c>
      <c r="AI357" s="2" t="s">
        <v>70</v>
      </c>
      <c r="AJ357" s="2" t="s">
        <v>71</v>
      </c>
      <c r="AK357" s="2">
        <v>4604</v>
      </c>
    </row>
    <row r="358" spans="1:37">
      <c r="A358" s="2" t="s">
        <v>608</v>
      </c>
      <c r="B358" s="2" t="s">
        <v>605</v>
      </c>
      <c r="C358" s="2" t="s">
        <v>47</v>
      </c>
      <c r="D358" s="2" t="s">
        <v>606</v>
      </c>
      <c r="E358" s="2" t="s">
        <v>412</v>
      </c>
      <c r="F358" s="2" t="s">
        <v>228</v>
      </c>
      <c r="G358" s="2" t="s">
        <v>117</v>
      </c>
      <c r="H358" s="2" t="s">
        <v>52</v>
      </c>
      <c r="I358" s="2" t="s">
        <v>53</v>
      </c>
      <c r="J358" s="2" t="s">
        <v>230</v>
      </c>
      <c r="K358" s="2" t="s">
        <v>55</v>
      </c>
      <c r="L358" s="2" t="s">
        <v>51</v>
      </c>
      <c r="M358" s="2" t="s">
        <v>78</v>
      </c>
      <c r="N358" s="3">
        <v>221486.333</v>
      </c>
      <c r="O358" s="3" t="s">
        <v>57</v>
      </c>
      <c r="P358" s="4">
        <f>IF(O358="吨",N358*1000,IF(O358="万立方米",N358*10000,""))</f>
        <v>221486333.0</v>
      </c>
      <c r="Q358" s="2" t="s">
        <v>58</v>
      </c>
      <c r="R358" s="2" t="s">
        <v>59</v>
      </c>
      <c r="S358" s="2" t="s">
        <v>79</v>
      </c>
      <c r="T358" s="2" t="s">
        <v>75</v>
      </c>
      <c r="U358" s="4">
        <f>6.0</f>
        <v>6.0</v>
      </c>
      <c r="V358" s="2" t="s">
        <v>62</v>
      </c>
      <c r="W358" s="2" t="s">
        <v>80</v>
      </c>
      <c r="X358" s="2" t="s">
        <v>64</v>
      </c>
      <c r="Y358" s="2" t="s">
        <v>65</v>
      </c>
      <c r="Z358" s="2">
        <v>0</v>
      </c>
      <c r="AA358" s="2"/>
      <c r="AB358" s="2"/>
      <c r="AC358" s="4">
        <f>P358*U358/1000000</f>
        <v>1328.917998</v>
      </c>
      <c r="AD358" s="4">
        <f>AC358*(1-Z358/100)</f>
        <v>1328.917998</v>
      </c>
      <c r="AE358" s="2" t="s">
        <v>66</v>
      </c>
      <c r="AF358" s="2" t="s">
        <v>67</v>
      </c>
      <c r="AG358" s="2" t="s">
        <v>68</v>
      </c>
      <c r="AH358" s="2" t="s">
        <v>69</v>
      </c>
      <c r="AI358" s="2" t="s">
        <v>70</v>
      </c>
      <c r="AJ358" s="2" t="s">
        <v>71</v>
      </c>
      <c r="AK358" s="2">
        <v>4604</v>
      </c>
    </row>
    <row r="359" spans="1:37">
      <c r="A359" s="2" t="s">
        <v>609</v>
      </c>
      <c r="B359" s="2" t="s">
        <v>605</v>
      </c>
      <c r="C359" s="2" t="s">
        <v>47</v>
      </c>
      <c r="D359" s="2" t="s">
        <v>606</v>
      </c>
      <c r="E359" s="2" t="s">
        <v>412</v>
      </c>
      <c r="F359" s="2" t="s">
        <v>228</v>
      </c>
      <c r="G359" s="2" t="s">
        <v>117</v>
      </c>
      <c r="H359" s="2" t="s">
        <v>52</v>
      </c>
      <c r="I359" s="2" t="s">
        <v>53</v>
      </c>
      <c r="J359" s="2" t="s">
        <v>230</v>
      </c>
      <c r="K359" s="2" t="s">
        <v>55</v>
      </c>
      <c r="L359" s="2" t="s">
        <v>51</v>
      </c>
      <c r="M359" s="2" t="s">
        <v>82</v>
      </c>
      <c r="N359" s="3">
        <v>221486.333</v>
      </c>
      <c r="O359" s="3" t="s">
        <v>57</v>
      </c>
      <c r="P359" s="4">
        <f>IF(O359="吨",N359*1000,IF(O359="万立方米",N359*10000,""))</f>
        <v>221486333.0</v>
      </c>
      <c r="Q359" s="2" t="s">
        <v>58</v>
      </c>
      <c r="R359" s="2" t="s">
        <v>59</v>
      </c>
      <c r="S359" s="2" t="s">
        <v>83</v>
      </c>
      <c r="T359" s="2" t="s">
        <v>61</v>
      </c>
      <c r="U359" s="4">
        <f>0.35</f>
        <v>0.35</v>
      </c>
      <c r="V359" s="2" t="s">
        <v>62</v>
      </c>
      <c r="W359" s="2" t="s">
        <v>84</v>
      </c>
      <c r="X359" s="2" t="s">
        <v>64</v>
      </c>
      <c r="Y359" s="2" t="s">
        <v>65</v>
      </c>
      <c r="Z359" s="2">
        <v>0</v>
      </c>
      <c r="AA359" s="2"/>
      <c r="AB359" s="2"/>
      <c r="AC359" s="4">
        <f>P359*U359/1000000</f>
        <v>77.52021655</v>
      </c>
      <c r="AD359" s="4">
        <f>AC359*(1-Z359/100)</f>
        <v>77.52021655</v>
      </c>
      <c r="AE359" s="2" t="s">
        <v>66</v>
      </c>
      <c r="AF359" s="2" t="s">
        <v>67</v>
      </c>
      <c r="AG359" s="2" t="s">
        <v>68</v>
      </c>
      <c r="AH359" s="2" t="s">
        <v>69</v>
      </c>
      <c r="AI359" s="2" t="s">
        <v>70</v>
      </c>
      <c r="AJ359" s="2" t="s">
        <v>71</v>
      </c>
      <c r="AK359" s="2">
        <v>4604</v>
      </c>
    </row>
    <row r="360" spans="1:37">
      <c r="A360" s="2" t="s">
        <v>610</v>
      </c>
      <c r="B360" s="2" t="s">
        <v>605</v>
      </c>
      <c r="C360" s="2" t="s">
        <v>47</v>
      </c>
      <c r="D360" s="2" t="s">
        <v>606</v>
      </c>
      <c r="E360" s="2" t="s">
        <v>412</v>
      </c>
      <c r="F360" s="2" t="s">
        <v>228</v>
      </c>
      <c r="G360" s="2" t="s">
        <v>117</v>
      </c>
      <c r="H360" s="2" t="s">
        <v>52</v>
      </c>
      <c r="I360" s="2" t="s">
        <v>53</v>
      </c>
      <c r="J360" s="2" t="s">
        <v>230</v>
      </c>
      <c r="K360" s="2" t="s">
        <v>55</v>
      </c>
      <c r="L360" s="2" t="s">
        <v>51</v>
      </c>
      <c r="M360" s="2" t="s">
        <v>86</v>
      </c>
      <c r="N360" s="3">
        <v>221486.333</v>
      </c>
      <c r="O360" s="3" t="s">
        <v>57</v>
      </c>
      <c r="P360" s="4">
        <f>IF(O360="吨",N360*1000,IF(O360="万立方米",N360*10000,""))</f>
        <v>221486333.0</v>
      </c>
      <c r="Q360" s="2" t="s">
        <v>58</v>
      </c>
      <c r="R360" s="2" t="s">
        <v>59</v>
      </c>
      <c r="S360" s="2" t="s">
        <v>87</v>
      </c>
      <c r="T360" s="2" t="s">
        <v>88</v>
      </c>
      <c r="U360" s="4">
        <f>0.75</f>
        <v>0.75</v>
      </c>
      <c r="V360" s="2" t="s">
        <v>62</v>
      </c>
      <c r="W360" s="2" t="s">
        <v>89</v>
      </c>
      <c r="X360" s="2" t="s">
        <v>64</v>
      </c>
      <c r="Y360" s="2" t="s">
        <v>65</v>
      </c>
      <c r="Z360" s="2">
        <v>0</v>
      </c>
      <c r="AA360" s="2"/>
      <c r="AB360" s="2"/>
      <c r="AC360" s="4">
        <f>P360*U360/1000000</f>
        <v>166.11474975</v>
      </c>
      <c r="AD360" s="4">
        <f>AC361*(1-AA360/100)+(AC360-AC361)*(1-AB360/100)</f>
        <v>166.11474975</v>
      </c>
      <c r="AE360" s="2" t="s">
        <v>66</v>
      </c>
      <c r="AF360" s="2" t="s">
        <v>67</v>
      </c>
      <c r="AG360" s="2" t="s">
        <v>68</v>
      </c>
      <c r="AH360" s="2" t="s">
        <v>69</v>
      </c>
      <c r="AI360" s="2" t="s">
        <v>70</v>
      </c>
      <c r="AJ360" s="2" t="s">
        <v>71</v>
      </c>
      <c r="AK360" s="2">
        <v>4604</v>
      </c>
    </row>
    <row r="361" spans="1:37">
      <c r="A361" s="2" t="s">
        <v>611</v>
      </c>
      <c r="B361" s="2" t="s">
        <v>605</v>
      </c>
      <c r="C361" s="2" t="s">
        <v>47</v>
      </c>
      <c r="D361" s="2" t="s">
        <v>606</v>
      </c>
      <c r="E361" s="2" t="s">
        <v>412</v>
      </c>
      <c r="F361" s="2" t="s">
        <v>228</v>
      </c>
      <c r="G361" s="2" t="s">
        <v>117</v>
      </c>
      <c r="H361" s="2" t="s">
        <v>52</v>
      </c>
      <c r="I361" s="2" t="s">
        <v>53</v>
      </c>
      <c r="J361" s="2" t="s">
        <v>230</v>
      </c>
      <c r="K361" s="2" t="s">
        <v>55</v>
      </c>
      <c r="L361" s="2" t="s">
        <v>51</v>
      </c>
      <c r="M361" s="2" t="s">
        <v>91</v>
      </c>
      <c r="N361" s="3">
        <v>221486.333</v>
      </c>
      <c r="O361" s="3" t="s">
        <v>57</v>
      </c>
      <c r="P361" s="4">
        <f>IF(O361="吨",N361*1000,IF(O361="万立方米",N361*10000,""))</f>
        <v>221486333.0</v>
      </c>
      <c r="Q361" s="2" t="s">
        <v>58</v>
      </c>
      <c r="R361" s="2" t="s">
        <v>59</v>
      </c>
      <c r="S361" s="2" t="s">
        <v>92</v>
      </c>
      <c r="T361" s="2" t="s">
        <v>88</v>
      </c>
      <c r="U361" s="4">
        <f>0.75</f>
        <v>0.75</v>
      </c>
      <c r="V361" s="2" t="s">
        <v>62</v>
      </c>
      <c r="W361" s="2" t="s">
        <v>93</v>
      </c>
      <c r="X361" s="2" t="s">
        <v>64</v>
      </c>
      <c r="Y361" s="2" t="s">
        <v>65</v>
      </c>
      <c r="Z361" s="2">
        <v>0</v>
      </c>
      <c r="AA361" s="2"/>
      <c r="AB361" s="2"/>
      <c r="AC361" s="4">
        <f>P361*U361/1000000</f>
        <v>166.11474975</v>
      </c>
      <c r="AD361" s="4">
        <f>AC361*(1-Z361/100)</f>
        <v>166.11474975</v>
      </c>
      <c r="AE361" s="2" t="s">
        <v>66</v>
      </c>
      <c r="AF361" s="2" t="s">
        <v>67</v>
      </c>
      <c r="AG361" s="2" t="s">
        <v>68</v>
      </c>
      <c r="AH361" s="2" t="s">
        <v>69</v>
      </c>
      <c r="AI361" s="2" t="s">
        <v>70</v>
      </c>
      <c r="AJ361" s="2" t="s">
        <v>71</v>
      </c>
      <c r="AK361" s="2">
        <v>4604</v>
      </c>
    </row>
    <row r="362" spans="1:37">
      <c r="A362" s="2" t="s">
        <v>612</v>
      </c>
      <c r="B362" s="2" t="s">
        <v>605</v>
      </c>
      <c r="C362" s="2" t="s">
        <v>47</v>
      </c>
      <c r="D362" s="2" t="s">
        <v>606</v>
      </c>
      <c r="E362" s="2" t="s">
        <v>412</v>
      </c>
      <c r="F362" s="2" t="s">
        <v>228</v>
      </c>
      <c r="G362" s="2" t="s">
        <v>117</v>
      </c>
      <c r="H362" s="2" t="s">
        <v>52</v>
      </c>
      <c r="I362" s="2" t="s">
        <v>53</v>
      </c>
      <c r="J362" s="2" t="s">
        <v>230</v>
      </c>
      <c r="K362" s="2" t="s">
        <v>55</v>
      </c>
      <c r="L362" s="2" t="s">
        <v>51</v>
      </c>
      <c r="M362" s="2" t="s">
        <v>95</v>
      </c>
      <c r="N362" s="3">
        <v>221486.333</v>
      </c>
      <c r="O362" s="3" t="s">
        <v>57</v>
      </c>
      <c r="P362" s="4">
        <f>IF(O362="吨",N362*1000,IF(O362="万立方米",N362*10000,""))</f>
        <v>221486333.0</v>
      </c>
      <c r="Q362" s="2" t="s">
        <v>58</v>
      </c>
      <c r="R362" s="2" t="s">
        <v>59</v>
      </c>
      <c r="S362" s="2" t="s">
        <v>96</v>
      </c>
      <c r="T362" s="2" t="s">
        <v>97</v>
      </c>
      <c r="U362" s="4">
        <f>1.7</f>
        <v>1.7</v>
      </c>
      <c r="V362" s="2" t="s">
        <v>62</v>
      </c>
      <c r="W362" s="2" t="s">
        <v>98</v>
      </c>
      <c r="X362" s="2" t="s">
        <v>64</v>
      </c>
      <c r="Y362" s="2" t="s">
        <v>65</v>
      </c>
      <c r="Z362" s="2">
        <v>0</v>
      </c>
      <c r="AA362" s="2"/>
      <c r="AB362" s="2"/>
      <c r="AC362" s="4">
        <f>P362*U362/1000000</f>
        <v>376.5267661</v>
      </c>
      <c r="AD362" s="4">
        <f>AC362*(1-Z362/100)</f>
        <v>376.5267661</v>
      </c>
      <c r="AE362" s="2" t="s">
        <v>66</v>
      </c>
      <c r="AF362" s="2" t="s">
        <v>67</v>
      </c>
      <c r="AG362" s="2" t="s">
        <v>68</v>
      </c>
      <c r="AH362" s="2" t="s">
        <v>69</v>
      </c>
      <c r="AI362" s="2" t="s">
        <v>70</v>
      </c>
      <c r="AJ362" s="2" t="s">
        <v>71</v>
      </c>
      <c r="AK362" s="2">
        <v>4604</v>
      </c>
    </row>
    <row r="363" spans="1:37">
      <c r="A363" s="2" t="s">
        <v>613</v>
      </c>
      <c r="B363" s="2" t="s">
        <v>605</v>
      </c>
      <c r="C363" s="2" t="s">
        <v>47</v>
      </c>
      <c r="D363" s="2" t="s">
        <v>606</v>
      </c>
      <c r="E363" s="2" t="s">
        <v>412</v>
      </c>
      <c r="F363" s="2" t="s">
        <v>228</v>
      </c>
      <c r="G363" s="2" t="s">
        <v>117</v>
      </c>
      <c r="H363" s="2" t="s">
        <v>52</v>
      </c>
      <c r="I363" s="2" t="s">
        <v>53</v>
      </c>
      <c r="J363" s="2" t="s">
        <v>230</v>
      </c>
      <c r="K363" s="2" t="s">
        <v>55</v>
      </c>
      <c r="L363" s="2" t="s">
        <v>51</v>
      </c>
      <c r="M363" s="2" t="s">
        <v>100</v>
      </c>
      <c r="N363" s="3">
        <v>221486.333</v>
      </c>
      <c r="O363" s="3" t="s">
        <v>57</v>
      </c>
      <c r="P363" s="4">
        <f>IF(O363="吨",N363*1000,IF(O363="万立方米",N363*10000,""))</f>
        <v>221486333.0</v>
      </c>
      <c r="Q363" s="2" t="s">
        <v>58</v>
      </c>
      <c r="R363" s="2" t="s">
        <v>59</v>
      </c>
      <c r="S363" s="2" t="s">
        <v>101</v>
      </c>
      <c r="T363" s="2" t="s">
        <v>75</v>
      </c>
      <c r="U363" s="4">
        <f>0.12</f>
        <v>0.12</v>
      </c>
      <c r="V363" s="2" t="s">
        <v>62</v>
      </c>
      <c r="W363" s="2" t="s">
        <v>102</v>
      </c>
      <c r="X363" s="2" t="s">
        <v>64</v>
      </c>
      <c r="Y363" s="2" t="s">
        <v>65</v>
      </c>
      <c r="Z363" s="2">
        <v>0</v>
      </c>
      <c r="AA363" s="2"/>
      <c r="AB363" s="2"/>
      <c r="AC363" s="4">
        <f>P363*U363/1000000</f>
        <v>26.578359959999997</v>
      </c>
      <c r="AD363" s="4">
        <f>AC363*(1-Z363/100)</f>
        <v>26.578359959999997</v>
      </c>
      <c r="AE363" s="2" t="s">
        <v>66</v>
      </c>
      <c r="AF363" s="2" t="s">
        <v>67</v>
      </c>
      <c r="AG363" s="2" t="s">
        <v>68</v>
      </c>
      <c r="AH363" s="2" t="s">
        <v>69</v>
      </c>
      <c r="AI363" s="2" t="s">
        <v>70</v>
      </c>
      <c r="AJ363" s="2" t="s">
        <v>71</v>
      </c>
      <c r="AK363" s="2">
        <v>4604</v>
      </c>
    </row>
    <row r="364" spans="1:37">
      <c r="A364" s="2" t="s">
        <v>614</v>
      </c>
      <c r="B364" s="2" t="s">
        <v>605</v>
      </c>
      <c r="C364" s="2" t="s">
        <v>47</v>
      </c>
      <c r="D364" s="2" t="s">
        <v>606</v>
      </c>
      <c r="E364" s="2" t="s">
        <v>412</v>
      </c>
      <c r="F364" s="2" t="s">
        <v>228</v>
      </c>
      <c r="G364" s="2" t="s">
        <v>117</v>
      </c>
      <c r="H364" s="2" t="s">
        <v>52</v>
      </c>
      <c r="I364" s="2"/>
      <c r="J364" s="2"/>
      <c r="K364" s="2" t="s">
        <v>147</v>
      </c>
      <c r="L364" s="2" t="s">
        <v>253</v>
      </c>
      <c r="M364" s="2" t="s">
        <v>104</v>
      </c>
      <c r="N364" s="3"/>
      <c r="O364" s="3"/>
      <c r="P364" s="2"/>
      <c r="Q364" s="2" t="s">
        <v>105</v>
      </c>
      <c r="R364" s="2" t="s">
        <v>106</v>
      </c>
      <c r="S364" s="2" t="s">
        <v>107</v>
      </c>
      <c r="T364" s="2" t="s">
        <v>108</v>
      </c>
      <c r="U364" s="2"/>
      <c r="V364" s="2" t="s">
        <v>109</v>
      </c>
      <c r="W364" s="2" t="s">
        <v>110</v>
      </c>
      <c r="X364" s="2"/>
      <c r="Y364" s="2" t="s">
        <v>65</v>
      </c>
      <c r="Z364" s="2">
        <v>0</v>
      </c>
      <c r="AA364" s="2"/>
      <c r="AB364" s="2"/>
      <c r="AC364" s="2"/>
      <c r="AD364" s="2"/>
      <c r="AE364" s="2" t="s">
        <v>123</v>
      </c>
      <c r="AF364" s="2" t="s">
        <v>222</v>
      </c>
      <c r="AG364" s="2" t="s">
        <v>223</v>
      </c>
      <c r="AH364" s="2" t="s">
        <v>69</v>
      </c>
      <c r="AI364" s="2" t="s">
        <v>70</v>
      </c>
      <c r="AJ364" s="2" t="s">
        <v>71</v>
      </c>
      <c r="AK364" s="2">
        <v>4604</v>
      </c>
    </row>
    <row r="365" spans="1:37">
      <c r="A365" s="2" t="s">
        <v>615</v>
      </c>
      <c r="B365" s="2" t="s">
        <v>616</v>
      </c>
      <c r="C365" s="2" t="s">
        <v>47</v>
      </c>
      <c r="D365" s="2" t="s">
        <v>606</v>
      </c>
      <c r="E365" s="2" t="s">
        <v>412</v>
      </c>
      <c r="F365" s="2" t="s">
        <v>228</v>
      </c>
      <c r="G365" s="2" t="s">
        <v>117</v>
      </c>
      <c r="H365" s="2" t="s">
        <v>323</v>
      </c>
      <c r="I365" s="2" t="s">
        <v>53</v>
      </c>
      <c r="J365" s="2" t="s">
        <v>230</v>
      </c>
      <c r="K365" s="2" t="s">
        <v>55</v>
      </c>
      <c r="L365" s="2" t="s">
        <v>51</v>
      </c>
      <c r="M365" s="2" t="s">
        <v>56</v>
      </c>
      <c r="N365" s="3">
        <v>233751</v>
      </c>
      <c r="O365" s="3" t="s">
        <v>57</v>
      </c>
      <c r="P365" s="4">
        <f>IF(O365="吨",N365*1000,IF(O365="万立方米",N365*10000,""))</f>
        <v>233751000.0</v>
      </c>
      <c r="Q365" s="2" t="s">
        <v>58</v>
      </c>
      <c r="R365" s="2" t="s">
        <v>59</v>
      </c>
      <c r="S365" s="2" t="s">
        <v>60</v>
      </c>
      <c r="T365" s="2" t="s">
        <v>61</v>
      </c>
      <c r="U365" s="4">
        <f>0.06</f>
        <v>0.06</v>
      </c>
      <c r="V365" s="2" t="s">
        <v>62</v>
      </c>
      <c r="W365" s="2" t="s">
        <v>63</v>
      </c>
      <c r="X365" s="2" t="s">
        <v>64</v>
      </c>
      <c r="Y365" s="2" t="s">
        <v>65</v>
      </c>
      <c r="Z365" s="2">
        <v>0</v>
      </c>
      <c r="AA365" s="2"/>
      <c r="AB365" s="2"/>
      <c r="AC365" s="4">
        <f>P365*U365/1000000</f>
        <v>14.02506</v>
      </c>
      <c r="AD365" s="4">
        <f>AC365*(1-Z365/100)</f>
        <v>14.02506</v>
      </c>
      <c r="AE365" s="2" t="s">
        <v>66</v>
      </c>
      <c r="AF365" s="2" t="s">
        <v>67</v>
      </c>
      <c r="AG365" s="2" t="s">
        <v>68</v>
      </c>
      <c r="AH365" s="2" t="s">
        <v>69</v>
      </c>
      <c r="AI365" s="2" t="s">
        <v>70</v>
      </c>
      <c r="AJ365" s="2" t="s">
        <v>71</v>
      </c>
      <c r="AK365" s="2">
        <v>4607</v>
      </c>
    </row>
    <row r="366" spans="1:37">
      <c r="A366" s="2" t="s">
        <v>617</v>
      </c>
      <c r="B366" s="2" t="s">
        <v>616</v>
      </c>
      <c r="C366" s="2" t="s">
        <v>47</v>
      </c>
      <c r="D366" s="2" t="s">
        <v>606</v>
      </c>
      <c r="E366" s="2" t="s">
        <v>412</v>
      </c>
      <c r="F366" s="2" t="s">
        <v>228</v>
      </c>
      <c r="G366" s="2" t="s">
        <v>117</v>
      </c>
      <c r="H366" s="2" t="s">
        <v>323</v>
      </c>
      <c r="I366" s="2" t="s">
        <v>53</v>
      </c>
      <c r="J366" s="2" t="s">
        <v>230</v>
      </c>
      <c r="K366" s="2" t="s">
        <v>55</v>
      </c>
      <c r="L366" s="2" t="s">
        <v>51</v>
      </c>
      <c r="M366" s="2" t="s">
        <v>73</v>
      </c>
      <c r="N366" s="3">
        <v>233751</v>
      </c>
      <c r="O366" s="3" t="s">
        <v>57</v>
      </c>
      <c r="P366" s="4">
        <f>IF(O366="吨",N366*1000,IF(O366="万立方米",N366*10000,""))</f>
        <v>233751000.0</v>
      </c>
      <c r="Q366" s="2" t="s">
        <v>58</v>
      </c>
      <c r="R366" s="2" t="s">
        <v>59</v>
      </c>
      <c r="S366" s="2" t="s">
        <v>74</v>
      </c>
      <c r="T366" s="2" t="s">
        <v>75</v>
      </c>
      <c r="U366" s="4">
        <f>1.5</f>
        <v>1.5</v>
      </c>
      <c r="V366" s="2" t="s">
        <v>62</v>
      </c>
      <c r="W366" s="2" t="s">
        <v>76</v>
      </c>
      <c r="X366" s="2" t="s">
        <v>64</v>
      </c>
      <c r="Y366" s="2" t="s">
        <v>65</v>
      </c>
      <c r="Z366" s="2">
        <v>0</v>
      </c>
      <c r="AA366" s="2"/>
      <c r="AB366" s="2"/>
      <c r="AC366" s="4">
        <f>P366*U366/1000000</f>
        <v>350.6265</v>
      </c>
      <c r="AD366" s="4">
        <f>AC366*(1-Z366/100)</f>
        <v>350.6265</v>
      </c>
      <c r="AE366" s="2" t="s">
        <v>66</v>
      </c>
      <c r="AF366" s="2" t="s">
        <v>67</v>
      </c>
      <c r="AG366" s="2" t="s">
        <v>68</v>
      </c>
      <c r="AH366" s="2" t="s">
        <v>69</v>
      </c>
      <c r="AI366" s="2" t="s">
        <v>70</v>
      </c>
      <c r="AJ366" s="2" t="s">
        <v>71</v>
      </c>
      <c r="AK366" s="2">
        <v>4607</v>
      </c>
    </row>
    <row r="367" spans="1:37">
      <c r="A367" s="2" t="s">
        <v>618</v>
      </c>
      <c r="B367" s="2" t="s">
        <v>616</v>
      </c>
      <c r="C367" s="2" t="s">
        <v>47</v>
      </c>
      <c r="D367" s="2" t="s">
        <v>606</v>
      </c>
      <c r="E367" s="2" t="s">
        <v>412</v>
      </c>
      <c r="F367" s="2" t="s">
        <v>228</v>
      </c>
      <c r="G367" s="2" t="s">
        <v>117</v>
      </c>
      <c r="H367" s="2" t="s">
        <v>323</v>
      </c>
      <c r="I367" s="2" t="s">
        <v>53</v>
      </c>
      <c r="J367" s="2" t="s">
        <v>230</v>
      </c>
      <c r="K367" s="2" t="s">
        <v>55</v>
      </c>
      <c r="L367" s="2" t="s">
        <v>51</v>
      </c>
      <c r="M367" s="2" t="s">
        <v>78</v>
      </c>
      <c r="N367" s="3">
        <v>233751</v>
      </c>
      <c r="O367" s="3" t="s">
        <v>57</v>
      </c>
      <c r="P367" s="4">
        <f>IF(O367="吨",N367*1000,IF(O367="万立方米",N367*10000,""))</f>
        <v>233751000.0</v>
      </c>
      <c r="Q367" s="2" t="s">
        <v>58</v>
      </c>
      <c r="R367" s="2" t="s">
        <v>59</v>
      </c>
      <c r="S367" s="2" t="s">
        <v>79</v>
      </c>
      <c r="T367" s="2" t="s">
        <v>75</v>
      </c>
      <c r="U367" s="4">
        <f>6.0</f>
        <v>6.0</v>
      </c>
      <c r="V367" s="2" t="s">
        <v>62</v>
      </c>
      <c r="W367" s="2" t="s">
        <v>80</v>
      </c>
      <c r="X367" s="2" t="s">
        <v>64</v>
      </c>
      <c r="Y367" s="2" t="s">
        <v>65</v>
      </c>
      <c r="Z367" s="2">
        <v>0</v>
      </c>
      <c r="AA367" s="2"/>
      <c r="AB367" s="2"/>
      <c r="AC367" s="4">
        <f>P367*U367/1000000</f>
        <v>1402.506</v>
      </c>
      <c r="AD367" s="4">
        <f>AC367*(1-Z367/100)</f>
        <v>1402.506</v>
      </c>
      <c r="AE367" s="2" t="s">
        <v>66</v>
      </c>
      <c r="AF367" s="2" t="s">
        <v>67</v>
      </c>
      <c r="AG367" s="2" t="s">
        <v>68</v>
      </c>
      <c r="AH367" s="2" t="s">
        <v>69</v>
      </c>
      <c r="AI367" s="2" t="s">
        <v>70</v>
      </c>
      <c r="AJ367" s="2" t="s">
        <v>71</v>
      </c>
      <c r="AK367" s="2">
        <v>4607</v>
      </c>
    </row>
    <row r="368" spans="1:37">
      <c r="A368" s="2" t="s">
        <v>619</v>
      </c>
      <c r="B368" s="2" t="s">
        <v>616</v>
      </c>
      <c r="C368" s="2" t="s">
        <v>47</v>
      </c>
      <c r="D368" s="2" t="s">
        <v>606</v>
      </c>
      <c r="E368" s="2" t="s">
        <v>412</v>
      </c>
      <c r="F368" s="2" t="s">
        <v>228</v>
      </c>
      <c r="G368" s="2" t="s">
        <v>117</v>
      </c>
      <c r="H368" s="2" t="s">
        <v>323</v>
      </c>
      <c r="I368" s="2" t="s">
        <v>53</v>
      </c>
      <c r="J368" s="2" t="s">
        <v>230</v>
      </c>
      <c r="K368" s="2" t="s">
        <v>55</v>
      </c>
      <c r="L368" s="2" t="s">
        <v>51</v>
      </c>
      <c r="M368" s="2" t="s">
        <v>82</v>
      </c>
      <c r="N368" s="3">
        <v>233751</v>
      </c>
      <c r="O368" s="3" t="s">
        <v>57</v>
      </c>
      <c r="P368" s="4">
        <f>IF(O368="吨",N368*1000,IF(O368="万立方米",N368*10000,""))</f>
        <v>233751000.0</v>
      </c>
      <c r="Q368" s="2" t="s">
        <v>58</v>
      </c>
      <c r="R368" s="2" t="s">
        <v>59</v>
      </c>
      <c r="S368" s="2" t="s">
        <v>83</v>
      </c>
      <c r="T368" s="2" t="s">
        <v>61</v>
      </c>
      <c r="U368" s="4">
        <f>0.35</f>
        <v>0.35</v>
      </c>
      <c r="V368" s="2" t="s">
        <v>62</v>
      </c>
      <c r="W368" s="2" t="s">
        <v>84</v>
      </c>
      <c r="X368" s="2" t="s">
        <v>64</v>
      </c>
      <c r="Y368" s="2" t="s">
        <v>65</v>
      </c>
      <c r="Z368" s="2">
        <v>0</v>
      </c>
      <c r="AA368" s="2"/>
      <c r="AB368" s="2"/>
      <c r="AC368" s="4">
        <f>P368*U368/1000000</f>
        <v>81.81285</v>
      </c>
      <c r="AD368" s="4">
        <f>AC368*(1-Z368/100)</f>
        <v>81.81285</v>
      </c>
      <c r="AE368" s="2" t="s">
        <v>66</v>
      </c>
      <c r="AF368" s="2" t="s">
        <v>67</v>
      </c>
      <c r="AG368" s="2" t="s">
        <v>68</v>
      </c>
      <c r="AH368" s="2" t="s">
        <v>69</v>
      </c>
      <c r="AI368" s="2" t="s">
        <v>70</v>
      </c>
      <c r="AJ368" s="2" t="s">
        <v>71</v>
      </c>
      <c r="AK368" s="2">
        <v>4607</v>
      </c>
    </row>
    <row r="369" spans="1:37">
      <c r="A369" s="2" t="s">
        <v>620</v>
      </c>
      <c r="B369" s="2" t="s">
        <v>616</v>
      </c>
      <c r="C369" s="2" t="s">
        <v>47</v>
      </c>
      <c r="D369" s="2" t="s">
        <v>606</v>
      </c>
      <c r="E369" s="2" t="s">
        <v>412</v>
      </c>
      <c r="F369" s="2" t="s">
        <v>228</v>
      </c>
      <c r="G369" s="2" t="s">
        <v>117</v>
      </c>
      <c r="H369" s="2" t="s">
        <v>323</v>
      </c>
      <c r="I369" s="2" t="s">
        <v>53</v>
      </c>
      <c r="J369" s="2" t="s">
        <v>230</v>
      </c>
      <c r="K369" s="2" t="s">
        <v>55</v>
      </c>
      <c r="L369" s="2" t="s">
        <v>51</v>
      </c>
      <c r="M369" s="2" t="s">
        <v>86</v>
      </c>
      <c r="N369" s="3">
        <v>233751</v>
      </c>
      <c r="O369" s="3" t="s">
        <v>57</v>
      </c>
      <c r="P369" s="4">
        <f>IF(O369="吨",N369*1000,IF(O369="万立方米",N369*10000,""))</f>
        <v>233751000.0</v>
      </c>
      <c r="Q369" s="2" t="s">
        <v>58</v>
      </c>
      <c r="R369" s="2" t="s">
        <v>59</v>
      </c>
      <c r="S369" s="2" t="s">
        <v>87</v>
      </c>
      <c r="T369" s="2" t="s">
        <v>88</v>
      </c>
      <c r="U369" s="4">
        <f>0.75</f>
        <v>0.75</v>
      </c>
      <c r="V369" s="2" t="s">
        <v>62</v>
      </c>
      <c r="W369" s="2" t="s">
        <v>89</v>
      </c>
      <c r="X369" s="2" t="s">
        <v>64</v>
      </c>
      <c r="Y369" s="2" t="s">
        <v>65</v>
      </c>
      <c r="Z369" s="2">
        <v>0</v>
      </c>
      <c r="AA369" s="2"/>
      <c r="AB369" s="2"/>
      <c r="AC369" s="4">
        <f>P369*U369/1000000</f>
        <v>175.31325</v>
      </c>
      <c r="AD369" s="4">
        <f>AC370*(1-AA369/100)+(AC369-AC370)*(1-AB369/100)</f>
        <v>175.31325</v>
      </c>
      <c r="AE369" s="2" t="s">
        <v>66</v>
      </c>
      <c r="AF369" s="2" t="s">
        <v>67</v>
      </c>
      <c r="AG369" s="2" t="s">
        <v>68</v>
      </c>
      <c r="AH369" s="2" t="s">
        <v>69</v>
      </c>
      <c r="AI369" s="2" t="s">
        <v>70</v>
      </c>
      <c r="AJ369" s="2" t="s">
        <v>71</v>
      </c>
      <c r="AK369" s="2">
        <v>4607</v>
      </c>
    </row>
    <row r="370" spans="1:37">
      <c r="A370" s="2" t="s">
        <v>621</v>
      </c>
      <c r="B370" s="2" t="s">
        <v>616</v>
      </c>
      <c r="C370" s="2" t="s">
        <v>47</v>
      </c>
      <c r="D370" s="2" t="s">
        <v>606</v>
      </c>
      <c r="E370" s="2" t="s">
        <v>412</v>
      </c>
      <c r="F370" s="2" t="s">
        <v>228</v>
      </c>
      <c r="G370" s="2" t="s">
        <v>117</v>
      </c>
      <c r="H370" s="2" t="s">
        <v>323</v>
      </c>
      <c r="I370" s="2" t="s">
        <v>53</v>
      </c>
      <c r="J370" s="2" t="s">
        <v>230</v>
      </c>
      <c r="K370" s="2" t="s">
        <v>55</v>
      </c>
      <c r="L370" s="2" t="s">
        <v>51</v>
      </c>
      <c r="M370" s="2" t="s">
        <v>91</v>
      </c>
      <c r="N370" s="3">
        <v>233751</v>
      </c>
      <c r="O370" s="3" t="s">
        <v>57</v>
      </c>
      <c r="P370" s="4">
        <f>IF(O370="吨",N370*1000,IF(O370="万立方米",N370*10000,""))</f>
        <v>233751000.0</v>
      </c>
      <c r="Q370" s="2" t="s">
        <v>58</v>
      </c>
      <c r="R370" s="2" t="s">
        <v>59</v>
      </c>
      <c r="S370" s="2" t="s">
        <v>92</v>
      </c>
      <c r="T370" s="2" t="s">
        <v>88</v>
      </c>
      <c r="U370" s="4">
        <f>0.75</f>
        <v>0.75</v>
      </c>
      <c r="V370" s="2" t="s">
        <v>62</v>
      </c>
      <c r="W370" s="2" t="s">
        <v>93</v>
      </c>
      <c r="X370" s="2" t="s">
        <v>64</v>
      </c>
      <c r="Y370" s="2" t="s">
        <v>65</v>
      </c>
      <c r="Z370" s="2">
        <v>0</v>
      </c>
      <c r="AA370" s="2"/>
      <c r="AB370" s="2"/>
      <c r="AC370" s="4">
        <f>P370*U370/1000000</f>
        <v>175.31325</v>
      </c>
      <c r="AD370" s="4">
        <f>AC370*(1-Z370/100)</f>
        <v>175.31325</v>
      </c>
      <c r="AE370" s="2" t="s">
        <v>66</v>
      </c>
      <c r="AF370" s="2" t="s">
        <v>67</v>
      </c>
      <c r="AG370" s="2" t="s">
        <v>68</v>
      </c>
      <c r="AH370" s="2" t="s">
        <v>69</v>
      </c>
      <c r="AI370" s="2" t="s">
        <v>70</v>
      </c>
      <c r="AJ370" s="2" t="s">
        <v>71</v>
      </c>
      <c r="AK370" s="2">
        <v>4607</v>
      </c>
    </row>
    <row r="371" spans="1:37">
      <c r="A371" s="2" t="s">
        <v>622</v>
      </c>
      <c r="B371" s="2" t="s">
        <v>616</v>
      </c>
      <c r="C371" s="2" t="s">
        <v>47</v>
      </c>
      <c r="D371" s="2" t="s">
        <v>606</v>
      </c>
      <c r="E371" s="2" t="s">
        <v>412</v>
      </c>
      <c r="F371" s="2" t="s">
        <v>228</v>
      </c>
      <c r="G371" s="2" t="s">
        <v>117</v>
      </c>
      <c r="H371" s="2" t="s">
        <v>323</v>
      </c>
      <c r="I371" s="2" t="s">
        <v>53</v>
      </c>
      <c r="J371" s="2" t="s">
        <v>230</v>
      </c>
      <c r="K371" s="2" t="s">
        <v>55</v>
      </c>
      <c r="L371" s="2" t="s">
        <v>51</v>
      </c>
      <c r="M371" s="2" t="s">
        <v>95</v>
      </c>
      <c r="N371" s="3">
        <v>233751</v>
      </c>
      <c r="O371" s="3" t="s">
        <v>57</v>
      </c>
      <c r="P371" s="4">
        <f>IF(O371="吨",N371*1000,IF(O371="万立方米",N371*10000,""))</f>
        <v>233751000.0</v>
      </c>
      <c r="Q371" s="2" t="s">
        <v>58</v>
      </c>
      <c r="R371" s="2" t="s">
        <v>59</v>
      </c>
      <c r="S371" s="2" t="s">
        <v>96</v>
      </c>
      <c r="T371" s="2" t="s">
        <v>97</v>
      </c>
      <c r="U371" s="4">
        <f>1.7</f>
        <v>1.7</v>
      </c>
      <c r="V371" s="2" t="s">
        <v>62</v>
      </c>
      <c r="W371" s="2" t="s">
        <v>98</v>
      </c>
      <c r="X371" s="2" t="s">
        <v>64</v>
      </c>
      <c r="Y371" s="2" t="s">
        <v>65</v>
      </c>
      <c r="Z371" s="2">
        <v>0</v>
      </c>
      <c r="AA371" s="2"/>
      <c r="AB371" s="2"/>
      <c r="AC371" s="4">
        <f>P371*U371/1000000</f>
        <v>397.3767</v>
      </c>
      <c r="AD371" s="4">
        <f>AC371*(1-Z371/100)</f>
        <v>397.3767</v>
      </c>
      <c r="AE371" s="2" t="s">
        <v>66</v>
      </c>
      <c r="AF371" s="2" t="s">
        <v>67</v>
      </c>
      <c r="AG371" s="2" t="s">
        <v>68</v>
      </c>
      <c r="AH371" s="2" t="s">
        <v>69</v>
      </c>
      <c r="AI371" s="2" t="s">
        <v>70</v>
      </c>
      <c r="AJ371" s="2" t="s">
        <v>71</v>
      </c>
      <c r="AK371" s="2">
        <v>4607</v>
      </c>
    </row>
    <row r="372" spans="1:37">
      <c r="A372" s="2" t="s">
        <v>623</v>
      </c>
      <c r="B372" s="2" t="s">
        <v>616</v>
      </c>
      <c r="C372" s="2" t="s">
        <v>47</v>
      </c>
      <c r="D372" s="2" t="s">
        <v>606</v>
      </c>
      <c r="E372" s="2" t="s">
        <v>412</v>
      </c>
      <c r="F372" s="2" t="s">
        <v>228</v>
      </c>
      <c r="G372" s="2" t="s">
        <v>117</v>
      </c>
      <c r="H372" s="2" t="s">
        <v>323</v>
      </c>
      <c r="I372" s="2" t="s">
        <v>53</v>
      </c>
      <c r="J372" s="2" t="s">
        <v>230</v>
      </c>
      <c r="K372" s="2" t="s">
        <v>55</v>
      </c>
      <c r="L372" s="2" t="s">
        <v>51</v>
      </c>
      <c r="M372" s="2" t="s">
        <v>100</v>
      </c>
      <c r="N372" s="3">
        <v>233751</v>
      </c>
      <c r="O372" s="3" t="s">
        <v>57</v>
      </c>
      <c r="P372" s="4">
        <f>IF(O372="吨",N372*1000,IF(O372="万立方米",N372*10000,""))</f>
        <v>233751000.0</v>
      </c>
      <c r="Q372" s="2" t="s">
        <v>58</v>
      </c>
      <c r="R372" s="2" t="s">
        <v>59</v>
      </c>
      <c r="S372" s="2" t="s">
        <v>101</v>
      </c>
      <c r="T372" s="2" t="s">
        <v>75</v>
      </c>
      <c r="U372" s="4">
        <f>0.12</f>
        <v>0.12</v>
      </c>
      <c r="V372" s="2" t="s">
        <v>62</v>
      </c>
      <c r="W372" s="2" t="s">
        <v>102</v>
      </c>
      <c r="X372" s="2" t="s">
        <v>64</v>
      </c>
      <c r="Y372" s="2" t="s">
        <v>65</v>
      </c>
      <c r="Z372" s="2">
        <v>0</v>
      </c>
      <c r="AA372" s="2"/>
      <c r="AB372" s="2"/>
      <c r="AC372" s="4">
        <f>P372*U372/1000000</f>
        <v>28.05012</v>
      </c>
      <c r="AD372" s="4">
        <f>AC372*(1-Z372/100)</f>
        <v>28.05012</v>
      </c>
      <c r="AE372" s="2" t="s">
        <v>66</v>
      </c>
      <c r="AF372" s="2" t="s">
        <v>67</v>
      </c>
      <c r="AG372" s="2" t="s">
        <v>68</v>
      </c>
      <c r="AH372" s="2" t="s">
        <v>69</v>
      </c>
      <c r="AI372" s="2" t="s">
        <v>70</v>
      </c>
      <c r="AJ372" s="2" t="s">
        <v>71</v>
      </c>
      <c r="AK372" s="2">
        <v>4607</v>
      </c>
    </row>
    <row r="373" spans="1:37">
      <c r="A373" s="2" t="s">
        <v>624</v>
      </c>
      <c r="B373" s="2" t="s">
        <v>616</v>
      </c>
      <c r="C373" s="2" t="s">
        <v>47</v>
      </c>
      <c r="D373" s="2" t="s">
        <v>606</v>
      </c>
      <c r="E373" s="2" t="s">
        <v>412</v>
      </c>
      <c r="F373" s="2" t="s">
        <v>228</v>
      </c>
      <c r="G373" s="2" t="s">
        <v>117</v>
      </c>
      <c r="H373" s="2" t="s">
        <v>323</v>
      </c>
      <c r="I373" s="2"/>
      <c r="J373" s="2"/>
      <c r="K373" s="2" t="s">
        <v>147</v>
      </c>
      <c r="L373" s="2" t="s">
        <v>253</v>
      </c>
      <c r="M373" s="2" t="s">
        <v>104</v>
      </c>
      <c r="N373" s="3"/>
      <c r="O373" s="3"/>
      <c r="P373" s="2"/>
      <c r="Q373" s="2" t="s">
        <v>105</v>
      </c>
      <c r="R373" s="2" t="s">
        <v>106</v>
      </c>
      <c r="S373" s="2" t="s">
        <v>107</v>
      </c>
      <c r="T373" s="2" t="s">
        <v>108</v>
      </c>
      <c r="U373" s="2"/>
      <c r="V373" s="2" t="s">
        <v>109</v>
      </c>
      <c r="W373" s="2" t="s">
        <v>110</v>
      </c>
      <c r="X373" s="2"/>
      <c r="Y373" s="2" t="s">
        <v>65</v>
      </c>
      <c r="Z373" s="2">
        <v>0</v>
      </c>
      <c r="AA373" s="2"/>
      <c r="AB373" s="2"/>
      <c r="AC373" s="2"/>
      <c r="AD373" s="2"/>
      <c r="AE373" s="2" t="s">
        <v>123</v>
      </c>
      <c r="AF373" s="2" t="s">
        <v>222</v>
      </c>
      <c r="AG373" s="2" t="s">
        <v>223</v>
      </c>
      <c r="AH373" s="2" t="s">
        <v>69</v>
      </c>
      <c r="AI373" s="2" t="s">
        <v>70</v>
      </c>
      <c r="AJ373" s="2" t="s">
        <v>71</v>
      </c>
      <c r="AK373" s="2">
        <v>4607</v>
      </c>
    </row>
    <row r="374" spans="1:37">
      <c r="A374" s="2" t="s">
        <v>625</v>
      </c>
      <c r="B374" s="2" t="s">
        <v>626</v>
      </c>
      <c r="C374" s="2" t="s">
        <v>47</v>
      </c>
      <c r="D374" s="2" t="s">
        <v>627</v>
      </c>
      <c r="E374" s="2" t="s">
        <v>400</v>
      </c>
      <c r="F374" s="2" t="s">
        <v>178</v>
      </c>
      <c r="G374" s="2" t="s">
        <v>179</v>
      </c>
      <c r="H374" s="2" t="s">
        <v>628</v>
      </c>
      <c r="I374" s="2" t="s">
        <v>53</v>
      </c>
      <c r="J374" s="2" t="s">
        <v>180</v>
      </c>
      <c r="K374" s="2" t="s">
        <v>180</v>
      </c>
      <c r="L374" s="2" t="s">
        <v>181</v>
      </c>
      <c r="M374" s="2" t="s">
        <v>56</v>
      </c>
      <c r="N374" s="3">
        <v>25090.152</v>
      </c>
      <c r="O374" s="3" t="s">
        <v>182</v>
      </c>
      <c r="P374" s="4">
        <f>IF(O374="吨",N374*1000,IF(O374="万立方米",N374*10000,""))</f>
        <v>250901519.99999997</v>
      </c>
      <c r="Q374" s="2" t="s">
        <v>183</v>
      </c>
      <c r="R374" s="2" t="s">
        <v>184</v>
      </c>
      <c r="S374" s="2" t="s">
        <v>185</v>
      </c>
      <c r="T374" s="2" t="s">
        <v>75</v>
      </c>
      <c r="U374" s="4">
        <f>0.001</f>
        <v>0.001</v>
      </c>
      <c r="V374" s="2" t="s">
        <v>186</v>
      </c>
      <c r="W374" s="2" t="s">
        <v>187</v>
      </c>
      <c r="X374" s="2" t="s">
        <v>64</v>
      </c>
      <c r="Y374" s="2" t="s">
        <v>65</v>
      </c>
      <c r="Z374" s="2">
        <v>0</v>
      </c>
      <c r="AA374" s="2"/>
      <c r="AB374" s="2"/>
      <c r="AC374" s="4">
        <f>P374*U374/1000000</f>
        <v>0.25090152</v>
      </c>
      <c r="AD374" s="4">
        <f>AC374*(1-Z374/100)</f>
        <v>0.25090152</v>
      </c>
      <c r="AE374" s="2" t="s">
        <v>66</v>
      </c>
      <c r="AF374" s="2" t="s">
        <v>67</v>
      </c>
      <c r="AG374" s="2" t="s">
        <v>68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629</v>
      </c>
      <c r="B375" s="2" t="s">
        <v>626</v>
      </c>
      <c r="C375" s="2" t="s">
        <v>47</v>
      </c>
      <c r="D375" s="2" t="s">
        <v>627</v>
      </c>
      <c r="E375" s="2" t="s">
        <v>400</v>
      </c>
      <c r="F375" s="2" t="s">
        <v>178</v>
      </c>
      <c r="G375" s="2" t="s">
        <v>179</v>
      </c>
      <c r="H375" s="2" t="s">
        <v>628</v>
      </c>
      <c r="I375" s="2" t="s">
        <v>53</v>
      </c>
      <c r="J375" s="2" t="s">
        <v>180</v>
      </c>
      <c r="K375" s="2" t="s">
        <v>180</v>
      </c>
      <c r="L375" s="2" t="s">
        <v>181</v>
      </c>
      <c r="M375" s="2" t="s">
        <v>73</v>
      </c>
      <c r="N375" s="3">
        <v>25090.152</v>
      </c>
      <c r="O375" s="3" t="s">
        <v>182</v>
      </c>
      <c r="P375" s="4">
        <f>IF(O375="吨",N375*1000,IF(O375="万立方米",N375*10000,""))</f>
        <v>250901519.99999997</v>
      </c>
      <c r="Q375" s="2" t="s">
        <v>183</v>
      </c>
      <c r="R375" s="2" t="s">
        <v>184</v>
      </c>
      <c r="S375" s="2" t="s">
        <v>189</v>
      </c>
      <c r="T375" s="2" t="s">
        <v>75</v>
      </c>
      <c r="U375" s="4">
        <f>0.35</f>
        <v>0.35</v>
      </c>
      <c r="V375" s="2" t="s">
        <v>186</v>
      </c>
      <c r="W375" s="2" t="s">
        <v>190</v>
      </c>
      <c r="X375" s="2" t="s">
        <v>64</v>
      </c>
      <c r="Y375" s="2" t="s">
        <v>65</v>
      </c>
      <c r="Z375" s="2">
        <v>0</v>
      </c>
      <c r="AA375" s="2"/>
      <c r="AB375" s="2"/>
      <c r="AC375" s="4">
        <f>P375*U375/1000000</f>
        <v>87.81553199999999</v>
      </c>
      <c r="AD375" s="4">
        <f>AC375*(1-Z375/100)</f>
        <v>87.81553199999999</v>
      </c>
      <c r="AE375" s="2" t="s">
        <v>66</v>
      </c>
      <c r="AF375" s="2" t="s">
        <v>67</v>
      </c>
      <c r="AG375" s="2" t="s">
        <v>68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630</v>
      </c>
      <c r="B376" s="2" t="s">
        <v>626</v>
      </c>
      <c r="C376" s="2" t="s">
        <v>47</v>
      </c>
      <c r="D376" s="2" t="s">
        <v>627</v>
      </c>
      <c r="E376" s="2" t="s">
        <v>400</v>
      </c>
      <c r="F376" s="2" t="s">
        <v>178</v>
      </c>
      <c r="G376" s="2" t="s">
        <v>179</v>
      </c>
      <c r="H376" s="2" t="s">
        <v>628</v>
      </c>
      <c r="I376" s="2" t="s">
        <v>53</v>
      </c>
      <c r="J376" s="2" t="s">
        <v>180</v>
      </c>
      <c r="K376" s="2" t="s">
        <v>180</v>
      </c>
      <c r="L376" s="2" t="s">
        <v>181</v>
      </c>
      <c r="M376" s="2" t="s">
        <v>78</v>
      </c>
      <c r="N376" s="3">
        <v>25090.152</v>
      </c>
      <c r="O376" s="3" t="s">
        <v>182</v>
      </c>
      <c r="P376" s="4">
        <f>IF(O376="吨",N376*1000,IF(O376="万立方米",N376*10000,""))</f>
        <v>250901519.99999997</v>
      </c>
      <c r="Q376" s="2" t="s">
        <v>183</v>
      </c>
      <c r="R376" s="2" t="s">
        <v>184</v>
      </c>
      <c r="S376" s="2" t="s">
        <v>192</v>
      </c>
      <c r="T376" s="2" t="s">
        <v>75</v>
      </c>
      <c r="U376" s="4">
        <f>1.2</f>
        <v>1.2</v>
      </c>
      <c r="V376" s="2" t="s">
        <v>186</v>
      </c>
      <c r="W376" s="2" t="s">
        <v>193</v>
      </c>
      <c r="X376" s="2" t="s">
        <v>64</v>
      </c>
      <c r="Y376" s="2" t="s">
        <v>65</v>
      </c>
      <c r="Z376" s="2">
        <v>0</v>
      </c>
      <c r="AA376" s="2"/>
      <c r="AB376" s="2"/>
      <c r="AC376" s="4">
        <f>P376*U376/1000000</f>
        <v>301.0818239999999</v>
      </c>
      <c r="AD376" s="4">
        <f>AC376*(1-Z376/100)</f>
        <v>301.0818239999999</v>
      </c>
      <c r="AE376" s="2" t="s">
        <v>66</v>
      </c>
      <c r="AF376" s="2" t="s">
        <v>67</v>
      </c>
      <c r="AG376" s="2" t="s">
        <v>68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631</v>
      </c>
      <c r="B377" s="2" t="s">
        <v>626</v>
      </c>
      <c r="C377" s="2" t="s">
        <v>47</v>
      </c>
      <c r="D377" s="2" t="s">
        <v>627</v>
      </c>
      <c r="E377" s="2" t="s">
        <v>400</v>
      </c>
      <c r="F377" s="2" t="s">
        <v>178</v>
      </c>
      <c r="G377" s="2" t="s">
        <v>179</v>
      </c>
      <c r="H377" s="2" t="s">
        <v>628</v>
      </c>
      <c r="I377" s="2" t="s">
        <v>53</v>
      </c>
      <c r="J377" s="2" t="s">
        <v>180</v>
      </c>
      <c r="K377" s="2" t="s">
        <v>180</v>
      </c>
      <c r="L377" s="2" t="s">
        <v>181</v>
      </c>
      <c r="M377" s="2" t="s">
        <v>82</v>
      </c>
      <c r="N377" s="3">
        <v>25090.152</v>
      </c>
      <c r="O377" s="3" t="s">
        <v>182</v>
      </c>
      <c r="P377" s="4">
        <f>IF(O377="吨",N377*1000,IF(O377="万立方米",N377*10000,""))</f>
        <v>250901519.99999997</v>
      </c>
      <c r="Q377" s="2" t="s">
        <v>183</v>
      </c>
      <c r="R377" s="2" t="s">
        <v>184</v>
      </c>
      <c r="S377" s="2" t="s">
        <v>195</v>
      </c>
      <c r="T377" s="2" t="s">
        <v>75</v>
      </c>
      <c r="U377" s="4">
        <f>0.002</f>
        <v>0.002</v>
      </c>
      <c r="V377" s="2" t="s">
        <v>186</v>
      </c>
      <c r="W377" s="2" t="s">
        <v>196</v>
      </c>
      <c r="X377" s="2" t="s">
        <v>64</v>
      </c>
      <c r="Y377" s="2" t="s">
        <v>65</v>
      </c>
      <c r="Z377" s="2">
        <v>0</v>
      </c>
      <c r="AA377" s="2"/>
      <c r="AB377" s="2"/>
      <c r="AC377" s="4">
        <f>P377*U377/1000000</f>
        <v>0.50180304</v>
      </c>
      <c r="AD377" s="4">
        <f>AC377*(1-Z377/100)</f>
        <v>0.50180304</v>
      </c>
      <c r="AE377" s="2" t="s">
        <v>66</v>
      </c>
      <c r="AF377" s="2" t="s">
        <v>67</v>
      </c>
      <c r="AG377" s="2" t="s">
        <v>68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632</v>
      </c>
      <c r="B378" s="2" t="s">
        <v>626</v>
      </c>
      <c r="C378" s="2" t="s">
        <v>47</v>
      </c>
      <c r="D378" s="2" t="s">
        <v>627</v>
      </c>
      <c r="E378" s="2" t="s">
        <v>400</v>
      </c>
      <c r="F378" s="2" t="s">
        <v>178</v>
      </c>
      <c r="G378" s="2" t="s">
        <v>179</v>
      </c>
      <c r="H378" s="2" t="s">
        <v>628</v>
      </c>
      <c r="I378" s="2" t="s">
        <v>53</v>
      </c>
      <c r="J378" s="2" t="s">
        <v>180</v>
      </c>
      <c r="K378" s="2" t="s">
        <v>180</v>
      </c>
      <c r="L378" s="2" t="s">
        <v>181</v>
      </c>
      <c r="M378" s="2" t="s">
        <v>86</v>
      </c>
      <c r="N378" s="3">
        <v>25090.152</v>
      </c>
      <c r="O378" s="3" t="s">
        <v>182</v>
      </c>
      <c r="P378" s="4">
        <f>IF(O378="吨",N378*1000,IF(O378="万立方米",N378*10000,""))</f>
        <v>250901519.99999997</v>
      </c>
      <c r="Q378" s="2" t="s">
        <v>183</v>
      </c>
      <c r="R378" s="2" t="s">
        <v>184</v>
      </c>
      <c r="S378" s="2" t="s">
        <v>198</v>
      </c>
      <c r="T378" s="2" t="s">
        <v>75</v>
      </c>
      <c r="U378" s="4">
        <f>0.01</f>
        <v>0.01</v>
      </c>
      <c r="V378" s="2" t="s">
        <v>186</v>
      </c>
      <c r="W378" s="2" t="s">
        <v>199</v>
      </c>
      <c r="X378" s="2" t="s">
        <v>64</v>
      </c>
      <c r="Y378" s="2" t="s">
        <v>65</v>
      </c>
      <c r="Z378" s="2">
        <v>0</v>
      </c>
      <c r="AA378" s="2"/>
      <c r="AB378" s="2"/>
      <c r="AC378" s="4">
        <f>P378*U378/1000000</f>
        <v>2.5090152</v>
      </c>
      <c r="AD378" s="4">
        <f>AC379*(1-AA378/100)+(AC378-AC379)*(1-AB378/100)</f>
        <v>2.5090152</v>
      </c>
      <c r="AE378" s="2" t="s">
        <v>66</v>
      </c>
      <c r="AF378" s="2" t="s">
        <v>67</v>
      </c>
      <c r="AG378" s="2" t="s">
        <v>68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633</v>
      </c>
      <c r="B379" s="2" t="s">
        <v>626</v>
      </c>
      <c r="C379" s="2" t="s">
        <v>47</v>
      </c>
      <c r="D379" s="2" t="s">
        <v>627</v>
      </c>
      <c r="E379" s="2" t="s">
        <v>400</v>
      </c>
      <c r="F379" s="2" t="s">
        <v>178</v>
      </c>
      <c r="G379" s="2" t="s">
        <v>179</v>
      </c>
      <c r="H379" s="2" t="s">
        <v>628</v>
      </c>
      <c r="I379" s="2" t="s">
        <v>53</v>
      </c>
      <c r="J379" s="2" t="s">
        <v>180</v>
      </c>
      <c r="K379" s="2" t="s">
        <v>180</v>
      </c>
      <c r="L379" s="2" t="s">
        <v>181</v>
      </c>
      <c r="M379" s="2" t="s">
        <v>91</v>
      </c>
      <c r="N379" s="3">
        <v>25090.152</v>
      </c>
      <c r="O379" s="3" t="s">
        <v>182</v>
      </c>
      <c r="P379" s="4">
        <f>IF(O379="吨",N379*1000,IF(O379="万立方米",N379*10000,""))</f>
        <v>250901519.99999997</v>
      </c>
      <c r="Q379" s="2" t="s">
        <v>183</v>
      </c>
      <c r="R379" s="2" t="s">
        <v>184</v>
      </c>
      <c r="S379" s="2" t="s">
        <v>201</v>
      </c>
      <c r="T379" s="2" t="s">
        <v>75</v>
      </c>
      <c r="U379" s="4">
        <f>0.005</f>
        <v>0.005</v>
      </c>
      <c r="V379" s="2" t="s">
        <v>186</v>
      </c>
      <c r="W379" s="2" t="s">
        <v>202</v>
      </c>
      <c r="X379" s="2" t="s">
        <v>64</v>
      </c>
      <c r="Y379" s="2" t="s">
        <v>65</v>
      </c>
      <c r="Z379" s="2">
        <v>0</v>
      </c>
      <c r="AA379" s="2"/>
      <c r="AB379" s="2"/>
      <c r="AC379" s="4">
        <f>P379*U379/1000000</f>
        <v>1.2545076</v>
      </c>
      <c r="AD379" s="4">
        <f>AC379*(1-Z379/100)</f>
        <v>1.2545076</v>
      </c>
      <c r="AE379" s="2" t="s">
        <v>66</v>
      </c>
      <c r="AF379" s="2" t="s">
        <v>67</v>
      </c>
      <c r="AG379" s="2" t="s">
        <v>68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634</v>
      </c>
      <c r="B380" s="2" t="s">
        <v>626</v>
      </c>
      <c r="C380" s="2" t="s">
        <v>47</v>
      </c>
      <c r="D380" s="2" t="s">
        <v>627</v>
      </c>
      <c r="E380" s="2" t="s">
        <v>400</v>
      </c>
      <c r="F380" s="2" t="s">
        <v>178</v>
      </c>
      <c r="G380" s="2" t="s">
        <v>179</v>
      </c>
      <c r="H380" s="2" t="s">
        <v>628</v>
      </c>
      <c r="I380" s="2" t="s">
        <v>53</v>
      </c>
      <c r="J380" s="2" t="s">
        <v>180</v>
      </c>
      <c r="K380" s="2" t="s">
        <v>180</v>
      </c>
      <c r="L380" s="2" t="s">
        <v>181</v>
      </c>
      <c r="M380" s="2" t="s">
        <v>95</v>
      </c>
      <c r="N380" s="3">
        <v>25090.152</v>
      </c>
      <c r="O380" s="3" t="s">
        <v>182</v>
      </c>
      <c r="P380" s="4">
        <f>IF(O380="吨",N380*1000,IF(O380="万立方米",N380*10000,""))</f>
        <v>250901519.99999997</v>
      </c>
      <c r="Q380" s="2" t="s">
        <v>183</v>
      </c>
      <c r="R380" s="2" t="s">
        <v>184</v>
      </c>
      <c r="S380" s="2" t="s">
        <v>204</v>
      </c>
      <c r="T380" s="2" t="s">
        <v>75</v>
      </c>
      <c r="U380" s="4">
        <f>0.005</f>
        <v>0.005</v>
      </c>
      <c r="V380" s="2" t="s">
        <v>186</v>
      </c>
      <c r="W380" s="2" t="s">
        <v>205</v>
      </c>
      <c r="X380" s="2" t="s">
        <v>64</v>
      </c>
      <c r="Y380" s="2" t="s">
        <v>65</v>
      </c>
      <c r="Z380" s="2">
        <v>0</v>
      </c>
      <c r="AA380" s="2"/>
      <c r="AB380" s="2"/>
      <c r="AC380" s="4">
        <f>P380*U380/1000000</f>
        <v>1.2545076</v>
      </c>
      <c r="AD380" s="4">
        <f>AC380*(1-Z380/100)</f>
        <v>1.2545076</v>
      </c>
      <c r="AE380" s="2" t="s">
        <v>66</v>
      </c>
      <c r="AF380" s="2" t="s">
        <v>67</v>
      </c>
      <c r="AG380" s="2" t="s">
        <v>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635</v>
      </c>
      <c r="B381" s="2" t="s">
        <v>626</v>
      </c>
      <c r="C381" s="2" t="s">
        <v>47</v>
      </c>
      <c r="D381" s="2" t="s">
        <v>627</v>
      </c>
      <c r="E381" s="2" t="s">
        <v>400</v>
      </c>
      <c r="F381" s="2" t="s">
        <v>178</v>
      </c>
      <c r="G381" s="2" t="s">
        <v>179</v>
      </c>
      <c r="H381" s="2" t="s">
        <v>628</v>
      </c>
      <c r="I381" s="2" t="s">
        <v>53</v>
      </c>
      <c r="J381" s="2" t="s">
        <v>180</v>
      </c>
      <c r="K381" s="2" t="s">
        <v>180</v>
      </c>
      <c r="L381" s="2" t="s">
        <v>181</v>
      </c>
      <c r="M381" s="2" t="s">
        <v>100</v>
      </c>
      <c r="N381" s="3">
        <v>25090.152</v>
      </c>
      <c r="O381" s="3" t="s">
        <v>182</v>
      </c>
      <c r="P381" s="4">
        <f>IF(O381="吨",N381*1000,IF(O381="万立方米",N381*10000,""))</f>
        <v>250901519.99999997</v>
      </c>
      <c r="Q381" s="2" t="s">
        <v>183</v>
      </c>
      <c r="R381" s="2" t="s">
        <v>184</v>
      </c>
      <c r="S381" s="2" t="s">
        <v>207</v>
      </c>
      <c r="T381" s="2" t="s">
        <v>75</v>
      </c>
      <c r="U381" s="4">
        <f>0.02</f>
        <v>0.02</v>
      </c>
      <c r="V381" s="2" t="s">
        <v>186</v>
      </c>
      <c r="W381" s="2" t="s">
        <v>208</v>
      </c>
      <c r="X381" s="2" t="s">
        <v>64</v>
      </c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68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636</v>
      </c>
      <c r="B382" s="2" t="s">
        <v>626</v>
      </c>
      <c r="C382" s="2" t="s">
        <v>47</v>
      </c>
      <c r="D382" s="2" t="s">
        <v>627</v>
      </c>
      <c r="E382" s="2" t="s">
        <v>400</v>
      </c>
      <c r="F382" s="2" t="s">
        <v>178</v>
      </c>
      <c r="G382" s="2" t="s">
        <v>179</v>
      </c>
      <c r="H382" s="2" t="s">
        <v>628</v>
      </c>
      <c r="I382" s="2"/>
      <c r="J382" s="2"/>
      <c r="K382" s="2" t="s">
        <v>147</v>
      </c>
      <c r="L382" s="2" t="s">
        <v>148</v>
      </c>
      <c r="M382" s="2" t="s">
        <v>104</v>
      </c>
      <c r="N382" s="3"/>
      <c r="O382" s="3"/>
      <c r="P382" s="2"/>
      <c r="Q382" s="2" t="s">
        <v>105</v>
      </c>
      <c r="R382" s="2" t="s">
        <v>106</v>
      </c>
      <c r="S382" s="2" t="s">
        <v>107</v>
      </c>
      <c r="T382" s="2" t="s">
        <v>108</v>
      </c>
      <c r="U382" s="2"/>
      <c r="V382" s="2" t="s">
        <v>109</v>
      </c>
      <c r="W382" s="2" t="s">
        <v>110</v>
      </c>
      <c r="X382" s="2"/>
      <c r="Y382" s="2" t="s">
        <v>65</v>
      </c>
      <c r="Z382" s="2">
        <v>0</v>
      </c>
      <c r="AA382" s="2"/>
      <c r="AB382" s="2"/>
      <c r="AC382" s="2"/>
      <c r="AD382" s="2"/>
      <c r="AE382" s="2" t="s">
        <v>123</v>
      </c>
      <c r="AF382" s="2" t="s">
        <v>222</v>
      </c>
      <c r="AG382" s="2" t="s">
        <v>223</v>
      </c>
      <c r="AH382" s="2" t="s">
        <v>69</v>
      </c>
      <c r="AI382" s="2" t="s">
        <v>70</v>
      </c>
      <c r="AJ382" s="2" t="s">
        <v>71</v>
      </c>
      <c r="AK382" s="2">
        <v>3810</v>
      </c>
    </row>
    <row r="383" spans="1:37">
      <c r="A383" s="2" t="s">
        <v>637</v>
      </c>
      <c r="B383" s="2" t="s">
        <v>638</v>
      </c>
      <c r="C383" s="2" t="s">
        <v>47</v>
      </c>
      <c r="D383" s="2" t="s">
        <v>639</v>
      </c>
      <c r="E383" s="2" t="s">
        <v>377</v>
      </c>
      <c r="F383" s="2" t="s">
        <v>178</v>
      </c>
      <c r="G383" s="2" t="s">
        <v>51</v>
      </c>
      <c r="H383" s="2" t="s">
        <v>52</v>
      </c>
      <c r="I383" s="2" t="s">
        <v>53</v>
      </c>
      <c r="J383" s="2" t="s">
        <v>270</v>
      </c>
      <c r="K383" s="2" t="s">
        <v>55</v>
      </c>
      <c r="L383" s="2" t="s">
        <v>51</v>
      </c>
      <c r="M383" s="2" t="s">
        <v>56</v>
      </c>
      <c r="N383" s="3">
        <v>1034975</v>
      </c>
      <c r="O383" s="3" t="s">
        <v>57</v>
      </c>
      <c r="P383" s="4">
        <f>IF(O383="吨",N383*1000,IF(O383="万立方米",N383*10000,""))</f>
        <v>1034975000.0</v>
      </c>
      <c r="Q383" s="2" t="s">
        <v>58</v>
      </c>
      <c r="R383" s="2" t="s">
        <v>59</v>
      </c>
      <c r="S383" s="2" t="s">
        <v>60</v>
      </c>
      <c r="T383" s="2" t="s">
        <v>61</v>
      </c>
      <c r="U383" s="4">
        <f>0.06</f>
        <v>0.06</v>
      </c>
      <c r="V383" s="2" t="s">
        <v>62</v>
      </c>
      <c r="W383" s="2" t="s">
        <v>63</v>
      </c>
      <c r="X383" s="2" t="s">
        <v>64</v>
      </c>
      <c r="Y383" s="2" t="s">
        <v>65</v>
      </c>
      <c r="Z383" s="2">
        <v>0</v>
      </c>
      <c r="AA383" s="2"/>
      <c r="AB383" s="2"/>
      <c r="AC383" s="4">
        <f>P383*U383/1000000</f>
        <v>62.0985</v>
      </c>
      <c r="AD383" s="4">
        <f>AC383*(1-Z383/100)</f>
        <v>62.0985</v>
      </c>
      <c r="AE383" s="2" t="s">
        <v>66</v>
      </c>
      <c r="AF383" s="2" t="s">
        <v>67</v>
      </c>
      <c r="AG383" s="2" t="s">
        <v>68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640</v>
      </c>
      <c r="B384" s="2" t="s">
        <v>638</v>
      </c>
      <c r="C384" s="2" t="s">
        <v>47</v>
      </c>
      <c r="D384" s="2" t="s">
        <v>639</v>
      </c>
      <c r="E384" s="2" t="s">
        <v>377</v>
      </c>
      <c r="F384" s="2" t="s">
        <v>178</v>
      </c>
      <c r="G384" s="2" t="s">
        <v>51</v>
      </c>
      <c r="H384" s="2" t="s">
        <v>52</v>
      </c>
      <c r="I384" s="2" t="s">
        <v>53</v>
      </c>
      <c r="J384" s="2" t="s">
        <v>270</v>
      </c>
      <c r="K384" s="2" t="s">
        <v>55</v>
      </c>
      <c r="L384" s="2" t="s">
        <v>51</v>
      </c>
      <c r="M384" s="2" t="s">
        <v>73</v>
      </c>
      <c r="N384" s="3">
        <v>1034975</v>
      </c>
      <c r="O384" s="3" t="s">
        <v>57</v>
      </c>
      <c r="P384" s="4">
        <f>IF(O384="吨",N384*1000,IF(O384="万立方米",N384*10000,""))</f>
        <v>1034975000.0</v>
      </c>
      <c r="Q384" s="2" t="s">
        <v>58</v>
      </c>
      <c r="R384" s="2" t="s">
        <v>59</v>
      </c>
      <c r="S384" s="2" t="s">
        <v>74</v>
      </c>
      <c r="T384" s="2" t="s">
        <v>75</v>
      </c>
      <c r="U384" s="4">
        <f>1.5</f>
        <v>1.5</v>
      </c>
      <c r="V384" s="2" t="s">
        <v>62</v>
      </c>
      <c r="W384" s="2" t="s">
        <v>76</v>
      </c>
      <c r="X384" s="2" t="s">
        <v>64</v>
      </c>
      <c r="Y384" s="2" t="s">
        <v>65</v>
      </c>
      <c r="Z384" s="2">
        <v>0</v>
      </c>
      <c r="AA384" s="2"/>
      <c r="AB384" s="2"/>
      <c r="AC384" s="4">
        <f>P384*U384/1000000</f>
        <v>1552.4625</v>
      </c>
      <c r="AD384" s="4">
        <f>AC384*(1-Z384/100)</f>
        <v>1552.4625</v>
      </c>
      <c r="AE384" s="2" t="s">
        <v>66</v>
      </c>
      <c r="AF384" s="2" t="s">
        <v>67</v>
      </c>
      <c r="AG384" s="2" t="s">
        <v>68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641</v>
      </c>
      <c r="B385" s="2" t="s">
        <v>638</v>
      </c>
      <c r="C385" s="2" t="s">
        <v>47</v>
      </c>
      <c r="D385" s="2" t="s">
        <v>639</v>
      </c>
      <c r="E385" s="2" t="s">
        <v>377</v>
      </c>
      <c r="F385" s="2" t="s">
        <v>178</v>
      </c>
      <c r="G385" s="2" t="s">
        <v>51</v>
      </c>
      <c r="H385" s="2" t="s">
        <v>52</v>
      </c>
      <c r="I385" s="2" t="s">
        <v>53</v>
      </c>
      <c r="J385" s="2" t="s">
        <v>270</v>
      </c>
      <c r="K385" s="2" t="s">
        <v>55</v>
      </c>
      <c r="L385" s="2" t="s">
        <v>51</v>
      </c>
      <c r="M385" s="2" t="s">
        <v>78</v>
      </c>
      <c r="N385" s="3">
        <v>1034975</v>
      </c>
      <c r="O385" s="3" t="s">
        <v>57</v>
      </c>
      <c r="P385" s="4">
        <f>IF(O385="吨",N385*1000,IF(O385="万立方米",N385*10000,""))</f>
        <v>1034975000.0</v>
      </c>
      <c r="Q385" s="2" t="s">
        <v>58</v>
      </c>
      <c r="R385" s="2" t="s">
        <v>59</v>
      </c>
      <c r="S385" s="2" t="s">
        <v>79</v>
      </c>
      <c r="T385" s="2" t="s">
        <v>75</v>
      </c>
      <c r="U385" s="4">
        <f>6.0</f>
        <v>6.0</v>
      </c>
      <c r="V385" s="2" t="s">
        <v>62</v>
      </c>
      <c r="W385" s="2" t="s">
        <v>80</v>
      </c>
      <c r="X385" s="2" t="s">
        <v>64</v>
      </c>
      <c r="Y385" s="2" t="s">
        <v>65</v>
      </c>
      <c r="Z385" s="2">
        <v>0</v>
      </c>
      <c r="AA385" s="2"/>
      <c r="AB385" s="2"/>
      <c r="AC385" s="4">
        <f>P385*U385/1000000</f>
        <v>6209.85</v>
      </c>
      <c r="AD385" s="4">
        <f>AC385*(1-Z385/100)</f>
        <v>6209.85</v>
      </c>
      <c r="AE385" s="2" t="s">
        <v>66</v>
      </c>
      <c r="AF385" s="2" t="s">
        <v>67</v>
      </c>
      <c r="AG385" s="2" t="s">
        <v>68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642</v>
      </c>
      <c r="B386" s="2" t="s">
        <v>638</v>
      </c>
      <c r="C386" s="2" t="s">
        <v>47</v>
      </c>
      <c r="D386" s="2" t="s">
        <v>639</v>
      </c>
      <c r="E386" s="2" t="s">
        <v>377</v>
      </c>
      <c r="F386" s="2" t="s">
        <v>178</v>
      </c>
      <c r="G386" s="2" t="s">
        <v>51</v>
      </c>
      <c r="H386" s="2" t="s">
        <v>52</v>
      </c>
      <c r="I386" s="2" t="s">
        <v>53</v>
      </c>
      <c r="J386" s="2" t="s">
        <v>270</v>
      </c>
      <c r="K386" s="2" t="s">
        <v>55</v>
      </c>
      <c r="L386" s="2" t="s">
        <v>51</v>
      </c>
      <c r="M386" s="2" t="s">
        <v>82</v>
      </c>
      <c r="N386" s="3">
        <v>1034975</v>
      </c>
      <c r="O386" s="3" t="s">
        <v>57</v>
      </c>
      <c r="P386" s="4">
        <f>IF(O386="吨",N386*1000,IF(O386="万立方米",N386*10000,""))</f>
        <v>1034975000.0</v>
      </c>
      <c r="Q386" s="2" t="s">
        <v>58</v>
      </c>
      <c r="R386" s="2" t="s">
        <v>59</v>
      </c>
      <c r="S386" s="2" t="s">
        <v>83</v>
      </c>
      <c r="T386" s="2" t="s">
        <v>61</v>
      </c>
      <c r="U386" s="4">
        <f>0.35</f>
        <v>0.35</v>
      </c>
      <c r="V386" s="2" t="s">
        <v>62</v>
      </c>
      <c r="W386" s="2" t="s">
        <v>84</v>
      </c>
      <c r="X386" s="2" t="s">
        <v>64</v>
      </c>
      <c r="Y386" s="2" t="s">
        <v>65</v>
      </c>
      <c r="Z386" s="2">
        <v>0</v>
      </c>
      <c r="AA386" s="2"/>
      <c r="AB386" s="2"/>
      <c r="AC386" s="4">
        <f>P386*U386/1000000</f>
        <v>362.24125</v>
      </c>
      <c r="AD386" s="4">
        <f>AC386*(1-Z386/100)</f>
        <v>362.24125</v>
      </c>
      <c r="AE386" s="2" t="s">
        <v>66</v>
      </c>
      <c r="AF386" s="2" t="s">
        <v>67</v>
      </c>
      <c r="AG386" s="2" t="s">
        <v>68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643</v>
      </c>
      <c r="B387" s="2" t="s">
        <v>638</v>
      </c>
      <c r="C387" s="2" t="s">
        <v>47</v>
      </c>
      <c r="D387" s="2" t="s">
        <v>639</v>
      </c>
      <c r="E387" s="2" t="s">
        <v>377</v>
      </c>
      <c r="F387" s="2" t="s">
        <v>178</v>
      </c>
      <c r="G387" s="2" t="s">
        <v>51</v>
      </c>
      <c r="H387" s="2" t="s">
        <v>52</v>
      </c>
      <c r="I387" s="2" t="s">
        <v>53</v>
      </c>
      <c r="J387" s="2" t="s">
        <v>270</v>
      </c>
      <c r="K387" s="2" t="s">
        <v>55</v>
      </c>
      <c r="L387" s="2" t="s">
        <v>51</v>
      </c>
      <c r="M387" s="2" t="s">
        <v>86</v>
      </c>
      <c r="N387" s="3">
        <v>1034975</v>
      </c>
      <c r="O387" s="3" t="s">
        <v>57</v>
      </c>
      <c r="P387" s="4">
        <f>IF(O387="吨",N387*1000,IF(O387="万立方米",N387*10000,""))</f>
        <v>1034975000.0</v>
      </c>
      <c r="Q387" s="2" t="s">
        <v>58</v>
      </c>
      <c r="R387" s="2" t="s">
        <v>59</v>
      </c>
      <c r="S387" s="2" t="s">
        <v>87</v>
      </c>
      <c r="T387" s="2" t="s">
        <v>88</v>
      </c>
      <c r="U387" s="4">
        <f>0.75</f>
        <v>0.75</v>
      </c>
      <c r="V387" s="2" t="s">
        <v>62</v>
      </c>
      <c r="W387" s="2" t="s">
        <v>89</v>
      </c>
      <c r="X387" s="2" t="s">
        <v>64</v>
      </c>
      <c r="Y387" s="2" t="s">
        <v>65</v>
      </c>
      <c r="Z387" s="2">
        <v>0</v>
      </c>
      <c r="AA387" s="2"/>
      <c r="AB387" s="2"/>
      <c r="AC387" s="4">
        <f>P387*U387/1000000</f>
        <v>776.23125</v>
      </c>
      <c r="AD387" s="4">
        <f>AC388*(1-AA387/100)+(AC387-AC388)*(1-AB387/100)</f>
        <v>776.23125</v>
      </c>
      <c r="AE387" s="2" t="s">
        <v>66</v>
      </c>
      <c r="AF387" s="2" t="s">
        <v>67</v>
      </c>
      <c r="AG387" s="2" t="s">
        <v>68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644</v>
      </c>
      <c r="B388" s="2" t="s">
        <v>638</v>
      </c>
      <c r="C388" s="2" t="s">
        <v>47</v>
      </c>
      <c r="D388" s="2" t="s">
        <v>639</v>
      </c>
      <c r="E388" s="2" t="s">
        <v>377</v>
      </c>
      <c r="F388" s="2" t="s">
        <v>178</v>
      </c>
      <c r="G388" s="2" t="s">
        <v>51</v>
      </c>
      <c r="H388" s="2" t="s">
        <v>52</v>
      </c>
      <c r="I388" s="2" t="s">
        <v>53</v>
      </c>
      <c r="J388" s="2" t="s">
        <v>270</v>
      </c>
      <c r="K388" s="2" t="s">
        <v>55</v>
      </c>
      <c r="L388" s="2" t="s">
        <v>51</v>
      </c>
      <c r="M388" s="2" t="s">
        <v>91</v>
      </c>
      <c r="N388" s="3">
        <v>1034975</v>
      </c>
      <c r="O388" s="3" t="s">
        <v>57</v>
      </c>
      <c r="P388" s="4">
        <f>IF(O388="吨",N388*1000,IF(O388="万立方米",N388*10000,""))</f>
        <v>1034975000.0</v>
      </c>
      <c r="Q388" s="2" t="s">
        <v>58</v>
      </c>
      <c r="R388" s="2" t="s">
        <v>59</v>
      </c>
      <c r="S388" s="2" t="s">
        <v>92</v>
      </c>
      <c r="T388" s="2" t="s">
        <v>88</v>
      </c>
      <c r="U388" s="4">
        <f>0.75</f>
        <v>0.75</v>
      </c>
      <c r="V388" s="2" t="s">
        <v>62</v>
      </c>
      <c r="W388" s="2" t="s">
        <v>93</v>
      </c>
      <c r="X388" s="2" t="s">
        <v>64</v>
      </c>
      <c r="Y388" s="2" t="s">
        <v>65</v>
      </c>
      <c r="Z388" s="2">
        <v>0</v>
      </c>
      <c r="AA388" s="2"/>
      <c r="AB388" s="2"/>
      <c r="AC388" s="4">
        <f>P388*U388/1000000</f>
        <v>776.23125</v>
      </c>
      <c r="AD388" s="4">
        <f>AC388*(1-Z388/100)</f>
        <v>776.23125</v>
      </c>
      <c r="AE388" s="2" t="s">
        <v>66</v>
      </c>
      <c r="AF388" s="2" t="s">
        <v>67</v>
      </c>
      <c r="AG388" s="2" t="s">
        <v>68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645</v>
      </c>
      <c r="B389" s="2" t="s">
        <v>638</v>
      </c>
      <c r="C389" s="2" t="s">
        <v>47</v>
      </c>
      <c r="D389" s="2" t="s">
        <v>639</v>
      </c>
      <c r="E389" s="2" t="s">
        <v>377</v>
      </c>
      <c r="F389" s="2" t="s">
        <v>178</v>
      </c>
      <c r="G389" s="2" t="s">
        <v>51</v>
      </c>
      <c r="H389" s="2" t="s">
        <v>52</v>
      </c>
      <c r="I389" s="2" t="s">
        <v>53</v>
      </c>
      <c r="J389" s="2" t="s">
        <v>270</v>
      </c>
      <c r="K389" s="2" t="s">
        <v>55</v>
      </c>
      <c r="L389" s="2" t="s">
        <v>51</v>
      </c>
      <c r="M389" s="2" t="s">
        <v>95</v>
      </c>
      <c r="N389" s="3">
        <v>1034975</v>
      </c>
      <c r="O389" s="3" t="s">
        <v>57</v>
      </c>
      <c r="P389" s="4">
        <f>IF(O389="吨",N389*1000,IF(O389="万立方米",N389*10000,""))</f>
        <v>1034975000.0</v>
      </c>
      <c r="Q389" s="2" t="s">
        <v>58</v>
      </c>
      <c r="R389" s="2" t="s">
        <v>59</v>
      </c>
      <c r="S389" s="2" t="s">
        <v>96</v>
      </c>
      <c r="T389" s="2" t="s">
        <v>97</v>
      </c>
      <c r="U389" s="4">
        <f>1.7</f>
        <v>1.7</v>
      </c>
      <c r="V389" s="2" t="s">
        <v>62</v>
      </c>
      <c r="W389" s="2" t="s">
        <v>98</v>
      </c>
      <c r="X389" s="2" t="s">
        <v>64</v>
      </c>
      <c r="Y389" s="2" t="s">
        <v>65</v>
      </c>
      <c r="Z389" s="2">
        <v>0</v>
      </c>
      <c r="AA389" s="2"/>
      <c r="AB389" s="2"/>
      <c r="AC389" s="4">
        <f>P389*U389/1000000</f>
        <v>1759.4575</v>
      </c>
      <c r="AD389" s="4">
        <f>AC389*(1-Z389/100)</f>
        <v>1759.4575</v>
      </c>
      <c r="AE389" s="2" t="s">
        <v>66</v>
      </c>
      <c r="AF389" s="2" t="s">
        <v>67</v>
      </c>
      <c r="AG389" s="2" t="s">
        <v>68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646</v>
      </c>
      <c r="B390" s="2" t="s">
        <v>638</v>
      </c>
      <c r="C390" s="2" t="s">
        <v>47</v>
      </c>
      <c r="D390" s="2" t="s">
        <v>639</v>
      </c>
      <c r="E390" s="2" t="s">
        <v>377</v>
      </c>
      <c r="F390" s="2" t="s">
        <v>178</v>
      </c>
      <c r="G390" s="2" t="s">
        <v>51</v>
      </c>
      <c r="H390" s="2" t="s">
        <v>52</v>
      </c>
      <c r="I390" s="2" t="s">
        <v>53</v>
      </c>
      <c r="J390" s="2" t="s">
        <v>270</v>
      </c>
      <c r="K390" s="2" t="s">
        <v>55</v>
      </c>
      <c r="L390" s="2" t="s">
        <v>51</v>
      </c>
      <c r="M390" s="2" t="s">
        <v>100</v>
      </c>
      <c r="N390" s="3">
        <v>1034975</v>
      </c>
      <c r="O390" s="3" t="s">
        <v>57</v>
      </c>
      <c r="P390" s="4">
        <f>IF(O390="吨",N390*1000,IF(O390="万立方米",N390*10000,""))</f>
        <v>1034975000.0</v>
      </c>
      <c r="Q390" s="2" t="s">
        <v>58</v>
      </c>
      <c r="R390" s="2" t="s">
        <v>59</v>
      </c>
      <c r="S390" s="2" t="s">
        <v>101</v>
      </c>
      <c r="T390" s="2" t="s">
        <v>75</v>
      </c>
      <c r="U390" s="4">
        <f>0.12</f>
        <v>0.12</v>
      </c>
      <c r="V390" s="2" t="s">
        <v>62</v>
      </c>
      <c r="W390" s="2" t="s">
        <v>102</v>
      </c>
      <c r="X390" s="2" t="s">
        <v>64</v>
      </c>
      <c r="Y390" s="2" t="s">
        <v>65</v>
      </c>
      <c r="Z390" s="2">
        <v>0</v>
      </c>
      <c r="AA390" s="2"/>
      <c r="AB390" s="2"/>
      <c r="AC390" s="4">
        <f>P390*U390/1000000</f>
        <v>124.197</v>
      </c>
      <c r="AD390" s="4">
        <f>AC390*(1-Z390/100)</f>
        <v>124.197</v>
      </c>
      <c r="AE390" s="2" t="s">
        <v>66</v>
      </c>
      <c r="AF390" s="2" t="s">
        <v>67</v>
      </c>
      <c r="AG390" s="2" t="s">
        <v>68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647</v>
      </c>
      <c r="B391" s="2" t="s">
        <v>638</v>
      </c>
      <c r="C391" s="2" t="s">
        <v>47</v>
      </c>
      <c r="D391" s="2" t="s">
        <v>639</v>
      </c>
      <c r="E391" s="2" t="s">
        <v>377</v>
      </c>
      <c r="F391" s="2" t="s">
        <v>178</v>
      </c>
      <c r="G391" s="2" t="s">
        <v>51</v>
      </c>
      <c r="H391" s="2" t="s">
        <v>52</v>
      </c>
      <c r="I391" s="2"/>
      <c r="J391" s="2"/>
      <c r="K391" s="2" t="s">
        <v>147</v>
      </c>
      <c r="L391" s="2" t="s">
        <v>148</v>
      </c>
      <c r="M391" s="2" t="s">
        <v>104</v>
      </c>
      <c r="N391" s="3"/>
      <c r="O391" s="3"/>
      <c r="P391" s="4">
        <v>1034975000.0</v>
      </c>
      <c r="Q391" s="2" t="s">
        <v>105</v>
      </c>
      <c r="R391" s="2" t="s">
        <v>106</v>
      </c>
      <c r="S391" s="2" t="s">
        <v>107</v>
      </c>
      <c r="T391" s="2" t="s">
        <v>108</v>
      </c>
      <c r="U391" s="4">
        <f>0.0</f>
        <v>0.0</v>
      </c>
      <c r="V391" s="2" t="s">
        <v>109</v>
      </c>
      <c r="W391" s="2" t="s">
        <v>110</v>
      </c>
      <c r="X391" s="2"/>
      <c r="Y391" s="2" t="s">
        <v>65</v>
      </c>
      <c r="Z391" s="2">
        <v>0</v>
      </c>
      <c r="AA391" s="2"/>
      <c r="AB391" s="2"/>
      <c r="AC391" s="4">
        <f>P391*U391/1000000</f>
        <v>0.0</v>
      </c>
      <c r="AD391" s="4">
        <f>AC391*(1-Z391/100)</f>
        <v>0.0</v>
      </c>
      <c r="AE391" s="2" t="s">
        <v>66</v>
      </c>
      <c r="AF391" s="2" t="s">
        <v>67</v>
      </c>
      <c r="AG391" s="2" t="s">
        <v>68</v>
      </c>
      <c r="AH391" s="2" t="s">
        <v>69</v>
      </c>
      <c r="AI391" s="2" t="s">
        <v>70</v>
      </c>
      <c r="AJ391" s="2" t="s">
        <v>71</v>
      </c>
      <c r="AK391" s="2">
        <v>2255</v>
      </c>
    </row>
    <row r="392" spans="1:37">
      <c r="A392" s="2" t="s">
        <v>648</v>
      </c>
      <c r="B392" s="2" t="s">
        <v>649</v>
      </c>
      <c r="C392" s="2" t="s">
        <v>47</v>
      </c>
      <c r="D392" s="2" t="s">
        <v>650</v>
      </c>
      <c r="E392" s="2" t="s">
        <v>412</v>
      </c>
      <c r="F392" s="2" t="s">
        <v>50</v>
      </c>
      <c r="G392" s="2" t="s">
        <v>179</v>
      </c>
      <c r="H392" s="2" t="s">
        <v>52</v>
      </c>
      <c r="I392" s="2" t="s">
        <v>53</v>
      </c>
      <c r="J392" s="2" t="s">
        <v>180</v>
      </c>
      <c r="K392" s="2" t="s">
        <v>180</v>
      </c>
      <c r="L392" s="2" t="s">
        <v>181</v>
      </c>
      <c r="M392" s="2" t="s">
        <v>56</v>
      </c>
      <c r="N392" s="3">
        <v>3087.44</v>
      </c>
      <c r="O392" s="3" t="s">
        <v>182</v>
      </c>
      <c r="P392" s="4">
        <f>IF(O392="吨",N392*1000,IF(O392="万立方米",N392*10000,""))</f>
        <v>30874400.0</v>
      </c>
      <c r="Q392" s="2" t="s">
        <v>183</v>
      </c>
      <c r="R392" s="2" t="s">
        <v>184</v>
      </c>
      <c r="S392" s="2" t="s">
        <v>185</v>
      </c>
      <c r="T392" s="2" t="s">
        <v>75</v>
      </c>
      <c r="U392" s="4">
        <f>0.001</f>
        <v>0.001</v>
      </c>
      <c r="V392" s="2" t="s">
        <v>186</v>
      </c>
      <c r="W392" s="2" t="s">
        <v>187</v>
      </c>
      <c r="X392" s="2" t="s">
        <v>64</v>
      </c>
      <c r="Y392" s="2" t="s">
        <v>65</v>
      </c>
      <c r="Z392" s="2">
        <v>0</v>
      </c>
      <c r="AA392" s="2"/>
      <c r="AB392" s="2"/>
      <c r="AC392" s="4">
        <f>P392*U392/1000000</f>
        <v>0.0308744</v>
      </c>
      <c r="AD392" s="4">
        <f>AC392*(1-Z392/100)</f>
        <v>0.0308744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651</v>
      </c>
      <c r="B393" s="2" t="s">
        <v>649</v>
      </c>
      <c r="C393" s="2" t="s">
        <v>47</v>
      </c>
      <c r="D393" s="2" t="s">
        <v>650</v>
      </c>
      <c r="E393" s="2" t="s">
        <v>412</v>
      </c>
      <c r="F393" s="2" t="s">
        <v>50</v>
      </c>
      <c r="G393" s="2" t="s">
        <v>179</v>
      </c>
      <c r="H393" s="2" t="s">
        <v>52</v>
      </c>
      <c r="I393" s="2" t="s">
        <v>53</v>
      </c>
      <c r="J393" s="2" t="s">
        <v>180</v>
      </c>
      <c r="K393" s="2" t="s">
        <v>180</v>
      </c>
      <c r="L393" s="2" t="s">
        <v>181</v>
      </c>
      <c r="M393" s="2" t="s">
        <v>73</v>
      </c>
      <c r="N393" s="3">
        <v>3087.44</v>
      </c>
      <c r="O393" s="3" t="s">
        <v>182</v>
      </c>
      <c r="P393" s="4">
        <f>IF(O393="吨",N393*1000,IF(O393="万立方米",N393*10000,""))</f>
        <v>30874400.0</v>
      </c>
      <c r="Q393" s="2" t="s">
        <v>183</v>
      </c>
      <c r="R393" s="2" t="s">
        <v>184</v>
      </c>
      <c r="S393" s="2" t="s">
        <v>189</v>
      </c>
      <c r="T393" s="2" t="s">
        <v>75</v>
      </c>
      <c r="U393" s="4">
        <f>0.35</f>
        <v>0.35</v>
      </c>
      <c r="V393" s="2" t="s">
        <v>186</v>
      </c>
      <c r="W393" s="2" t="s">
        <v>190</v>
      </c>
      <c r="X393" s="2" t="s">
        <v>64</v>
      </c>
      <c r="Y393" s="2" t="s">
        <v>65</v>
      </c>
      <c r="Z393" s="2">
        <v>0</v>
      </c>
      <c r="AA393" s="2"/>
      <c r="AB393" s="2"/>
      <c r="AC393" s="4">
        <f>P393*U393/1000000</f>
        <v>10.80604</v>
      </c>
      <c r="AD393" s="4">
        <f>AC393*(1-Z393/100)</f>
        <v>10.80604</v>
      </c>
      <c r="AE393" s="2" t="s">
        <v>66</v>
      </c>
      <c r="AF393" s="2" t="s">
        <v>67</v>
      </c>
      <c r="AG393" s="2" t="s">
        <v>68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652</v>
      </c>
      <c r="B394" s="2" t="s">
        <v>649</v>
      </c>
      <c r="C394" s="2" t="s">
        <v>47</v>
      </c>
      <c r="D394" s="2" t="s">
        <v>650</v>
      </c>
      <c r="E394" s="2" t="s">
        <v>412</v>
      </c>
      <c r="F394" s="2" t="s">
        <v>50</v>
      </c>
      <c r="G394" s="2" t="s">
        <v>179</v>
      </c>
      <c r="H394" s="2" t="s">
        <v>52</v>
      </c>
      <c r="I394" s="2" t="s">
        <v>53</v>
      </c>
      <c r="J394" s="2" t="s">
        <v>180</v>
      </c>
      <c r="K394" s="2" t="s">
        <v>180</v>
      </c>
      <c r="L394" s="2" t="s">
        <v>181</v>
      </c>
      <c r="M394" s="2" t="s">
        <v>78</v>
      </c>
      <c r="N394" s="3">
        <v>3087.44</v>
      </c>
      <c r="O394" s="3" t="s">
        <v>182</v>
      </c>
      <c r="P394" s="4">
        <f>IF(O394="吨",N394*1000,IF(O394="万立方米",N394*10000,""))</f>
        <v>30874400.0</v>
      </c>
      <c r="Q394" s="2" t="s">
        <v>183</v>
      </c>
      <c r="R394" s="2" t="s">
        <v>184</v>
      </c>
      <c r="S394" s="2" t="s">
        <v>192</v>
      </c>
      <c r="T394" s="2" t="s">
        <v>75</v>
      </c>
      <c r="U394" s="4">
        <f>1.2</f>
        <v>1.2</v>
      </c>
      <c r="V394" s="2" t="s">
        <v>186</v>
      </c>
      <c r="W394" s="2" t="s">
        <v>193</v>
      </c>
      <c r="X394" s="2" t="s">
        <v>64</v>
      </c>
      <c r="Y394" s="2" t="s">
        <v>65</v>
      </c>
      <c r="Z394" s="2">
        <v>0</v>
      </c>
      <c r="AA394" s="2"/>
      <c r="AB394" s="2"/>
      <c r="AC394" s="4">
        <f>P394*U394/1000000</f>
        <v>37.04928</v>
      </c>
      <c r="AD394" s="4">
        <f>AC394*(1-Z394/100)</f>
        <v>37.04928</v>
      </c>
      <c r="AE394" s="2" t="s">
        <v>66</v>
      </c>
      <c r="AF394" s="2" t="s">
        <v>67</v>
      </c>
      <c r="AG394" s="2" t="s">
        <v>68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653</v>
      </c>
      <c r="B395" s="2" t="s">
        <v>649</v>
      </c>
      <c r="C395" s="2" t="s">
        <v>47</v>
      </c>
      <c r="D395" s="2" t="s">
        <v>650</v>
      </c>
      <c r="E395" s="2" t="s">
        <v>412</v>
      </c>
      <c r="F395" s="2" t="s">
        <v>50</v>
      </c>
      <c r="G395" s="2" t="s">
        <v>179</v>
      </c>
      <c r="H395" s="2" t="s">
        <v>52</v>
      </c>
      <c r="I395" s="2" t="s">
        <v>53</v>
      </c>
      <c r="J395" s="2" t="s">
        <v>180</v>
      </c>
      <c r="K395" s="2" t="s">
        <v>180</v>
      </c>
      <c r="L395" s="2" t="s">
        <v>181</v>
      </c>
      <c r="M395" s="2" t="s">
        <v>82</v>
      </c>
      <c r="N395" s="3">
        <v>3087.44</v>
      </c>
      <c r="O395" s="3" t="s">
        <v>182</v>
      </c>
      <c r="P395" s="4">
        <f>IF(O395="吨",N395*1000,IF(O395="万立方米",N395*10000,""))</f>
        <v>30874400.0</v>
      </c>
      <c r="Q395" s="2" t="s">
        <v>183</v>
      </c>
      <c r="R395" s="2" t="s">
        <v>184</v>
      </c>
      <c r="S395" s="2" t="s">
        <v>195</v>
      </c>
      <c r="T395" s="2" t="s">
        <v>75</v>
      </c>
      <c r="U395" s="4">
        <f>0.002</f>
        <v>0.002</v>
      </c>
      <c r="V395" s="2" t="s">
        <v>186</v>
      </c>
      <c r="W395" s="2" t="s">
        <v>196</v>
      </c>
      <c r="X395" s="2" t="s">
        <v>64</v>
      </c>
      <c r="Y395" s="2" t="s">
        <v>65</v>
      </c>
      <c r="Z395" s="2">
        <v>0</v>
      </c>
      <c r="AA395" s="2"/>
      <c r="AB395" s="2"/>
      <c r="AC395" s="4">
        <f>P395*U395/1000000</f>
        <v>0.0617488</v>
      </c>
      <c r="AD395" s="4">
        <f>AC395*(1-Z395/100)</f>
        <v>0.0617488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654</v>
      </c>
      <c r="B396" s="2" t="s">
        <v>649</v>
      </c>
      <c r="C396" s="2" t="s">
        <v>47</v>
      </c>
      <c r="D396" s="2" t="s">
        <v>650</v>
      </c>
      <c r="E396" s="2" t="s">
        <v>412</v>
      </c>
      <c r="F396" s="2" t="s">
        <v>50</v>
      </c>
      <c r="G396" s="2" t="s">
        <v>179</v>
      </c>
      <c r="H396" s="2" t="s">
        <v>52</v>
      </c>
      <c r="I396" s="2" t="s">
        <v>53</v>
      </c>
      <c r="J396" s="2" t="s">
        <v>180</v>
      </c>
      <c r="K396" s="2" t="s">
        <v>180</v>
      </c>
      <c r="L396" s="2" t="s">
        <v>181</v>
      </c>
      <c r="M396" s="2" t="s">
        <v>86</v>
      </c>
      <c r="N396" s="3">
        <v>3087.44</v>
      </c>
      <c r="O396" s="3" t="s">
        <v>182</v>
      </c>
      <c r="P396" s="4">
        <f>IF(O396="吨",N396*1000,IF(O396="万立方米",N396*10000,""))</f>
        <v>30874400.0</v>
      </c>
      <c r="Q396" s="2" t="s">
        <v>183</v>
      </c>
      <c r="R396" s="2" t="s">
        <v>184</v>
      </c>
      <c r="S396" s="2" t="s">
        <v>198</v>
      </c>
      <c r="T396" s="2" t="s">
        <v>75</v>
      </c>
      <c r="U396" s="4">
        <f>0.01</f>
        <v>0.01</v>
      </c>
      <c r="V396" s="2" t="s">
        <v>186</v>
      </c>
      <c r="W396" s="2" t="s">
        <v>199</v>
      </c>
      <c r="X396" s="2" t="s">
        <v>64</v>
      </c>
      <c r="Y396" s="2" t="s">
        <v>65</v>
      </c>
      <c r="Z396" s="2">
        <v>0</v>
      </c>
      <c r="AA396" s="2"/>
      <c r="AB396" s="2"/>
      <c r="AC396" s="4">
        <f>P396*U396/1000000</f>
        <v>0.308744</v>
      </c>
      <c r="AD396" s="4">
        <f>AC397*(1-AA396/100)+(AC396-AC397)*(1-AB396/100)</f>
        <v>0.308744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655</v>
      </c>
      <c r="B397" s="2" t="s">
        <v>649</v>
      </c>
      <c r="C397" s="2" t="s">
        <v>47</v>
      </c>
      <c r="D397" s="2" t="s">
        <v>650</v>
      </c>
      <c r="E397" s="2" t="s">
        <v>412</v>
      </c>
      <c r="F397" s="2" t="s">
        <v>50</v>
      </c>
      <c r="G397" s="2" t="s">
        <v>179</v>
      </c>
      <c r="H397" s="2" t="s">
        <v>52</v>
      </c>
      <c r="I397" s="2" t="s">
        <v>53</v>
      </c>
      <c r="J397" s="2" t="s">
        <v>180</v>
      </c>
      <c r="K397" s="2" t="s">
        <v>180</v>
      </c>
      <c r="L397" s="2" t="s">
        <v>181</v>
      </c>
      <c r="M397" s="2" t="s">
        <v>91</v>
      </c>
      <c r="N397" s="3">
        <v>3087.44</v>
      </c>
      <c r="O397" s="3" t="s">
        <v>182</v>
      </c>
      <c r="P397" s="4">
        <f>IF(O397="吨",N397*1000,IF(O397="万立方米",N397*10000,""))</f>
        <v>30874400.0</v>
      </c>
      <c r="Q397" s="2" t="s">
        <v>183</v>
      </c>
      <c r="R397" s="2" t="s">
        <v>184</v>
      </c>
      <c r="S397" s="2" t="s">
        <v>201</v>
      </c>
      <c r="T397" s="2" t="s">
        <v>75</v>
      </c>
      <c r="U397" s="4">
        <f>0.005</f>
        <v>0.005</v>
      </c>
      <c r="V397" s="2" t="s">
        <v>186</v>
      </c>
      <c r="W397" s="2" t="s">
        <v>202</v>
      </c>
      <c r="X397" s="2" t="s">
        <v>64</v>
      </c>
      <c r="Y397" s="2" t="s">
        <v>65</v>
      </c>
      <c r="Z397" s="2">
        <v>0</v>
      </c>
      <c r="AA397" s="2"/>
      <c r="AB397" s="2"/>
      <c r="AC397" s="4">
        <f>P397*U397/1000000</f>
        <v>0.154372</v>
      </c>
      <c r="AD397" s="4">
        <f>AC397*(1-Z397/100)</f>
        <v>0.154372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656</v>
      </c>
      <c r="B398" s="2" t="s">
        <v>649</v>
      </c>
      <c r="C398" s="2" t="s">
        <v>47</v>
      </c>
      <c r="D398" s="2" t="s">
        <v>650</v>
      </c>
      <c r="E398" s="2" t="s">
        <v>412</v>
      </c>
      <c r="F398" s="2" t="s">
        <v>50</v>
      </c>
      <c r="G398" s="2" t="s">
        <v>179</v>
      </c>
      <c r="H398" s="2" t="s">
        <v>52</v>
      </c>
      <c r="I398" s="2" t="s">
        <v>53</v>
      </c>
      <c r="J398" s="2" t="s">
        <v>180</v>
      </c>
      <c r="K398" s="2" t="s">
        <v>180</v>
      </c>
      <c r="L398" s="2" t="s">
        <v>181</v>
      </c>
      <c r="M398" s="2" t="s">
        <v>95</v>
      </c>
      <c r="N398" s="3">
        <v>3087.44</v>
      </c>
      <c r="O398" s="3" t="s">
        <v>182</v>
      </c>
      <c r="P398" s="4">
        <f>IF(O398="吨",N398*1000,IF(O398="万立方米",N398*10000,""))</f>
        <v>30874400.0</v>
      </c>
      <c r="Q398" s="2" t="s">
        <v>183</v>
      </c>
      <c r="R398" s="2" t="s">
        <v>184</v>
      </c>
      <c r="S398" s="2" t="s">
        <v>204</v>
      </c>
      <c r="T398" s="2" t="s">
        <v>75</v>
      </c>
      <c r="U398" s="4">
        <f>0.005</f>
        <v>0.005</v>
      </c>
      <c r="V398" s="2" t="s">
        <v>186</v>
      </c>
      <c r="W398" s="2" t="s">
        <v>205</v>
      </c>
      <c r="X398" s="2" t="s">
        <v>64</v>
      </c>
      <c r="Y398" s="2" t="s">
        <v>65</v>
      </c>
      <c r="Z398" s="2">
        <v>0</v>
      </c>
      <c r="AA398" s="2"/>
      <c r="AB398" s="2"/>
      <c r="AC398" s="4">
        <f>P398*U398/1000000</f>
        <v>0.154372</v>
      </c>
      <c r="AD398" s="4">
        <f>AC398*(1-Z398/100)</f>
        <v>0.154372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657</v>
      </c>
      <c r="B399" s="2" t="s">
        <v>649</v>
      </c>
      <c r="C399" s="2" t="s">
        <v>47</v>
      </c>
      <c r="D399" s="2" t="s">
        <v>650</v>
      </c>
      <c r="E399" s="2" t="s">
        <v>412</v>
      </c>
      <c r="F399" s="2" t="s">
        <v>50</v>
      </c>
      <c r="G399" s="2" t="s">
        <v>179</v>
      </c>
      <c r="H399" s="2" t="s">
        <v>52</v>
      </c>
      <c r="I399" s="2" t="s">
        <v>53</v>
      </c>
      <c r="J399" s="2" t="s">
        <v>180</v>
      </c>
      <c r="K399" s="2" t="s">
        <v>180</v>
      </c>
      <c r="L399" s="2" t="s">
        <v>181</v>
      </c>
      <c r="M399" s="2" t="s">
        <v>100</v>
      </c>
      <c r="N399" s="3">
        <v>3087.44</v>
      </c>
      <c r="O399" s="3" t="s">
        <v>182</v>
      </c>
      <c r="P399" s="4">
        <f>IF(O399="吨",N399*1000,IF(O399="万立方米",N399*10000,""))</f>
        <v>30874400.0</v>
      </c>
      <c r="Q399" s="2" t="s">
        <v>183</v>
      </c>
      <c r="R399" s="2" t="s">
        <v>184</v>
      </c>
      <c r="S399" s="2" t="s">
        <v>207</v>
      </c>
      <c r="T399" s="2" t="s">
        <v>75</v>
      </c>
      <c r="U399" s="4">
        <f>0.02</f>
        <v>0.02</v>
      </c>
      <c r="V399" s="2" t="s">
        <v>186</v>
      </c>
      <c r="W399" s="2" t="s">
        <v>208</v>
      </c>
      <c r="X399" s="2" t="s">
        <v>64</v>
      </c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68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658</v>
      </c>
      <c r="B400" s="2" t="s">
        <v>649</v>
      </c>
      <c r="C400" s="2" t="s">
        <v>47</v>
      </c>
      <c r="D400" s="2" t="s">
        <v>650</v>
      </c>
      <c r="E400" s="2" t="s">
        <v>412</v>
      </c>
      <c r="F400" s="2" t="s">
        <v>50</v>
      </c>
      <c r="G400" s="2" t="s">
        <v>179</v>
      </c>
      <c r="H400" s="2" t="s">
        <v>52</v>
      </c>
      <c r="I400" s="2"/>
      <c r="J400" s="2"/>
      <c r="K400" s="2"/>
      <c r="L400" s="2"/>
      <c r="M400" s="2" t="s">
        <v>104</v>
      </c>
      <c r="N400" s="3"/>
      <c r="O400" s="3"/>
      <c r="P400" s="4">
        <v>0.0</v>
      </c>
      <c r="Q400" s="2" t="s">
        <v>105</v>
      </c>
      <c r="R400" s="2" t="s">
        <v>106</v>
      </c>
      <c r="S400" s="2" t="s">
        <v>107</v>
      </c>
      <c r="T400" s="2" t="s">
        <v>108</v>
      </c>
      <c r="U400" s="4">
        <f>0.0</f>
        <v>0.0</v>
      </c>
      <c r="V400" s="2" t="s">
        <v>109</v>
      </c>
      <c r="W400" s="2" t="s">
        <v>110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111</v>
      </c>
      <c r="AH400" s="2" t="s">
        <v>69</v>
      </c>
      <c r="AI400" s="2" t="s">
        <v>70</v>
      </c>
      <c r="AJ400" s="2" t="s">
        <v>71</v>
      </c>
      <c r="AK400" s="2">
        <v>4959</v>
      </c>
    </row>
    <row r="401" spans="1:37">
      <c r="A401" s="2" t="s">
        <v>659</v>
      </c>
      <c r="B401" s="2" t="s">
        <v>660</v>
      </c>
      <c r="C401" s="2" t="s">
        <v>47</v>
      </c>
      <c r="D401" s="2" t="s">
        <v>661</v>
      </c>
      <c r="E401" s="2" t="s">
        <v>346</v>
      </c>
      <c r="F401" s="2" t="s">
        <v>228</v>
      </c>
      <c r="G401" s="2" t="s">
        <v>572</v>
      </c>
      <c r="H401" s="2" t="s">
        <v>52</v>
      </c>
      <c r="I401" s="2" t="s">
        <v>53</v>
      </c>
      <c r="J401" s="2" t="s">
        <v>230</v>
      </c>
      <c r="K401" s="2" t="s">
        <v>55</v>
      </c>
      <c r="L401" s="2" t="s">
        <v>51</v>
      </c>
      <c r="M401" s="2" t="s">
        <v>56</v>
      </c>
      <c r="N401" s="3">
        <v>268362</v>
      </c>
      <c r="O401" s="3" t="s">
        <v>57</v>
      </c>
      <c r="P401" s="4">
        <f>IF(O401="吨",N401*1000,IF(O401="万立方米",N401*10000,""))</f>
        <v>268362000.0</v>
      </c>
      <c r="Q401" s="2" t="s">
        <v>58</v>
      </c>
      <c r="R401" s="2" t="s">
        <v>59</v>
      </c>
      <c r="S401" s="2" t="s">
        <v>60</v>
      </c>
      <c r="T401" s="2" t="s">
        <v>61</v>
      </c>
      <c r="U401" s="4">
        <f>0.06</f>
        <v>0.06</v>
      </c>
      <c r="V401" s="2" t="s">
        <v>62</v>
      </c>
      <c r="W401" s="2" t="s">
        <v>63</v>
      </c>
      <c r="X401" s="2" t="s">
        <v>64</v>
      </c>
      <c r="Y401" s="2" t="s">
        <v>65</v>
      </c>
      <c r="Z401" s="2">
        <v>0</v>
      </c>
      <c r="AA401" s="2"/>
      <c r="AB401" s="2"/>
      <c r="AC401" s="4">
        <f>P401*U401/1000000</f>
        <v>16.10172</v>
      </c>
      <c r="AD401" s="4">
        <f>AC401*(1-Z401/100)</f>
        <v>16.10172</v>
      </c>
      <c r="AE401" s="2" t="s">
        <v>66</v>
      </c>
      <c r="AF401" s="2" t="s">
        <v>67</v>
      </c>
      <c r="AG401" s="2" t="s">
        <v>68</v>
      </c>
      <c r="AH401" s="2" t="s">
        <v>69</v>
      </c>
      <c r="AI401" s="2" t="s">
        <v>70</v>
      </c>
      <c r="AJ401" s="2" t="s">
        <v>71</v>
      </c>
      <c r="AK401" s="2">
        <v>3303</v>
      </c>
    </row>
    <row r="402" spans="1:37">
      <c r="A402" s="2" t="s">
        <v>662</v>
      </c>
      <c r="B402" s="2" t="s">
        <v>660</v>
      </c>
      <c r="C402" s="2" t="s">
        <v>47</v>
      </c>
      <c r="D402" s="2" t="s">
        <v>661</v>
      </c>
      <c r="E402" s="2" t="s">
        <v>346</v>
      </c>
      <c r="F402" s="2" t="s">
        <v>228</v>
      </c>
      <c r="G402" s="2" t="s">
        <v>572</v>
      </c>
      <c r="H402" s="2" t="s">
        <v>52</v>
      </c>
      <c r="I402" s="2" t="s">
        <v>53</v>
      </c>
      <c r="J402" s="2" t="s">
        <v>230</v>
      </c>
      <c r="K402" s="2" t="s">
        <v>55</v>
      </c>
      <c r="L402" s="2" t="s">
        <v>51</v>
      </c>
      <c r="M402" s="2" t="s">
        <v>73</v>
      </c>
      <c r="N402" s="3">
        <v>268362</v>
      </c>
      <c r="O402" s="3" t="s">
        <v>57</v>
      </c>
      <c r="P402" s="4">
        <f>IF(O402="吨",N402*1000,IF(O402="万立方米",N402*10000,""))</f>
        <v>268362000.0</v>
      </c>
      <c r="Q402" s="2" t="s">
        <v>58</v>
      </c>
      <c r="R402" s="2" t="s">
        <v>59</v>
      </c>
      <c r="S402" s="2" t="s">
        <v>74</v>
      </c>
      <c r="T402" s="2" t="s">
        <v>75</v>
      </c>
      <c r="U402" s="4">
        <f>1.5</f>
        <v>1.5</v>
      </c>
      <c r="V402" s="2" t="s">
        <v>62</v>
      </c>
      <c r="W402" s="2" t="s">
        <v>76</v>
      </c>
      <c r="X402" s="2" t="s">
        <v>64</v>
      </c>
      <c r="Y402" s="2" t="s">
        <v>65</v>
      </c>
      <c r="Z402" s="2">
        <v>0</v>
      </c>
      <c r="AA402" s="2"/>
      <c r="AB402" s="2"/>
      <c r="AC402" s="4">
        <f>P402*U402/1000000</f>
        <v>402.543</v>
      </c>
      <c r="AD402" s="4">
        <f>AC402*(1-Z402/100)</f>
        <v>402.543</v>
      </c>
      <c r="AE402" s="2" t="s">
        <v>66</v>
      </c>
      <c r="AF402" s="2" t="s">
        <v>67</v>
      </c>
      <c r="AG402" s="2" t="s">
        <v>68</v>
      </c>
      <c r="AH402" s="2" t="s">
        <v>69</v>
      </c>
      <c r="AI402" s="2" t="s">
        <v>70</v>
      </c>
      <c r="AJ402" s="2" t="s">
        <v>71</v>
      </c>
      <c r="AK402" s="2">
        <v>3303</v>
      </c>
    </row>
    <row r="403" spans="1:37">
      <c r="A403" s="2" t="s">
        <v>663</v>
      </c>
      <c r="B403" s="2" t="s">
        <v>660</v>
      </c>
      <c r="C403" s="2" t="s">
        <v>47</v>
      </c>
      <c r="D403" s="2" t="s">
        <v>661</v>
      </c>
      <c r="E403" s="2" t="s">
        <v>346</v>
      </c>
      <c r="F403" s="2" t="s">
        <v>228</v>
      </c>
      <c r="G403" s="2" t="s">
        <v>572</v>
      </c>
      <c r="H403" s="2" t="s">
        <v>52</v>
      </c>
      <c r="I403" s="2" t="s">
        <v>53</v>
      </c>
      <c r="J403" s="2" t="s">
        <v>230</v>
      </c>
      <c r="K403" s="2" t="s">
        <v>55</v>
      </c>
      <c r="L403" s="2" t="s">
        <v>51</v>
      </c>
      <c r="M403" s="2" t="s">
        <v>78</v>
      </c>
      <c r="N403" s="3">
        <v>268362</v>
      </c>
      <c r="O403" s="3" t="s">
        <v>57</v>
      </c>
      <c r="P403" s="4">
        <f>IF(O403="吨",N403*1000,IF(O403="万立方米",N403*10000,""))</f>
        <v>268362000.0</v>
      </c>
      <c r="Q403" s="2" t="s">
        <v>58</v>
      </c>
      <c r="R403" s="2" t="s">
        <v>59</v>
      </c>
      <c r="S403" s="2" t="s">
        <v>79</v>
      </c>
      <c r="T403" s="2" t="s">
        <v>75</v>
      </c>
      <c r="U403" s="4">
        <f>6.0</f>
        <v>6.0</v>
      </c>
      <c r="V403" s="2" t="s">
        <v>62</v>
      </c>
      <c r="W403" s="2" t="s">
        <v>80</v>
      </c>
      <c r="X403" s="2" t="s">
        <v>64</v>
      </c>
      <c r="Y403" s="2" t="s">
        <v>65</v>
      </c>
      <c r="Z403" s="2">
        <v>0</v>
      </c>
      <c r="AA403" s="2"/>
      <c r="AB403" s="2"/>
      <c r="AC403" s="4">
        <f>P403*U403/1000000</f>
        <v>1610.172</v>
      </c>
      <c r="AD403" s="4">
        <f>AC403*(1-Z403/100)</f>
        <v>1610.172</v>
      </c>
      <c r="AE403" s="2" t="s">
        <v>66</v>
      </c>
      <c r="AF403" s="2" t="s">
        <v>67</v>
      </c>
      <c r="AG403" s="2" t="s">
        <v>68</v>
      </c>
      <c r="AH403" s="2" t="s">
        <v>69</v>
      </c>
      <c r="AI403" s="2" t="s">
        <v>70</v>
      </c>
      <c r="AJ403" s="2" t="s">
        <v>71</v>
      </c>
      <c r="AK403" s="2">
        <v>3303</v>
      </c>
    </row>
    <row r="404" spans="1:37">
      <c r="A404" s="2" t="s">
        <v>664</v>
      </c>
      <c r="B404" s="2" t="s">
        <v>660</v>
      </c>
      <c r="C404" s="2" t="s">
        <v>47</v>
      </c>
      <c r="D404" s="2" t="s">
        <v>661</v>
      </c>
      <c r="E404" s="2" t="s">
        <v>346</v>
      </c>
      <c r="F404" s="2" t="s">
        <v>228</v>
      </c>
      <c r="G404" s="2" t="s">
        <v>572</v>
      </c>
      <c r="H404" s="2" t="s">
        <v>52</v>
      </c>
      <c r="I404" s="2" t="s">
        <v>53</v>
      </c>
      <c r="J404" s="2" t="s">
        <v>230</v>
      </c>
      <c r="K404" s="2" t="s">
        <v>55</v>
      </c>
      <c r="L404" s="2" t="s">
        <v>51</v>
      </c>
      <c r="M404" s="2" t="s">
        <v>82</v>
      </c>
      <c r="N404" s="3">
        <v>268362</v>
      </c>
      <c r="O404" s="3" t="s">
        <v>57</v>
      </c>
      <c r="P404" s="4">
        <f>IF(O404="吨",N404*1000,IF(O404="万立方米",N404*10000,""))</f>
        <v>268362000.0</v>
      </c>
      <c r="Q404" s="2" t="s">
        <v>58</v>
      </c>
      <c r="R404" s="2" t="s">
        <v>59</v>
      </c>
      <c r="S404" s="2" t="s">
        <v>83</v>
      </c>
      <c r="T404" s="2" t="s">
        <v>61</v>
      </c>
      <c r="U404" s="4">
        <f>0.35</f>
        <v>0.35</v>
      </c>
      <c r="V404" s="2" t="s">
        <v>62</v>
      </c>
      <c r="W404" s="2" t="s">
        <v>84</v>
      </c>
      <c r="X404" s="2" t="s">
        <v>64</v>
      </c>
      <c r="Y404" s="2" t="s">
        <v>65</v>
      </c>
      <c r="Z404" s="2">
        <v>0</v>
      </c>
      <c r="AA404" s="2"/>
      <c r="AB404" s="2"/>
      <c r="AC404" s="4">
        <f>P404*U404/1000000</f>
        <v>93.9267</v>
      </c>
      <c r="AD404" s="4">
        <f>AC404*(1-Z404/100)</f>
        <v>93.9267</v>
      </c>
      <c r="AE404" s="2" t="s">
        <v>66</v>
      </c>
      <c r="AF404" s="2" t="s">
        <v>67</v>
      </c>
      <c r="AG404" s="2" t="s">
        <v>68</v>
      </c>
      <c r="AH404" s="2" t="s">
        <v>69</v>
      </c>
      <c r="AI404" s="2" t="s">
        <v>70</v>
      </c>
      <c r="AJ404" s="2" t="s">
        <v>71</v>
      </c>
      <c r="AK404" s="2">
        <v>3303</v>
      </c>
    </row>
    <row r="405" spans="1:37">
      <c r="A405" s="2" t="s">
        <v>665</v>
      </c>
      <c r="B405" s="2" t="s">
        <v>660</v>
      </c>
      <c r="C405" s="2" t="s">
        <v>47</v>
      </c>
      <c r="D405" s="2" t="s">
        <v>661</v>
      </c>
      <c r="E405" s="2" t="s">
        <v>346</v>
      </c>
      <c r="F405" s="2" t="s">
        <v>228</v>
      </c>
      <c r="G405" s="2" t="s">
        <v>572</v>
      </c>
      <c r="H405" s="2" t="s">
        <v>52</v>
      </c>
      <c r="I405" s="2" t="s">
        <v>53</v>
      </c>
      <c r="J405" s="2" t="s">
        <v>230</v>
      </c>
      <c r="K405" s="2" t="s">
        <v>55</v>
      </c>
      <c r="L405" s="2" t="s">
        <v>51</v>
      </c>
      <c r="M405" s="2" t="s">
        <v>86</v>
      </c>
      <c r="N405" s="3">
        <v>268362</v>
      </c>
      <c r="O405" s="3" t="s">
        <v>57</v>
      </c>
      <c r="P405" s="4">
        <f>IF(O405="吨",N405*1000,IF(O405="万立方米",N405*10000,""))</f>
        <v>268362000.0</v>
      </c>
      <c r="Q405" s="2" t="s">
        <v>58</v>
      </c>
      <c r="R405" s="2" t="s">
        <v>59</v>
      </c>
      <c r="S405" s="2" t="s">
        <v>87</v>
      </c>
      <c r="T405" s="2" t="s">
        <v>88</v>
      </c>
      <c r="U405" s="4">
        <f>0.75</f>
        <v>0.75</v>
      </c>
      <c r="V405" s="2" t="s">
        <v>62</v>
      </c>
      <c r="W405" s="2" t="s">
        <v>89</v>
      </c>
      <c r="X405" s="2" t="s">
        <v>64</v>
      </c>
      <c r="Y405" s="2" t="s">
        <v>65</v>
      </c>
      <c r="Z405" s="2">
        <v>0</v>
      </c>
      <c r="AA405" s="2"/>
      <c r="AB405" s="2"/>
      <c r="AC405" s="4">
        <f>P405*U405/1000000</f>
        <v>201.2715</v>
      </c>
      <c r="AD405" s="4">
        <f>AC406*(1-AA405/100)+(AC405-AC406)*(1-AB405/100)</f>
        <v>201.2715</v>
      </c>
      <c r="AE405" s="2" t="s">
        <v>66</v>
      </c>
      <c r="AF405" s="2" t="s">
        <v>67</v>
      </c>
      <c r="AG405" s="2" t="s">
        <v>68</v>
      </c>
      <c r="AH405" s="2" t="s">
        <v>69</v>
      </c>
      <c r="AI405" s="2" t="s">
        <v>70</v>
      </c>
      <c r="AJ405" s="2" t="s">
        <v>71</v>
      </c>
      <c r="AK405" s="2">
        <v>3303</v>
      </c>
    </row>
    <row r="406" spans="1:37">
      <c r="A406" s="2" t="s">
        <v>666</v>
      </c>
      <c r="B406" s="2" t="s">
        <v>660</v>
      </c>
      <c r="C406" s="2" t="s">
        <v>47</v>
      </c>
      <c r="D406" s="2" t="s">
        <v>661</v>
      </c>
      <c r="E406" s="2" t="s">
        <v>346</v>
      </c>
      <c r="F406" s="2" t="s">
        <v>228</v>
      </c>
      <c r="G406" s="2" t="s">
        <v>572</v>
      </c>
      <c r="H406" s="2" t="s">
        <v>52</v>
      </c>
      <c r="I406" s="2" t="s">
        <v>53</v>
      </c>
      <c r="J406" s="2" t="s">
        <v>230</v>
      </c>
      <c r="K406" s="2" t="s">
        <v>55</v>
      </c>
      <c r="L406" s="2" t="s">
        <v>51</v>
      </c>
      <c r="M406" s="2" t="s">
        <v>91</v>
      </c>
      <c r="N406" s="3">
        <v>268362</v>
      </c>
      <c r="O406" s="3" t="s">
        <v>57</v>
      </c>
      <c r="P406" s="4">
        <f>IF(O406="吨",N406*1000,IF(O406="万立方米",N406*10000,""))</f>
        <v>268362000.0</v>
      </c>
      <c r="Q406" s="2" t="s">
        <v>58</v>
      </c>
      <c r="R406" s="2" t="s">
        <v>59</v>
      </c>
      <c r="S406" s="2" t="s">
        <v>92</v>
      </c>
      <c r="T406" s="2" t="s">
        <v>88</v>
      </c>
      <c r="U406" s="4">
        <f>0.75</f>
        <v>0.75</v>
      </c>
      <c r="V406" s="2" t="s">
        <v>62</v>
      </c>
      <c r="W406" s="2" t="s">
        <v>93</v>
      </c>
      <c r="X406" s="2" t="s">
        <v>64</v>
      </c>
      <c r="Y406" s="2" t="s">
        <v>65</v>
      </c>
      <c r="Z406" s="2">
        <v>0</v>
      </c>
      <c r="AA406" s="2"/>
      <c r="AB406" s="2"/>
      <c r="AC406" s="4">
        <f>P406*U406/1000000</f>
        <v>201.2715</v>
      </c>
      <c r="AD406" s="4">
        <f>AC406*(1-Z406/100)</f>
        <v>201.2715</v>
      </c>
      <c r="AE406" s="2" t="s">
        <v>66</v>
      </c>
      <c r="AF406" s="2" t="s">
        <v>67</v>
      </c>
      <c r="AG406" s="2" t="s">
        <v>68</v>
      </c>
      <c r="AH406" s="2" t="s">
        <v>69</v>
      </c>
      <c r="AI406" s="2" t="s">
        <v>70</v>
      </c>
      <c r="AJ406" s="2" t="s">
        <v>71</v>
      </c>
      <c r="AK406" s="2">
        <v>3303</v>
      </c>
    </row>
    <row r="407" spans="1:37">
      <c r="A407" s="2" t="s">
        <v>667</v>
      </c>
      <c r="B407" s="2" t="s">
        <v>660</v>
      </c>
      <c r="C407" s="2" t="s">
        <v>47</v>
      </c>
      <c r="D407" s="2" t="s">
        <v>661</v>
      </c>
      <c r="E407" s="2" t="s">
        <v>346</v>
      </c>
      <c r="F407" s="2" t="s">
        <v>228</v>
      </c>
      <c r="G407" s="2" t="s">
        <v>572</v>
      </c>
      <c r="H407" s="2" t="s">
        <v>52</v>
      </c>
      <c r="I407" s="2" t="s">
        <v>53</v>
      </c>
      <c r="J407" s="2" t="s">
        <v>230</v>
      </c>
      <c r="K407" s="2" t="s">
        <v>55</v>
      </c>
      <c r="L407" s="2" t="s">
        <v>51</v>
      </c>
      <c r="M407" s="2" t="s">
        <v>95</v>
      </c>
      <c r="N407" s="3">
        <v>268362</v>
      </c>
      <c r="O407" s="3" t="s">
        <v>57</v>
      </c>
      <c r="P407" s="4">
        <f>IF(O407="吨",N407*1000,IF(O407="万立方米",N407*10000,""))</f>
        <v>268362000.0</v>
      </c>
      <c r="Q407" s="2" t="s">
        <v>58</v>
      </c>
      <c r="R407" s="2" t="s">
        <v>59</v>
      </c>
      <c r="S407" s="2" t="s">
        <v>96</v>
      </c>
      <c r="T407" s="2" t="s">
        <v>97</v>
      </c>
      <c r="U407" s="4">
        <f>1.7</f>
        <v>1.7</v>
      </c>
      <c r="V407" s="2" t="s">
        <v>62</v>
      </c>
      <c r="W407" s="2" t="s">
        <v>98</v>
      </c>
      <c r="X407" s="2" t="s">
        <v>64</v>
      </c>
      <c r="Y407" s="2" t="s">
        <v>65</v>
      </c>
      <c r="Z407" s="2">
        <v>0</v>
      </c>
      <c r="AA407" s="2"/>
      <c r="AB407" s="2"/>
      <c r="AC407" s="4">
        <f>P407*U407/1000000</f>
        <v>456.2154</v>
      </c>
      <c r="AD407" s="4">
        <f>AC407*(1-Z407/100)</f>
        <v>456.2154</v>
      </c>
      <c r="AE407" s="2" t="s">
        <v>66</v>
      </c>
      <c r="AF407" s="2" t="s">
        <v>67</v>
      </c>
      <c r="AG407" s="2" t="s">
        <v>68</v>
      </c>
      <c r="AH407" s="2" t="s">
        <v>69</v>
      </c>
      <c r="AI407" s="2" t="s">
        <v>70</v>
      </c>
      <c r="AJ407" s="2" t="s">
        <v>71</v>
      </c>
      <c r="AK407" s="2">
        <v>3303</v>
      </c>
    </row>
    <row r="408" spans="1:37">
      <c r="A408" s="2" t="s">
        <v>668</v>
      </c>
      <c r="B408" s="2" t="s">
        <v>660</v>
      </c>
      <c r="C408" s="2" t="s">
        <v>47</v>
      </c>
      <c r="D408" s="2" t="s">
        <v>661</v>
      </c>
      <c r="E408" s="2" t="s">
        <v>346</v>
      </c>
      <c r="F408" s="2" t="s">
        <v>228</v>
      </c>
      <c r="G408" s="2" t="s">
        <v>572</v>
      </c>
      <c r="H408" s="2" t="s">
        <v>52</v>
      </c>
      <c r="I408" s="2" t="s">
        <v>53</v>
      </c>
      <c r="J408" s="2" t="s">
        <v>230</v>
      </c>
      <c r="K408" s="2" t="s">
        <v>55</v>
      </c>
      <c r="L408" s="2" t="s">
        <v>51</v>
      </c>
      <c r="M408" s="2" t="s">
        <v>100</v>
      </c>
      <c r="N408" s="3">
        <v>268362</v>
      </c>
      <c r="O408" s="3" t="s">
        <v>57</v>
      </c>
      <c r="P408" s="4">
        <f>IF(O408="吨",N408*1000,IF(O408="万立方米",N408*10000,""))</f>
        <v>268362000.0</v>
      </c>
      <c r="Q408" s="2" t="s">
        <v>58</v>
      </c>
      <c r="R408" s="2" t="s">
        <v>59</v>
      </c>
      <c r="S408" s="2" t="s">
        <v>101</v>
      </c>
      <c r="T408" s="2" t="s">
        <v>75</v>
      </c>
      <c r="U408" s="4">
        <f>0.12</f>
        <v>0.12</v>
      </c>
      <c r="V408" s="2" t="s">
        <v>62</v>
      </c>
      <c r="W408" s="2" t="s">
        <v>102</v>
      </c>
      <c r="X408" s="2" t="s">
        <v>64</v>
      </c>
      <c r="Y408" s="2" t="s">
        <v>65</v>
      </c>
      <c r="Z408" s="2">
        <v>0</v>
      </c>
      <c r="AA408" s="2"/>
      <c r="AB408" s="2"/>
      <c r="AC408" s="4">
        <f>P408*U408/1000000</f>
        <v>32.20344</v>
      </c>
      <c r="AD408" s="4">
        <f>AC408*(1-Z408/100)</f>
        <v>32.20344</v>
      </c>
      <c r="AE408" s="2" t="s">
        <v>66</v>
      </c>
      <c r="AF408" s="2" t="s">
        <v>67</v>
      </c>
      <c r="AG408" s="2" t="s">
        <v>68</v>
      </c>
      <c r="AH408" s="2" t="s">
        <v>69</v>
      </c>
      <c r="AI408" s="2" t="s">
        <v>70</v>
      </c>
      <c r="AJ408" s="2" t="s">
        <v>71</v>
      </c>
      <c r="AK408" s="2">
        <v>3303</v>
      </c>
    </row>
    <row r="409" spans="1:37">
      <c r="A409" s="2" t="s">
        <v>669</v>
      </c>
      <c r="B409" s="2" t="s">
        <v>660</v>
      </c>
      <c r="C409" s="2" t="s">
        <v>47</v>
      </c>
      <c r="D409" s="2" t="s">
        <v>661</v>
      </c>
      <c r="E409" s="2" t="s">
        <v>346</v>
      </c>
      <c r="F409" s="2" t="s">
        <v>228</v>
      </c>
      <c r="G409" s="2" t="s">
        <v>572</v>
      </c>
      <c r="H409" s="2" t="s">
        <v>52</v>
      </c>
      <c r="I409" s="2"/>
      <c r="J409" s="2"/>
      <c r="K409" s="2" t="s">
        <v>147</v>
      </c>
      <c r="L409" s="2" t="s">
        <v>253</v>
      </c>
      <c r="M409" s="2" t="s">
        <v>104</v>
      </c>
      <c r="N409" s="3"/>
      <c r="O409" s="3"/>
      <c r="P409" s="2"/>
      <c r="Q409" s="2" t="s">
        <v>105</v>
      </c>
      <c r="R409" s="2" t="s">
        <v>106</v>
      </c>
      <c r="S409" s="2" t="s">
        <v>107</v>
      </c>
      <c r="T409" s="2" t="s">
        <v>108</v>
      </c>
      <c r="U409" s="2"/>
      <c r="V409" s="2" t="s">
        <v>109</v>
      </c>
      <c r="W409" s="2" t="s">
        <v>110</v>
      </c>
      <c r="X409" s="2"/>
      <c r="Y409" s="2" t="s">
        <v>65</v>
      </c>
      <c r="Z409" s="2">
        <v>0</v>
      </c>
      <c r="AA409" s="2"/>
      <c r="AB409" s="2"/>
      <c r="AC409" s="2"/>
      <c r="AD409" s="2"/>
      <c r="AE409" s="2" t="s">
        <v>123</v>
      </c>
      <c r="AF409" s="2" t="s">
        <v>222</v>
      </c>
      <c r="AG409" s="2" t="s">
        <v>223</v>
      </c>
      <c r="AH409" s="2" t="s">
        <v>69</v>
      </c>
      <c r="AI409" s="2" t="s">
        <v>70</v>
      </c>
      <c r="AJ409" s="2" t="s">
        <v>71</v>
      </c>
      <c r="AK409" s="2">
        <v>3303</v>
      </c>
    </row>
    <row r="410" spans="1:37">
      <c r="A410" s="2" t="s">
        <v>670</v>
      </c>
      <c r="B410" s="2" t="s">
        <v>671</v>
      </c>
      <c r="C410" s="2" t="s">
        <v>47</v>
      </c>
      <c r="D410" s="2" t="s">
        <v>432</v>
      </c>
      <c r="E410" s="2" t="s">
        <v>227</v>
      </c>
      <c r="F410" s="2" t="s">
        <v>228</v>
      </c>
      <c r="G410" s="2" t="s">
        <v>117</v>
      </c>
      <c r="H410" s="2" t="s">
        <v>323</v>
      </c>
      <c r="I410" s="2" t="s">
        <v>53</v>
      </c>
      <c r="J410" s="2" t="s">
        <v>230</v>
      </c>
      <c r="K410" s="2" t="s">
        <v>55</v>
      </c>
      <c r="L410" s="2" t="s">
        <v>51</v>
      </c>
      <c r="M410" s="2" t="s">
        <v>56</v>
      </c>
      <c r="N410" s="3">
        <v>160429.908</v>
      </c>
      <c r="O410" s="3" t="s">
        <v>57</v>
      </c>
      <c r="P410" s="4">
        <f>IF(O410="吨",N410*1000,IF(O410="万立方米",N410*10000,""))</f>
        <v>160429908.0</v>
      </c>
      <c r="Q410" s="2" t="s">
        <v>58</v>
      </c>
      <c r="R410" s="2" t="s">
        <v>59</v>
      </c>
      <c r="S410" s="2" t="s">
        <v>60</v>
      </c>
      <c r="T410" s="2" t="s">
        <v>61</v>
      </c>
      <c r="U410" s="4">
        <f>0.06</f>
        <v>0.06</v>
      </c>
      <c r="V410" s="2" t="s">
        <v>62</v>
      </c>
      <c r="W410" s="2" t="s">
        <v>63</v>
      </c>
      <c r="X410" s="2" t="s">
        <v>64</v>
      </c>
      <c r="Y410" s="2" t="s">
        <v>65</v>
      </c>
      <c r="Z410" s="2">
        <v>0</v>
      </c>
      <c r="AA410" s="2"/>
      <c r="AB410" s="2"/>
      <c r="AC410" s="4">
        <f>P410*U410/1000000</f>
        <v>9.62579448</v>
      </c>
      <c r="AD410" s="4">
        <f>AC410*(1-Z410/100)</f>
        <v>9.62579448</v>
      </c>
      <c r="AE410" s="2" t="s">
        <v>66</v>
      </c>
      <c r="AF410" s="2" t="s">
        <v>67</v>
      </c>
      <c r="AG410" s="2" t="s">
        <v>68</v>
      </c>
      <c r="AH410" s="2" t="s">
        <v>69</v>
      </c>
      <c r="AI410" s="2" t="s">
        <v>70</v>
      </c>
      <c r="AJ410" s="2" t="s">
        <v>71</v>
      </c>
      <c r="AK410" s="2">
        <v>145</v>
      </c>
    </row>
    <row r="411" spans="1:37">
      <c r="A411" s="2" t="s">
        <v>672</v>
      </c>
      <c r="B411" s="2" t="s">
        <v>671</v>
      </c>
      <c r="C411" s="2" t="s">
        <v>47</v>
      </c>
      <c r="D411" s="2" t="s">
        <v>432</v>
      </c>
      <c r="E411" s="2" t="s">
        <v>227</v>
      </c>
      <c r="F411" s="2" t="s">
        <v>228</v>
      </c>
      <c r="G411" s="2" t="s">
        <v>117</v>
      </c>
      <c r="H411" s="2" t="s">
        <v>323</v>
      </c>
      <c r="I411" s="2" t="s">
        <v>53</v>
      </c>
      <c r="J411" s="2" t="s">
        <v>230</v>
      </c>
      <c r="K411" s="2" t="s">
        <v>55</v>
      </c>
      <c r="L411" s="2" t="s">
        <v>51</v>
      </c>
      <c r="M411" s="2" t="s">
        <v>73</v>
      </c>
      <c r="N411" s="3">
        <v>160429.908</v>
      </c>
      <c r="O411" s="3" t="s">
        <v>57</v>
      </c>
      <c r="P411" s="4">
        <f>IF(O411="吨",N411*1000,IF(O411="万立方米",N411*10000,""))</f>
        <v>160429908.0</v>
      </c>
      <c r="Q411" s="2" t="s">
        <v>58</v>
      </c>
      <c r="R411" s="2" t="s">
        <v>59</v>
      </c>
      <c r="S411" s="2" t="s">
        <v>74</v>
      </c>
      <c r="T411" s="2" t="s">
        <v>75</v>
      </c>
      <c r="U411" s="4">
        <f>1.5</f>
        <v>1.5</v>
      </c>
      <c r="V411" s="2" t="s">
        <v>62</v>
      </c>
      <c r="W411" s="2" t="s">
        <v>76</v>
      </c>
      <c r="X411" s="2" t="s">
        <v>64</v>
      </c>
      <c r="Y411" s="2" t="s">
        <v>65</v>
      </c>
      <c r="Z411" s="2">
        <v>0</v>
      </c>
      <c r="AA411" s="2"/>
      <c r="AB411" s="2"/>
      <c r="AC411" s="4">
        <f>P411*U411/1000000</f>
        <v>240.644862</v>
      </c>
      <c r="AD411" s="4">
        <f>AC411*(1-Z411/100)</f>
        <v>240.644862</v>
      </c>
      <c r="AE411" s="2" t="s">
        <v>66</v>
      </c>
      <c r="AF411" s="2" t="s">
        <v>67</v>
      </c>
      <c r="AG411" s="2" t="s">
        <v>68</v>
      </c>
      <c r="AH411" s="2" t="s">
        <v>69</v>
      </c>
      <c r="AI411" s="2" t="s">
        <v>70</v>
      </c>
      <c r="AJ411" s="2" t="s">
        <v>71</v>
      </c>
      <c r="AK411" s="2">
        <v>145</v>
      </c>
    </row>
    <row r="412" spans="1:37">
      <c r="A412" s="2" t="s">
        <v>673</v>
      </c>
      <c r="B412" s="2" t="s">
        <v>671</v>
      </c>
      <c r="C412" s="2" t="s">
        <v>47</v>
      </c>
      <c r="D412" s="2" t="s">
        <v>432</v>
      </c>
      <c r="E412" s="2" t="s">
        <v>227</v>
      </c>
      <c r="F412" s="2" t="s">
        <v>228</v>
      </c>
      <c r="G412" s="2" t="s">
        <v>117</v>
      </c>
      <c r="H412" s="2" t="s">
        <v>323</v>
      </c>
      <c r="I412" s="2" t="s">
        <v>53</v>
      </c>
      <c r="J412" s="2" t="s">
        <v>230</v>
      </c>
      <c r="K412" s="2" t="s">
        <v>55</v>
      </c>
      <c r="L412" s="2" t="s">
        <v>51</v>
      </c>
      <c r="M412" s="2" t="s">
        <v>78</v>
      </c>
      <c r="N412" s="3">
        <v>160429.908</v>
      </c>
      <c r="O412" s="3" t="s">
        <v>57</v>
      </c>
      <c r="P412" s="4">
        <f>IF(O412="吨",N412*1000,IF(O412="万立方米",N412*10000,""))</f>
        <v>160429908.0</v>
      </c>
      <c r="Q412" s="2" t="s">
        <v>58</v>
      </c>
      <c r="R412" s="2" t="s">
        <v>59</v>
      </c>
      <c r="S412" s="2" t="s">
        <v>79</v>
      </c>
      <c r="T412" s="2" t="s">
        <v>75</v>
      </c>
      <c r="U412" s="4">
        <f>6.0</f>
        <v>6.0</v>
      </c>
      <c r="V412" s="2" t="s">
        <v>62</v>
      </c>
      <c r="W412" s="2" t="s">
        <v>80</v>
      </c>
      <c r="X412" s="2" t="s">
        <v>64</v>
      </c>
      <c r="Y412" s="2" t="s">
        <v>65</v>
      </c>
      <c r="Z412" s="2">
        <v>0</v>
      </c>
      <c r="AA412" s="2"/>
      <c r="AB412" s="2"/>
      <c r="AC412" s="4">
        <f>P412*U412/1000000</f>
        <v>962.579448</v>
      </c>
      <c r="AD412" s="4">
        <f>AC412*(1-Z412/100)</f>
        <v>962.579448</v>
      </c>
      <c r="AE412" s="2" t="s">
        <v>66</v>
      </c>
      <c r="AF412" s="2" t="s">
        <v>67</v>
      </c>
      <c r="AG412" s="2" t="s">
        <v>68</v>
      </c>
      <c r="AH412" s="2" t="s">
        <v>69</v>
      </c>
      <c r="AI412" s="2" t="s">
        <v>70</v>
      </c>
      <c r="AJ412" s="2" t="s">
        <v>71</v>
      </c>
      <c r="AK412" s="2">
        <v>145</v>
      </c>
    </row>
    <row r="413" spans="1:37">
      <c r="A413" s="2" t="s">
        <v>674</v>
      </c>
      <c r="B413" s="2" t="s">
        <v>671</v>
      </c>
      <c r="C413" s="2" t="s">
        <v>47</v>
      </c>
      <c r="D413" s="2" t="s">
        <v>432</v>
      </c>
      <c r="E413" s="2" t="s">
        <v>227</v>
      </c>
      <c r="F413" s="2" t="s">
        <v>228</v>
      </c>
      <c r="G413" s="2" t="s">
        <v>117</v>
      </c>
      <c r="H413" s="2" t="s">
        <v>323</v>
      </c>
      <c r="I413" s="2" t="s">
        <v>53</v>
      </c>
      <c r="J413" s="2" t="s">
        <v>230</v>
      </c>
      <c r="K413" s="2" t="s">
        <v>55</v>
      </c>
      <c r="L413" s="2" t="s">
        <v>51</v>
      </c>
      <c r="M413" s="2" t="s">
        <v>82</v>
      </c>
      <c r="N413" s="3">
        <v>160429.908</v>
      </c>
      <c r="O413" s="3" t="s">
        <v>57</v>
      </c>
      <c r="P413" s="4">
        <f>IF(O413="吨",N413*1000,IF(O413="万立方米",N413*10000,""))</f>
        <v>160429908.0</v>
      </c>
      <c r="Q413" s="2" t="s">
        <v>58</v>
      </c>
      <c r="R413" s="2" t="s">
        <v>59</v>
      </c>
      <c r="S413" s="2" t="s">
        <v>83</v>
      </c>
      <c r="T413" s="2" t="s">
        <v>61</v>
      </c>
      <c r="U413" s="4">
        <f>0.35</f>
        <v>0.35</v>
      </c>
      <c r="V413" s="2" t="s">
        <v>62</v>
      </c>
      <c r="W413" s="2" t="s">
        <v>84</v>
      </c>
      <c r="X413" s="2" t="s">
        <v>64</v>
      </c>
      <c r="Y413" s="2" t="s">
        <v>65</v>
      </c>
      <c r="Z413" s="2">
        <v>0</v>
      </c>
      <c r="AA413" s="2"/>
      <c r="AB413" s="2"/>
      <c r="AC413" s="4">
        <f>P413*U413/1000000</f>
        <v>56.150467799999994</v>
      </c>
      <c r="AD413" s="4">
        <f>AC413*(1-Z413/100)</f>
        <v>56.150467799999994</v>
      </c>
      <c r="AE413" s="2" t="s">
        <v>66</v>
      </c>
      <c r="AF413" s="2" t="s">
        <v>67</v>
      </c>
      <c r="AG413" s="2" t="s">
        <v>68</v>
      </c>
      <c r="AH413" s="2" t="s">
        <v>69</v>
      </c>
      <c r="AI413" s="2" t="s">
        <v>70</v>
      </c>
      <c r="AJ413" s="2" t="s">
        <v>71</v>
      </c>
      <c r="AK413" s="2">
        <v>145</v>
      </c>
    </row>
    <row r="414" spans="1:37">
      <c r="A414" s="2" t="s">
        <v>675</v>
      </c>
      <c r="B414" s="2" t="s">
        <v>671</v>
      </c>
      <c r="C414" s="2" t="s">
        <v>47</v>
      </c>
      <c r="D414" s="2" t="s">
        <v>432</v>
      </c>
      <c r="E414" s="2" t="s">
        <v>227</v>
      </c>
      <c r="F414" s="2" t="s">
        <v>228</v>
      </c>
      <c r="G414" s="2" t="s">
        <v>117</v>
      </c>
      <c r="H414" s="2" t="s">
        <v>323</v>
      </c>
      <c r="I414" s="2" t="s">
        <v>53</v>
      </c>
      <c r="J414" s="2" t="s">
        <v>230</v>
      </c>
      <c r="K414" s="2" t="s">
        <v>55</v>
      </c>
      <c r="L414" s="2" t="s">
        <v>51</v>
      </c>
      <c r="M414" s="2" t="s">
        <v>86</v>
      </c>
      <c r="N414" s="3">
        <v>160429.908</v>
      </c>
      <c r="O414" s="3" t="s">
        <v>57</v>
      </c>
      <c r="P414" s="4">
        <f>IF(O414="吨",N414*1000,IF(O414="万立方米",N414*10000,""))</f>
        <v>160429908.0</v>
      </c>
      <c r="Q414" s="2" t="s">
        <v>58</v>
      </c>
      <c r="R414" s="2" t="s">
        <v>59</v>
      </c>
      <c r="S414" s="2" t="s">
        <v>87</v>
      </c>
      <c r="T414" s="2" t="s">
        <v>88</v>
      </c>
      <c r="U414" s="4">
        <f>0.75</f>
        <v>0.75</v>
      </c>
      <c r="V414" s="2" t="s">
        <v>62</v>
      </c>
      <c r="W414" s="2" t="s">
        <v>89</v>
      </c>
      <c r="X414" s="2" t="s">
        <v>64</v>
      </c>
      <c r="Y414" s="2" t="s">
        <v>65</v>
      </c>
      <c r="Z414" s="2">
        <v>0</v>
      </c>
      <c r="AA414" s="2"/>
      <c r="AB414" s="2"/>
      <c r="AC414" s="4">
        <f>P414*U414/1000000</f>
        <v>120.322431</v>
      </c>
      <c r="AD414" s="4">
        <f>AC415*(1-AA414/100)+(AC414-AC415)*(1-AB414/100)</f>
        <v>120.322431</v>
      </c>
      <c r="AE414" s="2" t="s">
        <v>66</v>
      </c>
      <c r="AF414" s="2" t="s">
        <v>67</v>
      </c>
      <c r="AG414" s="2" t="s">
        <v>68</v>
      </c>
      <c r="AH414" s="2" t="s">
        <v>69</v>
      </c>
      <c r="AI414" s="2" t="s">
        <v>70</v>
      </c>
      <c r="AJ414" s="2" t="s">
        <v>71</v>
      </c>
      <c r="AK414" s="2">
        <v>145</v>
      </c>
    </row>
    <row r="415" spans="1:37">
      <c r="A415" s="2" t="s">
        <v>676</v>
      </c>
      <c r="B415" s="2" t="s">
        <v>671</v>
      </c>
      <c r="C415" s="2" t="s">
        <v>47</v>
      </c>
      <c r="D415" s="2" t="s">
        <v>432</v>
      </c>
      <c r="E415" s="2" t="s">
        <v>227</v>
      </c>
      <c r="F415" s="2" t="s">
        <v>228</v>
      </c>
      <c r="G415" s="2" t="s">
        <v>117</v>
      </c>
      <c r="H415" s="2" t="s">
        <v>323</v>
      </c>
      <c r="I415" s="2" t="s">
        <v>53</v>
      </c>
      <c r="J415" s="2" t="s">
        <v>230</v>
      </c>
      <c r="K415" s="2" t="s">
        <v>55</v>
      </c>
      <c r="L415" s="2" t="s">
        <v>51</v>
      </c>
      <c r="M415" s="2" t="s">
        <v>91</v>
      </c>
      <c r="N415" s="3">
        <v>160429.908</v>
      </c>
      <c r="O415" s="3" t="s">
        <v>57</v>
      </c>
      <c r="P415" s="4">
        <f>IF(O415="吨",N415*1000,IF(O415="万立方米",N415*10000,""))</f>
        <v>160429908.0</v>
      </c>
      <c r="Q415" s="2" t="s">
        <v>58</v>
      </c>
      <c r="R415" s="2" t="s">
        <v>59</v>
      </c>
      <c r="S415" s="2" t="s">
        <v>92</v>
      </c>
      <c r="T415" s="2" t="s">
        <v>88</v>
      </c>
      <c r="U415" s="4">
        <f>0.75</f>
        <v>0.75</v>
      </c>
      <c r="V415" s="2" t="s">
        <v>62</v>
      </c>
      <c r="W415" s="2" t="s">
        <v>93</v>
      </c>
      <c r="X415" s="2" t="s">
        <v>64</v>
      </c>
      <c r="Y415" s="2" t="s">
        <v>65</v>
      </c>
      <c r="Z415" s="2">
        <v>0</v>
      </c>
      <c r="AA415" s="2"/>
      <c r="AB415" s="2"/>
      <c r="AC415" s="4">
        <f>P415*U415/1000000</f>
        <v>120.322431</v>
      </c>
      <c r="AD415" s="4">
        <f>AC415*(1-Z415/100)</f>
        <v>120.322431</v>
      </c>
      <c r="AE415" s="2" t="s">
        <v>66</v>
      </c>
      <c r="AF415" s="2" t="s">
        <v>67</v>
      </c>
      <c r="AG415" s="2" t="s">
        <v>68</v>
      </c>
      <c r="AH415" s="2" t="s">
        <v>69</v>
      </c>
      <c r="AI415" s="2" t="s">
        <v>70</v>
      </c>
      <c r="AJ415" s="2" t="s">
        <v>71</v>
      </c>
      <c r="AK415" s="2">
        <v>145</v>
      </c>
    </row>
    <row r="416" spans="1:37">
      <c r="A416" s="2" t="s">
        <v>677</v>
      </c>
      <c r="B416" s="2" t="s">
        <v>671</v>
      </c>
      <c r="C416" s="2" t="s">
        <v>47</v>
      </c>
      <c r="D416" s="2" t="s">
        <v>432</v>
      </c>
      <c r="E416" s="2" t="s">
        <v>227</v>
      </c>
      <c r="F416" s="2" t="s">
        <v>228</v>
      </c>
      <c r="G416" s="2" t="s">
        <v>117</v>
      </c>
      <c r="H416" s="2" t="s">
        <v>323</v>
      </c>
      <c r="I416" s="2" t="s">
        <v>53</v>
      </c>
      <c r="J416" s="2" t="s">
        <v>230</v>
      </c>
      <c r="K416" s="2" t="s">
        <v>55</v>
      </c>
      <c r="L416" s="2" t="s">
        <v>51</v>
      </c>
      <c r="M416" s="2" t="s">
        <v>95</v>
      </c>
      <c r="N416" s="3">
        <v>160429.908</v>
      </c>
      <c r="O416" s="3" t="s">
        <v>57</v>
      </c>
      <c r="P416" s="4">
        <f>IF(O416="吨",N416*1000,IF(O416="万立方米",N416*10000,""))</f>
        <v>160429908.0</v>
      </c>
      <c r="Q416" s="2" t="s">
        <v>58</v>
      </c>
      <c r="R416" s="2" t="s">
        <v>59</v>
      </c>
      <c r="S416" s="2" t="s">
        <v>96</v>
      </c>
      <c r="T416" s="2" t="s">
        <v>97</v>
      </c>
      <c r="U416" s="4">
        <f>1.7</f>
        <v>1.7</v>
      </c>
      <c r="V416" s="2" t="s">
        <v>62</v>
      </c>
      <c r="W416" s="2" t="s">
        <v>98</v>
      </c>
      <c r="X416" s="2" t="s">
        <v>64</v>
      </c>
      <c r="Y416" s="2" t="s">
        <v>65</v>
      </c>
      <c r="Z416" s="2">
        <v>0</v>
      </c>
      <c r="AA416" s="2"/>
      <c r="AB416" s="2"/>
      <c r="AC416" s="4">
        <f>P416*U416/1000000</f>
        <v>272.73084359999996</v>
      </c>
      <c r="AD416" s="4">
        <f>AC416*(1-Z416/100)</f>
        <v>272.73084359999996</v>
      </c>
      <c r="AE416" s="2" t="s">
        <v>66</v>
      </c>
      <c r="AF416" s="2" t="s">
        <v>67</v>
      </c>
      <c r="AG416" s="2" t="s">
        <v>68</v>
      </c>
      <c r="AH416" s="2" t="s">
        <v>69</v>
      </c>
      <c r="AI416" s="2" t="s">
        <v>70</v>
      </c>
      <c r="AJ416" s="2" t="s">
        <v>71</v>
      </c>
      <c r="AK416" s="2">
        <v>145</v>
      </c>
    </row>
    <row r="417" spans="1:37">
      <c r="A417" s="2" t="s">
        <v>678</v>
      </c>
      <c r="B417" s="2" t="s">
        <v>671</v>
      </c>
      <c r="C417" s="2" t="s">
        <v>47</v>
      </c>
      <c r="D417" s="2" t="s">
        <v>432</v>
      </c>
      <c r="E417" s="2" t="s">
        <v>227</v>
      </c>
      <c r="F417" s="2" t="s">
        <v>228</v>
      </c>
      <c r="G417" s="2" t="s">
        <v>117</v>
      </c>
      <c r="H417" s="2" t="s">
        <v>323</v>
      </c>
      <c r="I417" s="2" t="s">
        <v>53</v>
      </c>
      <c r="J417" s="2" t="s">
        <v>230</v>
      </c>
      <c r="K417" s="2" t="s">
        <v>55</v>
      </c>
      <c r="L417" s="2" t="s">
        <v>51</v>
      </c>
      <c r="M417" s="2" t="s">
        <v>100</v>
      </c>
      <c r="N417" s="3">
        <v>160429.908</v>
      </c>
      <c r="O417" s="3" t="s">
        <v>57</v>
      </c>
      <c r="P417" s="4">
        <f>IF(O417="吨",N417*1000,IF(O417="万立方米",N417*10000,""))</f>
        <v>160429908.0</v>
      </c>
      <c r="Q417" s="2" t="s">
        <v>58</v>
      </c>
      <c r="R417" s="2" t="s">
        <v>59</v>
      </c>
      <c r="S417" s="2" t="s">
        <v>101</v>
      </c>
      <c r="T417" s="2" t="s">
        <v>75</v>
      </c>
      <c r="U417" s="4">
        <f>0.12</f>
        <v>0.12</v>
      </c>
      <c r="V417" s="2" t="s">
        <v>62</v>
      </c>
      <c r="W417" s="2" t="s">
        <v>102</v>
      </c>
      <c r="X417" s="2" t="s">
        <v>64</v>
      </c>
      <c r="Y417" s="2" t="s">
        <v>65</v>
      </c>
      <c r="Z417" s="2">
        <v>0</v>
      </c>
      <c r="AA417" s="2"/>
      <c r="AB417" s="2"/>
      <c r="AC417" s="4">
        <f>P417*U417/1000000</f>
        <v>19.25158896</v>
      </c>
      <c r="AD417" s="4">
        <f>AC417*(1-Z417/100)</f>
        <v>19.25158896</v>
      </c>
      <c r="AE417" s="2" t="s">
        <v>66</v>
      </c>
      <c r="AF417" s="2" t="s">
        <v>67</v>
      </c>
      <c r="AG417" s="2" t="s">
        <v>68</v>
      </c>
      <c r="AH417" s="2" t="s">
        <v>69</v>
      </c>
      <c r="AI417" s="2" t="s">
        <v>70</v>
      </c>
      <c r="AJ417" s="2" t="s">
        <v>71</v>
      </c>
      <c r="AK417" s="2">
        <v>145</v>
      </c>
    </row>
    <row r="418" spans="1:37">
      <c r="A418" s="2" t="s">
        <v>679</v>
      </c>
      <c r="B418" s="2" t="s">
        <v>671</v>
      </c>
      <c r="C418" s="2" t="s">
        <v>47</v>
      </c>
      <c r="D418" s="2" t="s">
        <v>432</v>
      </c>
      <c r="E418" s="2" t="s">
        <v>227</v>
      </c>
      <c r="F418" s="2" t="s">
        <v>228</v>
      </c>
      <c r="G418" s="2" t="s">
        <v>117</v>
      </c>
      <c r="H418" s="2" t="s">
        <v>323</v>
      </c>
      <c r="I418" s="2" t="s">
        <v>161</v>
      </c>
      <c r="J418" s="2" t="s">
        <v>279</v>
      </c>
      <c r="K418" s="2" t="s">
        <v>55</v>
      </c>
      <c r="L418" s="2" t="s">
        <v>51</v>
      </c>
      <c r="M418" s="2" t="s">
        <v>56</v>
      </c>
      <c r="N418" s="3">
        <v>207.301</v>
      </c>
      <c r="O418" s="3" t="s">
        <v>57</v>
      </c>
      <c r="P418" s="4">
        <f>IF(O418="吨",N418*1000,IF(O418="万立方米",N418*10000,""))</f>
        <v>207301.0</v>
      </c>
      <c r="Q418" s="2" t="s">
        <v>58</v>
      </c>
      <c r="R418" s="2" t="s">
        <v>59</v>
      </c>
      <c r="S418" s="2" t="s">
        <v>60</v>
      </c>
      <c r="T418" s="2" t="s">
        <v>61</v>
      </c>
      <c r="U418" s="4">
        <f>0.06</f>
        <v>0.06</v>
      </c>
      <c r="V418" s="2" t="s">
        <v>62</v>
      </c>
      <c r="W418" s="2" t="s">
        <v>63</v>
      </c>
      <c r="X418" s="2" t="s">
        <v>64</v>
      </c>
      <c r="Y418" s="2" t="s">
        <v>65</v>
      </c>
      <c r="Z418" s="2">
        <v>0</v>
      </c>
      <c r="AA418" s="2"/>
      <c r="AB418" s="2"/>
      <c r="AC418" s="4">
        <f>P418*U418/1000000</f>
        <v>0.012438059999999999</v>
      </c>
      <c r="AD418" s="4">
        <f>AC418*(1-Z418/100)</f>
        <v>0.012438059999999999</v>
      </c>
      <c r="AE418" s="2" t="s">
        <v>66</v>
      </c>
      <c r="AF418" s="2" t="s">
        <v>67</v>
      </c>
      <c r="AG418" s="2" t="s">
        <v>68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680</v>
      </c>
      <c r="B419" s="2" t="s">
        <v>671</v>
      </c>
      <c r="C419" s="2" t="s">
        <v>47</v>
      </c>
      <c r="D419" s="2" t="s">
        <v>432</v>
      </c>
      <c r="E419" s="2" t="s">
        <v>227</v>
      </c>
      <c r="F419" s="2" t="s">
        <v>228</v>
      </c>
      <c r="G419" s="2" t="s">
        <v>117</v>
      </c>
      <c r="H419" s="2" t="s">
        <v>323</v>
      </c>
      <c r="I419" s="2" t="s">
        <v>161</v>
      </c>
      <c r="J419" s="2" t="s">
        <v>279</v>
      </c>
      <c r="K419" s="2" t="s">
        <v>55</v>
      </c>
      <c r="L419" s="2" t="s">
        <v>51</v>
      </c>
      <c r="M419" s="2" t="s">
        <v>73</v>
      </c>
      <c r="N419" s="3">
        <v>207.301</v>
      </c>
      <c r="O419" s="3" t="s">
        <v>57</v>
      </c>
      <c r="P419" s="4">
        <f>IF(O419="吨",N419*1000,IF(O419="万立方米",N419*10000,""))</f>
        <v>207301.0</v>
      </c>
      <c r="Q419" s="2" t="s">
        <v>58</v>
      </c>
      <c r="R419" s="2" t="s">
        <v>59</v>
      </c>
      <c r="S419" s="2" t="s">
        <v>74</v>
      </c>
      <c r="T419" s="2" t="s">
        <v>75</v>
      </c>
      <c r="U419" s="4">
        <f>1.5</f>
        <v>1.5</v>
      </c>
      <c r="V419" s="2" t="s">
        <v>62</v>
      </c>
      <c r="W419" s="2" t="s">
        <v>76</v>
      </c>
      <c r="X419" s="2" t="s">
        <v>64</v>
      </c>
      <c r="Y419" s="2" t="s">
        <v>65</v>
      </c>
      <c r="Z419" s="2">
        <v>0</v>
      </c>
      <c r="AA419" s="2"/>
      <c r="AB419" s="2"/>
      <c r="AC419" s="4">
        <f>P419*U419/1000000</f>
        <v>0.3109515</v>
      </c>
      <c r="AD419" s="4">
        <f>AC419*(1-Z419/100)</f>
        <v>0.3109515</v>
      </c>
      <c r="AE419" s="2" t="s">
        <v>66</v>
      </c>
      <c r="AF419" s="2" t="s">
        <v>67</v>
      </c>
      <c r="AG419" s="2" t="s">
        <v>68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681</v>
      </c>
      <c r="B420" s="2" t="s">
        <v>671</v>
      </c>
      <c r="C420" s="2" t="s">
        <v>47</v>
      </c>
      <c r="D420" s="2" t="s">
        <v>432</v>
      </c>
      <c r="E420" s="2" t="s">
        <v>227</v>
      </c>
      <c r="F420" s="2" t="s">
        <v>228</v>
      </c>
      <c r="G420" s="2" t="s">
        <v>117</v>
      </c>
      <c r="H420" s="2" t="s">
        <v>323</v>
      </c>
      <c r="I420" s="2" t="s">
        <v>161</v>
      </c>
      <c r="J420" s="2" t="s">
        <v>279</v>
      </c>
      <c r="K420" s="2" t="s">
        <v>55</v>
      </c>
      <c r="L420" s="2" t="s">
        <v>51</v>
      </c>
      <c r="M420" s="2" t="s">
        <v>78</v>
      </c>
      <c r="N420" s="3">
        <v>207.301</v>
      </c>
      <c r="O420" s="3" t="s">
        <v>57</v>
      </c>
      <c r="P420" s="4">
        <f>IF(O420="吨",N420*1000,IF(O420="万立方米",N420*10000,""))</f>
        <v>207301.0</v>
      </c>
      <c r="Q420" s="2" t="s">
        <v>58</v>
      </c>
      <c r="R420" s="2" t="s">
        <v>59</v>
      </c>
      <c r="S420" s="2" t="s">
        <v>79</v>
      </c>
      <c r="T420" s="2" t="s">
        <v>75</v>
      </c>
      <c r="U420" s="4">
        <f>6.0</f>
        <v>6.0</v>
      </c>
      <c r="V420" s="2" t="s">
        <v>62</v>
      </c>
      <c r="W420" s="2" t="s">
        <v>80</v>
      </c>
      <c r="X420" s="2" t="s">
        <v>64</v>
      </c>
      <c r="Y420" s="2" t="s">
        <v>65</v>
      </c>
      <c r="Z420" s="2">
        <v>0</v>
      </c>
      <c r="AA420" s="2"/>
      <c r="AB420" s="2"/>
      <c r="AC420" s="4">
        <f>P420*U420/1000000</f>
        <v>1.243806</v>
      </c>
      <c r="AD420" s="4">
        <f>AC420*(1-Z420/100)</f>
        <v>1.243806</v>
      </c>
      <c r="AE420" s="2" t="s">
        <v>66</v>
      </c>
      <c r="AF420" s="2" t="s">
        <v>67</v>
      </c>
      <c r="AG420" s="2" t="s">
        <v>68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682</v>
      </c>
      <c r="B421" s="2" t="s">
        <v>671</v>
      </c>
      <c r="C421" s="2" t="s">
        <v>47</v>
      </c>
      <c r="D421" s="2" t="s">
        <v>432</v>
      </c>
      <c r="E421" s="2" t="s">
        <v>227</v>
      </c>
      <c r="F421" s="2" t="s">
        <v>228</v>
      </c>
      <c r="G421" s="2" t="s">
        <v>117</v>
      </c>
      <c r="H421" s="2" t="s">
        <v>323</v>
      </c>
      <c r="I421" s="2" t="s">
        <v>161</v>
      </c>
      <c r="J421" s="2" t="s">
        <v>279</v>
      </c>
      <c r="K421" s="2" t="s">
        <v>55</v>
      </c>
      <c r="L421" s="2" t="s">
        <v>51</v>
      </c>
      <c r="M421" s="2" t="s">
        <v>82</v>
      </c>
      <c r="N421" s="3">
        <v>207.301</v>
      </c>
      <c r="O421" s="3" t="s">
        <v>57</v>
      </c>
      <c r="P421" s="4">
        <f>IF(O421="吨",N421*1000,IF(O421="万立方米",N421*10000,""))</f>
        <v>207301.0</v>
      </c>
      <c r="Q421" s="2" t="s">
        <v>58</v>
      </c>
      <c r="R421" s="2" t="s">
        <v>59</v>
      </c>
      <c r="S421" s="2" t="s">
        <v>83</v>
      </c>
      <c r="T421" s="2" t="s">
        <v>61</v>
      </c>
      <c r="U421" s="4">
        <f>0.35</f>
        <v>0.35</v>
      </c>
      <c r="V421" s="2" t="s">
        <v>62</v>
      </c>
      <c r="W421" s="2" t="s">
        <v>84</v>
      </c>
      <c r="X421" s="2" t="s">
        <v>64</v>
      </c>
      <c r="Y421" s="2" t="s">
        <v>65</v>
      </c>
      <c r="Z421" s="2">
        <v>0</v>
      </c>
      <c r="AA421" s="2"/>
      <c r="AB421" s="2"/>
      <c r="AC421" s="4">
        <f>P421*U421/1000000</f>
        <v>0.07255534999999999</v>
      </c>
      <c r="AD421" s="4">
        <f>AC421*(1-Z421/100)</f>
        <v>0.07255534999999999</v>
      </c>
      <c r="AE421" s="2" t="s">
        <v>66</v>
      </c>
      <c r="AF421" s="2" t="s">
        <v>67</v>
      </c>
      <c r="AG421" s="2" t="s">
        <v>68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683</v>
      </c>
      <c r="B422" s="2" t="s">
        <v>671</v>
      </c>
      <c r="C422" s="2" t="s">
        <v>47</v>
      </c>
      <c r="D422" s="2" t="s">
        <v>432</v>
      </c>
      <c r="E422" s="2" t="s">
        <v>227</v>
      </c>
      <c r="F422" s="2" t="s">
        <v>228</v>
      </c>
      <c r="G422" s="2" t="s">
        <v>117</v>
      </c>
      <c r="H422" s="2" t="s">
        <v>323</v>
      </c>
      <c r="I422" s="2" t="s">
        <v>161</v>
      </c>
      <c r="J422" s="2" t="s">
        <v>279</v>
      </c>
      <c r="K422" s="2" t="s">
        <v>55</v>
      </c>
      <c r="L422" s="2" t="s">
        <v>51</v>
      </c>
      <c r="M422" s="2" t="s">
        <v>86</v>
      </c>
      <c r="N422" s="3">
        <v>207.301</v>
      </c>
      <c r="O422" s="3" t="s">
        <v>57</v>
      </c>
      <c r="P422" s="4">
        <f>IF(O422="吨",N422*1000,IF(O422="万立方米",N422*10000,""))</f>
        <v>207301.0</v>
      </c>
      <c r="Q422" s="2" t="s">
        <v>58</v>
      </c>
      <c r="R422" s="2" t="s">
        <v>59</v>
      </c>
      <c r="S422" s="2" t="s">
        <v>87</v>
      </c>
      <c r="T422" s="2" t="s">
        <v>88</v>
      </c>
      <c r="U422" s="4">
        <f>0.75</f>
        <v>0.75</v>
      </c>
      <c r="V422" s="2" t="s">
        <v>62</v>
      </c>
      <c r="W422" s="2" t="s">
        <v>89</v>
      </c>
      <c r="X422" s="2" t="s">
        <v>64</v>
      </c>
      <c r="Y422" s="2" t="s">
        <v>65</v>
      </c>
      <c r="Z422" s="2">
        <v>0</v>
      </c>
      <c r="AA422" s="2"/>
      <c r="AB422" s="2"/>
      <c r="AC422" s="4">
        <f>P422*U422/1000000</f>
        <v>0.15547575</v>
      </c>
      <c r="AD422" s="4">
        <f>AC423*(1-AA422/100)+(AC422-AC423)*(1-AB422/100)</f>
        <v>0.15547575</v>
      </c>
      <c r="AE422" s="2" t="s">
        <v>66</v>
      </c>
      <c r="AF422" s="2" t="s">
        <v>67</v>
      </c>
      <c r="AG422" s="2" t="s">
        <v>68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684</v>
      </c>
      <c r="B423" s="2" t="s">
        <v>671</v>
      </c>
      <c r="C423" s="2" t="s">
        <v>47</v>
      </c>
      <c r="D423" s="2" t="s">
        <v>432</v>
      </c>
      <c r="E423" s="2" t="s">
        <v>227</v>
      </c>
      <c r="F423" s="2" t="s">
        <v>228</v>
      </c>
      <c r="G423" s="2" t="s">
        <v>117</v>
      </c>
      <c r="H423" s="2" t="s">
        <v>323</v>
      </c>
      <c r="I423" s="2" t="s">
        <v>161</v>
      </c>
      <c r="J423" s="2" t="s">
        <v>279</v>
      </c>
      <c r="K423" s="2" t="s">
        <v>55</v>
      </c>
      <c r="L423" s="2" t="s">
        <v>51</v>
      </c>
      <c r="M423" s="2" t="s">
        <v>91</v>
      </c>
      <c r="N423" s="3">
        <v>207.301</v>
      </c>
      <c r="O423" s="3" t="s">
        <v>57</v>
      </c>
      <c r="P423" s="4">
        <f>IF(O423="吨",N423*1000,IF(O423="万立方米",N423*10000,""))</f>
        <v>207301.0</v>
      </c>
      <c r="Q423" s="2" t="s">
        <v>58</v>
      </c>
      <c r="R423" s="2" t="s">
        <v>59</v>
      </c>
      <c r="S423" s="2" t="s">
        <v>92</v>
      </c>
      <c r="T423" s="2" t="s">
        <v>88</v>
      </c>
      <c r="U423" s="4">
        <f>0.75</f>
        <v>0.75</v>
      </c>
      <c r="V423" s="2" t="s">
        <v>62</v>
      </c>
      <c r="W423" s="2" t="s">
        <v>93</v>
      </c>
      <c r="X423" s="2" t="s">
        <v>64</v>
      </c>
      <c r="Y423" s="2" t="s">
        <v>65</v>
      </c>
      <c r="Z423" s="2">
        <v>0</v>
      </c>
      <c r="AA423" s="2"/>
      <c r="AB423" s="2"/>
      <c r="AC423" s="4">
        <f>P423*U423/1000000</f>
        <v>0.15547575</v>
      </c>
      <c r="AD423" s="4">
        <f>AC423*(1-Z423/100)</f>
        <v>0.15547575</v>
      </c>
      <c r="AE423" s="2" t="s">
        <v>66</v>
      </c>
      <c r="AF423" s="2" t="s">
        <v>67</v>
      </c>
      <c r="AG423" s="2" t="s">
        <v>68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685</v>
      </c>
      <c r="B424" s="2" t="s">
        <v>671</v>
      </c>
      <c r="C424" s="2" t="s">
        <v>47</v>
      </c>
      <c r="D424" s="2" t="s">
        <v>432</v>
      </c>
      <c r="E424" s="2" t="s">
        <v>227</v>
      </c>
      <c r="F424" s="2" t="s">
        <v>228</v>
      </c>
      <c r="G424" s="2" t="s">
        <v>117</v>
      </c>
      <c r="H424" s="2" t="s">
        <v>323</v>
      </c>
      <c r="I424" s="2" t="s">
        <v>161</v>
      </c>
      <c r="J424" s="2" t="s">
        <v>279</v>
      </c>
      <c r="K424" s="2" t="s">
        <v>55</v>
      </c>
      <c r="L424" s="2" t="s">
        <v>51</v>
      </c>
      <c r="M424" s="2" t="s">
        <v>95</v>
      </c>
      <c r="N424" s="3">
        <v>207.301</v>
      </c>
      <c r="O424" s="3" t="s">
        <v>57</v>
      </c>
      <c r="P424" s="4">
        <f>IF(O424="吨",N424*1000,IF(O424="万立方米",N424*10000,""))</f>
        <v>207301.0</v>
      </c>
      <c r="Q424" s="2" t="s">
        <v>58</v>
      </c>
      <c r="R424" s="2" t="s">
        <v>59</v>
      </c>
      <c r="S424" s="2" t="s">
        <v>96</v>
      </c>
      <c r="T424" s="2" t="s">
        <v>97</v>
      </c>
      <c r="U424" s="4">
        <f>1.7</f>
        <v>1.7</v>
      </c>
      <c r="V424" s="2" t="s">
        <v>62</v>
      </c>
      <c r="W424" s="2" t="s">
        <v>98</v>
      </c>
      <c r="X424" s="2" t="s">
        <v>64</v>
      </c>
      <c r="Y424" s="2" t="s">
        <v>65</v>
      </c>
      <c r="Z424" s="2">
        <v>0</v>
      </c>
      <c r="AA424" s="2"/>
      <c r="AB424" s="2"/>
      <c r="AC424" s="4">
        <f>P424*U424/1000000</f>
        <v>0.3524117</v>
      </c>
      <c r="AD424" s="4">
        <f>AC424*(1-Z424/100)</f>
        <v>0.3524117</v>
      </c>
      <c r="AE424" s="2" t="s">
        <v>66</v>
      </c>
      <c r="AF424" s="2" t="s">
        <v>67</v>
      </c>
      <c r="AG424" s="2" t="s">
        <v>68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686</v>
      </c>
      <c r="B425" s="2" t="s">
        <v>671</v>
      </c>
      <c r="C425" s="2" t="s">
        <v>47</v>
      </c>
      <c r="D425" s="2" t="s">
        <v>432</v>
      </c>
      <c r="E425" s="2" t="s">
        <v>227</v>
      </c>
      <c r="F425" s="2" t="s">
        <v>228</v>
      </c>
      <c r="G425" s="2" t="s">
        <v>117</v>
      </c>
      <c r="H425" s="2" t="s">
        <v>323</v>
      </c>
      <c r="I425" s="2" t="s">
        <v>161</v>
      </c>
      <c r="J425" s="2" t="s">
        <v>279</v>
      </c>
      <c r="K425" s="2" t="s">
        <v>55</v>
      </c>
      <c r="L425" s="2" t="s">
        <v>51</v>
      </c>
      <c r="M425" s="2" t="s">
        <v>100</v>
      </c>
      <c r="N425" s="3">
        <v>207.301</v>
      </c>
      <c r="O425" s="3" t="s">
        <v>57</v>
      </c>
      <c r="P425" s="4">
        <f>IF(O425="吨",N425*1000,IF(O425="万立方米",N425*10000,""))</f>
        <v>207301.0</v>
      </c>
      <c r="Q425" s="2" t="s">
        <v>58</v>
      </c>
      <c r="R425" s="2" t="s">
        <v>59</v>
      </c>
      <c r="S425" s="2" t="s">
        <v>101</v>
      </c>
      <c r="T425" s="2" t="s">
        <v>75</v>
      </c>
      <c r="U425" s="4">
        <f>0.12</f>
        <v>0.12</v>
      </c>
      <c r="V425" s="2" t="s">
        <v>62</v>
      </c>
      <c r="W425" s="2" t="s">
        <v>102</v>
      </c>
      <c r="X425" s="2" t="s">
        <v>64</v>
      </c>
      <c r="Y425" s="2" t="s">
        <v>65</v>
      </c>
      <c r="Z425" s="2">
        <v>0</v>
      </c>
      <c r="AA425" s="2"/>
      <c r="AB425" s="2"/>
      <c r="AC425" s="4">
        <f>P425*U425/1000000</f>
        <v>0.024876119999999998</v>
      </c>
      <c r="AD425" s="4">
        <f>AC425*(1-Z425/100)</f>
        <v>0.024876119999999998</v>
      </c>
      <c r="AE425" s="2" t="s">
        <v>66</v>
      </c>
      <c r="AF425" s="2" t="s">
        <v>67</v>
      </c>
      <c r="AG425" s="2" t="s">
        <v>68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687</v>
      </c>
      <c r="B426" s="2" t="s">
        <v>671</v>
      </c>
      <c r="C426" s="2" t="s">
        <v>47</v>
      </c>
      <c r="D426" s="2" t="s">
        <v>432</v>
      </c>
      <c r="E426" s="2" t="s">
        <v>227</v>
      </c>
      <c r="F426" s="2" t="s">
        <v>228</v>
      </c>
      <c r="G426" s="2" t="s">
        <v>117</v>
      </c>
      <c r="H426" s="2" t="s">
        <v>323</v>
      </c>
      <c r="I426" s="2"/>
      <c r="J426" s="2"/>
      <c r="K426" s="2" t="s">
        <v>147</v>
      </c>
      <c r="L426" s="2" t="s">
        <v>253</v>
      </c>
      <c r="M426" s="2" t="s">
        <v>104</v>
      </c>
      <c r="N426" s="3"/>
      <c r="O426" s="3"/>
      <c r="P426" s="2"/>
      <c r="Q426" s="2" t="s">
        <v>105</v>
      </c>
      <c r="R426" s="2" t="s">
        <v>106</v>
      </c>
      <c r="S426" s="2" t="s">
        <v>107</v>
      </c>
      <c r="T426" s="2" t="s">
        <v>108</v>
      </c>
      <c r="U426" s="2"/>
      <c r="V426" s="2" t="s">
        <v>109</v>
      </c>
      <c r="W426" s="2" t="s">
        <v>110</v>
      </c>
      <c r="X426" s="2"/>
      <c r="Y426" s="2" t="s">
        <v>65</v>
      </c>
      <c r="Z426" s="2">
        <v>0</v>
      </c>
      <c r="AA426" s="2"/>
      <c r="AB426" s="2"/>
      <c r="AC426" s="2"/>
      <c r="AD426" s="2"/>
      <c r="AE426" s="2" t="s">
        <v>123</v>
      </c>
      <c r="AF426" s="2" t="s">
        <v>222</v>
      </c>
      <c r="AG426" s="2" t="s">
        <v>223</v>
      </c>
      <c r="AH426" s="2" t="s">
        <v>69</v>
      </c>
      <c r="AI426" s="2" t="s">
        <v>70</v>
      </c>
      <c r="AJ426" s="2" t="s">
        <v>71</v>
      </c>
      <c r="AK426" s="2">
        <v>145</v>
      </c>
    </row>
    <row r="427" spans="1:37">
      <c r="A427" s="2" t="s">
        <v>688</v>
      </c>
      <c r="B427" s="2" t="s">
        <v>689</v>
      </c>
      <c r="C427" s="2" t="s">
        <v>47</v>
      </c>
      <c r="D427" s="2" t="s">
        <v>690</v>
      </c>
      <c r="E427" s="2" t="s">
        <v>400</v>
      </c>
      <c r="F427" s="2" t="s">
        <v>228</v>
      </c>
      <c r="G427" s="2" t="s">
        <v>117</v>
      </c>
      <c r="H427" s="2" t="s">
        <v>243</v>
      </c>
      <c r="I427" s="2" t="s">
        <v>53</v>
      </c>
      <c r="J427" s="2" t="s">
        <v>230</v>
      </c>
      <c r="K427" s="2" t="s">
        <v>55</v>
      </c>
      <c r="L427" s="2" t="s">
        <v>51</v>
      </c>
      <c r="M427" s="2" t="s">
        <v>56</v>
      </c>
      <c r="N427" s="3">
        <v>173806.54</v>
      </c>
      <c r="O427" s="3" t="s">
        <v>57</v>
      </c>
      <c r="P427" s="4">
        <f>IF(O427="吨",N427*1000,IF(O427="万立方米",N427*10000,""))</f>
        <v>173806540.0</v>
      </c>
      <c r="Q427" s="2" t="s">
        <v>58</v>
      </c>
      <c r="R427" s="2" t="s">
        <v>59</v>
      </c>
      <c r="S427" s="2" t="s">
        <v>60</v>
      </c>
      <c r="T427" s="2" t="s">
        <v>61</v>
      </c>
      <c r="U427" s="4">
        <f>0.06</f>
        <v>0.06</v>
      </c>
      <c r="V427" s="2" t="s">
        <v>62</v>
      </c>
      <c r="W427" s="2" t="s">
        <v>63</v>
      </c>
      <c r="X427" s="2" t="s">
        <v>64</v>
      </c>
      <c r="Y427" s="2" t="s">
        <v>65</v>
      </c>
      <c r="Z427" s="2">
        <v>0</v>
      </c>
      <c r="AA427" s="2"/>
      <c r="AB427" s="2"/>
      <c r="AC427" s="4">
        <f>P427*U427/1000000</f>
        <v>10.4283924</v>
      </c>
      <c r="AD427" s="4">
        <f>AC427*(1-Z427/100)</f>
        <v>10.4283924</v>
      </c>
      <c r="AE427" s="2" t="s">
        <v>66</v>
      </c>
      <c r="AF427" s="2" t="s">
        <v>67</v>
      </c>
      <c r="AG427" s="2" t="s">
        <v>68</v>
      </c>
      <c r="AH427" s="2" t="s">
        <v>69</v>
      </c>
      <c r="AI427" s="2" t="s">
        <v>70</v>
      </c>
      <c r="AJ427" s="2" t="s">
        <v>71</v>
      </c>
      <c r="AK427" s="2">
        <v>3575</v>
      </c>
    </row>
    <row r="428" spans="1:37">
      <c r="A428" s="2" t="s">
        <v>691</v>
      </c>
      <c r="B428" s="2" t="s">
        <v>689</v>
      </c>
      <c r="C428" s="2" t="s">
        <v>47</v>
      </c>
      <c r="D428" s="2" t="s">
        <v>690</v>
      </c>
      <c r="E428" s="2" t="s">
        <v>400</v>
      </c>
      <c r="F428" s="2" t="s">
        <v>228</v>
      </c>
      <c r="G428" s="2" t="s">
        <v>117</v>
      </c>
      <c r="H428" s="2" t="s">
        <v>243</v>
      </c>
      <c r="I428" s="2" t="s">
        <v>53</v>
      </c>
      <c r="J428" s="2" t="s">
        <v>230</v>
      </c>
      <c r="K428" s="2" t="s">
        <v>55</v>
      </c>
      <c r="L428" s="2" t="s">
        <v>51</v>
      </c>
      <c r="M428" s="2" t="s">
        <v>73</v>
      </c>
      <c r="N428" s="3">
        <v>173806.54</v>
      </c>
      <c r="O428" s="3" t="s">
        <v>57</v>
      </c>
      <c r="P428" s="4">
        <f>IF(O428="吨",N428*1000,IF(O428="万立方米",N428*10000,""))</f>
        <v>173806540.0</v>
      </c>
      <c r="Q428" s="2" t="s">
        <v>58</v>
      </c>
      <c r="R428" s="2" t="s">
        <v>59</v>
      </c>
      <c r="S428" s="2" t="s">
        <v>74</v>
      </c>
      <c r="T428" s="2" t="s">
        <v>75</v>
      </c>
      <c r="U428" s="4">
        <f>1.5</f>
        <v>1.5</v>
      </c>
      <c r="V428" s="2" t="s">
        <v>62</v>
      </c>
      <c r="W428" s="2" t="s">
        <v>76</v>
      </c>
      <c r="X428" s="2" t="s">
        <v>64</v>
      </c>
      <c r="Y428" s="2" t="s">
        <v>65</v>
      </c>
      <c r="Z428" s="2">
        <v>0</v>
      </c>
      <c r="AA428" s="2"/>
      <c r="AB428" s="2"/>
      <c r="AC428" s="4">
        <f>P428*U428/1000000</f>
        <v>260.70981</v>
      </c>
      <c r="AD428" s="4">
        <f>AC428*(1-Z428/100)</f>
        <v>260.70981</v>
      </c>
      <c r="AE428" s="2" t="s">
        <v>66</v>
      </c>
      <c r="AF428" s="2" t="s">
        <v>67</v>
      </c>
      <c r="AG428" s="2" t="s">
        <v>68</v>
      </c>
      <c r="AH428" s="2" t="s">
        <v>69</v>
      </c>
      <c r="AI428" s="2" t="s">
        <v>70</v>
      </c>
      <c r="AJ428" s="2" t="s">
        <v>71</v>
      </c>
      <c r="AK428" s="2">
        <v>3575</v>
      </c>
    </row>
    <row r="429" spans="1:37">
      <c r="A429" s="2" t="s">
        <v>692</v>
      </c>
      <c r="B429" s="2" t="s">
        <v>689</v>
      </c>
      <c r="C429" s="2" t="s">
        <v>47</v>
      </c>
      <c r="D429" s="2" t="s">
        <v>690</v>
      </c>
      <c r="E429" s="2" t="s">
        <v>400</v>
      </c>
      <c r="F429" s="2" t="s">
        <v>228</v>
      </c>
      <c r="G429" s="2" t="s">
        <v>117</v>
      </c>
      <c r="H429" s="2" t="s">
        <v>243</v>
      </c>
      <c r="I429" s="2" t="s">
        <v>53</v>
      </c>
      <c r="J429" s="2" t="s">
        <v>230</v>
      </c>
      <c r="K429" s="2" t="s">
        <v>55</v>
      </c>
      <c r="L429" s="2" t="s">
        <v>51</v>
      </c>
      <c r="M429" s="2" t="s">
        <v>78</v>
      </c>
      <c r="N429" s="3">
        <v>173806.54</v>
      </c>
      <c r="O429" s="3" t="s">
        <v>57</v>
      </c>
      <c r="P429" s="4">
        <f>IF(O429="吨",N429*1000,IF(O429="万立方米",N429*10000,""))</f>
        <v>173806540.0</v>
      </c>
      <c r="Q429" s="2" t="s">
        <v>58</v>
      </c>
      <c r="R429" s="2" t="s">
        <v>59</v>
      </c>
      <c r="S429" s="2" t="s">
        <v>79</v>
      </c>
      <c r="T429" s="2" t="s">
        <v>75</v>
      </c>
      <c r="U429" s="4">
        <f>6.0</f>
        <v>6.0</v>
      </c>
      <c r="V429" s="2" t="s">
        <v>62</v>
      </c>
      <c r="W429" s="2" t="s">
        <v>80</v>
      </c>
      <c r="X429" s="2" t="s">
        <v>64</v>
      </c>
      <c r="Y429" s="2" t="s">
        <v>65</v>
      </c>
      <c r="Z429" s="2">
        <v>0</v>
      </c>
      <c r="AA429" s="2"/>
      <c r="AB429" s="2"/>
      <c r="AC429" s="4">
        <f>P429*U429/1000000</f>
        <v>1042.83924</v>
      </c>
      <c r="AD429" s="4">
        <f>AC429*(1-Z429/100)</f>
        <v>1042.83924</v>
      </c>
      <c r="AE429" s="2" t="s">
        <v>66</v>
      </c>
      <c r="AF429" s="2" t="s">
        <v>67</v>
      </c>
      <c r="AG429" s="2" t="s">
        <v>68</v>
      </c>
      <c r="AH429" s="2" t="s">
        <v>69</v>
      </c>
      <c r="AI429" s="2" t="s">
        <v>70</v>
      </c>
      <c r="AJ429" s="2" t="s">
        <v>71</v>
      </c>
      <c r="AK429" s="2">
        <v>3575</v>
      </c>
    </row>
    <row r="430" spans="1:37">
      <c r="A430" s="2" t="s">
        <v>693</v>
      </c>
      <c r="B430" s="2" t="s">
        <v>689</v>
      </c>
      <c r="C430" s="2" t="s">
        <v>47</v>
      </c>
      <c r="D430" s="2" t="s">
        <v>690</v>
      </c>
      <c r="E430" s="2" t="s">
        <v>400</v>
      </c>
      <c r="F430" s="2" t="s">
        <v>228</v>
      </c>
      <c r="G430" s="2" t="s">
        <v>117</v>
      </c>
      <c r="H430" s="2" t="s">
        <v>243</v>
      </c>
      <c r="I430" s="2" t="s">
        <v>53</v>
      </c>
      <c r="J430" s="2" t="s">
        <v>230</v>
      </c>
      <c r="K430" s="2" t="s">
        <v>55</v>
      </c>
      <c r="L430" s="2" t="s">
        <v>51</v>
      </c>
      <c r="M430" s="2" t="s">
        <v>82</v>
      </c>
      <c r="N430" s="3">
        <v>173806.54</v>
      </c>
      <c r="O430" s="3" t="s">
        <v>57</v>
      </c>
      <c r="P430" s="4">
        <f>IF(O430="吨",N430*1000,IF(O430="万立方米",N430*10000,""))</f>
        <v>173806540.0</v>
      </c>
      <c r="Q430" s="2" t="s">
        <v>58</v>
      </c>
      <c r="R430" s="2" t="s">
        <v>59</v>
      </c>
      <c r="S430" s="2" t="s">
        <v>83</v>
      </c>
      <c r="T430" s="2" t="s">
        <v>61</v>
      </c>
      <c r="U430" s="4">
        <f>0.35</f>
        <v>0.35</v>
      </c>
      <c r="V430" s="2" t="s">
        <v>62</v>
      </c>
      <c r="W430" s="2" t="s">
        <v>84</v>
      </c>
      <c r="X430" s="2" t="s">
        <v>64</v>
      </c>
      <c r="Y430" s="2" t="s">
        <v>65</v>
      </c>
      <c r="Z430" s="2">
        <v>0</v>
      </c>
      <c r="AA430" s="2"/>
      <c r="AB430" s="2"/>
      <c r="AC430" s="4">
        <f>P430*U430/1000000</f>
        <v>60.832288999999996</v>
      </c>
      <c r="AD430" s="4">
        <f>AC430*(1-Z430/100)</f>
        <v>60.832288999999996</v>
      </c>
      <c r="AE430" s="2" t="s">
        <v>66</v>
      </c>
      <c r="AF430" s="2" t="s">
        <v>67</v>
      </c>
      <c r="AG430" s="2" t="s">
        <v>68</v>
      </c>
      <c r="AH430" s="2" t="s">
        <v>69</v>
      </c>
      <c r="AI430" s="2" t="s">
        <v>70</v>
      </c>
      <c r="AJ430" s="2" t="s">
        <v>71</v>
      </c>
      <c r="AK430" s="2">
        <v>3575</v>
      </c>
    </row>
    <row r="431" spans="1:37">
      <c r="A431" s="2" t="s">
        <v>694</v>
      </c>
      <c r="B431" s="2" t="s">
        <v>689</v>
      </c>
      <c r="C431" s="2" t="s">
        <v>47</v>
      </c>
      <c r="D431" s="2" t="s">
        <v>690</v>
      </c>
      <c r="E431" s="2" t="s">
        <v>400</v>
      </c>
      <c r="F431" s="2" t="s">
        <v>228</v>
      </c>
      <c r="G431" s="2" t="s">
        <v>117</v>
      </c>
      <c r="H431" s="2" t="s">
        <v>243</v>
      </c>
      <c r="I431" s="2" t="s">
        <v>53</v>
      </c>
      <c r="J431" s="2" t="s">
        <v>230</v>
      </c>
      <c r="K431" s="2" t="s">
        <v>55</v>
      </c>
      <c r="L431" s="2" t="s">
        <v>51</v>
      </c>
      <c r="M431" s="2" t="s">
        <v>86</v>
      </c>
      <c r="N431" s="3">
        <v>173806.54</v>
      </c>
      <c r="O431" s="3" t="s">
        <v>57</v>
      </c>
      <c r="P431" s="4">
        <f>IF(O431="吨",N431*1000,IF(O431="万立方米",N431*10000,""))</f>
        <v>173806540.0</v>
      </c>
      <c r="Q431" s="2" t="s">
        <v>58</v>
      </c>
      <c r="R431" s="2" t="s">
        <v>59</v>
      </c>
      <c r="S431" s="2" t="s">
        <v>87</v>
      </c>
      <c r="T431" s="2" t="s">
        <v>88</v>
      </c>
      <c r="U431" s="4">
        <f>0.75</f>
        <v>0.75</v>
      </c>
      <c r="V431" s="2" t="s">
        <v>62</v>
      </c>
      <c r="W431" s="2" t="s">
        <v>89</v>
      </c>
      <c r="X431" s="2" t="s">
        <v>64</v>
      </c>
      <c r="Y431" s="2" t="s">
        <v>65</v>
      </c>
      <c r="Z431" s="2">
        <v>0</v>
      </c>
      <c r="AA431" s="2"/>
      <c r="AB431" s="2"/>
      <c r="AC431" s="4">
        <f>P431*U431/1000000</f>
        <v>130.354905</v>
      </c>
      <c r="AD431" s="4">
        <f>AC432*(1-AA431/100)+(AC431-AC432)*(1-AB431/100)</f>
        <v>130.354905</v>
      </c>
      <c r="AE431" s="2" t="s">
        <v>66</v>
      </c>
      <c r="AF431" s="2" t="s">
        <v>67</v>
      </c>
      <c r="AG431" s="2" t="s">
        <v>68</v>
      </c>
      <c r="AH431" s="2" t="s">
        <v>69</v>
      </c>
      <c r="AI431" s="2" t="s">
        <v>70</v>
      </c>
      <c r="AJ431" s="2" t="s">
        <v>71</v>
      </c>
      <c r="AK431" s="2">
        <v>3575</v>
      </c>
    </row>
    <row r="432" spans="1:37">
      <c r="A432" s="2" t="s">
        <v>695</v>
      </c>
      <c r="B432" s="2" t="s">
        <v>689</v>
      </c>
      <c r="C432" s="2" t="s">
        <v>47</v>
      </c>
      <c r="D432" s="2" t="s">
        <v>690</v>
      </c>
      <c r="E432" s="2" t="s">
        <v>400</v>
      </c>
      <c r="F432" s="2" t="s">
        <v>228</v>
      </c>
      <c r="G432" s="2" t="s">
        <v>117</v>
      </c>
      <c r="H432" s="2" t="s">
        <v>243</v>
      </c>
      <c r="I432" s="2" t="s">
        <v>53</v>
      </c>
      <c r="J432" s="2" t="s">
        <v>230</v>
      </c>
      <c r="K432" s="2" t="s">
        <v>55</v>
      </c>
      <c r="L432" s="2" t="s">
        <v>51</v>
      </c>
      <c r="M432" s="2" t="s">
        <v>91</v>
      </c>
      <c r="N432" s="3">
        <v>173806.54</v>
      </c>
      <c r="O432" s="3" t="s">
        <v>57</v>
      </c>
      <c r="P432" s="4">
        <f>IF(O432="吨",N432*1000,IF(O432="万立方米",N432*10000,""))</f>
        <v>173806540.0</v>
      </c>
      <c r="Q432" s="2" t="s">
        <v>58</v>
      </c>
      <c r="R432" s="2" t="s">
        <v>59</v>
      </c>
      <c r="S432" s="2" t="s">
        <v>92</v>
      </c>
      <c r="T432" s="2" t="s">
        <v>88</v>
      </c>
      <c r="U432" s="4">
        <f>0.75</f>
        <v>0.75</v>
      </c>
      <c r="V432" s="2" t="s">
        <v>62</v>
      </c>
      <c r="W432" s="2" t="s">
        <v>93</v>
      </c>
      <c r="X432" s="2" t="s">
        <v>64</v>
      </c>
      <c r="Y432" s="2" t="s">
        <v>65</v>
      </c>
      <c r="Z432" s="2">
        <v>0</v>
      </c>
      <c r="AA432" s="2"/>
      <c r="AB432" s="2"/>
      <c r="AC432" s="4">
        <f>P432*U432/1000000</f>
        <v>130.354905</v>
      </c>
      <c r="AD432" s="4">
        <f>AC432*(1-Z432/100)</f>
        <v>130.354905</v>
      </c>
      <c r="AE432" s="2" t="s">
        <v>66</v>
      </c>
      <c r="AF432" s="2" t="s">
        <v>67</v>
      </c>
      <c r="AG432" s="2" t="s">
        <v>68</v>
      </c>
      <c r="AH432" s="2" t="s">
        <v>69</v>
      </c>
      <c r="AI432" s="2" t="s">
        <v>70</v>
      </c>
      <c r="AJ432" s="2" t="s">
        <v>71</v>
      </c>
      <c r="AK432" s="2">
        <v>3575</v>
      </c>
    </row>
    <row r="433" spans="1:37">
      <c r="A433" s="2" t="s">
        <v>696</v>
      </c>
      <c r="B433" s="2" t="s">
        <v>689</v>
      </c>
      <c r="C433" s="2" t="s">
        <v>47</v>
      </c>
      <c r="D433" s="2" t="s">
        <v>690</v>
      </c>
      <c r="E433" s="2" t="s">
        <v>400</v>
      </c>
      <c r="F433" s="2" t="s">
        <v>228</v>
      </c>
      <c r="G433" s="2" t="s">
        <v>117</v>
      </c>
      <c r="H433" s="2" t="s">
        <v>243</v>
      </c>
      <c r="I433" s="2" t="s">
        <v>53</v>
      </c>
      <c r="J433" s="2" t="s">
        <v>230</v>
      </c>
      <c r="K433" s="2" t="s">
        <v>55</v>
      </c>
      <c r="L433" s="2" t="s">
        <v>51</v>
      </c>
      <c r="M433" s="2" t="s">
        <v>95</v>
      </c>
      <c r="N433" s="3">
        <v>173806.54</v>
      </c>
      <c r="O433" s="3" t="s">
        <v>57</v>
      </c>
      <c r="P433" s="4">
        <f>IF(O433="吨",N433*1000,IF(O433="万立方米",N433*10000,""))</f>
        <v>173806540.0</v>
      </c>
      <c r="Q433" s="2" t="s">
        <v>58</v>
      </c>
      <c r="R433" s="2" t="s">
        <v>59</v>
      </c>
      <c r="S433" s="2" t="s">
        <v>96</v>
      </c>
      <c r="T433" s="2" t="s">
        <v>97</v>
      </c>
      <c r="U433" s="4">
        <f>1.7</f>
        <v>1.7</v>
      </c>
      <c r="V433" s="2" t="s">
        <v>62</v>
      </c>
      <c r="W433" s="2" t="s">
        <v>98</v>
      </c>
      <c r="X433" s="2" t="s">
        <v>64</v>
      </c>
      <c r="Y433" s="2" t="s">
        <v>65</v>
      </c>
      <c r="Z433" s="2">
        <v>0</v>
      </c>
      <c r="AA433" s="2"/>
      <c r="AB433" s="2"/>
      <c r="AC433" s="4">
        <f>P433*U433/1000000</f>
        <v>295.471118</v>
      </c>
      <c r="AD433" s="4">
        <f>AC433*(1-Z433/100)</f>
        <v>295.471118</v>
      </c>
      <c r="AE433" s="2" t="s">
        <v>66</v>
      </c>
      <c r="AF433" s="2" t="s">
        <v>67</v>
      </c>
      <c r="AG433" s="2" t="s">
        <v>68</v>
      </c>
      <c r="AH433" s="2" t="s">
        <v>69</v>
      </c>
      <c r="AI433" s="2" t="s">
        <v>70</v>
      </c>
      <c r="AJ433" s="2" t="s">
        <v>71</v>
      </c>
      <c r="AK433" s="2">
        <v>3575</v>
      </c>
    </row>
    <row r="434" spans="1:37">
      <c r="A434" s="2" t="s">
        <v>697</v>
      </c>
      <c r="B434" s="2" t="s">
        <v>689</v>
      </c>
      <c r="C434" s="2" t="s">
        <v>47</v>
      </c>
      <c r="D434" s="2" t="s">
        <v>690</v>
      </c>
      <c r="E434" s="2" t="s">
        <v>400</v>
      </c>
      <c r="F434" s="2" t="s">
        <v>228</v>
      </c>
      <c r="G434" s="2" t="s">
        <v>117</v>
      </c>
      <c r="H434" s="2" t="s">
        <v>243</v>
      </c>
      <c r="I434" s="2" t="s">
        <v>53</v>
      </c>
      <c r="J434" s="2" t="s">
        <v>230</v>
      </c>
      <c r="K434" s="2" t="s">
        <v>55</v>
      </c>
      <c r="L434" s="2" t="s">
        <v>51</v>
      </c>
      <c r="M434" s="2" t="s">
        <v>100</v>
      </c>
      <c r="N434" s="3">
        <v>173806.54</v>
      </c>
      <c r="O434" s="3" t="s">
        <v>57</v>
      </c>
      <c r="P434" s="4">
        <f>IF(O434="吨",N434*1000,IF(O434="万立方米",N434*10000,""))</f>
        <v>173806540.0</v>
      </c>
      <c r="Q434" s="2" t="s">
        <v>58</v>
      </c>
      <c r="R434" s="2" t="s">
        <v>59</v>
      </c>
      <c r="S434" s="2" t="s">
        <v>101</v>
      </c>
      <c r="T434" s="2" t="s">
        <v>75</v>
      </c>
      <c r="U434" s="4">
        <f>0.12</f>
        <v>0.12</v>
      </c>
      <c r="V434" s="2" t="s">
        <v>62</v>
      </c>
      <c r="W434" s="2" t="s">
        <v>102</v>
      </c>
      <c r="X434" s="2" t="s">
        <v>64</v>
      </c>
      <c r="Y434" s="2" t="s">
        <v>65</v>
      </c>
      <c r="Z434" s="2">
        <v>0</v>
      </c>
      <c r="AA434" s="2"/>
      <c r="AB434" s="2"/>
      <c r="AC434" s="4">
        <f>P434*U434/1000000</f>
        <v>20.8567848</v>
      </c>
      <c r="AD434" s="4">
        <f>AC434*(1-Z434/100)</f>
        <v>20.8567848</v>
      </c>
      <c r="AE434" s="2" t="s">
        <v>66</v>
      </c>
      <c r="AF434" s="2" t="s">
        <v>67</v>
      </c>
      <c r="AG434" s="2" t="s">
        <v>68</v>
      </c>
      <c r="AH434" s="2" t="s">
        <v>69</v>
      </c>
      <c r="AI434" s="2" t="s">
        <v>70</v>
      </c>
      <c r="AJ434" s="2" t="s">
        <v>71</v>
      </c>
      <c r="AK434" s="2">
        <v>3575</v>
      </c>
    </row>
    <row r="435" spans="1:37">
      <c r="A435" s="2" t="s">
        <v>698</v>
      </c>
      <c r="B435" s="2" t="s">
        <v>689</v>
      </c>
      <c r="C435" s="2" t="s">
        <v>47</v>
      </c>
      <c r="D435" s="2" t="s">
        <v>690</v>
      </c>
      <c r="E435" s="2" t="s">
        <v>400</v>
      </c>
      <c r="F435" s="2" t="s">
        <v>228</v>
      </c>
      <c r="G435" s="2" t="s">
        <v>117</v>
      </c>
      <c r="H435" s="2" t="s">
        <v>243</v>
      </c>
      <c r="I435" s="2"/>
      <c r="J435" s="2"/>
      <c r="K435" s="2" t="s">
        <v>147</v>
      </c>
      <c r="L435" s="2" t="s">
        <v>148</v>
      </c>
      <c r="M435" s="2" t="s">
        <v>104</v>
      </c>
      <c r="N435" s="3"/>
      <c r="O435" s="3"/>
      <c r="P435" s="2"/>
      <c r="Q435" s="2" t="s">
        <v>105</v>
      </c>
      <c r="R435" s="2" t="s">
        <v>106</v>
      </c>
      <c r="S435" s="2" t="s">
        <v>107</v>
      </c>
      <c r="T435" s="2" t="s">
        <v>108</v>
      </c>
      <c r="U435" s="2"/>
      <c r="V435" s="2" t="s">
        <v>109</v>
      </c>
      <c r="W435" s="2" t="s">
        <v>110</v>
      </c>
      <c r="X435" s="2"/>
      <c r="Y435" s="2" t="s">
        <v>65</v>
      </c>
      <c r="Z435" s="2">
        <v>0</v>
      </c>
      <c r="AA435" s="2"/>
      <c r="AB435" s="2"/>
      <c r="AC435" s="2"/>
      <c r="AD435" s="2"/>
      <c r="AE435" s="2" t="s">
        <v>123</v>
      </c>
      <c r="AF435" s="2" t="s">
        <v>222</v>
      </c>
      <c r="AG435" s="2" t="s">
        <v>223</v>
      </c>
      <c r="AH435" s="2" t="s">
        <v>69</v>
      </c>
      <c r="AI435" s="2" t="s">
        <v>70</v>
      </c>
      <c r="AJ435" s="2" t="s">
        <v>71</v>
      </c>
      <c r="AK435" s="2">
        <v>3575</v>
      </c>
    </row>
    <row r="436" spans="1:37">
      <c r="A436" s="2" t="s">
        <v>699</v>
      </c>
      <c r="B436" s="2" t="s">
        <v>700</v>
      </c>
      <c r="C436" s="2" t="s">
        <v>47</v>
      </c>
      <c r="D436" s="2" t="s">
        <v>701</v>
      </c>
      <c r="E436" s="2" t="s">
        <v>177</v>
      </c>
      <c r="F436" s="2" t="s">
        <v>228</v>
      </c>
      <c r="G436" s="2" t="s">
        <v>117</v>
      </c>
      <c r="H436" s="2" t="s">
        <v>52</v>
      </c>
      <c r="I436" s="2" t="s">
        <v>53</v>
      </c>
      <c r="J436" s="2" t="s">
        <v>230</v>
      </c>
      <c r="K436" s="2" t="s">
        <v>55</v>
      </c>
      <c r="L436" s="2" t="s">
        <v>51</v>
      </c>
      <c r="M436" s="2" t="s">
        <v>56</v>
      </c>
      <c r="N436" s="3">
        <v>217648.6</v>
      </c>
      <c r="O436" s="3" t="s">
        <v>57</v>
      </c>
      <c r="P436" s="4">
        <f>IF(O436="吨",N436*1000,IF(O436="万立方米",N436*10000,""))</f>
        <v>217648600.0</v>
      </c>
      <c r="Q436" s="2" t="s">
        <v>58</v>
      </c>
      <c r="R436" s="2" t="s">
        <v>59</v>
      </c>
      <c r="S436" s="2" t="s">
        <v>60</v>
      </c>
      <c r="T436" s="2" t="s">
        <v>61</v>
      </c>
      <c r="U436" s="4">
        <f>0.06</f>
        <v>0.06</v>
      </c>
      <c r="V436" s="2" t="s">
        <v>62</v>
      </c>
      <c r="W436" s="2" t="s">
        <v>63</v>
      </c>
      <c r="X436" s="2" t="s">
        <v>64</v>
      </c>
      <c r="Y436" s="2" t="s">
        <v>65</v>
      </c>
      <c r="Z436" s="2">
        <v>0</v>
      </c>
      <c r="AA436" s="2"/>
      <c r="AB436" s="2"/>
      <c r="AC436" s="4">
        <f>P436*U436/1000000</f>
        <v>13.058916</v>
      </c>
      <c r="AD436" s="4">
        <f>AC436*(1-Z436/100)</f>
        <v>13.058916</v>
      </c>
      <c r="AE436" s="2" t="s">
        <v>66</v>
      </c>
      <c r="AF436" s="2" t="s">
        <v>67</v>
      </c>
      <c r="AG436" s="2" t="s">
        <v>68</v>
      </c>
      <c r="AH436" s="2" t="s">
        <v>69</v>
      </c>
      <c r="AI436" s="2" t="s">
        <v>70</v>
      </c>
      <c r="AJ436" s="2" t="s">
        <v>71</v>
      </c>
      <c r="AK436" s="2">
        <v>1701</v>
      </c>
    </row>
    <row r="437" spans="1:37">
      <c r="A437" s="2" t="s">
        <v>702</v>
      </c>
      <c r="B437" s="2" t="s">
        <v>700</v>
      </c>
      <c r="C437" s="2" t="s">
        <v>47</v>
      </c>
      <c r="D437" s="2" t="s">
        <v>701</v>
      </c>
      <c r="E437" s="2" t="s">
        <v>177</v>
      </c>
      <c r="F437" s="2" t="s">
        <v>228</v>
      </c>
      <c r="G437" s="2" t="s">
        <v>117</v>
      </c>
      <c r="H437" s="2" t="s">
        <v>52</v>
      </c>
      <c r="I437" s="2" t="s">
        <v>53</v>
      </c>
      <c r="J437" s="2" t="s">
        <v>230</v>
      </c>
      <c r="K437" s="2" t="s">
        <v>55</v>
      </c>
      <c r="L437" s="2" t="s">
        <v>51</v>
      </c>
      <c r="M437" s="2" t="s">
        <v>73</v>
      </c>
      <c r="N437" s="3">
        <v>217648.6</v>
      </c>
      <c r="O437" s="3" t="s">
        <v>57</v>
      </c>
      <c r="P437" s="4">
        <f>IF(O437="吨",N437*1000,IF(O437="万立方米",N437*10000,""))</f>
        <v>217648600.0</v>
      </c>
      <c r="Q437" s="2" t="s">
        <v>58</v>
      </c>
      <c r="R437" s="2" t="s">
        <v>59</v>
      </c>
      <c r="S437" s="2" t="s">
        <v>74</v>
      </c>
      <c r="T437" s="2" t="s">
        <v>75</v>
      </c>
      <c r="U437" s="4">
        <f>1.5</f>
        <v>1.5</v>
      </c>
      <c r="V437" s="2" t="s">
        <v>62</v>
      </c>
      <c r="W437" s="2" t="s">
        <v>76</v>
      </c>
      <c r="X437" s="2" t="s">
        <v>64</v>
      </c>
      <c r="Y437" s="2" t="s">
        <v>65</v>
      </c>
      <c r="Z437" s="2">
        <v>0</v>
      </c>
      <c r="AA437" s="2"/>
      <c r="AB437" s="2"/>
      <c r="AC437" s="4">
        <f>P437*U437/1000000</f>
        <v>326.4729</v>
      </c>
      <c r="AD437" s="4">
        <f>AC437*(1-Z437/100)</f>
        <v>326.4729</v>
      </c>
      <c r="AE437" s="2" t="s">
        <v>66</v>
      </c>
      <c r="AF437" s="2" t="s">
        <v>67</v>
      </c>
      <c r="AG437" s="2" t="s">
        <v>68</v>
      </c>
      <c r="AH437" s="2" t="s">
        <v>69</v>
      </c>
      <c r="AI437" s="2" t="s">
        <v>70</v>
      </c>
      <c r="AJ437" s="2" t="s">
        <v>71</v>
      </c>
      <c r="AK437" s="2">
        <v>1701</v>
      </c>
    </row>
    <row r="438" spans="1:37">
      <c r="A438" s="2" t="s">
        <v>703</v>
      </c>
      <c r="B438" s="2" t="s">
        <v>700</v>
      </c>
      <c r="C438" s="2" t="s">
        <v>47</v>
      </c>
      <c r="D438" s="2" t="s">
        <v>701</v>
      </c>
      <c r="E438" s="2" t="s">
        <v>177</v>
      </c>
      <c r="F438" s="2" t="s">
        <v>228</v>
      </c>
      <c r="G438" s="2" t="s">
        <v>117</v>
      </c>
      <c r="H438" s="2" t="s">
        <v>52</v>
      </c>
      <c r="I438" s="2" t="s">
        <v>53</v>
      </c>
      <c r="J438" s="2" t="s">
        <v>230</v>
      </c>
      <c r="K438" s="2" t="s">
        <v>55</v>
      </c>
      <c r="L438" s="2" t="s">
        <v>51</v>
      </c>
      <c r="M438" s="2" t="s">
        <v>78</v>
      </c>
      <c r="N438" s="3">
        <v>217648.6</v>
      </c>
      <c r="O438" s="3" t="s">
        <v>57</v>
      </c>
      <c r="P438" s="4">
        <f>IF(O438="吨",N438*1000,IF(O438="万立方米",N438*10000,""))</f>
        <v>217648600.0</v>
      </c>
      <c r="Q438" s="2" t="s">
        <v>58</v>
      </c>
      <c r="R438" s="2" t="s">
        <v>59</v>
      </c>
      <c r="S438" s="2" t="s">
        <v>79</v>
      </c>
      <c r="T438" s="2" t="s">
        <v>75</v>
      </c>
      <c r="U438" s="4">
        <f>6.0</f>
        <v>6.0</v>
      </c>
      <c r="V438" s="2" t="s">
        <v>62</v>
      </c>
      <c r="W438" s="2" t="s">
        <v>80</v>
      </c>
      <c r="X438" s="2" t="s">
        <v>64</v>
      </c>
      <c r="Y438" s="2" t="s">
        <v>65</v>
      </c>
      <c r="Z438" s="2">
        <v>0</v>
      </c>
      <c r="AA438" s="2"/>
      <c r="AB438" s="2"/>
      <c r="AC438" s="4">
        <f>P438*U438/1000000</f>
        <v>1305.8916</v>
      </c>
      <c r="AD438" s="4">
        <f>AC438*(1-Z438/100)</f>
        <v>1305.8916</v>
      </c>
      <c r="AE438" s="2" t="s">
        <v>66</v>
      </c>
      <c r="AF438" s="2" t="s">
        <v>67</v>
      </c>
      <c r="AG438" s="2" t="s">
        <v>68</v>
      </c>
      <c r="AH438" s="2" t="s">
        <v>69</v>
      </c>
      <c r="AI438" s="2" t="s">
        <v>70</v>
      </c>
      <c r="AJ438" s="2" t="s">
        <v>71</v>
      </c>
      <c r="AK438" s="2">
        <v>1701</v>
      </c>
    </row>
    <row r="439" spans="1:37">
      <c r="A439" s="2" t="s">
        <v>704</v>
      </c>
      <c r="B439" s="2" t="s">
        <v>700</v>
      </c>
      <c r="C439" s="2" t="s">
        <v>47</v>
      </c>
      <c r="D439" s="2" t="s">
        <v>701</v>
      </c>
      <c r="E439" s="2" t="s">
        <v>177</v>
      </c>
      <c r="F439" s="2" t="s">
        <v>228</v>
      </c>
      <c r="G439" s="2" t="s">
        <v>117</v>
      </c>
      <c r="H439" s="2" t="s">
        <v>52</v>
      </c>
      <c r="I439" s="2" t="s">
        <v>53</v>
      </c>
      <c r="J439" s="2" t="s">
        <v>230</v>
      </c>
      <c r="K439" s="2" t="s">
        <v>55</v>
      </c>
      <c r="L439" s="2" t="s">
        <v>51</v>
      </c>
      <c r="M439" s="2" t="s">
        <v>82</v>
      </c>
      <c r="N439" s="3">
        <v>217648.6</v>
      </c>
      <c r="O439" s="3" t="s">
        <v>57</v>
      </c>
      <c r="P439" s="4">
        <f>IF(O439="吨",N439*1000,IF(O439="万立方米",N439*10000,""))</f>
        <v>217648600.0</v>
      </c>
      <c r="Q439" s="2" t="s">
        <v>58</v>
      </c>
      <c r="R439" s="2" t="s">
        <v>59</v>
      </c>
      <c r="S439" s="2" t="s">
        <v>83</v>
      </c>
      <c r="T439" s="2" t="s">
        <v>61</v>
      </c>
      <c r="U439" s="4">
        <f>0.35</f>
        <v>0.35</v>
      </c>
      <c r="V439" s="2" t="s">
        <v>62</v>
      </c>
      <c r="W439" s="2" t="s">
        <v>84</v>
      </c>
      <c r="X439" s="2" t="s">
        <v>64</v>
      </c>
      <c r="Y439" s="2" t="s">
        <v>65</v>
      </c>
      <c r="Z439" s="2">
        <v>0</v>
      </c>
      <c r="AA439" s="2"/>
      <c r="AB439" s="2"/>
      <c r="AC439" s="4">
        <f>P439*U439/1000000</f>
        <v>76.17701</v>
      </c>
      <c r="AD439" s="4">
        <f>AC439*(1-Z439/100)</f>
        <v>76.17701</v>
      </c>
      <c r="AE439" s="2" t="s">
        <v>66</v>
      </c>
      <c r="AF439" s="2" t="s">
        <v>67</v>
      </c>
      <c r="AG439" s="2" t="s">
        <v>68</v>
      </c>
      <c r="AH439" s="2" t="s">
        <v>69</v>
      </c>
      <c r="AI439" s="2" t="s">
        <v>70</v>
      </c>
      <c r="AJ439" s="2" t="s">
        <v>71</v>
      </c>
      <c r="AK439" s="2">
        <v>1701</v>
      </c>
    </row>
    <row r="440" spans="1:37">
      <c r="A440" s="2" t="s">
        <v>705</v>
      </c>
      <c r="B440" s="2" t="s">
        <v>700</v>
      </c>
      <c r="C440" s="2" t="s">
        <v>47</v>
      </c>
      <c r="D440" s="2" t="s">
        <v>701</v>
      </c>
      <c r="E440" s="2" t="s">
        <v>177</v>
      </c>
      <c r="F440" s="2" t="s">
        <v>228</v>
      </c>
      <c r="G440" s="2" t="s">
        <v>117</v>
      </c>
      <c r="H440" s="2" t="s">
        <v>52</v>
      </c>
      <c r="I440" s="2" t="s">
        <v>53</v>
      </c>
      <c r="J440" s="2" t="s">
        <v>230</v>
      </c>
      <c r="K440" s="2" t="s">
        <v>55</v>
      </c>
      <c r="L440" s="2" t="s">
        <v>51</v>
      </c>
      <c r="M440" s="2" t="s">
        <v>86</v>
      </c>
      <c r="N440" s="3">
        <v>217648.6</v>
      </c>
      <c r="O440" s="3" t="s">
        <v>57</v>
      </c>
      <c r="P440" s="4">
        <f>IF(O440="吨",N440*1000,IF(O440="万立方米",N440*10000,""))</f>
        <v>217648600.0</v>
      </c>
      <c r="Q440" s="2" t="s">
        <v>58</v>
      </c>
      <c r="R440" s="2" t="s">
        <v>59</v>
      </c>
      <c r="S440" s="2" t="s">
        <v>87</v>
      </c>
      <c r="T440" s="2" t="s">
        <v>88</v>
      </c>
      <c r="U440" s="4">
        <f>0.75</f>
        <v>0.75</v>
      </c>
      <c r="V440" s="2" t="s">
        <v>62</v>
      </c>
      <c r="W440" s="2" t="s">
        <v>89</v>
      </c>
      <c r="X440" s="2" t="s">
        <v>64</v>
      </c>
      <c r="Y440" s="2" t="s">
        <v>65</v>
      </c>
      <c r="Z440" s="2">
        <v>0</v>
      </c>
      <c r="AA440" s="2"/>
      <c r="AB440" s="2"/>
      <c r="AC440" s="4">
        <f>P440*U440/1000000</f>
        <v>163.23645</v>
      </c>
      <c r="AD440" s="4">
        <f>AC441*(1-AA440/100)+(AC440-AC441)*(1-AB440/100)</f>
        <v>163.23645</v>
      </c>
      <c r="AE440" s="2" t="s">
        <v>66</v>
      </c>
      <c r="AF440" s="2" t="s">
        <v>67</v>
      </c>
      <c r="AG440" s="2" t="s">
        <v>68</v>
      </c>
      <c r="AH440" s="2" t="s">
        <v>69</v>
      </c>
      <c r="AI440" s="2" t="s">
        <v>70</v>
      </c>
      <c r="AJ440" s="2" t="s">
        <v>71</v>
      </c>
      <c r="AK440" s="2">
        <v>1701</v>
      </c>
    </row>
    <row r="441" spans="1:37">
      <c r="A441" s="2" t="s">
        <v>706</v>
      </c>
      <c r="B441" s="2" t="s">
        <v>700</v>
      </c>
      <c r="C441" s="2" t="s">
        <v>47</v>
      </c>
      <c r="D441" s="2" t="s">
        <v>701</v>
      </c>
      <c r="E441" s="2" t="s">
        <v>177</v>
      </c>
      <c r="F441" s="2" t="s">
        <v>228</v>
      </c>
      <c r="G441" s="2" t="s">
        <v>117</v>
      </c>
      <c r="H441" s="2" t="s">
        <v>52</v>
      </c>
      <c r="I441" s="2" t="s">
        <v>53</v>
      </c>
      <c r="J441" s="2" t="s">
        <v>230</v>
      </c>
      <c r="K441" s="2" t="s">
        <v>55</v>
      </c>
      <c r="L441" s="2" t="s">
        <v>51</v>
      </c>
      <c r="M441" s="2" t="s">
        <v>91</v>
      </c>
      <c r="N441" s="3">
        <v>217648.6</v>
      </c>
      <c r="O441" s="3" t="s">
        <v>57</v>
      </c>
      <c r="P441" s="4">
        <f>IF(O441="吨",N441*1000,IF(O441="万立方米",N441*10000,""))</f>
        <v>217648600.0</v>
      </c>
      <c r="Q441" s="2" t="s">
        <v>58</v>
      </c>
      <c r="R441" s="2" t="s">
        <v>59</v>
      </c>
      <c r="S441" s="2" t="s">
        <v>92</v>
      </c>
      <c r="T441" s="2" t="s">
        <v>88</v>
      </c>
      <c r="U441" s="4">
        <f>0.75</f>
        <v>0.75</v>
      </c>
      <c r="V441" s="2" t="s">
        <v>62</v>
      </c>
      <c r="W441" s="2" t="s">
        <v>93</v>
      </c>
      <c r="X441" s="2" t="s">
        <v>64</v>
      </c>
      <c r="Y441" s="2" t="s">
        <v>65</v>
      </c>
      <c r="Z441" s="2">
        <v>0</v>
      </c>
      <c r="AA441" s="2"/>
      <c r="AB441" s="2"/>
      <c r="AC441" s="4">
        <f>P441*U441/1000000</f>
        <v>163.23645</v>
      </c>
      <c r="AD441" s="4">
        <f>AC441*(1-Z441/100)</f>
        <v>163.23645</v>
      </c>
      <c r="AE441" s="2" t="s">
        <v>66</v>
      </c>
      <c r="AF441" s="2" t="s">
        <v>67</v>
      </c>
      <c r="AG441" s="2" t="s">
        <v>68</v>
      </c>
      <c r="AH441" s="2" t="s">
        <v>69</v>
      </c>
      <c r="AI441" s="2" t="s">
        <v>70</v>
      </c>
      <c r="AJ441" s="2" t="s">
        <v>71</v>
      </c>
      <c r="AK441" s="2">
        <v>1701</v>
      </c>
    </row>
    <row r="442" spans="1:37">
      <c r="A442" s="2" t="s">
        <v>707</v>
      </c>
      <c r="B442" s="2" t="s">
        <v>700</v>
      </c>
      <c r="C442" s="2" t="s">
        <v>47</v>
      </c>
      <c r="D442" s="2" t="s">
        <v>701</v>
      </c>
      <c r="E442" s="2" t="s">
        <v>177</v>
      </c>
      <c r="F442" s="2" t="s">
        <v>228</v>
      </c>
      <c r="G442" s="2" t="s">
        <v>117</v>
      </c>
      <c r="H442" s="2" t="s">
        <v>52</v>
      </c>
      <c r="I442" s="2" t="s">
        <v>53</v>
      </c>
      <c r="J442" s="2" t="s">
        <v>230</v>
      </c>
      <c r="K442" s="2" t="s">
        <v>55</v>
      </c>
      <c r="L442" s="2" t="s">
        <v>51</v>
      </c>
      <c r="M442" s="2" t="s">
        <v>95</v>
      </c>
      <c r="N442" s="3">
        <v>217648.6</v>
      </c>
      <c r="O442" s="3" t="s">
        <v>57</v>
      </c>
      <c r="P442" s="4">
        <f>IF(O442="吨",N442*1000,IF(O442="万立方米",N442*10000,""))</f>
        <v>217648600.0</v>
      </c>
      <c r="Q442" s="2" t="s">
        <v>58</v>
      </c>
      <c r="R442" s="2" t="s">
        <v>59</v>
      </c>
      <c r="S442" s="2" t="s">
        <v>96</v>
      </c>
      <c r="T442" s="2" t="s">
        <v>97</v>
      </c>
      <c r="U442" s="4">
        <f>1.7</f>
        <v>1.7</v>
      </c>
      <c r="V442" s="2" t="s">
        <v>62</v>
      </c>
      <c r="W442" s="2" t="s">
        <v>98</v>
      </c>
      <c r="X442" s="2" t="s">
        <v>64</v>
      </c>
      <c r="Y442" s="2" t="s">
        <v>65</v>
      </c>
      <c r="Z442" s="2">
        <v>0</v>
      </c>
      <c r="AA442" s="2"/>
      <c r="AB442" s="2"/>
      <c r="AC442" s="4">
        <f>P442*U442/1000000</f>
        <v>370.00262</v>
      </c>
      <c r="AD442" s="4">
        <f>AC442*(1-Z442/100)</f>
        <v>370.00262</v>
      </c>
      <c r="AE442" s="2" t="s">
        <v>66</v>
      </c>
      <c r="AF442" s="2" t="s">
        <v>67</v>
      </c>
      <c r="AG442" s="2" t="s">
        <v>68</v>
      </c>
      <c r="AH442" s="2" t="s">
        <v>69</v>
      </c>
      <c r="AI442" s="2" t="s">
        <v>70</v>
      </c>
      <c r="AJ442" s="2" t="s">
        <v>71</v>
      </c>
      <c r="AK442" s="2">
        <v>1701</v>
      </c>
    </row>
    <row r="443" spans="1:37">
      <c r="A443" s="2" t="s">
        <v>708</v>
      </c>
      <c r="B443" s="2" t="s">
        <v>700</v>
      </c>
      <c r="C443" s="2" t="s">
        <v>47</v>
      </c>
      <c r="D443" s="2" t="s">
        <v>701</v>
      </c>
      <c r="E443" s="2" t="s">
        <v>177</v>
      </c>
      <c r="F443" s="2" t="s">
        <v>228</v>
      </c>
      <c r="G443" s="2" t="s">
        <v>117</v>
      </c>
      <c r="H443" s="2" t="s">
        <v>52</v>
      </c>
      <c r="I443" s="2" t="s">
        <v>53</v>
      </c>
      <c r="J443" s="2" t="s">
        <v>230</v>
      </c>
      <c r="K443" s="2" t="s">
        <v>55</v>
      </c>
      <c r="L443" s="2" t="s">
        <v>51</v>
      </c>
      <c r="M443" s="2" t="s">
        <v>100</v>
      </c>
      <c r="N443" s="3">
        <v>217648.6</v>
      </c>
      <c r="O443" s="3" t="s">
        <v>57</v>
      </c>
      <c r="P443" s="4">
        <f>IF(O443="吨",N443*1000,IF(O443="万立方米",N443*10000,""))</f>
        <v>217648600.0</v>
      </c>
      <c r="Q443" s="2" t="s">
        <v>58</v>
      </c>
      <c r="R443" s="2" t="s">
        <v>59</v>
      </c>
      <c r="S443" s="2" t="s">
        <v>101</v>
      </c>
      <c r="T443" s="2" t="s">
        <v>75</v>
      </c>
      <c r="U443" s="4">
        <f>0.12</f>
        <v>0.12</v>
      </c>
      <c r="V443" s="2" t="s">
        <v>62</v>
      </c>
      <c r="W443" s="2" t="s">
        <v>102</v>
      </c>
      <c r="X443" s="2" t="s">
        <v>64</v>
      </c>
      <c r="Y443" s="2" t="s">
        <v>65</v>
      </c>
      <c r="Z443" s="2">
        <v>0</v>
      </c>
      <c r="AA443" s="2"/>
      <c r="AB443" s="2"/>
      <c r="AC443" s="4">
        <f>P443*U443/1000000</f>
        <v>26.117832</v>
      </c>
      <c r="AD443" s="4">
        <f>AC443*(1-Z443/100)</f>
        <v>26.117832</v>
      </c>
      <c r="AE443" s="2" t="s">
        <v>66</v>
      </c>
      <c r="AF443" s="2" t="s">
        <v>67</v>
      </c>
      <c r="AG443" s="2" t="s">
        <v>68</v>
      </c>
      <c r="AH443" s="2" t="s">
        <v>69</v>
      </c>
      <c r="AI443" s="2" t="s">
        <v>70</v>
      </c>
      <c r="AJ443" s="2" t="s">
        <v>71</v>
      </c>
      <c r="AK443" s="2">
        <v>1701</v>
      </c>
    </row>
    <row r="444" spans="1:37">
      <c r="A444" s="2" t="s">
        <v>709</v>
      </c>
      <c r="B444" s="2" t="s">
        <v>700</v>
      </c>
      <c r="C444" s="2" t="s">
        <v>47</v>
      </c>
      <c r="D444" s="2" t="s">
        <v>701</v>
      </c>
      <c r="E444" s="2" t="s">
        <v>177</v>
      </c>
      <c r="F444" s="2" t="s">
        <v>228</v>
      </c>
      <c r="G444" s="2" t="s">
        <v>117</v>
      </c>
      <c r="H444" s="2" t="s">
        <v>52</v>
      </c>
      <c r="I444" s="2"/>
      <c r="J444" s="2"/>
      <c r="K444" s="2"/>
      <c r="L444" s="2"/>
      <c r="M444" s="2" t="s">
        <v>104</v>
      </c>
      <c r="N444" s="3"/>
      <c r="O444" s="3"/>
      <c r="P444" s="4">
        <v>0.0</v>
      </c>
      <c r="Q444" s="2" t="s">
        <v>105</v>
      </c>
      <c r="R444" s="2" t="s">
        <v>106</v>
      </c>
      <c r="S444" s="2" t="s">
        <v>107</v>
      </c>
      <c r="T444" s="2" t="s">
        <v>108</v>
      </c>
      <c r="U444" s="4">
        <f>0.0</f>
        <v>0.0</v>
      </c>
      <c r="V444" s="2" t="s">
        <v>109</v>
      </c>
      <c r="W444" s="2" t="s">
        <v>110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111</v>
      </c>
      <c r="AH444" s="2" t="s">
        <v>69</v>
      </c>
      <c r="AI444" s="2" t="s">
        <v>70</v>
      </c>
      <c r="AJ444" s="2" t="s">
        <v>71</v>
      </c>
      <c r="AK444" s="2">
        <v>1701</v>
      </c>
    </row>
    <row r="445" spans="1:37">
      <c r="A445" s="2" t="s">
        <v>710</v>
      </c>
      <c r="B445" s="2" t="s">
        <v>711</v>
      </c>
      <c r="C445" s="2" t="s">
        <v>47</v>
      </c>
      <c r="D445" s="2" t="s">
        <v>290</v>
      </c>
      <c r="E445" s="2" t="s">
        <v>258</v>
      </c>
      <c r="F445" s="2" t="s">
        <v>50</v>
      </c>
      <c r="G445" s="2" t="s">
        <v>51</v>
      </c>
      <c r="H445" s="2" t="s">
        <v>138</v>
      </c>
      <c r="I445" s="2" t="s">
        <v>53</v>
      </c>
      <c r="J445" s="2" t="s">
        <v>270</v>
      </c>
      <c r="K445" s="2" t="s">
        <v>55</v>
      </c>
      <c r="L445" s="2" t="s">
        <v>51</v>
      </c>
      <c r="M445" s="2" t="s">
        <v>56</v>
      </c>
      <c r="N445" s="3">
        <v>805917.6040000001</v>
      </c>
      <c r="O445" s="3" t="s">
        <v>57</v>
      </c>
      <c r="P445" s="4">
        <f>IF(O445="吨",N445*1000,IF(O445="万立方米",N445*10000,""))</f>
        <v>805917604.0</v>
      </c>
      <c r="Q445" s="2" t="s">
        <v>58</v>
      </c>
      <c r="R445" s="2" t="s">
        <v>59</v>
      </c>
      <c r="S445" s="2" t="s">
        <v>60</v>
      </c>
      <c r="T445" s="2" t="s">
        <v>61</v>
      </c>
      <c r="U445" s="4">
        <f>0.06</f>
        <v>0.06</v>
      </c>
      <c r="V445" s="2" t="s">
        <v>62</v>
      </c>
      <c r="W445" s="2" t="s">
        <v>63</v>
      </c>
      <c r="X445" s="2" t="s">
        <v>64</v>
      </c>
      <c r="Y445" s="2" t="s">
        <v>65</v>
      </c>
      <c r="Z445" s="2">
        <v>0</v>
      </c>
      <c r="AA445" s="2"/>
      <c r="AB445" s="2"/>
      <c r="AC445" s="4">
        <f>P445*U445/1000000</f>
        <v>48.355056239999996</v>
      </c>
      <c r="AD445" s="4">
        <f>AC445*(1-Z445/100)</f>
        <v>48.355056239999996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712</v>
      </c>
      <c r="B446" s="2" t="s">
        <v>711</v>
      </c>
      <c r="C446" s="2" t="s">
        <v>47</v>
      </c>
      <c r="D446" s="2" t="s">
        <v>290</v>
      </c>
      <c r="E446" s="2" t="s">
        <v>258</v>
      </c>
      <c r="F446" s="2" t="s">
        <v>50</v>
      </c>
      <c r="G446" s="2" t="s">
        <v>51</v>
      </c>
      <c r="H446" s="2" t="s">
        <v>138</v>
      </c>
      <c r="I446" s="2" t="s">
        <v>53</v>
      </c>
      <c r="J446" s="2" t="s">
        <v>270</v>
      </c>
      <c r="K446" s="2" t="s">
        <v>55</v>
      </c>
      <c r="L446" s="2" t="s">
        <v>51</v>
      </c>
      <c r="M446" s="2" t="s">
        <v>73</v>
      </c>
      <c r="N446" s="3">
        <v>805917.6040000001</v>
      </c>
      <c r="O446" s="3" t="s">
        <v>57</v>
      </c>
      <c r="P446" s="4">
        <f>IF(O446="吨",N446*1000,IF(O446="万立方米",N446*10000,""))</f>
        <v>805917604.0</v>
      </c>
      <c r="Q446" s="2" t="s">
        <v>58</v>
      </c>
      <c r="R446" s="2" t="s">
        <v>59</v>
      </c>
      <c r="S446" s="2" t="s">
        <v>74</v>
      </c>
      <c r="T446" s="2" t="s">
        <v>75</v>
      </c>
      <c r="U446" s="4">
        <f>1.5</f>
        <v>1.5</v>
      </c>
      <c r="V446" s="2" t="s">
        <v>62</v>
      </c>
      <c r="W446" s="2" t="s">
        <v>76</v>
      </c>
      <c r="X446" s="2" t="s">
        <v>64</v>
      </c>
      <c r="Y446" s="2" t="s">
        <v>65</v>
      </c>
      <c r="Z446" s="2">
        <v>0</v>
      </c>
      <c r="AA446" s="2"/>
      <c r="AB446" s="2"/>
      <c r="AC446" s="4">
        <f>P446*U446/1000000</f>
        <v>1208.876406</v>
      </c>
      <c r="AD446" s="4">
        <f>AC446*(1-Z446/100)</f>
        <v>1208.876406</v>
      </c>
      <c r="AE446" s="2" t="s">
        <v>66</v>
      </c>
      <c r="AF446" s="2" t="s">
        <v>67</v>
      </c>
      <c r="AG446" s="2" t="s">
        <v>68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713</v>
      </c>
      <c r="B447" s="2" t="s">
        <v>711</v>
      </c>
      <c r="C447" s="2" t="s">
        <v>47</v>
      </c>
      <c r="D447" s="2" t="s">
        <v>290</v>
      </c>
      <c r="E447" s="2" t="s">
        <v>258</v>
      </c>
      <c r="F447" s="2" t="s">
        <v>50</v>
      </c>
      <c r="G447" s="2" t="s">
        <v>51</v>
      </c>
      <c r="H447" s="2" t="s">
        <v>138</v>
      </c>
      <c r="I447" s="2" t="s">
        <v>53</v>
      </c>
      <c r="J447" s="2" t="s">
        <v>270</v>
      </c>
      <c r="K447" s="2" t="s">
        <v>55</v>
      </c>
      <c r="L447" s="2" t="s">
        <v>51</v>
      </c>
      <c r="M447" s="2" t="s">
        <v>78</v>
      </c>
      <c r="N447" s="3">
        <v>805917.6040000001</v>
      </c>
      <c r="O447" s="3" t="s">
        <v>57</v>
      </c>
      <c r="P447" s="4">
        <f>IF(O447="吨",N447*1000,IF(O447="万立方米",N447*10000,""))</f>
        <v>805917604.0</v>
      </c>
      <c r="Q447" s="2" t="s">
        <v>58</v>
      </c>
      <c r="R447" s="2" t="s">
        <v>59</v>
      </c>
      <c r="S447" s="2" t="s">
        <v>79</v>
      </c>
      <c r="T447" s="2" t="s">
        <v>75</v>
      </c>
      <c r="U447" s="4">
        <f>6.0</f>
        <v>6.0</v>
      </c>
      <c r="V447" s="2" t="s">
        <v>62</v>
      </c>
      <c r="W447" s="2" t="s">
        <v>80</v>
      </c>
      <c r="X447" s="2" t="s">
        <v>64</v>
      </c>
      <c r="Y447" s="2" t="s">
        <v>65</v>
      </c>
      <c r="Z447" s="2">
        <v>0</v>
      </c>
      <c r="AA447" s="2"/>
      <c r="AB447" s="2"/>
      <c r="AC447" s="4">
        <f>P447*U447/1000000</f>
        <v>4835.505624</v>
      </c>
      <c r="AD447" s="4">
        <f>AC447*(1-Z447/100)</f>
        <v>4835.505624</v>
      </c>
      <c r="AE447" s="2" t="s">
        <v>66</v>
      </c>
      <c r="AF447" s="2" t="s">
        <v>67</v>
      </c>
      <c r="AG447" s="2" t="s">
        <v>68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714</v>
      </c>
      <c r="B448" s="2" t="s">
        <v>711</v>
      </c>
      <c r="C448" s="2" t="s">
        <v>47</v>
      </c>
      <c r="D448" s="2" t="s">
        <v>290</v>
      </c>
      <c r="E448" s="2" t="s">
        <v>258</v>
      </c>
      <c r="F448" s="2" t="s">
        <v>50</v>
      </c>
      <c r="G448" s="2" t="s">
        <v>51</v>
      </c>
      <c r="H448" s="2" t="s">
        <v>138</v>
      </c>
      <c r="I448" s="2" t="s">
        <v>53</v>
      </c>
      <c r="J448" s="2" t="s">
        <v>270</v>
      </c>
      <c r="K448" s="2" t="s">
        <v>55</v>
      </c>
      <c r="L448" s="2" t="s">
        <v>51</v>
      </c>
      <c r="M448" s="2" t="s">
        <v>82</v>
      </c>
      <c r="N448" s="3">
        <v>805917.6040000001</v>
      </c>
      <c r="O448" s="3" t="s">
        <v>57</v>
      </c>
      <c r="P448" s="4">
        <f>IF(O448="吨",N448*1000,IF(O448="万立方米",N448*10000,""))</f>
        <v>805917604.0</v>
      </c>
      <c r="Q448" s="2" t="s">
        <v>58</v>
      </c>
      <c r="R448" s="2" t="s">
        <v>59</v>
      </c>
      <c r="S448" s="2" t="s">
        <v>83</v>
      </c>
      <c r="T448" s="2" t="s">
        <v>61</v>
      </c>
      <c r="U448" s="4">
        <f>0.35</f>
        <v>0.35</v>
      </c>
      <c r="V448" s="2" t="s">
        <v>62</v>
      </c>
      <c r="W448" s="2" t="s">
        <v>84</v>
      </c>
      <c r="X448" s="2" t="s">
        <v>64</v>
      </c>
      <c r="Y448" s="2" t="s">
        <v>65</v>
      </c>
      <c r="Z448" s="2">
        <v>0</v>
      </c>
      <c r="AA448" s="2"/>
      <c r="AB448" s="2"/>
      <c r="AC448" s="4">
        <f>P448*U448/1000000</f>
        <v>282.0711614</v>
      </c>
      <c r="AD448" s="4">
        <f>AC448*(1-Z448/100)</f>
        <v>282.0711614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715</v>
      </c>
      <c r="B449" s="2" t="s">
        <v>711</v>
      </c>
      <c r="C449" s="2" t="s">
        <v>47</v>
      </c>
      <c r="D449" s="2" t="s">
        <v>290</v>
      </c>
      <c r="E449" s="2" t="s">
        <v>258</v>
      </c>
      <c r="F449" s="2" t="s">
        <v>50</v>
      </c>
      <c r="G449" s="2" t="s">
        <v>51</v>
      </c>
      <c r="H449" s="2" t="s">
        <v>138</v>
      </c>
      <c r="I449" s="2" t="s">
        <v>53</v>
      </c>
      <c r="J449" s="2" t="s">
        <v>270</v>
      </c>
      <c r="K449" s="2" t="s">
        <v>55</v>
      </c>
      <c r="L449" s="2" t="s">
        <v>51</v>
      </c>
      <c r="M449" s="2" t="s">
        <v>86</v>
      </c>
      <c r="N449" s="3">
        <v>805917.6040000001</v>
      </c>
      <c r="O449" s="3" t="s">
        <v>57</v>
      </c>
      <c r="P449" s="4">
        <f>IF(O449="吨",N449*1000,IF(O449="万立方米",N449*10000,""))</f>
        <v>805917604.0</v>
      </c>
      <c r="Q449" s="2" t="s">
        <v>58</v>
      </c>
      <c r="R449" s="2" t="s">
        <v>59</v>
      </c>
      <c r="S449" s="2" t="s">
        <v>87</v>
      </c>
      <c r="T449" s="2" t="s">
        <v>88</v>
      </c>
      <c r="U449" s="4">
        <f>0.75</f>
        <v>0.75</v>
      </c>
      <c r="V449" s="2" t="s">
        <v>62</v>
      </c>
      <c r="W449" s="2" t="s">
        <v>89</v>
      </c>
      <c r="X449" s="2" t="s">
        <v>64</v>
      </c>
      <c r="Y449" s="2" t="s">
        <v>65</v>
      </c>
      <c r="Z449" s="2">
        <v>0</v>
      </c>
      <c r="AA449" s="2"/>
      <c r="AB449" s="2"/>
      <c r="AC449" s="4">
        <f>P449*U449/1000000</f>
        <v>604.438203</v>
      </c>
      <c r="AD449" s="4">
        <f>AC450*(1-AA449/100)+(AC449-AC450)*(1-AB449/100)</f>
        <v>604.438203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716</v>
      </c>
      <c r="B450" s="2" t="s">
        <v>711</v>
      </c>
      <c r="C450" s="2" t="s">
        <v>47</v>
      </c>
      <c r="D450" s="2" t="s">
        <v>290</v>
      </c>
      <c r="E450" s="2" t="s">
        <v>258</v>
      </c>
      <c r="F450" s="2" t="s">
        <v>50</v>
      </c>
      <c r="G450" s="2" t="s">
        <v>51</v>
      </c>
      <c r="H450" s="2" t="s">
        <v>138</v>
      </c>
      <c r="I450" s="2" t="s">
        <v>53</v>
      </c>
      <c r="J450" s="2" t="s">
        <v>270</v>
      </c>
      <c r="K450" s="2" t="s">
        <v>55</v>
      </c>
      <c r="L450" s="2" t="s">
        <v>51</v>
      </c>
      <c r="M450" s="2" t="s">
        <v>91</v>
      </c>
      <c r="N450" s="3">
        <v>805917.6040000001</v>
      </c>
      <c r="O450" s="3" t="s">
        <v>57</v>
      </c>
      <c r="P450" s="4">
        <f>IF(O450="吨",N450*1000,IF(O450="万立方米",N450*10000,""))</f>
        <v>805917604.0</v>
      </c>
      <c r="Q450" s="2" t="s">
        <v>58</v>
      </c>
      <c r="R450" s="2" t="s">
        <v>59</v>
      </c>
      <c r="S450" s="2" t="s">
        <v>92</v>
      </c>
      <c r="T450" s="2" t="s">
        <v>88</v>
      </c>
      <c r="U450" s="4">
        <f>0.75</f>
        <v>0.75</v>
      </c>
      <c r="V450" s="2" t="s">
        <v>62</v>
      </c>
      <c r="W450" s="2" t="s">
        <v>93</v>
      </c>
      <c r="X450" s="2" t="s">
        <v>64</v>
      </c>
      <c r="Y450" s="2" t="s">
        <v>65</v>
      </c>
      <c r="Z450" s="2">
        <v>0</v>
      </c>
      <c r="AA450" s="2"/>
      <c r="AB450" s="2"/>
      <c r="AC450" s="4">
        <f>P450*U450/1000000</f>
        <v>604.438203</v>
      </c>
      <c r="AD450" s="4">
        <f>AC450*(1-Z450/100)</f>
        <v>604.438203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717</v>
      </c>
      <c r="B451" s="2" t="s">
        <v>711</v>
      </c>
      <c r="C451" s="2" t="s">
        <v>47</v>
      </c>
      <c r="D451" s="2" t="s">
        <v>290</v>
      </c>
      <c r="E451" s="2" t="s">
        <v>258</v>
      </c>
      <c r="F451" s="2" t="s">
        <v>50</v>
      </c>
      <c r="G451" s="2" t="s">
        <v>51</v>
      </c>
      <c r="H451" s="2" t="s">
        <v>138</v>
      </c>
      <c r="I451" s="2" t="s">
        <v>53</v>
      </c>
      <c r="J451" s="2" t="s">
        <v>270</v>
      </c>
      <c r="K451" s="2" t="s">
        <v>55</v>
      </c>
      <c r="L451" s="2" t="s">
        <v>51</v>
      </c>
      <c r="M451" s="2" t="s">
        <v>95</v>
      </c>
      <c r="N451" s="3">
        <v>805917.6040000001</v>
      </c>
      <c r="O451" s="3" t="s">
        <v>57</v>
      </c>
      <c r="P451" s="4">
        <f>IF(O451="吨",N451*1000,IF(O451="万立方米",N451*10000,""))</f>
        <v>805917604.0</v>
      </c>
      <c r="Q451" s="2" t="s">
        <v>58</v>
      </c>
      <c r="R451" s="2" t="s">
        <v>59</v>
      </c>
      <c r="S451" s="2" t="s">
        <v>96</v>
      </c>
      <c r="T451" s="2" t="s">
        <v>97</v>
      </c>
      <c r="U451" s="4">
        <f>1.7</f>
        <v>1.7</v>
      </c>
      <c r="V451" s="2" t="s">
        <v>62</v>
      </c>
      <c r="W451" s="2" t="s">
        <v>98</v>
      </c>
      <c r="X451" s="2" t="s">
        <v>64</v>
      </c>
      <c r="Y451" s="2" t="s">
        <v>65</v>
      </c>
      <c r="Z451" s="2">
        <v>0</v>
      </c>
      <c r="AA451" s="2"/>
      <c r="AB451" s="2"/>
      <c r="AC451" s="4">
        <f>P451*U451/1000000</f>
        <v>1370.0599267999999</v>
      </c>
      <c r="AD451" s="4">
        <f>AC451*(1-Z451/100)</f>
        <v>1370.0599267999999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718</v>
      </c>
      <c r="B452" s="2" t="s">
        <v>711</v>
      </c>
      <c r="C452" s="2" t="s">
        <v>47</v>
      </c>
      <c r="D452" s="2" t="s">
        <v>290</v>
      </c>
      <c r="E452" s="2" t="s">
        <v>258</v>
      </c>
      <c r="F452" s="2" t="s">
        <v>50</v>
      </c>
      <c r="G452" s="2" t="s">
        <v>51</v>
      </c>
      <c r="H452" s="2" t="s">
        <v>138</v>
      </c>
      <c r="I452" s="2" t="s">
        <v>53</v>
      </c>
      <c r="J452" s="2" t="s">
        <v>270</v>
      </c>
      <c r="K452" s="2" t="s">
        <v>55</v>
      </c>
      <c r="L452" s="2" t="s">
        <v>51</v>
      </c>
      <c r="M452" s="2" t="s">
        <v>100</v>
      </c>
      <c r="N452" s="3">
        <v>805917.6040000001</v>
      </c>
      <c r="O452" s="3" t="s">
        <v>57</v>
      </c>
      <c r="P452" s="4">
        <f>IF(O452="吨",N452*1000,IF(O452="万立方米",N452*10000,""))</f>
        <v>805917604.0</v>
      </c>
      <c r="Q452" s="2" t="s">
        <v>58</v>
      </c>
      <c r="R452" s="2" t="s">
        <v>59</v>
      </c>
      <c r="S452" s="2" t="s">
        <v>101</v>
      </c>
      <c r="T452" s="2" t="s">
        <v>75</v>
      </c>
      <c r="U452" s="4">
        <f>0.12</f>
        <v>0.12</v>
      </c>
      <c r="V452" s="2" t="s">
        <v>62</v>
      </c>
      <c r="W452" s="2" t="s">
        <v>102</v>
      </c>
      <c r="X452" s="2" t="s">
        <v>64</v>
      </c>
      <c r="Y452" s="2" t="s">
        <v>65</v>
      </c>
      <c r="Z452" s="2">
        <v>0</v>
      </c>
      <c r="AA452" s="2"/>
      <c r="AB452" s="2"/>
      <c r="AC452" s="4">
        <f>P452*U452/1000000</f>
        <v>96.71011247999999</v>
      </c>
      <c r="AD452" s="4">
        <f>AC452*(1-Z452/100)</f>
        <v>96.71011247999999</v>
      </c>
      <c r="AE452" s="2" t="s">
        <v>66</v>
      </c>
      <c r="AF452" s="2" t="s">
        <v>67</v>
      </c>
      <c r="AG452" s="2" t="s">
        <v>68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719</v>
      </c>
      <c r="B453" s="2" t="s">
        <v>711</v>
      </c>
      <c r="C453" s="2" t="s">
        <v>47</v>
      </c>
      <c r="D453" s="2" t="s">
        <v>290</v>
      </c>
      <c r="E453" s="2" t="s">
        <v>258</v>
      </c>
      <c r="F453" s="2" t="s">
        <v>50</v>
      </c>
      <c r="G453" s="2" t="s">
        <v>51</v>
      </c>
      <c r="H453" s="2" t="s">
        <v>138</v>
      </c>
      <c r="I453" s="2" t="s">
        <v>161</v>
      </c>
      <c r="J453" s="2" t="s">
        <v>299</v>
      </c>
      <c r="K453" s="2" t="s">
        <v>55</v>
      </c>
      <c r="L453" s="2" t="s">
        <v>51</v>
      </c>
      <c r="M453" s="2" t="s">
        <v>56</v>
      </c>
      <c r="N453" s="3">
        <v>777983.983</v>
      </c>
      <c r="O453" s="3" t="s">
        <v>57</v>
      </c>
      <c r="P453" s="4">
        <f>IF(O453="吨",N453*1000,IF(O453="万立方米",N453*10000,""))</f>
        <v>777983983.0</v>
      </c>
      <c r="Q453" s="2" t="s">
        <v>58</v>
      </c>
      <c r="R453" s="2" t="s">
        <v>59</v>
      </c>
      <c r="S453" s="2" t="s">
        <v>60</v>
      </c>
      <c r="T453" s="2" t="s">
        <v>61</v>
      </c>
      <c r="U453" s="4">
        <f>0.06</f>
        <v>0.06</v>
      </c>
      <c r="V453" s="2" t="s">
        <v>62</v>
      </c>
      <c r="W453" s="2" t="s">
        <v>63</v>
      </c>
      <c r="X453" s="2" t="s">
        <v>64</v>
      </c>
      <c r="Y453" s="2" t="s">
        <v>65</v>
      </c>
      <c r="Z453" s="2">
        <v>0</v>
      </c>
      <c r="AA453" s="2"/>
      <c r="AB453" s="2"/>
      <c r="AC453" s="4">
        <f>P453*U453/1000000</f>
        <v>46.679038979999994</v>
      </c>
      <c r="AD453" s="4">
        <f>AC453*(1-Z453/100)</f>
        <v>46.679038979999994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720</v>
      </c>
      <c r="B454" s="2" t="s">
        <v>711</v>
      </c>
      <c r="C454" s="2" t="s">
        <v>47</v>
      </c>
      <c r="D454" s="2" t="s">
        <v>290</v>
      </c>
      <c r="E454" s="2" t="s">
        <v>258</v>
      </c>
      <c r="F454" s="2" t="s">
        <v>50</v>
      </c>
      <c r="G454" s="2" t="s">
        <v>51</v>
      </c>
      <c r="H454" s="2" t="s">
        <v>138</v>
      </c>
      <c r="I454" s="2" t="s">
        <v>161</v>
      </c>
      <c r="J454" s="2" t="s">
        <v>299</v>
      </c>
      <c r="K454" s="2" t="s">
        <v>55</v>
      </c>
      <c r="L454" s="2" t="s">
        <v>51</v>
      </c>
      <c r="M454" s="2" t="s">
        <v>73</v>
      </c>
      <c r="N454" s="3">
        <v>777983.983</v>
      </c>
      <c r="O454" s="3" t="s">
        <v>57</v>
      </c>
      <c r="P454" s="4">
        <f>IF(O454="吨",N454*1000,IF(O454="万立方米",N454*10000,""))</f>
        <v>777983983.0</v>
      </c>
      <c r="Q454" s="2" t="s">
        <v>58</v>
      </c>
      <c r="R454" s="2" t="s">
        <v>59</v>
      </c>
      <c r="S454" s="2" t="s">
        <v>74</v>
      </c>
      <c r="T454" s="2" t="s">
        <v>75</v>
      </c>
      <c r="U454" s="4">
        <f>1.5</f>
        <v>1.5</v>
      </c>
      <c r="V454" s="2" t="s">
        <v>62</v>
      </c>
      <c r="W454" s="2" t="s">
        <v>76</v>
      </c>
      <c r="X454" s="2" t="s">
        <v>64</v>
      </c>
      <c r="Y454" s="2" t="s">
        <v>65</v>
      </c>
      <c r="Z454" s="2">
        <v>0</v>
      </c>
      <c r="AA454" s="2"/>
      <c r="AB454" s="2"/>
      <c r="AC454" s="4">
        <f>P454*U454/1000000</f>
        <v>1166.9759745</v>
      </c>
      <c r="AD454" s="4">
        <f>AC454*(1-Z454/100)</f>
        <v>1166.9759745</v>
      </c>
      <c r="AE454" s="2" t="s">
        <v>66</v>
      </c>
      <c r="AF454" s="2" t="s">
        <v>67</v>
      </c>
      <c r="AG454" s="2" t="s">
        <v>68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721</v>
      </c>
      <c r="B455" s="2" t="s">
        <v>711</v>
      </c>
      <c r="C455" s="2" t="s">
        <v>47</v>
      </c>
      <c r="D455" s="2" t="s">
        <v>290</v>
      </c>
      <c r="E455" s="2" t="s">
        <v>258</v>
      </c>
      <c r="F455" s="2" t="s">
        <v>50</v>
      </c>
      <c r="G455" s="2" t="s">
        <v>51</v>
      </c>
      <c r="H455" s="2" t="s">
        <v>138</v>
      </c>
      <c r="I455" s="2" t="s">
        <v>161</v>
      </c>
      <c r="J455" s="2" t="s">
        <v>299</v>
      </c>
      <c r="K455" s="2" t="s">
        <v>55</v>
      </c>
      <c r="L455" s="2" t="s">
        <v>51</v>
      </c>
      <c r="M455" s="2" t="s">
        <v>78</v>
      </c>
      <c r="N455" s="3">
        <v>777983.983</v>
      </c>
      <c r="O455" s="3" t="s">
        <v>57</v>
      </c>
      <c r="P455" s="4">
        <f>IF(O455="吨",N455*1000,IF(O455="万立方米",N455*10000,""))</f>
        <v>777983983.0</v>
      </c>
      <c r="Q455" s="2" t="s">
        <v>58</v>
      </c>
      <c r="R455" s="2" t="s">
        <v>59</v>
      </c>
      <c r="S455" s="2" t="s">
        <v>79</v>
      </c>
      <c r="T455" s="2" t="s">
        <v>75</v>
      </c>
      <c r="U455" s="4">
        <f>6.0</f>
        <v>6.0</v>
      </c>
      <c r="V455" s="2" t="s">
        <v>62</v>
      </c>
      <c r="W455" s="2" t="s">
        <v>80</v>
      </c>
      <c r="X455" s="2" t="s">
        <v>64</v>
      </c>
      <c r="Y455" s="2" t="s">
        <v>65</v>
      </c>
      <c r="Z455" s="2">
        <v>0</v>
      </c>
      <c r="AA455" s="2"/>
      <c r="AB455" s="2"/>
      <c r="AC455" s="4">
        <f>P455*U455/1000000</f>
        <v>4667.903898</v>
      </c>
      <c r="AD455" s="4">
        <f>AC455*(1-Z455/100)</f>
        <v>4667.903898</v>
      </c>
      <c r="AE455" s="2" t="s">
        <v>66</v>
      </c>
      <c r="AF455" s="2" t="s">
        <v>67</v>
      </c>
      <c r="AG455" s="2" t="s">
        <v>68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722</v>
      </c>
      <c r="B456" s="2" t="s">
        <v>711</v>
      </c>
      <c r="C456" s="2" t="s">
        <v>47</v>
      </c>
      <c r="D456" s="2" t="s">
        <v>290</v>
      </c>
      <c r="E456" s="2" t="s">
        <v>258</v>
      </c>
      <c r="F456" s="2" t="s">
        <v>50</v>
      </c>
      <c r="G456" s="2" t="s">
        <v>51</v>
      </c>
      <c r="H456" s="2" t="s">
        <v>138</v>
      </c>
      <c r="I456" s="2" t="s">
        <v>161</v>
      </c>
      <c r="J456" s="2" t="s">
        <v>299</v>
      </c>
      <c r="K456" s="2" t="s">
        <v>55</v>
      </c>
      <c r="L456" s="2" t="s">
        <v>51</v>
      </c>
      <c r="M456" s="2" t="s">
        <v>82</v>
      </c>
      <c r="N456" s="3">
        <v>777983.983</v>
      </c>
      <c r="O456" s="3" t="s">
        <v>57</v>
      </c>
      <c r="P456" s="4">
        <f>IF(O456="吨",N456*1000,IF(O456="万立方米",N456*10000,""))</f>
        <v>777983983.0</v>
      </c>
      <c r="Q456" s="2" t="s">
        <v>58</v>
      </c>
      <c r="R456" s="2" t="s">
        <v>59</v>
      </c>
      <c r="S456" s="2" t="s">
        <v>83</v>
      </c>
      <c r="T456" s="2" t="s">
        <v>61</v>
      </c>
      <c r="U456" s="4">
        <f>0.35</f>
        <v>0.35</v>
      </c>
      <c r="V456" s="2" t="s">
        <v>62</v>
      </c>
      <c r="W456" s="2" t="s">
        <v>84</v>
      </c>
      <c r="X456" s="2" t="s">
        <v>64</v>
      </c>
      <c r="Y456" s="2" t="s">
        <v>65</v>
      </c>
      <c r="Z456" s="2">
        <v>0</v>
      </c>
      <c r="AA456" s="2"/>
      <c r="AB456" s="2"/>
      <c r="AC456" s="4">
        <f>P456*U456/1000000</f>
        <v>272.29439405</v>
      </c>
      <c r="AD456" s="4">
        <f>AC456*(1-Z456/100)</f>
        <v>272.29439405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723</v>
      </c>
      <c r="B457" s="2" t="s">
        <v>711</v>
      </c>
      <c r="C457" s="2" t="s">
        <v>47</v>
      </c>
      <c r="D457" s="2" t="s">
        <v>290</v>
      </c>
      <c r="E457" s="2" t="s">
        <v>258</v>
      </c>
      <c r="F457" s="2" t="s">
        <v>50</v>
      </c>
      <c r="G457" s="2" t="s">
        <v>51</v>
      </c>
      <c r="H457" s="2" t="s">
        <v>138</v>
      </c>
      <c r="I457" s="2" t="s">
        <v>161</v>
      </c>
      <c r="J457" s="2" t="s">
        <v>299</v>
      </c>
      <c r="K457" s="2" t="s">
        <v>55</v>
      </c>
      <c r="L457" s="2" t="s">
        <v>51</v>
      </c>
      <c r="M457" s="2" t="s">
        <v>86</v>
      </c>
      <c r="N457" s="3">
        <v>777983.983</v>
      </c>
      <c r="O457" s="3" t="s">
        <v>57</v>
      </c>
      <c r="P457" s="4">
        <f>IF(O457="吨",N457*1000,IF(O457="万立方米",N457*10000,""))</f>
        <v>777983983.0</v>
      </c>
      <c r="Q457" s="2" t="s">
        <v>58</v>
      </c>
      <c r="R457" s="2" t="s">
        <v>59</v>
      </c>
      <c r="S457" s="2" t="s">
        <v>87</v>
      </c>
      <c r="T457" s="2" t="s">
        <v>88</v>
      </c>
      <c r="U457" s="4">
        <f>0.75</f>
        <v>0.75</v>
      </c>
      <c r="V457" s="2" t="s">
        <v>62</v>
      </c>
      <c r="W457" s="2" t="s">
        <v>89</v>
      </c>
      <c r="X457" s="2" t="s">
        <v>64</v>
      </c>
      <c r="Y457" s="2" t="s">
        <v>65</v>
      </c>
      <c r="Z457" s="2">
        <v>0</v>
      </c>
      <c r="AA457" s="2"/>
      <c r="AB457" s="2"/>
      <c r="AC457" s="4">
        <f>P457*U457/1000000</f>
        <v>583.48798725</v>
      </c>
      <c r="AD457" s="4">
        <f>AC458*(1-AA457/100)+(AC457-AC458)*(1-AB457/100)</f>
        <v>583.48798725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724</v>
      </c>
      <c r="B458" s="2" t="s">
        <v>711</v>
      </c>
      <c r="C458" s="2" t="s">
        <v>47</v>
      </c>
      <c r="D458" s="2" t="s">
        <v>290</v>
      </c>
      <c r="E458" s="2" t="s">
        <v>258</v>
      </c>
      <c r="F458" s="2" t="s">
        <v>50</v>
      </c>
      <c r="G458" s="2" t="s">
        <v>51</v>
      </c>
      <c r="H458" s="2" t="s">
        <v>138</v>
      </c>
      <c r="I458" s="2" t="s">
        <v>161</v>
      </c>
      <c r="J458" s="2" t="s">
        <v>299</v>
      </c>
      <c r="K458" s="2" t="s">
        <v>55</v>
      </c>
      <c r="L458" s="2" t="s">
        <v>51</v>
      </c>
      <c r="M458" s="2" t="s">
        <v>91</v>
      </c>
      <c r="N458" s="3">
        <v>777983.983</v>
      </c>
      <c r="O458" s="3" t="s">
        <v>57</v>
      </c>
      <c r="P458" s="4">
        <f>IF(O458="吨",N458*1000,IF(O458="万立方米",N458*10000,""))</f>
        <v>777983983.0</v>
      </c>
      <c r="Q458" s="2" t="s">
        <v>58</v>
      </c>
      <c r="R458" s="2" t="s">
        <v>59</v>
      </c>
      <c r="S458" s="2" t="s">
        <v>92</v>
      </c>
      <c r="T458" s="2" t="s">
        <v>88</v>
      </c>
      <c r="U458" s="4">
        <f>0.75</f>
        <v>0.75</v>
      </c>
      <c r="V458" s="2" t="s">
        <v>62</v>
      </c>
      <c r="W458" s="2" t="s">
        <v>93</v>
      </c>
      <c r="X458" s="2" t="s">
        <v>64</v>
      </c>
      <c r="Y458" s="2" t="s">
        <v>65</v>
      </c>
      <c r="Z458" s="2">
        <v>0</v>
      </c>
      <c r="AA458" s="2"/>
      <c r="AB458" s="2"/>
      <c r="AC458" s="4">
        <f>P458*U458/1000000</f>
        <v>583.48798725</v>
      </c>
      <c r="AD458" s="4">
        <f>AC458*(1-Z458/100)</f>
        <v>583.48798725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725</v>
      </c>
      <c r="B459" s="2" t="s">
        <v>711</v>
      </c>
      <c r="C459" s="2" t="s">
        <v>47</v>
      </c>
      <c r="D459" s="2" t="s">
        <v>290</v>
      </c>
      <c r="E459" s="2" t="s">
        <v>258</v>
      </c>
      <c r="F459" s="2" t="s">
        <v>50</v>
      </c>
      <c r="G459" s="2" t="s">
        <v>51</v>
      </c>
      <c r="H459" s="2" t="s">
        <v>138</v>
      </c>
      <c r="I459" s="2" t="s">
        <v>161</v>
      </c>
      <c r="J459" s="2" t="s">
        <v>299</v>
      </c>
      <c r="K459" s="2" t="s">
        <v>55</v>
      </c>
      <c r="L459" s="2" t="s">
        <v>51</v>
      </c>
      <c r="M459" s="2" t="s">
        <v>95</v>
      </c>
      <c r="N459" s="3">
        <v>777983.983</v>
      </c>
      <c r="O459" s="3" t="s">
        <v>57</v>
      </c>
      <c r="P459" s="4">
        <f>IF(O459="吨",N459*1000,IF(O459="万立方米",N459*10000,""))</f>
        <v>777983983.0</v>
      </c>
      <c r="Q459" s="2" t="s">
        <v>58</v>
      </c>
      <c r="R459" s="2" t="s">
        <v>59</v>
      </c>
      <c r="S459" s="2" t="s">
        <v>96</v>
      </c>
      <c r="T459" s="2" t="s">
        <v>97</v>
      </c>
      <c r="U459" s="4">
        <f>1.7</f>
        <v>1.7</v>
      </c>
      <c r="V459" s="2" t="s">
        <v>62</v>
      </c>
      <c r="W459" s="2" t="s">
        <v>98</v>
      </c>
      <c r="X459" s="2" t="s">
        <v>64</v>
      </c>
      <c r="Y459" s="2" t="s">
        <v>65</v>
      </c>
      <c r="Z459" s="2">
        <v>0</v>
      </c>
      <c r="AA459" s="2"/>
      <c r="AB459" s="2"/>
      <c r="AC459" s="4">
        <f>P459*U459/1000000</f>
        <v>1322.5727711</v>
      </c>
      <c r="AD459" s="4">
        <f>AC459*(1-Z459/100)</f>
        <v>1322.5727711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726</v>
      </c>
      <c r="B460" s="2" t="s">
        <v>711</v>
      </c>
      <c r="C460" s="2" t="s">
        <v>47</v>
      </c>
      <c r="D460" s="2" t="s">
        <v>290</v>
      </c>
      <c r="E460" s="2" t="s">
        <v>258</v>
      </c>
      <c r="F460" s="2" t="s">
        <v>50</v>
      </c>
      <c r="G460" s="2" t="s">
        <v>51</v>
      </c>
      <c r="H460" s="2" t="s">
        <v>138</v>
      </c>
      <c r="I460" s="2" t="s">
        <v>161</v>
      </c>
      <c r="J460" s="2" t="s">
        <v>299</v>
      </c>
      <c r="K460" s="2" t="s">
        <v>55</v>
      </c>
      <c r="L460" s="2" t="s">
        <v>51</v>
      </c>
      <c r="M460" s="2" t="s">
        <v>100</v>
      </c>
      <c r="N460" s="3">
        <v>777983.983</v>
      </c>
      <c r="O460" s="3" t="s">
        <v>57</v>
      </c>
      <c r="P460" s="4">
        <f>IF(O460="吨",N460*1000,IF(O460="万立方米",N460*10000,""))</f>
        <v>777983983.0</v>
      </c>
      <c r="Q460" s="2" t="s">
        <v>58</v>
      </c>
      <c r="R460" s="2" t="s">
        <v>59</v>
      </c>
      <c r="S460" s="2" t="s">
        <v>101</v>
      </c>
      <c r="T460" s="2" t="s">
        <v>75</v>
      </c>
      <c r="U460" s="4">
        <f>0.12</f>
        <v>0.12</v>
      </c>
      <c r="V460" s="2" t="s">
        <v>62</v>
      </c>
      <c r="W460" s="2" t="s">
        <v>102</v>
      </c>
      <c r="X460" s="2" t="s">
        <v>64</v>
      </c>
      <c r="Y460" s="2" t="s">
        <v>65</v>
      </c>
      <c r="Z460" s="2">
        <v>0</v>
      </c>
      <c r="AA460" s="2"/>
      <c r="AB460" s="2"/>
      <c r="AC460" s="4">
        <f>P460*U460/1000000</f>
        <v>93.35807795999999</v>
      </c>
      <c r="AD460" s="4">
        <f>AC460*(1-Z460/100)</f>
        <v>93.35807795999999</v>
      </c>
      <c r="AE460" s="2" t="s">
        <v>66</v>
      </c>
      <c r="AF460" s="2" t="s">
        <v>67</v>
      </c>
      <c r="AG460" s="2" t="s">
        <v>68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727</v>
      </c>
      <c r="B461" s="2" t="s">
        <v>711</v>
      </c>
      <c r="C461" s="2" t="s">
        <v>47</v>
      </c>
      <c r="D461" s="2" t="s">
        <v>290</v>
      </c>
      <c r="E461" s="2" t="s">
        <v>258</v>
      </c>
      <c r="F461" s="2" t="s">
        <v>50</v>
      </c>
      <c r="G461" s="2" t="s">
        <v>51</v>
      </c>
      <c r="H461" s="2" t="s">
        <v>138</v>
      </c>
      <c r="I461" s="2"/>
      <c r="J461" s="2"/>
      <c r="K461" s="2"/>
      <c r="L461" s="2"/>
      <c r="M461" s="2" t="s">
        <v>104</v>
      </c>
      <c r="N461" s="3"/>
      <c r="O461" s="3"/>
      <c r="P461" s="4">
        <v>0.0</v>
      </c>
      <c r="Q461" s="2" t="s">
        <v>105</v>
      </c>
      <c r="R461" s="2" t="s">
        <v>106</v>
      </c>
      <c r="S461" s="2" t="s">
        <v>107</v>
      </c>
      <c r="T461" s="2" t="s">
        <v>108</v>
      </c>
      <c r="U461" s="4">
        <f>0.0</f>
        <v>0.0</v>
      </c>
      <c r="V461" s="2" t="s">
        <v>109</v>
      </c>
      <c r="W461" s="2" t="s">
        <v>110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111</v>
      </c>
      <c r="AH461" s="2" t="s">
        <v>69</v>
      </c>
      <c r="AI461" s="2" t="s">
        <v>70</v>
      </c>
      <c r="AJ461" s="2" t="s">
        <v>71</v>
      </c>
      <c r="AK461" s="2">
        <v>814</v>
      </c>
    </row>
    <row r="462" spans="1:37">
      <c r="A462" s="2" t="s">
        <v>728</v>
      </c>
      <c r="B462" s="2" t="s">
        <v>729</v>
      </c>
      <c r="C462" s="2" t="s">
        <v>47</v>
      </c>
      <c r="D462" s="2" t="s">
        <v>730</v>
      </c>
      <c r="E462" s="2" t="s">
        <v>731</v>
      </c>
      <c r="F462" s="2" t="s">
        <v>228</v>
      </c>
      <c r="G462" s="2" t="s">
        <v>179</v>
      </c>
      <c r="H462" s="2" t="s">
        <v>732</v>
      </c>
      <c r="I462" s="2" t="s">
        <v>53</v>
      </c>
      <c r="J462" s="2" t="s">
        <v>118</v>
      </c>
      <c r="K462" s="2" t="s">
        <v>118</v>
      </c>
      <c r="L462" s="2"/>
      <c r="M462" s="2" t="s">
        <v>56</v>
      </c>
      <c r="N462" s="3">
        <v>1392.98</v>
      </c>
      <c r="O462" s="3" t="s">
        <v>120</v>
      </c>
      <c r="P462" s="2"/>
      <c r="Q462" s="2"/>
      <c r="R462" s="2" t="s">
        <v>121</v>
      </c>
      <c r="S462" s="2"/>
      <c r="T462" s="2" t="s">
        <v>108</v>
      </c>
      <c r="U462" s="2"/>
      <c r="V462" s="2"/>
      <c r="W462" s="2" t="s">
        <v>122</v>
      </c>
      <c r="X462" s="2" t="s">
        <v>64</v>
      </c>
      <c r="Y462" s="2" t="s">
        <v>65</v>
      </c>
      <c r="Z462" s="2">
        <v>0</v>
      </c>
      <c r="AA462" s="2"/>
      <c r="AB462" s="2"/>
      <c r="AC462" s="2"/>
      <c r="AD462" s="2"/>
      <c r="AE462" s="2" t="s">
        <v>123</v>
      </c>
      <c r="AF462" s="2" t="s">
        <v>124</v>
      </c>
      <c r="AG462" s="2" t="s">
        <v>125</v>
      </c>
      <c r="AH462" s="2" t="s">
        <v>69</v>
      </c>
      <c r="AI462" s="2" t="s">
        <v>70</v>
      </c>
      <c r="AJ462" s="2" t="s">
        <v>71</v>
      </c>
      <c r="AK462" s="2">
        <v>5771</v>
      </c>
    </row>
    <row r="463" spans="1:37">
      <c r="A463" s="2" t="s">
        <v>733</v>
      </c>
      <c r="B463" s="2" t="s">
        <v>729</v>
      </c>
      <c r="C463" s="2" t="s">
        <v>47</v>
      </c>
      <c r="D463" s="2" t="s">
        <v>730</v>
      </c>
      <c r="E463" s="2" t="s">
        <v>731</v>
      </c>
      <c r="F463" s="2" t="s">
        <v>228</v>
      </c>
      <c r="G463" s="2" t="s">
        <v>179</v>
      </c>
      <c r="H463" s="2" t="s">
        <v>732</v>
      </c>
      <c r="I463" s="2" t="s">
        <v>53</v>
      </c>
      <c r="J463" s="2" t="s">
        <v>118</v>
      </c>
      <c r="K463" s="2" t="s">
        <v>118</v>
      </c>
      <c r="L463" s="2"/>
      <c r="M463" s="2" t="s">
        <v>73</v>
      </c>
      <c r="N463" s="3">
        <v>1392.98</v>
      </c>
      <c r="O463" s="3" t="s">
        <v>120</v>
      </c>
      <c r="P463" s="2"/>
      <c r="Q463" s="2"/>
      <c r="R463" s="2" t="s">
        <v>121</v>
      </c>
      <c r="S463" s="2"/>
      <c r="T463" s="2" t="s">
        <v>108</v>
      </c>
      <c r="U463" s="2"/>
      <c r="V463" s="2"/>
      <c r="W463" s="2" t="s">
        <v>122</v>
      </c>
      <c r="X463" s="2" t="s">
        <v>64</v>
      </c>
      <c r="Y463" s="2" t="s">
        <v>65</v>
      </c>
      <c r="Z463" s="2">
        <v>0</v>
      </c>
      <c r="AA463" s="2"/>
      <c r="AB463" s="2"/>
      <c r="AC463" s="2"/>
      <c r="AD463" s="2"/>
      <c r="AE463" s="2" t="s">
        <v>123</v>
      </c>
      <c r="AF463" s="2" t="s">
        <v>124</v>
      </c>
      <c r="AG463" s="2" t="s">
        <v>125</v>
      </c>
      <c r="AH463" s="2" t="s">
        <v>69</v>
      </c>
      <c r="AI463" s="2" t="s">
        <v>70</v>
      </c>
      <c r="AJ463" s="2" t="s">
        <v>71</v>
      </c>
      <c r="AK463" s="2">
        <v>5771</v>
      </c>
    </row>
    <row r="464" spans="1:37">
      <c r="A464" s="2" t="s">
        <v>734</v>
      </c>
      <c r="B464" s="2" t="s">
        <v>729</v>
      </c>
      <c r="C464" s="2" t="s">
        <v>47</v>
      </c>
      <c r="D464" s="2" t="s">
        <v>730</v>
      </c>
      <c r="E464" s="2" t="s">
        <v>731</v>
      </c>
      <c r="F464" s="2" t="s">
        <v>228</v>
      </c>
      <c r="G464" s="2" t="s">
        <v>179</v>
      </c>
      <c r="H464" s="2" t="s">
        <v>732</v>
      </c>
      <c r="I464" s="2" t="s">
        <v>53</v>
      </c>
      <c r="J464" s="2" t="s">
        <v>118</v>
      </c>
      <c r="K464" s="2" t="s">
        <v>118</v>
      </c>
      <c r="L464" s="2"/>
      <c r="M464" s="2" t="s">
        <v>78</v>
      </c>
      <c r="N464" s="3">
        <v>1392.98</v>
      </c>
      <c r="O464" s="3" t="s">
        <v>120</v>
      </c>
      <c r="P464" s="2"/>
      <c r="Q464" s="2"/>
      <c r="R464" s="2" t="s">
        <v>121</v>
      </c>
      <c r="S464" s="2"/>
      <c r="T464" s="2" t="s">
        <v>108</v>
      </c>
      <c r="U464" s="2"/>
      <c r="V464" s="2"/>
      <c r="W464" s="2" t="s">
        <v>122</v>
      </c>
      <c r="X464" s="2" t="s">
        <v>64</v>
      </c>
      <c r="Y464" s="2" t="s">
        <v>65</v>
      </c>
      <c r="Z464" s="2">
        <v>0</v>
      </c>
      <c r="AA464" s="2"/>
      <c r="AB464" s="2"/>
      <c r="AC464" s="2"/>
      <c r="AD464" s="2"/>
      <c r="AE464" s="2" t="s">
        <v>123</v>
      </c>
      <c r="AF464" s="2" t="s">
        <v>124</v>
      </c>
      <c r="AG464" s="2" t="s">
        <v>125</v>
      </c>
      <c r="AH464" s="2" t="s">
        <v>69</v>
      </c>
      <c r="AI464" s="2" t="s">
        <v>70</v>
      </c>
      <c r="AJ464" s="2" t="s">
        <v>71</v>
      </c>
      <c r="AK464" s="2">
        <v>5771</v>
      </c>
    </row>
    <row r="465" spans="1:37">
      <c r="A465" s="2" t="s">
        <v>735</v>
      </c>
      <c r="B465" s="2" t="s">
        <v>729</v>
      </c>
      <c r="C465" s="2" t="s">
        <v>47</v>
      </c>
      <c r="D465" s="2" t="s">
        <v>730</v>
      </c>
      <c r="E465" s="2" t="s">
        <v>731</v>
      </c>
      <c r="F465" s="2" t="s">
        <v>228</v>
      </c>
      <c r="G465" s="2" t="s">
        <v>179</v>
      </c>
      <c r="H465" s="2" t="s">
        <v>732</v>
      </c>
      <c r="I465" s="2" t="s">
        <v>53</v>
      </c>
      <c r="J465" s="2" t="s">
        <v>118</v>
      </c>
      <c r="K465" s="2" t="s">
        <v>118</v>
      </c>
      <c r="L465" s="2"/>
      <c r="M465" s="2" t="s">
        <v>82</v>
      </c>
      <c r="N465" s="3">
        <v>1392.98</v>
      </c>
      <c r="O465" s="3" t="s">
        <v>120</v>
      </c>
      <c r="P465" s="2"/>
      <c r="Q465" s="2"/>
      <c r="R465" s="2" t="s">
        <v>121</v>
      </c>
      <c r="S465" s="2"/>
      <c r="T465" s="2" t="s">
        <v>108</v>
      </c>
      <c r="U465" s="2"/>
      <c r="V465" s="2"/>
      <c r="W465" s="2" t="s">
        <v>122</v>
      </c>
      <c r="X465" s="2" t="s">
        <v>64</v>
      </c>
      <c r="Y465" s="2" t="s">
        <v>65</v>
      </c>
      <c r="Z465" s="2">
        <v>0</v>
      </c>
      <c r="AA465" s="2"/>
      <c r="AB465" s="2"/>
      <c r="AC465" s="2"/>
      <c r="AD465" s="2"/>
      <c r="AE465" s="2" t="s">
        <v>123</v>
      </c>
      <c r="AF465" s="2" t="s">
        <v>124</v>
      </c>
      <c r="AG465" s="2" t="s">
        <v>125</v>
      </c>
      <c r="AH465" s="2" t="s">
        <v>69</v>
      </c>
      <c r="AI465" s="2" t="s">
        <v>70</v>
      </c>
      <c r="AJ465" s="2" t="s">
        <v>71</v>
      </c>
      <c r="AK465" s="2">
        <v>5771</v>
      </c>
    </row>
    <row r="466" spans="1:37">
      <c r="A466" s="2" t="s">
        <v>736</v>
      </c>
      <c r="B466" s="2" t="s">
        <v>729</v>
      </c>
      <c r="C466" s="2" t="s">
        <v>47</v>
      </c>
      <c r="D466" s="2" t="s">
        <v>730</v>
      </c>
      <c r="E466" s="2" t="s">
        <v>731</v>
      </c>
      <c r="F466" s="2" t="s">
        <v>228</v>
      </c>
      <c r="G466" s="2" t="s">
        <v>179</v>
      </c>
      <c r="H466" s="2" t="s">
        <v>732</v>
      </c>
      <c r="I466" s="2" t="s">
        <v>53</v>
      </c>
      <c r="J466" s="2" t="s">
        <v>118</v>
      </c>
      <c r="K466" s="2" t="s">
        <v>118</v>
      </c>
      <c r="L466" s="2"/>
      <c r="M466" s="2" t="s">
        <v>86</v>
      </c>
      <c r="N466" s="3">
        <v>1392.98</v>
      </c>
      <c r="O466" s="3" t="s">
        <v>120</v>
      </c>
      <c r="P466" s="2"/>
      <c r="Q466" s="2"/>
      <c r="R466" s="2" t="s">
        <v>121</v>
      </c>
      <c r="S466" s="2"/>
      <c r="T466" s="2" t="s">
        <v>108</v>
      </c>
      <c r="U466" s="2"/>
      <c r="V466" s="2"/>
      <c r="W466" s="2" t="s">
        <v>122</v>
      </c>
      <c r="X466" s="2" t="s">
        <v>64</v>
      </c>
      <c r="Y466" s="2" t="s">
        <v>65</v>
      </c>
      <c r="Z466" s="2">
        <v>0</v>
      </c>
      <c r="AA466" s="2"/>
      <c r="AB466" s="2"/>
      <c r="AC466" s="2"/>
      <c r="AD466" s="2"/>
      <c r="AE466" s="2" t="s">
        <v>123</v>
      </c>
      <c r="AF466" s="2" t="s">
        <v>124</v>
      </c>
      <c r="AG466" s="2" t="s">
        <v>125</v>
      </c>
      <c r="AH466" s="2" t="s">
        <v>69</v>
      </c>
      <c r="AI466" s="2" t="s">
        <v>70</v>
      </c>
      <c r="AJ466" s="2" t="s">
        <v>71</v>
      </c>
      <c r="AK466" s="2">
        <v>5771</v>
      </c>
    </row>
    <row r="467" spans="1:37">
      <c r="A467" s="2" t="s">
        <v>737</v>
      </c>
      <c r="B467" s="2" t="s">
        <v>729</v>
      </c>
      <c r="C467" s="2" t="s">
        <v>47</v>
      </c>
      <c r="D467" s="2" t="s">
        <v>730</v>
      </c>
      <c r="E467" s="2" t="s">
        <v>731</v>
      </c>
      <c r="F467" s="2" t="s">
        <v>228</v>
      </c>
      <c r="G467" s="2" t="s">
        <v>179</v>
      </c>
      <c r="H467" s="2" t="s">
        <v>732</v>
      </c>
      <c r="I467" s="2" t="s">
        <v>53</v>
      </c>
      <c r="J467" s="2" t="s">
        <v>118</v>
      </c>
      <c r="K467" s="2" t="s">
        <v>118</v>
      </c>
      <c r="L467" s="2"/>
      <c r="M467" s="2" t="s">
        <v>91</v>
      </c>
      <c r="N467" s="3">
        <v>1392.98</v>
      </c>
      <c r="O467" s="3" t="s">
        <v>120</v>
      </c>
      <c r="P467" s="2"/>
      <c r="Q467" s="2"/>
      <c r="R467" s="2" t="s">
        <v>121</v>
      </c>
      <c r="S467" s="2"/>
      <c r="T467" s="2" t="s">
        <v>108</v>
      </c>
      <c r="U467" s="2"/>
      <c r="V467" s="2"/>
      <c r="W467" s="2" t="s">
        <v>122</v>
      </c>
      <c r="X467" s="2" t="s">
        <v>64</v>
      </c>
      <c r="Y467" s="2" t="s">
        <v>65</v>
      </c>
      <c r="Z467" s="2">
        <v>0</v>
      </c>
      <c r="AA467" s="2"/>
      <c r="AB467" s="2"/>
      <c r="AC467" s="2"/>
      <c r="AD467" s="2"/>
      <c r="AE467" s="2" t="s">
        <v>123</v>
      </c>
      <c r="AF467" s="2" t="s">
        <v>124</v>
      </c>
      <c r="AG467" s="2" t="s">
        <v>125</v>
      </c>
      <c r="AH467" s="2" t="s">
        <v>69</v>
      </c>
      <c r="AI467" s="2" t="s">
        <v>70</v>
      </c>
      <c r="AJ467" s="2" t="s">
        <v>71</v>
      </c>
      <c r="AK467" s="2">
        <v>5771</v>
      </c>
    </row>
    <row r="468" spans="1:37">
      <c r="A468" s="2" t="s">
        <v>738</v>
      </c>
      <c r="B468" s="2" t="s">
        <v>729</v>
      </c>
      <c r="C468" s="2" t="s">
        <v>47</v>
      </c>
      <c r="D468" s="2" t="s">
        <v>730</v>
      </c>
      <c r="E468" s="2" t="s">
        <v>731</v>
      </c>
      <c r="F468" s="2" t="s">
        <v>228</v>
      </c>
      <c r="G468" s="2" t="s">
        <v>179</v>
      </c>
      <c r="H468" s="2" t="s">
        <v>732</v>
      </c>
      <c r="I468" s="2" t="s">
        <v>53</v>
      </c>
      <c r="J468" s="2" t="s">
        <v>118</v>
      </c>
      <c r="K468" s="2" t="s">
        <v>118</v>
      </c>
      <c r="L468" s="2"/>
      <c r="M468" s="2" t="s">
        <v>95</v>
      </c>
      <c r="N468" s="3">
        <v>1392.98</v>
      </c>
      <c r="O468" s="3" t="s">
        <v>120</v>
      </c>
      <c r="P468" s="2"/>
      <c r="Q468" s="2"/>
      <c r="R468" s="2" t="s">
        <v>121</v>
      </c>
      <c r="S468" s="2"/>
      <c r="T468" s="2" t="s">
        <v>108</v>
      </c>
      <c r="U468" s="2"/>
      <c r="V468" s="2"/>
      <c r="W468" s="2" t="s">
        <v>122</v>
      </c>
      <c r="X468" s="2" t="s">
        <v>64</v>
      </c>
      <c r="Y468" s="2" t="s">
        <v>65</v>
      </c>
      <c r="Z468" s="2">
        <v>0</v>
      </c>
      <c r="AA468" s="2"/>
      <c r="AB468" s="2"/>
      <c r="AC468" s="2"/>
      <c r="AD468" s="2"/>
      <c r="AE468" s="2" t="s">
        <v>123</v>
      </c>
      <c r="AF468" s="2" t="s">
        <v>124</v>
      </c>
      <c r="AG468" s="2" t="s">
        <v>125</v>
      </c>
      <c r="AH468" s="2" t="s">
        <v>69</v>
      </c>
      <c r="AI468" s="2" t="s">
        <v>70</v>
      </c>
      <c r="AJ468" s="2" t="s">
        <v>71</v>
      </c>
      <c r="AK468" s="2">
        <v>5771</v>
      </c>
    </row>
    <row r="469" spans="1:37">
      <c r="A469" s="2" t="s">
        <v>739</v>
      </c>
      <c r="B469" s="2" t="s">
        <v>729</v>
      </c>
      <c r="C469" s="2" t="s">
        <v>47</v>
      </c>
      <c r="D469" s="2" t="s">
        <v>730</v>
      </c>
      <c r="E469" s="2" t="s">
        <v>731</v>
      </c>
      <c r="F469" s="2" t="s">
        <v>228</v>
      </c>
      <c r="G469" s="2" t="s">
        <v>179</v>
      </c>
      <c r="H469" s="2" t="s">
        <v>732</v>
      </c>
      <c r="I469" s="2" t="s">
        <v>53</v>
      </c>
      <c r="J469" s="2" t="s">
        <v>118</v>
      </c>
      <c r="K469" s="2" t="s">
        <v>118</v>
      </c>
      <c r="L469" s="2"/>
      <c r="M469" s="2" t="s">
        <v>100</v>
      </c>
      <c r="N469" s="3">
        <v>1392.98</v>
      </c>
      <c r="O469" s="3" t="s">
        <v>120</v>
      </c>
      <c r="P469" s="2"/>
      <c r="Q469" s="2"/>
      <c r="R469" s="2" t="s">
        <v>121</v>
      </c>
      <c r="S469" s="2"/>
      <c r="T469" s="2" t="s">
        <v>108</v>
      </c>
      <c r="U469" s="2"/>
      <c r="V469" s="2"/>
      <c r="W469" s="2" t="s">
        <v>122</v>
      </c>
      <c r="X469" s="2" t="s">
        <v>64</v>
      </c>
      <c r="Y469" s="2" t="s">
        <v>65</v>
      </c>
      <c r="Z469" s="2">
        <v>0</v>
      </c>
      <c r="AA469" s="2"/>
      <c r="AB469" s="2"/>
      <c r="AC469" s="2"/>
      <c r="AD469" s="2"/>
      <c r="AE469" s="2" t="s">
        <v>123</v>
      </c>
      <c r="AF469" s="2" t="s">
        <v>124</v>
      </c>
      <c r="AG469" s="2" t="s">
        <v>125</v>
      </c>
      <c r="AH469" s="2" t="s">
        <v>69</v>
      </c>
      <c r="AI469" s="2" t="s">
        <v>70</v>
      </c>
      <c r="AJ469" s="2" t="s">
        <v>71</v>
      </c>
      <c r="AK469" s="2">
        <v>5771</v>
      </c>
    </row>
    <row r="470" spans="1:37">
      <c r="A470" s="2" t="s">
        <v>740</v>
      </c>
      <c r="B470" s="2" t="s">
        <v>729</v>
      </c>
      <c r="C470" s="2" t="s">
        <v>47</v>
      </c>
      <c r="D470" s="2" t="s">
        <v>730</v>
      </c>
      <c r="E470" s="2" t="s">
        <v>731</v>
      </c>
      <c r="F470" s="2" t="s">
        <v>228</v>
      </c>
      <c r="G470" s="2" t="s">
        <v>179</v>
      </c>
      <c r="H470" s="2" t="s">
        <v>732</v>
      </c>
      <c r="I470" s="2"/>
      <c r="J470" s="2"/>
      <c r="K470" s="2"/>
      <c r="L470" s="2"/>
      <c r="M470" s="2" t="s">
        <v>104</v>
      </c>
      <c r="N470" s="3"/>
      <c r="O470" s="3"/>
      <c r="P470" s="4">
        <v>0.0</v>
      </c>
      <c r="Q470" s="2" t="s">
        <v>105</v>
      </c>
      <c r="R470" s="2" t="s">
        <v>106</v>
      </c>
      <c r="S470" s="2" t="s">
        <v>107</v>
      </c>
      <c r="T470" s="2" t="s">
        <v>108</v>
      </c>
      <c r="U470" s="4">
        <f>0.0</f>
        <v>0.0</v>
      </c>
      <c r="V470" s="2" t="s">
        <v>109</v>
      </c>
      <c r="W470" s="2" t="s">
        <v>110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134</v>
      </c>
      <c r="AH470" s="2" t="s">
        <v>69</v>
      </c>
      <c r="AI470" s="2" t="s">
        <v>70</v>
      </c>
      <c r="AJ470" s="2" t="s">
        <v>71</v>
      </c>
      <c r="AK470" s="2">
        <v>5771</v>
      </c>
    </row>
    <row r="471" spans="1:37">
      <c r="A471" s="2" t="s">
        <v>741</v>
      </c>
      <c r="B471" s="2" t="s">
        <v>742</v>
      </c>
      <c r="C471" s="2" t="s">
        <v>47</v>
      </c>
      <c r="D471" s="2" t="s">
        <v>743</v>
      </c>
      <c r="E471" s="2" t="s">
        <v>744</v>
      </c>
      <c r="F471" s="2" t="s">
        <v>228</v>
      </c>
      <c r="G471" s="2" t="s">
        <v>117</v>
      </c>
      <c r="H471" s="2" t="s">
        <v>52</v>
      </c>
      <c r="I471" s="2" t="s">
        <v>53</v>
      </c>
      <c r="J471" s="2" t="s">
        <v>533</v>
      </c>
      <c r="K471" s="2" t="s">
        <v>533</v>
      </c>
      <c r="L471" s="2" t="s">
        <v>311</v>
      </c>
      <c r="M471" s="2" t="s">
        <v>56</v>
      </c>
      <c r="N471" s="3">
        <v>1916.25</v>
      </c>
      <c r="O471" s="3" t="s">
        <v>120</v>
      </c>
      <c r="P471" s="2"/>
      <c r="Q471" s="2"/>
      <c r="R471" s="2" t="s">
        <v>121</v>
      </c>
      <c r="S471" s="2"/>
      <c r="T471" s="2" t="s">
        <v>108</v>
      </c>
      <c r="U471" s="2"/>
      <c r="V471" s="2"/>
      <c r="W471" s="2" t="s">
        <v>122</v>
      </c>
      <c r="X471" s="2" t="s">
        <v>64</v>
      </c>
      <c r="Y471" s="2" t="s">
        <v>65</v>
      </c>
      <c r="Z471" s="2">
        <v>0</v>
      </c>
      <c r="AA471" s="2"/>
      <c r="AB471" s="2"/>
      <c r="AC471" s="2"/>
      <c r="AD471" s="2"/>
      <c r="AE471" s="2" t="s">
        <v>123</v>
      </c>
      <c r="AF471" s="2" t="s">
        <v>124</v>
      </c>
      <c r="AG471" s="2" t="s">
        <v>312</v>
      </c>
      <c r="AH471" s="2" t="s">
        <v>69</v>
      </c>
      <c r="AI471" s="2" t="s">
        <v>70</v>
      </c>
      <c r="AJ471" s="2" t="s">
        <v>71</v>
      </c>
      <c r="AK471" s="2">
        <v>1155</v>
      </c>
    </row>
    <row r="472" spans="1:37">
      <c r="A472" s="2" t="s">
        <v>745</v>
      </c>
      <c r="B472" s="2" t="s">
        <v>742</v>
      </c>
      <c r="C472" s="2" t="s">
        <v>47</v>
      </c>
      <c r="D472" s="2" t="s">
        <v>743</v>
      </c>
      <c r="E472" s="2" t="s">
        <v>744</v>
      </c>
      <c r="F472" s="2" t="s">
        <v>228</v>
      </c>
      <c r="G472" s="2" t="s">
        <v>117</v>
      </c>
      <c r="H472" s="2" t="s">
        <v>52</v>
      </c>
      <c r="I472" s="2" t="s">
        <v>53</v>
      </c>
      <c r="J472" s="2" t="s">
        <v>533</v>
      </c>
      <c r="K472" s="2" t="s">
        <v>533</v>
      </c>
      <c r="L472" s="2" t="s">
        <v>311</v>
      </c>
      <c r="M472" s="2" t="s">
        <v>73</v>
      </c>
      <c r="N472" s="3">
        <v>1916.25</v>
      </c>
      <c r="O472" s="3" t="s">
        <v>120</v>
      </c>
      <c r="P472" s="2"/>
      <c r="Q472" s="2"/>
      <c r="R472" s="2" t="s">
        <v>121</v>
      </c>
      <c r="S472" s="2"/>
      <c r="T472" s="2" t="s">
        <v>108</v>
      </c>
      <c r="U472" s="2"/>
      <c r="V472" s="2"/>
      <c r="W472" s="2" t="s">
        <v>122</v>
      </c>
      <c r="X472" s="2" t="s">
        <v>64</v>
      </c>
      <c r="Y472" s="2" t="s">
        <v>65</v>
      </c>
      <c r="Z472" s="2">
        <v>0</v>
      </c>
      <c r="AA472" s="2"/>
      <c r="AB472" s="2"/>
      <c r="AC472" s="2"/>
      <c r="AD472" s="2"/>
      <c r="AE472" s="2" t="s">
        <v>123</v>
      </c>
      <c r="AF472" s="2" t="s">
        <v>124</v>
      </c>
      <c r="AG472" s="2" t="s">
        <v>312</v>
      </c>
      <c r="AH472" s="2" t="s">
        <v>69</v>
      </c>
      <c r="AI472" s="2" t="s">
        <v>70</v>
      </c>
      <c r="AJ472" s="2" t="s">
        <v>71</v>
      </c>
      <c r="AK472" s="2">
        <v>1155</v>
      </c>
    </row>
    <row r="473" spans="1:37">
      <c r="A473" s="2" t="s">
        <v>746</v>
      </c>
      <c r="B473" s="2" t="s">
        <v>742</v>
      </c>
      <c r="C473" s="2" t="s">
        <v>47</v>
      </c>
      <c r="D473" s="2" t="s">
        <v>743</v>
      </c>
      <c r="E473" s="2" t="s">
        <v>744</v>
      </c>
      <c r="F473" s="2" t="s">
        <v>228</v>
      </c>
      <c r="G473" s="2" t="s">
        <v>117</v>
      </c>
      <c r="H473" s="2" t="s">
        <v>52</v>
      </c>
      <c r="I473" s="2" t="s">
        <v>53</v>
      </c>
      <c r="J473" s="2" t="s">
        <v>533</v>
      </c>
      <c r="K473" s="2" t="s">
        <v>533</v>
      </c>
      <c r="L473" s="2" t="s">
        <v>311</v>
      </c>
      <c r="M473" s="2" t="s">
        <v>78</v>
      </c>
      <c r="N473" s="3">
        <v>1916.25</v>
      </c>
      <c r="O473" s="3" t="s">
        <v>120</v>
      </c>
      <c r="P473" s="2"/>
      <c r="Q473" s="2"/>
      <c r="R473" s="2" t="s">
        <v>121</v>
      </c>
      <c r="S473" s="2"/>
      <c r="T473" s="2" t="s">
        <v>108</v>
      </c>
      <c r="U473" s="2"/>
      <c r="V473" s="2"/>
      <c r="W473" s="2" t="s">
        <v>122</v>
      </c>
      <c r="X473" s="2" t="s">
        <v>64</v>
      </c>
      <c r="Y473" s="2" t="s">
        <v>65</v>
      </c>
      <c r="Z473" s="2">
        <v>0</v>
      </c>
      <c r="AA473" s="2"/>
      <c r="AB473" s="2"/>
      <c r="AC473" s="2"/>
      <c r="AD473" s="2"/>
      <c r="AE473" s="2" t="s">
        <v>123</v>
      </c>
      <c r="AF473" s="2" t="s">
        <v>124</v>
      </c>
      <c r="AG473" s="2" t="s">
        <v>312</v>
      </c>
      <c r="AH473" s="2" t="s">
        <v>69</v>
      </c>
      <c r="AI473" s="2" t="s">
        <v>70</v>
      </c>
      <c r="AJ473" s="2" t="s">
        <v>71</v>
      </c>
      <c r="AK473" s="2">
        <v>1155</v>
      </c>
    </row>
    <row r="474" spans="1:37">
      <c r="A474" s="2" t="s">
        <v>747</v>
      </c>
      <c r="B474" s="2" t="s">
        <v>742</v>
      </c>
      <c r="C474" s="2" t="s">
        <v>47</v>
      </c>
      <c r="D474" s="2" t="s">
        <v>743</v>
      </c>
      <c r="E474" s="2" t="s">
        <v>744</v>
      </c>
      <c r="F474" s="2" t="s">
        <v>228</v>
      </c>
      <c r="G474" s="2" t="s">
        <v>117</v>
      </c>
      <c r="H474" s="2" t="s">
        <v>52</v>
      </c>
      <c r="I474" s="2" t="s">
        <v>53</v>
      </c>
      <c r="J474" s="2" t="s">
        <v>533</v>
      </c>
      <c r="K474" s="2" t="s">
        <v>533</v>
      </c>
      <c r="L474" s="2" t="s">
        <v>311</v>
      </c>
      <c r="M474" s="2" t="s">
        <v>82</v>
      </c>
      <c r="N474" s="3">
        <v>1916.25</v>
      </c>
      <c r="O474" s="3" t="s">
        <v>120</v>
      </c>
      <c r="P474" s="2"/>
      <c r="Q474" s="2"/>
      <c r="R474" s="2" t="s">
        <v>121</v>
      </c>
      <c r="S474" s="2"/>
      <c r="T474" s="2" t="s">
        <v>108</v>
      </c>
      <c r="U474" s="2"/>
      <c r="V474" s="2"/>
      <c r="W474" s="2" t="s">
        <v>122</v>
      </c>
      <c r="X474" s="2" t="s">
        <v>64</v>
      </c>
      <c r="Y474" s="2" t="s">
        <v>65</v>
      </c>
      <c r="Z474" s="2">
        <v>0</v>
      </c>
      <c r="AA474" s="2"/>
      <c r="AB474" s="2"/>
      <c r="AC474" s="2"/>
      <c r="AD474" s="2"/>
      <c r="AE474" s="2" t="s">
        <v>123</v>
      </c>
      <c r="AF474" s="2" t="s">
        <v>124</v>
      </c>
      <c r="AG474" s="2" t="s">
        <v>312</v>
      </c>
      <c r="AH474" s="2" t="s">
        <v>69</v>
      </c>
      <c r="AI474" s="2" t="s">
        <v>70</v>
      </c>
      <c r="AJ474" s="2" t="s">
        <v>71</v>
      </c>
      <c r="AK474" s="2">
        <v>1155</v>
      </c>
    </row>
    <row r="475" spans="1:37">
      <c r="A475" s="2" t="s">
        <v>748</v>
      </c>
      <c r="B475" s="2" t="s">
        <v>742</v>
      </c>
      <c r="C475" s="2" t="s">
        <v>47</v>
      </c>
      <c r="D475" s="2" t="s">
        <v>743</v>
      </c>
      <c r="E475" s="2" t="s">
        <v>744</v>
      </c>
      <c r="F475" s="2" t="s">
        <v>228</v>
      </c>
      <c r="G475" s="2" t="s">
        <v>117</v>
      </c>
      <c r="H475" s="2" t="s">
        <v>52</v>
      </c>
      <c r="I475" s="2" t="s">
        <v>53</v>
      </c>
      <c r="J475" s="2" t="s">
        <v>533</v>
      </c>
      <c r="K475" s="2" t="s">
        <v>533</v>
      </c>
      <c r="L475" s="2" t="s">
        <v>311</v>
      </c>
      <c r="M475" s="2" t="s">
        <v>86</v>
      </c>
      <c r="N475" s="3">
        <v>1916.25</v>
      </c>
      <c r="O475" s="3" t="s">
        <v>120</v>
      </c>
      <c r="P475" s="2"/>
      <c r="Q475" s="2"/>
      <c r="R475" s="2" t="s">
        <v>121</v>
      </c>
      <c r="S475" s="2"/>
      <c r="T475" s="2" t="s">
        <v>108</v>
      </c>
      <c r="U475" s="2"/>
      <c r="V475" s="2"/>
      <c r="W475" s="2" t="s">
        <v>122</v>
      </c>
      <c r="X475" s="2" t="s">
        <v>64</v>
      </c>
      <c r="Y475" s="2" t="s">
        <v>65</v>
      </c>
      <c r="Z475" s="2">
        <v>0</v>
      </c>
      <c r="AA475" s="2"/>
      <c r="AB475" s="2"/>
      <c r="AC475" s="2"/>
      <c r="AD475" s="2"/>
      <c r="AE475" s="2" t="s">
        <v>123</v>
      </c>
      <c r="AF475" s="2" t="s">
        <v>124</v>
      </c>
      <c r="AG475" s="2" t="s">
        <v>312</v>
      </c>
      <c r="AH475" s="2" t="s">
        <v>69</v>
      </c>
      <c r="AI475" s="2" t="s">
        <v>70</v>
      </c>
      <c r="AJ475" s="2" t="s">
        <v>71</v>
      </c>
      <c r="AK475" s="2">
        <v>1155</v>
      </c>
    </row>
    <row r="476" spans="1:37">
      <c r="A476" s="2" t="s">
        <v>749</v>
      </c>
      <c r="B476" s="2" t="s">
        <v>742</v>
      </c>
      <c r="C476" s="2" t="s">
        <v>47</v>
      </c>
      <c r="D476" s="2" t="s">
        <v>743</v>
      </c>
      <c r="E476" s="2" t="s">
        <v>744</v>
      </c>
      <c r="F476" s="2" t="s">
        <v>228</v>
      </c>
      <c r="G476" s="2" t="s">
        <v>117</v>
      </c>
      <c r="H476" s="2" t="s">
        <v>52</v>
      </c>
      <c r="I476" s="2" t="s">
        <v>53</v>
      </c>
      <c r="J476" s="2" t="s">
        <v>533</v>
      </c>
      <c r="K476" s="2" t="s">
        <v>533</v>
      </c>
      <c r="L476" s="2" t="s">
        <v>311</v>
      </c>
      <c r="M476" s="2" t="s">
        <v>91</v>
      </c>
      <c r="N476" s="3">
        <v>1916.25</v>
      </c>
      <c r="O476" s="3" t="s">
        <v>120</v>
      </c>
      <c r="P476" s="2"/>
      <c r="Q476" s="2"/>
      <c r="R476" s="2" t="s">
        <v>121</v>
      </c>
      <c r="S476" s="2"/>
      <c r="T476" s="2" t="s">
        <v>108</v>
      </c>
      <c r="U476" s="2"/>
      <c r="V476" s="2"/>
      <c r="W476" s="2" t="s">
        <v>122</v>
      </c>
      <c r="X476" s="2" t="s">
        <v>64</v>
      </c>
      <c r="Y476" s="2" t="s">
        <v>65</v>
      </c>
      <c r="Z476" s="2">
        <v>0</v>
      </c>
      <c r="AA476" s="2"/>
      <c r="AB476" s="2"/>
      <c r="AC476" s="2"/>
      <c r="AD476" s="2"/>
      <c r="AE476" s="2" t="s">
        <v>123</v>
      </c>
      <c r="AF476" s="2" t="s">
        <v>124</v>
      </c>
      <c r="AG476" s="2" t="s">
        <v>312</v>
      </c>
      <c r="AH476" s="2" t="s">
        <v>69</v>
      </c>
      <c r="AI476" s="2" t="s">
        <v>70</v>
      </c>
      <c r="AJ476" s="2" t="s">
        <v>71</v>
      </c>
      <c r="AK476" s="2">
        <v>1155</v>
      </c>
    </row>
    <row r="477" spans="1:37">
      <c r="A477" s="2" t="s">
        <v>750</v>
      </c>
      <c r="B477" s="2" t="s">
        <v>742</v>
      </c>
      <c r="C477" s="2" t="s">
        <v>47</v>
      </c>
      <c r="D477" s="2" t="s">
        <v>743</v>
      </c>
      <c r="E477" s="2" t="s">
        <v>744</v>
      </c>
      <c r="F477" s="2" t="s">
        <v>228</v>
      </c>
      <c r="G477" s="2" t="s">
        <v>117</v>
      </c>
      <c r="H477" s="2" t="s">
        <v>52</v>
      </c>
      <c r="I477" s="2" t="s">
        <v>53</v>
      </c>
      <c r="J477" s="2" t="s">
        <v>533</v>
      </c>
      <c r="K477" s="2" t="s">
        <v>533</v>
      </c>
      <c r="L477" s="2" t="s">
        <v>311</v>
      </c>
      <c r="M477" s="2" t="s">
        <v>95</v>
      </c>
      <c r="N477" s="3">
        <v>1916.25</v>
      </c>
      <c r="O477" s="3" t="s">
        <v>120</v>
      </c>
      <c r="P477" s="2"/>
      <c r="Q477" s="2"/>
      <c r="R477" s="2" t="s">
        <v>121</v>
      </c>
      <c r="S477" s="2"/>
      <c r="T477" s="2" t="s">
        <v>108</v>
      </c>
      <c r="U477" s="2"/>
      <c r="V477" s="2"/>
      <c r="W477" s="2" t="s">
        <v>122</v>
      </c>
      <c r="X477" s="2" t="s">
        <v>64</v>
      </c>
      <c r="Y477" s="2" t="s">
        <v>65</v>
      </c>
      <c r="Z477" s="2">
        <v>0</v>
      </c>
      <c r="AA477" s="2"/>
      <c r="AB477" s="2"/>
      <c r="AC477" s="2"/>
      <c r="AD477" s="2"/>
      <c r="AE477" s="2" t="s">
        <v>123</v>
      </c>
      <c r="AF477" s="2" t="s">
        <v>124</v>
      </c>
      <c r="AG477" s="2" t="s">
        <v>312</v>
      </c>
      <c r="AH477" s="2" t="s">
        <v>69</v>
      </c>
      <c r="AI477" s="2" t="s">
        <v>70</v>
      </c>
      <c r="AJ477" s="2" t="s">
        <v>71</v>
      </c>
      <c r="AK477" s="2">
        <v>1155</v>
      </c>
    </row>
    <row r="478" spans="1:37">
      <c r="A478" s="2" t="s">
        <v>751</v>
      </c>
      <c r="B478" s="2" t="s">
        <v>742</v>
      </c>
      <c r="C478" s="2" t="s">
        <v>47</v>
      </c>
      <c r="D478" s="2" t="s">
        <v>743</v>
      </c>
      <c r="E478" s="2" t="s">
        <v>744</v>
      </c>
      <c r="F478" s="2" t="s">
        <v>228</v>
      </c>
      <c r="G478" s="2" t="s">
        <v>117</v>
      </c>
      <c r="H478" s="2" t="s">
        <v>52</v>
      </c>
      <c r="I478" s="2" t="s">
        <v>53</v>
      </c>
      <c r="J478" s="2" t="s">
        <v>533</v>
      </c>
      <c r="K478" s="2" t="s">
        <v>533</v>
      </c>
      <c r="L478" s="2" t="s">
        <v>311</v>
      </c>
      <c r="M478" s="2" t="s">
        <v>100</v>
      </c>
      <c r="N478" s="3">
        <v>1916.25</v>
      </c>
      <c r="O478" s="3" t="s">
        <v>120</v>
      </c>
      <c r="P478" s="2"/>
      <c r="Q478" s="2"/>
      <c r="R478" s="2" t="s">
        <v>121</v>
      </c>
      <c r="S478" s="2"/>
      <c r="T478" s="2" t="s">
        <v>108</v>
      </c>
      <c r="U478" s="2"/>
      <c r="V478" s="2"/>
      <c r="W478" s="2" t="s">
        <v>122</v>
      </c>
      <c r="X478" s="2" t="s">
        <v>64</v>
      </c>
      <c r="Y478" s="2" t="s">
        <v>65</v>
      </c>
      <c r="Z478" s="2">
        <v>0</v>
      </c>
      <c r="AA478" s="2"/>
      <c r="AB478" s="2"/>
      <c r="AC478" s="2"/>
      <c r="AD478" s="2"/>
      <c r="AE478" s="2" t="s">
        <v>123</v>
      </c>
      <c r="AF478" s="2" t="s">
        <v>124</v>
      </c>
      <c r="AG478" s="2" t="s">
        <v>312</v>
      </c>
      <c r="AH478" s="2" t="s">
        <v>69</v>
      </c>
      <c r="AI478" s="2" t="s">
        <v>70</v>
      </c>
      <c r="AJ478" s="2" t="s">
        <v>71</v>
      </c>
      <c r="AK478" s="2">
        <v>1155</v>
      </c>
    </row>
    <row r="479" spans="1:37">
      <c r="A479" s="2" t="s">
        <v>752</v>
      </c>
      <c r="B479" s="2" t="s">
        <v>742</v>
      </c>
      <c r="C479" s="2" t="s">
        <v>47</v>
      </c>
      <c r="D479" s="2" t="s">
        <v>743</v>
      </c>
      <c r="E479" s="2" t="s">
        <v>744</v>
      </c>
      <c r="F479" s="2" t="s">
        <v>228</v>
      </c>
      <c r="G479" s="2" t="s">
        <v>117</v>
      </c>
      <c r="H479" s="2" t="s">
        <v>52</v>
      </c>
      <c r="I479" s="2"/>
      <c r="J479" s="2"/>
      <c r="K479" s="2"/>
      <c r="L479" s="2"/>
      <c r="M479" s="2" t="s">
        <v>104</v>
      </c>
      <c r="N479" s="3"/>
      <c r="O479" s="3"/>
      <c r="P479" s="4">
        <v>0.0</v>
      </c>
      <c r="Q479" s="2" t="s">
        <v>105</v>
      </c>
      <c r="R479" s="2" t="s">
        <v>106</v>
      </c>
      <c r="S479" s="2" t="s">
        <v>107</v>
      </c>
      <c r="T479" s="2" t="s">
        <v>108</v>
      </c>
      <c r="U479" s="4">
        <f>0.0</f>
        <v>0.0</v>
      </c>
      <c r="V479" s="2" t="s">
        <v>109</v>
      </c>
      <c r="W479" s="2" t="s">
        <v>110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111</v>
      </c>
      <c r="AH479" s="2" t="s">
        <v>69</v>
      </c>
      <c r="AI479" s="2" t="s">
        <v>70</v>
      </c>
      <c r="AJ479" s="2" t="s">
        <v>71</v>
      </c>
      <c r="AK479" s="2">
        <v>1155</v>
      </c>
    </row>
    <row r="480" spans="1:37">
      <c r="A480" s="2" t="s">
        <v>753</v>
      </c>
      <c r="B480" s="2" t="s">
        <v>754</v>
      </c>
      <c r="C480" s="2" t="s">
        <v>47</v>
      </c>
      <c r="D480" s="2" t="s">
        <v>755</v>
      </c>
      <c r="E480" s="2" t="s">
        <v>227</v>
      </c>
      <c r="F480" s="2" t="s">
        <v>228</v>
      </c>
      <c r="G480" s="2" t="s">
        <v>117</v>
      </c>
      <c r="H480" s="2" t="s">
        <v>52</v>
      </c>
      <c r="I480" s="2" t="s">
        <v>53</v>
      </c>
      <c r="J480" s="2" t="s">
        <v>230</v>
      </c>
      <c r="K480" s="2" t="s">
        <v>55</v>
      </c>
      <c r="L480" s="2" t="s">
        <v>51</v>
      </c>
      <c r="M480" s="2" t="s">
        <v>56</v>
      </c>
      <c r="N480" s="3">
        <v>84634.64</v>
      </c>
      <c r="O480" s="3" t="s">
        <v>57</v>
      </c>
      <c r="P480" s="4">
        <f>IF(O480="吨",N480*1000,IF(O480="万立方米",N480*10000,""))</f>
        <v>84634640.0</v>
      </c>
      <c r="Q480" s="2" t="s">
        <v>58</v>
      </c>
      <c r="R480" s="2" t="s">
        <v>59</v>
      </c>
      <c r="S480" s="2" t="s">
        <v>60</v>
      </c>
      <c r="T480" s="2" t="s">
        <v>61</v>
      </c>
      <c r="U480" s="4">
        <f>0.06</f>
        <v>0.06</v>
      </c>
      <c r="V480" s="2" t="s">
        <v>62</v>
      </c>
      <c r="W480" s="2" t="s">
        <v>63</v>
      </c>
      <c r="X480" s="2" t="s">
        <v>64</v>
      </c>
      <c r="Y480" s="2" t="s">
        <v>65</v>
      </c>
      <c r="Z480" s="2">
        <v>0</v>
      </c>
      <c r="AA480" s="2"/>
      <c r="AB480" s="2"/>
      <c r="AC480" s="4">
        <f>P480*U480/1000000</f>
        <v>5.0780784</v>
      </c>
      <c r="AD480" s="4">
        <f>AC480*(1-Z480/100)</f>
        <v>5.0780784</v>
      </c>
      <c r="AE480" s="2" t="s">
        <v>66</v>
      </c>
      <c r="AF480" s="2" t="s">
        <v>67</v>
      </c>
      <c r="AG480" s="2" t="s">
        <v>68</v>
      </c>
      <c r="AH480" s="2" t="s">
        <v>69</v>
      </c>
      <c r="AI480" s="2" t="s">
        <v>70</v>
      </c>
      <c r="AJ480" s="2" t="s">
        <v>71</v>
      </c>
      <c r="AK480" s="2">
        <v>658</v>
      </c>
    </row>
    <row r="481" spans="1:37">
      <c r="A481" s="2" t="s">
        <v>756</v>
      </c>
      <c r="B481" s="2" t="s">
        <v>754</v>
      </c>
      <c r="C481" s="2" t="s">
        <v>47</v>
      </c>
      <c r="D481" s="2" t="s">
        <v>755</v>
      </c>
      <c r="E481" s="2" t="s">
        <v>227</v>
      </c>
      <c r="F481" s="2" t="s">
        <v>228</v>
      </c>
      <c r="G481" s="2" t="s">
        <v>117</v>
      </c>
      <c r="H481" s="2" t="s">
        <v>52</v>
      </c>
      <c r="I481" s="2" t="s">
        <v>53</v>
      </c>
      <c r="J481" s="2" t="s">
        <v>230</v>
      </c>
      <c r="K481" s="2" t="s">
        <v>55</v>
      </c>
      <c r="L481" s="2" t="s">
        <v>51</v>
      </c>
      <c r="M481" s="2" t="s">
        <v>73</v>
      </c>
      <c r="N481" s="3">
        <v>84634.64</v>
      </c>
      <c r="O481" s="3" t="s">
        <v>57</v>
      </c>
      <c r="P481" s="4">
        <f>IF(O481="吨",N481*1000,IF(O481="万立方米",N481*10000,""))</f>
        <v>84634640.0</v>
      </c>
      <c r="Q481" s="2" t="s">
        <v>58</v>
      </c>
      <c r="R481" s="2" t="s">
        <v>59</v>
      </c>
      <c r="S481" s="2" t="s">
        <v>74</v>
      </c>
      <c r="T481" s="2" t="s">
        <v>75</v>
      </c>
      <c r="U481" s="4">
        <f>1.5</f>
        <v>1.5</v>
      </c>
      <c r="V481" s="2" t="s">
        <v>62</v>
      </c>
      <c r="W481" s="2" t="s">
        <v>76</v>
      </c>
      <c r="X481" s="2" t="s">
        <v>64</v>
      </c>
      <c r="Y481" s="2" t="s">
        <v>65</v>
      </c>
      <c r="Z481" s="2">
        <v>0</v>
      </c>
      <c r="AA481" s="2"/>
      <c r="AB481" s="2"/>
      <c r="AC481" s="4">
        <f>P481*U481/1000000</f>
        <v>126.95196</v>
      </c>
      <c r="AD481" s="4">
        <f>AC481*(1-Z481/100)</f>
        <v>126.95196</v>
      </c>
      <c r="AE481" s="2" t="s">
        <v>66</v>
      </c>
      <c r="AF481" s="2" t="s">
        <v>67</v>
      </c>
      <c r="AG481" s="2" t="s">
        <v>68</v>
      </c>
      <c r="AH481" s="2" t="s">
        <v>69</v>
      </c>
      <c r="AI481" s="2" t="s">
        <v>70</v>
      </c>
      <c r="AJ481" s="2" t="s">
        <v>71</v>
      </c>
      <c r="AK481" s="2">
        <v>658</v>
      </c>
    </row>
    <row r="482" spans="1:37">
      <c r="A482" s="2" t="s">
        <v>757</v>
      </c>
      <c r="B482" s="2" t="s">
        <v>754</v>
      </c>
      <c r="C482" s="2" t="s">
        <v>47</v>
      </c>
      <c r="D482" s="2" t="s">
        <v>755</v>
      </c>
      <c r="E482" s="2" t="s">
        <v>227</v>
      </c>
      <c r="F482" s="2" t="s">
        <v>228</v>
      </c>
      <c r="G482" s="2" t="s">
        <v>117</v>
      </c>
      <c r="H482" s="2" t="s">
        <v>52</v>
      </c>
      <c r="I482" s="2" t="s">
        <v>53</v>
      </c>
      <c r="J482" s="2" t="s">
        <v>230</v>
      </c>
      <c r="K482" s="2" t="s">
        <v>55</v>
      </c>
      <c r="L482" s="2" t="s">
        <v>51</v>
      </c>
      <c r="M482" s="2" t="s">
        <v>78</v>
      </c>
      <c r="N482" s="3">
        <v>84634.64</v>
      </c>
      <c r="O482" s="3" t="s">
        <v>57</v>
      </c>
      <c r="P482" s="4">
        <f>IF(O482="吨",N482*1000,IF(O482="万立方米",N482*10000,""))</f>
        <v>84634640.0</v>
      </c>
      <c r="Q482" s="2" t="s">
        <v>58</v>
      </c>
      <c r="R482" s="2" t="s">
        <v>59</v>
      </c>
      <c r="S482" s="2" t="s">
        <v>79</v>
      </c>
      <c r="T482" s="2" t="s">
        <v>75</v>
      </c>
      <c r="U482" s="4">
        <f>6.0</f>
        <v>6.0</v>
      </c>
      <c r="V482" s="2" t="s">
        <v>62</v>
      </c>
      <c r="W482" s="2" t="s">
        <v>80</v>
      </c>
      <c r="X482" s="2" t="s">
        <v>64</v>
      </c>
      <c r="Y482" s="2" t="s">
        <v>65</v>
      </c>
      <c r="Z482" s="2">
        <v>0</v>
      </c>
      <c r="AA482" s="2"/>
      <c r="AB482" s="2"/>
      <c r="AC482" s="4">
        <f>P482*U482/1000000</f>
        <v>507.80784</v>
      </c>
      <c r="AD482" s="4">
        <f>AC482*(1-Z482/100)</f>
        <v>507.80784</v>
      </c>
      <c r="AE482" s="2" t="s">
        <v>66</v>
      </c>
      <c r="AF482" s="2" t="s">
        <v>67</v>
      </c>
      <c r="AG482" s="2" t="s">
        <v>68</v>
      </c>
      <c r="AH482" s="2" t="s">
        <v>69</v>
      </c>
      <c r="AI482" s="2" t="s">
        <v>70</v>
      </c>
      <c r="AJ482" s="2" t="s">
        <v>71</v>
      </c>
      <c r="AK482" s="2">
        <v>658</v>
      </c>
    </row>
    <row r="483" spans="1:37">
      <c r="A483" s="2" t="s">
        <v>758</v>
      </c>
      <c r="B483" s="2" t="s">
        <v>754</v>
      </c>
      <c r="C483" s="2" t="s">
        <v>47</v>
      </c>
      <c r="D483" s="2" t="s">
        <v>755</v>
      </c>
      <c r="E483" s="2" t="s">
        <v>227</v>
      </c>
      <c r="F483" s="2" t="s">
        <v>228</v>
      </c>
      <c r="G483" s="2" t="s">
        <v>117</v>
      </c>
      <c r="H483" s="2" t="s">
        <v>52</v>
      </c>
      <c r="I483" s="2" t="s">
        <v>53</v>
      </c>
      <c r="J483" s="2" t="s">
        <v>230</v>
      </c>
      <c r="K483" s="2" t="s">
        <v>55</v>
      </c>
      <c r="L483" s="2" t="s">
        <v>51</v>
      </c>
      <c r="M483" s="2" t="s">
        <v>82</v>
      </c>
      <c r="N483" s="3">
        <v>84634.64</v>
      </c>
      <c r="O483" s="3" t="s">
        <v>57</v>
      </c>
      <c r="P483" s="4">
        <f>IF(O483="吨",N483*1000,IF(O483="万立方米",N483*10000,""))</f>
        <v>84634640.0</v>
      </c>
      <c r="Q483" s="2" t="s">
        <v>58</v>
      </c>
      <c r="R483" s="2" t="s">
        <v>59</v>
      </c>
      <c r="S483" s="2" t="s">
        <v>83</v>
      </c>
      <c r="T483" s="2" t="s">
        <v>61</v>
      </c>
      <c r="U483" s="4">
        <f>0.35</f>
        <v>0.35</v>
      </c>
      <c r="V483" s="2" t="s">
        <v>62</v>
      </c>
      <c r="W483" s="2" t="s">
        <v>84</v>
      </c>
      <c r="X483" s="2" t="s">
        <v>64</v>
      </c>
      <c r="Y483" s="2" t="s">
        <v>65</v>
      </c>
      <c r="Z483" s="2">
        <v>0</v>
      </c>
      <c r="AA483" s="2"/>
      <c r="AB483" s="2"/>
      <c r="AC483" s="4">
        <f>P483*U483/1000000</f>
        <v>29.622123999999996</v>
      </c>
      <c r="AD483" s="4">
        <f>AC483*(1-Z483/100)</f>
        <v>29.622123999999996</v>
      </c>
      <c r="AE483" s="2" t="s">
        <v>66</v>
      </c>
      <c r="AF483" s="2" t="s">
        <v>67</v>
      </c>
      <c r="AG483" s="2" t="s">
        <v>68</v>
      </c>
      <c r="AH483" s="2" t="s">
        <v>69</v>
      </c>
      <c r="AI483" s="2" t="s">
        <v>70</v>
      </c>
      <c r="AJ483" s="2" t="s">
        <v>71</v>
      </c>
      <c r="AK483" s="2">
        <v>658</v>
      </c>
    </row>
    <row r="484" spans="1:37">
      <c r="A484" s="2" t="s">
        <v>759</v>
      </c>
      <c r="B484" s="2" t="s">
        <v>754</v>
      </c>
      <c r="C484" s="2" t="s">
        <v>47</v>
      </c>
      <c r="D484" s="2" t="s">
        <v>755</v>
      </c>
      <c r="E484" s="2" t="s">
        <v>227</v>
      </c>
      <c r="F484" s="2" t="s">
        <v>228</v>
      </c>
      <c r="G484" s="2" t="s">
        <v>117</v>
      </c>
      <c r="H484" s="2" t="s">
        <v>52</v>
      </c>
      <c r="I484" s="2" t="s">
        <v>53</v>
      </c>
      <c r="J484" s="2" t="s">
        <v>230</v>
      </c>
      <c r="K484" s="2" t="s">
        <v>55</v>
      </c>
      <c r="L484" s="2" t="s">
        <v>51</v>
      </c>
      <c r="M484" s="2" t="s">
        <v>86</v>
      </c>
      <c r="N484" s="3">
        <v>84634.64</v>
      </c>
      <c r="O484" s="3" t="s">
        <v>57</v>
      </c>
      <c r="P484" s="4">
        <f>IF(O484="吨",N484*1000,IF(O484="万立方米",N484*10000,""))</f>
        <v>84634640.0</v>
      </c>
      <c r="Q484" s="2" t="s">
        <v>58</v>
      </c>
      <c r="R484" s="2" t="s">
        <v>59</v>
      </c>
      <c r="S484" s="2" t="s">
        <v>87</v>
      </c>
      <c r="T484" s="2" t="s">
        <v>88</v>
      </c>
      <c r="U484" s="4">
        <f>0.75</f>
        <v>0.75</v>
      </c>
      <c r="V484" s="2" t="s">
        <v>62</v>
      </c>
      <c r="W484" s="2" t="s">
        <v>89</v>
      </c>
      <c r="X484" s="2" t="s">
        <v>64</v>
      </c>
      <c r="Y484" s="2" t="s">
        <v>65</v>
      </c>
      <c r="Z484" s="2">
        <v>0</v>
      </c>
      <c r="AA484" s="2"/>
      <c r="AB484" s="2"/>
      <c r="AC484" s="4">
        <f>P484*U484/1000000</f>
        <v>63.47598</v>
      </c>
      <c r="AD484" s="4">
        <f>AC485*(1-AA484/100)+(AC484-AC485)*(1-AB484/100)</f>
        <v>63.47598</v>
      </c>
      <c r="AE484" s="2" t="s">
        <v>66</v>
      </c>
      <c r="AF484" s="2" t="s">
        <v>67</v>
      </c>
      <c r="AG484" s="2" t="s">
        <v>68</v>
      </c>
      <c r="AH484" s="2" t="s">
        <v>69</v>
      </c>
      <c r="AI484" s="2" t="s">
        <v>70</v>
      </c>
      <c r="AJ484" s="2" t="s">
        <v>71</v>
      </c>
      <c r="AK484" s="2">
        <v>658</v>
      </c>
    </row>
    <row r="485" spans="1:37">
      <c r="A485" s="2" t="s">
        <v>760</v>
      </c>
      <c r="B485" s="2" t="s">
        <v>754</v>
      </c>
      <c r="C485" s="2" t="s">
        <v>47</v>
      </c>
      <c r="D485" s="2" t="s">
        <v>755</v>
      </c>
      <c r="E485" s="2" t="s">
        <v>227</v>
      </c>
      <c r="F485" s="2" t="s">
        <v>228</v>
      </c>
      <c r="G485" s="2" t="s">
        <v>117</v>
      </c>
      <c r="H485" s="2" t="s">
        <v>52</v>
      </c>
      <c r="I485" s="2" t="s">
        <v>53</v>
      </c>
      <c r="J485" s="2" t="s">
        <v>230</v>
      </c>
      <c r="K485" s="2" t="s">
        <v>55</v>
      </c>
      <c r="L485" s="2" t="s">
        <v>51</v>
      </c>
      <c r="M485" s="2" t="s">
        <v>91</v>
      </c>
      <c r="N485" s="3">
        <v>84634.64</v>
      </c>
      <c r="O485" s="3" t="s">
        <v>57</v>
      </c>
      <c r="P485" s="4">
        <f>IF(O485="吨",N485*1000,IF(O485="万立方米",N485*10000,""))</f>
        <v>84634640.0</v>
      </c>
      <c r="Q485" s="2" t="s">
        <v>58</v>
      </c>
      <c r="R485" s="2" t="s">
        <v>59</v>
      </c>
      <c r="S485" s="2" t="s">
        <v>92</v>
      </c>
      <c r="T485" s="2" t="s">
        <v>88</v>
      </c>
      <c r="U485" s="4">
        <f>0.75</f>
        <v>0.75</v>
      </c>
      <c r="V485" s="2" t="s">
        <v>62</v>
      </c>
      <c r="W485" s="2" t="s">
        <v>93</v>
      </c>
      <c r="X485" s="2" t="s">
        <v>64</v>
      </c>
      <c r="Y485" s="2" t="s">
        <v>65</v>
      </c>
      <c r="Z485" s="2">
        <v>0</v>
      </c>
      <c r="AA485" s="2"/>
      <c r="AB485" s="2"/>
      <c r="AC485" s="4">
        <f>P485*U485/1000000</f>
        <v>63.47598</v>
      </c>
      <c r="AD485" s="4">
        <f>AC485*(1-Z485/100)</f>
        <v>63.47598</v>
      </c>
      <c r="AE485" s="2" t="s">
        <v>66</v>
      </c>
      <c r="AF485" s="2" t="s">
        <v>67</v>
      </c>
      <c r="AG485" s="2" t="s">
        <v>68</v>
      </c>
      <c r="AH485" s="2" t="s">
        <v>69</v>
      </c>
      <c r="AI485" s="2" t="s">
        <v>70</v>
      </c>
      <c r="AJ485" s="2" t="s">
        <v>71</v>
      </c>
      <c r="AK485" s="2">
        <v>658</v>
      </c>
    </row>
    <row r="486" spans="1:37">
      <c r="A486" s="2" t="s">
        <v>761</v>
      </c>
      <c r="B486" s="2" t="s">
        <v>754</v>
      </c>
      <c r="C486" s="2" t="s">
        <v>47</v>
      </c>
      <c r="D486" s="2" t="s">
        <v>755</v>
      </c>
      <c r="E486" s="2" t="s">
        <v>227</v>
      </c>
      <c r="F486" s="2" t="s">
        <v>228</v>
      </c>
      <c r="G486" s="2" t="s">
        <v>117</v>
      </c>
      <c r="H486" s="2" t="s">
        <v>52</v>
      </c>
      <c r="I486" s="2" t="s">
        <v>53</v>
      </c>
      <c r="J486" s="2" t="s">
        <v>230</v>
      </c>
      <c r="K486" s="2" t="s">
        <v>55</v>
      </c>
      <c r="L486" s="2" t="s">
        <v>51</v>
      </c>
      <c r="M486" s="2" t="s">
        <v>95</v>
      </c>
      <c r="N486" s="3">
        <v>84634.64</v>
      </c>
      <c r="O486" s="3" t="s">
        <v>57</v>
      </c>
      <c r="P486" s="4">
        <f>IF(O486="吨",N486*1000,IF(O486="万立方米",N486*10000,""))</f>
        <v>84634640.0</v>
      </c>
      <c r="Q486" s="2" t="s">
        <v>58</v>
      </c>
      <c r="R486" s="2" t="s">
        <v>59</v>
      </c>
      <c r="S486" s="2" t="s">
        <v>96</v>
      </c>
      <c r="T486" s="2" t="s">
        <v>97</v>
      </c>
      <c r="U486" s="4">
        <f>1.7</f>
        <v>1.7</v>
      </c>
      <c r="V486" s="2" t="s">
        <v>62</v>
      </c>
      <c r="W486" s="2" t="s">
        <v>98</v>
      </c>
      <c r="X486" s="2" t="s">
        <v>64</v>
      </c>
      <c r="Y486" s="2" t="s">
        <v>65</v>
      </c>
      <c r="Z486" s="2">
        <v>0</v>
      </c>
      <c r="AA486" s="2"/>
      <c r="AB486" s="2"/>
      <c r="AC486" s="4">
        <f>P486*U486/1000000</f>
        <v>143.878888</v>
      </c>
      <c r="AD486" s="4">
        <f>AC486*(1-Z486/100)</f>
        <v>143.878888</v>
      </c>
      <c r="AE486" s="2" t="s">
        <v>66</v>
      </c>
      <c r="AF486" s="2" t="s">
        <v>67</v>
      </c>
      <c r="AG486" s="2" t="s">
        <v>68</v>
      </c>
      <c r="AH486" s="2" t="s">
        <v>69</v>
      </c>
      <c r="AI486" s="2" t="s">
        <v>70</v>
      </c>
      <c r="AJ486" s="2" t="s">
        <v>71</v>
      </c>
      <c r="AK486" s="2">
        <v>658</v>
      </c>
    </row>
    <row r="487" spans="1:37">
      <c r="A487" s="2" t="s">
        <v>762</v>
      </c>
      <c r="B487" s="2" t="s">
        <v>754</v>
      </c>
      <c r="C487" s="2" t="s">
        <v>47</v>
      </c>
      <c r="D487" s="2" t="s">
        <v>755</v>
      </c>
      <c r="E487" s="2" t="s">
        <v>227</v>
      </c>
      <c r="F487" s="2" t="s">
        <v>228</v>
      </c>
      <c r="G487" s="2" t="s">
        <v>117</v>
      </c>
      <c r="H487" s="2" t="s">
        <v>52</v>
      </c>
      <c r="I487" s="2" t="s">
        <v>53</v>
      </c>
      <c r="J487" s="2" t="s">
        <v>230</v>
      </c>
      <c r="K487" s="2" t="s">
        <v>55</v>
      </c>
      <c r="L487" s="2" t="s">
        <v>51</v>
      </c>
      <c r="M487" s="2" t="s">
        <v>100</v>
      </c>
      <c r="N487" s="3">
        <v>84634.64</v>
      </c>
      <c r="O487" s="3" t="s">
        <v>57</v>
      </c>
      <c r="P487" s="4">
        <f>IF(O487="吨",N487*1000,IF(O487="万立方米",N487*10000,""))</f>
        <v>84634640.0</v>
      </c>
      <c r="Q487" s="2" t="s">
        <v>58</v>
      </c>
      <c r="R487" s="2" t="s">
        <v>59</v>
      </c>
      <c r="S487" s="2" t="s">
        <v>101</v>
      </c>
      <c r="T487" s="2" t="s">
        <v>75</v>
      </c>
      <c r="U487" s="4">
        <f>0.12</f>
        <v>0.12</v>
      </c>
      <c r="V487" s="2" t="s">
        <v>62</v>
      </c>
      <c r="W487" s="2" t="s">
        <v>102</v>
      </c>
      <c r="X487" s="2" t="s">
        <v>64</v>
      </c>
      <c r="Y487" s="2" t="s">
        <v>65</v>
      </c>
      <c r="Z487" s="2">
        <v>0</v>
      </c>
      <c r="AA487" s="2"/>
      <c r="AB487" s="2"/>
      <c r="AC487" s="4">
        <f>P487*U487/1000000</f>
        <v>10.1561568</v>
      </c>
      <c r="AD487" s="4">
        <f>AC487*(1-Z487/100)</f>
        <v>10.1561568</v>
      </c>
      <c r="AE487" s="2" t="s">
        <v>66</v>
      </c>
      <c r="AF487" s="2" t="s">
        <v>67</v>
      </c>
      <c r="AG487" s="2" t="s">
        <v>68</v>
      </c>
      <c r="AH487" s="2" t="s">
        <v>69</v>
      </c>
      <c r="AI487" s="2" t="s">
        <v>70</v>
      </c>
      <c r="AJ487" s="2" t="s">
        <v>71</v>
      </c>
      <c r="AK487" s="2">
        <v>658</v>
      </c>
    </row>
    <row r="488" spans="1:37">
      <c r="A488" s="2" t="s">
        <v>763</v>
      </c>
      <c r="B488" s="2" t="s">
        <v>754</v>
      </c>
      <c r="C488" s="2" t="s">
        <v>47</v>
      </c>
      <c r="D488" s="2" t="s">
        <v>755</v>
      </c>
      <c r="E488" s="2" t="s">
        <v>227</v>
      </c>
      <c r="F488" s="2" t="s">
        <v>228</v>
      </c>
      <c r="G488" s="2" t="s">
        <v>117</v>
      </c>
      <c r="H488" s="2" t="s">
        <v>52</v>
      </c>
      <c r="I488" s="2"/>
      <c r="J488" s="2"/>
      <c r="K488" s="2" t="s">
        <v>147</v>
      </c>
      <c r="L488" s="2" t="s">
        <v>429</v>
      </c>
      <c r="M488" s="2" t="s">
        <v>104</v>
      </c>
      <c r="N488" s="3"/>
      <c r="O488" s="3"/>
      <c r="P488" s="2"/>
      <c r="Q488" s="2" t="s">
        <v>105</v>
      </c>
      <c r="R488" s="2" t="s">
        <v>106</v>
      </c>
      <c r="S488" s="2" t="s">
        <v>107</v>
      </c>
      <c r="T488" s="2" t="s">
        <v>108</v>
      </c>
      <c r="U488" s="2"/>
      <c r="V488" s="2" t="s">
        <v>109</v>
      </c>
      <c r="W488" s="2" t="s">
        <v>110</v>
      </c>
      <c r="X488" s="2"/>
      <c r="Y488" s="2" t="s">
        <v>65</v>
      </c>
      <c r="Z488" s="2">
        <v>0</v>
      </c>
      <c r="AA488" s="2"/>
      <c r="AB488" s="2"/>
      <c r="AC488" s="2"/>
      <c r="AD488" s="2"/>
      <c r="AE488" s="2" t="s">
        <v>123</v>
      </c>
      <c r="AF488" s="2" t="s">
        <v>222</v>
      </c>
      <c r="AG488" s="2" t="s">
        <v>223</v>
      </c>
      <c r="AH488" s="2" t="s">
        <v>69</v>
      </c>
      <c r="AI488" s="2" t="s">
        <v>70</v>
      </c>
      <c r="AJ488" s="2" t="s">
        <v>71</v>
      </c>
      <c r="AK488" s="2">
        <v>658</v>
      </c>
    </row>
    <row r="489" spans="1:37">
      <c r="A489" s="2" t="s">
        <v>764</v>
      </c>
      <c r="B489" s="2" t="s">
        <v>765</v>
      </c>
      <c r="C489" s="2" t="s">
        <v>47</v>
      </c>
      <c r="D489" s="2" t="s">
        <v>766</v>
      </c>
      <c r="E489" s="2" t="s">
        <v>242</v>
      </c>
      <c r="F489" s="2" t="s">
        <v>178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51</v>
      </c>
      <c r="M489" s="2" t="s">
        <v>56</v>
      </c>
      <c r="N489" s="3">
        <v>5613.05</v>
      </c>
      <c r="O489" s="3" t="s">
        <v>57</v>
      </c>
      <c r="P489" s="4">
        <f>IF(O489="吨",N489*1000,IF(O489="万立方米",N489*10000,""))</f>
        <v>5613050.0</v>
      </c>
      <c r="Q489" s="2" t="s">
        <v>58</v>
      </c>
      <c r="R489" s="2" t="s">
        <v>59</v>
      </c>
      <c r="S489" s="2" t="s">
        <v>60</v>
      </c>
      <c r="T489" s="2" t="s">
        <v>61</v>
      </c>
      <c r="U489" s="4">
        <f>0.06</f>
        <v>0.06</v>
      </c>
      <c r="V489" s="2" t="s">
        <v>62</v>
      </c>
      <c r="W489" s="2" t="s">
        <v>63</v>
      </c>
      <c r="X489" s="2" t="s">
        <v>64</v>
      </c>
      <c r="Y489" s="2" t="s">
        <v>65</v>
      </c>
      <c r="Z489" s="2">
        <v>0</v>
      </c>
      <c r="AA489" s="2"/>
      <c r="AB489" s="2"/>
      <c r="AC489" s="4">
        <f>P489*U489/1000000</f>
        <v>0.336783</v>
      </c>
      <c r="AD489" s="4">
        <f>AC489*(1-Z489/100)</f>
        <v>0.336783</v>
      </c>
      <c r="AE489" s="2" t="s">
        <v>66</v>
      </c>
      <c r="AF489" s="2" t="s">
        <v>67</v>
      </c>
      <c r="AG489" s="2" t="s">
        <v>68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767</v>
      </c>
      <c r="B490" s="2" t="s">
        <v>765</v>
      </c>
      <c r="C490" s="2" t="s">
        <v>47</v>
      </c>
      <c r="D490" s="2" t="s">
        <v>766</v>
      </c>
      <c r="E490" s="2" t="s">
        <v>242</v>
      </c>
      <c r="F490" s="2" t="s">
        <v>178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51</v>
      </c>
      <c r="M490" s="2" t="s">
        <v>73</v>
      </c>
      <c r="N490" s="3">
        <v>5613.05</v>
      </c>
      <c r="O490" s="3" t="s">
        <v>57</v>
      </c>
      <c r="P490" s="4">
        <f>IF(O490="吨",N490*1000,IF(O490="万立方米",N490*10000,""))</f>
        <v>5613050.0</v>
      </c>
      <c r="Q490" s="2" t="s">
        <v>58</v>
      </c>
      <c r="R490" s="2" t="s">
        <v>59</v>
      </c>
      <c r="S490" s="2" t="s">
        <v>74</v>
      </c>
      <c r="T490" s="2" t="s">
        <v>75</v>
      </c>
      <c r="U490" s="4">
        <f>1.5</f>
        <v>1.5</v>
      </c>
      <c r="V490" s="2" t="s">
        <v>62</v>
      </c>
      <c r="W490" s="2" t="s">
        <v>76</v>
      </c>
      <c r="X490" s="2" t="s">
        <v>64</v>
      </c>
      <c r="Y490" s="2" t="s">
        <v>65</v>
      </c>
      <c r="Z490" s="2">
        <v>0</v>
      </c>
      <c r="AA490" s="2"/>
      <c r="AB490" s="2"/>
      <c r="AC490" s="4">
        <f>P490*U490/1000000</f>
        <v>8.419575</v>
      </c>
      <c r="AD490" s="4">
        <f>AC490*(1-Z490/100)</f>
        <v>8.419575</v>
      </c>
      <c r="AE490" s="2" t="s">
        <v>66</v>
      </c>
      <c r="AF490" s="2" t="s">
        <v>67</v>
      </c>
      <c r="AG490" s="2" t="s">
        <v>68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768</v>
      </c>
      <c r="B491" s="2" t="s">
        <v>765</v>
      </c>
      <c r="C491" s="2" t="s">
        <v>47</v>
      </c>
      <c r="D491" s="2" t="s">
        <v>766</v>
      </c>
      <c r="E491" s="2" t="s">
        <v>242</v>
      </c>
      <c r="F491" s="2" t="s">
        <v>178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51</v>
      </c>
      <c r="M491" s="2" t="s">
        <v>78</v>
      </c>
      <c r="N491" s="3">
        <v>5613.05</v>
      </c>
      <c r="O491" s="3" t="s">
        <v>57</v>
      </c>
      <c r="P491" s="4">
        <f>IF(O491="吨",N491*1000,IF(O491="万立方米",N491*10000,""))</f>
        <v>5613050.0</v>
      </c>
      <c r="Q491" s="2" t="s">
        <v>58</v>
      </c>
      <c r="R491" s="2" t="s">
        <v>59</v>
      </c>
      <c r="S491" s="2" t="s">
        <v>79</v>
      </c>
      <c r="T491" s="2" t="s">
        <v>75</v>
      </c>
      <c r="U491" s="4">
        <f>6.0</f>
        <v>6.0</v>
      </c>
      <c r="V491" s="2" t="s">
        <v>62</v>
      </c>
      <c r="W491" s="2" t="s">
        <v>80</v>
      </c>
      <c r="X491" s="2" t="s">
        <v>64</v>
      </c>
      <c r="Y491" s="2" t="s">
        <v>65</v>
      </c>
      <c r="Z491" s="2">
        <v>0</v>
      </c>
      <c r="AA491" s="2"/>
      <c r="AB491" s="2"/>
      <c r="AC491" s="4">
        <f>P491*U491/1000000</f>
        <v>33.6783</v>
      </c>
      <c r="AD491" s="4">
        <f>AC491*(1-Z491/100)</f>
        <v>33.6783</v>
      </c>
      <c r="AE491" s="2" t="s">
        <v>66</v>
      </c>
      <c r="AF491" s="2" t="s">
        <v>67</v>
      </c>
      <c r="AG491" s="2" t="s">
        <v>68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769</v>
      </c>
      <c r="B492" s="2" t="s">
        <v>765</v>
      </c>
      <c r="C492" s="2" t="s">
        <v>47</v>
      </c>
      <c r="D492" s="2" t="s">
        <v>766</v>
      </c>
      <c r="E492" s="2" t="s">
        <v>242</v>
      </c>
      <c r="F492" s="2" t="s">
        <v>178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51</v>
      </c>
      <c r="M492" s="2" t="s">
        <v>82</v>
      </c>
      <c r="N492" s="3">
        <v>5613.05</v>
      </c>
      <c r="O492" s="3" t="s">
        <v>57</v>
      </c>
      <c r="P492" s="4">
        <f>IF(O492="吨",N492*1000,IF(O492="万立方米",N492*10000,""))</f>
        <v>5613050.0</v>
      </c>
      <c r="Q492" s="2" t="s">
        <v>58</v>
      </c>
      <c r="R492" s="2" t="s">
        <v>59</v>
      </c>
      <c r="S492" s="2" t="s">
        <v>83</v>
      </c>
      <c r="T492" s="2" t="s">
        <v>61</v>
      </c>
      <c r="U492" s="4">
        <f>0.35</f>
        <v>0.35</v>
      </c>
      <c r="V492" s="2" t="s">
        <v>62</v>
      </c>
      <c r="W492" s="2" t="s">
        <v>84</v>
      </c>
      <c r="X492" s="2" t="s">
        <v>64</v>
      </c>
      <c r="Y492" s="2" t="s">
        <v>65</v>
      </c>
      <c r="Z492" s="2">
        <v>0</v>
      </c>
      <c r="AA492" s="2"/>
      <c r="AB492" s="2"/>
      <c r="AC492" s="4">
        <f>P492*U492/1000000</f>
        <v>1.9645674999999998</v>
      </c>
      <c r="AD492" s="4">
        <f>AC492*(1-Z492/100)</f>
        <v>1.9645674999999998</v>
      </c>
      <c r="AE492" s="2" t="s">
        <v>66</v>
      </c>
      <c r="AF492" s="2" t="s">
        <v>67</v>
      </c>
      <c r="AG492" s="2" t="s">
        <v>68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770</v>
      </c>
      <c r="B493" s="2" t="s">
        <v>765</v>
      </c>
      <c r="C493" s="2" t="s">
        <v>47</v>
      </c>
      <c r="D493" s="2" t="s">
        <v>766</v>
      </c>
      <c r="E493" s="2" t="s">
        <v>242</v>
      </c>
      <c r="F493" s="2" t="s">
        <v>178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51</v>
      </c>
      <c r="M493" s="2" t="s">
        <v>86</v>
      </c>
      <c r="N493" s="3">
        <v>5613.05</v>
      </c>
      <c r="O493" s="3" t="s">
        <v>57</v>
      </c>
      <c r="P493" s="4">
        <f>IF(O493="吨",N493*1000,IF(O493="万立方米",N493*10000,""))</f>
        <v>5613050.0</v>
      </c>
      <c r="Q493" s="2" t="s">
        <v>58</v>
      </c>
      <c r="R493" s="2" t="s">
        <v>59</v>
      </c>
      <c r="S493" s="2" t="s">
        <v>87</v>
      </c>
      <c r="T493" s="2" t="s">
        <v>88</v>
      </c>
      <c r="U493" s="4">
        <f>0.75</f>
        <v>0.75</v>
      </c>
      <c r="V493" s="2" t="s">
        <v>62</v>
      </c>
      <c r="W493" s="2" t="s">
        <v>89</v>
      </c>
      <c r="X493" s="2" t="s">
        <v>64</v>
      </c>
      <c r="Y493" s="2" t="s">
        <v>65</v>
      </c>
      <c r="Z493" s="2">
        <v>0</v>
      </c>
      <c r="AA493" s="2"/>
      <c r="AB493" s="2"/>
      <c r="AC493" s="4">
        <f>P493*U493/1000000</f>
        <v>4.2097875</v>
      </c>
      <c r="AD493" s="4">
        <f>AC494*(1-AA493/100)+(AC493-AC494)*(1-AB493/100)</f>
        <v>4.2097875</v>
      </c>
      <c r="AE493" s="2" t="s">
        <v>66</v>
      </c>
      <c r="AF493" s="2" t="s">
        <v>67</v>
      </c>
      <c r="AG493" s="2" t="s">
        <v>68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771</v>
      </c>
      <c r="B494" s="2" t="s">
        <v>765</v>
      </c>
      <c r="C494" s="2" t="s">
        <v>47</v>
      </c>
      <c r="D494" s="2" t="s">
        <v>766</v>
      </c>
      <c r="E494" s="2" t="s">
        <v>242</v>
      </c>
      <c r="F494" s="2" t="s">
        <v>178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51</v>
      </c>
      <c r="M494" s="2" t="s">
        <v>91</v>
      </c>
      <c r="N494" s="3">
        <v>5613.05</v>
      </c>
      <c r="O494" s="3" t="s">
        <v>57</v>
      </c>
      <c r="P494" s="4">
        <f>IF(O494="吨",N494*1000,IF(O494="万立方米",N494*10000,""))</f>
        <v>5613050.0</v>
      </c>
      <c r="Q494" s="2" t="s">
        <v>58</v>
      </c>
      <c r="R494" s="2" t="s">
        <v>59</v>
      </c>
      <c r="S494" s="2" t="s">
        <v>92</v>
      </c>
      <c r="T494" s="2" t="s">
        <v>88</v>
      </c>
      <c r="U494" s="4">
        <f>0.75</f>
        <v>0.75</v>
      </c>
      <c r="V494" s="2" t="s">
        <v>62</v>
      </c>
      <c r="W494" s="2" t="s">
        <v>93</v>
      </c>
      <c r="X494" s="2" t="s">
        <v>64</v>
      </c>
      <c r="Y494" s="2" t="s">
        <v>65</v>
      </c>
      <c r="Z494" s="2">
        <v>0</v>
      </c>
      <c r="AA494" s="2"/>
      <c r="AB494" s="2"/>
      <c r="AC494" s="4">
        <f>P494*U494/1000000</f>
        <v>4.2097875</v>
      </c>
      <c r="AD494" s="4">
        <f>AC494*(1-Z494/100)</f>
        <v>4.2097875</v>
      </c>
      <c r="AE494" s="2" t="s">
        <v>66</v>
      </c>
      <c r="AF494" s="2" t="s">
        <v>67</v>
      </c>
      <c r="AG494" s="2" t="s">
        <v>68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772</v>
      </c>
      <c r="B495" s="2" t="s">
        <v>765</v>
      </c>
      <c r="C495" s="2" t="s">
        <v>47</v>
      </c>
      <c r="D495" s="2" t="s">
        <v>766</v>
      </c>
      <c r="E495" s="2" t="s">
        <v>242</v>
      </c>
      <c r="F495" s="2" t="s">
        <v>178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51</v>
      </c>
      <c r="M495" s="2" t="s">
        <v>95</v>
      </c>
      <c r="N495" s="3">
        <v>5613.05</v>
      </c>
      <c r="O495" s="3" t="s">
        <v>57</v>
      </c>
      <c r="P495" s="4">
        <f>IF(O495="吨",N495*1000,IF(O495="万立方米",N495*10000,""))</f>
        <v>5613050.0</v>
      </c>
      <c r="Q495" s="2" t="s">
        <v>58</v>
      </c>
      <c r="R495" s="2" t="s">
        <v>59</v>
      </c>
      <c r="S495" s="2" t="s">
        <v>96</v>
      </c>
      <c r="T495" s="2" t="s">
        <v>97</v>
      </c>
      <c r="U495" s="4">
        <f>1.7</f>
        <v>1.7</v>
      </c>
      <c r="V495" s="2" t="s">
        <v>62</v>
      </c>
      <c r="W495" s="2" t="s">
        <v>98</v>
      </c>
      <c r="X495" s="2" t="s">
        <v>64</v>
      </c>
      <c r="Y495" s="2" t="s">
        <v>65</v>
      </c>
      <c r="Z495" s="2">
        <v>0</v>
      </c>
      <c r="AA495" s="2"/>
      <c r="AB495" s="2"/>
      <c r="AC495" s="4">
        <f>P495*U495/1000000</f>
        <v>9.542185</v>
      </c>
      <c r="AD495" s="4">
        <f>AC495*(1-Z495/100)</f>
        <v>9.542185</v>
      </c>
      <c r="AE495" s="2" t="s">
        <v>66</v>
      </c>
      <c r="AF495" s="2" t="s">
        <v>67</v>
      </c>
      <c r="AG495" s="2" t="s">
        <v>68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773</v>
      </c>
      <c r="B496" s="2" t="s">
        <v>765</v>
      </c>
      <c r="C496" s="2" t="s">
        <v>47</v>
      </c>
      <c r="D496" s="2" t="s">
        <v>766</v>
      </c>
      <c r="E496" s="2" t="s">
        <v>242</v>
      </c>
      <c r="F496" s="2" t="s">
        <v>178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51</v>
      </c>
      <c r="M496" s="2" t="s">
        <v>100</v>
      </c>
      <c r="N496" s="3">
        <v>5613.05</v>
      </c>
      <c r="O496" s="3" t="s">
        <v>57</v>
      </c>
      <c r="P496" s="4">
        <f>IF(O496="吨",N496*1000,IF(O496="万立方米",N496*10000,""))</f>
        <v>5613050.0</v>
      </c>
      <c r="Q496" s="2" t="s">
        <v>58</v>
      </c>
      <c r="R496" s="2" t="s">
        <v>59</v>
      </c>
      <c r="S496" s="2" t="s">
        <v>101</v>
      </c>
      <c r="T496" s="2" t="s">
        <v>75</v>
      </c>
      <c r="U496" s="4">
        <f>0.12</f>
        <v>0.12</v>
      </c>
      <c r="V496" s="2" t="s">
        <v>62</v>
      </c>
      <c r="W496" s="2" t="s">
        <v>102</v>
      </c>
      <c r="X496" s="2" t="s">
        <v>64</v>
      </c>
      <c r="Y496" s="2" t="s">
        <v>65</v>
      </c>
      <c r="Z496" s="2">
        <v>0</v>
      </c>
      <c r="AA496" s="2"/>
      <c r="AB496" s="2"/>
      <c r="AC496" s="4">
        <f>P496*U496/1000000</f>
        <v>0.673566</v>
      </c>
      <c r="AD496" s="4">
        <f>AC496*(1-Z496/100)</f>
        <v>0.673566</v>
      </c>
      <c r="AE496" s="2" t="s">
        <v>66</v>
      </c>
      <c r="AF496" s="2" t="s">
        <v>67</v>
      </c>
      <c r="AG496" s="2" t="s">
        <v>68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774</v>
      </c>
      <c r="B497" s="2" t="s">
        <v>765</v>
      </c>
      <c r="C497" s="2" t="s">
        <v>47</v>
      </c>
      <c r="D497" s="2" t="s">
        <v>766</v>
      </c>
      <c r="E497" s="2" t="s">
        <v>242</v>
      </c>
      <c r="F497" s="2" t="s">
        <v>178</v>
      </c>
      <c r="G497" s="2" t="s">
        <v>51</v>
      </c>
      <c r="H497" s="2" t="s">
        <v>52</v>
      </c>
      <c r="I497" s="2"/>
      <c r="J497" s="2"/>
      <c r="K497" s="2" t="s">
        <v>147</v>
      </c>
      <c r="L497" s="2" t="s">
        <v>148</v>
      </c>
      <c r="M497" s="2" t="s">
        <v>104</v>
      </c>
      <c r="N497" s="3"/>
      <c r="O497" s="3"/>
      <c r="P497" s="4">
        <v>5613050.0</v>
      </c>
      <c r="Q497" s="2" t="s">
        <v>105</v>
      </c>
      <c r="R497" s="2" t="s">
        <v>106</v>
      </c>
      <c r="S497" s="2" t="s">
        <v>107</v>
      </c>
      <c r="T497" s="2" t="s">
        <v>108</v>
      </c>
      <c r="U497" s="4">
        <f>0.0</f>
        <v>0.0</v>
      </c>
      <c r="V497" s="2" t="s">
        <v>109</v>
      </c>
      <c r="W497" s="2" t="s">
        <v>110</v>
      </c>
      <c r="X497" s="2"/>
      <c r="Y497" s="2" t="s">
        <v>65</v>
      </c>
      <c r="Z497" s="2">
        <v>0</v>
      </c>
      <c r="AA497" s="2"/>
      <c r="AB497" s="2"/>
      <c r="AC497" s="4">
        <f>P497*U497/1000000</f>
        <v>0.0</v>
      </c>
      <c r="AD497" s="4">
        <f>AC497*(1-Z497/100)</f>
        <v>0.0</v>
      </c>
      <c r="AE497" s="2" t="s">
        <v>66</v>
      </c>
      <c r="AF497" s="2" t="s">
        <v>67</v>
      </c>
      <c r="AG497" s="2" t="s">
        <v>68</v>
      </c>
      <c r="AH497" s="2" t="s">
        <v>69</v>
      </c>
      <c r="AI497" s="2" t="s">
        <v>70</v>
      </c>
      <c r="AJ497" s="2" t="s">
        <v>71</v>
      </c>
      <c r="AK497" s="2">
        <v>1830</v>
      </c>
    </row>
    <row r="498" spans="1:37">
      <c r="A498" s="2" t="s">
        <v>775</v>
      </c>
      <c r="B498" s="2" t="s">
        <v>776</v>
      </c>
      <c r="C498" s="2" t="s">
        <v>47</v>
      </c>
      <c r="D498" s="2" t="s">
        <v>777</v>
      </c>
      <c r="E498" s="2" t="s">
        <v>346</v>
      </c>
      <c r="F498" s="2" t="s">
        <v>178</v>
      </c>
      <c r="G498" s="2" t="s">
        <v>179</v>
      </c>
      <c r="H498" s="2" t="s">
        <v>52</v>
      </c>
      <c r="I498" s="2" t="s">
        <v>53</v>
      </c>
      <c r="J498" s="2" t="s">
        <v>180</v>
      </c>
      <c r="K498" s="2" t="s">
        <v>180</v>
      </c>
      <c r="L498" s="2" t="s">
        <v>181</v>
      </c>
      <c r="M498" s="2" t="s">
        <v>56</v>
      </c>
      <c r="N498" s="3">
        <v>19952.265</v>
      </c>
      <c r="O498" s="3" t="s">
        <v>182</v>
      </c>
      <c r="P498" s="4">
        <f>IF(O498="吨",N498*1000,IF(O498="万立方米",N498*10000,""))</f>
        <v>199522650.0</v>
      </c>
      <c r="Q498" s="2" t="s">
        <v>183</v>
      </c>
      <c r="R498" s="2" t="s">
        <v>184</v>
      </c>
      <c r="S498" s="2" t="s">
        <v>185</v>
      </c>
      <c r="T498" s="2" t="s">
        <v>75</v>
      </c>
      <c r="U498" s="4">
        <f>0.001</f>
        <v>0.001</v>
      </c>
      <c r="V498" s="2" t="s">
        <v>186</v>
      </c>
      <c r="W498" s="2" t="s">
        <v>187</v>
      </c>
      <c r="X498" s="2" t="s">
        <v>64</v>
      </c>
      <c r="Y498" s="2" t="s">
        <v>65</v>
      </c>
      <c r="Z498" s="2">
        <v>0</v>
      </c>
      <c r="AA498" s="2"/>
      <c r="AB498" s="2"/>
      <c r="AC498" s="4">
        <f>P498*U498/1000000</f>
        <v>0.19952265</v>
      </c>
      <c r="AD498" s="4">
        <f>AC498*(1-Z498/100)</f>
        <v>0.19952265</v>
      </c>
      <c r="AE498" s="2" t="s">
        <v>66</v>
      </c>
      <c r="AF498" s="2" t="s">
        <v>67</v>
      </c>
      <c r="AG498" s="2"/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778</v>
      </c>
      <c r="B499" s="2" t="s">
        <v>776</v>
      </c>
      <c r="C499" s="2" t="s">
        <v>47</v>
      </c>
      <c r="D499" s="2" t="s">
        <v>777</v>
      </c>
      <c r="E499" s="2" t="s">
        <v>346</v>
      </c>
      <c r="F499" s="2" t="s">
        <v>178</v>
      </c>
      <c r="G499" s="2" t="s">
        <v>179</v>
      </c>
      <c r="H499" s="2" t="s">
        <v>52</v>
      </c>
      <c r="I499" s="2" t="s">
        <v>53</v>
      </c>
      <c r="J499" s="2" t="s">
        <v>180</v>
      </c>
      <c r="K499" s="2" t="s">
        <v>180</v>
      </c>
      <c r="L499" s="2" t="s">
        <v>181</v>
      </c>
      <c r="M499" s="2" t="s">
        <v>73</v>
      </c>
      <c r="N499" s="3">
        <v>19952.265</v>
      </c>
      <c r="O499" s="3" t="s">
        <v>182</v>
      </c>
      <c r="P499" s="4">
        <f>IF(O499="吨",N499*1000,IF(O499="万立方米",N499*10000,""))</f>
        <v>199522650.0</v>
      </c>
      <c r="Q499" s="2" t="s">
        <v>183</v>
      </c>
      <c r="R499" s="2" t="s">
        <v>184</v>
      </c>
      <c r="S499" s="2" t="s">
        <v>189</v>
      </c>
      <c r="T499" s="2" t="s">
        <v>75</v>
      </c>
      <c r="U499" s="4">
        <f>0.35</f>
        <v>0.35</v>
      </c>
      <c r="V499" s="2" t="s">
        <v>186</v>
      </c>
      <c r="W499" s="2" t="s">
        <v>190</v>
      </c>
      <c r="X499" s="2" t="s">
        <v>64</v>
      </c>
      <c r="Y499" s="2" t="s">
        <v>65</v>
      </c>
      <c r="Z499" s="2">
        <v>0</v>
      </c>
      <c r="AA499" s="2"/>
      <c r="AB499" s="2"/>
      <c r="AC499" s="4">
        <f>P499*U499/1000000</f>
        <v>69.8329275</v>
      </c>
      <c r="AD499" s="4">
        <f>AC499*(1-Z499/100)</f>
        <v>69.8329275</v>
      </c>
      <c r="AE499" s="2" t="s">
        <v>66</v>
      </c>
      <c r="AF499" s="2" t="s">
        <v>67</v>
      </c>
      <c r="AG499" s="2"/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779</v>
      </c>
      <c r="B500" s="2" t="s">
        <v>776</v>
      </c>
      <c r="C500" s="2" t="s">
        <v>47</v>
      </c>
      <c r="D500" s="2" t="s">
        <v>777</v>
      </c>
      <c r="E500" s="2" t="s">
        <v>346</v>
      </c>
      <c r="F500" s="2" t="s">
        <v>178</v>
      </c>
      <c r="G500" s="2" t="s">
        <v>179</v>
      </c>
      <c r="H500" s="2" t="s">
        <v>52</v>
      </c>
      <c r="I500" s="2" t="s">
        <v>53</v>
      </c>
      <c r="J500" s="2" t="s">
        <v>180</v>
      </c>
      <c r="K500" s="2" t="s">
        <v>180</v>
      </c>
      <c r="L500" s="2" t="s">
        <v>181</v>
      </c>
      <c r="M500" s="2" t="s">
        <v>78</v>
      </c>
      <c r="N500" s="3">
        <v>19952.265</v>
      </c>
      <c r="O500" s="3" t="s">
        <v>182</v>
      </c>
      <c r="P500" s="4">
        <f>IF(O500="吨",N500*1000,IF(O500="万立方米",N500*10000,""))</f>
        <v>199522650.0</v>
      </c>
      <c r="Q500" s="2" t="s">
        <v>183</v>
      </c>
      <c r="R500" s="2" t="s">
        <v>184</v>
      </c>
      <c r="S500" s="2" t="s">
        <v>192</v>
      </c>
      <c r="T500" s="2" t="s">
        <v>75</v>
      </c>
      <c r="U500" s="4">
        <f>1.2</f>
        <v>1.2</v>
      </c>
      <c r="V500" s="2" t="s">
        <v>186</v>
      </c>
      <c r="W500" s="2" t="s">
        <v>193</v>
      </c>
      <c r="X500" s="2" t="s">
        <v>64</v>
      </c>
      <c r="Y500" s="2" t="s">
        <v>65</v>
      </c>
      <c r="Z500" s="2">
        <v>0</v>
      </c>
      <c r="AA500" s="2"/>
      <c r="AB500" s="2"/>
      <c r="AC500" s="4">
        <f>P500*U500/1000000</f>
        <v>239.42718</v>
      </c>
      <c r="AD500" s="4">
        <f>AC500*(1-Z500/100)</f>
        <v>239.42718</v>
      </c>
      <c r="AE500" s="2" t="s">
        <v>66</v>
      </c>
      <c r="AF500" s="2" t="s">
        <v>67</v>
      </c>
      <c r="AG500" s="2"/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780</v>
      </c>
      <c r="B501" s="2" t="s">
        <v>776</v>
      </c>
      <c r="C501" s="2" t="s">
        <v>47</v>
      </c>
      <c r="D501" s="2" t="s">
        <v>777</v>
      </c>
      <c r="E501" s="2" t="s">
        <v>346</v>
      </c>
      <c r="F501" s="2" t="s">
        <v>178</v>
      </c>
      <c r="G501" s="2" t="s">
        <v>179</v>
      </c>
      <c r="H501" s="2" t="s">
        <v>52</v>
      </c>
      <c r="I501" s="2" t="s">
        <v>53</v>
      </c>
      <c r="J501" s="2" t="s">
        <v>180</v>
      </c>
      <c r="K501" s="2" t="s">
        <v>180</v>
      </c>
      <c r="L501" s="2" t="s">
        <v>181</v>
      </c>
      <c r="M501" s="2" t="s">
        <v>82</v>
      </c>
      <c r="N501" s="3">
        <v>19952.265</v>
      </c>
      <c r="O501" s="3" t="s">
        <v>182</v>
      </c>
      <c r="P501" s="4">
        <f>IF(O501="吨",N501*1000,IF(O501="万立方米",N501*10000,""))</f>
        <v>199522650.0</v>
      </c>
      <c r="Q501" s="2" t="s">
        <v>183</v>
      </c>
      <c r="R501" s="2" t="s">
        <v>184</v>
      </c>
      <c r="S501" s="2" t="s">
        <v>195</v>
      </c>
      <c r="T501" s="2" t="s">
        <v>75</v>
      </c>
      <c r="U501" s="4">
        <f>0.002</f>
        <v>0.002</v>
      </c>
      <c r="V501" s="2" t="s">
        <v>186</v>
      </c>
      <c r="W501" s="2" t="s">
        <v>196</v>
      </c>
      <c r="X501" s="2" t="s">
        <v>64</v>
      </c>
      <c r="Y501" s="2" t="s">
        <v>65</v>
      </c>
      <c r="Z501" s="2">
        <v>0</v>
      </c>
      <c r="AA501" s="2"/>
      <c r="AB501" s="2"/>
      <c r="AC501" s="4">
        <f>P501*U501/1000000</f>
        <v>0.3990453</v>
      </c>
      <c r="AD501" s="4">
        <f>AC501*(1-Z501/100)</f>
        <v>0.3990453</v>
      </c>
      <c r="AE501" s="2" t="s">
        <v>66</v>
      </c>
      <c r="AF501" s="2" t="s">
        <v>67</v>
      </c>
      <c r="AG501" s="2"/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781</v>
      </c>
      <c r="B502" s="2" t="s">
        <v>776</v>
      </c>
      <c r="C502" s="2" t="s">
        <v>47</v>
      </c>
      <c r="D502" s="2" t="s">
        <v>777</v>
      </c>
      <c r="E502" s="2" t="s">
        <v>346</v>
      </c>
      <c r="F502" s="2" t="s">
        <v>178</v>
      </c>
      <c r="G502" s="2" t="s">
        <v>179</v>
      </c>
      <c r="H502" s="2" t="s">
        <v>52</v>
      </c>
      <c r="I502" s="2" t="s">
        <v>53</v>
      </c>
      <c r="J502" s="2" t="s">
        <v>180</v>
      </c>
      <c r="K502" s="2" t="s">
        <v>180</v>
      </c>
      <c r="L502" s="2" t="s">
        <v>181</v>
      </c>
      <c r="M502" s="2" t="s">
        <v>86</v>
      </c>
      <c r="N502" s="3">
        <v>19952.265</v>
      </c>
      <c r="O502" s="3" t="s">
        <v>182</v>
      </c>
      <c r="P502" s="4">
        <f>IF(O502="吨",N502*1000,IF(O502="万立方米",N502*10000,""))</f>
        <v>199522650.0</v>
      </c>
      <c r="Q502" s="2" t="s">
        <v>183</v>
      </c>
      <c r="R502" s="2" t="s">
        <v>184</v>
      </c>
      <c r="S502" s="2" t="s">
        <v>198</v>
      </c>
      <c r="T502" s="2" t="s">
        <v>75</v>
      </c>
      <c r="U502" s="4">
        <f>0.01</f>
        <v>0.01</v>
      </c>
      <c r="V502" s="2" t="s">
        <v>186</v>
      </c>
      <c r="W502" s="2" t="s">
        <v>199</v>
      </c>
      <c r="X502" s="2" t="s">
        <v>64</v>
      </c>
      <c r="Y502" s="2" t="s">
        <v>65</v>
      </c>
      <c r="Z502" s="2">
        <v>0</v>
      </c>
      <c r="AA502" s="2"/>
      <c r="AB502" s="2"/>
      <c r="AC502" s="4">
        <f>P502*U502/1000000</f>
        <v>1.9952265</v>
      </c>
      <c r="AD502" s="4">
        <f>AC503*(1-AA502/100)+(AC502-AC503)*(1-AB502/100)</f>
        <v>1.9952265</v>
      </c>
      <c r="AE502" s="2" t="s">
        <v>66</v>
      </c>
      <c r="AF502" s="2" t="s">
        <v>67</v>
      </c>
      <c r="AG502" s="2"/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782</v>
      </c>
      <c r="B503" s="2" t="s">
        <v>776</v>
      </c>
      <c r="C503" s="2" t="s">
        <v>47</v>
      </c>
      <c r="D503" s="2" t="s">
        <v>777</v>
      </c>
      <c r="E503" s="2" t="s">
        <v>346</v>
      </c>
      <c r="F503" s="2" t="s">
        <v>178</v>
      </c>
      <c r="G503" s="2" t="s">
        <v>179</v>
      </c>
      <c r="H503" s="2" t="s">
        <v>52</v>
      </c>
      <c r="I503" s="2" t="s">
        <v>53</v>
      </c>
      <c r="J503" s="2" t="s">
        <v>180</v>
      </c>
      <c r="K503" s="2" t="s">
        <v>180</v>
      </c>
      <c r="L503" s="2" t="s">
        <v>181</v>
      </c>
      <c r="M503" s="2" t="s">
        <v>91</v>
      </c>
      <c r="N503" s="3">
        <v>19952.265</v>
      </c>
      <c r="O503" s="3" t="s">
        <v>182</v>
      </c>
      <c r="P503" s="4">
        <f>IF(O503="吨",N503*1000,IF(O503="万立方米",N503*10000,""))</f>
        <v>199522650.0</v>
      </c>
      <c r="Q503" s="2" t="s">
        <v>183</v>
      </c>
      <c r="R503" s="2" t="s">
        <v>184</v>
      </c>
      <c r="S503" s="2" t="s">
        <v>201</v>
      </c>
      <c r="T503" s="2" t="s">
        <v>75</v>
      </c>
      <c r="U503" s="4">
        <f>0.005</f>
        <v>0.005</v>
      </c>
      <c r="V503" s="2" t="s">
        <v>186</v>
      </c>
      <c r="W503" s="2" t="s">
        <v>202</v>
      </c>
      <c r="X503" s="2" t="s">
        <v>64</v>
      </c>
      <c r="Y503" s="2" t="s">
        <v>65</v>
      </c>
      <c r="Z503" s="2">
        <v>0</v>
      </c>
      <c r="AA503" s="2"/>
      <c r="AB503" s="2"/>
      <c r="AC503" s="4">
        <f>P503*U503/1000000</f>
        <v>0.99761325</v>
      </c>
      <c r="AD503" s="4">
        <f>AC503*(1-Z503/100)</f>
        <v>0.99761325</v>
      </c>
      <c r="AE503" s="2" t="s">
        <v>66</v>
      </c>
      <c r="AF503" s="2" t="s">
        <v>67</v>
      </c>
      <c r="AG503" s="2"/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783</v>
      </c>
      <c r="B504" s="2" t="s">
        <v>776</v>
      </c>
      <c r="C504" s="2" t="s">
        <v>47</v>
      </c>
      <c r="D504" s="2" t="s">
        <v>777</v>
      </c>
      <c r="E504" s="2" t="s">
        <v>346</v>
      </c>
      <c r="F504" s="2" t="s">
        <v>178</v>
      </c>
      <c r="G504" s="2" t="s">
        <v>179</v>
      </c>
      <c r="H504" s="2" t="s">
        <v>52</v>
      </c>
      <c r="I504" s="2" t="s">
        <v>53</v>
      </c>
      <c r="J504" s="2" t="s">
        <v>180</v>
      </c>
      <c r="K504" s="2" t="s">
        <v>180</v>
      </c>
      <c r="L504" s="2" t="s">
        <v>181</v>
      </c>
      <c r="M504" s="2" t="s">
        <v>95</v>
      </c>
      <c r="N504" s="3">
        <v>19952.265</v>
      </c>
      <c r="O504" s="3" t="s">
        <v>182</v>
      </c>
      <c r="P504" s="4">
        <f>IF(O504="吨",N504*1000,IF(O504="万立方米",N504*10000,""))</f>
        <v>199522650.0</v>
      </c>
      <c r="Q504" s="2" t="s">
        <v>183</v>
      </c>
      <c r="R504" s="2" t="s">
        <v>184</v>
      </c>
      <c r="S504" s="2" t="s">
        <v>204</v>
      </c>
      <c r="T504" s="2" t="s">
        <v>75</v>
      </c>
      <c r="U504" s="4">
        <f>0.005</f>
        <v>0.005</v>
      </c>
      <c r="V504" s="2" t="s">
        <v>186</v>
      </c>
      <c r="W504" s="2" t="s">
        <v>205</v>
      </c>
      <c r="X504" s="2" t="s">
        <v>64</v>
      </c>
      <c r="Y504" s="2" t="s">
        <v>65</v>
      </c>
      <c r="Z504" s="2">
        <v>0</v>
      </c>
      <c r="AA504" s="2"/>
      <c r="AB504" s="2"/>
      <c r="AC504" s="4">
        <f>P504*U504/1000000</f>
        <v>0.99761325</v>
      </c>
      <c r="AD504" s="4">
        <f>AC504*(1-Z504/100)</f>
        <v>0.99761325</v>
      </c>
      <c r="AE504" s="2" t="s">
        <v>66</v>
      </c>
      <c r="AF504" s="2" t="s">
        <v>67</v>
      </c>
      <c r="AG504" s="2"/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784</v>
      </c>
      <c r="B505" s="2" t="s">
        <v>776</v>
      </c>
      <c r="C505" s="2" t="s">
        <v>47</v>
      </c>
      <c r="D505" s="2" t="s">
        <v>777</v>
      </c>
      <c r="E505" s="2" t="s">
        <v>346</v>
      </c>
      <c r="F505" s="2" t="s">
        <v>178</v>
      </c>
      <c r="G505" s="2" t="s">
        <v>179</v>
      </c>
      <c r="H505" s="2" t="s">
        <v>52</v>
      </c>
      <c r="I505" s="2" t="s">
        <v>53</v>
      </c>
      <c r="J505" s="2" t="s">
        <v>180</v>
      </c>
      <c r="K505" s="2" t="s">
        <v>180</v>
      </c>
      <c r="L505" s="2" t="s">
        <v>181</v>
      </c>
      <c r="M505" s="2" t="s">
        <v>100</v>
      </c>
      <c r="N505" s="3">
        <v>19952.265</v>
      </c>
      <c r="O505" s="3" t="s">
        <v>182</v>
      </c>
      <c r="P505" s="4">
        <f>IF(O505="吨",N505*1000,IF(O505="万立方米",N505*10000,""))</f>
        <v>199522650.0</v>
      </c>
      <c r="Q505" s="2" t="s">
        <v>183</v>
      </c>
      <c r="R505" s="2" t="s">
        <v>184</v>
      </c>
      <c r="S505" s="2" t="s">
        <v>207</v>
      </c>
      <c r="T505" s="2" t="s">
        <v>75</v>
      </c>
      <c r="U505" s="4">
        <f>0.02</f>
        <v>0.02</v>
      </c>
      <c r="V505" s="2" t="s">
        <v>186</v>
      </c>
      <c r="W505" s="2" t="s">
        <v>208</v>
      </c>
      <c r="X505" s="2" t="s">
        <v>64</v>
      </c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/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785</v>
      </c>
      <c r="B506" s="2" t="s">
        <v>776</v>
      </c>
      <c r="C506" s="2" t="s">
        <v>47</v>
      </c>
      <c r="D506" s="2" t="s">
        <v>777</v>
      </c>
      <c r="E506" s="2" t="s">
        <v>346</v>
      </c>
      <c r="F506" s="2" t="s">
        <v>178</v>
      </c>
      <c r="G506" s="2" t="s">
        <v>179</v>
      </c>
      <c r="H506" s="2" t="s">
        <v>52</v>
      </c>
      <c r="I506" s="2"/>
      <c r="J506" s="2"/>
      <c r="K506" s="2"/>
      <c r="L506" s="2"/>
      <c r="M506" s="2" t="s">
        <v>104</v>
      </c>
      <c r="N506" s="3"/>
      <c r="O506" s="3"/>
      <c r="P506" s="4">
        <v>0.0</v>
      </c>
      <c r="Q506" s="2" t="s">
        <v>105</v>
      </c>
      <c r="R506" s="2" t="s">
        <v>106</v>
      </c>
      <c r="S506" s="2" t="s">
        <v>107</v>
      </c>
      <c r="T506" s="2" t="s">
        <v>108</v>
      </c>
      <c r="U506" s="4">
        <f>0.0</f>
        <v>0.0</v>
      </c>
      <c r="V506" s="2" t="s">
        <v>109</v>
      </c>
      <c r="W506" s="2" t="s">
        <v>110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134</v>
      </c>
      <c r="AH506" s="2" t="s">
        <v>69</v>
      </c>
      <c r="AI506" s="2" t="s">
        <v>70</v>
      </c>
      <c r="AJ506" s="2" t="s">
        <v>71</v>
      </c>
      <c r="AK506" s="2">
        <v>3498</v>
      </c>
    </row>
    <row r="507" spans="1:37">
      <c r="A507" s="2" t="s">
        <v>786</v>
      </c>
      <c r="B507" s="2" t="s">
        <v>787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138</v>
      </c>
      <c r="I507" s="2" t="s">
        <v>53</v>
      </c>
      <c r="J507" s="2" t="s">
        <v>54</v>
      </c>
      <c r="K507" s="2" t="s">
        <v>55</v>
      </c>
      <c r="L507" s="2" t="s">
        <v>51</v>
      </c>
      <c r="M507" s="2" t="s">
        <v>56</v>
      </c>
      <c r="N507" s="3">
        <v>784233.03</v>
      </c>
      <c r="O507" s="3" t="s">
        <v>57</v>
      </c>
      <c r="P507" s="4">
        <f>IF(O507="吨",N507*1000,IF(O507="万立方米",N507*10000,""))</f>
        <v>784233030.0</v>
      </c>
      <c r="Q507" s="2" t="s">
        <v>58</v>
      </c>
      <c r="R507" s="2" t="s">
        <v>59</v>
      </c>
      <c r="S507" s="2" t="s">
        <v>60</v>
      </c>
      <c r="T507" s="2" t="s">
        <v>61</v>
      </c>
      <c r="U507" s="4">
        <f>0.06</f>
        <v>0.06</v>
      </c>
      <c r="V507" s="2" t="s">
        <v>62</v>
      </c>
      <c r="W507" s="2" t="s">
        <v>63</v>
      </c>
      <c r="X507" s="2" t="s">
        <v>64</v>
      </c>
      <c r="Y507" s="2" t="s">
        <v>65</v>
      </c>
      <c r="Z507" s="2">
        <v>0</v>
      </c>
      <c r="AA507" s="2"/>
      <c r="AB507" s="2"/>
      <c r="AC507" s="4">
        <f>P507*U507/1000000</f>
        <v>47.053981799999995</v>
      </c>
      <c r="AD507" s="4">
        <f>AC507*(1-Z507/100)</f>
        <v>47.053981799999995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788</v>
      </c>
      <c r="B508" s="2" t="s">
        <v>787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138</v>
      </c>
      <c r="I508" s="2" t="s">
        <v>53</v>
      </c>
      <c r="J508" s="2" t="s">
        <v>54</v>
      </c>
      <c r="K508" s="2" t="s">
        <v>55</v>
      </c>
      <c r="L508" s="2" t="s">
        <v>51</v>
      </c>
      <c r="M508" s="2" t="s">
        <v>73</v>
      </c>
      <c r="N508" s="3">
        <v>784233.03</v>
      </c>
      <c r="O508" s="3" t="s">
        <v>57</v>
      </c>
      <c r="P508" s="4">
        <f>IF(O508="吨",N508*1000,IF(O508="万立方米",N508*10000,""))</f>
        <v>784233030.0</v>
      </c>
      <c r="Q508" s="2" t="s">
        <v>58</v>
      </c>
      <c r="R508" s="2" t="s">
        <v>59</v>
      </c>
      <c r="S508" s="2" t="s">
        <v>74</v>
      </c>
      <c r="T508" s="2" t="s">
        <v>75</v>
      </c>
      <c r="U508" s="4">
        <f>1.5</f>
        <v>1.5</v>
      </c>
      <c r="V508" s="2" t="s">
        <v>62</v>
      </c>
      <c r="W508" s="2" t="s">
        <v>76</v>
      </c>
      <c r="X508" s="2" t="s">
        <v>64</v>
      </c>
      <c r="Y508" s="2" t="s">
        <v>65</v>
      </c>
      <c r="Z508" s="2">
        <v>0</v>
      </c>
      <c r="AA508" s="2"/>
      <c r="AB508" s="2"/>
      <c r="AC508" s="4">
        <f>P508*U508/1000000</f>
        <v>1176.349545</v>
      </c>
      <c r="AD508" s="4">
        <f>AC508*(1-Z508/100)</f>
        <v>1176.349545</v>
      </c>
      <c r="AE508" s="2" t="s">
        <v>66</v>
      </c>
      <c r="AF508" s="2" t="s">
        <v>67</v>
      </c>
      <c r="AG508" s="2" t="s">
        <v>68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789</v>
      </c>
      <c r="B509" s="2" t="s">
        <v>787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138</v>
      </c>
      <c r="I509" s="2" t="s">
        <v>53</v>
      </c>
      <c r="J509" s="2" t="s">
        <v>54</v>
      </c>
      <c r="K509" s="2" t="s">
        <v>55</v>
      </c>
      <c r="L509" s="2" t="s">
        <v>51</v>
      </c>
      <c r="M509" s="2" t="s">
        <v>78</v>
      </c>
      <c r="N509" s="3">
        <v>784233.03</v>
      </c>
      <c r="O509" s="3" t="s">
        <v>57</v>
      </c>
      <c r="P509" s="4">
        <f>IF(O509="吨",N509*1000,IF(O509="万立方米",N509*10000,""))</f>
        <v>784233030.0</v>
      </c>
      <c r="Q509" s="2" t="s">
        <v>58</v>
      </c>
      <c r="R509" s="2" t="s">
        <v>59</v>
      </c>
      <c r="S509" s="2" t="s">
        <v>79</v>
      </c>
      <c r="T509" s="2" t="s">
        <v>75</v>
      </c>
      <c r="U509" s="4">
        <f>6.0</f>
        <v>6.0</v>
      </c>
      <c r="V509" s="2" t="s">
        <v>62</v>
      </c>
      <c r="W509" s="2" t="s">
        <v>80</v>
      </c>
      <c r="X509" s="2" t="s">
        <v>64</v>
      </c>
      <c r="Y509" s="2" t="s">
        <v>65</v>
      </c>
      <c r="Z509" s="2">
        <v>0</v>
      </c>
      <c r="AA509" s="2"/>
      <c r="AB509" s="2"/>
      <c r="AC509" s="4">
        <f>P509*U509/1000000</f>
        <v>4705.39818</v>
      </c>
      <c r="AD509" s="4">
        <f>AC509*(1-Z509/100)</f>
        <v>4705.39818</v>
      </c>
      <c r="AE509" s="2" t="s">
        <v>66</v>
      </c>
      <c r="AF509" s="2" t="s">
        <v>67</v>
      </c>
      <c r="AG509" s="2" t="s">
        <v>68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790</v>
      </c>
      <c r="B510" s="2" t="s">
        <v>787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138</v>
      </c>
      <c r="I510" s="2" t="s">
        <v>53</v>
      </c>
      <c r="J510" s="2" t="s">
        <v>54</v>
      </c>
      <c r="K510" s="2" t="s">
        <v>55</v>
      </c>
      <c r="L510" s="2" t="s">
        <v>51</v>
      </c>
      <c r="M510" s="2" t="s">
        <v>82</v>
      </c>
      <c r="N510" s="3">
        <v>784233.03</v>
      </c>
      <c r="O510" s="3" t="s">
        <v>57</v>
      </c>
      <c r="P510" s="4">
        <f>IF(O510="吨",N510*1000,IF(O510="万立方米",N510*10000,""))</f>
        <v>784233030.0</v>
      </c>
      <c r="Q510" s="2" t="s">
        <v>58</v>
      </c>
      <c r="R510" s="2" t="s">
        <v>59</v>
      </c>
      <c r="S510" s="2" t="s">
        <v>83</v>
      </c>
      <c r="T510" s="2" t="s">
        <v>61</v>
      </c>
      <c r="U510" s="4">
        <f>0.35</f>
        <v>0.35</v>
      </c>
      <c r="V510" s="2" t="s">
        <v>62</v>
      </c>
      <c r="W510" s="2" t="s">
        <v>84</v>
      </c>
      <c r="X510" s="2" t="s">
        <v>64</v>
      </c>
      <c r="Y510" s="2" t="s">
        <v>65</v>
      </c>
      <c r="Z510" s="2">
        <v>0</v>
      </c>
      <c r="AA510" s="2"/>
      <c r="AB510" s="2"/>
      <c r="AC510" s="4">
        <f>P510*U510/1000000</f>
        <v>274.4815605</v>
      </c>
      <c r="AD510" s="4">
        <f>AC510*(1-Z510/100)</f>
        <v>274.4815605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791</v>
      </c>
      <c r="B511" s="2" t="s">
        <v>787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138</v>
      </c>
      <c r="I511" s="2" t="s">
        <v>53</v>
      </c>
      <c r="J511" s="2" t="s">
        <v>54</v>
      </c>
      <c r="K511" s="2" t="s">
        <v>55</v>
      </c>
      <c r="L511" s="2" t="s">
        <v>51</v>
      </c>
      <c r="M511" s="2" t="s">
        <v>86</v>
      </c>
      <c r="N511" s="3">
        <v>784233.03</v>
      </c>
      <c r="O511" s="3" t="s">
        <v>57</v>
      </c>
      <c r="P511" s="4">
        <f>IF(O511="吨",N511*1000,IF(O511="万立方米",N511*10000,""))</f>
        <v>784233030.0</v>
      </c>
      <c r="Q511" s="2" t="s">
        <v>58</v>
      </c>
      <c r="R511" s="2" t="s">
        <v>59</v>
      </c>
      <c r="S511" s="2" t="s">
        <v>87</v>
      </c>
      <c r="T511" s="2" t="s">
        <v>88</v>
      </c>
      <c r="U511" s="4">
        <f>0.75</f>
        <v>0.75</v>
      </c>
      <c r="V511" s="2" t="s">
        <v>62</v>
      </c>
      <c r="W511" s="2" t="s">
        <v>89</v>
      </c>
      <c r="X511" s="2" t="s">
        <v>64</v>
      </c>
      <c r="Y511" s="2" t="s">
        <v>65</v>
      </c>
      <c r="Z511" s="2">
        <v>0</v>
      </c>
      <c r="AA511" s="2"/>
      <c r="AB511" s="2"/>
      <c r="AC511" s="4">
        <f>P511*U511/1000000</f>
        <v>588.1747725</v>
      </c>
      <c r="AD511" s="4">
        <f>AC512*(1-AA511/100)+(AC511-AC512)*(1-AB511/100)</f>
        <v>588.1747725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792</v>
      </c>
      <c r="B512" s="2" t="s">
        <v>787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138</v>
      </c>
      <c r="I512" s="2" t="s">
        <v>53</v>
      </c>
      <c r="J512" s="2" t="s">
        <v>54</v>
      </c>
      <c r="K512" s="2" t="s">
        <v>55</v>
      </c>
      <c r="L512" s="2" t="s">
        <v>51</v>
      </c>
      <c r="M512" s="2" t="s">
        <v>91</v>
      </c>
      <c r="N512" s="3">
        <v>784233.03</v>
      </c>
      <c r="O512" s="3" t="s">
        <v>57</v>
      </c>
      <c r="P512" s="4">
        <f>IF(O512="吨",N512*1000,IF(O512="万立方米",N512*10000,""))</f>
        <v>784233030.0</v>
      </c>
      <c r="Q512" s="2" t="s">
        <v>58</v>
      </c>
      <c r="R512" s="2" t="s">
        <v>59</v>
      </c>
      <c r="S512" s="2" t="s">
        <v>92</v>
      </c>
      <c r="T512" s="2" t="s">
        <v>88</v>
      </c>
      <c r="U512" s="4">
        <f>0.75</f>
        <v>0.75</v>
      </c>
      <c r="V512" s="2" t="s">
        <v>62</v>
      </c>
      <c r="W512" s="2" t="s">
        <v>93</v>
      </c>
      <c r="X512" s="2" t="s">
        <v>64</v>
      </c>
      <c r="Y512" s="2" t="s">
        <v>65</v>
      </c>
      <c r="Z512" s="2">
        <v>0</v>
      </c>
      <c r="AA512" s="2"/>
      <c r="AB512" s="2"/>
      <c r="AC512" s="4">
        <f>P512*U512/1000000</f>
        <v>588.1747725</v>
      </c>
      <c r="AD512" s="4">
        <f>AC512*(1-Z512/100)</f>
        <v>588.1747725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793</v>
      </c>
      <c r="B513" s="2" t="s">
        <v>787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138</v>
      </c>
      <c r="I513" s="2" t="s">
        <v>53</v>
      </c>
      <c r="J513" s="2" t="s">
        <v>54</v>
      </c>
      <c r="K513" s="2" t="s">
        <v>55</v>
      </c>
      <c r="L513" s="2" t="s">
        <v>51</v>
      </c>
      <c r="M513" s="2" t="s">
        <v>95</v>
      </c>
      <c r="N513" s="3">
        <v>784233.03</v>
      </c>
      <c r="O513" s="3" t="s">
        <v>57</v>
      </c>
      <c r="P513" s="4">
        <f>IF(O513="吨",N513*1000,IF(O513="万立方米",N513*10000,""))</f>
        <v>784233030.0</v>
      </c>
      <c r="Q513" s="2" t="s">
        <v>58</v>
      </c>
      <c r="R513" s="2" t="s">
        <v>59</v>
      </c>
      <c r="S513" s="2" t="s">
        <v>96</v>
      </c>
      <c r="T513" s="2" t="s">
        <v>97</v>
      </c>
      <c r="U513" s="4">
        <f>1.7</f>
        <v>1.7</v>
      </c>
      <c r="V513" s="2" t="s">
        <v>62</v>
      </c>
      <c r="W513" s="2" t="s">
        <v>98</v>
      </c>
      <c r="X513" s="2" t="s">
        <v>64</v>
      </c>
      <c r="Y513" s="2" t="s">
        <v>65</v>
      </c>
      <c r="Z513" s="2">
        <v>0</v>
      </c>
      <c r="AA513" s="2"/>
      <c r="AB513" s="2"/>
      <c r="AC513" s="4">
        <f>P513*U513/1000000</f>
        <v>1333.196151</v>
      </c>
      <c r="AD513" s="4">
        <f>AC513*(1-Z513/100)</f>
        <v>1333.196151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794</v>
      </c>
      <c r="B514" s="2" t="s">
        <v>787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138</v>
      </c>
      <c r="I514" s="2" t="s">
        <v>53</v>
      </c>
      <c r="J514" s="2" t="s">
        <v>54</v>
      </c>
      <c r="K514" s="2" t="s">
        <v>55</v>
      </c>
      <c r="L514" s="2" t="s">
        <v>51</v>
      </c>
      <c r="M514" s="2" t="s">
        <v>100</v>
      </c>
      <c r="N514" s="3">
        <v>784233.03</v>
      </c>
      <c r="O514" s="3" t="s">
        <v>57</v>
      </c>
      <c r="P514" s="4">
        <f>IF(O514="吨",N514*1000,IF(O514="万立方米",N514*10000,""))</f>
        <v>784233030.0</v>
      </c>
      <c r="Q514" s="2" t="s">
        <v>58</v>
      </c>
      <c r="R514" s="2" t="s">
        <v>59</v>
      </c>
      <c r="S514" s="2" t="s">
        <v>101</v>
      </c>
      <c r="T514" s="2" t="s">
        <v>75</v>
      </c>
      <c r="U514" s="4">
        <f>0.12</f>
        <v>0.12</v>
      </c>
      <c r="V514" s="2" t="s">
        <v>62</v>
      </c>
      <c r="W514" s="2" t="s">
        <v>102</v>
      </c>
      <c r="X514" s="2" t="s">
        <v>64</v>
      </c>
      <c r="Y514" s="2" t="s">
        <v>65</v>
      </c>
      <c r="Z514" s="2">
        <v>0</v>
      </c>
      <c r="AA514" s="2"/>
      <c r="AB514" s="2"/>
      <c r="AC514" s="4">
        <f>P514*U514/1000000</f>
        <v>94.10796359999999</v>
      </c>
      <c r="AD514" s="4">
        <f>AC514*(1-Z514/100)</f>
        <v>94.10796359999999</v>
      </c>
      <c r="AE514" s="2" t="s">
        <v>66</v>
      </c>
      <c r="AF514" s="2" t="s">
        <v>67</v>
      </c>
      <c r="AG514" s="2" t="s">
        <v>68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795</v>
      </c>
      <c r="B515" s="2" t="s">
        <v>787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138</v>
      </c>
      <c r="I515" s="2"/>
      <c r="J515" s="2"/>
      <c r="K515" s="2"/>
      <c r="L515" s="2"/>
      <c r="M515" s="2" t="s">
        <v>104</v>
      </c>
      <c r="N515" s="3"/>
      <c r="O515" s="3"/>
      <c r="P515" s="4">
        <v>0.0</v>
      </c>
      <c r="Q515" s="2" t="s">
        <v>105</v>
      </c>
      <c r="R515" s="2" t="s">
        <v>106</v>
      </c>
      <c r="S515" s="2" t="s">
        <v>107</v>
      </c>
      <c r="T515" s="2" t="s">
        <v>108</v>
      </c>
      <c r="U515" s="4">
        <f>0.0</f>
        <v>0.0</v>
      </c>
      <c r="V515" s="2" t="s">
        <v>109</v>
      </c>
      <c r="W515" s="2" t="s">
        <v>110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111</v>
      </c>
      <c r="AH515" s="2" t="s">
        <v>69</v>
      </c>
      <c r="AI515" s="2" t="s">
        <v>70</v>
      </c>
      <c r="AJ515" s="2" t="s">
        <v>71</v>
      </c>
      <c r="AK515" s="2">
        <v>4149</v>
      </c>
    </row>
    <row r="516" spans="1:37">
      <c r="A516" s="2" t="s">
        <v>796</v>
      </c>
      <c r="B516" s="2" t="s">
        <v>797</v>
      </c>
      <c r="C516" s="2" t="s">
        <v>47</v>
      </c>
      <c r="D516" s="2" t="s">
        <v>798</v>
      </c>
      <c r="E516" s="2" t="s">
        <v>799</v>
      </c>
      <c r="F516" s="2" t="s">
        <v>116</v>
      </c>
      <c r="G516" s="2" t="s">
        <v>181</v>
      </c>
      <c r="H516" s="2" t="s">
        <v>52</v>
      </c>
      <c r="I516" s="2" t="s">
        <v>53</v>
      </c>
      <c r="J516" s="2" t="s">
        <v>180</v>
      </c>
      <c r="K516" s="2" t="s">
        <v>180</v>
      </c>
      <c r="L516" s="2" t="s">
        <v>181</v>
      </c>
      <c r="M516" s="2" t="s">
        <v>56</v>
      </c>
      <c r="N516" s="3">
        <v>170</v>
      </c>
      <c r="O516" s="3" t="s">
        <v>182</v>
      </c>
      <c r="P516" s="4">
        <f>IF(O516="吨",N516*1000,IF(O516="万立方米",N516*10000,""))</f>
        <v>1700000.0</v>
      </c>
      <c r="Q516" s="2" t="s">
        <v>183</v>
      </c>
      <c r="R516" s="2" t="s">
        <v>184</v>
      </c>
      <c r="S516" s="2" t="s">
        <v>185</v>
      </c>
      <c r="T516" s="2" t="s">
        <v>75</v>
      </c>
      <c r="U516" s="4">
        <f>0.001</f>
        <v>0.001</v>
      </c>
      <c r="V516" s="2" t="s">
        <v>186</v>
      </c>
      <c r="W516" s="2" t="s">
        <v>187</v>
      </c>
      <c r="X516" s="2" t="s">
        <v>64</v>
      </c>
      <c r="Y516" s="2" t="s">
        <v>65</v>
      </c>
      <c r="Z516" s="2">
        <v>0</v>
      </c>
      <c r="AA516" s="2"/>
      <c r="AB516" s="2"/>
      <c r="AC516" s="4">
        <f>P516*U516/1000000</f>
        <v>0.0017</v>
      </c>
      <c r="AD516" s="4">
        <f>AC516*(1-Z516/100)</f>
        <v>0.0017</v>
      </c>
      <c r="AE516" s="2" t="s">
        <v>66</v>
      </c>
      <c r="AF516" s="2" t="s">
        <v>67</v>
      </c>
      <c r="AG516" s="2"/>
      <c r="AH516" s="2" t="s">
        <v>69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800</v>
      </c>
      <c r="B517" s="2" t="s">
        <v>797</v>
      </c>
      <c r="C517" s="2" t="s">
        <v>47</v>
      </c>
      <c r="D517" s="2" t="s">
        <v>798</v>
      </c>
      <c r="E517" s="2" t="s">
        <v>799</v>
      </c>
      <c r="F517" s="2" t="s">
        <v>116</v>
      </c>
      <c r="G517" s="2" t="s">
        <v>181</v>
      </c>
      <c r="H517" s="2" t="s">
        <v>52</v>
      </c>
      <c r="I517" s="2" t="s">
        <v>53</v>
      </c>
      <c r="J517" s="2" t="s">
        <v>180</v>
      </c>
      <c r="K517" s="2" t="s">
        <v>180</v>
      </c>
      <c r="L517" s="2" t="s">
        <v>181</v>
      </c>
      <c r="M517" s="2" t="s">
        <v>73</v>
      </c>
      <c r="N517" s="3">
        <v>170</v>
      </c>
      <c r="O517" s="3" t="s">
        <v>182</v>
      </c>
      <c r="P517" s="4">
        <f>IF(O517="吨",N517*1000,IF(O517="万立方米",N517*10000,""))</f>
        <v>1700000.0</v>
      </c>
      <c r="Q517" s="2" t="s">
        <v>183</v>
      </c>
      <c r="R517" s="2" t="s">
        <v>184</v>
      </c>
      <c r="S517" s="2" t="s">
        <v>189</v>
      </c>
      <c r="T517" s="2" t="s">
        <v>75</v>
      </c>
      <c r="U517" s="4">
        <f>0.35</f>
        <v>0.35</v>
      </c>
      <c r="V517" s="2" t="s">
        <v>186</v>
      </c>
      <c r="W517" s="2" t="s">
        <v>190</v>
      </c>
      <c r="X517" s="2" t="s">
        <v>64</v>
      </c>
      <c r="Y517" s="2" t="s">
        <v>65</v>
      </c>
      <c r="Z517" s="2">
        <v>0</v>
      </c>
      <c r="AA517" s="2"/>
      <c r="AB517" s="2"/>
      <c r="AC517" s="4">
        <f>P517*U517/1000000</f>
        <v>0.595</v>
      </c>
      <c r="AD517" s="4">
        <f>AC517*(1-Z517/100)</f>
        <v>0.595</v>
      </c>
      <c r="AE517" s="2" t="s">
        <v>66</v>
      </c>
      <c r="AF517" s="2" t="s">
        <v>67</v>
      </c>
      <c r="AG517" s="2"/>
      <c r="AH517" s="2" t="s">
        <v>69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801</v>
      </c>
      <c r="B518" s="2" t="s">
        <v>797</v>
      </c>
      <c r="C518" s="2" t="s">
        <v>47</v>
      </c>
      <c r="D518" s="2" t="s">
        <v>798</v>
      </c>
      <c r="E518" s="2" t="s">
        <v>799</v>
      </c>
      <c r="F518" s="2" t="s">
        <v>116</v>
      </c>
      <c r="G518" s="2" t="s">
        <v>181</v>
      </c>
      <c r="H518" s="2" t="s">
        <v>52</v>
      </c>
      <c r="I518" s="2" t="s">
        <v>53</v>
      </c>
      <c r="J518" s="2" t="s">
        <v>180</v>
      </c>
      <c r="K518" s="2" t="s">
        <v>180</v>
      </c>
      <c r="L518" s="2" t="s">
        <v>181</v>
      </c>
      <c r="M518" s="2" t="s">
        <v>78</v>
      </c>
      <c r="N518" s="3">
        <v>170</v>
      </c>
      <c r="O518" s="3" t="s">
        <v>182</v>
      </c>
      <c r="P518" s="4">
        <f>IF(O518="吨",N518*1000,IF(O518="万立方米",N518*10000,""))</f>
        <v>1700000.0</v>
      </c>
      <c r="Q518" s="2" t="s">
        <v>183</v>
      </c>
      <c r="R518" s="2" t="s">
        <v>184</v>
      </c>
      <c r="S518" s="2" t="s">
        <v>192</v>
      </c>
      <c r="T518" s="2" t="s">
        <v>75</v>
      </c>
      <c r="U518" s="4">
        <f>1.2</f>
        <v>1.2</v>
      </c>
      <c r="V518" s="2" t="s">
        <v>186</v>
      </c>
      <c r="W518" s="2" t="s">
        <v>193</v>
      </c>
      <c r="X518" s="2" t="s">
        <v>64</v>
      </c>
      <c r="Y518" s="2" t="s">
        <v>65</v>
      </c>
      <c r="Z518" s="2">
        <v>0</v>
      </c>
      <c r="AA518" s="2"/>
      <c r="AB518" s="2"/>
      <c r="AC518" s="4">
        <f>P518*U518/1000000</f>
        <v>2.04</v>
      </c>
      <c r="AD518" s="4">
        <f>AC518*(1-Z518/100)</f>
        <v>2.04</v>
      </c>
      <c r="AE518" s="2" t="s">
        <v>66</v>
      </c>
      <c r="AF518" s="2" t="s">
        <v>67</v>
      </c>
      <c r="AG518" s="2"/>
      <c r="AH518" s="2" t="s">
        <v>69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802</v>
      </c>
      <c r="B519" s="2" t="s">
        <v>797</v>
      </c>
      <c r="C519" s="2" t="s">
        <v>47</v>
      </c>
      <c r="D519" s="2" t="s">
        <v>798</v>
      </c>
      <c r="E519" s="2" t="s">
        <v>799</v>
      </c>
      <c r="F519" s="2" t="s">
        <v>116</v>
      </c>
      <c r="G519" s="2" t="s">
        <v>181</v>
      </c>
      <c r="H519" s="2" t="s">
        <v>52</v>
      </c>
      <c r="I519" s="2" t="s">
        <v>53</v>
      </c>
      <c r="J519" s="2" t="s">
        <v>180</v>
      </c>
      <c r="K519" s="2" t="s">
        <v>180</v>
      </c>
      <c r="L519" s="2" t="s">
        <v>181</v>
      </c>
      <c r="M519" s="2" t="s">
        <v>82</v>
      </c>
      <c r="N519" s="3">
        <v>170</v>
      </c>
      <c r="O519" s="3" t="s">
        <v>182</v>
      </c>
      <c r="P519" s="4">
        <f>IF(O519="吨",N519*1000,IF(O519="万立方米",N519*10000,""))</f>
        <v>1700000.0</v>
      </c>
      <c r="Q519" s="2" t="s">
        <v>183</v>
      </c>
      <c r="R519" s="2" t="s">
        <v>184</v>
      </c>
      <c r="S519" s="2" t="s">
        <v>195</v>
      </c>
      <c r="T519" s="2" t="s">
        <v>75</v>
      </c>
      <c r="U519" s="4">
        <f>0.002</f>
        <v>0.002</v>
      </c>
      <c r="V519" s="2" t="s">
        <v>186</v>
      </c>
      <c r="W519" s="2" t="s">
        <v>196</v>
      </c>
      <c r="X519" s="2" t="s">
        <v>64</v>
      </c>
      <c r="Y519" s="2" t="s">
        <v>65</v>
      </c>
      <c r="Z519" s="2">
        <v>0</v>
      </c>
      <c r="AA519" s="2"/>
      <c r="AB519" s="2"/>
      <c r="AC519" s="4">
        <f>P519*U519/1000000</f>
        <v>0.0034</v>
      </c>
      <c r="AD519" s="4">
        <f>AC519*(1-Z519/100)</f>
        <v>0.0034</v>
      </c>
      <c r="AE519" s="2" t="s">
        <v>66</v>
      </c>
      <c r="AF519" s="2" t="s">
        <v>67</v>
      </c>
      <c r="AG519" s="2"/>
      <c r="AH519" s="2" t="s">
        <v>69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803</v>
      </c>
      <c r="B520" s="2" t="s">
        <v>797</v>
      </c>
      <c r="C520" s="2" t="s">
        <v>47</v>
      </c>
      <c r="D520" s="2" t="s">
        <v>798</v>
      </c>
      <c r="E520" s="2" t="s">
        <v>799</v>
      </c>
      <c r="F520" s="2" t="s">
        <v>116</v>
      </c>
      <c r="G520" s="2" t="s">
        <v>181</v>
      </c>
      <c r="H520" s="2" t="s">
        <v>52</v>
      </c>
      <c r="I520" s="2" t="s">
        <v>53</v>
      </c>
      <c r="J520" s="2" t="s">
        <v>180</v>
      </c>
      <c r="K520" s="2" t="s">
        <v>180</v>
      </c>
      <c r="L520" s="2" t="s">
        <v>181</v>
      </c>
      <c r="M520" s="2" t="s">
        <v>86</v>
      </c>
      <c r="N520" s="3">
        <v>170</v>
      </c>
      <c r="O520" s="3" t="s">
        <v>182</v>
      </c>
      <c r="P520" s="4">
        <f>IF(O520="吨",N520*1000,IF(O520="万立方米",N520*10000,""))</f>
        <v>1700000.0</v>
      </c>
      <c r="Q520" s="2" t="s">
        <v>183</v>
      </c>
      <c r="R520" s="2" t="s">
        <v>184</v>
      </c>
      <c r="S520" s="2" t="s">
        <v>198</v>
      </c>
      <c r="T520" s="2" t="s">
        <v>75</v>
      </c>
      <c r="U520" s="4">
        <f>0.01</f>
        <v>0.01</v>
      </c>
      <c r="V520" s="2" t="s">
        <v>186</v>
      </c>
      <c r="W520" s="2" t="s">
        <v>199</v>
      </c>
      <c r="X520" s="2" t="s">
        <v>64</v>
      </c>
      <c r="Y520" s="2" t="s">
        <v>65</v>
      </c>
      <c r="Z520" s="2">
        <v>0</v>
      </c>
      <c r="AA520" s="2"/>
      <c r="AB520" s="2"/>
      <c r="AC520" s="4">
        <f>P520*U520/1000000</f>
        <v>0.017</v>
      </c>
      <c r="AD520" s="4">
        <f>AC521*(1-AA520/100)+(AC520-AC521)*(1-AB520/100)</f>
        <v>0.017</v>
      </c>
      <c r="AE520" s="2" t="s">
        <v>66</v>
      </c>
      <c r="AF520" s="2" t="s">
        <v>67</v>
      </c>
      <c r="AG520" s="2"/>
      <c r="AH520" s="2" t="s">
        <v>69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804</v>
      </c>
      <c r="B521" s="2" t="s">
        <v>797</v>
      </c>
      <c r="C521" s="2" t="s">
        <v>47</v>
      </c>
      <c r="D521" s="2" t="s">
        <v>798</v>
      </c>
      <c r="E521" s="2" t="s">
        <v>799</v>
      </c>
      <c r="F521" s="2" t="s">
        <v>116</v>
      </c>
      <c r="G521" s="2" t="s">
        <v>181</v>
      </c>
      <c r="H521" s="2" t="s">
        <v>52</v>
      </c>
      <c r="I521" s="2" t="s">
        <v>53</v>
      </c>
      <c r="J521" s="2" t="s">
        <v>180</v>
      </c>
      <c r="K521" s="2" t="s">
        <v>180</v>
      </c>
      <c r="L521" s="2" t="s">
        <v>181</v>
      </c>
      <c r="M521" s="2" t="s">
        <v>91</v>
      </c>
      <c r="N521" s="3">
        <v>170</v>
      </c>
      <c r="O521" s="3" t="s">
        <v>182</v>
      </c>
      <c r="P521" s="4">
        <f>IF(O521="吨",N521*1000,IF(O521="万立方米",N521*10000,""))</f>
        <v>1700000.0</v>
      </c>
      <c r="Q521" s="2" t="s">
        <v>183</v>
      </c>
      <c r="R521" s="2" t="s">
        <v>184</v>
      </c>
      <c r="S521" s="2" t="s">
        <v>201</v>
      </c>
      <c r="T521" s="2" t="s">
        <v>75</v>
      </c>
      <c r="U521" s="4">
        <f>0.005</f>
        <v>0.005</v>
      </c>
      <c r="V521" s="2" t="s">
        <v>186</v>
      </c>
      <c r="W521" s="2" t="s">
        <v>202</v>
      </c>
      <c r="X521" s="2" t="s">
        <v>64</v>
      </c>
      <c r="Y521" s="2" t="s">
        <v>65</v>
      </c>
      <c r="Z521" s="2">
        <v>0</v>
      </c>
      <c r="AA521" s="2"/>
      <c r="AB521" s="2"/>
      <c r="AC521" s="4">
        <f>P521*U521/1000000</f>
        <v>0.0085</v>
      </c>
      <c r="AD521" s="4">
        <f>AC521*(1-Z521/100)</f>
        <v>0.0085</v>
      </c>
      <c r="AE521" s="2" t="s">
        <v>66</v>
      </c>
      <c r="AF521" s="2" t="s">
        <v>67</v>
      </c>
      <c r="AG521" s="2"/>
      <c r="AH521" s="2" t="s">
        <v>69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805</v>
      </c>
      <c r="B522" s="2" t="s">
        <v>797</v>
      </c>
      <c r="C522" s="2" t="s">
        <v>47</v>
      </c>
      <c r="D522" s="2" t="s">
        <v>798</v>
      </c>
      <c r="E522" s="2" t="s">
        <v>799</v>
      </c>
      <c r="F522" s="2" t="s">
        <v>116</v>
      </c>
      <c r="G522" s="2" t="s">
        <v>181</v>
      </c>
      <c r="H522" s="2" t="s">
        <v>52</v>
      </c>
      <c r="I522" s="2" t="s">
        <v>53</v>
      </c>
      <c r="J522" s="2" t="s">
        <v>180</v>
      </c>
      <c r="K522" s="2" t="s">
        <v>180</v>
      </c>
      <c r="L522" s="2" t="s">
        <v>181</v>
      </c>
      <c r="M522" s="2" t="s">
        <v>95</v>
      </c>
      <c r="N522" s="3">
        <v>170</v>
      </c>
      <c r="O522" s="3" t="s">
        <v>182</v>
      </c>
      <c r="P522" s="4">
        <f>IF(O522="吨",N522*1000,IF(O522="万立方米",N522*10000,""))</f>
        <v>1700000.0</v>
      </c>
      <c r="Q522" s="2" t="s">
        <v>183</v>
      </c>
      <c r="R522" s="2" t="s">
        <v>184</v>
      </c>
      <c r="S522" s="2" t="s">
        <v>204</v>
      </c>
      <c r="T522" s="2" t="s">
        <v>75</v>
      </c>
      <c r="U522" s="4">
        <f>0.005</f>
        <v>0.005</v>
      </c>
      <c r="V522" s="2" t="s">
        <v>186</v>
      </c>
      <c r="W522" s="2" t="s">
        <v>205</v>
      </c>
      <c r="X522" s="2" t="s">
        <v>64</v>
      </c>
      <c r="Y522" s="2" t="s">
        <v>65</v>
      </c>
      <c r="Z522" s="2">
        <v>0</v>
      </c>
      <c r="AA522" s="2"/>
      <c r="AB522" s="2"/>
      <c r="AC522" s="4">
        <f>P522*U522/1000000</f>
        <v>0.0085</v>
      </c>
      <c r="AD522" s="4">
        <f>AC522*(1-Z522/100)</f>
        <v>0.0085</v>
      </c>
      <c r="AE522" s="2" t="s">
        <v>66</v>
      </c>
      <c r="AF522" s="2" t="s">
        <v>67</v>
      </c>
      <c r="AG522" s="2"/>
      <c r="AH522" s="2" t="s">
        <v>69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806</v>
      </c>
      <c r="B523" s="2" t="s">
        <v>797</v>
      </c>
      <c r="C523" s="2" t="s">
        <v>47</v>
      </c>
      <c r="D523" s="2" t="s">
        <v>798</v>
      </c>
      <c r="E523" s="2" t="s">
        <v>799</v>
      </c>
      <c r="F523" s="2" t="s">
        <v>116</v>
      </c>
      <c r="G523" s="2" t="s">
        <v>181</v>
      </c>
      <c r="H523" s="2" t="s">
        <v>52</v>
      </c>
      <c r="I523" s="2" t="s">
        <v>53</v>
      </c>
      <c r="J523" s="2" t="s">
        <v>180</v>
      </c>
      <c r="K523" s="2" t="s">
        <v>180</v>
      </c>
      <c r="L523" s="2" t="s">
        <v>181</v>
      </c>
      <c r="M523" s="2" t="s">
        <v>100</v>
      </c>
      <c r="N523" s="3">
        <v>170</v>
      </c>
      <c r="O523" s="3" t="s">
        <v>182</v>
      </c>
      <c r="P523" s="4">
        <f>IF(O523="吨",N523*1000,IF(O523="万立方米",N523*10000,""))</f>
        <v>1700000.0</v>
      </c>
      <c r="Q523" s="2" t="s">
        <v>183</v>
      </c>
      <c r="R523" s="2" t="s">
        <v>184</v>
      </c>
      <c r="S523" s="2" t="s">
        <v>207</v>
      </c>
      <c r="T523" s="2" t="s">
        <v>75</v>
      </c>
      <c r="U523" s="4">
        <f>0.02</f>
        <v>0.02</v>
      </c>
      <c r="V523" s="2" t="s">
        <v>186</v>
      </c>
      <c r="W523" s="2" t="s">
        <v>208</v>
      </c>
      <c r="X523" s="2" t="s">
        <v>64</v>
      </c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/>
      <c r="AH523" s="2" t="s">
        <v>69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807</v>
      </c>
      <c r="B524" s="2" t="s">
        <v>797</v>
      </c>
      <c r="C524" s="2" t="s">
        <v>47</v>
      </c>
      <c r="D524" s="2" t="s">
        <v>798</v>
      </c>
      <c r="E524" s="2" t="s">
        <v>799</v>
      </c>
      <c r="F524" s="2" t="s">
        <v>116</v>
      </c>
      <c r="G524" s="2" t="s">
        <v>181</v>
      </c>
      <c r="H524" s="2" t="s">
        <v>52</v>
      </c>
      <c r="I524" s="2"/>
      <c r="J524" s="2"/>
      <c r="K524" s="2"/>
      <c r="L524" s="2"/>
      <c r="M524" s="2" t="s">
        <v>104</v>
      </c>
      <c r="N524" s="3"/>
      <c r="O524" s="3"/>
      <c r="P524" s="4">
        <v>0.0</v>
      </c>
      <c r="Q524" s="2" t="s">
        <v>105</v>
      </c>
      <c r="R524" s="2" t="s">
        <v>106</v>
      </c>
      <c r="S524" s="2" t="s">
        <v>107</v>
      </c>
      <c r="T524" s="2" t="s">
        <v>108</v>
      </c>
      <c r="U524" s="4">
        <f>0.0</f>
        <v>0.0</v>
      </c>
      <c r="V524" s="2" t="s">
        <v>109</v>
      </c>
      <c r="W524" s="2" t="s">
        <v>110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134</v>
      </c>
      <c r="AH524" s="2" t="s">
        <v>69</v>
      </c>
      <c r="AI524" s="2" t="s">
        <v>70</v>
      </c>
      <c r="AJ524" s="2" t="s">
        <v>71</v>
      </c>
      <c r="AK524" s="2">
        <v>2558</v>
      </c>
    </row>
    <row r="525" spans="1:37">
      <c r="A525" s="2" t="s">
        <v>808</v>
      </c>
      <c r="B525" s="2" t="s">
        <v>809</v>
      </c>
      <c r="C525" s="2" t="s">
        <v>47</v>
      </c>
      <c r="D525" s="2" t="s">
        <v>810</v>
      </c>
      <c r="E525" s="2" t="s">
        <v>377</v>
      </c>
      <c r="F525" s="2" t="s">
        <v>116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51</v>
      </c>
      <c r="M525" s="2" t="s">
        <v>56</v>
      </c>
      <c r="N525" s="3">
        <v>51025.12</v>
      </c>
      <c r="O525" s="3" t="s">
        <v>57</v>
      </c>
      <c r="P525" s="4">
        <f>IF(O525="吨",N525*1000,IF(O525="万立方米",N525*10000,""))</f>
        <v>51025120.0</v>
      </c>
      <c r="Q525" s="2" t="s">
        <v>58</v>
      </c>
      <c r="R525" s="2" t="s">
        <v>59</v>
      </c>
      <c r="S525" s="2" t="s">
        <v>60</v>
      </c>
      <c r="T525" s="2" t="s">
        <v>61</v>
      </c>
      <c r="U525" s="4">
        <f>0.06</f>
        <v>0.06</v>
      </c>
      <c r="V525" s="2" t="s">
        <v>62</v>
      </c>
      <c r="W525" s="2" t="s">
        <v>63</v>
      </c>
      <c r="X525" s="2" t="s">
        <v>64</v>
      </c>
      <c r="Y525" s="2" t="s">
        <v>65</v>
      </c>
      <c r="Z525" s="2">
        <v>0</v>
      </c>
      <c r="AA525" s="2"/>
      <c r="AB525" s="2"/>
      <c r="AC525" s="4">
        <f>P525*U525/1000000</f>
        <v>3.0615072</v>
      </c>
      <c r="AD525" s="4">
        <f>AC525*(1-Z525/100)</f>
        <v>3.0615072</v>
      </c>
      <c r="AE525" s="2" t="s">
        <v>66</v>
      </c>
      <c r="AF525" s="2" t="s">
        <v>67</v>
      </c>
      <c r="AG525" s="2" t="s">
        <v>68</v>
      </c>
      <c r="AH525" s="2" t="s">
        <v>69</v>
      </c>
      <c r="AI525" s="2" t="s">
        <v>70</v>
      </c>
      <c r="AJ525" s="2" t="s">
        <v>71</v>
      </c>
      <c r="AK525" s="2">
        <v>2202</v>
      </c>
    </row>
    <row r="526" spans="1:37">
      <c r="A526" s="2" t="s">
        <v>811</v>
      </c>
      <c r="B526" s="2" t="s">
        <v>809</v>
      </c>
      <c r="C526" s="2" t="s">
        <v>47</v>
      </c>
      <c r="D526" s="2" t="s">
        <v>810</v>
      </c>
      <c r="E526" s="2" t="s">
        <v>377</v>
      </c>
      <c r="F526" s="2" t="s">
        <v>116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51</v>
      </c>
      <c r="M526" s="2" t="s">
        <v>73</v>
      </c>
      <c r="N526" s="3">
        <v>51025.12</v>
      </c>
      <c r="O526" s="3" t="s">
        <v>57</v>
      </c>
      <c r="P526" s="4">
        <f>IF(O526="吨",N526*1000,IF(O526="万立方米",N526*10000,""))</f>
        <v>51025120.0</v>
      </c>
      <c r="Q526" s="2" t="s">
        <v>58</v>
      </c>
      <c r="R526" s="2" t="s">
        <v>59</v>
      </c>
      <c r="S526" s="2" t="s">
        <v>74</v>
      </c>
      <c r="T526" s="2" t="s">
        <v>75</v>
      </c>
      <c r="U526" s="4">
        <f>1.5</f>
        <v>1.5</v>
      </c>
      <c r="V526" s="2" t="s">
        <v>62</v>
      </c>
      <c r="W526" s="2" t="s">
        <v>76</v>
      </c>
      <c r="X526" s="2" t="s">
        <v>64</v>
      </c>
      <c r="Y526" s="2" t="s">
        <v>65</v>
      </c>
      <c r="Z526" s="2">
        <v>0</v>
      </c>
      <c r="AA526" s="2"/>
      <c r="AB526" s="2"/>
      <c r="AC526" s="4">
        <f>P526*U526/1000000</f>
        <v>76.53768</v>
      </c>
      <c r="AD526" s="4">
        <f>AC526*(1-Z526/100)</f>
        <v>76.53768</v>
      </c>
      <c r="AE526" s="2" t="s">
        <v>66</v>
      </c>
      <c r="AF526" s="2" t="s">
        <v>67</v>
      </c>
      <c r="AG526" s="2" t="s">
        <v>68</v>
      </c>
      <c r="AH526" s="2" t="s">
        <v>69</v>
      </c>
      <c r="AI526" s="2" t="s">
        <v>70</v>
      </c>
      <c r="AJ526" s="2" t="s">
        <v>71</v>
      </c>
      <c r="AK526" s="2">
        <v>2202</v>
      </c>
    </row>
    <row r="527" spans="1:37">
      <c r="A527" s="2" t="s">
        <v>812</v>
      </c>
      <c r="B527" s="2" t="s">
        <v>809</v>
      </c>
      <c r="C527" s="2" t="s">
        <v>47</v>
      </c>
      <c r="D527" s="2" t="s">
        <v>810</v>
      </c>
      <c r="E527" s="2" t="s">
        <v>377</v>
      </c>
      <c r="F527" s="2" t="s">
        <v>116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51</v>
      </c>
      <c r="M527" s="2" t="s">
        <v>78</v>
      </c>
      <c r="N527" s="3">
        <v>51025.12</v>
      </c>
      <c r="O527" s="3" t="s">
        <v>57</v>
      </c>
      <c r="P527" s="4">
        <f>IF(O527="吨",N527*1000,IF(O527="万立方米",N527*10000,""))</f>
        <v>51025120.0</v>
      </c>
      <c r="Q527" s="2" t="s">
        <v>58</v>
      </c>
      <c r="R527" s="2" t="s">
        <v>59</v>
      </c>
      <c r="S527" s="2" t="s">
        <v>79</v>
      </c>
      <c r="T527" s="2" t="s">
        <v>75</v>
      </c>
      <c r="U527" s="4">
        <f>6.0</f>
        <v>6.0</v>
      </c>
      <c r="V527" s="2" t="s">
        <v>62</v>
      </c>
      <c r="W527" s="2" t="s">
        <v>80</v>
      </c>
      <c r="X527" s="2" t="s">
        <v>64</v>
      </c>
      <c r="Y527" s="2" t="s">
        <v>65</v>
      </c>
      <c r="Z527" s="2">
        <v>0</v>
      </c>
      <c r="AA527" s="2"/>
      <c r="AB527" s="2"/>
      <c r="AC527" s="4">
        <f>P527*U527/1000000</f>
        <v>306.15072</v>
      </c>
      <c r="AD527" s="4">
        <f>AC527*(1-Z527/100)</f>
        <v>306.15072</v>
      </c>
      <c r="AE527" s="2" t="s">
        <v>66</v>
      </c>
      <c r="AF527" s="2" t="s">
        <v>67</v>
      </c>
      <c r="AG527" s="2" t="s">
        <v>68</v>
      </c>
      <c r="AH527" s="2" t="s">
        <v>69</v>
      </c>
      <c r="AI527" s="2" t="s">
        <v>70</v>
      </c>
      <c r="AJ527" s="2" t="s">
        <v>71</v>
      </c>
      <c r="AK527" s="2">
        <v>2202</v>
      </c>
    </row>
    <row r="528" spans="1:37">
      <c r="A528" s="2" t="s">
        <v>813</v>
      </c>
      <c r="B528" s="2" t="s">
        <v>809</v>
      </c>
      <c r="C528" s="2" t="s">
        <v>47</v>
      </c>
      <c r="D528" s="2" t="s">
        <v>810</v>
      </c>
      <c r="E528" s="2" t="s">
        <v>377</v>
      </c>
      <c r="F528" s="2" t="s">
        <v>116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51</v>
      </c>
      <c r="M528" s="2" t="s">
        <v>82</v>
      </c>
      <c r="N528" s="3">
        <v>51025.12</v>
      </c>
      <c r="O528" s="3" t="s">
        <v>57</v>
      </c>
      <c r="P528" s="4">
        <f>IF(O528="吨",N528*1000,IF(O528="万立方米",N528*10000,""))</f>
        <v>51025120.0</v>
      </c>
      <c r="Q528" s="2" t="s">
        <v>58</v>
      </c>
      <c r="R528" s="2" t="s">
        <v>59</v>
      </c>
      <c r="S528" s="2" t="s">
        <v>83</v>
      </c>
      <c r="T528" s="2" t="s">
        <v>61</v>
      </c>
      <c r="U528" s="4">
        <f>0.35</f>
        <v>0.35</v>
      </c>
      <c r="V528" s="2" t="s">
        <v>62</v>
      </c>
      <c r="W528" s="2" t="s">
        <v>84</v>
      </c>
      <c r="X528" s="2" t="s">
        <v>64</v>
      </c>
      <c r="Y528" s="2" t="s">
        <v>65</v>
      </c>
      <c r="Z528" s="2">
        <v>0</v>
      </c>
      <c r="AA528" s="2"/>
      <c r="AB528" s="2"/>
      <c r="AC528" s="4">
        <f>P528*U528/1000000</f>
        <v>17.858792</v>
      </c>
      <c r="AD528" s="4">
        <f>AC528*(1-Z528/100)</f>
        <v>17.858792</v>
      </c>
      <c r="AE528" s="2" t="s">
        <v>66</v>
      </c>
      <c r="AF528" s="2" t="s">
        <v>67</v>
      </c>
      <c r="AG528" s="2" t="s">
        <v>68</v>
      </c>
      <c r="AH528" s="2" t="s">
        <v>69</v>
      </c>
      <c r="AI528" s="2" t="s">
        <v>70</v>
      </c>
      <c r="AJ528" s="2" t="s">
        <v>71</v>
      </c>
      <c r="AK528" s="2">
        <v>2202</v>
      </c>
    </row>
    <row r="529" spans="1:37">
      <c r="A529" s="2" t="s">
        <v>814</v>
      </c>
      <c r="B529" s="2" t="s">
        <v>809</v>
      </c>
      <c r="C529" s="2" t="s">
        <v>47</v>
      </c>
      <c r="D529" s="2" t="s">
        <v>810</v>
      </c>
      <c r="E529" s="2" t="s">
        <v>377</v>
      </c>
      <c r="F529" s="2" t="s">
        <v>116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51</v>
      </c>
      <c r="M529" s="2" t="s">
        <v>86</v>
      </c>
      <c r="N529" s="3">
        <v>51025.12</v>
      </c>
      <c r="O529" s="3" t="s">
        <v>57</v>
      </c>
      <c r="P529" s="4">
        <f>IF(O529="吨",N529*1000,IF(O529="万立方米",N529*10000,""))</f>
        <v>51025120.0</v>
      </c>
      <c r="Q529" s="2" t="s">
        <v>58</v>
      </c>
      <c r="R529" s="2" t="s">
        <v>59</v>
      </c>
      <c r="S529" s="2" t="s">
        <v>87</v>
      </c>
      <c r="T529" s="2" t="s">
        <v>88</v>
      </c>
      <c r="U529" s="4">
        <f>0.75</f>
        <v>0.75</v>
      </c>
      <c r="V529" s="2" t="s">
        <v>62</v>
      </c>
      <c r="W529" s="2" t="s">
        <v>89</v>
      </c>
      <c r="X529" s="2" t="s">
        <v>64</v>
      </c>
      <c r="Y529" s="2" t="s">
        <v>65</v>
      </c>
      <c r="Z529" s="2">
        <v>0</v>
      </c>
      <c r="AA529" s="2"/>
      <c r="AB529" s="2"/>
      <c r="AC529" s="4">
        <f>P529*U529/1000000</f>
        <v>38.26884</v>
      </c>
      <c r="AD529" s="4">
        <f>AC530*(1-AA529/100)+(AC529-AC530)*(1-AB529/100)</f>
        <v>38.26884</v>
      </c>
      <c r="AE529" s="2" t="s">
        <v>66</v>
      </c>
      <c r="AF529" s="2" t="s">
        <v>67</v>
      </c>
      <c r="AG529" s="2" t="s">
        <v>68</v>
      </c>
      <c r="AH529" s="2" t="s">
        <v>69</v>
      </c>
      <c r="AI529" s="2" t="s">
        <v>70</v>
      </c>
      <c r="AJ529" s="2" t="s">
        <v>71</v>
      </c>
      <c r="AK529" s="2">
        <v>2202</v>
      </c>
    </row>
    <row r="530" spans="1:37">
      <c r="A530" s="2" t="s">
        <v>815</v>
      </c>
      <c r="B530" s="2" t="s">
        <v>809</v>
      </c>
      <c r="C530" s="2" t="s">
        <v>47</v>
      </c>
      <c r="D530" s="2" t="s">
        <v>810</v>
      </c>
      <c r="E530" s="2" t="s">
        <v>377</v>
      </c>
      <c r="F530" s="2" t="s">
        <v>116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51</v>
      </c>
      <c r="M530" s="2" t="s">
        <v>91</v>
      </c>
      <c r="N530" s="3">
        <v>51025.12</v>
      </c>
      <c r="O530" s="3" t="s">
        <v>57</v>
      </c>
      <c r="P530" s="4">
        <f>IF(O530="吨",N530*1000,IF(O530="万立方米",N530*10000,""))</f>
        <v>51025120.0</v>
      </c>
      <c r="Q530" s="2" t="s">
        <v>58</v>
      </c>
      <c r="R530" s="2" t="s">
        <v>59</v>
      </c>
      <c r="S530" s="2" t="s">
        <v>92</v>
      </c>
      <c r="T530" s="2" t="s">
        <v>88</v>
      </c>
      <c r="U530" s="4">
        <f>0.75</f>
        <v>0.75</v>
      </c>
      <c r="V530" s="2" t="s">
        <v>62</v>
      </c>
      <c r="W530" s="2" t="s">
        <v>93</v>
      </c>
      <c r="X530" s="2" t="s">
        <v>64</v>
      </c>
      <c r="Y530" s="2" t="s">
        <v>65</v>
      </c>
      <c r="Z530" s="2">
        <v>0</v>
      </c>
      <c r="AA530" s="2"/>
      <c r="AB530" s="2"/>
      <c r="AC530" s="4">
        <f>P530*U530/1000000</f>
        <v>38.26884</v>
      </c>
      <c r="AD530" s="4">
        <f>AC530*(1-Z530/100)</f>
        <v>38.26884</v>
      </c>
      <c r="AE530" s="2" t="s">
        <v>66</v>
      </c>
      <c r="AF530" s="2" t="s">
        <v>67</v>
      </c>
      <c r="AG530" s="2" t="s">
        <v>68</v>
      </c>
      <c r="AH530" s="2" t="s">
        <v>69</v>
      </c>
      <c r="AI530" s="2" t="s">
        <v>70</v>
      </c>
      <c r="AJ530" s="2" t="s">
        <v>71</v>
      </c>
      <c r="AK530" s="2">
        <v>2202</v>
      </c>
    </row>
    <row r="531" spans="1:37">
      <c r="A531" s="2" t="s">
        <v>816</v>
      </c>
      <c r="B531" s="2" t="s">
        <v>809</v>
      </c>
      <c r="C531" s="2" t="s">
        <v>47</v>
      </c>
      <c r="D531" s="2" t="s">
        <v>810</v>
      </c>
      <c r="E531" s="2" t="s">
        <v>377</v>
      </c>
      <c r="F531" s="2" t="s">
        <v>116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51</v>
      </c>
      <c r="M531" s="2" t="s">
        <v>95</v>
      </c>
      <c r="N531" s="3">
        <v>51025.12</v>
      </c>
      <c r="O531" s="3" t="s">
        <v>57</v>
      </c>
      <c r="P531" s="4">
        <f>IF(O531="吨",N531*1000,IF(O531="万立方米",N531*10000,""))</f>
        <v>51025120.0</v>
      </c>
      <c r="Q531" s="2" t="s">
        <v>58</v>
      </c>
      <c r="R531" s="2" t="s">
        <v>59</v>
      </c>
      <c r="S531" s="2" t="s">
        <v>96</v>
      </c>
      <c r="T531" s="2" t="s">
        <v>97</v>
      </c>
      <c r="U531" s="4">
        <f>1.7</f>
        <v>1.7</v>
      </c>
      <c r="V531" s="2" t="s">
        <v>62</v>
      </c>
      <c r="W531" s="2" t="s">
        <v>98</v>
      </c>
      <c r="X531" s="2" t="s">
        <v>64</v>
      </c>
      <c r="Y531" s="2" t="s">
        <v>65</v>
      </c>
      <c r="Z531" s="2">
        <v>0</v>
      </c>
      <c r="AA531" s="2"/>
      <c r="AB531" s="2"/>
      <c r="AC531" s="4">
        <f>P531*U531/1000000</f>
        <v>86.742704</v>
      </c>
      <c r="AD531" s="4">
        <f>AC531*(1-Z531/100)</f>
        <v>86.742704</v>
      </c>
      <c r="AE531" s="2" t="s">
        <v>66</v>
      </c>
      <c r="AF531" s="2" t="s">
        <v>67</v>
      </c>
      <c r="AG531" s="2" t="s">
        <v>68</v>
      </c>
      <c r="AH531" s="2" t="s">
        <v>69</v>
      </c>
      <c r="AI531" s="2" t="s">
        <v>70</v>
      </c>
      <c r="AJ531" s="2" t="s">
        <v>71</v>
      </c>
      <c r="AK531" s="2">
        <v>2202</v>
      </c>
    </row>
    <row r="532" spans="1:37">
      <c r="A532" s="2" t="s">
        <v>817</v>
      </c>
      <c r="B532" s="2" t="s">
        <v>809</v>
      </c>
      <c r="C532" s="2" t="s">
        <v>47</v>
      </c>
      <c r="D532" s="2" t="s">
        <v>810</v>
      </c>
      <c r="E532" s="2" t="s">
        <v>377</v>
      </c>
      <c r="F532" s="2" t="s">
        <v>116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51</v>
      </c>
      <c r="M532" s="2" t="s">
        <v>100</v>
      </c>
      <c r="N532" s="3">
        <v>51025.12</v>
      </c>
      <c r="O532" s="3" t="s">
        <v>57</v>
      </c>
      <c r="P532" s="4">
        <f>IF(O532="吨",N532*1000,IF(O532="万立方米",N532*10000,""))</f>
        <v>51025120.0</v>
      </c>
      <c r="Q532" s="2" t="s">
        <v>58</v>
      </c>
      <c r="R532" s="2" t="s">
        <v>59</v>
      </c>
      <c r="S532" s="2" t="s">
        <v>101</v>
      </c>
      <c r="T532" s="2" t="s">
        <v>75</v>
      </c>
      <c r="U532" s="4">
        <f>0.12</f>
        <v>0.12</v>
      </c>
      <c r="V532" s="2" t="s">
        <v>62</v>
      </c>
      <c r="W532" s="2" t="s">
        <v>102</v>
      </c>
      <c r="X532" s="2" t="s">
        <v>64</v>
      </c>
      <c r="Y532" s="2" t="s">
        <v>65</v>
      </c>
      <c r="Z532" s="2">
        <v>0</v>
      </c>
      <c r="AA532" s="2"/>
      <c r="AB532" s="2"/>
      <c r="AC532" s="4">
        <f>P532*U532/1000000</f>
        <v>6.1230144</v>
      </c>
      <c r="AD532" s="4">
        <f>AC532*(1-Z532/100)</f>
        <v>6.1230144</v>
      </c>
      <c r="AE532" s="2" t="s">
        <v>66</v>
      </c>
      <c r="AF532" s="2" t="s">
        <v>67</v>
      </c>
      <c r="AG532" s="2" t="s">
        <v>68</v>
      </c>
      <c r="AH532" s="2" t="s">
        <v>69</v>
      </c>
      <c r="AI532" s="2" t="s">
        <v>70</v>
      </c>
      <c r="AJ532" s="2" t="s">
        <v>71</v>
      </c>
      <c r="AK532" s="2">
        <v>2202</v>
      </c>
    </row>
    <row r="533" spans="1:37">
      <c r="A533" s="2" t="s">
        <v>818</v>
      </c>
      <c r="B533" s="2" t="s">
        <v>809</v>
      </c>
      <c r="C533" s="2" t="s">
        <v>47</v>
      </c>
      <c r="D533" s="2" t="s">
        <v>810</v>
      </c>
      <c r="E533" s="2" t="s">
        <v>377</v>
      </c>
      <c r="F533" s="2" t="s">
        <v>116</v>
      </c>
      <c r="G533" s="2" t="s">
        <v>51</v>
      </c>
      <c r="H533" s="2" t="s">
        <v>52</v>
      </c>
      <c r="I533" s="2"/>
      <c r="J533" s="2"/>
      <c r="K533" s="2" t="s">
        <v>147</v>
      </c>
      <c r="L533" s="2" t="s">
        <v>148</v>
      </c>
      <c r="M533" s="2" t="s">
        <v>104</v>
      </c>
      <c r="N533" s="3"/>
      <c r="O533" s="3"/>
      <c r="P533" s="4">
        <v>51025120.0</v>
      </c>
      <c r="Q533" s="2" t="s">
        <v>105</v>
      </c>
      <c r="R533" s="2" t="s">
        <v>106</v>
      </c>
      <c r="S533" s="2" t="s">
        <v>107</v>
      </c>
      <c r="T533" s="2" t="s">
        <v>108</v>
      </c>
      <c r="U533" s="4">
        <f>0.0</f>
        <v>0.0</v>
      </c>
      <c r="V533" s="2" t="s">
        <v>109</v>
      </c>
      <c r="W533" s="2" t="s">
        <v>110</v>
      </c>
      <c r="X533" s="2"/>
      <c r="Y533" s="2" t="s">
        <v>65</v>
      </c>
      <c r="Z533" s="2">
        <v>0</v>
      </c>
      <c r="AA533" s="2"/>
      <c r="AB533" s="2"/>
      <c r="AC533" s="4">
        <f>P533*U533/1000000</f>
        <v>0.0</v>
      </c>
      <c r="AD533" s="4">
        <f>AC533*(1-Z533/100)</f>
        <v>0.0</v>
      </c>
      <c r="AE533" s="2" t="s">
        <v>66</v>
      </c>
      <c r="AF533" s="2" t="s">
        <v>67</v>
      </c>
      <c r="AG533" s="2" t="s">
        <v>68</v>
      </c>
      <c r="AH533" s="2" t="s">
        <v>69</v>
      </c>
      <c r="AI533" s="2" t="s">
        <v>70</v>
      </c>
      <c r="AJ533" s="2" t="s">
        <v>71</v>
      </c>
      <c r="AK533" s="2">
        <v>2202</v>
      </c>
    </row>
    <row r="534" spans="1:37">
      <c r="A534" s="2" t="s">
        <v>819</v>
      </c>
      <c r="B534" s="2" t="s">
        <v>820</v>
      </c>
      <c r="C534" s="2" t="s">
        <v>47</v>
      </c>
      <c r="D534" s="2" t="s">
        <v>226</v>
      </c>
      <c r="E534" s="2" t="s">
        <v>227</v>
      </c>
      <c r="F534" s="2" t="s">
        <v>228</v>
      </c>
      <c r="G534" s="2" t="s">
        <v>117</v>
      </c>
      <c r="H534" s="2" t="s">
        <v>821</v>
      </c>
      <c r="I534" s="2" t="s">
        <v>53</v>
      </c>
      <c r="J534" s="2" t="s">
        <v>230</v>
      </c>
      <c r="K534" s="2" t="s">
        <v>55</v>
      </c>
      <c r="L534" s="2" t="s">
        <v>51</v>
      </c>
      <c r="M534" s="2" t="s">
        <v>56</v>
      </c>
      <c r="N534" s="3">
        <v>291506.53</v>
      </c>
      <c r="O534" s="3" t="s">
        <v>57</v>
      </c>
      <c r="P534" s="4">
        <f>IF(O534="吨",N534*1000,IF(O534="万立方米",N534*10000,""))</f>
        <v>291506530.0</v>
      </c>
      <c r="Q534" s="2" t="s">
        <v>58</v>
      </c>
      <c r="R534" s="2" t="s">
        <v>59</v>
      </c>
      <c r="S534" s="2" t="s">
        <v>60</v>
      </c>
      <c r="T534" s="2" t="s">
        <v>61</v>
      </c>
      <c r="U534" s="4">
        <f>0.06</f>
        <v>0.06</v>
      </c>
      <c r="V534" s="2" t="s">
        <v>62</v>
      </c>
      <c r="W534" s="2" t="s">
        <v>63</v>
      </c>
      <c r="X534" s="2" t="s">
        <v>64</v>
      </c>
      <c r="Y534" s="2" t="s">
        <v>65</v>
      </c>
      <c r="Z534" s="2">
        <v>0</v>
      </c>
      <c r="AA534" s="2"/>
      <c r="AB534" s="2"/>
      <c r="AC534" s="4">
        <f>P534*U534/1000000</f>
        <v>17.4903918</v>
      </c>
      <c r="AD534" s="4">
        <f>AC534*(1-Z534/100)</f>
        <v>17.4903918</v>
      </c>
      <c r="AE534" s="2" t="s">
        <v>66</v>
      </c>
      <c r="AF534" s="2" t="s">
        <v>67</v>
      </c>
      <c r="AG534" s="2"/>
      <c r="AH534" s="2" t="s">
        <v>69</v>
      </c>
      <c r="AI534" s="2" t="s">
        <v>70</v>
      </c>
      <c r="AJ534" s="2" t="s">
        <v>71</v>
      </c>
      <c r="AK534" s="2">
        <v>166</v>
      </c>
    </row>
    <row r="535" spans="1:37">
      <c r="A535" s="2" t="s">
        <v>822</v>
      </c>
      <c r="B535" s="2" t="s">
        <v>820</v>
      </c>
      <c r="C535" s="2" t="s">
        <v>47</v>
      </c>
      <c r="D535" s="2" t="s">
        <v>226</v>
      </c>
      <c r="E535" s="2" t="s">
        <v>227</v>
      </c>
      <c r="F535" s="2" t="s">
        <v>228</v>
      </c>
      <c r="G535" s="2" t="s">
        <v>117</v>
      </c>
      <c r="H535" s="2" t="s">
        <v>821</v>
      </c>
      <c r="I535" s="2" t="s">
        <v>53</v>
      </c>
      <c r="J535" s="2" t="s">
        <v>230</v>
      </c>
      <c r="K535" s="2" t="s">
        <v>55</v>
      </c>
      <c r="L535" s="2" t="s">
        <v>51</v>
      </c>
      <c r="M535" s="2" t="s">
        <v>73</v>
      </c>
      <c r="N535" s="3">
        <v>291506.53</v>
      </c>
      <c r="O535" s="3" t="s">
        <v>57</v>
      </c>
      <c r="P535" s="4">
        <f>IF(O535="吨",N535*1000,IF(O535="万立方米",N535*10000,""))</f>
        <v>291506530.0</v>
      </c>
      <c r="Q535" s="2" t="s">
        <v>58</v>
      </c>
      <c r="R535" s="2" t="s">
        <v>59</v>
      </c>
      <c r="S535" s="2" t="s">
        <v>74</v>
      </c>
      <c r="T535" s="2" t="s">
        <v>75</v>
      </c>
      <c r="U535" s="4">
        <f>1.5</f>
        <v>1.5</v>
      </c>
      <c r="V535" s="2" t="s">
        <v>62</v>
      </c>
      <c r="W535" s="2" t="s">
        <v>76</v>
      </c>
      <c r="X535" s="2" t="s">
        <v>64</v>
      </c>
      <c r="Y535" s="2" t="s">
        <v>65</v>
      </c>
      <c r="Z535" s="2">
        <v>0</v>
      </c>
      <c r="AA535" s="2"/>
      <c r="AB535" s="2"/>
      <c r="AC535" s="4">
        <f>P535*U535/1000000</f>
        <v>437.259795</v>
      </c>
      <c r="AD535" s="4">
        <f>AC535*(1-Z535/100)</f>
        <v>437.259795</v>
      </c>
      <c r="AE535" s="2" t="s">
        <v>66</v>
      </c>
      <c r="AF535" s="2" t="s">
        <v>67</v>
      </c>
      <c r="AG535" s="2"/>
      <c r="AH535" s="2" t="s">
        <v>69</v>
      </c>
      <c r="AI535" s="2" t="s">
        <v>70</v>
      </c>
      <c r="AJ535" s="2" t="s">
        <v>71</v>
      </c>
      <c r="AK535" s="2">
        <v>166</v>
      </c>
    </row>
    <row r="536" spans="1:37">
      <c r="A536" s="2" t="s">
        <v>823</v>
      </c>
      <c r="B536" s="2" t="s">
        <v>820</v>
      </c>
      <c r="C536" s="2" t="s">
        <v>47</v>
      </c>
      <c r="D536" s="2" t="s">
        <v>226</v>
      </c>
      <c r="E536" s="2" t="s">
        <v>227</v>
      </c>
      <c r="F536" s="2" t="s">
        <v>228</v>
      </c>
      <c r="G536" s="2" t="s">
        <v>117</v>
      </c>
      <c r="H536" s="2" t="s">
        <v>821</v>
      </c>
      <c r="I536" s="2" t="s">
        <v>53</v>
      </c>
      <c r="J536" s="2" t="s">
        <v>230</v>
      </c>
      <c r="K536" s="2" t="s">
        <v>55</v>
      </c>
      <c r="L536" s="2" t="s">
        <v>51</v>
      </c>
      <c r="M536" s="2" t="s">
        <v>78</v>
      </c>
      <c r="N536" s="3">
        <v>291506.53</v>
      </c>
      <c r="O536" s="3" t="s">
        <v>57</v>
      </c>
      <c r="P536" s="4">
        <f>IF(O536="吨",N536*1000,IF(O536="万立方米",N536*10000,""))</f>
        <v>291506530.0</v>
      </c>
      <c r="Q536" s="2" t="s">
        <v>58</v>
      </c>
      <c r="R536" s="2" t="s">
        <v>59</v>
      </c>
      <c r="S536" s="2" t="s">
        <v>79</v>
      </c>
      <c r="T536" s="2" t="s">
        <v>75</v>
      </c>
      <c r="U536" s="4">
        <f>6.0</f>
        <v>6.0</v>
      </c>
      <c r="V536" s="2" t="s">
        <v>62</v>
      </c>
      <c r="W536" s="2" t="s">
        <v>80</v>
      </c>
      <c r="X536" s="2" t="s">
        <v>64</v>
      </c>
      <c r="Y536" s="2" t="s">
        <v>65</v>
      </c>
      <c r="Z536" s="2">
        <v>0</v>
      </c>
      <c r="AA536" s="2"/>
      <c r="AB536" s="2"/>
      <c r="AC536" s="4">
        <f>P536*U536/1000000</f>
        <v>1749.03918</v>
      </c>
      <c r="AD536" s="4">
        <f>AC536*(1-Z536/100)</f>
        <v>1749.03918</v>
      </c>
      <c r="AE536" s="2" t="s">
        <v>66</v>
      </c>
      <c r="AF536" s="2" t="s">
        <v>67</v>
      </c>
      <c r="AG536" s="2"/>
      <c r="AH536" s="2" t="s">
        <v>69</v>
      </c>
      <c r="AI536" s="2" t="s">
        <v>70</v>
      </c>
      <c r="AJ536" s="2" t="s">
        <v>71</v>
      </c>
      <c r="AK536" s="2">
        <v>166</v>
      </c>
    </row>
    <row r="537" spans="1:37">
      <c r="A537" s="2" t="s">
        <v>824</v>
      </c>
      <c r="B537" s="2" t="s">
        <v>820</v>
      </c>
      <c r="C537" s="2" t="s">
        <v>47</v>
      </c>
      <c r="D537" s="2" t="s">
        <v>226</v>
      </c>
      <c r="E537" s="2" t="s">
        <v>227</v>
      </c>
      <c r="F537" s="2" t="s">
        <v>228</v>
      </c>
      <c r="G537" s="2" t="s">
        <v>117</v>
      </c>
      <c r="H537" s="2" t="s">
        <v>821</v>
      </c>
      <c r="I537" s="2" t="s">
        <v>53</v>
      </c>
      <c r="J537" s="2" t="s">
        <v>230</v>
      </c>
      <c r="K537" s="2" t="s">
        <v>55</v>
      </c>
      <c r="L537" s="2" t="s">
        <v>51</v>
      </c>
      <c r="M537" s="2" t="s">
        <v>82</v>
      </c>
      <c r="N537" s="3">
        <v>291506.53</v>
      </c>
      <c r="O537" s="3" t="s">
        <v>57</v>
      </c>
      <c r="P537" s="4">
        <f>IF(O537="吨",N537*1000,IF(O537="万立方米",N537*10000,""))</f>
        <v>291506530.0</v>
      </c>
      <c r="Q537" s="2" t="s">
        <v>58</v>
      </c>
      <c r="R537" s="2" t="s">
        <v>59</v>
      </c>
      <c r="S537" s="2" t="s">
        <v>83</v>
      </c>
      <c r="T537" s="2" t="s">
        <v>61</v>
      </c>
      <c r="U537" s="4">
        <f>0.35</f>
        <v>0.35</v>
      </c>
      <c r="V537" s="2" t="s">
        <v>62</v>
      </c>
      <c r="W537" s="2" t="s">
        <v>84</v>
      </c>
      <c r="X537" s="2" t="s">
        <v>64</v>
      </c>
      <c r="Y537" s="2" t="s">
        <v>65</v>
      </c>
      <c r="Z537" s="2">
        <v>0</v>
      </c>
      <c r="AA537" s="2"/>
      <c r="AB537" s="2"/>
      <c r="AC537" s="4">
        <f>P537*U537/1000000</f>
        <v>102.0272855</v>
      </c>
      <c r="AD537" s="4">
        <f>AC537*(1-Z537/100)</f>
        <v>102.0272855</v>
      </c>
      <c r="AE537" s="2" t="s">
        <v>66</v>
      </c>
      <c r="AF537" s="2" t="s">
        <v>67</v>
      </c>
      <c r="AG537" s="2"/>
      <c r="AH537" s="2" t="s">
        <v>69</v>
      </c>
      <c r="AI537" s="2" t="s">
        <v>70</v>
      </c>
      <c r="AJ537" s="2" t="s">
        <v>71</v>
      </c>
      <c r="AK537" s="2">
        <v>166</v>
      </c>
    </row>
    <row r="538" spans="1:37">
      <c r="A538" s="2" t="s">
        <v>825</v>
      </c>
      <c r="B538" s="2" t="s">
        <v>820</v>
      </c>
      <c r="C538" s="2" t="s">
        <v>47</v>
      </c>
      <c r="D538" s="2" t="s">
        <v>226</v>
      </c>
      <c r="E538" s="2" t="s">
        <v>227</v>
      </c>
      <c r="F538" s="2" t="s">
        <v>228</v>
      </c>
      <c r="G538" s="2" t="s">
        <v>117</v>
      </c>
      <c r="H538" s="2" t="s">
        <v>821</v>
      </c>
      <c r="I538" s="2" t="s">
        <v>53</v>
      </c>
      <c r="J538" s="2" t="s">
        <v>230</v>
      </c>
      <c r="K538" s="2" t="s">
        <v>55</v>
      </c>
      <c r="L538" s="2" t="s">
        <v>51</v>
      </c>
      <c r="M538" s="2" t="s">
        <v>86</v>
      </c>
      <c r="N538" s="3">
        <v>291506.53</v>
      </c>
      <c r="O538" s="3" t="s">
        <v>57</v>
      </c>
      <c r="P538" s="4">
        <f>IF(O538="吨",N538*1000,IF(O538="万立方米",N538*10000,""))</f>
        <v>291506530.0</v>
      </c>
      <c r="Q538" s="2" t="s">
        <v>58</v>
      </c>
      <c r="R538" s="2" t="s">
        <v>59</v>
      </c>
      <c r="S538" s="2" t="s">
        <v>87</v>
      </c>
      <c r="T538" s="2" t="s">
        <v>88</v>
      </c>
      <c r="U538" s="4">
        <f>0.75</f>
        <v>0.75</v>
      </c>
      <c r="V538" s="2" t="s">
        <v>62</v>
      </c>
      <c r="W538" s="2" t="s">
        <v>89</v>
      </c>
      <c r="X538" s="2" t="s">
        <v>64</v>
      </c>
      <c r="Y538" s="2" t="s">
        <v>65</v>
      </c>
      <c r="Z538" s="2">
        <v>0</v>
      </c>
      <c r="AA538" s="2"/>
      <c r="AB538" s="2"/>
      <c r="AC538" s="4">
        <f>P538*U538/1000000</f>
        <v>218.6298975</v>
      </c>
      <c r="AD538" s="4">
        <f>AC539*(1-AA538/100)+(AC538-AC539)*(1-AB538/100)</f>
        <v>218.6298975</v>
      </c>
      <c r="AE538" s="2" t="s">
        <v>66</v>
      </c>
      <c r="AF538" s="2" t="s">
        <v>67</v>
      </c>
      <c r="AG538" s="2"/>
      <c r="AH538" s="2" t="s">
        <v>69</v>
      </c>
      <c r="AI538" s="2" t="s">
        <v>70</v>
      </c>
      <c r="AJ538" s="2" t="s">
        <v>71</v>
      </c>
      <c r="AK538" s="2">
        <v>166</v>
      </c>
    </row>
    <row r="539" spans="1:37">
      <c r="A539" s="2" t="s">
        <v>826</v>
      </c>
      <c r="B539" s="2" t="s">
        <v>820</v>
      </c>
      <c r="C539" s="2" t="s">
        <v>47</v>
      </c>
      <c r="D539" s="2" t="s">
        <v>226</v>
      </c>
      <c r="E539" s="2" t="s">
        <v>227</v>
      </c>
      <c r="F539" s="2" t="s">
        <v>228</v>
      </c>
      <c r="G539" s="2" t="s">
        <v>117</v>
      </c>
      <c r="H539" s="2" t="s">
        <v>821</v>
      </c>
      <c r="I539" s="2" t="s">
        <v>53</v>
      </c>
      <c r="J539" s="2" t="s">
        <v>230</v>
      </c>
      <c r="K539" s="2" t="s">
        <v>55</v>
      </c>
      <c r="L539" s="2" t="s">
        <v>51</v>
      </c>
      <c r="M539" s="2" t="s">
        <v>91</v>
      </c>
      <c r="N539" s="3">
        <v>291506.53</v>
      </c>
      <c r="O539" s="3" t="s">
        <v>57</v>
      </c>
      <c r="P539" s="4">
        <f>IF(O539="吨",N539*1000,IF(O539="万立方米",N539*10000,""))</f>
        <v>291506530.0</v>
      </c>
      <c r="Q539" s="2" t="s">
        <v>58</v>
      </c>
      <c r="R539" s="2" t="s">
        <v>59</v>
      </c>
      <c r="S539" s="2" t="s">
        <v>92</v>
      </c>
      <c r="T539" s="2" t="s">
        <v>88</v>
      </c>
      <c r="U539" s="4">
        <f>0.75</f>
        <v>0.75</v>
      </c>
      <c r="V539" s="2" t="s">
        <v>62</v>
      </c>
      <c r="W539" s="2" t="s">
        <v>93</v>
      </c>
      <c r="X539" s="2" t="s">
        <v>64</v>
      </c>
      <c r="Y539" s="2" t="s">
        <v>65</v>
      </c>
      <c r="Z539" s="2">
        <v>0</v>
      </c>
      <c r="AA539" s="2"/>
      <c r="AB539" s="2"/>
      <c r="AC539" s="4">
        <f>P539*U539/1000000</f>
        <v>218.6298975</v>
      </c>
      <c r="AD539" s="4">
        <f>AC539*(1-Z539/100)</f>
        <v>218.6298975</v>
      </c>
      <c r="AE539" s="2" t="s">
        <v>66</v>
      </c>
      <c r="AF539" s="2" t="s">
        <v>67</v>
      </c>
      <c r="AG539" s="2"/>
      <c r="AH539" s="2" t="s">
        <v>69</v>
      </c>
      <c r="AI539" s="2" t="s">
        <v>70</v>
      </c>
      <c r="AJ539" s="2" t="s">
        <v>71</v>
      </c>
      <c r="AK539" s="2">
        <v>166</v>
      </c>
    </row>
    <row r="540" spans="1:37">
      <c r="A540" s="2" t="s">
        <v>827</v>
      </c>
      <c r="B540" s="2" t="s">
        <v>820</v>
      </c>
      <c r="C540" s="2" t="s">
        <v>47</v>
      </c>
      <c r="D540" s="2" t="s">
        <v>226</v>
      </c>
      <c r="E540" s="2" t="s">
        <v>227</v>
      </c>
      <c r="F540" s="2" t="s">
        <v>228</v>
      </c>
      <c r="G540" s="2" t="s">
        <v>117</v>
      </c>
      <c r="H540" s="2" t="s">
        <v>821</v>
      </c>
      <c r="I540" s="2" t="s">
        <v>53</v>
      </c>
      <c r="J540" s="2" t="s">
        <v>230</v>
      </c>
      <c r="K540" s="2" t="s">
        <v>55</v>
      </c>
      <c r="L540" s="2" t="s">
        <v>51</v>
      </c>
      <c r="M540" s="2" t="s">
        <v>95</v>
      </c>
      <c r="N540" s="3">
        <v>291506.53</v>
      </c>
      <c r="O540" s="3" t="s">
        <v>57</v>
      </c>
      <c r="P540" s="4">
        <f>IF(O540="吨",N540*1000,IF(O540="万立方米",N540*10000,""))</f>
        <v>291506530.0</v>
      </c>
      <c r="Q540" s="2" t="s">
        <v>58</v>
      </c>
      <c r="R540" s="2" t="s">
        <v>59</v>
      </c>
      <c r="S540" s="2" t="s">
        <v>96</v>
      </c>
      <c r="T540" s="2" t="s">
        <v>97</v>
      </c>
      <c r="U540" s="4">
        <f>1.7</f>
        <v>1.7</v>
      </c>
      <c r="V540" s="2" t="s">
        <v>62</v>
      </c>
      <c r="W540" s="2" t="s">
        <v>98</v>
      </c>
      <c r="X540" s="2" t="s">
        <v>64</v>
      </c>
      <c r="Y540" s="2" t="s">
        <v>65</v>
      </c>
      <c r="Z540" s="2">
        <v>0</v>
      </c>
      <c r="AA540" s="2"/>
      <c r="AB540" s="2"/>
      <c r="AC540" s="4">
        <f>P540*U540/1000000</f>
        <v>495.561101</v>
      </c>
      <c r="AD540" s="4">
        <f>AC540*(1-Z540/100)</f>
        <v>495.561101</v>
      </c>
      <c r="AE540" s="2" t="s">
        <v>66</v>
      </c>
      <c r="AF540" s="2" t="s">
        <v>67</v>
      </c>
      <c r="AG540" s="2"/>
      <c r="AH540" s="2" t="s">
        <v>69</v>
      </c>
      <c r="AI540" s="2" t="s">
        <v>70</v>
      </c>
      <c r="AJ540" s="2" t="s">
        <v>71</v>
      </c>
      <c r="AK540" s="2">
        <v>166</v>
      </c>
    </row>
    <row r="541" spans="1:37">
      <c r="A541" s="2" t="s">
        <v>828</v>
      </c>
      <c r="B541" s="2" t="s">
        <v>820</v>
      </c>
      <c r="C541" s="2" t="s">
        <v>47</v>
      </c>
      <c r="D541" s="2" t="s">
        <v>226</v>
      </c>
      <c r="E541" s="2" t="s">
        <v>227</v>
      </c>
      <c r="F541" s="2" t="s">
        <v>228</v>
      </c>
      <c r="G541" s="2" t="s">
        <v>117</v>
      </c>
      <c r="H541" s="2" t="s">
        <v>821</v>
      </c>
      <c r="I541" s="2" t="s">
        <v>53</v>
      </c>
      <c r="J541" s="2" t="s">
        <v>230</v>
      </c>
      <c r="K541" s="2" t="s">
        <v>55</v>
      </c>
      <c r="L541" s="2" t="s">
        <v>51</v>
      </c>
      <c r="M541" s="2" t="s">
        <v>100</v>
      </c>
      <c r="N541" s="3">
        <v>291506.53</v>
      </c>
      <c r="O541" s="3" t="s">
        <v>57</v>
      </c>
      <c r="P541" s="4">
        <f>IF(O541="吨",N541*1000,IF(O541="万立方米",N541*10000,""))</f>
        <v>291506530.0</v>
      </c>
      <c r="Q541" s="2" t="s">
        <v>58</v>
      </c>
      <c r="R541" s="2" t="s">
        <v>59</v>
      </c>
      <c r="S541" s="2" t="s">
        <v>101</v>
      </c>
      <c r="T541" s="2" t="s">
        <v>75</v>
      </c>
      <c r="U541" s="4">
        <f>0.12</f>
        <v>0.12</v>
      </c>
      <c r="V541" s="2" t="s">
        <v>62</v>
      </c>
      <c r="W541" s="2" t="s">
        <v>102</v>
      </c>
      <c r="X541" s="2" t="s">
        <v>64</v>
      </c>
      <c r="Y541" s="2" t="s">
        <v>65</v>
      </c>
      <c r="Z541" s="2">
        <v>0</v>
      </c>
      <c r="AA541" s="2"/>
      <c r="AB541" s="2"/>
      <c r="AC541" s="4">
        <f>P541*U541/1000000</f>
        <v>34.9807836</v>
      </c>
      <c r="AD541" s="4">
        <f>AC541*(1-Z541/100)</f>
        <v>34.9807836</v>
      </c>
      <c r="AE541" s="2" t="s">
        <v>66</v>
      </c>
      <c r="AF541" s="2" t="s">
        <v>67</v>
      </c>
      <c r="AG541" s="2"/>
      <c r="AH541" s="2" t="s">
        <v>69</v>
      </c>
      <c r="AI541" s="2" t="s">
        <v>70</v>
      </c>
      <c r="AJ541" s="2" t="s">
        <v>71</v>
      </c>
      <c r="AK541" s="2">
        <v>166</v>
      </c>
    </row>
    <row r="542" spans="1:37">
      <c r="A542" s="2" t="s">
        <v>829</v>
      </c>
      <c r="B542" s="2" t="s">
        <v>820</v>
      </c>
      <c r="C542" s="2" t="s">
        <v>47</v>
      </c>
      <c r="D542" s="2" t="s">
        <v>226</v>
      </c>
      <c r="E542" s="2" t="s">
        <v>227</v>
      </c>
      <c r="F542" s="2" t="s">
        <v>228</v>
      </c>
      <c r="G542" s="2" t="s">
        <v>117</v>
      </c>
      <c r="H542" s="2" t="s">
        <v>821</v>
      </c>
      <c r="I542" s="2"/>
      <c r="J542" s="2"/>
      <c r="K542" s="2"/>
      <c r="L542" s="2"/>
      <c r="M542" s="2" t="s">
        <v>104</v>
      </c>
      <c r="N542" s="3"/>
      <c r="O542" s="3"/>
      <c r="P542" s="4">
        <v>0.0</v>
      </c>
      <c r="Q542" s="2" t="s">
        <v>105</v>
      </c>
      <c r="R542" s="2" t="s">
        <v>106</v>
      </c>
      <c r="S542" s="2" t="s">
        <v>107</v>
      </c>
      <c r="T542" s="2" t="s">
        <v>108</v>
      </c>
      <c r="U542" s="4">
        <f>0.0</f>
        <v>0.0</v>
      </c>
      <c r="V542" s="2" t="s">
        <v>109</v>
      </c>
      <c r="W542" s="2" t="s">
        <v>110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134</v>
      </c>
      <c r="AH542" s="2" t="s">
        <v>69</v>
      </c>
      <c r="AI542" s="2" t="s">
        <v>70</v>
      </c>
      <c r="AJ542" s="2" t="s">
        <v>71</v>
      </c>
      <c r="AK542" s="2">
        <v>166</v>
      </c>
    </row>
    <row r="543" spans="1:37">
      <c r="A543" s="2" t="s">
        <v>830</v>
      </c>
      <c r="B543" s="2" t="s">
        <v>831</v>
      </c>
      <c r="C543" s="2" t="s">
        <v>47</v>
      </c>
      <c r="D543" s="2" t="s">
        <v>226</v>
      </c>
      <c r="E543" s="2" t="s">
        <v>227</v>
      </c>
      <c r="F543" s="2" t="s">
        <v>228</v>
      </c>
      <c r="G543" s="2" t="s">
        <v>117</v>
      </c>
      <c r="H543" s="2" t="s">
        <v>52</v>
      </c>
      <c r="I543" s="2" t="s">
        <v>53</v>
      </c>
      <c r="J543" s="2" t="s">
        <v>230</v>
      </c>
      <c r="K543" s="2" t="s">
        <v>55</v>
      </c>
      <c r="L543" s="2" t="s">
        <v>51</v>
      </c>
      <c r="M543" s="2" t="s">
        <v>56</v>
      </c>
      <c r="N543" s="3">
        <v>172929.36</v>
      </c>
      <c r="O543" s="3" t="s">
        <v>57</v>
      </c>
      <c r="P543" s="4">
        <f>IF(O543="吨",N543*1000,IF(O543="万立方米",N543*10000,""))</f>
        <v>172929360.0</v>
      </c>
      <c r="Q543" s="2" t="s">
        <v>58</v>
      </c>
      <c r="R543" s="2" t="s">
        <v>59</v>
      </c>
      <c r="S543" s="2" t="s">
        <v>60</v>
      </c>
      <c r="T543" s="2" t="s">
        <v>61</v>
      </c>
      <c r="U543" s="4">
        <f>0.06</f>
        <v>0.06</v>
      </c>
      <c r="V543" s="2" t="s">
        <v>62</v>
      </c>
      <c r="W543" s="2" t="s">
        <v>63</v>
      </c>
      <c r="X543" s="2" t="s">
        <v>64</v>
      </c>
      <c r="Y543" s="2" t="s">
        <v>65</v>
      </c>
      <c r="Z543" s="2">
        <v>0</v>
      </c>
      <c r="AA543" s="2"/>
      <c r="AB543" s="2"/>
      <c r="AC543" s="4">
        <f>P543*U543/1000000</f>
        <v>10.375761599999999</v>
      </c>
      <c r="AD543" s="4">
        <f>AC543*(1-Z543/100)</f>
        <v>10.375761599999999</v>
      </c>
      <c r="AE543" s="2" t="s">
        <v>66</v>
      </c>
      <c r="AF543" s="2" t="s">
        <v>67</v>
      </c>
      <c r="AG543" s="2"/>
      <c r="AH543" s="2" t="s">
        <v>69</v>
      </c>
      <c r="AI543" s="2" t="s">
        <v>70</v>
      </c>
      <c r="AJ543" s="2" t="s">
        <v>71</v>
      </c>
      <c r="AK543" s="2">
        <v>165</v>
      </c>
    </row>
    <row r="544" spans="1:37">
      <c r="A544" s="2" t="s">
        <v>832</v>
      </c>
      <c r="B544" s="2" t="s">
        <v>831</v>
      </c>
      <c r="C544" s="2" t="s">
        <v>47</v>
      </c>
      <c r="D544" s="2" t="s">
        <v>226</v>
      </c>
      <c r="E544" s="2" t="s">
        <v>227</v>
      </c>
      <c r="F544" s="2" t="s">
        <v>228</v>
      </c>
      <c r="G544" s="2" t="s">
        <v>117</v>
      </c>
      <c r="H544" s="2" t="s">
        <v>52</v>
      </c>
      <c r="I544" s="2" t="s">
        <v>53</v>
      </c>
      <c r="J544" s="2" t="s">
        <v>230</v>
      </c>
      <c r="K544" s="2" t="s">
        <v>55</v>
      </c>
      <c r="L544" s="2" t="s">
        <v>51</v>
      </c>
      <c r="M544" s="2" t="s">
        <v>73</v>
      </c>
      <c r="N544" s="3">
        <v>172929.36</v>
      </c>
      <c r="O544" s="3" t="s">
        <v>57</v>
      </c>
      <c r="P544" s="4">
        <f>IF(O544="吨",N544*1000,IF(O544="万立方米",N544*10000,""))</f>
        <v>172929360.0</v>
      </c>
      <c r="Q544" s="2" t="s">
        <v>58</v>
      </c>
      <c r="R544" s="2" t="s">
        <v>59</v>
      </c>
      <c r="S544" s="2" t="s">
        <v>74</v>
      </c>
      <c r="T544" s="2" t="s">
        <v>75</v>
      </c>
      <c r="U544" s="4">
        <f>1.5</f>
        <v>1.5</v>
      </c>
      <c r="V544" s="2" t="s">
        <v>62</v>
      </c>
      <c r="W544" s="2" t="s">
        <v>76</v>
      </c>
      <c r="X544" s="2" t="s">
        <v>64</v>
      </c>
      <c r="Y544" s="2" t="s">
        <v>65</v>
      </c>
      <c r="Z544" s="2">
        <v>0</v>
      </c>
      <c r="AA544" s="2"/>
      <c r="AB544" s="2"/>
      <c r="AC544" s="4">
        <f>P544*U544/1000000</f>
        <v>259.39404</v>
      </c>
      <c r="AD544" s="4">
        <f>AC544*(1-Z544/100)</f>
        <v>259.39404</v>
      </c>
      <c r="AE544" s="2" t="s">
        <v>66</v>
      </c>
      <c r="AF544" s="2" t="s">
        <v>67</v>
      </c>
      <c r="AG544" s="2"/>
      <c r="AH544" s="2" t="s">
        <v>69</v>
      </c>
      <c r="AI544" s="2" t="s">
        <v>70</v>
      </c>
      <c r="AJ544" s="2" t="s">
        <v>71</v>
      </c>
      <c r="AK544" s="2">
        <v>165</v>
      </c>
    </row>
    <row r="545" spans="1:37">
      <c r="A545" s="2" t="s">
        <v>833</v>
      </c>
      <c r="B545" s="2" t="s">
        <v>831</v>
      </c>
      <c r="C545" s="2" t="s">
        <v>47</v>
      </c>
      <c r="D545" s="2" t="s">
        <v>226</v>
      </c>
      <c r="E545" s="2" t="s">
        <v>227</v>
      </c>
      <c r="F545" s="2" t="s">
        <v>228</v>
      </c>
      <c r="G545" s="2" t="s">
        <v>117</v>
      </c>
      <c r="H545" s="2" t="s">
        <v>52</v>
      </c>
      <c r="I545" s="2" t="s">
        <v>53</v>
      </c>
      <c r="J545" s="2" t="s">
        <v>230</v>
      </c>
      <c r="K545" s="2" t="s">
        <v>55</v>
      </c>
      <c r="L545" s="2" t="s">
        <v>51</v>
      </c>
      <c r="M545" s="2" t="s">
        <v>78</v>
      </c>
      <c r="N545" s="3">
        <v>172929.36</v>
      </c>
      <c r="O545" s="3" t="s">
        <v>57</v>
      </c>
      <c r="P545" s="4">
        <f>IF(O545="吨",N545*1000,IF(O545="万立方米",N545*10000,""))</f>
        <v>172929360.0</v>
      </c>
      <c r="Q545" s="2" t="s">
        <v>58</v>
      </c>
      <c r="R545" s="2" t="s">
        <v>59</v>
      </c>
      <c r="S545" s="2" t="s">
        <v>79</v>
      </c>
      <c r="T545" s="2" t="s">
        <v>75</v>
      </c>
      <c r="U545" s="4">
        <f>6.0</f>
        <v>6.0</v>
      </c>
      <c r="V545" s="2" t="s">
        <v>62</v>
      </c>
      <c r="W545" s="2" t="s">
        <v>80</v>
      </c>
      <c r="X545" s="2" t="s">
        <v>64</v>
      </c>
      <c r="Y545" s="2" t="s">
        <v>65</v>
      </c>
      <c r="Z545" s="2">
        <v>0</v>
      </c>
      <c r="AA545" s="2"/>
      <c r="AB545" s="2"/>
      <c r="AC545" s="4">
        <f>P545*U545/1000000</f>
        <v>1037.57616</v>
      </c>
      <c r="AD545" s="4">
        <f>AC545*(1-Z545/100)</f>
        <v>1037.57616</v>
      </c>
      <c r="AE545" s="2" t="s">
        <v>66</v>
      </c>
      <c r="AF545" s="2" t="s">
        <v>67</v>
      </c>
      <c r="AG545" s="2"/>
      <c r="AH545" s="2" t="s">
        <v>69</v>
      </c>
      <c r="AI545" s="2" t="s">
        <v>70</v>
      </c>
      <c r="AJ545" s="2" t="s">
        <v>71</v>
      </c>
      <c r="AK545" s="2">
        <v>165</v>
      </c>
    </row>
    <row r="546" spans="1:37">
      <c r="A546" s="2" t="s">
        <v>834</v>
      </c>
      <c r="B546" s="2" t="s">
        <v>831</v>
      </c>
      <c r="C546" s="2" t="s">
        <v>47</v>
      </c>
      <c r="D546" s="2" t="s">
        <v>226</v>
      </c>
      <c r="E546" s="2" t="s">
        <v>227</v>
      </c>
      <c r="F546" s="2" t="s">
        <v>228</v>
      </c>
      <c r="G546" s="2" t="s">
        <v>117</v>
      </c>
      <c r="H546" s="2" t="s">
        <v>52</v>
      </c>
      <c r="I546" s="2" t="s">
        <v>53</v>
      </c>
      <c r="J546" s="2" t="s">
        <v>230</v>
      </c>
      <c r="K546" s="2" t="s">
        <v>55</v>
      </c>
      <c r="L546" s="2" t="s">
        <v>51</v>
      </c>
      <c r="M546" s="2" t="s">
        <v>82</v>
      </c>
      <c r="N546" s="3">
        <v>172929.36</v>
      </c>
      <c r="O546" s="3" t="s">
        <v>57</v>
      </c>
      <c r="P546" s="4">
        <f>IF(O546="吨",N546*1000,IF(O546="万立方米",N546*10000,""))</f>
        <v>172929360.0</v>
      </c>
      <c r="Q546" s="2" t="s">
        <v>58</v>
      </c>
      <c r="R546" s="2" t="s">
        <v>59</v>
      </c>
      <c r="S546" s="2" t="s">
        <v>83</v>
      </c>
      <c r="T546" s="2" t="s">
        <v>61</v>
      </c>
      <c r="U546" s="4">
        <f>0.35</f>
        <v>0.35</v>
      </c>
      <c r="V546" s="2" t="s">
        <v>62</v>
      </c>
      <c r="W546" s="2" t="s">
        <v>84</v>
      </c>
      <c r="X546" s="2" t="s">
        <v>64</v>
      </c>
      <c r="Y546" s="2" t="s">
        <v>65</v>
      </c>
      <c r="Z546" s="2">
        <v>0</v>
      </c>
      <c r="AA546" s="2"/>
      <c r="AB546" s="2"/>
      <c r="AC546" s="4">
        <f>P546*U546/1000000</f>
        <v>60.52527599999999</v>
      </c>
      <c r="AD546" s="4">
        <f>AC546*(1-Z546/100)</f>
        <v>60.52527599999999</v>
      </c>
      <c r="AE546" s="2" t="s">
        <v>66</v>
      </c>
      <c r="AF546" s="2" t="s">
        <v>67</v>
      </c>
      <c r="AG546" s="2"/>
      <c r="AH546" s="2" t="s">
        <v>69</v>
      </c>
      <c r="AI546" s="2" t="s">
        <v>70</v>
      </c>
      <c r="AJ546" s="2" t="s">
        <v>71</v>
      </c>
      <c r="AK546" s="2">
        <v>165</v>
      </c>
    </row>
    <row r="547" spans="1:37">
      <c r="A547" s="2" t="s">
        <v>835</v>
      </c>
      <c r="B547" s="2" t="s">
        <v>831</v>
      </c>
      <c r="C547" s="2" t="s">
        <v>47</v>
      </c>
      <c r="D547" s="2" t="s">
        <v>226</v>
      </c>
      <c r="E547" s="2" t="s">
        <v>227</v>
      </c>
      <c r="F547" s="2" t="s">
        <v>228</v>
      </c>
      <c r="G547" s="2" t="s">
        <v>117</v>
      </c>
      <c r="H547" s="2" t="s">
        <v>52</v>
      </c>
      <c r="I547" s="2" t="s">
        <v>53</v>
      </c>
      <c r="J547" s="2" t="s">
        <v>230</v>
      </c>
      <c r="K547" s="2" t="s">
        <v>55</v>
      </c>
      <c r="L547" s="2" t="s">
        <v>51</v>
      </c>
      <c r="M547" s="2" t="s">
        <v>86</v>
      </c>
      <c r="N547" s="3">
        <v>172929.36</v>
      </c>
      <c r="O547" s="3" t="s">
        <v>57</v>
      </c>
      <c r="P547" s="4">
        <f>IF(O547="吨",N547*1000,IF(O547="万立方米",N547*10000,""))</f>
        <v>172929360.0</v>
      </c>
      <c r="Q547" s="2" t="s">
        <v>58</v>
      </c>
      <c r="R547" s="2" t="s">
        <v>59</v>
      </c>
      <c r="S547" s="2" t="s">
        <v>87</v>
      </c>
      <c r="T547" s="2" t="s">
        <v>88</v>
      </c>
      <c r="U547" s="4">
        <f>0.75</f>
        <v>0.75</v>
      </c>
      <c r="V547" s="2" t="s">
        <v>62</v>
      </c>
      <c r="W547" s="2" t="s">
        <v>89</v>
      </c>
      <c r="X547" s="2" t="s">
        <v>64</v>
      </c>
      <c r="Y547" s="2" t="s">
        <v>65</v>
      </c>
      <c r="Z547" s="2">
        <v>0</v>
      </c>
      <c r="AA547" s="2"/>
      <c r="AB547" s="2"/>
      <c r="AC547" s="4">
        <f>P547*U547/1000000</f>
        <v>129.69702</v>
      </c>
      <c r="AD547" s="4">
        <f>AC548*(1-AA547/100)+(AC547-AC548)*(1-AB547/100)</f>
        <v>129.69702</v>
      </c>
      <c r="AE547" s="2" t="s">
        <v>66</v>
      </c>
      <c r="AF547" s="2" t="s">
        <v>67</v>
      </c>
      <c r="AG547" s="2"/>
      <c r="AH547" s="2" t="s">
        <v>69</v>
      </c>
      <c r="AI547" s="2" t="s">
        <v>70</v>
      </c>
      <c r="AJ547" s="2" t="s">
        <v>71</v>
      </c>
      <c r="AK547" s="2">
        <v>165</v>
      </c>
    </row>
    <row r="548" spans="1:37">
      <c r="A548" s="2" t="s">
        <v>836</v>
      </c>
      <c r="B548" s="2" t="s">
        <v>831</v>
      </c>
      <c r="C548" s="2" t="s">
        <v>47</v>
      </c>
      <c r="D548" s="2" t="s">
        <v>226</v>
      </c>
      <c r="E548" s="2" t="s">
        <v>227</v>
      </c>
      <c r="F548" s="2" t="s">
        <v>228</v>
      </c>
      <c r="G548" s="2" t="s">
        <v>117</v>
      </c>
      <c r="H548" s="2" t="s">
        <v>52</v>
      </c>
      <c r="I548" s="2" t="s">
        <v>53</v>
      </c>
      <c r="J548" s="2" t="s">
        <v>230</v>
      </c>
      <c r="K548" s="2" t="s">
        <v>55</v>
      </c>
      <c r="L548" s="2" t="s">
        <v>51</v>
      </c>
      <c r="M548" s="2" t="s">
        <v>91</v>
      </c>
      <c r="N548" s="3">
        <v>172929.36</v>
      </c>
      <c r="O548" s="3" t="s">
        <v>57</v>
      </c>
      <c r="P548" s="4">
        <f>IF(O548="吨",N548*1000,IF(O548="万立方米",N548*10000,""))</f>
        <v>172929360.0</v>
      </c>
      <c r="Q548" s="2" t="s">
        <v>58</v>
      </c>
      <c r="R548" s="2" t="s">
        <v>59</v>
      </c>
      <c r="S548" s="2" t="s">
        <v>92</v>
      </c>
      <c r="T548" s="2" t="s">
        <v>88</v>
      </c>
      <c r="U548" s="4">
        <f>0.75</f>
        <v>0.75</v>
      </c>
      <c r="V548" s="2" t="s">
        <v>62</v>
      </c>
      <c r="W548" s="2" t="s">
        <v>93</v>
      </c>
      <c r="X548" s="2" t="s">
        <v>64</v>
      </c>
      <c r="Y548" s="2" t="s">
        <v>65</v>
      </c>
      <c r="Z548" s="2">
        <v>0</v>
      </c>
      <c r="AA548" s="2"/>
      <c r="AB548" s="2"/>
      <c r="AC548" s="4">
        <f>P548*U548/1000000</f>
        <v>129.69702</v>
      </c>
      <c r="AD548" s="4">
        <f>AC548*(1-Z548/100)</f>
        <v>129.69702</v>
      </c>
      <c r="AE548" s="2" t="s">
        <v>66</v>
      </c>
      <c r="AF548" s="2" t="s">
        <v>67</v>
      </c>
      <c r="AG548" s="2"/>
      <c r="AH548" s="2" t="s">
        <v>69</v>
      </c>
      <c r="AI548" s="2" t="s">
        <v>70</v>
      </c>
      <c r="AJ548" s="2" t="s">
        <v>71</v>
      </c>
      <c r="AK548" s="2">
        <v>165</v>
      </c>
    </row>
    <row r="549" spans="1:37">
      <c r="A549" s="2" t="s">
        <v>837</v>
      </c>
      <c r="B549" s="2" t="s">
        <v>831</v>
      </c>
      <c r="C549" s="2" t="s">
        <v>47</v>
      </c>
      <c r="D549" s="2" t="s">
        <v>226</v>
      </c>
      <c r="E549" s="2" t="s">
        <v>227</v>
      </c>
      <c r="F549" s="2" t="s">
        <v>228</v>
      </c>
      <c r="G549" s="2" t="s">
        <v>117</v>
      </c>
      <c r="H549" s="2" t="s">
        <v>52</v>
      </c>
      <c r="I549" s="2" t="s">
        <v>53</v>
      </c>
      <c r="J549" s="2" t="s">
        <v>230</v>
      </c>
      <c r="K549" s="2" t="s">
        <v>55</v>
      </c>
      <c r="L549" s="2" t="s">
        <v>51</v>
      </c>
      <c r="M549" s="2" t="s">
        <v>95</v>
      </c>
      <c r="N549" s="3">
        <v>172929.36</v>
      </c>
      <c r="O549" s="3" t="s">
        <v>57</v>
      </c>
      <c r="P549" s="4">
        <f>IF(O549="吨",N549*1000,IF(O549="万立方米",N549*10000,""))</f>
        <v>172929360.0</v>
      </c>
      <c r="Q549" s="2" t="s">
        <v>58</v>
      </c>
      <c r="R549" s="2" t="s">
        <v>59</v>
      </c>
      <c r="S549" s="2" t="s">
        <v>96</v>
      </c>
      <c r="T549" s="2" t="s">
        <v>97</v>
      </c>
      <c r="U549" s="4">
        <f>1.7</f>
        <v>1.7</v>
      </c>
      <c r="V549" s="2" t="s">
        <v>62</v>
      </c>
      <c r="W549" s="2" t="s">
        <v>98</v>
      </c>
      <c r="X549" s="2" t="s">
        <v>64</v>
      </c>
      <c r="Y549" s="2" t="s">
        <v>65</v>
      </c>
      <c r="Z549" s="2">
        <v>0</v>
      </c>
      <c r="AA549" s="2"/>
      <c r="AB549" s="2"/>
      <c r="AC549" s="4">
        <f>P549*U549/1000000</f>
        <v>293.979912</v>
      </c>
      <c r="AD549" s="4">
        <f>AC549*(1-Z549/100)</f>
        <v>293.979912</v>
      </c>
      <c r="AE549" s="2" t="s">
        <v>66</v>
      </c>
      <c r="AF549" s="2" t="s">
        <v>67</v>
      </c>
      <c r="AG549" s="2"/>
      <c r="AH549" s="2" t="s">
        <v>69</v>
      </c>
      <c r="AI549" s="2" t="s">
        <v>70</v>
      </c>
      <c r="AJ549" s="2" t="s">
        <v>71</v>
      </c>
      <c r="AK549" s="2">
        <v>165</v>
      </c>
    </row>
    <row r="550" spans="1:37">
      <c r="A550" s="2" t="s">
        <v>838</v>
      </c>
      <c r="B550" s="2" t="s">
        <v>831</v>
      </c>
      <c r="C550" s="2" t="s">
        <v>47</v>
      </c>
      <c r="D550" s="2" t="s">
        <v>226</v>
      </c>
      <c r="E550" s="2" t="s">
        <v>227</v>
      </c>
      <c r="F550" s="2" t="s">
        <v>228</v>
      </c>
      <c r="G550" s="2" t="s">
        <v>117</v>
      </c>
      <c r="H550" s="2" t="s">
        <v>52</v>
      </c>
      <c r="I550" s="2" t="s">
        <v>53</v>
      </c>
      <c r="J550" s="2" t="s">
        <v>230</v>
      </c>
      <c r="K550" s="2" t="s">
        <v>55</v>
      </c>
      <c r="L550" s="2" t="s">
        <v>51</v>
      </c>
      <c r="M550" s="2" t="s">
        <v>100</v>
      </c>
      <c r="N550" s="3">
        <v>172929.36</v>
      </c>
      <c r="O550" s="3" t="s">
        <v>57</v>
      </c>
      <c r="P550" s="4">
        <f>IF(O550="吨",N550*1000,IF(O550="万立方米",N550*10000,""))</f>
        <v>172929360.0</v>
      </c>
      <c r="Q550" s="2" t="s">
        <v>58</v>
      </c>
      <c r="R550" s="2" t="s">
        <v>59</v>
      </c>
      <c r="S550" s="2" t="s">
        <v>101</v>
      </c>
      <c r="T550" s="2" t="s">
        <v>75</v>
      </c>
      <c r="U550" s="4">
        <f>0.12</f>
        <v>0.12</v>
      </c>
      <c r="V550" s="2" t="s">
        <v>62</v>
      </c>
      <c r="W550" s="2" t="s">
        <v>102</v>
      </c>
      <c r="X550" s="2" t="s">
        <v>64</v>
      </c>
      <c r="Y550" s="2" t="s">
        <v>65</v>
      </c>
      <c r="Z550" s="2">
        <v>0</v>
      </c>
      <c r="AA550" s="2"/>
      <c r="AB550" s="2"/>
      <c r="AC550" s="4">
        <f>P550*U550/1000000</f>
        <v>20.751523199999998</v>
      </c>
      <c r="AD550" s="4">
        <f>AC550*(1-Z550/100)</f>
        <v>20.751523199999998</v>
      </c>
      <c r="AE550" s="2" t="s">
        <v>66</v>
      </c>
      <c r="AF550" s="2" t="s">
        <v>67</v>
      </c>
      <c r="AG550" s="2"/>
      <c r="AH550" s="2" t="s">
        <v>69</v>
      </c>
      <c r="AI550" s="2" t="s">
        <v>70</v>
      </c>
      <c r="AJ550" s="2" t="s">
        <v>71</v>
      </c>
      <c r="AK550" s="2">
        <v>165</v>
      </c>
    </row>
    <row r="551" spans="1:37">
      <c r="A551" s="2" t="s">
        <v>839</v>
      </c>
      <c r="B551" s="2" t="s">
        <v>831</v>
      </c>
      <c r="C551" s="2" t="s">
        <v>47</v>
      </c>
      <c r="D551" s="2" t="s">
        <v>226</v>
      </c>
      <c r="E551" s="2" t="s">
        <v>227</v>
      </c>
      <c r="F551" s="2" t="s">
        <v>228</v>
      </c>
      <c r="G551" s="2" t="s">
        <v>117</v>
      </c>
      <c r="H551" s="2" t="s">
        <v>52</v>
      </c>
      <c r="I551" s="2"/>
      <c r="J551" s="2"/>
      <c r="K551" s="2"/>
      <c r="L551" s="2"/>
      <c r="M551" s="2" t="s">
        <v>104</v>
      </c>
      <c r="N551" s="3"/>
      <c r="O551" s="3"/>
      <c r="P551" s="4">
        <v>0.0</v>
      </c>
      <c r="Q551" s="2" t="s">
        <v>105</v>
      </c>
      <c r="R551" s="2" t="s">
        <v>106</v>
      </c>
      <c r="S551" s="2" t="s">
        <v>107</v>
      </c>
      <c r="T551" s="2" t="s">
        <v>108</v>
      </c>
      <c r="U551" s="4">
        <f>0.0</f>
        <v>0.0</v>
      </c>
      <c r="V551" s="2" t="s">
        <v>109</v>
      </c>
      <c r="W551" s="2" t="s">
        <v>110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134</v>
      </c>
      <c r="AH551" s="2" t="s">
        <v>69</v>
      </c>
      <c r="AI551" s="2" t="s">
        <v>70</v>
      </c>
      <c r="AJ551" s="2" t="s">
        <v>71</v>
      </c>
      <c r="AK551" s="2">
        <v>165</v>
      </c>
    </row>
    <row r="552" spans="1:37">
      <c r="A552" s="2" t="s">
        <v>840</v>
      </c>
      <c r="B552" s="2" t="s">
        <v>841</v>
      </c>
      <c r="C552" s="2" t="s">
        <v>47</v>
      </c>
      <c r="D552" s="2" t="s">
        <v>842</v>
      </c>
      <c r="E552" s="2" t="s">
        <v>152</v>
      </c>
      <c r="F552" s="2" t="s">
        <v>228</v>
      </c>
      <c r="G552" s="2" t="s">
        <v>117</v>
      </c>
      <c r="H552" s="2" t="s">
        <v>52</v>
      </c>
      <c r="I552" s="2" t="s">
        <v>53</v>
      </c>
      <c r="J552" s="2" t="s">
        <v>230</v>
      </c>
      <c r="K552" s="2" t="s">
        <v>55</v>
      </c>
      <c r="L552" s="2" t="s">
        <v>51</v>
      </c>
      <c r="M552" s="2" t="s">
        <v>56</v>
      </c>
      <c r="N552" s="3">
        <v>242339</v>
      </c>
      <c r="O552" s="3" t="s">
        <v>57</v>
      </c>
      <c r="P552" s="4">
        <f>IF(O552="吨",N552*1000,IF(O552="万立方米",N552*10000,""))</f>
        <v>242339000.0</v>
      </c>
      <c r="Q552" s="2" t="s">
        <v>58</v>
      </c>
      <c r="R552" s="2" t="s">
        <v>59</v>
      </c>
      <c r="S552" s="2" t="s">
        <v>60</v>
      </c>
      <c r="T552" s="2" t="s">
        <v>61</v>
      </c>
      <c r="U552" s="4">
        <f>0.06</f>
        <v>0.06</v>
      </c>
      <c r="V552" s="2" t="s">
        <v>62</v>
      </c>
      <c r="W552" s="2" t="s">
        <v>63</v>
      </c>
      <c r="X552" s="2" t="s">
        <v>64</v>
      </c>
      <c r="Y552" s="2" t="s">
        <v>65</v>
      </c>
      <c r="Z552" s="2">
        <v>0</v>
      </c>
      <c r="AA552" s="2"/>
      <c r="AB552" s="2"/>
      <c r="AC552" s="4">
        <f>P552*U552/1000000</f>
        <v>14.54034</v>
      </c>
      <c r="AD552" s="4">
        <f>AC552*(1-Z552/100)</f>
        <v>14.54034</v>
      </c>
      <c r="AE552" s="2" t="s">
        <v>66</v>
      </c>
      <c r="AF552" s="2" t="s">
        <v>67</v>
      </c>
      <c r="AG552" s="2" t="s">
        <v>68</v>
      </c>
      <c r="AH552" s="2" t="s">
        <v>69</v>
      </c>
      <c r="AI552" s="2" t="s">
        <v>70</v>
      </c>
      <c r="AJ552" s="2" t="s">
        <v>71</v>
      </c>
      <c r="AK552" s="2">
        <v>3184</v>
      </c>
    </row>
    <row r="553" spans="1:37">
      <c r="A553" s="2" t="s">
        <v>843</v>
      </c>
      <c r="B553" s="2" t="s">
        <v>841</v>
      </c>
      <c r="C553" s="2" t="s">
        <v>47</v>
      </c>
      <c r="D553" s="2" t="s">
        <v>842</v>
      </c>
      <c r="E553" s="2" t="s">
        <v>152</v>
      </c>
      <c r="F553" s="2" t="s">
        <v>228</v>
      </c>
      <c r="G553" s="2" t="s">
        <v>117</v>
      </c>
      <c r="H553" s="2" t="s">
        <v>52</v>
      </c>
      <c r="I553" s="2" t="s">
        <v>53</v>
      </c>
      <c r="J553" s="2" t="s">
        <v>230</v>
      </c>
      <c r="K553" s="2" t="s">
        <v>55</v>
      </c>
      <c r="L553" s="2" t="s">
        <v>51</v>
      </c>
      <c r="M553" s="2" t="s">
        <v>73</v>
      </c>
      <c r="N553" s="3">
        <v>242339</v>
      </c>
      <c r="O553" s="3" t="s">
        <v>57</v>
      </c>
      <c r="P553" s="4">
        <f>IF(O553="吨",N553*1000,IF(O553="万立方米",N553*10000,""))</f>
        <v>242339000.0</v>
      </c>
      <c r="Q553" s="2" t="s">
        <v>58</v>
      </c>
      <c r="R553" s="2" t="s">
        <v>59</v>
      </c>
      <c r="S553" s="2" t="s">
        <v>74</v>
      </c>
      <c r="T553" s="2" t="s">
        <v>75</v>
      </c>
      <c r="U553" s="4">
        <f>1.5</f>
        <v>1.5</v>
      </c>
      <c r="V553" s="2" t="s">
        <v>62</v>
      </c>
      <c r="W553" s="2" t="s">
        <v>76</v>
      </c>
      <c r="X553" s="2" t="s">
        <v>64</v>
      </c>
      <c r="Y553" s="2" t="s">
        <v>65</v>
      </c>
      <c r="Z553" s="2">
        <v>0</v>
      </c>
      <c r="AA553" s="2"/>
      <c r="AB553" s="2"/>
      <c r="AC553" s="4">
        <f>P553*U553/1000000</f>
        <v>363.5085</v>
      </c>
      <c r="AD553" s="4">
        <f>AC553*(1-Z553/100)</f>
        <v>363.5085</v>
      </c>
      <c r="AE553" s="2" t="s">
        <v>66</v>
      </c>
      <c r="AF553" s="2" t="s">
        <v>67</v>
      </c>
      <c r="AG553" s="2" t="s">
        <v>68</v>
      </c>
      <c r="AH553" s="2" t="s">
        <v>69</v>
      </c>
      <c r="AI553" s="2" t="s">
        <v>70</v>
      </c>
      <c r="AJ553" s="2" t="s">
        <v>71</v>
      </c>
      <c r="AK553" s="2">
        <v>3184</v>
      </c>
    </row>
    <row r="554" spans="1:37">
      <c r="A554" s="2" t="s">
        <v>844</v>
      </c>
      <c r="B554" s="2" t="s">
        <v>841</v>
      </c>
      <c r="C554" s="2" t="s">
        <v>47</v>
      </c>
      <c r="D554" s="2" t="s">
        <v>842</v>
      </c>
      <c r="E554" s="2" t="s">
        <v>152</v>
      </c>
      <c r="F554" s="2" t="s">
        <v>228</v>
      </c>
      <c r="G554" s="2" t="s">
        <v>117</v>
      </c>
      <c r="H554" s="2" t="s">
        <v>52</v>
      </c>
      <c r="I554" s="2" t="s">
        <v>53</v>
      </c>
      <c r="J554" s="2" t="s">
        <v>230</v>
      </c>
      <c r="K554" s="2" t="s">
        <v>55</v>
      </c>
      <c r="L554" s="2" t="s">
        <v>51</v>
      </c>
      <c r="M554" s="2" t="s">
        <v>78</v>
      </c>
      <c r="N554" s="3">
        <v>242339</v>
      </c>
      <c r="O554" s="3" t="s">
        <v>57</v>
      </c>
      <c r="P554" s="4">
        <f>IF(O554="吨",N554*1000,IF(O554="万立方米",N554*10000,""))</f>
        <v>242339000.0</v>
      </c>
      <c r="Q554" s="2" t="s">
        <v>58</v>
      </c>
      <c r="R554" s="2" t="s">
        <v>59</v>
      </c>
      <c r="S554" s="2" t="s">
        <v>79</v>
      </c>
      <c r="T554" s="2" t="s">
        <v>75</v>
      </c>
      <c r="U554" s="4">
        <f>6.0</f>
        <v>6.0</v>
      </c>
      <c r="V554" s="2" t="s">
        <v>62</v>
      </c>
      <c r="W554" s="2" t="s">
        <v>80</v>
      </c>
      <c r="X554" s="2" t="s">
        <v>64</v>
      </c>
      <c r="Y554" s="2" t="s">
        <v>65</v>
      </c>
      <c r="Z554" s="2">
        <v>0</v>
      </c>
      <c r="AA554" s="2"/>
      <c r="AB554" s="2"/>
      <c r="AC554" s="4">
        <f>P554*U554/1000000</f>
        <v>1454.034</v>
      </c>
      <c r="AD554" s="4">
        <f>AC554*(1-Z554/100)</f>
        <v>1454.034</v>
      </c>
      <c r="AE554" s="2" t="s">
        <v>66</v>
      </c>
      <c r="AF554" s="2" t="s">
        <v>67</v>
      </c>
      <c r="AG554" s="2" t="s">
        <v>68</v>
      </c>
      <c r="AH554" s="2" t="s">
        <v>69</v>
      </c>
      <c r="AI554" s="2" t="s">
        <v>70</v>
      </c>
      <c r="AJ554" s="2" t="s">
        <v>71</v>
      </c>
      <c r="AK554" s="2">
        <v>3184</v>
      </c>
    </row>
    <row r="555" spans="1:37">
      <c r="A555" s="2" t="s">
        <v>845</v>
      </c>
      <c r="B555" s="2" t="s">
        <v>841</v>
      </c>
      <c r="C555" s="2" t="s">
        <v>47</v>
      </c>
      <c r="D555" s="2" t="s">
        <v>842</v>
      </c>
      <c r="E555" s="2" t="s">
        <v>152</v>
      </c>
      <c r="F555" s="2" t="s">
        <v>228</v>
      </c>
      <c r="G555" s="2" t="s">
        <v>117</v>
      </c>
      <c r="H555" s="2" t="s">
        <v>52</v>
      </c>
      <c r="I555" s="2" t="s">
        <v>53</v>
      </c>
      <c r="J555" s="2" t="s">
        <v>230</v>
      </c>
      <c r="K555" s="2" t="s">
        <v>55</v>
      </c>
      <c r="L555" s="2" t="s">
        <v>51</v>
      </c>
      <c r="M555" s="2" t="s">
        <v>82</v>
      </c>
      <c r="N555" s="3">
        <v>242339</v>
      </c>
      <c r="O555" s="3" t="s">
        <v>57</v>
      </c>
      <c r="P555" s="4">
        <f>IF(O555="吨",N555*1000,IF(O555="万立方米",N555*10000,""))</f>
        <v>242339000.0</v>
      </c>
      <c r="Q555" s="2" t="s">
        <v>58</v>
      </c>
      <c r="R555" s="2" t="s">
        <v>59</v>
      </c>
      <c r="S555" s="2" t="s">
        <v>83</v>
      </c>
      <c r="T555" s="2" t="s">
        <v>61</v>
      </c>
      <c r="U555" s="4">
        <f>0.35</f>
        <v>0.35</v>
      </c>
      <c r="V555" s="2" t="s">
        <v>62</v>
      </c>
      <c r="W555" s="2" t="s">
        <v>84</v>
      </c>
      <c r="X555" s="2" t="s">
        <v>64</v>
      </c>
      <c r="Y555" s="2" t="s">
        <v>65</v>
      </c>
      <c r="Z555" s="2">
        <v>0</v>
      </c>
      <c r="AA555" s="2"/>
      <c r="AB555" s="2"/>
      <c r="AC555" s="4">
        <f>P555*U555/1000000</f>
        <v>84.81865</v>
      </c>
      <c r="AD555" s="4">
        <f>AC555*(1-Z555/100)</f>
        <v>84.81865</v>
      </c>
      <c r="AE555" s="2" t="s">
        <v>66</v>
      </c>
      <c r="AF555" s="2" t="s">
        <v>67</v>
      </c>
      <c r="AG555" s="2" t="s">
        <v>68</v>
      </c>
      <c r="AH555" s="2" t="s">
        <v>69</v>
      </c>
      <c r="AI555" s="2" t="s">
        <v>70</v>
      </c>
      <c r="AJ555" s="2" t="s">
        <v>71</v>
      </c>
      <c r="AK555" s="2">
        <v>3184</v>
      </c>
    </row>
    <row r="556" spans="1:37">
      <c r="A556" s="2" t="s">
        <v>846</v>
      </c>
      <c r="B556" s="2" t="s">
        <v>841</v>
      </c>
      <c r="C556" s="2" t="s">
        <v>47</v>
      </c>
      <c r="D556" s="2" t="s">
        <v>842</v>
      </c>
      <c r="E556" s="2" t="s">
        <v>152</v>
      </c>
      <c r="F556" s="2" t="s">
        <v>228</v>
      </c>
      <c r="G556" s="2" t="s">
        <v>117</v>
      </c>
      <c r="H556" s="2" t="s">
        <v>52</v>
      </c>
      <c r="I556" s="2" t="s">
        <v>53</v>
      </c>
      <c r="J556" s="2" t="s">
        <v>230</v>
      </c>
      <c r="K556" s="2" t="s">
        <v>55</v>
      </c>
      <c r="L556" s="2" t="s">
        <v>51</v>
      </c>
      <c r="M556" s="2" t="s">
        <v>86</v>
      </c>
      <c r="N556" s="3">
        <v>242339</v>
      </c>
      <c r="O556" s="3" t="s">
        <v>57</v>
      </c>
      <c r="P556" s="4">
        <f>IF(O556="吨",N556*1000,IF(O556="万立方米",N556*10000,""))</f>
        <v>242339000.0</v>
      </c>
      <c r="Q556" s="2" t="s">
        <v>58</v>
      </c>
      <c r="R556" s="2" t="s">
        <v>59</v>
      </c>
      <c r="S556" s="2" t="s">
        <v>87</v>
      </c>
      <c r="T556" s="2" t="s">
        <v>88</v>
      </c>
      <c r="U556" s="4">
        <f>0.75</f>
        <v>0.75</v>
      </c>
      <c r="V556" s="2" t="s">
        <v>62</v>
      </c>
      <c r="W556" s="2" t="s">
        <v>89</v>
      </c>
      <c r="X556" s="2" t="s">
        <v>64</v>
      </c>
      <c r="Y556" s="2" t="s">
        <v>65</v>
      </c>
      <c r="Z556" s="2">
        <v>0</v>
      </c>
      <c r="AA556" s="2"/>
      <c r="AB556" s="2"/>
      <c r="AC556" s="4">
        <f>P556*U556/1000000</f>
        <v>181.75425</v>
      </c>
      <c r="AD556" s="4">
        <f>AC557*(1-AA556/100)+(AC556-AC557)*(1-AB556/100)</f>
        <v>181.75425</v>
      </c>
      <c r="AE556" s="2" t="s">
        <v>66</v>
      </c>
      <c r="AF556" s="2" t="s">
        <v>67</v>
      </c>
      <c r="AG556" s="2" t="s">
        <v>68</v>
      </c>
      <c r="AH556" s="2" t="s">
        <v>69</v>
      </c>
      <c r="AI556" s="2" t="s">
        <v>70</v>
      </c>
      <c r="AJ556" s="2" t="s">
        <v>71</v>
      </c>
      <c r="AK556" s="2">
        <v>3184</v>
      </c>
    </row>
    <row r="557" spans="1:37">
      <c r="A557" s="2" t="s">
        <v>847</v>
      </c>
      <c r="B557" s="2" t="s">
        <v>841</v>
      </c>
      <c r="C557" s="2" t="s">
        <v>47</v>
      </c>
      <c r="D557" s="2" t="s">
        <v>842</v>
      </c>
      <c r="E557" s="2" t="s">
        <v>152</v>
      </c>
      <c r="F557" s="2" t="s">
        <v>228</v>
      </c>
      <c r="G557" s="2" t="s">
        <v>117</v>
      </c>
      <c r="H557" s="2" t="s">
        <v>52</v>
      </c>
      <c r="I557" s="2" t="s">
        <v>53</v>
      </c>
      <c r="J557" s="2" t="s">
        <v>230</v>
      </c>
      <c r="K557" s="2" t="s">
        <v>55</v>
      </c>
      <c r="L557" s="2" t="s">
        <v>51</v>
      </c>
      <c r="M557" s="2" t="s">
        <v>91</v>
      </c>
      <c r="N557" s="3">
        <v>242339</v>
      </c>
      <c r="O557" s="3" t="s">
        <v>57</v>
      </c>
      <c r="P557" s="4">
        <f>IF(O557="吨",N557*1000,IF(O557="万立方米",N557*10000,""))</f>
        <v>242339000.0</v>
      </c>
      <c r="Q557" s="2" t="s">
        <v>58</v>
      </c>
      <c r="R557" s="2" t="s">
        <v>59</v>
      </c>
      <c r="S557" s="2" t="s">
        <v>92</v>
      </c>
      <c r="T557" s="2" t="s">
        <v>88</v>
      </c>
      <c r="U557" s="4">
        <f>0.75</f>
        <v>0.75</v>
      </c>
      <c r="V557" s="2" t="s">
        <v>62</v>
      </c>
      <c r="W557" s="2" t="s">
        <v>93</v>
      </c>
      <c r="X557" s="2" t="s">
        <v>64</v>
      </c>
      <c r="Y557" s="2" t="s">
        <v>65</v>
      </c>
      <c r="Z557" s="2">
        <v>0</v>
      </c>
      <c r="AA557" s="2"/>
      <c r="AB557" s="2"/>
      <c r="AC557" s="4">
        <f>P557*U557/1000000</f>
        <v>181.75425</v>
      </c>
      <c r="AD557" s="4">
        <f>AC557*(1-Z557/100)</f>
        <v>181.75425</v>
      </c>
      <c r="AE557" s="2" t="s">
        <v>66</v>
      </c>
      <c r="AF557" s="2" t="s">
        <v>67</v>
      </c>
      <c r="AG557" s="2" t="s">
        <v>68</v>
      </c>
      <c r="AH557" s="2" t="s">
        <v>69</v>
      </c>
      <c r="AI557" s="2" t="s">
        <v>70</v>
      </c>
      <c r="AJ557" s="2" t="s">
        <v>71</v>
      </c>
      <c r="AK557" s="2">
        <v>3184</v>
      </c>
    </row>
    <row r="558" spans="1:37">
      <c r="A558" s="2" t="s">
        <v>848</v>
      </c>
      <c r="B558" s="2" t="s">
        <v>841</v>
      </c>
      <c r="C558" s="2" t="s">
        <v>47</v>
      </c>
      <c r="D558" s="2" t="s">
        <v>842</v>
      </c>
      <c r="E558" s="2" t="s">
        <v>152</v>
      </c>
      <c r="F558" s="2" t="s">
        <v>228</v>
      </c>
      <c r="G558" s="2" t="s">
        <v>117</v>
      </c>
      <c r="H558" s="2" t="s">
        <v>52</v>
      </c>
      <c r="I558" s="2" t="s">
        <v>53</v>
      </c>
      <c r="J558" s="2" t="s">
        <v>230</v>
      </c>
      <c r="K558" s="2" t="s">
        <v>55</v>
      </c>
      <c r="L558" s="2" t="s">
        <v>51</v>
      </c>
      <c r="M558" s="2" t="s">
        <v>95</v>
      </c>
      <c r="N558" s="3">
        <v>242339</v>
      </c>
      <c r="O558" s="3" t="s">
        <v>57</v>
      </c>
      <c r="P558" s="4">
        <f>IF(O558="吨",N558*1000,IF(O558="万立方米",N558*10000,""))</f>
        <v>242339000.0</v>
      </c>
      <c r="Q558" s="2" t="s">
        <v>58</v>
      </c>
      <c r="R558" s="2" t="s">
        <v>59</v>
      </c>
      <c r="S558" s="2" t="s">
        <v>96</v>
      </c>
      <c r="T558" s="2" t="s">
        <v>97</v>
      </c>
      <c r="U558" s="4">
        <f>1.7</f>
        <v>1.7</v>
      </c>
      <c r="V558" s="2" t="s">
        <v>62</v>
      </c>
      <c r="W558" s="2" t="s">
        <v>98</v>
      </c>
      <c r="X558" s="2" t="s">
        <v>64</v>
      </c>
      <c r="Y558" s="2" t="s">
        <v>65</v>
      </c>
      <c r="Z558" s="2">
        <v>0</v>
      </c>
      <c r="AA558" s="2"/>
      <c r="AB558" s="2"/>
      <c r="AC558" s="4">
        <f>P558*U558/1000000</f>
        <v>411.9763</v>
      </c>
      <c r="AD558" s="4">
        <f>AC558*(1-Z558/100)</f>
        <v>411.9763</v>
      </c>
      <c r="AE558" s="2" t="s">
        <v>66</v>
      </c>
      <c r="AF558" s="2" t="s">
        <v>67</v>
      </c>
      <c r="AG558" s="2" t="s">
        <v>68</v>
      </c>
      <c r="AH558" s="2" t="s">
        <v>69</v>
      </c>
      <c r="AI558" s="2" t="s">
        <v>70</v>
      </c>
      <c r="AJ558" s="2" t="s">
        <v>71</v>
      </c>
      <c r="AK558" s="2">
        <v>3184</v>
      </c>
    </row>
    <row r="559" spans="1:37">
      <c r="A559" s="2" t="s">
        <v>849</v>
      </c>
      <c r="B559" s="2" t="s">
        <v>841</v>
      </c>
      <c r="C559" s="2" t="s">
        <v>47</v>
      </c>
      <c r="D559" s="2" t="s">
        <v>842</v>
      </c>
      <c r="E559" s="2" t="s">
        <v>152</v>
      </c>
      <c r="F559" s="2" t="s">
        <v>228</v>
      </c>
      <c r="G559" s="2" t="s">
        <v>117</v>
      </c>
      <c r="H559" s="2" t="s">
        <v>52</v>
      </c>
      <c r="I559" s="2" t="s">
        <v>53</v>
      </c>
      <c r="J559" s="2" t="s">
        <v>230</v>
      </c>
      <c r="K559" s="2" t="s">
        <v>55</v>
      </c>
      <c r="L559" s="2" t="s">
        <v>51</v>
      </c>
      <c r="M559" s="2" t="s">
        <v>100</v>
      </c>
      <c r="N559" s="3">
        <v>242339</v>
      </c>
      <c r="O559" s="3" t="s">
        <v>57</v>
      </c>
      <c r="P559" s="4">
        <f>IF(O559="吨",N559*1000,IF(O559="万立方米",N559*10000,""))</f>
        <v>242339000.0</v>
      </c>
      <c r="Q559" s="2" t="s">
        <v>58</v>
      </c>
      <c r="R559" s="2" t="s">
        <v>59</v>
      </c>
      <c r="S559" s="2" t="s">
        <v>101</v>
      </c>
      <c r="T559" s="2" t="s">
        <v>75</v>
      </c>
      <c r="U559" s="4">
        <f>0.12</f>
        <v>0.12</v>
      </c>
      <c r="V559" s="2" t="s">
        <v>62</v>
      </c>
      <c r="W559" s="2" t="s">
        <v>102</v>
      </c>
      <c r="X559" s="2" t="s">
        <v>64</v>
      </c>
      <c r="Y559" s="2" t="s">
        <v>65</v>
      </c>
      <c r="Z559" s="2">
        <v>0</v>
      </c>
      <c r="AA559" s="2"/>
      <c r="AB559" s="2"/>
      <c r="AC559" s="4">
        <f>P559*U559/1000000</f>
        <v>29.08068</v>
      </c>
      <c r="AD559" s="4">
        <f>AC559*(1-Z559/100)</f>
        <v>29.08068</v>
      </c>
      <c r="AE559" s="2" t="s">
        <v>66</v>
      </c>
      <c r="AF559" s="2" t="s">
        <v>67</v>
      </c>
      <c r="AG559" s="2" t="s">
        <v>68</v>
      </c>
      <c r="AH559" s="2" t="s">
        <v>69</v>
      </c>
      <c r="AI559" s="2" t="s">
        <v>70</v>
      </c>
      <c r="AJ559" s="2" t="s">
        <v>71</v>
      </c>
      <c r="AK559" s="2">
        <v>3184</v>
      </c>
    </row>
    <row r="560" spans="1:37">
      <c r="A560" s="2" t="s">
        <v>850</v>
      </c>
      <c r="B560" s="2" t="s">
        <v>841</v>
      </c>
      <c r="C560" s="2" t="s">
        <v>47</v>
      </c>
      <c r="D560" s="2" t="s">
        <v>842</v>
      </c>
      <c r="E560" s="2" t="s">
        <v>152</v>
      </c>
      <c r="F560" s="2" t="s">
        <v>228</v>
      </c>
      <c r="G560" s="2" t="s">
        <v>117</v>
      </c>
      <c r="H560" s="2" t="s">
        <v>52</v>
      </c>
      <c r="I560" s="2"/>
      <c r="J560" s="2"/>
      <c r="K560" s="2"/>
      <c r="L560" s="2"/>
      <c r="M560" s="2" t="s">
        <v>104</v>
      </c>
      <c r="N560" s="3"/>
      <c r="O560" s="3"/>
      <c r="P560" s="4">
        <v>0.0</v>
      </c>
      <c r="Q560" s="2" t="s">
        <v>105</v>
      </c>
      <c r="R560" s="2" t="s">
        <v>106</v>
      </c>
      <c r="S560" s="2" t="s">
        <v>107</v>
      </c>
      <c r="T560" s="2" t="s">
        <v>108</v>
      </c>
      <c r="U560" s="4">
        <f>0.0</f>
        <v>0.0</v>
      </c>
      <c r="V560" s="2" t="s">
        <v>109</v>
      </c>
      <c r="W560" s="2" t="s">
        <v>110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111</v>
      </c>
      <c r="AH560" s="2" t="s">
        <v>69</v>
      </c>
      <c r="AI560" s="2" t="s">
        <v>70</v>
      </c>
      <c r="AJ560" s="2" t="s">
        <v>71</v>
      </c>
      <c r="AK560" s="2">
        <v>3184</v>
      </c>
    </row>
    <row r="561" spans="1:37">
      <c r="A561" s="2" t="s">
        <v>851</v>
      </c>
      <c r="B561" s="2" t="s">
        <v>852</v>
      </c>
      <c r="C561" s="2" t="s">
        <v>47</v>
      </c>
      <c r="D561" s="2" t="s">
        <v>853</v>
      </c>
      <c r="E561" s="2" t="s">
        <v>377</v>
      </c>
      <c r="F561" s="2" t="s">
        <v>50</v>
      </c>
      <c r="G561" s="2" t="s">
        <v>181</v>
      </c>
      <c r="H561" s="2" t="s">
        <v>138</v>
      </c>
      <c r="I561" s="2" t="s">
        <v>53</v>
      </c>
      <c r="J561" s="2" t="s">
        <v>180</v>
      </c>
      <c r="K561" s="2" t="s">
        <v>180</v>
      </c>
      <c r="L561" s="2" t="s">
        <v>181</v>
      </c>
      <c r="M561" s="2" t="s">
        <v>56</v>
      </c>
      <c r="N561" s="3">
        <v>4560.466</v>
      </c>
      <c r="O561" s="3" t="s">
        <v>182</v>
      </c>
      <c r="P561" s="4">
        <f>IF(O561="吨",N561*1000,IF(O561="万立方米",N561*10000,""))</f>
        <v>45604660.0</v>
      </c>
      <c r="Q561" s="2" t="s">
        <v>183</v>
      </c>
      <c r="R561" s="2" t="s">
        <v>184</v>
      </c>
      <c r="S561" s="2" t="s">
        <v>185</v>
      </c>
      <c r="T561" s="2" t="s">
        <v>75</v>
      </c>
      <c r="U561" s="4">
        <f>0.001</f>
        <v>0.001</v>
      </c>
      <c r="V561" s="2" t="s">
        <v>186</v>
      </c>
      <c r="W561" s="2" t="s">
        <v>187</v>
      </c>
      <c r="X561" s="2" t="s">
        <v>64</v>
      </c>
      <c r="Y561" s="2" t="s">
        <v>65</v>
      </c>
      <c r="Z561" s="2">
        <v>0</v>
      </c>
      <c r="AA561" s="2"/>
      <c r="AB561" s="2"/>
      <c r="AC561" s="4">
        <f>P561*U561/1000000</f>
        <v>0.045604660000000005</v>
      </c>
      <c r="AD561" s="4">
        <f>AC561*(1-Z561/100)</f>
        <v>0.045604660000000005</v>
      </c>
      <c r="AE561" s="2" t="s">
        <v>66</v>
      </c>
      <c r="AF561" s="2" t="s">
        <v>67</v>
      </c>
      <c r="AG561" s="2"/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854</v>
      </c>
      <c r="B562" s="2" t="s">
        <v>852</v>
      </c>
      <c r="C562" s="2" t="s">
        <v>47</v>
      </c>
      <c r="D562" s="2" t="s">
        <v>853</v>
      </c>
      <c r="E562" s="2" t="s">
        <v>377</v>
      </c>
      <c r="F562" s="2" t="s">
        <v>50</v>
      </c>
      <c r="G562" s="2" t="s">
        <v>181</v>
      </c>
      <c r="H562" s="2" t="s">
        <v>138</v>
      </c>
      <c r="I562" s="2" t="s">
        <v>53</v>
      </c>
      <c r="J562" s="2" t="s">
        <v>180</v>
      </c>
      <c r="K562" s="2" t="s">
        <v>180</v>
      </c>
      <c r="L562" s="2" t="s">
        <v>181</v>
      </c>
      <c r="M562" s="2" t="s">
        <v>73</v>
      </c>
      <c r="N562" s="3">
        <v>4560.466</v>
      </c>
      <c r="O562" s="3" t="s">
        <v>182</v>
      </c>
      <c r="P562" s="4">
        <f>IF(O562="吨",N562*1000,IF(O562="万立方米",N562*10000,""))</f>
        <v>45604660.0</v>
      </c>
      <c r="Q562" s="2" t="s">
        <v>183</v>
      </c>
      <c r="R562" s="2" t="s">
        <v>184</v>
      </c>
      <c r="S562" s="2" t="s">
        <v>189</v>
      </c>
      <c r="T562" s="2" t="s">
        <v>75</v>
      </c>
      <c r="U562" s="4">
        <f>0.35</f>
        <v>0.35</v>
      </c>
      <c r="V562" s="2" t="s">
        <v>186</v>
      </c>
      <c r="W562" s="2" t="s">
        <v>190</v>
      </c>
      <c r="X562" s="2" t="s">
        <v>64</v>
      </c>
      <c r="Y562" s="2" t="s">
        <v>65</v>
      </c>
      <c r="Z562" s="2">
        <v>0</v>
      </c>
      <c r="AA562" s="2"/>
      <c r="AB562" s="2"/>
      <c r="AC562" s="4">
        <f>P562*U562/1000000</f>
        <v>15.961630999999999</v>
      </c>
      <c r="AD562" s="4">
        <f>AC562*(1-Z562/100)</f>
        <v>15.961630999999999</v>
      </c>
      <c r="AE562" s="2" t="s">
        <v>66</v>
      </c>
      <c r="AF562" s="2" t="s">
        <v>67</v>
      </c>
      <c r="AG562" s="2"/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855</v>
      </c>
      <c r="B563" s="2" t="s">
        <v>852</v>
      </c>
      <c r="C563" s="2" t="s">
        <v>47</v>
      </c>
      <c r="D563" s="2" t="s">
        <v>853</v>
      </c>
      <c r="E563" s="2" t="s">
        <v>377</v>
      </c>
      <c r="F563" s="2" t="s">
        <v>50</v>
      </c>
      <c r="G563" s="2" t="s">
        <v>181</v>
      </c>
      <c r="H563" s="2" t="s">
        <v>138</v>
      </c>
      <c r="I563" s="2" t="s">
        <v>53</v>
      </c>
      <c r="J563" s="2" t="s">
        <v>180</v>
      </c>
      <c r="K563" s="2" t="s">
        <v>180</v>
      </c>
      <c r="L563" s="2" t="s">
        <v>181</v>
      </c>
      <c r="M563" s="2" t="s">
        <v>78</v>
      </c>
      <c r="N563" s="3">
        <v>4560.466</v>
      </c>
      <c r="O563" s="3" t="s">
        <v>182</v>
      </c>
      <c r="P563" s="4">
        <f>IF(O563="吨",N563*1000,IF(O563="万立方米",N563*10000,""))</f>
        <v>45604660.0</v>
      </c>
      <c r="Q563" s="2" t="s">
        <v>183</v>
      </c>
      <c r="R563" s="2" t="s">
        <v>184</v>
      </c>
      <c r="S563" s="2" t="s">
        <v>192</v>
      </c>
      <c r="T563" s="2" t="s">
        <v>75</v>
      </c>
      <c r="U563" s="4">
        <f>1.2</f>
        <v>1.2</v>
      </c>
      <c r="V563" s="2" t="s">
        <v>186</v>
      </c>
      <c r="W563" s="2" t="s">
        <v>193</v>
      </c>
      <c r="X563" s="2" t="s">
        <v>64</v>
      </c>
      <c r="Y563" s="2" t="s">
        <v>65</v>
      </c>
      <c r="Z563" s="2">
        <v>0</v>
      </c>
      <c r="AA563" s="2"/>
      <c r="AB563" s="2"/>
      <c r="AC563" s="4">
        <f>P563*U563/1000000</f>
        <v>54.725592</v>
      </c>
      <c r="AD563" s="4">
        <f>AC563*(1-Z563/100)</f>
        <v>54.725592</v>
      </c>
      <c r="AE563" s="2" t="s">
        <v>66</v>
      </c>
      <c r="AF563" s="2" t="s">
        <v>67</v>
      </c>
      <c r="AG563" s="2"/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856</v>
      </c>
      <c r="B564" s="2" t="s">
        <v>852</v>
      </c>
      <c r="C564" s="2" t="s">
        <v>47</v>
      </c>
      <c r="D564" s="2" t="s">
        <v>853</v>
      </c>
      <c r="E564" s="2" t="s">
        <v>377</v>
      </c>
      <c r="F564" s="2" t="s">
        <v>50</v>
      </c>
      <c r="G564" s="2" t="s">
        <v>181</v>
      </c>
      <c r="H564" s="2" t="s">
        <v>138</v>
      </c>
      <c r="I564" s="2" t="s">
        <v>53</v>
      </c>
      <c r="J564" s="2" t="s">
        <v>180</v>
      </c>
      <c r="K564" s="2" t="s">
        <v>180</v>
      </c>
      <c r="L564" s="2" t="s">
        <v>181</v>
      </c>
      <c r="M564" s="2" t="s">
        <v>82</v>
      </c>
      <c r="N564" s="3">
        <v>4560.466</v>
      </c>
      <c r="O564" s="3" t="s">
        <v>182</v>
      </c>
      <c r="P564" s="4">
        <f>IF(O564="吨",N564*1000,IF(O564="万立方米",N564*10000,""))</f>
        <v>45604660.0</v>
      </c>
      <c r="Q564" s="2" t="s">
        <v>183</v>
      </c>
      <c r="R564" s="2" t="s">
        <v>184</v>
      </c>
      <c r="S564" s="2" t="s">
        <v>195</v>
      </c>
      <c r="T564" s="2" t="s">
        <v>75</v>
      </c>
      <c r="U564" s="4">
        <f>0.002</f>
        <v>0.002</v>
      </c>
      <c r="V564" s="2" t="s">
        <v>186</v>
      </c>
      <c r="W564" s="2" t="s">
        <v>196</v>
      </c>
      <c r="X564" s="2" t="s">
        <v>64</v>
      </c>
      <c r="Y564" s="2" t="s">
        <v>65</v>
      </c>
      <c r="Z564" s="2">
        <v>0</v>
      </c>
      <c r="AA564" s="2"/>
      <c r="AB564" s="2"/>
      <c r="AC564" s="4">
        <f>P564*U564/1000000</f>
        <v>0.09120932000000001</v>
      </c>
      <c r="AD564" s="4">
        <f>AC564*(1-Z564/100)</f>
        <v>0.09120932000000001</v>
      </c>
      <c r="AE564" s="2" t="s">
        <v>66</v>
      </c>
      <c r="AF564" s="2" t="s">
        <v>67</v>
      </c>
      <c r="AG564" s="2"/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857</v>
      </c>
      <c r="B565" s="2" t="s">
        <v>852</v>
      </c>
      <c r="C565" s="2" t="s">
        <v>47</v>
      </c>
      <c r="D565" s="2" t="s">
        <v>853</v>
      </c>
      <c r="E565" s="2" t="s">
        <v>377</v>
      </c>
      <c r="F565" s="2" t="s">
        <v>50</v>
      </c>
      <c r="G565" s="2" t="s">
        <v>181</v>
      </c>
      <c r="H565" s="2" t="s">
        <v>138</v>
      </c>
      <c r="I565" s="2" t="s">
        <v>53</v>
      </c>
      <c r="J565" s="2" t="s">
        <v>180</v>
      </c>
      <c r="K565" s="2" t="s">
        <v>180</v>
      </c>
      <c r="L565" s="2" t="s">
        <v>181</v>
      </c>
      <c r="M565" s="2" t="s">
        <v>86</v>
      </c>
      <c r="N565" s="3">
        <v>4560.466</v>
      </c>
      <c r="O565" s="3" t="s">
        <v>182</v>
      </c>
      <c r="P565" s="4">
        <f>IF(O565="吨",N565*1000,IF(O565="万立方米",N565*10000,""))</f>
        <v>45604660.0</v>
      </c>
      <c r="Q565" s="2" t="s">
        <v>183</v>
      </c>
      <c r="R565" s="2" t="s">
        <v>184</v>
      </c>
      <c r="S565" s="2" t="s">
        <v>198</v>
      </c>
      <c r="T565" s="2" t="s">
        <v>75</v>
      </c>
      <c r="U565" s="4">
        <f>0.01</f>
        <v>0.01</v>
      </c>
      <c r="V565" s="2" t="s">
        <v>186</v>
      </c>
      <c r="W565" s="2" t="s">
        <v>199</v>
      </c>
      <c r="X565" s="2" t="s">
        <v>64</v>
      </c>
      <c r="Y565" s="2" t="s">
        <v>65</v>
      </c>
      <c r="Z565" s="2">
        <v>0</v>
      </c>
      <c r="AA565" s="2"/>
      <c r="AB565" s="2"/>
      <c r="AC565" s="4">
        <f>P565*U565/1000000</f>
        <v>0.4560466</v>
      </c>
      <c r="AD565" s="4">
        <f>AC566*(1-AA565/100)+(AC565-AC566)*(1-AB565/100)</f>
        <v>0.4560466</v>
      </c>
      <c r="AE565" s="2" t="s">
        <v>66</v>
      </c>
      <c r="AF565" s="2" t="s">
        <v>67</v>
      </c>
      <c r="AG565" s="2"/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858</v>
      </c>
      <c r="B566" s="2" t="s">
        <v>852</v>
      </c>
      <c r="C566" s="2" t="s">
        <v>47</v>
      </c>
      <c r="D566" s="2" t="s">
        <v>853</v>
      </c>
      <c r="E566" s="2" t="s">
        <v>377</v>
      </c>
      <c r="F566" s="2" t="s">
        <v>50</v>
      </c>
      <c r="G566" s="2" t="s">
        <v>181</v>
      </c>
      <c r="H566" s="2" t="s">
        <v>138</v>
      </c>
      <c r="I566" s="2" t="s">
        <v>53</v>
      </c>
      <c r="J566" s="2" t="s">
        <v>180</v>
      </c>
      <c r="K566" s="2" t="s">
        <v>180</v>
      </c>
      <c r="L566" s="2" t="s">
        <v>181</v>
      </c>
      <c r="M566" s="2" t="s">
        <v>91</v>
      </c>
      <c r="N566" s="3">
        <v>4560.466</v>
      </c>
      <c r="O566" s="3" t="s">
        <v>182</v>
      </c>
      <c r="P566" s="4">
        <f>IF(O566="吨",N566*1000,IF(O566="万立方米",N566*10000,""))</f>
        <v>45604660.0</v>
      </c>
      <c r="Q566" s="2" t="s">
        <v>183</v>
      </c>
      <c r="R566" s="2" t="s">
        <v>184</v>
      </c>
      <c r="S566" s="2" t="s">
        <v>201</v>
      </c>
      <c r="T566" s="2" t="s">
        <v>75</v>
      </c>
      <c r="U566" s="4">
        <f>0.005</f>
        <v>0.005</v>
      </c>
      <c r="V566" s="2" t="s">
        <v>186</v>
      </c>
      <c r="W566" s="2" t="s">
        <v>202</v>
      </c>
      <c r="X566" s="2" t="s">
        <v>64</v>
      </c>
      <c r="Y566" s="2" t="s">
        <v>65</v>
      </c>
      <c r="Z566" s="2">
        <v>0</v>
      </c>
      <c r="AA566" s="2"/>
      <c r="AB566" s="2"/>
      <c r="AC566" s="4">
        <f>P566*U566/1000000</f>
        <v>0.2280233</v>
      </c>
      <c r="AD566" s="4">
        <f>AC566*(1-Z566/100)</f>
        <v>0.2280233</v>
      </c>
      <c r="AE566" s="2" t="s">
        <v>66</v>
      </c>
      <c r="AF566" s="2" t="s">
        <v>67</v>
      </c>
      <c r="AG566" s="2"/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859</v>
      </c>
      <c r="B567" s="2" t="s">
        <v>852</v>
      </c>
      <c r="C567" s="2" t="s">
        <v>47</v>
      </c>
      <c r="D567" s="2" t="s">
        <v>853</v>
      </c>
      <c r="E567" s="2" t="s">
        <v>377</v>
      </c>
      <c r="F567" s="2" t="s">
        <v>50</v>
      </c>
      <c r="G567" s="2" t="s">
        <v>181</v>
      </c>
      <c r="H567" s="2" t="s">
        <v>138</v>
      </c>
      <c r="I567" s="2" t="s">
        <v>53</v>
      </c>
      <c r="J567" s="2" t="s">
        <v>180</v>
      </c>
      <c r="K567" s="2" t="s">
        <v>180</v>
      </c>
      <c r="L567" s="2" t="s">
        <v>181</v>
      </c>
      <c r="M567" s="2" t="s">
        <v>95</v>
      </c>
      <c r="N567" s="3">
        <v>4560.466</v>
      </c>
      <c r="O567" s="3" t="s">
        <v>182</v>
      </c>
      <c r="P567" s="4">
        <f>IF(O567="吨",N567*1000,IF(O567="万立方米",N567*10000,""))</f>
        <v>45604660.0</v>
      </c>
      <c r="Q567" s="2" t="s">
        <v>183</v>
      </c>
      <c r="R567" s="2" t="s">
        <v>184</v>
      </c>
      <c r="S567" s="2" t="s">
        <v>204</v>
      </c>
      <c r="T567" s="2" t="s">
        <v>75</v>
      </c>
      <c r="U567" s="4">
        <f>0.005</f>
        <v>0.005</v>
      </c>
      <c r="V567" s="2" t="s">
        <v>186</v>
      </c>
      <c r="W567" s="2" t="s">
        <v>205</v>
      </c>
      <c r="X567" s="2" t="s">
        <v>64</v>
      </c>
      <c r="Y567" s="2" t="s">
        <v>65</v>
      </c>
      <c r="Z567" s="2">
        <v>0</v>
      </c>
      <c r="AA567" s="2"/>
      <c r="AB567" s="2"/>
      <c r="AC567" s="4">
        <f>P567*U567/1000000</f>
        <v>0.2280233</v>
      </c>
      <c r="AD567" s="4">
        <f>AC567*(1-Z567/100)</f>
        <v>0.2280233</v>
      </c>
      <c r="AE567" s="2" t="s">
        <v>66</v>
      </c>
      <c r="AF567" s="2" t="s">
        <v>67</v>
      </c>
      <c r="AG567" s="2"/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860</v>
      </c>
      <c r="B568" s="2" t="s">
        <v>852</v>
      </c>
      <c r="C568" s="2" t="s">
        <v>47</v>
      </c>
      <c r="D568" s="2" t="s">
        <v>853</v>
      </c>
      <c r="E568" s="2" t="s">
        <v>377</v>
      </c>
      <c r="F568" s="2" t="s">
        <v>50</v>
      </c>
      <c r="G568" s="2" t="s">
        <v>181</v>
      </c>
      <c r="H568" s="2" t="s">
        <v>138</v>
      </c>
      <c r="I568" s="2" t="s">
        <v>53</v>
      </c>
      <c r="J568" s="2" t="s">
        <v>180</v>
      </c>
      <c r="K568" s="2" t="s">
        <v>180</v>
      </c>
      <c r="L568" s="2" t="s">
        <v>181</v>
      </c>
      <c r="M568" s="2" t="s">
        <v>100</v>
      </c>
      <c r="N568" s="3">
        <v>4560.466</v>
      </c>
      <c r="O568" s="3" t="s">
        <v>182</v>
      </c>
      <c r="P568" s="4">
        <f>IF(O568="吨",N568*1000,IF(O568="万立方米",N568*10000,""))</f>
        <v>45604660.0</v>
      </c>
      <c r="Q568" s="2" t="s">
        <v>183</v>
      </c>
      <c r="R568" s="2" t="s">
        <v>184</v>
      </c>
      <c r="S568" s="2" t="s">
        <v>207</v>
      </c>
      <c r="T568" s="2" t="s">
        <v>75</v>
      </c>
      <c r="U568" s="4">
        <f>0.02</f>
        <v>0.02</v>
      </c>
      <c r="V568" s="2" t="s">
        <v>186</v>
      </c>
      <c r="W568" s="2" t="s">
        <v>208</v>
      </c>
      <c r="X568" s="2" t="s">
        <v>64</v>
      </c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/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861</v>
      </c>
      <c r="B569" s="2" t="s">
        <v>852</v>
      </c>
      <c r="C569" s="2" t="s">
        <v>47</v>
      </c>
      <c r="D569" s="2" t="s">
        <v>853</v>
      </c>
      <c r="E569" s="2" t="s">
        <v>377</v>
      </c>
      <c r="F569" s="2" t="s">
        <v>50</v>
      </c>
      <c r="G569" s="2" t="s">
        <v>181</v>
      </c>
      <c r="H569" s="2" t="s">
        <v>138</v>
      </c>
      <c r="I569" s="2"/>
      <c r="J569" s="2"/>
      <c r="K569" s="2"/>
      <c r="L569" s="2"/>
      <c r="M569" s="2" t="s">
        <v>104</v>
      </c>
      <c r="N569" s="3"/>
      <c r="O569" s="3"/>
      <c r="P569" s="4">
        <v>0.0</v>
      </c>
      <c r="Q569" s="2" t="s">
        <v>105</v>
      </c>
      <c r="R569" s="2" t="s">
        <v>106</v>
      </c>
      <c r="S569" s="2" t="s">
        <v>107</v>
      </c>
      <c r="T569" s="2" t="s">
        <v>108</v>
      </c>
      <c r="U569" s="4">
        <f>0.0</f>
        <v>0.0</v>
      </c>
      <c r="V569" s="2" t="s">
        <v>109</v>
      </c>
      <c r="W569" s="2" t="s">
        <v>110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134</v>
      </c>
      <c r="AH569" s="2" t="s">
        <v>69</v>
      </c>
      <c r="AI569" s="2" t="s">
        <v>70</v>
      </c>
      <c r="AJ569" s="2" t="s">
        <v>71</v>
      </c>
      <c r="AK569" s="2">
        <v>2135</v>
      </c>
    </row>
    <row r="570" spans="1:37">
      <c r="A570" s="2" t="s">
        <v>862</v>
      </c>
      <c r="B570" s="2" t="s">
        <v>863</v>
      </c>
      <c r="C570" s="2" t="s">
        <v>47</v>
      </c>
      <c r="D570" s="2" t="s">
        <v>864</v>
      </c>
      <c r="E570" s="2" t="s">
        <v>799</v>
      </c>
      <c r="F570" s="2" t="s">
        <v>50</v>
      </c>
      <c r="G570" s="2" t="s">
        <v>179</v>
      </c>
      <c r="H570" s="2" t="s">
        <v>138</v>
      </c>
      <c r="I570" s="2" t="s">
        <v>53</v>
      </c>
      <c r="J570" s="2" t="s">
        <v>180</v>
      </c>
      <c r="K570" s="2" t="s">
        <v>180</v>
      </c>
      <c r="L570" s="2" t="s">
        <v>181</v>
      </c>
      <c r="M570" s="2" t="s">
        <v>56</v>
      </c>
      <c r="N570" s="3">
        <v>9834.290000000001</v>
      </c>
      <c r="O570" s="3" t="s">
        <v>182</v>
      </c>
      <c r="P570" s="4">
        <f>IF(O570="吨",N570*1000,IF(O570="万立方米",N570*10000,""))</f>
        <v>98342900.00000001</v>
      </c>
      <c r="Q570" s="2" t="s">
        <v>183</v>
      </c>
      <c r="R570" s="2" t="s">
        <v>184</v>
      </c>
      <c r="S570" s="2" t="s">
        <v>185</v>
      </c>
      <c r="T570" s="2" t="s">
        <v>75</v>
      </c>
      <c r="U570" s="4">
        <f>0.001</f>
        <v>0.001</v>
      </c>
      <c r="V570" s="2" t="s">
        <v>186</v>
      </c>
      <c r="W570" s="2" t="s">
        <v>187</v>
      </c>
      <c r="X570" s="2" t="s">
        <v>64</v>
      </c>
      <c r="Y570" s="2" t="s">
        <v>65</v>
      </c>
      <c r="Z570" s="2">
        <v>0</v>
      </c>
      <c r="AA570" s="2"/>
      <c r="AB570" s="2"/>
      <c r="AC570" s="4">
        <f>P570*U570/1000000</f>
        <v>0.09834290000000002</v>
      </c>
      <c r="AD570" s="4">
        <f>AC570*(1-Z570/100)</f>
        <v>0.09834290000000002</v>
      </c>
      <c r="AE570" s="2" t="s">
        <v>66</v>
      </c>
      <c r="AF570" s="2" t="s">
        <v>67</v>
      </c>
      <c r="AG570" s="2"/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865</v>
      </c>
      <c r="B571" s="2" t="s">
        <v>863</v>
      </c>
      <c r="C571" s="2" t="s">
        <v>47</v>
      </c>
      <c r="D571" s="2" t="s">
        <v>864</v>
      </c>
      <c r="E571" s="2" t="s">
        <v>799</v>
      </c>
      <c r="F571" s="2" t="s">
        <v>50</v>
      </c>
      <c r="G571" s="2" t="s">
        <v>179</v>
      </c>
      <c r="H571" s="2" t="s">
        <v>138</v>
      </c>
      <c r="I571" s="2" t="s">
        <v>53</v>
      </c>
      <c r="J571" s="2" t="s">
        <v>180</v>
      </c>
      <c r="K571" s="2" t="s">
        <v>180</v>
      </c>
      <c r="L571" s="2" t="s">
        <v>181</v>
      </c>
      <c r="M571" s="2" t="s">
        <v>73</v>
      </c>
      <c r="N571" s="3">
        <v>9834.290000000001</v>
      </c>
      <c r="O571" s="3" t="s">
        <v>182</v>
      </c>
      <c r="P571" s="4">
        <f>IF(O571="吨",N571*1000,IF(O571="万立方米",N571*10000,""))</f>
        <v>98342900.00000001</v>
      </c>
      <c r="Q571" s="2" t="s">
        <v>183</v>
      </c>
      <c r="R571" s="2" t="s">
        <v>184</v>
      </c>
      <c r="S571" s="2" t="s">
        <v>189</v>
      </c>
      <c r="T571" s="2" t="s">
        <v>75</v>
      </c>
      <c r="U571" s="4">
        <f>0.35</f>
        <v>0.35</v>
      </c>
      <c r="V571" s="2" t="s">
        <v>186</v>
      </c>
      <c r="W571" s="2" t="s">
        <v>190</v>
      </c>
      <c r="X571" s="2" t="s">
        <v>64</v>
      </c>
      <c r="Y571" s="2" t="s">
        <v>65</v>
      </c>
      <c r="Z571" s="2">
        <v>0</v>
      </c>
      <c r="AA571" s="2"/>
      <c r="AB571" s="2"/>
      <c r="AC571" s="4">
        <f>P571*U571/1000000</f>
        <v>34.420015</v>
      </c>
      <c r="AD571" s="4">
        <f>AC571*(1-Z571/100)</f>
        <v>34.420015</v>
      </c>
      <c r="AE571" s="2" t="s">
        <v>66</v>
      </c>
      <c r="AF571" s="2" t="s">
        <v>67</v>
      </c>
      <c r="AG571" s="2"/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866</v>
      </c>
      <c r="B572" s="2" t="s">
        <v>863</v>
      </c>
      <c r="C572" s="2" t="s">
        <v>47</v>
      </c>
      <c r="D572" s="2" t="s">
        <v>864</v>
      </c>
      <c r="E572" s="2" t="s">
        <v>799</v>
      </c>
      <c r="F572" s="2" t="s">
        <v>50</v>
      </c>
      <c r="G572" s="2" t="s">
        <v>179</v>
      </c>
      <c r="H572" s="2" t="s">
        <v>138</v>
      </c>
      <c r="I572" s="2" t="s">
        <v>53</v>
      </c>
      <c r="J572" s="2" t="s">
        <v>180</v>
      </c>
      <c r="K572" s="2" t="s">
        <v>180</v>
      </c>
      <c r="L572" s="2" t="s">
        <v>181</v>
      </c>
      <c r="M572" s="2" t="s">
        <v>78</v>
      </c>
      <c r="N572" s="3">
        <v>9834.290000000001</v>
      </c>
      <c r="O572" s="3" t="s">
        <v>182</v>
      </c>
      <c r="P572" s="4">
        <f>IF(O572="吨",N572*1000,IF(O572="万立方米",N572*10000,""))</f>
        <v>98342900.00000001</v>
      </c>
      <c r="Q572" s="2" t="s">
        <v>183</v>
      </c>
      <c r="R572" s="2" t="s">
        <v>184</v>
      </c>
      <c r="S572" s="2" t="s">
        <v>192</v>
      </c>
      <c r="T572" s="2" t="s">
        <v>75</v>
      </c>
      <c r="U572" s="4">
        <f>1.2</f>
        <v>1.2</v>
      </c>
      <c r="V572" s="2" t="s">
        <v>186</v>
      </c>
      <c r="W572" s="2" t="s">
        <v>193</v>
      </c>
      <c r="X572" s="2" t="s">
        <v>64</v>
      </c>
      <c r="Y572" s="2" t="s">
        <v>65</v>
      </c>
      <c r="Z572" s="2">
        <v>0</v>
      </c>
      <c r="AA572" s="2"/>
      <c r="AB572" s="2"/>
      <c r="AC572" s="4">
        <f>P572*U572/1000000</f>
        <v>118.01148000000002</v>
      </c>
      <c r="AD572" s="4">
        <f>AC572*(1-Z572/100)</f>
        <v>118.01148000000002</v>
      </c>
      <c r="AE572" s="2" t="s">
        <v>66</v>
      </c>
      <c r="AF572" s="2" t="s">
        <v>67</v>
      </c>
      <c r="AG572" s="2"/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867</v>
      </c>
      <c r="B573" s="2" t="s">
        <v>863</v>
      </c>
      <c r="C573" s="2" t="s">
        <v>47</v>
      </c>
      <c r="D573" s="2" t="s">
        <v>864</v>
      </c>
      <c r="E573" s="2" t="s">
        <v>799</v>
      </c>
      <c r="F573" s="2" t="s">
        <v>50</v>
      </c>
      <c r="G573" s="2" t="s">
        <v>179</v>
      </c>
      <c r="H573" s="2" t="s">
        <v>138</v>
      </c>
      <c r="I573" s="2" t="s">
        <v>53</v>
      </c>
      <c r="J573" s="2" t="s">
        <v>180</v>
      </c>
      <c r="K573" s="2" t="s">
        <v>180</v>
      </c>
      <c r="L573" s="2" t="s">
        <v>181</v>
      </c>
      <c r="M573" s="2" t="s">
        <v>82</v>
      </c>
      <c r="N573" s="3">
        <v>9834.290000000001</v>
      </c>
      <c r="O573" s="3" t="s">
        <v>182</v>
      </c>
      <c r="P573" s="4">
        <f>IF(O573="吨",N573*1000,IF(O573="万立方米",N573*10000,""))</f>
        <v>98342900.00000001</v>
      </c>
      <c r="Q573" s="2" t="s">
        <v>183</v>
      </c>
      <c r="R573" s="2" t="s">
        <v>184</v>
      </c>
      <c r="S573" s="2" t="s">
        <v>195</v>
      </c>
      <c r="T573" s="2" t="s">
        <v>75</v>
      </c>
      <c r="U573" s="4">
        <f>0.002</f>
        <v>0.002</v>
      </c>
      <c r="V573" s="2" t="s">
        <v>186</v>
      </c>
      <c r="W573" s="2" t="s">
        <v>196</v>
      </c>
      <c r="X573" s="2" t="s">
        <v>64</v>
      </c>
      <c r="Y573" s="2" t="s">
        <v>65</v>
      </c>
      <c r="Z573" s="2">
        <v>0</v>
      </c>
      <c r="AA573" s="2"/>
      <c r="AB573" s="2"/>
      <c r="AC573" s="4">
        <f>P573*U573/1000000</f>
        <v>0.19668580000000005</v>
      </c>
      <c r="AD573" s="4">
        <f>AC573*(1-Z573/100)</f>
        <v>0.19668580000000005</v>
      </c>
      <c r="AE573" s="2" t="s">
        <v>66</v>
      </c>
      <c r="AF573" s="2" t="s">
        <v>67</v>
      </c>
      <c r="AG573" s="2"/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868</v>
      </c>
      <c r="B574" s="2" t="s">
        <v>863</v>
      </c>
      <c r="C574" s="2" t="s">
        <v>47</v>
      </c>
      <c r="D574" s="2" t="s">
        <v>864</v>
      </c>
      <c r="E574" s="2" t="s">
        <v>799</v>
      </c>
      <c r="F574" s="2" t="s">
        <v>50</v>
      </c>
      <c r="G574" s="2" t="s">
        <v>179</v>
      </c>
      <c r="H574" s="2" t="s">
        <v>138</v>
      </c>
      <c r="I574" s="2" t="s">
        <v>53</v>
      </c>
      <c r="J574" s="2" t="s">
        <v>180</v>
      </c>
      <c r="K574" s="2" t="s">
        <v>180</v>
      </c>
      <c r="L574" s="2" t="s">
        <v>181</v>
      </c>
      <c r="M574" s="2" t="s">
        <v>86</v>
      </c>
      <c r="N574" s="3">
        <v>9834.290000000001</v>
      </c>
      <c r="O574" s="3" t="s">
        <v>182</v>
      </c>
      <c r="P574" s="4">
        <f>IF(O574="吨",N574*1000,IF(O574="万立方米",N574*10000,""))</f>
        <v>98342900.00000001</v>
      </c>
      <c r="Q574" s="2" t="s">
        <v>183</v>
      </c>
      <c r="R574" s="2" t="s">
        <v>184</v>
      </c>
      <c r="S574" s="2" t="s">
        <v>198</v>
      </c>
      <c r="T574" s="2" t="s">
        <v>75</v>
      </c>
      <c r="U574" s="4">
        <f>0.01</f>
        <v>0.01</v>
      </c>
      <c r="V574" s="2" t="s">
        <v>186</v>
      </c>
      <c r="W574" s="2" t="s">
        <v>199</v>
      </c>
      <c r="X574" s="2" t="s">
        <v>64</v>
      </c>
      <c r="Y574" s="2" t="s">
        <v>65</v>
      </c>
      <c r="Z574" s="2">
        <v>0</v>
      </c>
      <c r="AA574" s="2"/>
      <c r="AB574" s="2"/>
      <c r="AC574" s="4">
        <f>P574*U574/1000000</f>
        <v>0.9834290000000001</v>
      </c>
      <c r="AD574" s="4">
        <f>AC575*(1-AA574/100)+(AC574-AC575)*(1-AB574/100)</f>
        <v>0.9834290000000001</v>
      </c>
      <c r="AE574" s="2" t="s">
        <v>66</v>
      </c>
      <c r="AF574" s="2" t="s">
        <v>67</v>
      </c>
      <c r="AG574" s="2"/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869</v>
      </c>
      <c r="B575" s="2" t="s">
        <v>863</v>
      </c>
      <c r="C575" s="2" t="s">
        <v>47</v>
      </c>
      <c r="D575" s="2" t="s">
        <v>864</v>
      </c>
      <c r="E575" s="2" t="s">
        <v>799</v>
      </c>
      <c r="F575" s="2" t="s">
        <v>50</v>
      </c>
      <c r="G575" s="2" t="s">
        <v>179</v>
      </c>
      <c r="H575" s="2" t="s">
        <v>138</v>
      </c>
      <c r="I575" s="2" t="s">
        <v>53</v>
      </c>
      <c r="J575" s="2" t="s">
        <v>180</v>
      </c>
      <c r="K575" s="2" t="s">
        <v>180</v>
      </c>
      <c r="L575" s="2" t="s">
        <v>181</v>
      </c>
      <c r="M575" s="2" t="s">
        <v>91</v>
      </c>
      <c r="N575" s="3">
        <v>9834.290000000001</v>
      </c>
      <c r="O575" s="3" t="s">
        <v>182</v>
      </c>
      <c r="P575" s="4">
        <f>IF(O575="吨",N575*1000,IF(O575="万立方米",N575*10000,""))</f>
        <v>98342900.00000001</v>
      </c>
      <c r="Q575" s="2" t="s">
        <v>183</v>
      </c>
      <c r="R575" s="2" t="s">
        <v>184</v>
      </c>
      <c r="S575" s="2" t="s">
        <v>201</v>
      </c>
      <c r="T575" s="2" t="s">
        <v>75</v>
      </c>
      <c r="U575" s="4">
        <f>0.005</f>
        <v>0.005</v>
      </c>
      <c r="V575" s="2" t="s">
        <v>186</v>
      </c>
      <c r="W575" s="2" t="s">
        <v>202</v>
      </c>
      <c r="X575" s="2" t="s">
        <v>64</v>
      </c>
      <c r="Y575" s="2" t="s">
        <v>65</v>
      </c>
      <c r="Z575" s="2">
        <v>0</v>
      </c>
      <c r="AA575" s="2"/>
      <c r="AB575" s="2"/>
      <c r="AC575" s="4">
        <f>P575*U575/1000000</f>
        <v>0.49171450000000005</v>
      </c>
      <c r="AD575" s="4">
        <f>AC575*(1-Z575/100)</f>
        <v>0.49171450000000005</v>
      </c>
      <c r="AE575" s="2" t="s">
        <v>66</v>
      </c>
      <c r="AF575" s="2" t="s">
        <v>67</v>
      </c>
      <c r="AG575" s="2"/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870</v>
      </c>
      <c r="B576" s="2" t="s">
        <v>863</v>
      </c>
      <c r="C576" s="2" t="s">
        <v>47</v>
      </c>
      <c r="D576" s="2" t="s">
        <v>864</v>
      </c>
      <c r="E576" s="2" t="s">
        <v>799</v>
      </c>
      <c r="F576" s="2" t="s">
        <v>50</v>
      </c>
      <c r="G576" s="2" t="s">
        <v>179</v>
      </c>
      <c r="H576" s="2" t="s">
        <v>138</v>
      </c>
      <c r="I576" s="2" t="s">
        <v>53</v>
      </c>
      <c r="J576" s="2" t="s">
        <v>180</v>
      </c>
      <c r="K576" s="2" t="s">
        <v>180</v>
      </c>
      <c r="L576" s="2" t="s">
        <v>181</v>
      </c>
      <c r="M576" s="2" t="s">
        <v>95</v>
      </c>
      <c r="N576" s="3">
        <v>9834.290000000001</v>
      </c>
      <c r="O576" s="3" t="s">
        <v>182</v>
      </c>
      <c r="P576" s="4">
        <f>IF(O576="吨",N576*1000,IF(O576="万立方米",N576*10000,""))</f>
        <v>98342900.00000001</v>
      </c>
      <c r="Q576" s="2" t="s">
        <v>183</v>
      </c>
      <c r="R576" s="2" t="s">
        <v>184</v>
      </c>
      <c r="S576" s="2" t="s">
        <v>204</v>
      </c>
      <c r="T576" s="2" t="s">
        <v>75</v>
      </c>
      <c r="U576" s="4">
        <f>0.005</f>
        <v>0.005</v>
      </c>
      <c r="V576" s="2" t="s">
        <v>186</v>
      </c>
      <c r="W576" s="2" t="s">
        <v>205</v>
      </c>
      <c r="X576" s="2" t="s">
        <v>64</v>
      </c>
      <c r="Y576" s="2" t="s">
        <v>65</v>
      </c>
      <c r="Z576" s="2">
        <v>0</v>
      </c>
      <c r="AA576" s="2"/>
      <c r="AB576" s="2"/>
      <c r="AC576" s="4">
        <f>P576*U576/1000000</f>
        <v>0.49171450000000005</v>
      </c>
      <c r="AD576" s="4">
        <f>AC576*(1-Z576/100)</f>
        <v>0.49171450000000005</v>
      </c>
      <c r="AE576" s="2" t="s">
        <v>66</v>
      </c>
      <c r="AF576" s="2" t="s">
        <v>67</v>
      </c>
      <c r="AG576" s="2"/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871</v>
      </c>
      <c r="B577" s="2" t="s">
        <v>863</v>
      </c>
      <c r="C577" s="2" t="s">
        <v>47</v>
      </c>
      <c r="D577" s="2" t="s">
        <v>864</v>
      </c>
      <c r="E577" s="2" t="s">
        <v>799</v>
      </c>
      <c r="F577" s="2" t="s">
        <v>50</v>
      </c>
      <c r="G577" s="2" t="s">
        <v>179</v>
      </c>
      <c r="H577" s="2" t="s">
        <v>138</v>
      </c>
      <c r="I577" s="2" t="s">
        <v>53</v>
      </c>
      <c r="J577" s="2" t="s">
        <v>180</v>
      </c>
      <c r="K577" s="2" t="s">
        <v>180</v>
      </c>
      <c r="L577" s="2" t="s">
        <v>181</v>
      </c>
      <c r="M577" s="2" t="s">
        <v>100</v>
      </c>
      <c r="N577" s="3">
        <v>9834.290000000001</v>
      </c>
      <c r="O577" s="3" t="s">
        <v>182</v>
      </c>
      <c r="P577" s="4">
        <f>IF(O577="吨",N577*1000,IF(O577="万立方米",N577*10000,""))</f>
        <v>98342900.00000001</v>
      </c>
      <c r="Q577" s="2" t="s">
        <v>183</v>
      </c>
      <c r="R577" s="2" t="s">
        <v>184</v>
      </c>
      <c r="S577" s="2" t="s">
        <v>207</v>
      </c>
      <c r="T577" s="2" t="s">
        <v>75</v>
      </c>
      <c r="U577" s="4">
        <f>0.02</f>
        <v>0.02</v>
      </c>
      <c r="V577" s="2" t="s">
        <v>186</v>
      </c>
      <c r="W577" s="2" t="s">
        <v>208</v>
      </c>
      <c r="X577" s="2" t="s">
        <v>64</v>
      </c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/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872</v>
      </c>
      <c r="B578" s="2" t="s">
        <v>863</v>
      </c>
      <c r="C578" s="2" t="s">
        <v>47</v>
      </c>
      <c r="D578" s="2" t="s">
        <v>864</v>
      </c>
      <c r="E578" s="2" t="s">
        <v>799</v>
      </c>
      <c r="F578" s="2" t="s">
        <v>50</v>
      </c>
      <c r="G578" s="2" t="s">
        <v>179</v>
      </c>
      <c r="H578" s="2" t="s">
        <v>138</v>
      </c>
      <c r="I578" s="2"/>
      <c r="J578" s="2"/>
      <c r="K578" s="2"/>
      <c r="L578" s="2"/>
      <c r="M578" s="2" t="s">
        <v>104</v>
      </c>
      <c r="N578" s="3"/>
      <c r="O578" s="3"/>
      <c r="P578" s="4">
        <v>0.0</v>
      </c>
      <c r="Q578" s="2" t="s">
        <v>105</v>
      </c>
      <c r="R578" s="2" t="s">
        <v>106</v>
      </c>
      <c r="S578" s="2" t="s">
        <v>107</v>
      </c>
      <c r="T578" s="2" t="s">
        <v>108</v>
      </c>
      <c r="U578" s="4">
        <f>0.0</f>
        <v>0.0</v>
      </c>
      <c r="V578" s="2" t="s">
        <v>109</v>
      </c>
      <c r="W578" s="2" t="s">
        <v>110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134</v>
      </c>
      <c r="AH578" s="2" t="s">
        <v>69</v>
      </c>
      <c r="AI578" s="2" t="s">
        <v>70</v>
      </c>
      <c r="AJ578" s="2" t="s">
        <v>71</v>
      </c>
      <c r="AK578" s="2">
        <v>2486</v>
      </c>
    </row>
    <row r="579" spans="1:37">
      <c r="A579" s="2" t="s">
        <v>873</v>
      </c>
      <c r="B579" s="2" t="s">
        <v>874</v>
      </c>
      <c r="C579" s="2" t="s">
        <v>47</v>
      </c>
      <c r="D579" s="2" t="s">
        <v>875</v>
      </c>
      <c r="E579" s="2" t="s">
        <v>258</v>
      </c>
      <c r="F579" s="2" t="s">
        <v>228</v>
      </c>
      <c r="G579" s="2" t="s">
        <v>117</v>
      </c>
      <c r="H579" s="2" t="s">
        <v>52</v>
      </c>
      <c r="I579" s="2" t="s">
        <v>53</v>
      </c>
      <c r="J579" s="2" t="s">
        <v>118</v>
      </c>
      <c r="K579" s="2" t="s">
        <v>118</v>
      </c>
      <c r="L579" s="2" t="s">
        <v>119</v>
      </c>
      <c r="M579" s="2" t="s">
        <v>56</v>
      </c>
      <c r="N579" s="3">
        <v>50317</v>
      </c>
      <c r="O579" s="3" t="s">
        <v>120</v>
      </c>
      <c r="P579" s="2"/>
      <c r="Q579" s="2"/>
      <c r="R579" s="2" t="s">
        <v>121</v>
      </c>
      <c r="S579" s="2"/>
      <c r="T579" s="2" t="s">
        <v>108</v>
      </c>
      <c r="U579" s="2"/>
      <c r="V579" s="2"/>
      <c r="W579" s="2" t="s">
        <v>122</v>
      </c>
      <c r="X579" s="2" t="s">
        <v>64</v>
      </c>
      <c r="Y579" s="2" t="s">
        <v>65</v>
      </c>
      <c r="Z579" s="2">
        <v>0</v>
      </c>
      <c r="AA579" s="2"/>
      <c r="AB579" s="2"/>
      <c r="AC579" s="2"/>
      <c r="AD579" s="2"/>
      <c r="AE579" s="2" t="s">
        <v>123</v>
      </c>
      <c r="AF579" s="2" t="s">
        <v>124</v>
      </c>
      <c r="AG579" s="2" t="s">
        <v>312</v>
      </c>
      <c r="AH579" s="2" t="s">
        <v>69</v>
      </c>
      <c r="AI579" s="2" t="s">
        <v>70</v>
      </c>
      <c r="AJ579" s="2" t="s">
        <v>71</v>
      </c>
      <c r="AK579" s="2">
        <v>883</v>
      </c>
    </row>
    <row r="580" spans="1:37">
      <c r="A580" s="2" t="s">
        <v>876</v>
      </c>
      <c r="B580" s="2" t="s">
        <v>874</v>
      </c>
      <c r="C580" s="2" t="s">
        <v>47</v>
      </c>
      <c r="D580" s="2" t="s">
        <v>875</v>
      </c>
      <c r="E580" s="2" t="s">
        <v>258</v>
      </c>
      <c r="F580" s="2" t="s">
        <v>228</v>
      </c>
      <c r="G580" s="2" t="s">
        <v>117</v>
      </c>
      <c r="H580" s="2" t="s">
        <v>52</v>
      </c>
      <c r="I580" s="2" t="s">
        <v>53</v>
      </c>
      <c r="J580" s="2" t="s">
        <v>118</v>
      </c>
      <c r="K580" s="2" t="s">
        <v>118</v>
      </c>
      <c r="L580" s="2" t="s">
        <v>119</v>
      </c>
      <c r="M580" s="2" t="s">
        <v>73</v>
      </c>
      <c r="N580" s="3">
        <v>50317</v>
      </c>
      <c r="O580" s="3" t="s">
        <v>120</v>
      </c>
      <c r="P580" s="2"/>
      <c r="Q580" s="2"/>
      <c r="R580" s="2" t="s">
        <v>121</v>
      </c>
      <c r="S580" s="2"/>
      <c r="T580" s="2" t="s">
        <v>108</v>
      </c>
      <c r="U580" s="2"/>
      <c r="V580" s="2"/>
      <c r="W580" s="2" t="s">
        <v>122</v>
      </c>
      <c r="X580" s="2" t="s">
        <v>64</v>
      </c>
      <c r="Y580" s="2" t="s">
        <v>65</v>
      </c>
      <c r="Z580" s="2">
        <v>0</v>
      </c>
      <c r="AA580" s="2"/>
      <c r="AB580" s="2"/>
      <c r="AC580" s="2"/>
      <c r="AD580" s="2"/>
      <c r="AE580" s="2" t="s">
        <v>123</v>
      </c>
      <c r="AF580" s="2" t="s">
        <v>124</v>
      </c>
      <c r="AG580" s="2" t="s">
        <v>312</v>
      </c>
      <c r="AH580" s="2" t="s">
        <v>69</v>
      </c>
      <c r="AI580" s="2" t="s">
        <v>70</v>
      </c>
      <c r="AJ580" s="2" t="s">
        <v>71</v>
      </c>
      <c r="AK580" s="2">
        <v>883</v>
      </c>
    </row>
    <row r="581" spans="1:37">
      <c r="A581" s="2" t="s">
        <v>877</v>
      </c>
      <c r="B581" s="2" t="s">
        <v>874</v>
      </c>
      <c r="C581" s="2" t="s">
        <v>47</v>
      </c>
      <c r="D581" s="2" t="s">
        <v>875</v>
      </c>
      <c r="E581" s="2" t="s">
        <v>258</v>
      </c>
      <c r="F581" s="2" t="s">
        <v>228</v>
      </c>
      <c r="G581" s="2" t="s">
        <v>117</v>
      </c>
      <c r="H581" s="2" t="s">
        <v>52</v>
      </c>
      <c r="I581" s="2" t="s">
        <v>53</v>
      </c>
      <c r="J581" s="2" t="s">
        <v>118</v>
      </c>
      <c r="K581" s="2" t="s">
        <v>118</v>
      </c>
      <c r="L581" s="2" t="s">
        <v>119</v>
      </c>
      <c r="M581" s="2" t="s">
        <v>78</v>
      </c>
      <c r="N581" s="3">
        <v>50317</v>
      </c>
      <c r="O581" s="3" t="s">
        <v>120</v>
      </c>
      <c r="P581" s="2"/>
      <c r="Q581" s="2"/>
      <c r="R581" s="2" t="s">
        <v>121</v>
      </c>
      <c r="S581" s="2"/>
      <c r="T581" s="2" t="s">
        <v>108</v>
      </c>
      <c r="U581" s="2"/>
      <c r="V581" s="2"/>
      <c r="W581" s="2" t="s">
        <v>122</v>
      </c>
      <c r="X581" s="2" t="s">
        <v>64</v>
      </c>
      <c r="Y581" s="2" t="s">
        <v>65</v>
      </c>
      <c r="Z581" s="2">
        <v>0</v>
      </c>
      <c r="AA581" s="2"/>
      <c r="AB581" s="2"/>
      <c r="AC581" s="2"/>
      <c r="AD581" s="2"/>
      <c r="AE581" s="2" t="s">
        <v>123</v>
      </c>
      <c r="AF581" s="2" t="s">
        <v>124</v>
      </c>
      <c r="AG581" s="2" t="s">
        <v>312</v>
      </c>
      <c r="AH581" s="2" t="s">
        <v>69</v>
      </c>
      <c r="AI581" s="2" t="s">
        <v>70</v>
      </c>
      <c r="AJ581" s="2" t="s">
        <v>71</v>
      </c>
      <c r="AK581" s="2">
        <v>883</v>
      </c>
    </row>
    <row r="582" spans="1:37">
      <c r="A582" s="2" t="s">
        <v>878</v>
      </c>
      <c r="B582" s="2" t="s">
        <v>874</v>
      </c>
      <c r="C582" s="2" t="s">
        <v>47</v>
      </c>
      <c r="D582" s="2" t="s">
        <v>875</v>
      </c>
      <c r="E582" s="2" t="s">
        <v>258</v>
      </c>
      <c r="F582" s="2" t="s">
        <v>228</v>
      </c>
      <c r="G582" s="2" t="s">
        <v>117</v>
      </c>
      <c r="H582" s="2" t="s">
        <v>52</v>
      </c>
      <c r="I582" s="2" t="s">
        <v>53</v>
      </c>
      <c r="J582" s="2" t="s">
        <v>118</v>
      </c>
      <c r="K582" s="2" t="s">
        <v>118</v>
      </c>
      <c r="L582" s="2" t="s">
        <v>119</v>
      </c>
      <c r="M582" s="2" t="s">
        <v>82</v>
      </c>
      <c r="N582" s="3">
        <v>50317</v>
      </c>
      <c r="O582" s="3" t="s">
        <v>120</v>
      </c>
      <c r="P582" s="2"/>
      <c r="Q582" s="2"/>
      <c r="R582" s="2" t="s">
        <v>121</v>
      </c>
      <c r="S582" s="2"/>
      <c r="T582" s="2" t="s">
        <v>108</v>
      </c>
      <c r="U582" s="2"/>
      <c r="V582" s="2"/>
      <c r="W582" s="2" t="s">
        <v>122</v>
      </c>
      <c r="X582" s="2" t="s">
        <v>64</v>
      </c>
      <c r="Y582" s="2" t="s">
        <v>65</v>
      </c>
      <c r="Z582" s="2">
        <v>0</v>
      </c>
      <c r="AA582" s="2"/>
      <c r="AB582" s="2"/>
      <c r="AC582" s="2"/>
      <c r="AD582" s="2"/>
      <c r="AE582" s="2" t="s">
        <v>123</v>
      </c>
      <c r="AF582" s="2" t="s">
        <v>124</v>
      </c>
      <c r="AG582" s="2" t="s">
        <v>312</v>
      </c>
      <c r="AH582" s="2" t="s">
        <v>69</v>
      </c>
      <c r="AI582" s="2" t="s">
        <v>70</v>
      </c>
      <c r="AJ582" s="2" t="s">
        <v>71</v>
      </c>
      <c r="AK582" s="2">
        <v>883</v>
      </c>
    </row>
    <row r="583" spans="1:37">
      <c r="A583" s="2" t="s">
        <v>879</v>
      </c>
      <c r="B583" s="2" t="s">
        <v>874</v>
      </c>
      <c r="C583" s="2" t="s">
        <v>47</v>
      </c>
      <c r="D583" s="2" t="s">
        <v>875</v>
      </c>
      <c r="E583" s="2" t="s">
        <v>258</v>
      </c>
      <c r="F583" s="2" t="s">
        <v>228</v>
      </c>
      <c r="G583" s="2" t="s">
        <v>117</v>
      </c>
      <c r="H583" s="2" t="s">
        <v>52</v>
      </c>
      <c r="I583" s="2" t="s">
        <v>53</v>
      </c>
      <c r="J583" s="2" t="s">
        <v>118</v>
      </c>
      <c r="K583" s="2" t="s">
        <v>118</v>
      </c>
      <c r="L583" s="2" t="s">
        <v>119</v>
      </c>
      <c r="M583" s="2" t="s">
        <v>86</v>
      </c>
      <c r="N583" s="3">
        <v>50317</v>
      </c>
      <c r="O583" s="3" t="s">
        <v>120</v>
      </c>
      <c r="P583" s="2"/>
      <c r="Q583" s="2"/>
      <c r="R583" s="2" t="s">
        <v>121</v>
      </c>
      <c r="S583" s="2"/>
      <c r="T583" s="2" t="s">
        <v>108</v>
      </c>
      <c r="U583" s="2"/>
      <c r="V583" s="2"/>
      <c r="W583" s="2" t="s">
        <v>122</v>
      </c>
      <c r="X583" s="2" t="s">
        <v>64</v>
      </c>
      <c r="Y583" s="2" t="s">
        <v>65</v>
      </c>
      <c r="Z583" s="2">
        <v>0</v>
      </c>
      <c r="AA583" s="2"/>
      <c r="AB583" s="2"/>
      <c r="AC583" s="2"/>
      <c r="AD583" s="2"/>
      <c r="AE583" s="2" t="s">
        <v>123</v>
      </c>
      <c r="AF583" s="2" t="s">
        <v>124</v>
      </c>
      <c r="AG583" s="2" t="s">
        <v>312</v>
      </c>
      <c r="AH583" s="2" t="s">
        <v>69</v>
      </c>
      <c r="AI583" s="2" t="s">
        <v>70</v>
      </c>
      <c r="AJ583" s="2" t="s">
        <v>71</v>
      </c>
      <c r="AK583" s="2">
        <v>883</v>
      </c>
    </row>
    <row r="584" spans="1:37">
      <c r="A584" s="2" t="s">
        <v>880</v>
      </c>
      <c r="B584" s="2" t="s">
        <v>874</v>
      </c>
      <c r="C584" s="2" t="s">
        <v>47</v>
      </c>
      <c r="D584" s="2" t="s">
        <v>875</v>
      </c>
      <c r="E584" s="2" t="s">
        <v>258</v>
      </c>
      <c r="F584" s="2" t="s">
        <v>228</v>
      </c>
      <c r="G584" s="2" t="s">
        <v>117</v>
      </c>
      <c r="H584" s="2" t="s">
        <v>52</v>
      </c>
      <c r="I584" s="2" t="s">
        <v>53</v>
      </c>
      <c r="J584" s="2" t="s">
        <v>118</v>
      </c>
      <c r="K584" s="2" t="s">
        <v>118</v>
      </c>
      <c r="L584" s="2" t="s">
        <v>119</v>
      </c>
      <c r="M584" s="2" t="s">
        <v>91</v>
      </c>
      <c r="N584" s="3">
        <v>50317</v>
      </c>
      <c r="O584" s="3" t="s">
        <v>120</v>
      </c>
      <c r="P584" s="2"/>
      <c r="Q584" s="2"/>
      <c r="R584" s="2" t="s">
        <v>121</v>
      </c>
      <c r="S584" s="2"/>
      <c r="T584" s="2" t="s">
        <v>108</v>
      </c>
      <c r="U584" s="2"/>
      <c r="V584" s="2"/>
      <c r="W584" s="2" t="s">
        <v>122</v>
      </c>
      <c r="X584" s="2" t="s">
        <v>64</v>
      </c>
      <c r="Y584" s="2" t="s">
        <v>65</v>
      </c>
      <c r="Z584" s="2">
        <v>0</v>
      </c>
      <c r="AA584" s="2"/>
      <c r="AB584" s="2"/>
      <c r="AC584" s="2"/>
      <c r="AD584" s="2"/>
      <c r="AE584" s="2" t="s">
        <v>123</v>
      </c>
      <c r="AF584" s="2" t="s">
        <v>124</v>
      </c>
      <c r="AG584" s="2" t="s">
        <v>312</v>
      </c>
      <c r="AH584" s="2" t="s">
        <v>69</v>
      </c>
      <c r="AI584" s="2" t="s">
        <v>70</v>
      </c>
      <c r="AJ584" s="2" t="s">
        <v>71</v>
      </c>
      <c r="AK584" s="2">
        <v>883</v>
      </c>
    </row>
    <row r="585" spans="1:37">
      <c r="A585" s="2" t="s">
        <v>881</v>
      </c>
      <c r="B585" s="2" t="s">
        <v>874</v>
      </c>
      <c r="C585" s="2" t="s">
        <v>47</v>
      </c>
      <c r="D585" s="2" t="s">
        <v>875</v>
      </c>
      <c r="E585" s="2" t="s">
        <v>258</v>
      </c>
      <c r="F585" s="2" t="s">
        <v>228</v>
      </c>
      <c r="G585" s="2" t="s">
        <v>117</v>
      </c>
      <c r="H585" s="2" t="s">
        <v>52</v>
      </c>
      <c r="I585" s="2" t="s">
        <v>53</v>
      </c>
      <c r="J585" s="2" t="s">
        <v>118</v>
      </c>
      <c r="K585" s="2" t="s">
        <v>118</v>
      </c>
      <c r="L585" s="2" t="s">
        <v>119</v>
      </c>
      <c r="M585" s="2" t="s">
        <v>95</v>
      </c>
      <c r="N585" s="3">
        <v>50317</v>
      </c>
      <c r="O585" s="3" t="s">
        <v>120</v>
      </c>
      <c r="P585" s="2"/>
      <c r="Q585" s="2"/>
      <c r="R585" s="2" t="s">
        <v>121</v>
      </c>
      <c r="S585" s="2"/>
      <c r="T585" s="2" t="s">
        <v>108</v>
      </c>
      <c r="U585" s="2"/>
      <c r="V585" s="2"/>
      <c r="W585" s="2" t="s">
        <v>122</v>
      </c>
      <c r="X585" s="2" t="s">
        <v>64</v>
      </c>
      <c r="Y585" s="2" t="s">
        <v>65</v>
      </c>
      <c r="Z585" s="2">
        <v>0</v>
      </c>
      <c r="AA585" s="2"/>
      <c r="AB585" s="2"/>
      <c r="AC585" s="2"/>
      <c r="AD585" s="2"/>
      <c r="AE585" s="2" t="s">
        <v>123</v>
      </c>
      <c r="AF585" s="2" t="s">
        <v>124</v>
      </c>
      <c r="AG585" s="2" t="s">
        <v>312</v>
      </c>
      <c r="AH585" s="2" t="s">
        <v>69</v>
      </c>
      <c r="AI585" s="2" t="s">
        <v>70</v>
      </c>
      <c r="AJ585" s="2" t="s">
        <v>71</v>
      </c>
      <c r="AK585" s="2">
        <v>883</v>
      </c>
    </row>
    <row r="586" spans="1:37">
      <c r="A586" s="2" t="s">
        <v>882</v>
      </c>
      <c r="B586" s="2" t="s">
        <v>874</v>
      </c>
      <c r="C586" s="2" t="s">
        <v>47</v>
      </c>
      <c r="D586" s="2" t="s">
        <v>875</v>
      </c>
      <c r="E586" s="2" t="s">
        <v>258</v>
      </c>
      <c r="F586" s="2" t="s">
        <v>228</v>
      </c>
      <c r="G586" s="2" t="s">
        <v>117</v>
      </c>
      <c r="H586" s="2" t="s">
        <v>52</v>
      </c>
      <c r="I586" s="2" t="s">
        <v>53</v>
      </c>
      <c r="J586" s="2" t="s">
        <v>118</v>
      </c>
      <c r="K586" s="2" t="s">
        <v>118</v>
      </c>
      <c r="L586" s="2" t="s">
        <v>119</v>
      </c>
      <c r="M586" s="2" t="s">
        <v>100</v>
      </c>
      <c r="N586" s="3">
        <v>50317</v>
      </c>
      <c r="O586" s="3" t="s">
        <v>120</v>
      </c>
      <c r="P586" s="2"/>
      <c r="Q586" s="2"/>
      <c r="R586" s="2" t="s">
        <v>121</v>
      </c>
      <c r="S586" s="2"/>
      <c r="T586" s="2" t="s">
        <v>108</v>
      </c>
      <c r="U586" s="2"/>
      <c r="V586" s="2"/>
      <c r="W586" s="2" t="s">
        <v>122</v>
      </c>
      <c r="X586" s="2" t="s">
        <v>64</v>
      </c>
      <c r="Y586" s="2" t="s">
        <v>65</v>
      </c>
      <c r="Z586" s="2">
        <v>0</v>
      </c>
      <c r="AA586" s="2"/>
      <c r="AB586" s="2"/>
      <c r="AC586" s="2"/>
      <c r="AD586" s="2"/>
      <c r="AE586" s="2" t="s">
        <v>123</v>
      </c>
      <c r="AF586" s="2" t="s">
        <v>124</v>
      </c>
      <c r="AG586" s="2" t="s">
        <v>312</v>
      </c>
      <c r="AH586" s="2" t="s">
        <v>69</v>
      </c>
      <c r="AI586" s="2" t="s">
        <v>70</v>
      </c>
      <c r="AJ586" s="2" t="s">
        <v>71</v>
      </c>
      <c r="AK586" s="2">
        <v>883</v>
      </c>
    </row>
    <row r="587" spans="1:37">
      <c r="A587" s="2" t="s">
        <v>883</v>
      </c>
      <c r="B587" s="2" t="s">
        <v>874</v>
      </c>
      <c r="C587" s="2" t="s">
        <v>47</v>
      </c>
      <c r="D587" s="2" t="s">
        <v>875</v>
      </c>
      <c r="E587" s="2" t="s">
        <v>258</v>
      </c>
      <c r="F587" s="2" t="s">
        <v>228</v>
      </c>
      <c r="G587" s="2" t="s">
        <v>117</v>
      </c>
      <c r="H587" s="2" t="s">
        <v>52</v>
      </c>
      <c r="I587" s="2"/>
      <c r="J587" s="2"/>
      <c r="K587" s="2" t="s">
        <v>147</v>
      </c>
      <c r="L587" s="2" t="s">
        <v>148</v>
      </c>
      <c r="M587" s="2" t="s">
        <v>104</v>
      </c>
      <c r="N587" s="3"/>
      <c r="O587" s="3"/>
      <c r="P587" s="2"/>
      <c r="Q587" s="2" t="s">
        <v>105</v>
      </c>
      <c r="R587" s="2" t="s">
        <v>106</v>
      </c>
      <c r="S587" s="2" t="s">
        <v>107</v>
      </c>
      <c r="T587" s="2" t="s">
        <v>108</v>
      </c>
      <c r="U587" s="2"/>
      <c r="V587" s="2" t="s">
        <v>109</v>
      </c>
      <c r="W587" s="2" t="s">
        <v>110</v>
      </c>
      <c r="X587" s="2"/>
      <c r="Y587" s="2" t="s">
        <v>65</v>
      </c>
      <c r="Z587" s="2">
        <v>0</v>
      </c>
      <c r="AA587" s="2"/>
      <c r="AB587" s="2"/>
      <c r="AC587" s="2"/>
      <c r="AD587" s="2"/>
      <c r="AE587" s="2" t="s">
        <v>123</v>
      </c>
      <c r="AF587" s="2" t="s">
        <v>222</v>
      </c>
      <c r="AG587" s="2" t="s">
        <v>223</v>
      </c>
      <c r="AH587" s="2" t="s">
        <v>69</v>
      </c>
      <c r="AI587" s="2" t="s">
        <v>70</v>
      </c>
      <c r="AJ587" s="2" t="s">
        <v>71</v>
      </c>
      <c r="AK587" s="2">
        <v>883</v>
      </c>
    </row>
    <row r="588" spans="1:37">
      <c r="A588" s="2" t="s">
        <v>884</v>
      </c>
      <c r="B588" s="2" t="s">
        <v>885</v>
      </c>
      <c r="C588" s="2" t="s">
        <v>47</v>
      </c>
      <c r="D588" s="2" t="s">
        <v>886</v>
      </c>
      <c r="E588" s="2" t="s">
        <v>377</v>
      </c>
      <c r="F588" s="2" t="s">
        <v>228</v>
      </c>
      <c r="G588" s="2" t="s">
        <v>181</v>
      </c>
      <c r="H588" s="2" t="s">
        <v>628</v>
      </c>
      <c r="I588" s="2" t="s">
        <v>53</v>
      </c>
      <c r="J588" s="2" t="s">
        <v>118</v>
      </c>
      <c r="K588" s="2" t="s">
        <v>118</v>
      </c>
      <c r="L588" s="2" t="s">
        <v>119</v>
      </c>
      <c r="M588" s="2" t="s">
        <v>56</v>
      </c>
      <c r="N588" s="3">
        <v>3602.344</v>
      </c>
      <c r="O588" s="3" t="s">
        <v>120</v>
      </c>
      <c r="P588" s="2"/>
      <c r="Q588" s="2"/>
      <c r="R588" s="2" t="s">
        <v>121</v>
      </c>
      <c r="S588" s="2"/>
      <c r="T588" s="2" t="s">
        <v>108</v>
      </c>
      <c r="U588" s="2"/>
      <c r="V588" s="2"/>
      <c r="W588" s="2" t="s">
        <v>122</v>
      </c>
      <c r="X588" s="2" t="s">
        <v>64</v>
      </c>
      <c r="Y588" s="2" t="s">
        <v>65</v>
      </c>
      <c r="Z588" s="2">
        <v>0</v>
      </c>
      <c r="AA588" s="2"/>
      <c r="AB588" s="2"/>
      <c r="AC588" s="2"/>
      <c r="AD588" s="2"/>
      <c r="AE588" s="2" t="s">
        <v>123</v>
      </c>
      <c r="AF588" s="2" t="s">
        <v>124</v>
      </c>
      <c r="AG588" s="2" t="s">
        <v>125</v>
      </c>
      <c r="AH588" s="2" t="s">
        <v>69</v>
      </c>
      <c r="AI588" s="2" t="s">
        <v>70</v>
      </c>
      <c r="AJ588" s="2" t="s">
        <v>71</v>
      </c>
      <c r="AK588" s="2">
        <v>2477</v>
      </c>
    </row>
    <row r="589" spans="1:37">
      <c r="A589" s="2" t="s">
        <v>887</v>
      </c>
      <c r="B589" s="2" t="s">
        <v>885</v>
      </c>
      <c r="C589" s="2" t="s">
        <v>47</v>
      </c>
      <c r="D589" s="2" t="s">
        <v>886</v>
      </c>
      <c r="E589" s="2" t="s">
        <v>377</v>
      </c>
      <c r="F589" s="2" t="s">
        <v>228</v>
      </c>
      <c r="G589" s="2" t="s">
        <v>181</v>
      </c>
      <c r="H589" s="2" t="s">
        <v>628</v>
      </c>
      <c r="I589" s="2" t="s">
        <v>53</v>
      </c>
      <c r="J589" s="2" t="s">
        <v>118</v>
      </c>
      <c r="K589" s="2" t="s">
        <v>118</v>
      </c>
      <c r="L589" s="2" t="s">
        <v>119</v>
      </c>
      <c r="M589" s="2" t="s">
        <v>73</v>
      </c>
      <c r="N589" s="3">
        <v>3602.344</v>
      </c>
      <c r="O589" s="3" t="s">
        <v>120</v>
      </c>
      <c r="P589" s="2"/>
      <c r="Q589" s="2"/>
      <c r="R589" s="2" t="s">
        <v>121</v>
      </c>
      <c r="S589" s="2"/>
      <c r="T589" s="2" t="s">
        <v>108</v>
      </c>
      <c r="U589" s="2"/>
      <c r="V589" s="2"/>
      <c r="W589" s="2" t="s">
        <v>122</v>
      </c>
      <c r="X589" s="2" t="s">
        <v>64</v>
      </c>
      <c r="Y589" s="2" t="s">
        <v>65</v>
      </c>
      <c r="Z589" s="2">
        <v>0</v>
      </c>
      <c r="AA589" s="2"/>
      <c r="AB589" s="2"/>
      <c r="AC589" s="2"/>
      <c r="AD589" s="2"/>
      <c r="AE589" s="2" t="s">
        <v>123</v>
      </c>
      <c r="AF589" s="2" t="s">
        <v>124</v>
      </c>
      <c r="AG589" s="2" t="s">
        <v>125</v>
      </c>
      <c r="AH589" s="2" t="s">
        <v>69</v>
      </c>
      <c r="AI589" s="2" t="s">
        <v>70</v>
      </c>
      <c r="AJ589" s="2" t="s">
        <v>71</v>
      </c>
      <c r="AK589" s="2">
        <v>2477</v>
      </c>
    </row>
    <row r="590" spans="1:37">
      <c r="A590" s="2" t="s">
        <v>888</v>
      </c>
      <c r="B590" s="2" t="s">
        <v>885</v>
      </c>
      <c r="C590" s="2" t="s">
        <v>47</v>
      </c>
      <c r="D590" s="2" t="s">
        <v>886</v>
      </c>
      <c r="E590" s="2" t="s">
        <v>377</v>
      </c>
      <c r="F590" s="2" t="s">
        <v>228</v>
      </c>
      <c r="G590" s="2" t="s">
        <v>181</v>
      </c>
      <c r="H590" s="2" t="s">
        <v>628</v>
      </c>
      <c r="I590" s="2" t="s">
        <v>53</v>
      </c>
      <c r="J590" s="2" t="s">
        <v>118</v>
      </c>
      <c r="K590" s="2" t="s">
        <v>118</v>
      </c>
      <c r="L590" s="2" t="s">
        <v>119</v>
      </c>
      <c r="M590" s="2" t="s">
        <v>78</v>
      </c>
      <c r="N590" s="3">
        <v>3602.344</v>
      </c>
      <c r="O590" s="3" t="s">
        <v>120</v>
      </c>
      <c r="P590" s="2"/>
      <c r="Q590" s="2"/>
      <c r="R590" s="2" t="s">
        <v>121</v>
      </c>
      <c r="S590" s="2"/>
      <c r="T590" s="2" t="s">
        <v>108</v>
      </c>
      <c r="U590" s="2"/>
      <c r="V590" s="2"/>
      <c r="W590" s="2" t="s">
        <v>122</v>
      </c>
      <c r="X590" s="2" t="s">
        <v>64</v>
      </c>
      <c r="Y590" s="2" t="s">
        <v>65</v>
      </c>
      <c r="Z590" s="2">
        <v>0</v>
      </c>
      <c r="AA590" s="2"/>
      <c r="AB590" s="2"/>
      <c r="AC590" s="2"/>
      <c r="AD590" s="2"/>
      <c r="AE590" s="2" t="s">
        <v>123</v>
      </c>
      <c r="AF590" s="2" t="s">
        <v>124</v>
      </c>
      <c r="AG590" s="2" t="s">
        <v>125</v>
      </c>
      <c r="AH590" s="2" t="s">
        <v>69</v>
      </c>
      <c r="AI590" s="2" t="s">
        <v>70</v>
      </c>
      <c r="AJ590" s="2" t="s">
        <v>71</v>
      </c>
      <c r="AK590" s="2">
        <v>2477</v>
      </c>
    </row>
    <row r="591" spans="1:37">
      <c r="A591" s="2" t="s">
        <v>889</v>
      </c>
      <c r="B591" s="2" t="s">
        <v>885</v>
      </c>
      <c r="C591" s="2" t="s">
        <v>47</v>
      </c>
      <c r="D591" s="2" t="s">
        <v>886</v>
      </c>
      <c r="E591" s="2" t="s">
        <v>377</v>
      </c>
      <c r="F591" s="2" t="s">
        <v>228</v>
      </c>
      <c r="G591" s="2" t="s">
        <v>181</v>
      </c>
      <c r="H591" s="2" t="s">
        <v>628</v>
      </c>
      <c r="I591" s="2" t="s">
        <v>53</v>
      </c>
      <c r="J591" s="2" t="s">
        <v>118</v>
      </c>
      <c r="K591" s="2" t="s">
        <v>118</v>
      </c>
      <c r="L591" s="2" t="s">
        <v>119</v>
      </c>
      <c r="M591" s="2" t="s">
        <v>82</v>
      </c>
      <c r="N591" s="3">
        <v>3602.344</v>
      </c>
      <c r="O591" s="3" t="s">
        <v>120</v>
      </c>
      <c r="P591" s="2"/>
      <c r="Q591" s="2"/>
      <c r="R591" s="2" t="s">
        <v>121</v>
      </c>
      <c r="S591" s="2"/>
      <c r="T591" s="2" t="s">
        <v>108</v>
      </c>
      <c r="U591" s="2"/>
      <c r="V591" s="2"/>
      <c r="W591" s="2" t="s">
        <v>122</v>
      </c>
      <c r="X591" s="2" t="s">
        <v>64</v>
      </c>
      <c r="Y591" s="2" t="s">
        <v>65</v>
      </c>
      <c r="Z591" s="2">
        <v>0</v>
      </c>
      <c r="AA591" s="2"/>
      <c r="AB591" s="2"/>
      <c r="AC591" s="2"/>
      <c r="AD591" s="2"/>
      <c r="AE591" s="2" t="s">
        <v>123</v>
      </c>
      <c r="AF591" s="2" t="s">
        <v>124</v>
      </c>
      <c r="AG591" s="2" t="s">
        <v>125</v>
      </c>
      <c r="AH591" s="2" t="s">
        <v>69</v>
      </c>
      <c r="AI591" s="2" t="s">
        <v>70</v>
      </c>
      <c r="AJ591" s="2" t="s">
        <v>71</v>
      </c>
      <c r="AK591" s="2">
        <v>2477</v>
      </c>
    </row>
    <row r="592" spans="1:37">
      <c r="A592" s="2" t="s">
        <v>890</v>
      </c>
      <c r="B592" s="2" t="s">
        <v>885</v>
      </c>
      <c r="C592" s="2" t="s">
        <v>47</v>
      </c>
      <c r="D592" s="2" t="s">
        <v>886</v>
      </c>
      <c r="E592" s="2" t="s">
        <v>377</v>
      </c>
      <c r="F592" s="2" t="s">
        <v>228</v>
      </c>
      <c r="G592" s="2" t="s">
        <v>181</v>
      </c>
      <c r="H592" s="2" t="s">
        <v>628</v>
      </c>
      <c r="I592" s="2" t="s">
        <v>53</v>
      </c>
      <c r="J592" s="2" t="s">
        <v>118</v>
      </c>
      <c r="K592" s="2" t="s">
        <v>118</v>
      </c>
      <c r="L592" s="2" t="s">
        <v>119</v>
      </c>
      <c r="M592" s="2" t="s">
        <v>86</v>
      </c>
      <c r="N592" s="3">
        <v>3602.344</v>
      </c>
      <c r="O592" s="3" t="s">
        <v>120</v>
      </c>
      <c r="P592" s="2"/>
      <c r="Q592" s="2"/>
      <c r="R592" s="2" t="s">
        <v>121</v>
      </c>
      <c r="S592" s="2"/>
      <c r="T592" s="2" t="s">
        <v>108</v>
      </c>
      <c r="U592" s="2"/>
      <c r="V592" s="2"/>
      <c r="W592" s="2" t="s">
        <v>122</v>
      </c>
      <c r="X592" s="2" t="s">
        <v>64</v>
      </c>
      <c r="Y592" s="2" t="s">
        <v>65</v>
      </c>
      <c r="Z592" s="2">
        <v>0</v>
      </c>
      <c r="AA592" s="2"/>
      <c r="AB592" s="2"/>
      <c r="AC592" s="2"/>
      <c r="AD592" s="2"/>
      <c r="AE592" s="2" t="s">
        <v>123</v>
      </c>
      <c r="AF592" s="2" t="s">
        <v>124</v>
      </c>
      <c r="AG592" s="2" t="s">
        <v>125</v>
      </c>
      <c r="AH592" s="2" t="s">
        <v>69</v>
      </c>
      <c r="AI592" s="2" t="s">
        <v>70</v>
      </c>
      <c r="AJ592" s="2" t="s">
        <v>71</v>
      </c>
      <c r="AK592" s="2">
        <v>2477</v>
      </c>
    </row>
    <row r="593" spans="1:37">
      <c r="A593" s="2" t="s">
        <v>891</v>
      </c>
      <c r="B593" s="2" t="s">
        <v>885</v>
      </c>
      <c r="C593" s="2" t="s">
        <v>47</v>
      </c>
      <c r="D593" s="2" t="s">
        <v>886</v>
      </c>
      <c r="E593" s="2" t="s">
        <v>377</v>
      </c>
      <c r="F593" s="2" t="s">
        <v>228</v>
      </c>
      <c r="G593" s="2" t="s">
        <v>181</v>
      </c>
      <c r="H593" s="2" t="s">
        <v>628</v>
      </c>
      <c r="I593" s="2" t="s">
        <v>53</v>
      </c>
      <c r="J593" s="2" t="s">
        <v>118</v>
      </c>
      <c r="K593" s="2" t="s">
        <v>118</v>
      </c>
      <c r="L593" s="2" t="s">
        <v>119</v>
      </c>
      <c r="M593" s="2" t="s">
        <v>91</v>
      </c>
      <c r="N593" s="3">
        <v>3602.344</v>
      </c>
      <c r="O593" s="3" t="s">
        <v>120</v>
      </c>
      <c r="P593" s="2"/>
      <c r="Q593" s="2"/>
      <c r="R593" s="2" t="s">
        <v>121</v>
      </c>
      <c r="S593" s="2"/>
      <c r="T593" s="2" t="s">
        <v>108</v>
      </c>
      <c r="U593" s="2"/>
      <c r="V593" s="2"/>
      <c r="W593" s="2" t="s">
        <v>122</v>
      </c>
      <c r="X593" s="2" t="s">
        <v>64</v>
      </c>
      <c r="Y593" s="2" t="s">
        <v>65</v>
      </c>
      <c r="Z593" s="2">
        <v>0</v>
      </c>
      <c r="AA593" s="2"/>
      <c r="AB593" s="2"/>
      <c r="AC593" s="2"/>
      <c r="AD593" s="2"/>
      <c r="AE593" s="2" t="s">
        <v>123</v>
      </c>
      <c r="AF593" s="2" t="s">
        <v>124</v>
      </c>
      <c r="AG593" s="2" t="s">
        <v>125</v>
      </c>
      <c r="AH593" s="2" t="s">
        <v>69</v>
      </c>
      <c r="AI593" s="2" t="s">
        <v>70</v>
      </c>
      <c r="AJ593" s="2" t="s">
        <v>71</v>
      </c>
      <c r="AK593" s="2">
        <v>2477</v>
      </c>
    </row>
    <row r="594" spans="1:37">
      <c r="A594" s="2" t="s">
        <v>892</v>
      </c>
      <c r="B594" s="2" t="s">
        <v>885</v>
      </c>
      <c r="C594" s="2" t="s">
        <v>47</v>
      </c>
      <c r="D594" s="2" t="s">
        <v>886</v>
      </c>
      <c r="E594" s="2" t="s">
        <v>377</v>
      </c>
      <c r="F594" s="2" t="s">
        <v>228</v>
      </c>
      <c r="G594" s="2" t="s">
        <v>181</v>
      </c>
      <c r="H594" s="2" t="s">
        <v>628</v>
      </c>
      <c r="I594" s="2" t="s">
        <v>53</v>
      </c>
      <c r="J594" s="2" t="s">
        <v>118</v>
      </c>
      <c r="K594" s="2" t="s">
        <v>118</v>
      </c>
      <c r="L594" s="2" t="s">
        <v>119</v>
      </c>
      <c r="M594" s="2" t="s">
        <v>95</v>
      </c>
      <c r="N594" s="3">
        <v>3602.344</v>
      </c>
      <c r="O594" s="3" t="s">
        <v>120</v>
      </c>
      <c r="P594" s="2"/>
      <c r="Q594" s="2"/>
      <c r="R594" s="2" t="s">
        <v>121</v>
      </c>
      <c r="S594" s="2"/>
      <c r="T594" s="2" t="s">
        <v>108</v>
      </c>
      <c r="U594" s="2"/>
      <c r="V594" s="2"/>
      <c r="W594" s="2" t="s">
        <v>122</v>
      </c>
      <c r="X594" s="2" t="s">
        <v>64</v>
      </c>
      <c r="Y594" s="2" t="s">
        <v>65</v>
      </c>
      <c r="Z594" s="2">
        <v>0</v>
      </c>
      <c r="AA594" s="2"/>
      <c r="AB594" s="2"/>
      <c r="AC594" s="2"/>
      <c r="AD594" s="2"/>
      <c r="AE594" s="2" t="s">
        <v>123</v>
      </c>
      <c r="AF594" s="2" t="s">
        <v>124</v>
      </c>
      <c r="AG594" s="2" t="s">
        <v>125</v>
      </c>
      <c r="AH594" s="2" t="s">
        <v>69</v>
      </c>
      <c r="AI594" s="2" t="s">
        <v>70</v>
      </c>
      <c r="AJ594" s="2" t="s">
        <v>71</v>
      </c>
      <c r="AK594" s="2">
        <v>2477</v>
      </c>
    </row>
    <row r="595" spans="1:37">
      <c r="A595" s="2" t="s">
        <v>893</v>
      </c>
      <c r="B595" s="2" t="s">
        <v>885</v>
      </c>
      <c r="C595" s="2" t="s">
        <v>47</v>
      </c>
      <c r="D595" s="2" t="s">
        <v>886</v>
      </c>
      <c r="E595" s="2" t="s">
        <v>377</v>
      </c>
      <c r="F595" s="2" t="s">
        <v>228</v>
      </c>
      <c r="G595" s="2" t="s">
        <v>181</v>
      </c>
      <c r="H595" s="2" t="s">
        <v>628</v>
      </c>
      <c r="I595" s="2" t="s">
        <v>53</v>
      </c>
      <c r="J595" s="2" t="s">
        <v>118</v>
      </c>
      <c r="K595" s="2" t="s">
        <v>118</v>
      </c>
      <c r="L595" s="2" t="s">
        <v>119</v>
      </c>
      <c r="M595" s="2" t="s">
        <v>100</v>
      </c>
      <c r="N595" s="3">
        <v>3602.344</v>
      </c>
      <c r="O595" s="3" t="s">
        <v>120</v>
      </c>
      <c r="P595" s="2"/>
      <c r="Q595" s="2"/>
      <c r="R595" s="2" t="s">
        <v>121</v>
      </c>
      <c r="S595" s="2"/>
      <c r="T595" s="2" t="s">
        <v>108</v>
      </c>
      <c r="U595" s="2"/>
      <c r="V595" s="2"/>
      <c r="W595" s="2" t="s">
        <v>122</v>
      </c>
      <c r="X595" s="2" t="s">
        <v>64</v>
      </c>
      <c r="Y595" s="2" t="s">
        <v>65</v>
      </c>
      <c r="Z595" s="2">
        <v>0</v>
      </c>
      <c r="AA595" s="2"/>
      <c r="AB595" s="2"/>
      <c r="AC595" s="2"/>
      <c r="AD595" s="2"/>
      <c r="AE595" s="2" t="s">
        <v>123</v>
      </c>
      <c r="AF595" s="2" t="s">
        <v>124</v>
      </c>
      <c r="AG595" s="2" t="s">
        <v>125</v>
      </c>
      <c r="AH595" s="2" t="s">
        <v>69</v>
      </c>
      <c r="AI595" s="2" t="s">
        <v>70</v>
      </c>
      <c r="AJ595" s="2" t="s">
        <v>71</v>
      </c>
      <c r="AK595" s="2">
        <v>2477</v>
      </c>
    </row>
    <row r="596" spans="1:37">
      <c r="A596" s="2" t="s">
        <v>894</v>
      </c>
      <c r="B596" s="2" t="s">
        <v>885</v>
      </c>
      <c r="C596" s="2" t="s">
        <v>47</v>
      </c>
      <c r="D596" s="2" t="s">
        <v>886</v>
      </c>
      <c r="E596" s="2" t="s">
        <v>377</v>
      </c>
      <c r="F596" s="2" t="s">
        <v>228</v>
      </c>
      <c r="G596" s="2" t="s">
        <v>181</v>
      </c>
      <c r="H596" s="2" t="s">
        <v>628</v>
      </c>
      <c r="I596" s="2"/>
      <c r="J596" s="2"/>
      <c r="K596" s="2"/>
      <c r="L596" s="2"/>
      <c r="M596" s="2" t="s">
        <v>104</v>
      </c>
      <c r="N596" s="3"/>
      <c r="O596" s="3"/>
      <c r="P596" s="4">
        <v>0.0</v>
      </c>
      <c r="Q596" s="2" t="s">
        <v>105</v>
      </c>
      <c r="R596" s="2" t="s">
        <v>106</v>
      </c>
      <c r="S596" s="2" t="s">
        <v>107</v>
      </c>
      <c r="T596" s="2" t="s">
        <v>108</v>
      </c>
      <c r="U596" s="4">
        <f>0.0</f>
        <v>0.0</v>
      </c>
      <c r="V596" s="2" t="s">
        <v>109</v>
      </c>
      <c r="W596" s="2" t="s">
        <v>110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134</v>
      </c>
      <c r="AH596" s="2" t="s">
        <v>69</v>
      </c>
      <c r="AI596" s="2" t="s">
        <v>70</v>
      </c>
      <c r="AJ596" s="2" t="s">
        <v>71</v>
      </c>
      <c r="AK596" s="2">
        <v>2477</v>
      </c>
    </row>
    <row r="597" spans="1:37">
      <c r="A597" s="2" t="s">
        <v>895</v>
      </c>
      <c r="B597" s="2" t="s">
        <v>896</v>
      </c>
      <c r="C597" s="2" t="s">
        <v>47</v>
      </c>
      <c r="D597" s="2" t="s">
        <v>897</v>
      </c>
      <c r="E597" s="2" t="s">
        <v>898</v>
      </c>
      <c r="F597" s="2" t="s">
        <v>116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51</v>
      </c>
      <c r="M597" s="2" t="s">
        <v>56</v>
      </c>
      <c r="N597" s="3">
        <v>30000</v>
      </c>
      <c r="O597" s="3" t="s">
        <v>57</v>
      </c>
      <c r="P597" s="4">
        <f>IF(O597="吨",N597*1000,IF(O597="万立方米",N597*10000,""))</f>
        <v>30000000.0</v>
      </c>
      <c r="Q597" s="2" t="s">
        <v>58</v>
      </c>
      <c r="R597" s="2" t="s">
        <v>59</v>
      </c>
      <c r="S597" s="2" t="s">
        <v>60</v>
      </c>
      <c r="T597" s="2" t="s">
        <v>61</v>
      </c>
      <c r="U597" s="4">
        <f>0.06</f>
        <v>0.06</v>
      </c>
      <c r="V597" s="2" t="s">
        <v>62</v>
      </c>
      <c r="W597" s="2" t="s">
        <v>63</v>
      </c>
      <c r="X597" s="2" t="s">
        <v>64</v>
      </c>
      <c r="Y597" s="2" t="s">
        <v>65</v>
      </c>
      <c r="Z597" s="2">
        <v>0</v>
      </c>
      <c r="AA597" s="2"/>
      <c r="AB597" s="2"/>
      <c r="AC597" s="4">
        <f>P597*U597/1000000</f>
        <v>1.8</v>
      </c>
      <c r="AD597" s="4">
        <f>AC597*(1-Z597/100)</f>
        <v>1.8</v>
      </c>
      <c r="AE597" s="2" t="s">
        <v>66</v>
      </c>
      <c r="AF597" s="2" t="s">
        <v>67</v>
      </c>
      <c r="AG597" s="2"/>
      <c r="AH597" s="2" t="s">
        <v>69</v>
      </c>
      <c r="AI597" s="2" t="s">
        <v>70</v>
      </c>
      <c r="AJ597" s="2" t="s">
        <v>71</v>
      </c>
      <c r="AK597" s="2">
        <v>4303</v>
      </c>
    </row>
    <row r="598" spans="1:37">
      <c r="A598" s="2" t="s">
        <v>899</v>
      </c>
      <c r="B598" s="2" t="s">
        <v>896</v>
      </c>
      <c r="C598" s="2" t="s">
        <v>47</v>
      </c>
      <c r="D598" s="2" t="s">
        <v>897</v>
      </c>
      <c r="E598" s="2" t="s">
        <v>898</v>
      </c>
      <c r="F598" s="2" t="s">
        <v>116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51</v>
      </c>
      <c r="M598" s="2" t="s">
        <v>73</v>
      </c>
      <c r="N598" s="3">
        <v>30000</v>
      </c>
      <c r="O598" s="3" t="s">
        <v>57</v>
      </c>
      <c r="P598" s="4">
        <f>IF(O598="吨",N598*1000,IF(O598="万立方米",N598*10000,""))</f>
        <v>30000000.0</v>
      </c>
      <c r="Q598" s="2" t="s">
        <v>58</v>
      </c>
      <c r="R598" s="2" t="s">
        <v>59</v>
      </c>
      <c r="S598" s="2" t="s">
        <v>74</v>
      </c>
      <c r="T598" s="2" t="s">
        <v>75</v>
      </c>
      <c r="U598" s="4">
        <f>1.5</f>
        <v>1.5</v>
      </c>
      <c r="V598" s="2" t="s">
        <v>62</v>
      </c>
      <c r="W598" s="2" t="s">
        <v>76</v>
      </c>
      <c r="X598" s="2" t="s">
        <v>64</v>
      </c>
      <c r="Y598" s="2" t="s">
        <v>65</v>
      </c>
      <c r="Z598" s="2">
        <v>0</v>
      </c>
      <c r="AA598" s="2"/>
      <c r="AB598" s="2"/>
      <c r="AC598" s="4">
        <f>P598*U598/1000000</f>
        <v>45.0</v>
      </c>
      <c r="AD598" s="4">
        <f>AC598*(1-Z598/100)</f>
        <v>45.0</v>
      </c>
      <c r="AE598" s="2" t="s">
        <v>66</v>
      </c>
      <c r="AF598" s="2" t="s">
        <v>67</v>
      </c>
      <c r="AG598" s="2"/>
      <c r="AH598" s="2" t="s">
        <v>69</v>
      </c>
      <c r="AI598" s="2" t="s">
        <v>70</v>
      </c>
      <c r="AJ598" s="2" t="s">
        <v>71</v>
      </c>
      <c r="AK598" s="2">
        <v>4303</v>
      </c>
    </row>
    <row r="599" spans="1:37">
      <c r="A599" s="2" t="s">
        <v>900</v>
      </c>
      <c r="B599" s="2" t="s">
        <v>896</v>
      </c>
      <c r="C599" s="2" t="s">
        <v>47</v>
      </c>
      <c r="D599" s="2" t="s">
        <v>897</v>
      </c>
      <c r="E599" s="2" t="s">
        <v>898</v>
      </c>
      <c r="F599" s="2" t="s">
        <v>116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51</v>
      </c>
      <c r="M599" s="2" t="s">
        <v>78</v>
      </c>
      <c r="N599" s="3">
        <v>30000</v>
      </c>
      <c r="O599" s="3" t="s">
        <v>57</v>
      </c>
      <c r="P599" s="4">
        <f>IF(O599="吨",N599*1000,IF(O599="万立方米",N599*10000,""))</f>
        <v>30000000.0</v>
      </c>
      <c r="Q599" s="2" t="s">
        <v>58</v>
      </c>
      <c r="R599" s="2" t="s">
        <v>59</v>
      </c>
      <c r="S599" s="2" t="s">
        <v>79</v>
      </c>
      <c r="T599" s="2" t="s">
        <v>75</v>
      </c>
      <c r="U599" s="4">
        <f>6.0</f>
        <v>6.0</v>
      </c>
      <c r="V599" s="2" t="s">
        <v>62</v>
      </c>
      <c r="W599" s="2" t="s">
        <v>80</v>
      </c>
      <c r="X599" s="2" t="s">
        <v>64</v>
      </c>
      <c r="Y599" s="2" t="s">
        <v>65</v>
      </c>
      <c r="Z599" s="2">
        <v>0</v>
      </c>
      <c r="AA599" s="2"/>
      <c r="AB599" s="2"/>
      <c r="AC599" s="4">
        <f>P599*U599/1000000</f>
        <v>180.0</v>
      </c>
      <c r="AD599" s="4">
        <f>AC599*(1-Z599/100)</f>
        <v>180.0</v>
      </c>
      <c r="AE599" s="2" t="s">
        <v>66</v>
      </c>
      <c r="AF599" s="2" t="s">
        <v>67</v>
      </c>
      <c r="AG599" s="2"/>
      <c r="AH599" s="2" t="s">
        <v>69</v>
      </c>
      <c r="AI599" s="2" t="s">
        <v>70</v>
      </c>
      <c r="AJ599" s="2" t="s">
        <v>71</v>
      </c>
      <c r="AK599" s="2">
        <v>4303</v>
      </c>
    </row>
    <row r="600" spans="1:37">
      <c r="A600" s="2" t="s">
        <v>901</v>
      </c>
      <c r="B600" s="2" t="s">
        <v>896</v>
      </c>
      <c r="C600" s="2" t="s">
        <v>47</v>
      </c>
      <c r="D600" s="2" t="s">
        <v>897</v>
      </c>
      <c r="E600" s="2" t="s">
        <v>898</v>
      </c>
      <c r="F600" s="2" t="s">
        <v>116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51</v>
      </c>
      <c r="M600" s="2" t="s">
        <v>82</v>
      </c>
      <c r="N600" s="3">
        <v>30000</v>
      </c>
      <c r="O600" s="3" t="s">
        <v>57</v>
      </c>
      <c r="P600" s="4">
        <f>IF(O600="吨",N600*1000,IF(O600="万立方米",N600*10000,""))</f>
        <v>30000000.0</v>
      </c>
      <c r="Q600" s="2" t="s">
        <v>58</v>
      </c>
      <c r="R600" s="2" t="s">
        <v>59</v>
      </c>
      <c r="S600" s="2" t="s">
        <v>83</v>
      </c>
      <c r="T600" s="2" t="s">
        <v>61</v>
      </c>
      <c r="U600" s="4">
        <f>0.35</f>
        <v>0.35</v>
      </c>
      <c r="V600" s="2" t="s">
        <v>62</v>
      </c>
      <c r="W600" s="2" t="s">
        <v>84</v>
      </c>
      <c r="X600" s="2" t="s">
        <v>64</v>
      </c>
      <c r="Y600" s="2" t="s">
        <v>65</v>
      </c>
      <c r="Z600" s="2">
        <v>0</v>
      </c>
      <c r="AA600" s="2"/>
      <c r="AB600" s="2"/>
      <c r="AC600" s="4">
        <f>P600*U600/1000000</f>
        <v>10.5</v>
      </c>
      <c r="AD600" s="4">
        <f>AC600*(1-Z600/100)</f>
        <v>10.5</v>
      </c>
      <c r="AE600" s="2" t="s">
        <v>66</v>
      </c>
      <c r="AF600" s="2" t="s">
        <v>67</v>
      </c>
      <c r="AG600" s="2"/>
      <c r="AH600" s="2" t="s">
        <v>69</v>
      </c>
      <c r="AI600" s="2" t="s">
        <v>70</v>
      </c>
      <c r="AJ600" s="2" t="s">
        <v>71</v>
      </c>
      <c r="AK600" s="2">
        <v>4303</v>
      </c>
    </row>
    <row r="601" spans="1:37">
      <c r="A601" s="2" t="s">
        <v>902</v>
      </c>
      <c r="B601" s="2" t="s">
        <v>896</v>
      </c>
      <c r="C601" s="2" t="s">
        <v>47</v>
      </c>
      <c r="D601" s="2" t="s">
        <v>897</v>
      </c>
      <c r="E601" s="2" t="s">
        <v>898</v>
      </c>
      <c r="F601" s="2" t="s">
        <v>116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51</v>
      </c>
      <c r="M601" s="2" t="s">
        <v>86</v>
      </c>
      <c r="N601" s="3">
        <v>30000</v>
      </c>
      <c r="O601" s="3" t="s">
        <v>57</v>
      </c>
      <c r="P601" s="4">
        <f>IF(O601="吨",N601*1000,IF(O601="万立方米",N601*10000,""))</f>
        <v>30000000.0</v>
      </c>
      <c r="Q601" s="2" t="s">
        <v>58</v>
      </c>
      <c r="R601" s="2" t="s">
        <v>59</v>
      </c>
      <c r="S601" s="2" t="s">
        <v>87</v>
      </c>
      <c r="T601" s="2" t="s">
        <v>88</v>
      </c>
      <c r="U601" s="4">
        <f>0.75</f>
        <v>0.75</v>
      </c>
      <c r="V601" s="2" t="s">
        <v>62</v>
      </c>
      <c r="W601" s="2" t="s">
        <v>89</v>
      </c>
      <c r="X601" s="2" t="s">
        <v>64</v>
      </c>
      <c r="Y601" s="2" t="s">
        <v>65</v>
      </c>
      <c r="Z601" s="2">
        <v>0</v>
      </c>
      <c r="AA601" s="2"/>
      <c r="AB601" s="2"/>
      <c r="AC601" s="4">
        <f>P601*U601/1000000</f>
        <v>22.5</v>
      </c>
      <c r="AD601" s="4">
        <f>AC602*(1-AA601/100)+(AC601-AC602)*(1-AB601/100)</f>
        <v>22.5</v>
      </c>
      <c r="AE601" s="2" t="s">
        <v>66</v>
      </c>
      <c r="AF601" s="2" t="s">
        <v>67</v>
      </c>
      <c r="AG601" s="2"/>
      <c r="AH601" s="2" t="s">
        <v>69</v>
      </c>
      <c r="AI601" s="2" t="s">
        <v>70</v>
      </c>
      <c r="AJ601" s="2" t="s">
        <v>71</v>
      </c>
      <c r="AK601" s="2">
        <v>4303</v>
      </c>
    </row>
    <row r="602" spans="1:37">
      <c r="A602" s="2" t="s">
        <v>903</v>
      </c>
      <c r="B602" s="2" t="s">
        <v>896</v>
      </c>
      <c r="C602" s="2" t="s">
        <v>47</v>
      </c>
      <c r="D602" s="2" t="s">
        <v>897</v>
      </c>
      <c r="E602" s="2" t="s">
        <v>898</v>
      </c>
      <c r="F602" s="2" t="s">
        <v>116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51</v>
      </c>
      <c r="M602" s="2" t="s">
        <v>91</v>
      </c>
      <c r="N602" s="3">
        <v>30000</v>
      </c>
      <c r="O602" s="3" t="s">
        <v>57</v>
      </c>
      <c r="P602" s="4">
        <f>IF(O602="吨",N602*1000,IF(O602="万立方米",N602*10000,""))</f>
        <v>30000000.0</v>
      </c>
      <c r="Q602" s="2" t="s">
        <v>58</v>
      </c>
      <c r="R602" s="2" t="s">
        <v>59</v>
      </c>
      <c r="S602" s="2" t="s">
        <v>92</v>
      </c>
      <c r="T602" s="2" t="s">
        <v>88</v>
      </c>
      <c r="U602" s="4">
        <f>0.75</f>
        <v>0.75</v>
      </c>
      <c r="V602" s="2" t="s">
        <v>62</v>
      </c>
      <c r="W602" s="2" t="s">
        <v>93</v>
      </c>
      <c r="X602" s="2" t="s">
        <v>64</v>
      </c>
      <c r="Y602" s="2" t="s">
        <v>65</v>
      </c>
      <c r="Z602" s="2">
        <v>0</v>
      </c>
      <c r="AA602" s="2"/>
      <c r="AB602" s="2"/>
      <c r="AC602" s="4">
        <f>P602*U602/1000000</f>
        <v>22.5</v>
      </c>
      <c r="AD602" s="4">
        <f>AC602*(1-Z602/100)</f>
        <v>22.5</v>
      </c>
      <c r="AE602" s="2" t="s">
        <v>66</v>
      </c>
      <c r="AF602" s="2" t="s">
        <v>67</v>
      </c>
      <c r="AG602" s="2"/>
      <c r="AH602" s="2" t="s">
        <v>69</v>
      </c>
      <c r="AI602" s="2" t="s">
        <v>70</v>
      </c>
      <c r="AJ602" s="2" t="s">
        <v>71</v>
      </c>
      <c r="AK602" s="2">
        <v>4303</v>
      </c>
    </row>
    <row r="603" spans="1:37">
      <c r="A603" s="2" t="s">
        <v>904</v>
      </c>
      <c r="B603" s="2" t="s">
        <v>896</v>
      </c>
      <c r="C603" s="2" t="s">
        <v>47</v>
      </c>
      <c r="D603" s="2" t="s">
        <v>897</v>
      </c>
      <c r="E603" s="2" t="s">
        <v>898</v>
      </c>
      <c r="F603" s="2" t="s">
        <v>116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51</v>
      </c>
      <c r="M603" s="2" t="s">
        <v>95</v>
      </c>
      <c r="N603" s="3">
        <v>30000</v>
      </c>
      <c r="O603" s="3" t="s">
        <v>57</v>
      </c>
      <c r="P603" s="4">
        <f>IF(O603="吨",N603*1000,IF(O603="万立方米",N603*10000,""))</f>
        <v>30000000.0</v>
      </c>
      <c r="Q603" s="2" t="s">
        <v>58</v>
      </c>
      <c r="R603" s="2" t="s">
        <v>59</v>
      </c>
      <c r="S603" s="2" t="s">
        <v>96</v>
      </c>
      <c r="T603" s="2" t="s">
        <v>97</v>
      </c>
      <c r="U603" s="4">
        <f>1.7</f>
        <v>1.7</v>
      </c>
      <c r="V603" s="2" t="s">
        <v>62</v>
      </c>
      <c r="W603" s="2" t="s">
        <v>98</v>
      </c>
      <c r="X603" s="2" t="s">
        <v>64</v>
      </c>
      <c r="Y603" s="2" t="s">
        <v>65</v>
      </c>
      <c r="Z603" s="2">
        <v>0</v>
      </c>
      <c r="AA603" s="2"/>
      <c r="AB603" s="2"/>
      <c r="AC603" s="4">
        <f>P603*U603/1000000</f>
        <v>51.0</v>
      </c>
      <c r="AD603" s="4">
        <f>AC603*(1-Z603/100)</f>
        <v>51.0</v>
      </c>
      <c r="AE603" s="2" t="s">
        <v>66</v>
      </c>
      <c r="AF603" s="2" t="s">
        <v>67</v>
      </c>
      <c r="AG603" s="2"/>
      <c r="AH603" s="2" t="s">
        <v>69</v>
      </c>
      <c r="AI603" s="2" t="s">
        <v>70</v>
      </c>
      <c r="AJ603" s="2" t="s">
        <v>71</v>
      </c>
      <c r="AK603" s="2">
        <v>4303</v>
      </c>
    </row>
    <row r="604" spans="1:37">
      <c r="A604" s="2" t="s">
        <v>905</v>
      </c>
      <c r="B604" s="2" t="s">
        <v>896</v>
      </c>
      <c r="C604" s="2" t="s">
        <v>47</v>
      </c>
      <c r="D604" s="2" t="s">
        <v>897</v>
      </c>
      <c r="E604" s="2" t="s">
        <v>898</v>
      </c>
      <c r="F604" s="2" t="s">
        <v>116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51</v>
      </c>
      <c r="M604" s="2" t="s">
        <v>100</v>
      </c>
      <c r="N604" s="3">
        <v>30000</v>
      </c>
      <c r="O604" s="3" t="s">
        <v>57</v>
      </c>
      <c r="P604" s="4">
        <f>IF(O604="吨",N604*1000,IF(O604="万立方米",N604*10000,""))</f>
        <v>30000000.0</v>
      </c>
      <c r="Q604" s="2" t="s">
        <v>58</v>
      </c>
      <c r="R604" s="2" t="s">
        <v>59</v>
      </c>
      <c r="S604" s="2" t="s">
        <v>101</v>
      </c>
      <c r="T604" s="2" t="s">
        <v>75</v>
      </c>
      <c r="U604" s="4">
        <f>0.12</f>
        <v>0.12</v>
      </c>
      <c r="V604" s="2" t="s">
        <v>62</v>
      </c>
      <c r="W604" s="2" t="s">
        <v>102</v>
      </c>
      <c r="X604" s="2" t="s">
        <v>64</v>
      </c>
      <c r="Y604" s="2" t="s">
        <v>65</v>
      </c>
      <c r="Z604" s="2">
        <v>0</v>
      </c>
      <c r="AA604" s="2"/>
      <c r="AB604" s="2"/>
      <c r="AC604" s="4">
        <f>P604*U604/1000000</f>
        <v>3.6</v>
      </c>
      <c r="AD604" s="4">
        <f>AC604*(1-Z604/100)</f>
        <v>3.6</v>
      </c>
      <c r="AE604" s="2" t="s">
        <v>66</v>
      </c>
      <c r="AF604" s="2" t="s">
        <v>67</v>
      </c>
      <c r="AG604" s="2"/>
      <c r="AH604" s="2" t="s">
        <v>69</v>
      </c>
      <c r="AI604" s="2" t="s">
        <v>70</v>
      </c>
      <c r="AJ604" s="2" t="s">
        <v>71</v>
      </c>
      <c r="AK604" s="2">
        <v>4303</v>
      </c>
    </row>
    <row r="605" spans="1:37">
      <c r="A605" s="2" t="s">
        <v>906</v>
      </c>
      <c r="B605" s="2" t="s">
        <v>896</v>
      </c>
      <c r="C605" s="2" t="s">
        <v>47</v>
      </c>
      <c r="D605" s="2" t="s">
        <v>897</v>
      </c>
      <c r="E605" s="2" t="s">
        <v>898</v>
      </c>
      <c r="F605" s="2" t="s">
        <v>116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104</v>
      </c>
      <c r="N605" s="3"/>
      <c r="O605" s="3"/>
      <c r="P605" s="4">
        <v>0.0</v>
      </c>
      <c r="Q605" s="2" t="s">
        <v>105</v>
      </c>
      <c r="R605" s="2" t="s">
        <v>106</v>
      </c>
      <c r="S605" s="2" t="s">
        <v>107</v>
      </c>
      <c r="T605" s="2" t="s">
        <v>108</v>
      </c>
      <c r="U605" s="4">
        <f>0.0</f>
        <v>0.0</v>
      </c>
      <c r="V605" s="2" t="s">
        <v>109</v>
      </c>
      <c r="W605" s="2" t="s">
        <v>110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134</v>
      </c>
      <c r="AH605" s="2" t="s">
        <v>69</v>
      </c>
      <c r="AI605" s="2" t="s">
        <v>70</v>
      </c>
      <c r="AJ605" s="2" t="s">
        <v>71</v>
      </c>
      <c r="AK605" s="2">
        <v>4303</v>
      </c>
    </row>
    <row r="606" spans="1:37">
      <c r="A606" s="2" t="s">
        <v>907</v>
      </c>
      <c r="B606" s="2" t="s">
        <v>908</v>
      </c>
      <c r="C606" s="2" t="s">
        <v>47</v>
      </c>
      <c r="D606" s="2" t="s">
        <v>909</v>
      </c>
      <c r="E606" s="2" t="s">
        <v>177</v>
      </c>
      <c r="F606" s="2" t="s">
        <v>116</v>
      </c>
      <c r="G606" s="2" t="s">
        <v>117</v>
      </c>
      <c r="H606" s="2" t="s">
        <v>52</v>
      </c>
      <c r="I606" s="2" t="s">
        <v>53</v>
      </c>
      <c r="J606" s="2" t="s">
        <v>533</v>
      </c>
      <c r="K606" s="2" t="s">
        <v>533</v>
      </c>
      <c r="L606" s="2" t="s">
        <v>119</v>
      </c>
      <c r="M606" s="2" t="s">
        <v>56</v>
      </c>
      <c r="N606" s="3">
        <v>25000</v>
      </c>
      <c r="O606" s="3" t="s">
        <v>120</v>
      </c>
      <c r="P606" s="2"/>
      <c r="Q606" s="2"/>
      <c r="R606" s="2" t="s">
        <v>121</v>
      </c>
      <c r="S606" s="2"/>
      <c r="T606" s="2" t="s">
        <v>108</v>
      </c>
      <c r="U606" s="2"/>
      <c r="V606" s="2"/>
      <c r="W606" s="2" t="s">
        <v>122</v>
      </c>
      <c r="X606" s="2" t="s">
        <v>64</v>
      </c>
      <c r="Y606" s="2" t="s">
        <v>65</v>
      </c>
      <c r="Z606" s="2">
        <v>0</v>
      </c>
      <c r="AA606" s="2"/>
      <c r="AB606" s="2"/>
      <c r="AC606" s="2"/>
      <c r="AD606" s="2"/>
      <c r="AE606" s="2" t="s">
        <v>123</v>
      </c>
      <c r="AF606" s="2" t="s">
        <v>124</v>
      </c>
      <c r="AG606" s="2" t="s">
        <v>125</v>
      </c>
      <c r="AH606" s="2" t="s">
        <v>69</v>
      </c>
      <c r="AI606" s="2" t="s">
        <v>70</v>
      </c>
      <c r="AJ606" s="2" t="s">
        <v>71</v>
      </c>
      <c r="AK606" s="2">
        <v>1517</v>
      </c>
    </row>
    <row r="607" spans="1:37">
      <c r="A607" s="2" t="s">
        <v>910</v>
      </c>
      <c r="B607" s="2" t="s">
        <v>908</v>
      </c>
      <c r="C607" s="2" t="s">
        <v>47</v>
      </c>
      <c r="D607" s="2" t="s">
        <v>909</v>
      </c>
      <c r="E607" s="2" t="s">
        <v>177</v>
      </c>
      <c r="F607" s="2" t="s">
        <v>116</v>
      </c>
      <c r="G607" s="2" t="s">
        <v>117</v>
      </c>
      <c r="H607" s="2" t="s">
        <v>52</v>
      </c>
      <c r="I607" s="2" t="s">
        <v>53</v>
      </c>
      <c r="J607" s="2" t="s">
        <v>533</v>
      </c>
      <c r="K607" s="2" t="s">
        <v>533</v>
      </c>
      <c r="L607" s="2" t="s">
        <v>119</v>
      </c>
      <c r="M607" s="2" t="s">
        <v>73</v>
      </c>
      <c r="N607" s="3">
        <v>25000</v>
      </c>
      <c r="O607" s="3" t="s">
        <v>120</v>
      </c>
      <c r="P607" s="2"/>
      <c r="Q607" s="2"/>
      <c r="R607" s="2" t="s">
        <v>121</v>
      </c>
      <c r="S607" s="2"/>
      <c r="T607" s="2" t="s">
        <v>108</v>
      </c>
      <c r="U607" s="2"/>
      <c r="V607" s="2"/>
      <c r="W607" s="2" t="s">
        <v>122</v>
      </c>
      <c r="X607" s="2" t="s">
        <v>64</v>
      </c>
      <c r="Y607" s="2" t="s">
        <v>65</v>
      </c>
      <c r="Z607" s="2">
        <v>0</v>
      </c>
      <c r="AA607" s="2"/>
      <c r="AB607" s="2"/>
      <c r="AC607" s="2"/>
      <c r="AD607" s="2"/>
      <c r="AE607" s="2" t="s">
        <v>123</v>
      </c>
      <c r="AF607" s="2" t="s">
        <v>124</v>
      </c>
      <c r="AG607" s="2" t="s">
        <v>125</v>
      </c>
      <c r="AH607" s="2" t="s">
        <v>69</v>
      </c>
      <c r="AI607" s="2" t="s">
        <v>70</v>
      </c>
      <c r="AJ607" s="2" t="s">
        <v>71</v>
      </c>
      <c r="AK607" s="2">
        <v>1517</v>
      </c>
    </row>
    <row r="608" spans="1:37">
      <c r="A608" s="2" t="s">
        <v>911</v>
      </c>
      <c r="B608" s="2" t="s">
        <v>908</v>
      </c>
      <c r="C608" s="2" t="s">
        <v>47</v>
      </c>
      <c r="D608" s="2" t="s">
        <v>909</v>
      </c>
      <c r="E608" s="2" t="s">
        <v>177</v>
      </c>
      <c r="F608" s="2" t="s">
        <v>116</v>
      </c>
      <c r="G608" s="2" t="s">
        <v>117</v>
      </c>
      <c r="H608" s="2" t="s">
        <v>52</v>
      </c>
      <c r="I608" s="2" t="s">
        <v>53</v>
      </c>
      <c r="J608" s="2" t="s">
        <v>533</v>
      </c>
      <c r="K608" s="2" t="s">
        <v>533</v>
      </c>
      <c r="L608" s="2" t="s">
        <v>119</v>
      </c>
      <c r="M608" s="2" t="s">
        <v>78</v>
      </c>
      <c r="N608" s="3">
        <v>25000</v>
      </c>
      <c r="O608" s="3" t="s">
        <v>120</v>
      </c>
      <c r="P608" s="2"/>
      <c r="Q608" s="2"/>
      <c r="R608" s="2" t="s">
        <v>121</v>
      </c>
      <c r="S608" s="2"/>
      <c r="T608" s="2" t="s">
        <v>108</v>
      </c>
      <c r="U608" s="2"/>
      <c r="V608" s="2"/>
      <c r="W608" s="2" t="s">
        <v>122</v>
      </c>
      <c r="X608" s="2" t="s">
        <v>64</v>
      </c>
      <c r="Y608" s="2" t="s">
        <v>65</v>
      </c>
      <c r="Z608" s="2">
        <v>0</v>
      </c>
      <c r="AA608" s="2"/>
      <c r="AB608" s="2"/>
      <c r="AC608" s="2"/>
      <c r="AD608" s="2"/>
      <c r="AE608" s="2" t="s">
        <v>123</v>
      </c>
      <c r="AF608" s="2" t="s">
        <v>124</v>
      </c>
      <c r="AG608" s="2" t="s">
        <v>125</v>
      </c>
      <c r="AH608" s="2" t="s">
        <v>69</v>
      </c>
      <c r="AI608" s="2" t="s">
        <v>70</v>
      </c>
      <c r="AJ608" s="2" t="s">
        <v>71</v>
      </c>
      <c r="AK608" s="2">
        <v>1517</v>
      </c>
    </row>
    <row r="609" spans="1:37">
      <c r="A609" s="2" t="s">
        <v>912</v>
      </c>
      <c r="B609" s="2" t="s">
        <v>908</v>
      </c>
      <c r="C609" s="2" t="s">
        <v>47</v>
      </c>
      <c r="D609" s="2" t="s">
        <v>909</v>
      </c>
      <c r="E609" s="2" t="s">
        <v>177</v>
      </c>
      <c r="F609" s="2" t="s">
        <v>116</v>
      </c>
      <c r="G609" s="2" t="s">
        <v>117</v>
      </c>
      <c r="H609" s="2" t="s">
        <v>52</v>
      </c>
      <c r="I609" s="2" t="s">
        <v>53</v>
      </c>
      <c r="J609" s="2" t="s">
        <v>533</v>
      </c>
      <c r="K609" s="2" t="s">
        <v>533</v>
      </c>
      <c r="L609" s="2" t="s">
        <v>119</v>
      </c>
      <c r="M609" s="2" t="s">
        <v>82</v>
      </c>
      <c r="N609" s="3">
        <v>25000</v>
      </c>
      <c r="O609" s="3" t="s">
        <v>120</v>
      </c>
      <c r="P609" s="2"/>
      <c r="Q609" s="2"/>
      <c r="R609" s="2" t="s">
        <v>121</v>
      </c>
      <c r="S609" s="2"/>
      <c r="T609" s="2" t="s">
        <v>108</v>
      </c>
      <c r="U609" s="2"/>
      <c r="V609" s="2"/>
      <c r="W609" s="2" t="s">
        <v>122</v>
      </c>
      <c r="X609" s="2" t="s">
        <v>64</v>
      </c>
      <c r="Y609" s="2" t="s">
        <v>65</v>
      </c>
      <c r="Z609" s="2">
        <v>0</v>
      </c>
      <c r="AA609" s="2"/>
      <c r="AB609" s="2"/>
      <c r="AC609" s="2"/>
      <c r="AD609" s="2"/>
      <c r="AE609" s="2" t="s">
        <v>123</v>
      </c>
      <c r="AF609" s="2" t="s">
        <v>124</v>
      </c>
      <c r="AG609" s="2" t="s">
        <v>125</v>
      </c>
      <c r="AH609" s="2" t="s">
        <v>69</v>
      </c>
      <c r="AI609" s="2" t="s">
        <v>70</v>
      </c>
      <c r="AJ609" s="2" t="s">
        <v>71</v>
      </c>
      <c r="AK609" s="2">
        <v>1517</v>
      </c>
    </row>
    <row r="610" spans="1:37">
      <c r="A610" s="2" t="s">
        <v>913</v>
      </c>
      <c r="B610" s="2" t="s">
        <v>908</v>
      </c>
      <c r="C610" s="2" t="s">
        <v>47</v>
      </c>
      <c r="D610" s="2" t="s">
        <v>909</v>
      </c>
      <c r="E610" s="2" t="s">
        <v>177</v>
      </c>
      <c r="F610" s="2" t="s">
        <v>116</v>
      </c>
      <c r="G610" s="2" t="s">
        <v>117</v>
      </c>
      <c r="H610" s="2" t="s">
        <v>52</v>
      </c>
      <c r="I610" s="2" t="s">
        <v>53</v>
      </c>
      <c r="J610" s="2" t="s">
        <v>533</v>
      </c>
      <c r="K610" s="2" t="s">
        <v>533</v>
      </c>
      <c r="L610" s="2" t="s">
        <v>119</v>
      </c>
      <c r="M610" s="2" t="s">
        <v>86</v>
      </c>
      <c r="N610" s="3">
        <v>25000</v>
      </c>
      <c r="O610" s="3" t="s">
        <v>120</v>
      </c>
      <c r="P610" s="2"/>
      <c r="Q610" s="2"/>
      <c r="R610" s="2" t="s">
        <v>121</v>
      </c>
      <c r="S610" s="2"/>
      <c r="T610" s="2" t="s">
        <v>108</v>
      </c>
      <c r="U610" s="2"/>
      <c r="V610" s="2"/>
      <c r="W610" s="2" t="s">
        <v>122</v>
      </c>
      <c r="X610" s="2" t="s">
        <v>64</v>
      </c>
      <c r="Y610" s="2" t="s">
        <v>65</v>
      </c>
      <c r="Z610" s="2">
        <v>0</v>
      </c>
      <c r="AA610" s="2"/>
      <c r="AB610" s="2"/>
      <c r="AC610" s="2"/>
      <c r="AD610" s="2"/>
      <c r="AE610" s="2" t="s">
        <v>123</v>
      </c>
      <c r="AF610" s="2" t="s">
        <v>124</v>
      </c>
      <c r="AG610" s="2" t="s">
        <v>125</v>
      </c>
      <c r="AH610" s="2" t="s">
        <v>69</v>
      </c>
      <c r="AI610" s="2" t="s">
        <v>70</v>
      </c>
      <c r="AJ610" s="2" t="s">
        <v>71</v>
      </c>
      <c r="AK610" s="2">
        <v>1517</v>
      </c>
    </row>
    <row r="611" spans="1:37">
      <c r="A611" s="2" t="s">
        <v>914</v>
      </c>
      <c r="B611" s="2" t="s">
        <v>908</v>
      </c>
      <c r="C611" s="2" t="s">
        <v>47</v>
      </c>
      <c r="D611" s="2" t="s">
        <v>909</v>
      </c>
      <c r="E611" s="2" t="s">
        <v>177</v>
      </c>
      <c r="F611" s="2" t="s">
        <v>116</v>
      </c>
      <c r="G611" s="2" t="s">
        <v>117</v>
      </c>
      <c r="H611" s="2" t="s">
        <v>52</v>
      </c>
      <c r="I611" s="2" t="s">
        <v>53</v>
      </c>
      <c r="J611" s="2" t="s">
        <v>533</v>
      </c>
      <c r="K611" s="2" t="s">
        <v>533</v>
      </c>
      <c r="L611" s="2" t="s">
        <v>119</v>
      </c>
      <c r="M611" s="2" t="s">
        <v>91</v>
      </c>
      <c r="N611" s="3">
        <v>25000</v>
      </c>
      <c r="O611" s="3" t="s">
        <v>120</v>
      </c>
      <c r="P611" s="2"/>
      <c r="Q611" s="2"/>
      <c r="R611" s="2" t="s">
        <v>121</v>
      </c>
      <c r="S611" s="2"/>
      <c r="T611" s="2" t="s">
        <v>108</v>
      </c>
      <c r="U611" s="2"/>
      <c r="V611" s="2"/>
      <c r="W611" s="2" t="s">
        <v>122</v>
      </c>
      <c r="X611" s="2" t="s">
        <v>64</v>
      </c>
      <c r="Y611" s="2" t="s">
        <v>65</v>
      </c>
      <c r="Z611" s="2">
        <v>0</v>
      </c>
      <c r="AA611" s="2"/>
      <c r="AB611" s="2"/>
      <c r="AC611" s="2"/>
      <c r="AD611" s="2"/>
      <c r="AE611" s="2" t="s">
        <v>123</v>
      </c>
      <c r="AF611" s="2" t="s">
        <v>124</v>
      </c>
      <c r="AG611" s="2" t="s">
        <v>125</v>
      </c>
      <c r="AH611" s="2" t="s">
        <v>69</v>
      </c>
      <c r="AI611" s="2" t="s">
        <v>70</v>
      </c>
      <c r="AJ611" s="2" t="s">
        <v>71</v>
      </c>
      <c r="AK611" s="2">
        <v>1517</v>
      </c>
    </row>
    <row r="612" spans="1:37">
      <c r="A612" s="2" t="s">
        <v>915</v>
      </c>
      <c r="B612" s="2" t="s">
        <v>908</v>
      </c>
      <c r="C612" s="2" t="s">
        <v>47</v>
      </c>
      <c r="D612" s="2" t="s">
        <v>909</v>
      </c>
      <c r="E612" s="2" t="s">
        <v>177</v>
      </c>
      <c r="F612" s="2" t="s">
        <v>116</v>
      </c>
      <c r="G612" s="2" t="s">
        <v>117</v>
      </c>
      <c r="H612" s="2" t="s">
        <v>52</v>
      </c>
      <c r="I612" s="2" t="s">
        <v>53</v>
      </c>
      <c r="J612" s="2" t="s">
        <v>533</v>
      </c>
      <c r="K612" s="2" t="s">
        <v>533</v>
      </c>
      <c r="L612" s="2" t="s">
        <v>119</v>
      </c>
      <c r="M612" s="2" t="s">
        <v>95</v>
      </c>
      <c r="N612" s="3">
        <v>25000</v>
      </c>
      <c r="O612" s="3" t="s">
        <v>120</v>
      </c>
      <c r="P612" s="2"/>
      <c r="Q612" s="2"/>
      <c r="R612" s="2" t="s">
        <v>121</v>
      </c>
      <c r="S612" s="2"/>
      <c r="T612" s="2" t="s">
        <v>108</v>
      </c>
      <c r="U612" s="2"/>
      <c r="V612" s="2"/>
      <c r="W612" s="2" t="s">
        <v>122</v>
      </c>
      <c r="X612" s="2" t="s">
        <v>64</v>
      </c>
      <c r="Y612" s="2" t="s">
        <v>65</v>
      </c>
      <c r="Z612" s="2">
        <v>0</v>
      </c>
      <c r="AA612" s="2"/>
      <c r="AB612" s="2"/>
      <c r="AC612" s="2"/>
      <c r="AD612" s="2"/>
      <c r="AE612" s="2" t="s">
        <v>123</v>
      </c>
      <c r="AF612" s="2" t="s">
        <v>124</v>
      </c>
      <c r="AG612" s="2" t="s">
        <v>125</v>
      </c>
      <c r="AH612" s="2" t="s">
        <v>69</v>
      </c>
      <c r="AI612" s="2" t="s">
        <v>70</v>
      </c>
      <c r="AJ612" s="2" t="s">
        <v>71</v>
      </c>
      <c r="AK612" s="2">
        <v>1517</v>
      </c>
    </row>
    <row r="613" spans="1:37">
      <c r="A613" s="2" t="s">
        <v>916</v>
      </c>
      <c r="B613" s="2" t="s">
        <v>908</v>
      </c>
      <c r="C613" s="2" t="s">
        <v>47</v>
      </c>
      <c r="D613" s="2" t="s">
        <v>909</v>
      </c>
      <c r="E613" s="2" t="s">
        <v>177</v>
      </c>
      <c r="F613" s="2" t="s">
        <v>116</v>
      </c>
      <c r="G613" s="2" t="s">
        <v>117</v>
      </c>
      <c r="H613" s="2" t="s">
        <v>52</v>
      </c>
      <c r="I613" s="2" t="s">
        <v>53</v>
      </c>
      <c r="J613" s="2" t="s">
        <v>533</v>
      </c>
      <c r="K613" s="2" t="s">
        <v>533</v>
      </c>
      <c r="L613" s="2" t="s">
        <v>119</v>
      </c>
      <c r="M613" s="2" t="s">
        <v>100</v>
      </c>
      <c r="N613" s="3">
        <v>25000</v>
      </c>
      <c r="O613" s="3" t="s">
        <v>120</v>
      </c>
      <c r="P613" s="2"/>
      <c r="Q613" s="2"/>
      <c r="R613" s="2" t="s">
        <v>121</v>
      </c>
      <c r="S613" s="2"/>
      <c r="T613" s="2" t="s">
        <v>108</v>
      </c>
      <c r="U613" s="2"/>
      <c r="V613" s="2"/>
      <c r="W613" s="2" t="s">
        <v>122</v>
      </c>
      <c r="X613" s="2" t="s">
        <v>64</v>
      </c>
      <c r="Y613" s="2" t="s">
        <v>65</v>
      </c>
      <c r="Z613" s="2">
        <v>0</v>
      </c>
      <c r="AA613" s="2"/>
      <c r="AB613" s="2"/>
      <c r="AC613" s="2"/>
      <c r="AD613" s="2"/>
      <c r="AE613" s="2" t="s">
        <v>123</v>
      </c>
      <c r="AF613" s="2" t="s">
        <v>124</v>
      </c>
      <c r="AG613" s="2" t="s">
        <v>125</v>
      </c>
      <c r="AH613" s="2" t="s">
        <v>69</v>
      </c>
      <c r="AI613" s="2" t="s">
        <v>70</v>
      </c>
      <c r="AJ613" s="2" t="s">
        <v>71</v>
      </c>
      <c r="AK613" s="2">
        <v>1517</v>
      </c>
    </row>
    <row r="614" spans="1:37">
      <c r="A614" s="2" t="s">
        <v>917</v>
      </c>
      <c r="B614" s="2" t="s">
        <v>908</v>
      </c>
      <c r="C614" s="2" t="s">
        <v>47</v>
      </c>
      <c r="D614" s="2" t="s">
        <v>909</v>
      </c>
      <c r="E614" s="2" t="s">
        <v>177</v>
      </c>
      <c r="F614" s="2" t="s">
        <v>116</v>
      </c>
      <c r="G614" s="2" t="s">
        <v>117</v>
      </c>
      <c r="H614" s="2" t="s">
        <v>52</v>
      </c>
      <c r="I614" s="2"/>
      <c r="J614" s="2"/>
      <c r="K614" s="2"/>
      <c r="L614" s="2"/>
      <c r="M614" s="2" t="s">
        <v>104</v>
      </c>
      <c r="N614" s="3"/>
      <c r="O614" s="3"/>
      <c r="P614" s="4">
        <v>0.0</v>
      </c>
      <c r="Q614" s="2" t="s">
        <v>105</v>
      </c>
      <c r="R614" s="2" t="s">
        <v>106</v>
      </c>
      <c r="S614" s="2" t="s">
        <v>107</v>
      </c>
      <c r="T614" s="2" t="s">
        <v>108</v>
      </c>
      <c r="U614" s="4">
        <f>0.0</f>
        <v>0.0</v>
      </c>
      <c r="V614" s="2" t="s">
        <v>109</v>
      </c>
      <c r="W614" s="2" t="s">
        <v>110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134</v>
      </c>
      <c r="AH614" s="2" t="s">
        <v>69</v>
      </c>
      <c r="AI614" s="2" t="s">
        <v>70</v>
      </c>
      <c r="AJ614" s="2" t="s">
        <v>71</v>
      </c>
      <c r="AK614" s="2">
        <v>1517</v>
      </c>
    </row>
    <row r="615" spans="1:37">
      <c r="A615" s="2" t="s">
        <v>918</v>
      </c>
      <c r="B615" s="2" t="s">
        <v>919</v>
      </c>
      <c r="C615" s="2" t="s">
        <v>47</v>
      </c>
      <c r="D615" s="2" t="s">
        <v>920</v>
      </c>
      <c r="E615" s="2" t="s">
        <v>412</v>
      </c>
      <c r="F615" s="2" t="s">
        <v>228</v>
      </c>
      <c r="G615" s="2" t="s">
        <v>117</v>
      </c>
      <c r="H615" s="2" t="s">
        <v>243</v>
      </c>
      <c r="I615" s="2" t="s">
        <v>53</v>
      </c>
      <c r="J615" s="2" t="s">
        <v>230</v>
      </c>
      <c r="K615" s="2" t="s">
        <v>55</v>
      </c>
      <c r="L615" s="2" t="s">
        <v>51</v>
      </c>
      <c r="M615" s="2" t="s">
        <v>56</v>
      </c>
      <c r="N615" s="3">
        <v>323951.6</v>
      </c>
      <c r="O615" s="3" t="s">
        <v>57</v>
      </c>
      <c r="P615" s="4">
        <f>IF(O615="吨",N615*1000,IF(O615="万立方米",N615*10000,""))</f>
        <v>323951600.0</v>
      </c>
      <c r="Q615" s="2" t="s">
        <v>58</v>
      </c>
      <c r="R615" s="2" t="s">
        <v>59</v>
      </c>
      <c r="S615" s="2" t="s">
        <v>60</v>
      </c>
      <c r="T615" s="2" t="s">
        <v>61</v>
      </c>
      <c r="U615" s="4">
        <f>0.06</f>
        <v>0.06</v>
      </c>
      <c r="V615" s="2" t="s">
        <v>62</v>
      </c>
      <c r="W615" s="2" t="s">
        <v>63</v>
      </c>
      <c r="X615" s="2" t="s">
        <v>64</v>
      </c>
      <c r="Y615" s="2" t="s">
        <v>65</v>
      </c>
      <c r="Z615" s="2">
        <v>0</v>
      </c>
      <c r="AA615" s="2"/>
      <c r="AB615" s="2"/>
      <c r="AC615" s="4">
        <f>P615*U615/1000000</f>
        <v>19.437096</v>
      </c>
      <c r="AD615" s="4">
        <f>AC615*(1-Z615/100)</f>
        <v>19.437096</v>
      </c>
      <c r="AE615" s="2" t="s">
        <v>66</v>
      </c>
      <c r="AF615" s="2" t="s">
        <v>67</v>
      </c>
      <c r="AG615" s="2"/>
      <c r="AH615" s="2" t="s">
        <v>69</v>
      </c>
      <c r="AI615" s="2" t="s">
        <v>70</v>
      </c>
      <c r="AJ615" s="2" t="s">
        <v>71</v>
      </c>
      <c r="AK615" s="2">
        <v>5083</v>
      </c>
    </row>
    <row r="616" spans="1:37">
      <c r="A616" s="2" t="s">
        <v>921</v>
      </c>
      <c r="B616" s="2" t="s">
        <v>919</v>
      </c>
      <c r="C616" s="2" t="s">
        <v>47</v>
      </c>
      <c r="D616" s="2" t="s">
        <v>920</v>
      </c>
      <c r="E616" s="2" t="s">
        <v>412</v>
      </c>
      <c r="F616" s="2" t="s">
        <v>228</v>
      </c>
      <c r="G616" s="2" t="s">
        <v>117</v>
      </c>
      <c r="H616" s="2" t="s">
        <v>243</v>
      </c>
      <c r="I616" s="2" t="s">
        <v>53</v>
      </c>
      <c r="J616" s="2" t="s">
        <v>230</v>
      </c>
      <c r="K616" s="2" t="s">
        <v>55</v>
      </c>
      <c r="L616" s="2" t="s">
        <v>51</v>
      </c>
      <c r="M616" s="2" t="s">
        <v>73</v>
      </c>
      <c r="N616" s="3">
        <v>323951.6</v>
      </c>
      <c r="O616" s="3" t="s">
        <v>57</v>
      </c>
      <c r="P616" s="4">
        <f>IF(O616="吨",N616*1000,IF(O616="万立方米",N616*10000,""))</f>
        <v>323951600.0</v>
      </c>
      <c r="Q616" s="2" t="s">
        <v>58</v>
      </c>
      <c r="R616" s="2" t="s">
        <v>59</v>
      </c>
      <c r="S616" s="2" t="s">
        <v>74</v>
      </c>
      <c r="T616" s="2" t="s">
        <v>75</v>
      </c>
      <c r="U616" s="4">
        <f>1.5</f>
        <v>1.5</v>
      </c>
      <c r="V616" s="2" t="s">
        <v>62</v>
      </c>
      <c r="W616" s="2" t="s">
        <v>76</v>
      </c>
      <c r="X616" s="2" t="s">
        <v>64</v>
      </c>
      <c r="Y616" s="2" t="s">
        <v>65</v>
      </c>
      <c r="Z616" s="2">
        <v>0</v>
      </c>
      <c r="AA616" s="2"/>
      <c r="AB616" s="2"/>
      <c r="AC616" s="4">
        <f>P616*U616/1000000</f>
        <v>485.9274</v>
      </c>
      <c r="AD616" s="4">
        <f>AC616*(1-Z616/100)</f>
        <v>485.9274</v>
      </c>
      <c r="AE616" s="2" t="s">
        <v>66</v>
      </c>
      <c r="AF616" s="2" t="s">
        <v>67</v>
      </c>
      <c r="AG616" s="2"/>
      <c r="AH616" s="2" t="s">
        <v>69</v>
      </c>
      <c r="AI616" s="2" t="s">
        <v>70</v>
      </c>
      <c r="AJ616" s="2" t="s">
        <v>71</v>
      </c>
      <c r="AK616" s="2">
        <v>5083</v>
      </c>
    </row>
    <row r="617" spans="1:37">
      <c r="A617" s="2" t="s">
        <v>922</v>
      </c>
      <c r="B617" s="2" t="s">
        <v>919</v>
      </c>
      <c r="C617" s="2" t="s">
        <v>47</v>
      </c>
      <c r="D617" s="2" t="s">
        <v>920</v>
      </c>
      <c r="E617" s="2" t="s">
        <v>412</v>
      </c>
      <c r="F617" s="2" t="s">
        <v>228</v>
      </c>
      <c r="G617" s="2" t="s">
        <v>117</v>
      </c>
      <c r="H617" s="2" t="s">
        <v>243</v>
      </c>
      <c r="I617" s="2" t="s">
        <v>53</v>
      </c>
      <c r="J617" s="2" t="s">
        <v>230</v>
      </c>
      <c r="K617" s="2" t="s">
        <v>55</v>
      </c>
      <c r="L617" s="2" t="s">
        <v>51</v>
      </c>
      <c r="M617" s="2" t="s">
        <v>78</v>
      </c>
      <c r="N617" s="3">
        <v>323951.6</v>
      </c>
      <c r="O617" s="3" t="s">
        <v>57</v>
      </c>
      <c r="P617" s="4">
        <f>IF(O617="吨",N617*1000,IF(O617="万立方米",N617*10000,""))</f>
        <v>323951600.0</v>
      </c>
      <c r="Q617" s="2" t="s">
        <v>58</v>
      </c>
      <c r="R617" s="2" t="s">
        <v>59</v>
      </c>
      <c r="S617" s="2" t="s">
        <v>79</v>
      </c>
      <c r="T617" s="2" t="s">
        <v>75</v>
      </c>
      <c r="U617" s="4">
        <f>6.0</f>
        <v>6.0</v>
      </c>
      <c r="V617" s="2" t="s">
        <v>62</v>
      </c>
      <c r="W617" s="2" t="s">
        <v>80</v>
      </c>
      <c r="X617" s="2" t="s">
        <v>64</v>
      </c>
      <c r="Y617" s="2" t="s">
        <v>65</v>
      </c>
      <c r="Z617" s="2">
        <v>0</v>
      </c>
      <c r="AA617" s="2"/>
      <c r="AB617" s="2"/>
      <c r="AC617" s="4">
        <f>P617*U617/1000000</f>
        <v>1943.7096</v>
      </c>
      <c r="AD617" s="4">
        <f>AC617*(1-Z617/100)</f>
        <v>1943.7096</v>
      </c>
      <c r="AE617" s="2" t="s">
        <v>66</v>
      </c>
      <c r="AF617" s="2" t="s">
        <v>67</v>
      </c>
      <c r="AG617" s="2"/>
      <c r="AH617" s="2" t="s">
        <v>69</v>
      </c>
      <c r="AI617" s="2" t="s">
        <v>70</v>
      </c>
      <c r="AJ617" s="2" t="s">
        <v>71</v>
      </c>
      <c r="AK617" s="2">
        <v>5083</v>
      </c>
    </row>
    <row r="618" spans="1:37">
      <c r="A618" s="2" t="s">
        <v>923</v>
      </c>
      <c r="B618" s="2" t="s">
        <v>919</v>
      </c>
      <c r="C618" s="2" t="s">
        <v>47</v>
      </c>
      <c r="D618" s="2" t="s">
        <v>920</v>
      </c>
      <c r="E618" s="2" t="s">
        <v>412</v>
      </c>
      <c r="F618" s="2" t="s">
        <v>228</v>
      </c>
      <c r="G618" s="2" t="s">
        <v>117</v>
      </c>
      <c r="H618" s="2" t="s">
        <v>243</v>
      </c>
      <c r="I618" s="2" t="s">
        <v>53</v>
      </c>
      <c r="J618" s="2" t="s">
        <v>230</v>
      </c>
      <c r="K618" s="2" t="s">
        <v>55</v>
      </c>
      <c r="L618" s="2" t="s">
        <v>51</v>
      </c>
      <c r="M618" s="2" t="s">
        <v>82</v>
      </c>
      <c r="N618" s="3">
        <v>323951.6</v>
      </c>
      <c r="O618" s="3" t="s">
        <v>57</v>
      </c>
      <c r="P618" s="4">
        <f>IF(O618="吨",N618*1000,IF(O618="万立方米",N618*10000,""))</f>
        <v>323951600.0</v>
      </c>
      <c r="Q618" s="2" t="s">
        <v>58</v>
      </c>
      <c r="R618" s="2" t="s">
        <v>59</v>
      </c>
      <c r="S618" s="2" t="s">
        <v>83</v>
      </c>
      <c r="T618" s="2" t="s">
        <v>61</v>
      </c>
      <c r="U618" s="4">
        <f>0.35</f>
        <v>0.35</v>
      </c>
      <c r="V618" s="2" t="s">
        <v>62</v>
      </c>
      <c r="W618" s="2" t="s">
        <v>84</v>
      </c>
      <c r="X618" s="2" t="s">
        <v>64</v>
      </c>
      <c r="Y618" s="2" t="s">
        <v>65</v>
      </c>
      <c r="Z618" s="2">
        <v>0</v>
      </c>
      <c r="AA618" s="2"/>
      <c r="AB618" s="2"/>
      <c r="AC618" s="4">
        <f>P618*U618/1000000</f>
        <v>113.38306</v>
      </c>
      <c r="AD618" s="4">
        <f>AC618*(1-Z618/100)</f>
        <v>113.38306</v>
      </c>
      <c r="AE618" s="2" t="s">
        <v>66</v>
      </c>
      <c r="AF618" s="2" t="s">
        <v>67</v>
      </c>
      <c r="AG618" s="2"/>
      <c r="AH618" s="2" t="s">
        <v>69</v>
      </c>
      <c r="AI618" s="2" t="s">
        <v>70</v>
      </c>
      <c r="AJ618" s="2" t="s">
        <v>71</v>
      </c>
      <c r="AK618" s="2">
        <v>5083</v>
      </c>
    </row>
    <row r="619" spans="1:37">
      <c r="A619" s="2" t="s">
        <v>924</v>
      </c>
      <c r="B619" s="2" t="s">
        <v>919</v>
      </c>
      <c r="C619" s="2" t="s">
        <v>47</v>
      </c>
      <c r="D619" s="2" t="s">
        <v>920</v>
      </c>
      <c r="E619" s="2" t="s">
        <v>412</v>
      </c>
      <c r="F619" s="2" t="s">
        <v>228</v>
      </c>
      <c r="G619" s="2" t="s">
        <v>117</v>
      </c>
      <c r="H619" s="2" t="s">
        <v>243</v>
      </c>
      <c r="I619" s="2" t="s">
        <v>53</v>
      </c>
      <c r="J619" s="2" t="s">
        <v>230</v>
      </c>
      <c r="K619" s="2" t="s">
        <v>55</v>
      </c>
      <c r="L619" s="2" t="s">
        <v>51</v>
      </c>
      <c r="M619" s="2" t="s">
        <v>86</v>
      </c>
      <c r="N619" s="3">
        <v>323951.6</v>
      </c>
      <c r="O619" s="3" t="s">
        <v>57</v>
      </c>
      <c r="P619" s="4">
        <f>IF(O619="吨",N619*1000,IF(O619="万立方米",N619*10000,""))</f>
        <v>323951600.0</v>
      </c>
      <c r="Q619" s="2" t="s">
        <v>58</v>
      </c>
      <c r="R619" s="2" t="s">
        <v>59</v>
      </c>
      <c r="S619" s="2" t="s">
        <v>87</v>
      </c>
      <c r="T619" s="2" t="s">
        <v>88</v>
      </c>
      <c r="U619" s="4">
        <f>0.75</f>
        <v>0.75</v>
      </c>
      <c r="V619" s="2" t="s">
        <v>62</v>
      </c>
      <c r="W619" s="2" t="s">
        <v>89</v>
      </c>
      <c r="X619" s="2" t="s">
        <v>64</v>
      </c>
      <c r="Y619" s="2" t="s">
        <v>65</v>
      </c>
      <c r="Z619" s="2">
        <v>0</v>
      </c>
      <c r="AA619" s="2"/>
      <c r="AB619" s="2"/>
      <c r="AC619" s="4">
        <f>P619*U619/1000000</f>
        <v>242.9637</v>
      </c>
      <c r="AD619" s="4">
        <f>AC620*(1-AA619/100)+(AC619-AC620)*(1-AB619/100)</f>
        <v>242.9637</v>
      </c>
      <c r="AE619" s="2" t="s">
        <v>66</v>
      </c>
      <c r="AF619" s="2" t="s">
        <v>67</v>
      </c>
      <c r="AG619" s="2"/>
      <c r="AH619" s="2" t="s">
        <v>69</v>
      </c>
      <c r="AI619" s="2" t="s">
        <v>70</v>
      </c>
      <c r="AJ619" s="2" t="s">
        <v>71</v>
      </c>
      <c r="AK619" s="2">
        <v>5083</v>
      </c>
    </row>
    <row r="620" spans="1:37">
      <c r="A620" s="2" t="s">
        <v>925</v>
      </c>
      <c r="B620" s="2" t="s">
        <v>919</v>
      </c>
      <c r="C620" s="2" t="s">
        <v>47</v>
      </c>
      <c r="D620" s="2" t="s">
        <v>920</v>
      </c>
      <c r="E620" s="2" t="s">
        <v>412</v>
      </c>
      <c r="F620" s="2" t="s">
        <v>228</v>
      </c>
      <c r="G620" s="2" t="s">
        <v>117</v>
      </c>
      <c r="H620" s="2" t="s">
        <v>243</v>
      </c>
      <c r="I620" s="2" t="s">
        <v>53</v>
      </c>
      <c r="J620" s="2" t="s">
        <v>230</v>
      </c>
      <c r="K620" s="2" t="s">
        <v>55</v>
      </c>
      <c r="L620" s="2" t="s">
        <v>51</v>
      </c>
      <c r="M620" s="2" t="s">
        <v>91</v>
      </c>
      <c r="N620" s="3">
        <v>323951.6</v>
      </c>
      <c r="O620" s="3" t="s">
        <v>57</v>
      </c>
      <c r="P620" s="4">
        <f>IF(O620="吨",N620*1000,IF(O620="万立方米",N620*10000,""))</f>
        <v>323951600.0</v>
      </c>
      <c r="Q620" s="2" t="s">
        <v>58</v>
      </c>
      <c r="R620" s="2" t="s">
        <v>59</v>
      </c>
      <c r="S620" s="2" t="s">
        <v>92</v>
      </c>
      <c r="T620" s="2" t="s">
        <v>88</v>
      </c>
      <c r="U620" s="4">
        <f>0.75</f>
        <v>0.75</v>
      </c>
      <c r="V620" s="2" t="s">
        <v>62</v>
      </c>
      <c r="W620" s="2" t="s">
        <v>93</v>
      </c>
      <c r="X620" s="2" t="s">
        <v>64</v>
      </c>
      <c r="Y620" s="2" t="s">
        <v>65</v>
      </c>
      <c r="Z620" s="2">
        <v>0</v>
      </c>
      <c r="AA620" s="2"/>
      <c r="AB620" s="2"/>
      <c r="AC620" s="4">
        <f>P620*U620/1000000</f>
        <v>242.9637</v>
      </c>
      <c r="AD620" s="4">
        <f>AC620*(1-Z620/100)</f>
        <v>242.9637</v>
      </c>
      <c r="AE620" s="2" t="s">
        <v>66</v>
      </c>
      <c r="AF620" s="2" t="s">
        <v>67</v>
      </c>
      <c r="AG620" s="2"/>
      <c r="AH620" s="2" t="s">
        <v>69</v>
      </c>
      <c r="AI620" s="2" t="s">
        <v>70</v>
      </c>
      <c r="AJ620" s="2" t="s">
        <v>71</v>
      </c>
      <c r="AK620" s="2">
        <v>5083</v>
      </c>
    </row>
    <row r="621" spans="1:37">
      <c r="A621" s="2" t="s">
        <v>926</v>
      </c>
      <c r="B621" s="2" t="s">
        <v>919</v>
      </c>
      <c r="C621" s="2" t="s">
        <v>47</v>
      </c>
      <c r="D621" s="2" t="s">
        <v>920</v>
      </c>
      <c r="E621" s="2" t="s">
        <v>412</v>
      </c>
      <c r="F621" s="2" t="s">
        <v>228</v>
      </c>
      <c r="G621" s="2" t="s">
        <v>117</v>
      </c>
      <c r="H621" s="2" t="s">
        <v>243</v>
      </c>
      <c r="I621" s="2" t="s">
        <v>53</v>
      </c>
      <c r="J621" s="2" t="s">
        <v>230</v>
      </c>
      <c r="K621" s="2" t="s">
        <v>55</v>
      </c>
      <c r="L621" s="2" t="s">
        <v>51</v>
      </c>
      <c r="M621" s="2" t="s">
        <v>95</v>
      </c>
      <c r="N621" s="3">
        <v>323951.6</v>
      </c>
      <c r="O621" s="3" t="s">
        <v>57</v>
      </c>
      <c r="P621" s="4">
        <f>IF(O621="吨",N621*1000,IF(O621="万立方米",N621*10000,""))</f>
        <v>323951600.0</v>
      </c>
      <c r="Q621" s="2" t="s">
        <v>58</v>
      </c>
      <c r="R621" s="2" t="s">
        <v>59</v>
      </c>
      <c r="S621" s="2" t="s">
        <v>96</v>
      </c>
      <c r="T621" s="2" t="s">
        <v>97</v>
      </c>
      <c r="U621" s="4">
        <f>1.7</f>
        <v>1.7</v>
      </c>
      <c r="V621" s="2" t="s">
        <v>62</v>
      </c>
      <c r="W621" s="2" t="s">
        <v>98</v>
      </c>
      <c r="X621" s="2" t="s">
        <v>64</v>
      </c>
      <c r="Y621" s="2" t="s">
        <v>65</v>
      </c>
      <c r="Z621" s="2">
        <v>0</v>
      </c>
      <c r="AA621" s="2"/>
      <c r="AB621" s="2"/>
      <c r="AC621" s="4">
        <f>P621*U621/1000000</f>
        <v>550.71772</v>
      </c>
      <c r="AD621" s="4">
        <f>AC621*(1-Z621/100)</f>
        <v>550.71772</v>
      </c>
      <c r="AE621" s="2" t="s">
        <v>66</v>
      </c>
      <c r="AF621" s="2" t="s">
        <v>67</v>
      </c>
      <c r="AG621" s="2"/>
      <c r="AH621" s="2" t="s">
        <v>69</v>
      </c>
      <c r="AI621" s="2" t="s">
        <v>70</v>
      </c>
      <c r="AJ621" s="2" t="s">
        <v>71</v>
      </c>
      <c r="AK621" s="2">
        <v>5083</v>
      </c>
    </row>
    <row r="622" spans="1:37">
      <c r="A622" s="2" t="s">
        <v>927</v>
      </c>
      <c r="B622" s="2" t="s">
        <v>919</v>
      </c>
      <c r="C622" s="2" t="s">
        <v>47</v>
      </c>
      <c r="D622" s="2" t="s">
        <v>920</v>
      </c>
      <c r="E622" s="2" t="s">
        <v>412</v>
      </c>
      <c r="F622" s="2" t="s">
        <v>228</v>
      </c>
      <c r="G622" s="2" t="s">
        <v>117</v>
      </c>
      <c r="H622" s="2" t="s">
        <v>243</v>
      </c>
      <c r="I622" s="2" t="s">
        <v>53</v>
      </c>
      <c r="J622" s="2" t="s">
        <v>230</v>
      </c>
      <c r="K622" s="2" t="s">
        <v>55</v>
      </c>
      <c r="L622" s="2" t="s">
        <v>51</v>
      </c>
      <c r="M622" s="2" t="s">
        <v>100</v>
      </c>
      <c r="N622" s="3">
        <v>323951.6</v>
      </c>
      <c r="O622" s="3" t="s">
        <v>57</v>
      </c>
      <c r="P622" s="4">
        <f>IF(O622="吨",N622*1000,IF(O622="万立方米",N622*10000,""))</f>
        <v>323951600.0</v>
      </c>
      <c r="Q622" s="2" t="s">
        <v>58</v>
      </c>
      <c r="R622" s="2" t="s">
        <v>59</v>
      </c>
      <c r="S622" s="2" t="s">
        <v>101</v>
      </c>
      <c r="T622" s="2" t="s">
        <v>75</v>
      </c>
      <c r="U622" s="4">
        <f>0.12</f>
        <v>0.12</v>
      </c>
      <c r="V622" s="2" t="s">
        <v>62</v>
      </c>
      <c r="W622" s="2" t="s">
        <v>102</v>
      </c>
      <c r="X622" s="2" t="s">
        <v>64</v>
      </c>
      <c r="Y622" s="2" t="s">
        <v>65</v>
      </c>
      <c r="Z622" s="2">
        <v>0</v>
      </c>
      <c r="AA622" s="2"/>
      <c r="AB622" s="2"/>
      <c r="AC622" s="4">
        <f>P622*U622/1000000</f>
        <v>38.874192</v>
      </c>
      <c r="AD622" s="4">
        <f>AC622*(1-Z622/100)</f>
        <v>38.874192</v>
      </c>
      <c r="AE622" s="2" t="s">
        <v>66</v>
      </c>
      <c r="AF622" s="2" t="s">
        <v>67</v>
      </c>
      <c r="AG622" s="2"/>
      <c r="AH622" s="2" t="s">
        <v>69</v>
      </c>
      <c r="AI622" s="2" t="s">
        <v>70</v>
      </c>
      <c r="AJ622" s="2" t="s">
        <v>71</v>
      </c>
      <c r="AK622" s="2">
        <v>5083</v>
      </c>
    </row>
    <row r="623" spans="1:37">
      <c r="A623" s="2" t="s">
        <v>928</v>
      </c>
      <c r="B623" s="2" t="s">
        <v>919</v>
      </c>
      <c r="C623" s="2" t="s">
        <v>47</v>
      </c>
      <c r="D623" s="2" t="s">
        <v>920</v>
      </c>
      <c r="E623" s="2" t="s">
        <v>412</v>
      </c>
      <c r="F623" s="2" t="s">
        <v>228</v>
      </c>
      <c r="G623" s="2" t="s">
        <v>117</v>
      </c>
      <c r="H623" s="2" t="s">
        <v>243</v>
      </c>
      <c r="I623" s="2"/>
      <c r="J623" s="2"/>
      <c r="K623" s="2"/>
      <c r="L623" s="2"/>
      <c r="M623" s="2" t="s">
        <v>104</v>
      </c>
      <c r="N623" s="3"/>
      <c r="O623" s="3"/>
      <c r="P623" s="4">
        <v>0.0</v>
      </c>
      <c r="Q623" s="2" t="s">
        <v>105</v>
      </c>
      <c r="R623" s="2" t="s">
        <v>106</v>
      </c>
      <c r="S623" s="2" t="s">
        <v>107</v>
      </c>
      <c r="T623" s="2" t="s">
        <v>108</v>
      </c>
      <c r="U623" s="4">
        <f>0.0</f>
        <v>0.0</v>
      </c>
      <c r="V623" s="2" t="s">
        <v>109</v>
      </c>
      <c r="W623" s="2" t="s">
        <v>110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134</v>
      </c>
      <c r="AH623" s="2" t="s">
        <v>69</v>
      </c>
      <c r="AI623" s="2" t="s">
        <v>70</v>
      </c>
      <c r="AJ623" s="2" t="s">
        <v>71</v>
      </c>
      <c r="AK623" s="2">
        <v>5083</v>
      </c>
    </row>
    <row r="624" spans="1:37">
      <c r="A624" s="2" t="s">
        <v>929</v>
      </c>
      <c r="B624" s="2" t="s">
        <v>930</v>
      </c>
      <c r="C624" s="2" t="s">
        <v>47</v>
      </c>
      <c r="D624" s="2" t="s">
        <v>931</v>
      </c>
      <c r="E624" s="2" t="s">
        <v>242</v>
      </c>
      <c r="F624" s="2" t="s">
        <v>116</v>
      </c>
      <c r="G624" s="2" t="s">
        <v>51</v>
      </c>
      <c r="H624" s="2" t="s">
        <v>52</v>
      </c>
      <c r="I624" s="2" t="s">
        <v>53</v>
      </c>
      <c r="J624" s="2" t="s">
        <v>464</v>
      </c>
      <c r="K624" s="2" t="s">
        <v>55</v>
      </c>
      <c r="L624" s="2" t="s">
        <v>51</v>
      </c>
      <c r="M624" s="2" t="s">
        <v>56</v>
      </c>
      <c r="N624" s="3">
        <v>900</v>
      </c>
      <c r="O624" s="3" t="s">
        <v>57</v>
      </c>
      <c r="P624" s="4">
        <f>IF(O624="吨",N624*1000,IF(O624="万立方米",N624*10000,""))</f>
        <v>900000.0</v>
      </c>
      <c r="Q624" s="2" t="s">
        <v>58</v>
      </c>
      <c r="R624" s="2" t="s">
        <v>59</v>
      </c>
      <c r="S624" s="2" t="s">
        <v>60</v>
      </c>
      <c r="T624" s="2" t="s">
        <v>61</v>
      </c>
      <c r="U624" s="4">
        <f>0.06</f>
        <v>0.06</v>
      </c>
      <c r="V624" s="2" t="s">
        <v>62</v>
      </c>
      <c r="W624" s="2" t="s">
        <v>63</v>
      </c>
      <c r="X624" s="2" t="s">
        <v>64</v>
      </c>
      <c r="Y624" s="2" t="s">
        <v>65</v>
      </c>
      <c r="Z624" s="2">
        <v>0</v>
      </c>
      <c r="AA624" s="2"/>
      <c r="AB624" s="2"/>
      <c r="AC624" s="4">
        <f>P624*U624/1000000</f>
        <v>0.054</v>
      </c>
      <c r="AD624" s="4">
        <f>AC624*(1-Z624/100)</f>
        <v>0.054</v>
      </c>
      <c r="AE624" s="2" t="s">
        <v>66</v>
      </c>
      <c r="AF624" s="2" t="s">
        <v>67</v>
      </c>
      <c r="AG624" s="2"/>
      <c r="AH624" s="2" t="s">
        <v>69</v>
      </c>
      <c r="AI624" s="2" t="s">
        <v>70</v>
      </c>
      <c r="AJ624" s="2" t="s">
        <v>71</v>
      </c>
      <c r="AK624" s="2">
        <v>1878</v>
      </c>
    </row>
    <row r="625" spans="1:37">
      <c r="A625" s="2" t="s">
        <v>932</v>
      </c>
      <c r="B625" s="2" t="s">
        <v>930</v>
      </c>
      <c r="C625" s="2" t="s">
        <v>47</v>
      </c>
      <c r="D625" s="2" t="s">
        <v>931</v>
      </c>
      <c r="E625" s="2" t="s">
        <v>242</v>
      </c>
      <c r="F625" s="2" t="s">
        <v>116</v>
      </c>
      <c r="G625" s="2" t="s">
        <v>51</v>
      </c>
      <c r="H625" s="2" t="s">
        <v>52</v>
      </c>
      <c r="I625" s="2" t="s">
        <v>53</v>
      </c>
      <c r="J625" s="2" t="s">
        <v>464</v>
      </c>
      <c r="K625" s="2" t="s">
        <v>55</v>
      </c>
      <c r="L625" s="2" t="s">
        <v>51</v>
      </c>
      <c r="M625" s="2" t="s">
        <v>73</v>
      </c>
      <c r="N625" s="3">
        <v>900</v>
      </c>
      <c r="O625" s="3" t="s">
        <v>57</v>
      </c>
      <c r="P625" s="4">
        <f>IF(O625="吨",N625*1000,IF(O625="万立方米",N625*10000,""))</f>
        <v>900000.0</v>
      </c>
      <c r="Q625" s="2" t="s">
        <v>58</v>
      </c>
      <c r="R625" s="2" t="s">
        <v>59</v>
      </c>
      <c r="S625" s="2" t="s">
        <v>74</v>
      </c>
      <c r="T625" s="2" t="s">
        <v>75</v>
      </c>
      <c r="U625" s="4">
        <f>1.5</f>
        <v>1.5</v>
      </c>
      <c r="V625" s="2" t="s">
        <v>62</v>
      </c>
      <c r="W625" s="2" t="s">
        <v>76</v>
      </c>
      <c r="X625" s="2" t="s">
        <v>64</v>
      </c>
      <c r="Y625" s="2" t="s">
        <v>65</v>
      </c>
      <c r="Z625" s="2">
        <v>0</v>
      </c>
      <c r="AA625" s="2"/>
      <c r="AB625" s="2"/>
      <c r="AC625" s="4">
        <f>P625*U625/1000000</f>
        <v>1.35</v>
      </c>
      <c r="AD625" s="4">
        <f>AC625*(1-Z625/100)</f>
        <v>1.35</v>
      </c>
      <c r="AE625" s="2" t="s">
        <v>66</v>
      </c>
      <c r="AF625" s="2" t="s">
        <v>67</v>
      </c>
      <c r="AG625" s="2"/>
      <c r="AH625" s="2" t="s">
        <v>69</v>
      </c>
      <c r="AI625" s="2" t="s">
        <v>70</v>
      </c>
      <c r="AJ625" s="2" t="s">
        <v>71</v>
      </c>
      <c r="AK625" s="2">
        <v>1878</v>
      </c>
    </row>
    <row r="626" spans="1:37">
      <c r="A626" s="2" t="s">
        <v>933</v>
      </c>
      <c r="B626" s="2" t="s">
        <v>930</v>
      </c>
      <c r="C626" s="2" t="s">
        <v>47</v>
      </c>
      <c r="D626" s="2" t="s">
        <v>931</v>
      </c>
      <c r="E626" s="2" t="s">
        <v>242</v>
      </c>
      <c r="F626" s="2" t="s">
        <v>116</v>
      </c>
      <c r="G626" s="2" t="s">
        <v>51</v>
      </c>
      <c r="H626" s="2" t="s">
        <v>52</v>
      </c>
      <c r="I626" s="2" t="s">
        <v>53</v>
      </c>
      <c r="J626" s="2" t="s">
        <v>464</v>
      </c>
      <c r="K626" s="2" t="s">
        <v>55</v>
      </c>
      <c r="L626" s="2" t="s">
        <v>51</v>
      </c>
      <c r="M626" s="2" t="s">
        <v>78</v>
      </c>
      <c r="N626" s="3">
        <v>900</v>
      </c>
      <c r="O626" s="3" t="s">
        <v>57</v>
      </c>
      <c r="P626" s="4">
        <f>IF(O626="吨",N626*1000,IF(O626="万立方米",N626*10000,""))</f>
        <v>900000.0</v>
      </c>
      <c r="Q626" s="2" t="s">
        <v>58</v>
      </c>
      <c r="R626" s="2" t="s">
        <v>59</v>
      </c>
      <c r="S626" s="2" t="s">
        <v>79</v>
      </c>
      <c r="T626" s="2" t="s">
        <v>75</v>
      </c>
      <c r="U626" s="4">
        <f>6.0</f>
        <v>6.0</v>
      </c>
      <c r="V626" s="2" t="s">
        <v>62</v>
      </c>
      <c r="W626" s="2" t="s">
        <v>80</v>
      </c>
      <c r="X626" s="2" t="s">
        <v>64</v>
      </c>
      <c r="Y626" s="2" t="s">
        <v>65</v>
      </c>
      <c r="Z626" s="2">
        <v>0</v>
      </c>
      <c r="AA626" s="2"/>
      <c r="AB626" s="2"/>
      <c r="AC626" s="4">
        <f>P626*U626/1000000</f>
        <v>5.4</v>
      </c>
      <c r="AD626" s="4">
        <f>AC626*(1-Z626/100)</f>
        <v>5.4</v>
      </c>
      <c r="AE626" s="2" t="s">
        <v>66</v>
      </c>
      <c r="AF626" s="2" t="s">
        <v>67</v>
      </c>
      <c r="AG626" s="2"/>
      <c r="AH626" s="2" t="s">
        <v>69</v>
      </c>
      <c r="AI626" s="2" t="s">
        <v>70</v>
      </c>
      <c r="AJ626" s="2" t="s">
        <v>71</v>
      </c>
      <c r="AK626" s="2">
        <v>1878</v>
      </c>
    </row>
    <row r="627" spans="1:37">
      <c r="A627" s="2" t="s">
        <v>934</v>
      </c>
      <c r="B627" s="2" t="s">
        <v>930</v>
      </c>
      <c r="C627" s="2" t="s">
        <v>47</v>
      </c>
      <c r="D627" s="2" t="s">
        <v>931</v>
      </c>
      <c r="E627" s="2" t="s">
        <v>242</v>
      </c>
      <c r="F627" s="2" t="s">
        <v>116</v>
      </c>
      <c r="G627" s="2" t="s">
        <v>51</v>
      </c>
      <c r="H627" s="2" t="s">
        <v>52</v>
      </c>
      <c r="I627" s="2" t="s">
        <v>53</v>
      </c>
      <c r="J627" s="2" t="s">
        <v>464</v>
      </c>
      <c r="K627" s="2" t="s">
        <v>55</v>
      </c>
      <c r="L627" s="2" t="s">
        <v>51</v>
      </c>
      <c r="M627" s="2" t="s">
        <v>82</v>
      </c>
      <c r="N627" s="3">
        <v>900</v>
      </c>
      <c r="O627" s="3" t="s">
        <v>57</v>
      </c>
      <c r="P627" s="4">
        <f>IF(O627="吨",N627*1000,IF(O627="万立方米",N627*10000,""))</f>
        <v>900000.0</v>
      </c>
      <c r="Q627" s="2" t="s">
        <v>58</v>
      </c>
      <c r="R627" s="2" t="s">
        <v>59</v>
      </c>
      <c r="S627" s="2" t="s">
        <v>83</v>
      </c>
      <c r="T627" s="2" t="s">
        <v>61</v>
      </c>
      <c r="U627" s="4">
        <f>0.35</f>
        <v>0.35</v>
      </c>
      <c r="V627" s="2" t="s">
        <v>62</v>
      </c>
      <c r="W627" s="2" t="s">
        <v>84</v>
      </c>
      <c r="X627" s="2" t="s">
        <v>64</v>
      </c>
      <c r="Y627" s="2" t="s">
        <v>65</v>
      </c>
      <c r="Z627" s="2">
        <v>0</v>
      </c>
      <c r="AA627" s="2"/>
      <c r="AB627" s="2"/>
      <c r="AC627" s="4">
        <f>P627*U627/1000000</f>
        <v>0.315</v>
      </c>
      <c r="AD627" s="4">
        <f>AC627*(1-Z627/100)</f>
        <v>0.315</v>
      </c>
      <c r="AE627" s="2" t="s">
        <v>66</v>
      </c>
      <c r="AF627" s="2" t="s">
        <v>67</v>
      </c>
      <c r="AG627" s="2"/>
      <c r="AH627" s="2" t="s">
        <v>69</v>
      </c>
      <c r="AI627" s="2" t="s">
        <v>70</v>
      </c>
      <c r="AJ627" s="2" t="s">
        <v>71</v>
      </c>
      <c r="AK627" s="2">
        <v>1878</v>
      </c>
    </row>
    <row r="628" spans="1:37">
      <c r="A628" s="2" t="s">
        <v>935</v>
      </c>
      <c r="B628" s="2" t="s">
        <v>930</v>
      </c>
      <c r="C628" s="2" t="s">
        <v>47</v>
      </c>
      <c r="D628" s="2" t="s">
        <v>931</v>
      </c>
      <c r="E628" s="2" t="s">
        <v>242</v>
      </c>
      <c r="F628" s="2" t="s">
        <v>116</v>
      </c>
      <c r="G628" s="2" t="s">
        <v>51</v>
      </c>
      <c r="H628" s="2" t="s">
        <v>52</v>
      </c>
      <c r="I628" s="2" t="s">
        <v>53</v>
      </c>
      <c r="J628" s="2" t="s">
        <v>464</v>
      </c>
      <c r="K628" s="2" t="s">
        <v>55</v>
      </c>
      <c r="L628" s="2" t="s">
        <v>51</v>
      </c>
      <c r="M628" s="2" t="s">
        <v>86</v>
      </c>
      <c r="N628" s="3">
        <v>900</v>
      </c>
      <c r="O628" s="3" t="s">
        <v>57</v>
      </c>
      <c r="P628" s="4">
        <f>IF(O628="吨",N628*1000,IF(O628="万立方米",N628*10000,""))</f>
        <v>900000.0</v>
      </c>
      <c r="Q628" s="2" t="s">
        <v>58</v>
      </c>
      <c r="R628" s="2" t="s">
        <v>59</v>
      </c>
      <c r="S628" s="2" t="s">
        <v>87</v>
      </c>
      <c r="T628" s="2" t="s">
        <v>88</v>
      </c>
      <c r="U628" s="4">
        <f>0.75</f>
        <v>0.75</v>
      </c>
      <c r="V628" s="2" t="s">
        <v>62</v>
      </c>
      <c r="W628" s="2" t="s">
        <v>89</v>
      </c>
      <c r="X628" s="2" t="s">
        <v>64</v>
      </c>
      <c r="Y628" s="2" t="s">
        <v>65</v>
      </c>
      <c r="Z628" s="2">
        <v>0</v>
      </c>
      <c r="AA628" s="2"/>
      <c r="AB628" s="2"/>
      <c r="AC628" s="4">
        <f>P628*U628/1000000</f>
        <v>0.675</v>
      </c>
      <c r="AD628" s="4">
        <f>AC629*(1-AA628/100)+(AC628-AC629)*(1-AB628/100)</f>
        <v>0.675</v>
      </c>
      <c r="AE628" s="2" t="s">
        <v>66</v>
      </c>
      <c r="AF628" s="2" t="s">
        <v>67</v>
      </c>
      <c r="AG628" s="2"/>
      <c r="AH628" s="2" t="s">
        <v>69</v>
      </c>
      <c r="AI628" s="2" t="s">
        <v>70</v>
      </c>
      <c r="AJ628" s="2" t="s">
        <v>71</v>
      </c>
      <c r="AK628" s="2">
        <v>1878</v>
      </c>
    </row>
    <row r="629" spans="1:37">
      <c r="A629" s="2" t="s">
        <v>936</v>
      </c>
      <c r="B629" s="2" t="s">
        <v>930</v>
      </c>
      <c r="C629" s="2" t="s">
        <v>47</v>
      </c>
      <c r="D629" s="2" t="s">
        <v>931</v>
      </c>
      <c r="E629" s="2" t="s">
        <v>242</v>
      </c>
      <c r="F629" s="2" t="s">
        <v>116</v>
      </c>
      <c r="G629" s="2" t="s">
        <v>51</v>
      </c>
      <c r="H629" s="2" t="s">
        <v>52</v>
      </c>
      <c r="I629" s="2" t="s">
        <v>53</v>
      </c>
      <c r="J629" s="2" t="s">
        <v>464</v>
      </c>
      <c r="K629" s="2" t="s">
        <v>55</v>
      </c>
      <c r="L629" s="2" t="s">
        <v>51</v>
      </c>
      <c r="M629" s="2" t="s">
        <v>91</v>
      </c>
      <c r="N629" s="3">
        <v>900</v>
      </c>
      <c r="O629" s="3" t="s">
        <v>57</v>
      </c>
      <c r="P629" s="4">
        <f>IF(O629="吨",N629*1000,IF(O629="万立方米",N629*10000,""))</f>
        <v>900000.0</v>
      </c>
      <c r="Q629" s="2" t="s">
        <v>58</v>
      </c>
      <c r="R629" s="2" t="s">
        <v>59</v>
      </c>
      <c r="S629" s="2" t="s">
        <v>92</v>
      </c>
      <c r="T629" s="2" t="s">
        <v>88</v>
      </c>
      <c r="U629" s="4">
        <f>0.75</f>
        <v>0.75</v>
      </c>
      <c r="V629" s="2" t="s">
        <v>62</v>
      </c>
      <c r="W629" s="2" t="s">
        <v>93</v>
      </c>
      <c r="X629" s="2" t="s">
        <v>64</v>
      </c>
      <c r="Y629" s="2" t="s">
        <v>65</v>
      </c>
      <c r="Z629" s="2">
        <v>0</v>
      </c>
      <c r="AA629" s="2"/>
      <c r="AB629" s="2"/>
      <c r="AC629" s="4">
        <f>P629*U629/1000000</f>
        <v>0.675</v>
      </c>
      <c r="AD629" s="4">
        <f>AC629*(1-Z629/100)</f>
        <v>0.675</v>
      </c>
      <c r="AE629" s="2" t="s">
        <v>66</v>
      </c>
      <c r="AF629" s="2" t="s">
        <v>67</v>
      </c>
      <c r="AG629" s="2"/>
      <c r="AH629" s="2" t="s">
        <v>69</v>
      </c>
      <c r="AI629" s="2" t="s">
        <v>70</v>
      </c>
      <c r="AJ629" s="2" t="s">
        <v>71</v>
      </c>
      <c r="AK629" s="2">
        <v>1878</v>
      </c>
    </row>
    <row r="630" spans="1:37">
      <c r="A630" s="2" t="s">
        <v>937</v>
      </c>
      <c r="B630" s="2" t="s">
        <v>930</v>
      </c>
      <c r="C630" s="2" t="s">
        <v>47</v>
      </c>
      <c r="D630" s="2" t="s">
        <v>931</v>
      </c>
      <c r="E630" s="2" t="s">
        <v>242</v>
      </c>
      <c r="F630" s="2" t="s">
        <v>116</v>
      </c>
      <c r="G630" s="2" t="s">
        <v>51</v>
      </c>
      <c r="H630" s="2" t="s">
        <v>52</v>
      </c>
      <c r="I630" s="2" t="s">
        <v>53</v>
      </c>
      <c r="J630" s="2" t="s">
        <v>464</v>
      </c>
      <c r="K630" s="2" t="s">
        <v>55</v>
      </c>
      <c r="L630" s="2" t="s">
        <v>51</v>
      </c>
      <c r="M630" s="2" t="s">
        <v>95</v>
      </c>
      <c r="N630" s="3">
        <v>900</v>
      </c>
      <c r="O630" s="3" t="s">
        <v>57</v>
      </c>
      <c r="P630" s="4">
        <f>IF(O630="吨",N630*1000,IF(O630="万立方米",N630*10000,""))</f>
        <v>900000.0</v>
      </c>
      <c r="Q630" s="2" t="s">
        <v>58</v>
      </c>
      <c r="R630" s="2" t="s">
        <v>59</v>
      </c>
      <c r="S630" s="2" t="s">
        <v>96</v>
      </c>
      <c r="T630" s="2" t="s">
        <v>97</v>
      </c>
      <c r="U630" s="4">
        <f>1.7</f>
        <v>1.7</v>
      </c>
      <c r="V630" s="2" t="s">
        <v>62</v>
      </c>
      <c r="W630" s="2" t="s">
        <v>98</v>
      </c>
      <c r="X630" s="2" t="s">
        <v>64</v>
      </c>
      <c r="Y630" s="2" t="s">
        <v>65</v>
      </c>
      <c r="Z630" s="2">
        <v>0</v>
      </c>
      <c r="AA630" s="2"/>
      <c r="AB630" s="2"/>
      <c r="AC630" s="4">
        <f>P630*U630/1000000</f>
        <v>1.53</v>
      </c>
      <c r="AD630" s="4">
        <f>AC630*(1-Z630/100)</f>
        <v>1.53</v>
      </c>
      <c r="AE630" s="2" t="s">
        <v>66</v>
      </c>
      <c r="AF630" s="2" t="s">
        <v>67</v>
      </c>
      <c r="AG630" s="2"/>
      <c r="AH630" s="2" t="s">
        <v>69</v>
      </c>
      <c r="AI630" s="2" t="s">
        <v>70</v>
      </c>
      <c r="AJ630" s="2" t="s">
        <v>71</v>
      </c>
      <c r="AK630" s="2">
        <v>1878</v>
      </c>
    </row>
    <row r="631" spans="1:37">
      <c r="A631" s="2" t="s">
        <v>938</v>
      </c>
      <c r="B631" s="2" t="s">
        <v>930</v>
      </c>
      <c r="C631" s="2" t="s">
        <v>47</v>
      </c>
      <c r="D631" s="2" t="s">
        <v>931</v>
      </c>
      <c r="E631" s="2" t="s">
        <v>242</v>
      </c>
      <c r="F631" s="2" t="s">
        <v>116</v>
      </c>
      <c r="G631" s="2" t="s">
        <v>51</v>
      </c>
      <c r="H631" s="2" t="s">
        <v>52</v>
      </c>
      <c r="I631" s="2" t="s">
        <v>53</v>
      </c>
      <c r="J631" s="2" t="s">
        <v>464</v>
      </c>
      <c r="K631" s="2" t="s">
        <v>55</v>
      </c>
      <c r="L631" s="2" t="s">
        <v>51</v>
      </c>
      <c r="M631" s="2" t="s">
        <v>100</v>
      </c>
      <c r="N631" s="3">
        <v>900</v>
      </c>
      <c r="O631" s="3" t="s">
        <v>57</v>
      </c>
      <c r="P631" s="4">
        <f>IF(O631="吨",N631*1000,IF(O631="万立方米",N631*10000,""))</f>
        <v>900000.0</v>
      </c>
      <c r="Q631" s="2" t="s">
        <v>58</v>
      </c>
      <c r="R631" s="2" t="s">
        <v>59</v>
      </c>
      <c r="S631" s="2" t="s">
        <v>101</v>
      </c>
      <c r="T631" s="2" t="s">
        <v>75</v>
      </c>
      <c r="U631" s="4">
        <f>0.12</f>
        <v>0.12</v>
      </c>
      <c r="V631" s="2" t="s">
        <v>62</v>
      </c>
      <c r="W631" s="2" t="s">
        <v>102</v>
      </c>
      <c r="X631" s="2" t="s">
        <v>64</v>
      </c>
      <c r="Y631" s="2" t="s">
        <v>65</v>
      </c>
      <c r="Z631" s="2">
        <v>0</v>
      </c>
      <c r="AA631" s="2"/>
      <c r="AB631" s="2"/>
      <c r="AC631" s="4">
        <f>P631*U631/1000000</f>
        <v>0.108</v>
      </c>
      <c r="AD631" s="4">
        <f>AC631*(1-Z631/100)</f>
        <v>0.108</v>
      </c>
      <c r="AE631" s="2" t="s">
        <v>66</v>
      </c>
      <c r="AF631" s="2" t="s">
        <v>67</v>
      </c>
      <c r="AG631" s="2"/>
      <c r="AH631" s="2" t="s">
        <v>69</v>
      </c>
      <c r="AI631" s="2" t="s">
        <v>70</v>
      </c>
      <c r="AJ631" s="2" t="s">
        <v>71</v>
      </c>
      <c r="AK631" s="2">
        <v>1878</v>
      </c>
    </row>
    <row r="632" spans="1:37">
      <c r="A632" s="2" t="s">
        <v>939</v>
      </c>
      <c r="B632" s="2" t="s">
        <v>930</v>
      </c>
      <c r="C632" s="2" t="s">
        <v>47</v>
      </c>
      <c r="D632" s="2" t="s">
        <v>931</v>
      </c>
      <c r="E632" s="2" t="s">
        <v>242</v>
      </c>
      <c r="F632" s="2" t="s">
        <v>116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104</v>
      </c>
      <c r="N632" s="3"/>
      <c r="O632" s="3"/>
      <c r="P632" s="4">
        <v>0.0</v>
      </c>
      <c r="Q632" s="2" t="s">
        <v>105</v>
      </c>
      <c r="R632" s="2" t="s">
        <v>106</v>
      </c>
      <c r="S632" s="2" t="s">
        <v>107</v>
      </c>
      <c r="T632" s="2" t="s">
        <v>108</v>
      </c>
      <c r="U632" s="4">
        <f>0.0</f>
        <v>0.0</v>
      </c>
      <c r="V632" s="2" t="s">
        <v>109</v>
      </c>
      <c r="W632" s="2" t="s">
        <v>110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134</v>
      </c>
      <c r="AH632" s="2" t="s">
        <v>69</v>
      </c>
      <c r="AI632" s="2" t="s">
        <v>70</v>
      </c>
      <c r="AJ632" s="2" t="s">
        <v>71</v>
      </c>
      <c r="AK632" s="2">
        <v>1878</v>
      </c>
    </row>
    <row r="633" spans="1:37">
      <c r="A633" s="2" t="s">
        <v>940</v>
      </c>
      <c r="B633" s="2" t="s">
        <v>941</v>
      </c>
      <c r="C633" s="2" t="s">
        <v>47</v>
      </c>
      <c r="D633" s="2" t="s">
        <v>942</v>
      </c>
      <c r="E633" s="2" t="s">
        <v>744</v>
      </c>
      <c r="F633" s="2" t="s">
        <v>50</v>
      </c>
      <c r="G633" s="2" t="s">
        <v>179</v>
      </c>
      <c r="H633" s="2" t="s">
        <v>52</v>
      </c>
      <c r="I633" s="2" t="s">
        <v>53</v>
      </c>
      <c r="J633" s="2" t="s">
        <v>180</v>
      </c>
      <c r="K633" s="2" t="s">
        <v>180</v>
      </c>
      <c r="L633" s="2" t="s">
        <v>181</v>
      </c>
      <c r="M633" s="2" t="s">
        <v>56</v>
      </c>
      <c r="N633" s="3">
        <v>5870.59</v>
      </c>
      <c r="O633" s="3" t="s">
        <v>182</v>
      </c>
      <c r="P633" s="4">
        <f>IF(O633="吨",N633*1000,IF(O633="万立方米",N633*10000,""))</f>
        <v>58705900.0</v>
      </c>
      <c r="Q633" s="2" t="s">
        <v>183</v>
      </c>
      <c r="R633" s="2" t="s">
        <v>184</v>
      </c>
      <c r="S633" s="2" t="s">
        <v>185</v>
      </c>
      <c r="T633" s="2" t="s">
        <v>75</v>
      </c>
      <c r="U633" s="4">
        <f>0.001</f>
        <v>0.001</v>
      </c>
      <c r="V633" s="2" t="s">
        <v>186</v>
      </c>
      <c r="W633" s="2" t="s">
        <v>187</v>
      </c>
      <c r="X633" s="2" t="s">
        <v>64</v>
      </c>
      <c r="Y633" s="2" t="s">
        <v>65</v>
      </c>
      <c r="Z633" s="2">
        <v>0</v>
      </c>
      <c r="AA633" s="2"/>
      <c r="AB633" s="2"/>
      <c r="AC633" s="4">
        <f>P633*U633/1000000</f>
        <v>0.0587059</v>
      </c>
      <c r="AD633" s="4">
        <f>AC633*(1-Z633/100)</f>
        <v>0.0587059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943</v>
      </c>
      <c r="B634" s="2" t="s">
        <v>941</v>
      </c>
      <c r="C634" s="2" t="s">
        <v>47</v>
      </c>
      <c r="D634" s="2" t="s">
        <v>942</v>
      </c>
      <c r="E634" s="2" t="s">
        <v>744</v>
      </c>
      <c r="F634" s="2" t="s">
        <v>50</v>
      </c>
      <c r="G634" s="2" t="s">
        <v>179</v>
      </c>
      <c r="H634" s="2" t="s">
        <v>52</v>
      </c>
      <c r="I634" s="2" t="s">
        <v>53</v>
      </c>
      <c r="J634" s="2" t="s">
        <v>180</v>
      </c>
      <c r="K634" s="2" t="s">
        <v>180</v>
      </c>
      <c r="L634" s="2" t="s">
        <v>181</v>
      </c>
      <c r="M634" s="2" t="s">
        <v>73</v>
      </c>
      <c r="N634" s="3">
        <v>5870.59</v>
      </c>
      <c r="O634" s="3" t="s">
        <v>182</v>
      </c>
      <c r="P634" s="4">
        <f>IF(O634="吨",N634*1000,IF(O634="万立方米",N634*10000,""))</f>
        <v>58705900.0</v>
      </c>
      <c r="Q634" s="2" t="s">
        <v>183</v>
      </c>
      <c r="R634" s="2" t="s">
        <v>184</v>
      </c>
      <c r="S634" s="2" t="s">
        <v>189</v>
      </c>
      <c r="T634" s="2" t="s">
        <v>75</v>
      </c>
      <c r="U634" s="4">
        <f>0.35</f>
        <v>0.35</v>
      </c>
      <c r="V634" s="2" t="s">
        <v>186</v>
      </c>
      <c r="W634" s="2" t="s">
        <v>190</v>
      </c>
      <c r="X634" s="2" t="s">
        <v>64</v>
      </c>
      <c r="Y634" s="2" t="s">
        <v>65</v>
      </c>
      <c r="Z634" s="2">
        <v>0</v>
      </c>
      <c r="AA634" s="2"/>
      <c r="AB634" s="2"/>
      <c r="AC634" s="4">
        <f>P634*U634/1000000</f>
        <v>20.547065</v>
      </c>
      <c r="AD634" s="4">
        <f>AC634*(1-Z634/100)</f>
        <v>20.547065</v>
      </c>
      <c r="AE634" s="2" t="s">
        <v>66</v>
      </c>
      <c r="AF634" s="2" t="s">
        <v>67</v>
      </c>
      <c r="AG634" s="2" t="s">
        <v>68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944</v>
      </c>
      <c r="B635" s="2" t="s">
        <v>941</v>
      </c>
      <c r="C635" s="2" t="s">
        <v>47</v>
      </c>
      <c r="D635" s="2" t="s">
        <v>942</v>
      </c>
      <c r="E635" s="2" t="s">
        <v>744</v>
      </c>
      <c r="F635" s="2" t="s">
        <v>50</v>
      </c>
      <c r="G635" s="2" t="s">
        <v>179</v>
      </c>
      <c r="H635" s="2" t="s">
        <v>52</v>
      </c>
      <c r="I635" s="2" t="s">
        <v>53</v>
      </c>
      <c r="J635" s="2" t="s">
        <v>180</v>
      </c>
      <c r="K635" s="2" t="s">
        <v>180</v>
      </c>
      <c r="L635" s="2" t="s">
        <v>181</v>
      </c>
      <c r="M635" s="2" t="s">
        <v>78</v>
      </c>
      <c r="N635" s="3">
        <v>5870.59</v>
      </c>
      <c r="O635" s="3" t="s">
        <v>182</v>
      </c>
      <c r="P635" s="4">
        <f>IF(O635="吨",N635*1000,IF(O635="万立方米",N635*10000,""))</f>
        <v>58705900.0</v>
      </c>
      <c r="Q635" s="2" t="s">
        <v>183</v>
      </c>
      <c r="R635" s="2" t="s">
        <v>184</v>
      </c>
      <c r="S635" s="2" t="s">
        <v>192</v>
      </c>
      <c r="T635" s="2" t="s">
        <v>75</v>
      </c>
      <c r="U635" s="4">
        <f>1.2</f>
        <v>1.2</v>
      </c>
      <c r="V635" s="2" t="s">
        <v>186</v>
      </c>
      <c r="W635" s="2" t="s">
        <v>193</v>
      </c>
      <c r="X635" s="2" t="s">
        <v>64</v>
      </c>
      <c r="Y635" s="2" t="s">
        <v>65</v>
      </c>
      <c r="Z635" s="2">
        <v>0</v>
      </c>
      <c r="AA635" s="2"/>
      <c r="AB635" s="2"/>
      <c r="AC635" s="4">
        <f>P635*U635/1000000</f>
        <v>70.44708</v>
      </c>
      <c r="AD635" s="4">
        <f>AC635*(1-Z635/100)</f>
        <v>70.44708</v>
      </c>
      <c r="AE635" s="2" t="s">
        <v>66</v>
      </c>
      <c r="AF635" s="2" t="s">
        <v>67</v>
      </c>
      <c r="AG635" s="2" t="s">
        <v>68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945</v>
      </c>
      <c r="B636" s="2" t="s">
        <v>941</v>
      </c>
      <c r="C636" s="2" t="s">
        <v>47</v>
      </c>
      <c r="D636" s="2" t="s">
        <v>942</v>
      </c>
      <c r="E636" s="2" t="s">
        <v>744</v>
      </c>
      <c r="F636" s="2" t="s">
        <v>50</v>
      </c>
      <c r="G636" s="2" t="s">
        <v>179</v>
      </c>
      <c r="H636" s="2" t="s">
        <v>52</v>
      </c>
      <c r="I636" s="2" t="s">
        <v>53</v>
      </c>
      <c r="J636" s="2" t="s">
        <v>180</v>
      </c>
      <c r="K636" s="2" t="s">
        <v>180</v>
      </c>
      <c r="L636" s="2" t="s">
        <v>181</v>
      </c>
      <c r="M636" s="2" t="s">
        <v>82</v>
      </c>
      <c r="N636" s="3">
        <v>5870.59</v>
      </c>
      <c r="O636" s="3" t="s">
        <v>182</v>
      </c>
      <c r="P636" s="4">
        <f>IF(O636="吨",N636*1000,IF(O636="万立方米",N636*10000,""))</f>
        <v>58705900.0</v>
      </c>
      <c r="Q636" s="2" t="s">
        <v>183</v>
      </c>
      <c r="R636" s="2" t="s">
        <v>184</v>
      </c>
      <c r="S636" s="2" t="s">
        <v>195</v>
      </c>
      <c r="T636" s="2" t="s">
        <v>75</v>
      </c>
      <c r="U636" s="4">
        <f>0.002</f>
        <v>0.002</v>
      </c>
      <c r="V636" s="2" t="s">
        <v>186</v>
      </c>
      <c r="W636" s="2" t="s">
        <v>196</v>
      </c>
      <c r="X636" s="2" t="s">
        <v>64</v>
      </c>
      <c r="Y636" s="2" t="s">
        <v>65</v>
      </c>
      <c r="Z636" s="2">
        <v>0</v>
      </c>
      <c r="AA636" s="2"/>
      <c r="AB636" s="2"/>
      <c r="AC636" s="4">
        <f>P636*U636/1000000</f>
        <v>0.1174118</v>
      </c>
      <c r="AD636" s="4">
        <f>AC636*(1-Z636/100)</f>
        <v>0.1174118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946</v>
      </c>
      <c r="B637" s="2" t="s">
        <v>941</v>
      </c>
      <c r="C637" s="2" t="s">
        <v>47</v>
      </c>
      <c r="D637" s="2" t="s">
        <v>942</v>
      </c>
      <c r="E637" s="2" t="s">
        <v>744</v>
      </c>
      <c r="F637" s="2" t="s">
        <v>50</v>
      </c>
      <c r="G637" s="2" t="s">
        <v>179</v>
      </c>
      <c r="H637" s="2" t="s">
        <v>52</v>
      </c>
      <c r="I637" s="2" t="s">
        <v>53</v>
      </c>
      <c r="J637" s="2" t="s">
        <v>180</v>
      </c>
      <c r="K637" s="2" t="s">
        <v>180</v>
      </c>
      <c r="L637" s="2" t="s">
        <v>181</v>
      </c>
      <c r="M637" s="2" t="s">
        <v>86</v>
      </c>
      <c r="N637" s="3">
        <v>5870.59</v>
      </c>
      <c r="O637" s="3" t="s">
        <v>182</v>
      </c>
      <c r="P637" s="4">
        <f>IF(O637="吨",N637*1000,IF(O637="万立方米",N637*10000,""))</f>
        <v>58705900.0</v>
      </c>
      <c r="Q637" s="2" t="s">
        <v>183</v>
      </c>
      <c r="R637" s="2" t="s">
        <v>184</v>
      </c>
      <c r="S637" s="2" t="s">
        <v>198</v>
      </c>
      <c r="T637" s="2" t="s">
        <v>75</v>
      </c>
      <c r="U637" s="4">
        <f>0.01</f>
        <v>0.01</v>
      </c>
      <c r="V637" s="2" t="s">
        <v>186</v>
      </c>
      <c r="W637" s="2" t="s">
        <v>199</v>
      </c>
      <c r="X637" s="2" t="s">
        <v>64</v>
      </c>
      <c r="Y637" s="2" t="s">
        <v>65</v>
      </c>
      <c r="Z637" s="2">
        <v>0</v>
      </c>
      <c r="AA637" s="2"/>
      <c r="AB637" s="2"/>
      <c r="AC637" s="4">
        <f>P637*U637/1000000</f>
        <v>0.587059</v>
      </c>
      <c r="AD637" s="4">
        <f>AC638*(1-AA637/100)+(AC637-AC638)*(1-AB637/100)</f>
        <v>0.587059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947</v>
      </c>
      <c r="B638" s="2" t="s">
        <v>941</v>
      </c>
      <c r="C638" s="2" t="s">
        <v>47</v>
      </c>
      <c r="D638" s="2" t="s">
        <v>942</v>
      </c>
      <c r="E638" s="2" t="s">
        <v>744</v>
      </c>
      <c r="F638" s="2" t="s">
        <v>50</v>
      </c>
      <c r="G638" s="2" t="s">
        <v>179</v>
      </c>
      <c r="H638" s="2" t="s">
        <v>52</v>
      </c>
      <c r="I638" s="2" t="s">
        <v>53</v>
      </c>
      <c r="J638" s="2" t="s">
        <v>180</v>
      </c>
      <c r="K638" s="2" t="s">
        <v>180</v>
      </c>
      <c r="L638" s="2" t="s">
        <v>181</v>
      </c>
      <c r="M638" s="2" t="s">
        <v>91</v>
      </c>
      <c r="N638" s="3">
        <v>5870.59</v>
      </c>
      <c r="O638" s="3" t="s">
        <v>182</v>
      </c>
      <c r="P638" s="4">
        <f>IF(O638="吨",N638*1000,IF(O638="万立方米",N638*10000,""))</f>
        <v>58705900.0</v>
      </c>
      <c r="Q638" s="2" t="s">
        <v>183</v>
      </c>
      <c r="R638" s="2" t="s">
        <v>184</v>
      </c>
      <c r="S638" s="2" t="s">
        <v>201</v>
      </c>
      <c r="T638" s="2" t="s">
        <v>75</v>
      </c>
      <c r="U638" s="4">
        <f>0.005</f>
        <v>0.005</v>
      </c>
      <c r="V638" s="2" t="s">
        <v>186</v>
      </c>
      <c r="W638" s="2" t="s">
        <v>202</v>
      </c>
      <c r="X638" s="2" t="s">
        <v>64</v>
      </c>
      <c r="Y638" s="2" t="s">
        <v>65</v>
      </c>
      <c r="Z638" s="2">
        <v>0</v>
      </c>
      <c r="AA638" s="2"/>
      <c r="AB638" s="2"/>
      <c r="AC638" s="4">
        <f>P638*U638/1000000</f>
        <v>0.2935295</v>
      </c>
      <c r="AD638" s="4">
        <f>AC638*(1-Z638/100)</f>
        <v>0.2935295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948</v>
      </c>
      <c r="B639" s="2" t="s">
        <v>941</v>
      </c>
      <c r="C639" s="2" t="s">
        <v>47</v>
      </c>
      <c r="D639" s="2" t="s">
        <v>942</v>
      </c>
      <c r="E639" s="2" t="s">
        <v>744</v>
      </c>
      <c r="F639" s="2" t="s">
        <v>50</v>
      </c>
      <c r="G639" s="2" t="s">
        <v>179</v>
      </c>
      <c r="H639" s="2" t="s">
        <v>52</v>
      </c>
      <c r="I639" s="2" t="s">
        <v>53</v>
      </c>
      <c r="J639" s="2" t="s">
        <v>180</v>
      </c>
      <c r="K639" s="2" t="s">
        <v>180</v>
      </c>
      <c r="L639" s="2" t="s">
        <v>181</v>
      </c>
      <c r="M639" s="2" t="s">
        <v>95</v>
      </c>
      <c r="N639" s="3">
        <v>5870.59</v>
      </c>
      <c r="O639" s="3" t="s">
        <v>182</v>
      </c>
      <c r="P639" s="4">
        <f>IF(O639="吨",N639*1000,IF(O639="万立方米",N639*10000,""))</f>
        <v>58705900.0</v>
      </c>
      <c r="Q639" s="2" t="s">
        <v>183</v>
      </c>
      <c r="R639" s="2" t="s">
        <v>184</v>
      </c>
      <c r="S639" s="2" t="s">
        <v>204</v>
      </c>
      <c r="T639" s="2" t="s">
        <v>75</v>
      </c>
      <c r="U639" s="4">
        <f>0.005</f>
        <v>0.005</v>
      </c>
      <c r="V639" s="2" t="s">
        <v>186</v>
      </c>
      <c r="W639" s="2" t="s">
        <v>205</v>
      </c>
      <c r="X639" s="2" t="s">
        <v>64</v>
      </c>
      <c r="Y639" s="2" t="s">
        <v>65</v>
      </c>
      <c r="Z639" s="2">
        <v>0</v>
      </c>
      <c r="AA639" s="2"/>
      <c r="AB639" s="2"/>
      <c r="AC639" s="4">
        <f>P639*U639/1000000</f>
        <v>0.2935295</v>
      </c>
      <c r="AD639" s="4">
        <f>AC639*(1-Z639/100)</f>
        <v>0.2935295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949</v>
      </c>
      <c r="B640" s="2" t="s">
        <v>941</v>
      </c>
      <c r="C640" s="2" t="s">
        <v>47</v>
      </c>
      <c r="D640" s="2" t="s">
        <v>942</v>
      </c>
      <c r="E640" s="2" t="s">
        <v>744</v>
      </c>
      <c r="F640" s="2" t="s">
        <v>50</v>
      </c>
      <c r="G640" s="2" t="s">
        <v>179</v>
      </c>
      <c r="H640" s="2" t="s">
        <v>52</v>
      </c>
      <c r="I640" s="2" t="s">
        <v>53</v>
      </c>
      <c r="J640" s="2" t="s">
        <v>180</v>
      </c>
      <c r="K640" s="2" t="s">
        <v>180</v>
      </c>
      <c r="L640" s="2" t="s">
        <v>181</v>
      </c>
      <c r="M640" s="2" t="s">
        <v>100</v>
      </c>
      <c r="N640" s="3">
        <v>5870.59</v>
      </c>
      <c r="O640" s="3" t="s">
        <v>182</v>
      </c>
      <c r="P640" s="4">
        <f>IF(O640="吨",N640*1000,IF(O640="万立方米",N640*10000,""))</f>
        <v>58705900.0</v>
      </c>
      <c r="Q640" s="2" t="s">
        <v>183</v>
      </c>
      <c r="R640" s="2" t="s">
        <v>184</v>
      </c>
      <c r="S640" s="2" t="s">
        <v>207</v>
      </c>
      <c r="T640" s="2" t="s">
        <v>75</v>
      </c>
      <c r="U640" s="4">
        <f>0.02</f>
        <v>0.02</v>
      </c>
      <c r="V640" s="2" t="s">
        <v>186</v>
      </c>
      <c r="W640" s="2" t="s">
        <v>208</v>
      </c>
      <c r="X640" s="2" t="s">
        <v>64</v>
      </c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68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950</v>
      </c>
      <c r="B641" s="2" t="s">
        <v>941</v>
      </c>
      <c r="C641" s="2" t="s">
        <v>47</v>
      </c>
      <c r="D641" s="2" t="s">
        <v>942</v>
      </c>
      <c r="E641" s="2" t="s">
        <v>744</v>
      </c>
      <c r="F641" s="2" t="s">
        <v>50</v>
      </c>
      <c r="G641" s="2" t="s">
        <v>179</v>
      </c>
      <c r="H641" s="2" t="s">
        <v>52</v>
      </c>
      <c r="I641" s="2"/>
      <c r="J641" s="2"/>
      <c r="K641" s="2"/>
      <c r="L641" s="2"/>
      <c r="M641" s="2" t="s">
        <v>104</v>
      </c>
      <c r="N641" s="3"/>
      <c r="O641" s="3"/>
      <c r="P641" s="4">
        <v>0.0</v>
      </c>
      <c r="Q641" s="2" t="s">
        <v>105</v>
      </c>
      <c r="R641" s="2" t="s">
        <v>106</v>
      </c>
      <c r="S641" s="2" t="s">
        <v>107</v>
      </c>
      <c r="T641" s="2" t="s">
        <v>108</v>
      </c>
      <c r="U641" s="4">
        <f>0.0</f>
        <v>0.0</v>
      </c>
      <c r="V641" s="2" t="s">
        <v>109</v>
      </c>
      <c r="W641" s="2" t="s">
        <v>110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111</v>
      </c>
      <c r="AH641" s="2" t="s">
        <v>69</v>
      </c>
      <c r="AI641" s="2" t="s">
        <v>70</v>
      </c>
      <c r="AJ641" s="2" t="s">
        <v>71</v>
      </c>
      <c r="AK641" s="2">
        <v>1179</v>
      </c>
    </row>
    <row r="642" spans="1:37">
      <c r="A642" s="2" t="s">
        <v>951</v>
      </c>
      <c r="B642" s="2" t="s">
        <v>952</v>
      </c>
      <c r="C642" s="2" t="s">
        <v>47</v>
      </c>
      <c r="D642" s="2" t="s">
        <v>953</v>
      </c>
      <c r="E642" s="2" t="s">
        <v>115</v>
      </c>
      <c r="F642" s="2" t="s">
        <v>228</v>
      </c>
      <c r="G642" s="2" t="s">
        <v>117</v>
      </c>
      <c r="H642" s="2" t="s">
        <v>52</v>
      </c>
      <c r="I642" s="2" t="s">
        <v>53</v>
      </c>
      <c r="J642" s="2" t="s">
        <v>230</v>
      </c>
      <c r="K642" s="2" t="s">
        <v>55</v>
      </c>
      <c r="L642" s="2" t="s">
        <v>51</v>
      </c>
      <c r="M642" s="2" t="s">
        <v>56</v>
      </c>
      <c r="N642" s="3">
        <v>184916.353</v>
      </c>
      <c r="O642" s="3" t="s">
        <v>57</v>
      </c>
      <c r="P642" s="4">
        <f>IF(O642="吨",N642*1000,IF(O642="万立方米",N642*10000,""))</f>
        <v>184916353.0</v>
      </c>
      <c r="Q642" s="2" t="s">
        <v>58</v>
      </c>
      <c r="R642" s="2" t="s">
        <v>59</v>
      </c>
      <c r="S642" s="2" t="s">
        <v>60</v>
      </c>
      <c r="T642" s="2" t="s">
        <v>61</v>
      </c>
      <c r="U642" s="4">
        <f>0.06</f>
        <v>0.06</v>
      </c>
      <c r="V642" s="2" t="s">
        <v>62</v>
      </c>
      <c r="W642" s="2" t="s">
        <v>63</v>
      </c>
      <c r="X642" s="2" t="s">
        <v>64</v>
      </c>
      <c r="Y642" s="2" t="s">
        <v>65</v>
      </c>
      <c r="Z642" s="2">
        <v>0</v>
      </c>
      <c r="AA642" s="2"/>
      <c r="AB642" s="2"/>
      <c r="AC642" s="4">
        <f>P642*U642/1000000</f>
        <v>11.09498118</v>
      </c>
      <c r="AD642" s="4">
        <f>AC642*(1-Z642/100)</f>
        <v>11.09498118</v>
      </c>
      <c r="AE642" s="2" t="s">
        <v>66</v>
      </c>
      <c r="AF642" s="2" t="s">
        <v>67</v>
      </c>
      <c r="AG642" s="2" t="s">
        <v>68</v>
      </c>
      <c r="AH642" s="2" t="s">
        <v>69</v>
      </c>
      <c r="AI642" s="2" t="s">
        <v>70</v>
      </c>
      <c r="AJ642" s="2" t="s">
        <v>71</v>
      </c>
      <c r="AK642" s="2">
        <v>3124</v>
      </c>
    </row>
    <row r="643" spans="1:37">
      <c r="A643" s="2" t="s">
        <v>954</v>
      </c>
      <c r="B643" s="2" t="s">
        <v>952</v>
      </c>
      <c r="C643" s="2" t="s">
        <v>47</v>
      </c>
      <c r="D643" s="2" t="s">
        <v>953</v>
      </c>
      <c r="E643" s="2" t="s">
        <v>115</v>
      </c>
      <c r="F643" s="2" t="s">
        <v>228</v>
      </c>
      <c r="G643" s="2" t="s">
        <v>117</v>
      </c>
      <c r="H643" s="2" t="s">
        <v>52</v>
      </c>
      <c r="I643" s="2" t="s">
        <v>53</v>
      </c>
      <c r="J643" s="2" t="s">
        <v>230</v>
      </c>
      <c r="K643" s="2" t="s">
        <v>55</v>
      </c>
      <c r="L643" s="2" t="s">
        <v>51</v>
      </c>
      <c r="M643" s="2" t="s">
        <v>73</v>
      </c>
      <c r="N643" s="3">
        <v>184916.353</v>
      </c>
      <c r="O643" s="3" t="s">
        <v>57</v>
      </c>
      <c r="P643" s="4">
        <f>IF(O643="吨",N643*1000,IF(O643="万立方米",N643*10000,""))</f>
        <v>184916353.0</v>
      </c>
      <c r="Q643" s="2" t="s">
        <v>58</v>
      </c>
      <c r="R643" s="2" t="s">
        <v>59</v>
      </c>
      <c r="S643" s="2" t="s">
        <v>74</v>
      </c>
      <c r="T643" s="2" t="s">
        <v>75</v>
      </c>
      <c r="U643" s="4">
        <f>1.5</f>
        <v>1.5</v>
      </c>
      <c r="V643" s="2" t="s">
        <v>62</v>
      </c>
      <c r="W643" s="2" t="s">
        <v>76</v>
      </c>
      <c r="X643" s="2" t="s">
        <v>64</v>
      </c>
      <c r="Y643" s="2" t="s">
        <v>65</v>
      </c>
      <c r="Z643" s="2">
        <v>0</v>
      </c>
      <c r="AA643" s="2"/>
      <c r="AB643" s="2"/>
      <c r="AC643" s="4">
        <f>P643*U643/1000000</f>
        <v>277.3745295</v>
      </c>
      <c r="AD643" s="4">
        <f>AC643*(1-Z643/100)</f>
        <v>277.3745295</v>
      </c>
      <c r="AE643" s="2" t="s">
        <v>66</v>
      </c>
      <c r="AF643" s="2" t="s">
        <v>67</v>
      </c>
      <c r="AG643" s="2" t="s">
        <v>68</v>
      </c>
      <c r="AH643" s="2" t="s">
        <v>69</v>
      </c>
      <c r="AI643" s="2" t="s">
        <v>70</v>
      </c>
      <c r="AJ643" s="2" t="s">
        <v>71</v>
      </c>
      <c r="AK643" s="2">
        <v>3124</v>
      </c>
    </row>
    <row r="644" spans="1:37">
      <c r="A644" s="2" t="s">
        <v>955</v>
      </c>
      <c r="B644" s="2" t="s">
        <v>952</v>
      </c>
      <c r="C644" s="2" t="s">
        <v>47</v>
      </c>
      <c r="D644" s="2" t="s">
        <v>953</v>
      </c>
      <c r="E644" s="2" t="s">
        <v>115</v>
      </c>
      <c r="F644" s="2" t="s">
        <v>228</v>
      </c>
      <c r="G644" s="2" t="s">
        <v>117</v>
      </c>
      <c r="H644" s="2" t="s">
        <v>52</v>
      </c>
      <c r="I644" s="2" t="s">
        <v>53</v>
      </c>
      <c r="J644" s="2" t="s">
        <v>230</v>
      </c>
      <c r="K644" s="2" t="s">
        <v>55</v>
      </c>
      <c r="L644" s="2" t="s">
        <v>51</v>
      </c>
      <c r="M644" s="2" t="s">
        <v>78</v>
      </c>
      <c r="N644" s="3">
        <v>184916.353</v>
      </c>
      <c r="O644" s="3" t="s">
        <v>57</v>
      </c>
      <c r="P644" s="4">
        <f>IF(O644="吨",N644*1000,IF(O644="万立方米",N644*10000,""))</f>
        <v>184916353.0</v>
      </c>
      <c r="Q644" s="2" t="s">
        <v>58</v>
      </c>
      <c r="R644" s="2" t="s">
        <v>59</v>
      </c>
      <c r="S644" s="2" t="s">
        <v>79</v>
      </c>
      <c r="T644" s="2" t="s">
        <v>75</v>
      </c>
      <c r="U644" s="4">
        <f>6.0</f>
        <v>6.0</v>
      </c>
      <c r="V644" s="2" t="s">
        <v>62</v>
      </c>
      <c r="W644" s="2" t="s">
        <v>80</v>
      </c>
      <c r="X644" s="2" t="s">
        <v>64</v>
      </c>
      <c r="Y644" s="2" t="s">
        <v>65</v>
      </c>
      <c r="Z644" s="2">
        <v>0</v>
      </c>
      <c r="AA644" s="2"/>
      <c r="AB644" s="2"/>
      <c r="AC644" s="4">
        <f>P644*U644/1000000</f>
        <v>1109.498118</v>
      </c>
      <c r="AD644" s="4">
        <f>AC644*(1-Z644/100)</f>
        <v>1109.498118</v>
      </c>
      <c r="AE644" s="2" t="s">
        <v>66</v>
      </c>
      <c r="AF644" s="2" t="s">
        <v>67</v>
      </c>
      <c r="AG644" s="2" t="s">
        <v>68</v>
      </c>
      <c r="AH644" s="2" t="s">
        <v>69</v>
      </c>
      <c r="AI644" s="2" t="s">
        <v>70</v>
      </c>
      <c r="AJ644" s="2" t="s">
        <v>71</v>
      </c>
      <c r="AK644" s="2">
        <v>3124</v>
      </c>
    </row>
    <row r="645" spans="1:37">
      <c r="A645" s="2" t="s">
        <v>956</v>
      </c>
      <c r="B645" s="2" t="s">
        <v>952</v>
      </c>
      <c r="C645" s="2" t="s">
        <v>47</v>
      </c>
      <c r="D645" s="2" t="s">
        <v>953</v>
      </c>
      <c r="E645" s="2" t="s">
        <v>115</v>
      </c>
      <c r="F645" s="2" t="s">
        <v>228</v>
      </c>
      <c r="G645" s="2" t="s">
        <v>117</v>
      </c>
      <c r="H645" s="2" t="s">
        <v>52</v>
      </c>
      <c r="I645" s="2" t="s">
        <v>53</v>
      </c>
      <c r="J645" s="2" t="s">
        <v>230</v>
      </c>
      <c r="K645" s="2" t="s">
        <v>55</v>
      </c>
      <c r="L645" s="2" t="s">
        <v>51</v>
      </c>
      <c r="M645" s="2" t="s">
        <v>82</v>
      </c>
      <c r="N645" s="3">
        <v>184916.353</v>
      </c>
      <c r="O645" s="3" t="s">
        <v>57</v>
      </c>
      <c r="P645" s="4">
        <f>IF(O645="吨",N645*1000,IF(O645="万立方米",N645*10000,""))</f>
        <v>184916353.0</v>
      </c>
      <c r="Q645" s="2" t="s">
        <v>58</v>
      </c>
      <c r="R645" s="2" t="s">
        <v>59</v>
      </c>
      <c r="S645" s="2" t="s">
        <v>83</v>
      </c>
      <c r="T645" s="2" t="s">
        <v>61</v>
      </c>
      <c r="U645" s="4">
        <f>0.35</f>
        <v>0.35</v>
      </c>
      <c r="V645" s="2" t="s">
        <v>62</v>
      </c>
      <c r="W645" s="2" t="s">
        <v>84</v>
      </c>
      <c r="X645" s="2" t="s">
        <v>64</v>
      </c>
      <c r="Y645" s="2" t="s">
        <v>65</v>
      </c>
      <c r="Z645" s="2">
        <v>0</v>
      </c>
      <c r="AA645" s="2"/>
      <c r="AB645" s="2"/>
      <c r="AC645" s="4">
        <f>P645*U645/1000000</f>
        <v>64.72072355</v>
      </c>
      <c r="AD645" s="4">
        <f>AC645*(1-Z645/100)</f>
        <v>64.72072355</v>
      </c>
      <c r="AE645" s="2" t="s">
        <v>66</v>
      </c>
      <c r="AF645" s="2" t="s">
        <v>67</v>
      </c>
      <c r="AG645" s="2" t="s">
        <v>68</v>
      </c>
      <c r="AH645" s="2" t="s">
        <v>69</v>
      </c>
      <c r="AI645" s="2" t="s">
        <v>70</v>
      </c>
      <c r="AJ645" s="2" t="s">
        <v>71</v>
      </c>
      <c r="AK645" s="2">
        <v>3124</v>
      </c>
    </row>
    <row r="646" spans="1:37">
      <c r="A646" s="2" t="s">
        <v>957</v>
      </c>
      <c r="B646" s="2" t="s">
        <v>952</v>
      </c>
      <c r="C646" s="2" t="s">
        <v>47</v>
      </c>
      <c r="D646" s="2" t="s">
        <v>953</v>
      </c>
      <c r="E646" s="2" t="s">
        <v>115</v>
      </c>
      <c r="F646" s="2" t="s">
        <v>228</v>
      </c>
      <c r="G646" s="2" t="s">
        <v>117</v>
      </c>
      <c r="H646" s="2" t="s">
        <v>52</v>
      </c>
      <c r="I646" s="2" t="s">
        <v>53</v>
      </c>
      <c r="J646" s="2" t="s">
        <v>230</v>
      </c>
      <c r="K646" s="2" t="s">
        <v>55</v>
      </c>
      <c r="L646" s="2" t="s">
        <v>51</v>
      </c>
      <c r="M646" s="2" t="s">
        <v>86</v>
      </c>
      <c r="N646" s="3">
        <v>184916.353</v>
      </c>
      <c r="O646" s="3" t="s">
        <v>57</v>
      </c>
      <c r="P646" s="4">
        <f>IF(O646="吨",N646*1000,IF(O646="万立方米",N646*10000,""))</f>
        <v>184916353.0</v>
      </c>
      <c r="Q646" s="2" t="s">
        <v>58</v>
      </c>
      <c r="R646" s="2" t="s">
        <v>59</v>
      </c>
      <c r="S646" s="2" t="s">
        <v>87</v>
      </c>
      <c r="T646" s="2" t="s">
        <v>88</v>
      </c>
      <c r="U646" s="4">
        <f>0.75</f>
        <v>0.75</v>
      </c>
      <c r="V646" s="2" t="s">
        <v>62</v>
      </c>
      <c r="W646" s="2" t="s">
        <v>89</v>
      </c>
      <c r="X646" s="2" t="s">
        <v>64</v>
      </c>
      <c r="Y646" s="2" t="s">
        <v>65</v>
      </c>
      <c r="Z646" s="2">
        <v>0</v>
      </c>
      <c r="AA646" s="2"/>
      <c r="AB646" s="2"/>
      <c r="AC646" s="4">
        <f>P646*U646/1000000</f>
        <v>138.68726475</v>
      </c>
      <c r="AD646" s="4">
        <f>AC647*(1-AA646/100)+(AC646-AC647)*(1-AB646/100)</f>
        <v>138.68726475</v>
      </c>
      <c r="AE646" s="2" t="s">
        <v>66</v>
      </c>
      <c r="AF646" s="2" t="s">
        <v>67</v>
      </c>
      <c r="AG646" s="2" t="s">
        <v>68</v>
      </c>
      <c r="AH646" s="2" t="s">
        <v>69</v>
      </c>
      <c r="AI646" s="2" t="s">
        <v>70</v>
      </c>
      <c r="AJ646" s="2" t="s">
        <v>71</v>
      </c>
      <c r="AK646" s="2">
        <v>3124</v>
      </c>
    </row>
    <row r="647" spans="1:37">
      <c r="A647" s="2" t="s">
        <v>958</v>
      </c>
      <c r="B647" s="2" t="s">
        <v>952</v>
      </c>
      <c r="C647" s="2" t="s">
        <v>47</v>
      </c>
      <c r="D647" s="2" t="s">
        <v>953</v>
      </c>
      <c r="E647" s="2" t="s">
        <v>115</v>
      </c>
      <c r="F647" s="2" t="s">
        <v>228</v>
      </c>
      <c r="G647" s="2" t="s">
        <v>117</v>
      </c>
      <c r="H647" s="2" t="s">
        <v>52</v>
      </c>
      <c r="I647" s="2" t="s">
        <v>53</v>
      </c>
      <c r="J647" s="2" t="s">
        <v>230</v>
      </c>
      <c r="K647" s="2" t="s">
        <v>55</v>
      </c>
      <c r="L647" s="2" t="s">
        <v>51</v>
      </c>
      <c r="M647" s="2" t="s">
        <v>91</v>
      </c>
      <c r="N647" s="3">
        <v>184916.353</v>
      </c>
      <c r="O647" s="3" t="s">
        <v>57</v>
      </c>
      <c r="P647" s="4">
        <f>IF(O647="吨",N647*1000,IF(O647="万立方米",N647*10000,""))</f>
        <v>184916353.0</v>
      </c>
      <c r="Q647" s="2" t="s">
        <v>58</v>
      </c>
      <c r="R647" s="2" t="s">
        <v>59</v>
      </c>
      <c r="S647" s="2" t="s">
        <v>92</v>
      </c>
      <c r="T647" s="2" t="s">
        <v>88</v>
      </c>
      <c r="U647" s="4">
        <f>0.75</f>
        <v>0.75</v>
      </c>
      <c r="V647" s="2" t="s">
        <v>62</v>
      </c>
      <c r="W647" s="2" t="s">
        <v>93</v>
      </c>
      <c r="X647" s="2" t="s">
        <v>64</v>
      </c>
      <c r="Y647" s="2" t="s">
        <v>65</v>
      </c>
      <c r="Z647" s="2">
        <v>0</v>
      </c>
      <c r="AA647" s="2"/>
      <c r="AB647" s="2"/>
      <c r="AC647" s="4">
        <f>P647*U647/1000000</f>
        <v>138.68726475</v>
      </c>
      <c r="AD647" s="4">
        <f>AC647*(1-Z647/100)</f>
        <v>138.68726475</v>
      </c>
      <c r="AE647" s="2" t="s">
        <v>66</v>
      </c>
      <c r="AF647" s="2" t="s">
        <v>67</v>
      </c>
      <c r="AG647" s="2" t="s">
        <v>68</v>
      </c>
      <c r="AH647" s="2" t="s">
        <v>69</v>
      </c>
      <c r="AI647" s="2" t="s">
        <v>70</v>
      </c>
      <c r="AJ647" s="2" t="s">
        <v>71</v>
      </c>
      <c r="AK647" s="2">
        <v>3124</v>
      </c>
    </row>
    <row r="648" spans="1:37">
      <c r="A648" s="2" t="s">
        <v>959</v>
      </c>
      <c r="B648" s="2" t="s">
        <v>952</v>
      </c>
      <c r="C648" s="2" t="s">
        <v>47</v>
      </c>
      <c r="D648" s="2" t="s">
        <v>953</v>
      </c>
      <c r="E648" s="2" t="s">
        <v>115</v>
      </c>
      <c r="F648" s="2" t="s">
        <v>228</v>
      </c>
      <c r="G648" s="2" t="s">
        <v>117</v>
      </c>
      <c r="H648" s="2" t="s">
        <v>52</v>
      </c>
      <c r="I648" s="2" t="s">
        <v>53</v>
      </c>
      <c r="J648" s="2" t="s">
        <v>230</v>
      </c>
      <c r="K648" s="2" t="s">
        <v>55</v>
      </c>
      <c r="L648" s="2" t="s">
        <v>51</v>
      </c>
      <c r="M648" s="2" t="s">
        <v>95</v>
      </c>
      <c r="N648" s="3">
        <v>184916.353</v>
      </c>
      <c r="O648" s="3" t="s">
        <v>57</v>
      </c>
      <c r="P648" s="4">
        <f>IF(O648="吨",N648*1000,IF(O648="万立方米",N648*10000,""))</f>
        <v>184916353.0</v>
      </c>
      <c r="Q648" s="2" t="s">
        <v>58</v>
      </c>
      <c r="R648" s="2" t="s">
        <v>59</v>
      </c>
      <c r="S648" s="2" t="s">
        <v>96</v>
      </c>
      <c r="T648" s="2" t="s">
        <v>97</v>
      </c>
      <c r="U648" s="4">
        <f>1.7</f>
        <v>1.7</v>
      </c>
      <c r="V648" s="2" t="s">
        <v>62</v>
      </c>
      <c r="W648" s="2" t="s">
        <v>98</v>
      </c>
      <c r="X648" s="2" t="s">
        <v>64</v>
      </c>
      <c r="Y648" s="2" t="s">
        <v>65</v>
      </c>
      <c r="Z648" s="2">
        <v>0</v>
      </c>
      <c r="AA648" s="2"/>
      <c r="AB648" s="2"/>
      <c r="AC648" s="4">
        <f>P648*U648/1000000</f>
        <v>314.35780009999996</v>
      </c>
      <c r="AD648" s="4">
        <f>AC648*(1-Z648/100)</f>
        <v>314.35780009999996</v>
      </c>
      <c r="AE648" s="2" t="s">
        <v>66</v>
      </c>
      <c r="AF648" s="2" t="s">
        <v>67</v>
      </c>
      <c r="AG648" s="2" t="s">
        <v>68</v>
      </c>
      <c r="AH648" s="2" t="s">
        <v>69</v>
      </c>
      <c r="AI648" s="2" t="s">
        <v>70</v>
      </c>
      <c r="AJ648" s="2" t="s">
        <v>71</v>
      </c>
      <c r="AK648" s="2">
        <v>3124</v>
      </c>
    </row>
    <row r="649" spans="1:37">
      <c r="A649" s="2" t="s">
        <v>960</v>
      </c>
      <c r="B649" s="2" t="s">
        <v>952</v>
      </c>
      <c r="C649" s="2" t="s">
        <v>47</v>
      </c>
      <c r="D649" s="2" t="s">
        <v>953</v>
      </c>
      <c r="E649" s="2" t="s">
        <v>115</v>
      </c>
      <c r="F649" s="2" t="s">
        <v>228</v>
      </c>
      <c r="G649" s="2" t="s">
        <v>117</v>
      </c>
      <c r="H649" s="2" t="s">
        <v>52</v>
      </c>
      <c r="I649" s="2" t="s">
        <v>53</v>
      </c>
      <c r="J649" s="2" t="s">
        <v>230</v>
      </c>
      <c r="K649" s="2" t="s">
        <v>55</v>
      </c>
      <c r="L649" s="2" t="s">
        <v>51</v>
      </c>
      <c r="M649" s="2" t="s">
        <v>100</v>
      </c>
      <c r="N649" s="3">
        <v>184916.353</v>
      </c>
      <c r="O649" s="3" t="s">
        <v>57</v>
      </c>
      <c r="P649" s="4">
        <f>IF(O649="吨",N649*1000,IF(O649="万立方米",N649*10000,""))</f>
        <v>184916353.0</v>
      </c>
      <c r="Q649" s="2" t="s">
        <v>58</v>
      </c>
      <c r="R649" s="2" t="s">
        <v>59</v>
      </c>
      <c r="S649" s="2" t="s">
        <v>101</v>
      </c>
      <c r="T649" s="2" t="s">
        <v>75</v>
      </c>
      <c r="U649" s="4">
        <f>0.12</f>
        <v>0.12</v>
      </c>
      <c r="V649" s="2" t="s">
        <v>62</v>
      </c>
      <c r="W649" s="2" t="s">
        <v>102</v>
      </c>
      <c r="X649" s="2" t="s">
        <v>64</v>
      </c>
      <c r="Y649" s="2" t="s">
        <v>65</v>
      </c>
      <c r="Z649" s="2">
        <v>0</v>
      </c>
      <c r="AA649" s="2"/>
      <c r="AB649" s="2"/>
      <c r="AC649" s="4">
        <f>P649*U649/1000000</f>
        <v>22.18996236</v>
      </c>
      <c r="AD649" s="4">
        <f>AC649*(1-Z649/100)</f>
        <v>22.18996236</v>
      </c>
      <c r="AE649" s="2" t="s">
        <v>66</v>
      </c>
      <c r="AF649" s="2" t="s">
        <v>67</v>
      </c>
      <c r="AG649" s="2" t="s">
        <v>68</v>
      </c>
      <c r="AH649" s="2" t="s">
        <v>69</v>
      </c>
      <c r="AI649" s="2" t="s">
        <v>70</v>
      </c>
      <c r="AJ649" s="2" t="s">
        <v>71</v>
      </c>
      <c r="AK649" s="2">
        <v>3124</v>
      </c>
    </row>
    <row r="650" spans="1:37">
      <c r="A650" s="2" t="s">
        <v>961</v>
      </c>
      <c r="B650" s="2" t="s">
        <v>952</v>
      </c>
      <c r="C650" s="2" t="s">
        <v>47</v>
      </c>
      <c r="D650" s="2" t="s">
        <v>953</v>
      </c>
      <c r="E650" s="2" t="s">
        <v>115</v>
      </c>
      <c r="F650" s="2" t="s">
        <v>228</v>
      </c>
      <c r="G650" s="2" t="s">
        <v>117</v>
      </c>
      <c r="H650" s="2" t="s">
        <v>52</v>
      </c>
      <c r="I650" s="2" t="s">
        <v>161</v>
      </c>
      <c r="J650" s="2" t="s">
        <v>279</v>
      </c>
      <c r="K650" s="2" t="s">
        <v>55</v>
      </c>
      <c r="L650" s="2" t="s">
        <v>51</v>
      </c>
      <c r="M650" s="2" t="s">
        <v>56</v>
      </c>
      <c r="N650" s="3">
        <v>49</v>
      </c>
      <c r="O650" s="3" t="s">
        <v>57</v>
      </c>
      <c r="P650" s="4">
        <f>IF(O650="吨",N650*1000,IF(O650="万立方米",N650*10000,""))</f>
        <v>49000.0</v>
      </c>
      <c r="Q650" s="2" t="s">
        <v>58</v>
      </c>
      <c r="R650" s="2" t="s">
        <v>59</v>
      </c>
      <c r="S650" s="2" t="s">
        <v>60</v>
      </c>
      <c r="T650" s="2" t="s">
        <v>61</v>
      </c>
      <c r="U650" s="4">
        <f>0.06</f>
        <v>0.06</v>
      </c>
      <c r="V650" s="2" t="s">
        <v>62</v>
      </c>
      <c r="W650" s="2" t="s">
        <v>63</v>
      </c>
      <c r="X650" s="2" t="s">
        <v>64</v>
      </c>
      <c r="Y650" s="2" t="s">
        <v>65</v>
      </c>
      <c r="Z650" s="2">
        <v>0</v>
      </c>
      <c r="AA650" s="2"/>
      <c r="AB650" s="2"/>
      <c r="AC650" s="4">
        <f>P650*U650/1000000</f>
        <v>0.00294</v>
      </c>
      <c r="AD650" s="4">
        <f>AC650*(1-Z650/100)</f>
        <v>0.00294</v>
      </c>
      <c r="AE650" s="2" t="s">
        <v>66</v>
      </c>
      <c r="AF650" s="2" t="s">
        <v>67</v>
      </c>
      <c r="AG650" s="2" t="s">
        <v>68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962</v>
      </c>
      <c r="B651" s="2" t="s">
        <v>952</v>
      </c>
      <c r="C651" s="2" t="s">
        <v>47</v>
      </c>
      <c r="D651" s="2" t="s">
        <v>953</v>
      </c>
      <c r="E651" s="2" t="s">
        <v>115</v>
      </c>
      <c r="F651" s="2" t="s">
        <v>228</v>
      </c>
      <c r="G651" s="2" t="s">
        <v>117</v>
      </c>
      <c r="H651" s="2" t="s">
        <v>52</v>
      </c>
      <c r="I651" s="2" t="s">
        <v>161</v>
      </c>
      <c r="J651" s="2" t="s">
        <v>279</v>
      </c>
      <c r="K651" s="2" t="s">
        <v>55</v>
      </c>
      <c r="L651" s="2" t="s">
        <v>51</v>
      </c>
      <c r="M651" s="2" t="s">
        <v>73</v>
      </c>
      <c r="N651" s="3">
        <v>49</v>
      </c>
      <c r="O651" s="3" t="s">
        <v>57</v>
      </c>
      <c r="P651" s="4">
        <f>IF(O651="吨",N651*1000,IF(O651="万立方米",N651*10000,""))</f>
        <v>49000.0</v>
      </c>
      <c r="Q651" s="2" t="s">
        <v>58</v>
      </c>
      <c r="R651" s="2" t="s">
        <v>59</v>
      </c>
      <c r="S651" s="2" t="s">
        <v>74</v>
      </c>
      <c r="T651" s="2" t="s">
        <v>75</v>
      </c>
      <c r="U651" s="4">
        <f>1.5</f>
        <v>1.5</v>
      </c>
      <c r="V651" s="2" t="s">
        <v>62</v>
      </c>
      <c r="W651" s="2" t="s">
        <v>76</v>
      </c>
      <c r="X651" s="2" t="s">
        <v>64</v>
      </c>
      <c r="Y651" s="2" t="s">
        <v>65</v>
      </c>
      <c r="Z651" s="2">
        <v>0</v>
      </c>
      <c r="AA651" s="2"/>
      <c r="AB651" s="2"/>
      <c r="AC651" s="4">
        <f>P651*U651/1000000</f>
        <v>0.0735</v>
      </c>
      <c r="AD651" s="4">
        <f>AC651*(1-Z651/100)</f>
        <v>0.0735</v>
      </c>
      <c r="AE651" s="2" t="s">
        <v>66</v>
      </c>
      <c r="AF651" s="2" t="s">
        <v>67</v>
      </c>
      <c r="AG651" s="2" t="s">
        <v>68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963</v>
      </c>
      <c r="B652" s="2" t="s">
        <v>952</v>
      </c>
      <c r="C652" s="2" t="s">
        <v>47</v>
      </c>
      <c r="D652" s="2" t="s">
        <v>953</v>
      </c>
      <c r="E652" s="2" t="s">
        <v>115</v>
      </c>
      <c r="F652" s="2" t="s">
        <v>228</v>
      </c>
      <c r="G652" s="2" t="s">
        <v>117</v>
      </c>
      <c r="H652" s="2" t="s">
        <v>52</v>
      </c>
      <c r="I652" s="2" t="s">
        <v>161</v>
      </c>
      <c r="J652" s="2" t="s">
        <v>279</v>
      </c>
      <c r="K652" s="2" t="s">
        <v>55</v>
      </c>
      <c r="L652" s="2" t="s">
        <v>51</v>
      </c>
      <c r="M652" s="2" t="s">
        <v>78</v>
      </c>
      <c r="N652" s="3">
        <v>49</v>
      </c>
      <c r="O652" s="3" t="s">
        <v>57</v>
      </c>
      <c r="P652" s="4">
        <f>IF(O652="吨",N652*1000,IF(O652="万立方米",N652*10000,""))</f>
        <v>49000.0</v>
      </c>
      <c r="Q652" s="2" t="s">
        <v>58</v>
      </c>
      <c r="R652" s="2" t="s">
        <v>59</v>
      </c>
      <c r="S652" s="2" t="s">
        <v>79</v>
      </c>
      <c r="T652" s="2" t="s">
        <v>75</v>
      </c>
      <c r="U652" s="4">
        <f>6.0</f>
        <v>6.0</v>
      </c>
      <c r="V652" s="2" t="s">
        <v>62</v>
      </c>
      <c r="W652" s="2" t="s">
        <v>80</v>
      </c>
      <c r="X652" s="2" t="s">
        <v>64</v>
      </c>
      <c r="Y652" s="2" t="s">
        <v>65</v>
      </c>
      <c r="Z652" s="2">
        <v>0</v>
      </c>
      <c r="AA652" s="2"/>
      <c r="AB652" s="2"/>
      <c r="AC652" s="4">
        <f>P652*U652/1000000</f>
        <v>0.294</v>
      </c>
      <c r="AD652" s="4">
        <f>AC652*(1-Z652/100)</f>
        <v>0.294</v>
      </c>
      <c r="AE652" s="2" t="s">
        <v>66</v>
      </c>
      <c r="AF652" s="2" t="s">
        <v>67</v>
      </c>
      <c r="AG652" s="2" t="s">
        <v>68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964</v>
      </c>
      <c r="B653" s="2" t="s">
        <v>952</v>
      </c>
      <c r="C653" s="2" t="s">
        <v>47</v>
      </c>
      <c r="D653" s="2" t="s">
        <v>953</v>
      </c>
      <c r="E653" s="2" t="s">
        <v>115</v>
      </c>
      <c r="F653" s="2" t="s">
        <v>228</v>
      </c>
      <c r="G653" s="2" t="s">
        <v>117</v>
      </c>
      <c r="H653" s="2" t="s">
        <v>52</v>
      </c>
      <c r="I653" s="2" t="s">
        <v>161</v>
      </c>
      <c r="J653" s="2" t="s">
        <v>279</v>
      </c>
      <c r="K653" s="2" t="s">
        <v>55</v>
      </c>
      <c r="L653" s="2" t="s">
        <v>51</v>
      </c>
      <c r="M653" s="2" t="s">
        <v>82</v>
      </c>
      <c r="N653" s="3">
        <v>49</v>
      </c>
      <c r="O653" s="3" t="s">
        <v>57</v>
      </c>
      <c r="P653" s="4">
        <f>IF(O653="吨",N653*1000,IF(O653="万立方米",N653*10000,""))</f>
        <v>49000.0</v>
      </c>
      <c r="Q653" s="2" t="s">
        <v>58</v>
      </c>
      <c r="R653" s="2" t="s">
        <v>59</v>
      </c>
      <c r="S653" s="2" t="s">
        <v>83</v>
      </c>
      <c r="T653" s="2" t="s">
        <v>61</v>
      </c>
      <c r="U653" s="4">
        <f>0.35</f>
        <v>0.35</v>
      </c>
      <c r="V653" s="2" t="s">
        <v>62</v>
      </c>
      <c r="W653" s="2" t="s">
        <v>84</v>
      </c>
      <c r="X653" s="2" t="s">
        <v>64</v>
      </c>
      <c r="Y653" s="2" t="s">
        <v>65</v>
      </c>
      <c r="Z653" s="2">
        <v>0</v>
      </c>
      <c r="AA653" s="2"/>
      <c r="AB653" s="2"/>
      <c r="AC653" s="4">
        <f>P653*U653/1000000</f>
        <v>0.01715</v>
      </c>
      <c r="AD653" s="4">
        <f>AC653*(1-Z653/100)</f>
        <v>0.01715</v>
      </c>
      <c r="AE653" s="2" t="s">
        <v>66</v>
      </c>
      <c r="AF653" s="2" t="s">
        <v>67</v>
      </c>
      <c r="AG653" s="2" t="s">
        <v>68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965</v>
      </c>
      <c r="B654" s="2" t="s">
        <v>952</v>
      </c>
      <c r="C654" s="2" t="s">
        <v>47</v>
      </c>
      <c r="D654" s="2" t="s">
        <v>953</v>
      </c>
      <c r="E654" s="2" t="s">
        <v>115</v>
      </c>
      <c r="F654" s="2" t="s">
        <v>228</v>
      </c>
      <c r="G654" s="2" t="s">
        <v>117</v>
      </c>
      <c r="H654" s="2" t="s">
        <v>52</v>
      </c>
      <c r="I654" s="2" t="s">
        <v>161</v>
      </c>
      <c r="J654" s="2" t="s">
        <v>279</v>
      </c>
      <c r="K654" s="2" t="s">
        <v>55</v>
      </c>
      <c r="L654" s="2" t="s">
        <v>51</v>
      </c>
      <c r="M654" s="2" t="s">
        <v>86</v>
      </c>
      <c r="N654" s="3">
        <v>49</v>
      </c>
      <c r="O654" s="3" t="s">
        <v>57</v>
      </c>
      <c r="P654" s="4">
        <f>IF(O654="吨",N654*1000,IF(O654="万立方米",N654*10000,""))</f>
        <v>49000.0</v>
      </c>
      <c r="Q654" s="2" t="s">
        <v>58</v>
      </c>
      <c r="R654" s="2" t="s">
        <v>59</v>
      </c>
      <c r="S654" s="2" t="s">
        <v>87</v>
      </c>
      <c r="T654" s="2" t="s">
        <v>88</v>
      </c>
      <c r="U654" s="4">
        <f>0.75</f>
        <v>0.75</v>
      </c>
      <c r="V654" s="2" t="s">
        <v>62</v>
      </c>
      <c r="W654" s="2" t="s">
        <v>89</v>
      </c>
      <c r="X654" s="2" t="s">
        <v>64</v>
      </c>
      <c r="Y654" s="2" t="s">
        <v>65</v>
      </c>
      <c r="Z654" s="2">
        <v>0</v>
      </c>
      <c r="AA654" s="2"/>
      <c r="AB654" s="2"/>
      <c r="AC654" s="4">
        <f>P654*U654/1000000</f>
        <v>0.03675</v>
      </c>
      <c r="AD654" s="4">
        <f>AC655*(1-AA654/100)+(AC654-AC655)*(1-AB654/100)</f>
        <v>0.03675</v>
      </c>
      <c r="AE654" s="2" t="s">
        <v>66</v>
      </c>
      <c r="AF654" s="2" t="s">
        <v>67</v>
      </c>
      <c r="AG654" s="2" t="s">
        <v>68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966</v>
      </c>
      <c r="B655" s="2" t="s">
        <v>952</v>
      </c>
      <c r="C655" s="2" t="s">
        <v>47</v>
      </c>
      <c r="D655" s="2" t="s">
        <v>953</v>
      </c>
      <c r="E655" s="2" t="s">
        <v>115</v>
      </c>
      <c r="F655" s="2" t="s">
        <v>228</v>
      </c>
      <c r="G655" s="2" t="s">
        <v>117</v>
      </c>
      <c r="H655" s="2" t="s">
        <v>52</v>
      </c>
      <c r="I655" s="2" t="s">
        <v>161</v>
      </c>
      <c r="J655" s="2" t="s">
        <v>279</v>
      </c>
      <c r="K655" s="2" t="s">
        <v>55</v>
      </c>
      <c r="L655" s="2" t="s">
        <v>51</v>
      </c>
      <c r="M655" s="2" t="s">
        <v>91</v>
      </c>
      <c r="N655" s="3">
        <v>49</v>
      </c>
      <c r="O655" s="3" t="s">
        <v>57</v>
      </c>
      <c r="P655" s="4">
        <f>IF(O655="吨",N655*1000,IF(O655="万立方米",N655*10000,""))</f>
        <v>49000.0</v>
      </c>
      <c r="Q655" s="2" t="s">
        <v>58</v>
      </c>
      <c r="R655" s="2" t="s">
        <v>59</v>
      </c>
      <c r="S655" s="2" t="s">
        <v>92</v>
      </c>
      <c r="T655" s="2" t="s">
        <v>88</v>
      </c>
      <c r="U655" s="4">
        <f>0.75</f>
        <v>0.75</v>
      </c>
      <c r="V655" s="2" t="s">
        <v>62</v>
      </c>
      <c r="W655" s="2" t="s">
        <v>93</v>
      </c>
      <c r="X655" s="2" t="s">
        <v>64</v>
      </c>
      <c r="Y655" s="2" t="s">
        <v>65</v>
      </c>
      <c r="Z655" s="2">
        <v>0</v>
      </c>
      <c r="AA655" s="2"/>
      <c r="AB655" s="2"/>
      <c r="AC655" s="4">
        <f>P655*U655/1000000</f>
        <v>0.03675</v>
      </c>
      <c r="AD655" s="4">
        <f>AC655*(1-Z655/100)</f>
        <v>0.03675</v>
      </c>
      <c r="AE655" s="2" t="s">
        <v>66</v>
      </c>
      <c r="AF655" s="2" t="s">
        <v>67</v>
      </c>
      <c r="AG655" s="2" t="s">
        <v>68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967</v>
      </c>
      <c r="B656" s="2" t="s">
        <v>952</v>
      </c>
      <c r="C656" s="2" t="s">
        <v>47</v>
      </c>
      <c r="D656" s="2" t="s">
        <v>953</v>
      </c>
      <c r="E656" s="2" t="s">
        <v>115</v>
      </c>
      <c r="F656" s="2" t="s">
        <v>228</v>
      </c>
      <c r="G656" s="2" t="s">
        <v>117</v>
      </c>
      <c r="H656" s="2" t="s">
        <v>52</v>
      </c>
      <c r="I656" s="2" t="s">
        <v>161</v>
      </c>
      <c r="J656" s="2" t="s">
        <v>279</v>
      </c>
      <c r="K656" s="2" t="s">
        <v>55</v>
      </c>
      <c r="L656" s="2" t="s">
        <v>51</v>
      </c>
      <c r="M656" s="2" t="s">
        <v>95</v>
      </c>
      <c r="N656" s="3">
        <v>49</v>
      </c>
      <c r="O656" s="3" t="s">
        <v>57</v>
      </c>
      <c r="P656" s="4">
        <f>IF(O656="吨",N656*1000,IF(O656="万立方米",N656*10000,""))</f>
        <v>49000.0</v>
      </c>
      <c r="Q656" s="2" t="s">
        <v>58</v>
      </c>
      <c r="R656" s="2" t="s">
        <v>59</v>
      </c>
      <c r="S656" s="2" t="s">
        <v>96</v>
      </c>
      <c r="T656" s="2" t="s">
        <v>97</v>
      </c>
      <c r="U656" s="4">
        <f>1.7</f>
        <v>1.7</v>
      </c>
      <c r="V656" s="2" t="s">
        <v>62</v>
      </c>
      <c r="W656" s="2" t="s">
        <v>98</v>
      </c>
      <c r="X656" s="2" t="s">
        <v>64</v>
      </c>
      <c r="Y656" s="2" t="s">
        <v>65</v>
      </c>
      <c r="Z656" s="2">
        <v>0</v>
      </c>
      <c r="AA656" s="2"/>
      <c r="AB656" s="2"/>
      <c r="AC656" s="4">
        <f>P656*U656/1000000</f>
        <v>0.0833</v>
      </c>
      <c r="AD656" s="4">
        <f>AC656*(1-Z656/100)</f>
        <v>0.0833</v>
      </c>
      <c r="AE656" s="2" t="s">
        <v>66</v>
      </c>
      <c r="AF656" s="2" t="s">
        <v>67</v>
      </c>
      <c r="AG656" s="2" t="s">
        <v>68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968</v>
      </c>
      <c r="B657" s="2" t="s">
        <v>952</v>
      </c>
      <c r="C657" s="2" t="s">
        <v>47</v>
      </c>
      <c r="D657" s="2" t="s">
        <v>953</v>
      </c>
      <c r="E657" s="2" t="s">
        <v>115</v>
      </c>
      <c r="F657" s="2" t="s">
        <v>228</v>
      </c>
      <c r="G657" s="2" t="s">
        <v>117</v>
      </c>
      <c r="H657" s="2" t="s">
        <v>52</v>
      </c>
      <c r="I657" s="2" t="s">
        <v>161</v>
      </c>
      <c r="J657" s="2" t="s">
        <v>279</v>
      </c>
      <c r="K657" s="2" t="s">
        <v>55</v>
      </c>
      <c r="L657" s="2" t="s">
        <v>51</v>
      </c>
      <c r="M657" s="2" t="s">
        <v>100</v>
      </c>
      <c r="N657" s="3">
        <v>49</v>
      </c>
      <c r="O657" s="3" t="s">
        <v>57</v>
      </c>
      <c r="P657" s="4">
        <f>IF(O657="吨",N657*1000,IF(O657="万立方米",N657*10000,""))</f>
        <v>49000.0</v>
      </c>
      <c r="Q657" s="2" t="s">
        <v>58</v>
      </c>
      <c r="R657" s="2" t="s">
        <v>59</v>
      </c>
      <c r="S657" s="2" t="s">
        <v>101</v>
      </c>
      <c r="T657" s="2" t="s">
        <v>75</v>
      </c>
      <c r="U657" s="4">
        <f>0.12</f>
        <v>0.12</v>
      </c>
      <c r="V657" s="2" t="s">
        <v>62</v>
      </c>
      <c r="W657" s="2" t="s">
        <v>102</v>
      </c>
      <c r="X657" s="2" t="s">
        <v>64</v>
      </c>
      <c r="Y657" s="2" t="s">
        <v>65</v>
      </c>
      <c r="Z657" s="2">
        <v>0</v>
      </c>
      <c r="AA657" s="2"/>
      <c r="AB657" s="2"/>
      <c r="AC657" s="4">
        <f>P657*U657/1000000</f>
        <v>0.00588</v>
      </c>
      <c r="AD657" s="4">
        <f>AC657*(1-Z657/100)</f>
        <v>0.00588</v>
      </c>
      <c r="AE657" s="2" t="s">
        <v>66</v>
      </c>
      <c r="AF657" s="2" t="s">
        <v>67</v>
      </c>
      <c r="AG657" s="2" t="s">
        <v>68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969</v>
      </c>
      <c r="B658" s="2" t="s">
        <v>952</v>
      </c>
      <c r="C658" s="2" t="s">
        <v>47</v>
      </c>
      <c r="D658" s="2" t="s">
        <v>953</v>
      </c>
      <c r="E658" s="2" t="s">
        <v>115</v>
      </c>
      <c r="F658" s="2" t="s">
        <v>228</v>
      </c>
      <c r="G658" s="2" t="s">
        <v>117</v>
      </c>
      <c r="H658" s="2" t="s">
        <v>52</v>
      </c>
      <c r="I658" s="2"/>
      <c r="J658" s="2"/>
      <c r="K658" s="2"/>
      <c r="L658" s="2"/>
      <c r="M658" s="2" t="s">
        <v>104</v>
      </c>
      <c r="N658" s="3"/>
      <c r="O658" s="3"/>
      <c r="P658" s="4">
        <v>0.0</v>
      </c>
      <c r="Q658" s="2" t="s">
        <v>105</v>
      </c>
      <c r="R658" s="2" t="s">
        <v>106</v>
      </c>
      <c r="S658" s="2" t="s">
        <v>107</v>
      </c>
      <c r="T658" s="2" t="s">
        <v>108</v>
      </c>
      <c r="U658" s="4">
        <f>0.0</f>
        <v>0.0</v>
      </c>
      <c r="V658" s="2" t="s">
        <v>109</v>
      </c>
      <c r="W658" s="2" t="s">
        <v>110</v>
      </c>
      <c r="X658" s="2"/>
      <c r="Y658" s="2" t="s">
        <v>65</v>
      </c>
      <c r="Z658" s="2">
        <v>0</v>
      </c>
      <c r="AA658" s="2"/>
      <c r="AB658" s="2"/>
      <c r="AC658" s="4"/>
      <c r="AD658" s="4"/>
      <c r="AE658" s="2" t="s">
        <v>171</v>
      </c>
      <c r="AF658" s="2" t="s">
        <v>172</v>
      </c>
      <c r="AG658" s="2" t="s">
        <v>173</v>
      </c>
      <c r="AH658" s="2" t="s">
        <v>69</v>
      </c>
      <c r="AI658" s="2" t="s">
        <v>70</v>
      </c>
      <c r="AJ658" s="2" t="s">
        <v>71</v>
      </c>
      <c r="AK658" s="2">
        <v>3124</v>
      </c>
    </row>
    <row r="659" spans="1:37">
      <c r="A659" s="2" t="s">
        <v>970</v>
      </c>
      <c r="B659" s="2" t="s">
        <v>971</v>
      </c>
      <c r="C659" s="2" t="s">
        <v>47</v>
      </c>
      <c r="D659" s="2" t="s">
        <v>972</v>
      </c>
      <c r="E659" s="2" t="s">
        <v>595</v>
      </c>
      <c r="F659" s="2" t="s">
        <v>228</v>
      </c>
      <c r="G659" s="2" t="s">
        <v>117</v>
      </c>
      <c r="H659" s="2" t="s">
        <v>52</v>
      </c>
      <c r="I659" s="2" t="s">
        <v>53</v>
      </c>
      <c r="J659" s="2" t="s">
        <v>230</v>
      </c>
      <c r="K659" s="2" t="s">
        <v>55</v>
      </c>
      <c r="L659" s="2" t="s">
        <v>51</v>
      </c>
      <c r="M659" s="2" t="s">
        <v>56</v>
      </c>
      <c r="N659" s="3">
        <v>108227.91</v>
      </c>
      <c r="O659" s="3" t="s">
        <v>57</v>
      </c>
      <c r="P659" s="4">
        <f>IF(O659="吨",N659*1000,IF(O659="万立方米",N659*10000,""))</f>
        <v>108227910.0</v>
      </c>
      <c r="Q659" s="2" t="s">
        <v>58</v>
      </c>
      <c r="R659" s="2" t="s">
        <v>59</v>
      </c>
      <c r="S659" s="2" t="s">
        <v>60</v>
      </c>
      <c r="T659" s="2" t="s">
        <v>61</v>
      </c>
      <c r="U659" s="4">
        <f>0.06</f>
        <v>0.06</v>
      </c>
      <c r="V659" s="2" t="s">
        <v>62</v>
      </c>
      <c r="W659" s="2" t="s">
        <v>63</v>
      </c>
      <c r="X659" s="2" t="s">
        <v>64</v>
      </c>
      <c r="Y659" s="2" t="s">
        <v>65</v>
      </c>
      <c r="Z659" s="2">
        <v>0</v>
      </c>
      <c r="AA659" s="2"/>
      <c r="AB659" s="2"/>
      <c r="AC659" s="4">
        <f>P659*U659/1000000</f>
        <v>6.493674599999999</v>
      </c>
      <c r="AD659" s="4">
        <f>AC659*(1-Z659/100)</f>
        <v>6.493674599999999</v>
      </c>
      <c r="AE659" s="2" t="s">
        <v>66</v>
      </c>
      <c r="AF659" s="2" t="s">
        <v>67</v>
      </c>
      <c r="AG659" s="2" t="s">
        <v>973</v>
      </c>
      <c r="AH659" s="2" t="s">
        <v>69</v>
      </c>
      <c r="AI659" s="2" t="s">
        <v>70</v>
      </c>
      <c r="AJ659" s="2" t="s">
        <v>71</v>
      </c>
      <c r="AK659" s="2">
        <v>3968</v>
      </c>
    </row>
    <row r="660" spans="1:37">
      <c r="A660" s="2" t="s">
        <v>974</v>
      </c>
      <c r="B660" s="2" t="s">
        <v>971</v>
      </c>
      <c r="C660" s="2" t="s">
        <v>47</v>
      </c>
      <c r="D660" s="2" t="s">
        <v>972</v>
      </c>
      <c r="E660" s="2" t="s">
        <v>595</v>
      </c>
      <c r="F660" s="2" t="s">
        <v>228</v>
      </c>
      <c r="G660" s="2" t="s">
        <v>117</v>
      </c>
      <c r="H660" s="2" t="s">
        <v>52</v>
      </c>
      <c r="I660" s="2" t="s">
        <v>53</v>
      </c>
      <c r="J660" s="2" t="s">
        <v>230</v>
      </c>
      <c r="K660" s="2" t="s">
        <v>55</v>
      </c>
      <c r="L660" s="2" t="s">
        <v>51</v>
      </c>
      <c r="M660" s="2" t="s">
        <v>73</v>
      </c>
      <c r="N660" s="3">
        <v>108227.91</v>
      </c>
      <c r="O660" s="3" t="s">
        <v>57</v>
      </c>
      <c r="P660" s="4">
        <f>IF(O660="吨",N660*1000,IF(O660="万立方米",N660*10000,""))</f>
        <v>108227910.0</v>
      </c>
      <c r="Q660" s="2" t="s">
        <v>58</v>
      </c>
      <c r="R660" s="2" t="s">
        <v>59</v>
      </c>
      <c r="S660" s="2" t="s">
        <v>74</v>
      </c>
      <c r="T660" s="2" t="s">
        <v>75</v>
      </c>
      <c r="U660" s="4">
        <f>1.5</f>
        <v>1.5</v>
      </c>
      <c r="V660" s="2" t="s">
        <v>62</v>
      </c>
      <c r="W660" s="2" t="s">
        <v>76</v>
      </c>
      <c r="X660" s="2" t="s">
        <v>64</v>
      </c>
      <c r="Y660" s="2" t="s">
        <v>65</v>
      </c>
      <c r="Z660" s="2">
        <v>0</v>
      </c>
      <c r="AA660" s="2"/>
      <c r="AB660" s="2"/>
      <c r="AC660" s="4">
        <f>P660*U660/1000000</f>
        <v>162.341865</v>
      </c>
      <c r="AD660" s="4">
        <f>AC660*(1-Z660/100)</f>
        <v>162.341865</v>
      </c>
      <c r="AE660" s="2" t="s">
        <v>66</v>
      </c>
      <c r="AF660" s="2" t="s">
        <v>67</v>
      </c>
      <c r="AG660" s="2" t="s">
        <v>973</v>
      </c>
      <c r="AH660" s="2" t="s">
        <v>69</v>
      </c>
      <c r="AI660" s="2" t="s">
        <v>70</v>
      </c>
      <c r="AJ660" s="2" t="s">
        <v>71</v>
      </c>
      <c r="AK660" s="2">
        <v>3968</v>
      </c>
    </row>
    <row r="661" spans="1:37">
      <c r="A661" s="2" t="s">
        <v>975</v>
      </c>
      <c r="B661" s="2" t="s">
        <v>971</v>
      </c>
      <c r="C661" s="2" t="s">
        <v>47</v>
      </c>
      <c r="D661" s="2" t="s">
        <v>972</v>
      </c>
      <c r="E661" s="2" t="s">
        <v>595</v>
      </c>
      <c r="F661" s="2" t="s">
        <v>228</v>
      </c>
      <c r="G661" s="2" t="s">
        <v>117</v>
      </c>
      <c r="H661" s="2" t="s">
        <v>52</v>
      </c>
      <c r="I661" s="2" t="s">
        <v>53</v>
      </c>
      <c r="J661" s="2" t="s">
        <v>230</v>
      </c>
      <c r="K661" s="2" t="s">
        <v>55</v>
      </c>
      <c r="L661" s="2" t="s">
        <v>51</v>
      </c>
      <c r="M661" s="2" t="s">
        <v>78</v>
      </c>
      <c r="N661" s="3">
        <v>108227.91</v>
      </c>
      <c r="O661" s="3" t="s">
        <v>57</v>
      </c>
      <c r="P661" s="4">
        <f>IF(O661="吨",N661*1000,IF(O661="万立方米",N661*10000,""))</f>
        <v>108227910.0</v>
      </c>
      <c r="Q661" s="2" t="s">
        <v>58</v>
      </c>
      <c r="R661" s="2" t="s">
        <v>59</v>
      </c>
      <c r="S661" s="2" t="s">
        <v>79</v>
      </c>
      <c r="T661" s="2" t="s">
        <v>75</v>
      </c>
      <c r="U661" s="4">
        <f>6.0</f>
        <v>6.0</v>
      </c>
      <c r="V661" s="2" t="s">
        <v>62</v>
      </c>
      <c r="W661" s="2" t="s">
        <v>80</v>
      </c>
      <c r="X661" s="2" t="s">
        <v>64</v>
      </c>
      <c r="Y661" s="2" t="s">
        <v>65</v>
      </c>
      <c r="Z661" s="2">
        <v>0</v>
      </c>
      <c r="AA661" s="2"/>
      <c r="AB661" s="2"/>
      <c r="AC661" s="4">
        <f>P661*U661/1000000</f>
        <v>649.36746</v>
      </c>
      <c r="AD661" s="4">
        <f>AC661*(1-Z661/100)</f>
        <v>649.36746</v>
      </c>
      <c r="AE661" s="2" t="s">
        <v>66</v>
      </c>
      <c r="AF661" s="2" t="s">
        <v>67</v>
      </c>
      <c r="AG661" s="2" t="s">
        <v>973</v>
      </c>
      <c r="AH661" s="2" t="s">
        <v>69</v>
      </c>
      <c r="AI661" s="2" t="s">
        <v>70</v>
      </c>
      <c r="AJ661" s="2" t="s">
        <v>71</v>
      </c>
      <c r="AK661" s="2">
        <v>3968</v>
      </c>
    </row>
    <row r="662" spans="1:37">
      <c r="A662" s="2" t="s">
        <v>976</v>
      </c>
      <c r="B662" s="2" t="s">
        <v>971</v>
      </c>
      <c r="C662" s="2" t="s">
        <v>47</v>
      </c>
      <c r="D662" s="2" t="s">
        <v>972</v>
      </c>
      <c r="E662" s="2" t="s">
        <v>595</v>
      </c>
      <c r="F662" s="2" t="s">
        <v>228</v>
      </c>
      <c r="G662" s="2" t="s">
        <v>117</v>
      </c>
      <c r="H662" s="2" t="s">
        <v>52</v>
      </c>
      <c r="I662" s="2" t="s">
        <v>53</v>
      </c>
      <c r="J662" s="2" t="s">
        <v>230</v>
      </c>
      <c r="K662" s="2" t="s">
        <v>55</v>
      </c>
      <c r="L662" s="2" t="s">
        <v>51</v>
      </c>
      <c r="M662" s="2" t="s">
        <v>82</v>
      </c>
      <c r="N662" s="3">
        <v>108227.91</v>
      </c>
      <c r="O662" s="3" t="s">
        <v>57</v>
      </c>
      <c r="P662" s="4">
        <f>IF(O662="吨",N662*1000,IF(O662="万立方米",N662*10000,""))</f>
        <v>108227910.0</v>
      </c>
      <c r="Q662" s="2" t="s">
        <v>58</v>
      </c>
      <c r="R662" s="2" t="s">
        <v>59</v>
      </c>
      <c r="S662" s="2" t="s">
        <v>83</v>
      </c>
      <c r="T662" s="2" t="s">
        <v>61</v>
      </c>
      <c r="U662" s="4">
        <f>0.35</f>
        <v>0.35</v>
      </c>
      <c r="V662" s="2" t="s">
        <v>62</v>
      </c>
      <c r="W662" s="2" t="s">
        <v>84</v>
      </c>
      <c r="X662" s="2" t="s">
        <v>64</v>
      </c>
      <c r="Y662" s="2" t="s">
        <v>65</v>
      </c>
      <c r="Z662" s="2">
        <v>0</v>
      </c>
      <c r="AA662" s="2"/>
      <c r="AB662" s="2"/>
      <c r="AC662" s="4">
        <f>P662*U662/1000000</f>
        <v>37.8797685</v>
      </c>
      <c r="AD662" s="4">
        <f>AC662*(1-Z662/100)</f>
        <v>37.8797685</v>
      </c>
      <c r="AE662" s="2" t="s">
        <v>66</v>
      </c>
      <c r="AF662" s="2" t="s">
        <v>67</v>
      </c>
      <c r="AG662" s="2" t="s">
        <v>973</v>
      </c>
      <c r="AH662" s="2" t="s">
        <v>69</v>
      </c>
      <c r="AI662" s="2" t="s">
        <v>70</v>
      </c>
      <c r="AJ662" s="2" t="s">
        <v>71</v>
      </c>
      <c r="AK662" s="2">
        <v>3968</v>
      </c>
    </row>
    <row r="663" spans="1:37">
      <c r="A663" s="2" t="s">
        <v>977</v>
      </c>
      <c r="B663" s="2" t="s">
        <v>971</v>
      </c>
      <c r="C663" s="2" t="s">
        <v>47</v>
      </c>
      <c r="D663" s="2" t="s">
        <v>972</v>
      </c>
      <c r="E663" s="2" t="s">
        <v>595</v>
      </c>
      <c r="F663" s="2" t="s">
        <v>228</v>
      </c>
      <c r="G663" s="2" t="s">
        <v>117</v>
      </c>
      <c r="H663" s="2" t="s">
        <v>52</v>
      </c>
      <c r="I663" s="2" t="s">
        <v>53</v>
      </c>
      <c r="J663" s="2" t="s">
        <v>230</v>
      </c>
      <c r="K663" s="2" t="s">
        <v>55</v>
      </c>
      <c r="L663" s="2" t="s">
        <v>51</v>
      </c>
      <c r="M663" s="2" t="s">
        <v>86</v>
      </c>
      <c r="N663" s="3">
        <v>108227.91</v>
      </c>
      <c r="O663" s="3" t="s">
        <v>57</v>
      </c>
      <c r="P663" s="4">
        <f>IF(O663="吨",N663*1000,IF(O663="万立方米",N663*10000,""))</f>
        <v>108227910.0</v>
      </c>
      <c r="Q663" s="2" t="s">
        <v>58</v>
      </c>
      <c r="R663" s="2" t="s">
        <v>59</v>
      </c>
      <c r="S663" s="2" t="s">
        <v>87</v>
      </c>
      <c r="T663" s="2" t="s">
        <v>88</v>
      </c>
      <c r="U663" s="4">
        <f>0.75</f>
        <v>0.75</v>
      </c>
      <c r="V663" s="2" t="s">
        <v>62</v>
      </c>
      <c r="W663" s="2" t="s">
        <v>89</v>
      </c>
      <c r="X663" s="2" t="s">
        <v>64</v>
      </c>
      <c r="Y663" s="2" t="s">
        <v>65</v>
      </c>
      <c r="Z663" s="2">
        <v>0</v>
      </c>
      <c r="AA663" s="2"/>
      <c r="AB663" s="2"/>
      <c r="AC663" s="4">
        <f>P663*U663/1000000</f>
        <v>81.1709325</v>
      </c>
      <c r="AD663" s="4">
        <f>AC664*(1-AA663/100)+(AC663-AC664)*(1-AB663/100)</f>
        <v>81.1709325</v>
      </c>
      <c r="AE663" s="2" t="s">
        <v>66</v>
      </c>
      <c r="AF663" s="2" t="s">
        <v>67</v>
      </c>
      <c r="AG663" s="2" t="s">
        <v>973</v>
      </c>
      <c r="AH663" s="2" t="s">
        <v>69</v>
      </c>
      <c r="AI663" s="2" t="s">
        <v>70</v>
      </c>
      <c r="AJ663" s="2" t="s">
        <v>71</v>
      </c>
      <c r="AK663" s="2">
        <v>3968</v>
      </c>
    </row>
    <row r="664" spans="1:37">
      <c r="A664" s="2" t="s">
        <v>978</v>
      </c>
      <c r="B664" s="2" t="s">
        <v>971</v>
      </c>
      <c r="C664" s="2" t="s">
        <v>47</v>
      </c>
      <c r="D664" s="2" t="s">
        <v>972</v>
      </c>
      <c r="E664" s="2" t="s">
        <v>595</v>
      </c>
      <c r="F664" s="2" t="s">
        <v>228</v>
      </c>
      <c r="G664" s="2" t="s">
        <v>117</v>
      </c>
      <c r="H664" s="2" t="s">
        <v>52</v>
      </c>
      <c r="I664" s="2" t="s">
        <v>53</v>
      </c>
      <c r="J664" s="2" t="s">
        <v>230</v>
      </c>
      <c r="K664" s="2" t="s">
        <v>55</v>
      </c>
      <c r="L664" s="2" t="s">
        <v>51</v>
      </c>
      <c r="M664" s="2" t="s">
        <v>91</v>
      </c>
      <c r="N664" s="3">
        <v>108227.91</v>
      </c>
      <c r="O664" s="3" t="s">
        <v>57</v>
      </c>
      <c r="P664" s="4">
        <f>IF(O664="吨",N664*1000,IF(O664="万立方米",N664*10000,""))</f>
        <v>108227910.0</v>
      </c>
      <c r="Q664" s="2" t="s">
        <v>58</v>
      </c>
      <c r="R664" s="2" t="s">
        <v>59</v>
      </c>
      <c r="S664" s="2" t="s">
        <v>92</v>
      </c>
      <c r="T664" s="2" t="s">
        <v>88</v>
      </c>
      <c r="U664" s="4">
        <f>0.75</f>
        <v>0.75</v>
      </c>
      <c r="V664" s="2" t="s">
        <v>62</v>
      </c>
      <c r="W664" s="2" t="s">
        <v>93</v>
      </c>
      <c r="X664" s="2" t="s">
        <v>64</v>
      </c>
      <c r="Y664" s="2" t="s">
        <v>65</v>
      </c>
      <c r="Z664" s="2">
        <v>0</v>
      </c>
      <c r="AA664" s="2"/>
      <c r="AB664" s="2"/>
      <c r="AC664" s="4">
        <f>P664*U664/1000000</f>
        <v>81.1709325</v>
      </c>
      <c r="AD664" s="4">
        <f>AC664*(1-Z664/100)</f>
        <v>81.1709325</v>
      </c>
      <c r="AE664" s="2" t="s">
        <v>66</v>
      </c>
      <c r="AF664" s="2" t="s">
        <v>67</v>
      </c>
      <c r="AG664" s="2" t="s">
        <v>973</v>
      </c>
      <c r="AH664" s="2" t="s">
        <v>69</v>
      </c>
      <c r="AI664" s="2" t="s">
        <v>70</v>
      </c>
      <c r="AJ664" s="2" t="s">
        <v>71</v>
      </c>
      <c r="AK664" s="2">
        <v>3968</v>
      </c>
    </row>
    <row r="665" spans="1:37">
      <c r="A665" s="2" t="s">
        <v>979</v>
      </c>
      <c r="B665" s="2" t="s">
        <v>971</v>
      </c>
      <c r="C665" s="2" t="s">
        <v>47</v>
      </c>
      <c r="D665" s="2" t="s">
        <v>972</v>
      </c>
      <c r="E665" s="2" t="s">
        <v>595</v>
      </c>
      <c r="F665" s="2" t="s">
        <v>228</v>
      </c>
      <c r="G665" s="2" t="s">
        <v>117</v>
      </c>
      <c r="H665" s="2" t="s">
        <v>52</v>
      </c>
      <c r="I665" s="2" t="s">
        <v>53</v>
      </c>
      <c r="J665" s="2" t="s">
        <v>230</v>
      </c>
      <c r="K665" s="2" t="s">
        <v>55</v>
      </c>
      <c r="L665" s="2" t="s">
        <v>51</v>
      </c>
      <c r="M665" s="2" t="s">
        <v>95</v>
      </c>
      <c r="N665" s="3">
        <v>108227.91</v>
      </c>
      <c r="O665" s="3" t="s">
        <v>57</v>
      </c>
      <c r="P665" s="4">
        <f>IF(O665="吨",N665*1000,IF(O665="万立方米",N665*10000,""))</f>
        <v>108227910.0</v>
      </c>
      <c r="Q665" s="2" t="s">
        <v>58</v>
      </c>
      <c r="R665" s="2" t="s">
        <v>59</v>
      </c>
      <c r="S665" s="2" t="s">
        <v>96</v>
      </c>
      <c r="T665" s="2" t="s">
        <v>97</v>
      </c>
      <c r="U665" s="4">
        <f>1.7</f>
        <v>1.7</v>
      </c>
      <c r="V665" s="2" t="s">
        <v>62</v>
      </c>
      <c r="W665" s="2" t="s">
        <v>98</v>
      </c>
      <c r="X665" s="2" t="s">
        <v>64</v>
      </c>
      <c r="Y665" s="2" t="s">
        <v>65</v>
      </c>
      <c r="Z665" s="2">
        <v>0</v>
      </c>
      <c r="AA665" s="2"/>
      <c r="AB665" s="2"/>
      <c r="AC665" s="4">
        <f>P665*U665/1000000</f>
        <v>183.987447</v>
      </c>
      <c r="AD665" s="4">
        <f>AC665*(1-Z665/100)</f>
        <v>183.987447</v>
      </c>
      <c r="AE665" s="2" t="s">
        <v>66</v>
      </c>
      <c r="AF665" s="2" t="s">
        <v>67</v>
      </c>
      <c r="AG665" s="2" t="s">
        <v>973</v>
      </c>
      <c r="AH665" s="2" t="s">
        <v>69</v>
      </c>
      <c r="AI665" s="2" t="s">
        <v>70</v>
      </c>
      <c r="AJ665" s="2" t="s">
        <v>71</v>
      </c>
      <c r="AK665" s="2">
        <v>3968</v>
      </c>
    </row>
    <row r="666" spans="1:37">
      <c r="A666" s="2" t="s">
        <v>980</v>
      </c>
      <c r="B666" s="2" t="s">
        <v>971</v>
      </c>
      <c r="C666" s="2" t="s">
        <v>47</v>
      </c>
      <c r="D666" s="2" t="s">
        <v>972</v>
      </c>
      <c r="E666" s="2" t="s">
        <v>595</v>
      </c>
      <c r="F666" s="2" t="s">
        <v>228</v>
      </c>
      <c r="G666" s="2" t="s">
        <v>117</v>
      </c>
      <c r="H666" s="2" t="s">
        <v>52</v>
      </c>
      <c r="I666" s="2" t="s">
        <v>53</v>
      </c>
      <c r="J666" s="2" t="s">
        <v>230</v>
      </c>
      <c r="K666" s="2" t="s">
        <v>55</v>
      </c>
      <c r="L666" s="2" t="s">
        <v>51</v>
      </c>
      <c r="M666" s="2" t="s">
        <v>100</v>
      </c>
      <c r="N666" s="3">
        <v>108227.91</v>
      </c>
      <c r="O666" s="3" t="s">
        <v>57</v>
      </c>
      <c r="P666" s="4">
        <f>IF(O666="吨",N666*1000,IF(O666="万立方米",N666*10000,""))</f>
        <v>108227910.0</v>
      </c>
      <c r="Q666" s="2" t="s">
        <v>58</v>
      </c>
      <c r="R666" s="2" t="s">
        <v>59</v>
      </c>
      <c r="S666" s="2" t="s">
        <v>101</v>
      </c>
      <c r="T666" s="2" t="s">
        <v>75</v>
      </c>
      <c r="U666" s="4">
        <f>0.12</f>
        <v>0.12</v>
      </c>
      <c r="V666" s="2" t="s">
        <v>62</v>
      </c>
      <c r="W666" s="2" t="s">
        <v>102</v>
      </c>
      <c r="X666" s="2" t="s">
        <v>64</v>
      </c>
      <c r="Y666" s="2" t="s">
        <v>65</v>
      </c>
      <c r="Z666" s="2">
        <v>0</v>
      </c>
      <c r="AA666" s="2"/>
      <c r="AB666" s="2"/>
      <c r="AC666" s="4">
        <f>P666*U666/1000000</f>
        <v>12.987349199999999</v>
      </c>
      <c r="AD666" s="4">
        <f>AC666*(1-Z666/100)</f>
        <v>12.987349199999999</v>
      </c>
      <c r="AE666" s="2" t="s">
        <v>66</v>
      </c>
      <c r="AF666" s="2" t="s">
        <v>67</v>
      </c>
      <c r="AG666" s="2" t="s">
        <v>973</v>
      </c>
      <c r="AH666" s="2" t="s">
        <v>69</v>
      </c>
      <c r="AI666" s="2" t="s">
        <v>70</v>
      </c>
      <c r="AJ666" s="2" t="s">
        <v>71</v>
      </c>
      <c r="AK666" s="2">
        <v>3968</v>
      </c>
    </row>
    <row r="667" spans="1:37">
      <c r="A667" s="2" t="s">
        <v>981</v>
      </c>
      <c r="B667" s="2" t="s">
        <v>971</v>
      </c>
      <c r="C667" s="2" t="s">
        <v>47</v>
      </c>
      <c r="D667" s="2" t="s">
        <v>972</v>
      </c>
      <c r="E667" s="2" t="s">
        <v>595</v>
      </c>
      <c r="F667" s="2" t="s">
        <v>228</v>
      </c>
      <c r="G667" s="2" t="s">
        <v>117</v>
      </c>
      <c r="H667" s="2" t="s">
        <v>52</v>
      </c>
      <c r="I667" s="2"/>
      <c r="J667" s="2"/>
      <c r="K667" s="2"/>
      <c r="L667" s="2"/>
      <c r="M667" s="2" t="s">
        <v>104</v>
      </c>
      <c r="N667" s="3"/>
      <c r="O667" s="3"/>
      <c r="P667" s="4">
        <v>0.0</v>
      </c>
      <c r="Q667" s="2" t="s">
        <v>105</v>
      </c>
      <c r="R667" s="2" t="s">
        <v>106</v>
      </c>
      <c r="S667" s="2" t="s">
        <v>107</v>
      </c>
      <c r="T667" s="2" t="s">
        <v>108</v>
      </c>
      <c r="U667" s="4">
        <f>0.0</f>
        <v>0.0</v>
      </c>
      <c r="V667" s="2" t="s">
        <v>109</v>
      </c>
      <c r="W667" s="2" t="s">
        <v>110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982</v>
      </c>
      <c r="AH667" s="2" t="s">
        <v>69</v>
      </c>
      <c r="AI667" s="2" t="s">
        <v>70</v>
      </c>
      <c r="AJ667" s="2" t="s">
        <v>71</v>
      </c>
      <c r="AK667" s="2">
        <v>3968</v>
      </c>
    </row>
    <row r="668" spans="1:37">
      <c r="A668" s="2" t="s">
        <v>983</v>
      </c>
      <c r="B668" s="2" t="s">
        <v>984</v>
      </c>
      <c r="C668" s="2" t="s">
        <v>47</v>
      </c>
      <c r="D668" s="2" t="s">
        <v>985</v>
      </c>
      <c r="E668" s="2" t="s">
        <v>227</v>
      </c>
      <c r="F668" s="2" t="s">
        <v>228</v>
      </c>
      <c r="G668" s="2" t="s">
        <v>117</v>
      </c>
      <c r="H668" s="2" t="s">
        <v>628</v>
      </c>
      <c r="I668" s="2" t="s">
        <v>53</v>
      </c>
      <c r="J668" s="2" t="s">
        <v>230</v>
      </c>
      <c r="K668" s="2" t="s">
        <v>55</v>
      </c>
      <c r="L668" s="2" t="s">
        <v>51</v>
      </c>
      <c r="M668" s="2" t="s">
        <v>56</v>
      </c>
      <c r="N668" s="3">
        <v>849.8200000000001</v>
      </c>
      <c r="O668" s="3" t="s">
        <v>57</v>
      </c>
      <c r="P668" s="4">
        <f>IF(O668="吨",N668*1000,IF(O668="万立方米",N668*10000,""))</f>
        <v>849820.0</v>
      </c>
      <c r="Q668" s="2" t="s">
        <v>58</v>
      </c>
      <c r="R668" s="2" t="s">
        <v>59</v>
      </c>
      <c r="S668" s="2" t="s">
        <v>60</v>
      </c>
      <c r="T668" s="2" t="s">
        <v>61</v>
      </c>
      <c r="U668" s="4">
        <f>0.06</f>
        <v>0.06</v>
      </c>
      <c r="V668" s="2" t="s">
        <v>62</v>
      </c>
      <c r="W668" s="2" t="s">
        <v>63</v>
      </c>
      <c r="X668" s="2" t="s">
        <v>64</v>
      </c>
      <c r="Y668" s="2" t="s">
        <v>65</v>
      </c>
      <c r="Z668" s="2">
        <v>0</v>
      </c>
      <c r="AA668" s="2"/>
      <c r="AB668" s="2"/>
      <c r="AC668" s="4">
        <f>P668*U668/1000000</f>
        <v>0.0509892</v>
      </c>
      <c r="AD668" s="4">
        <f>AC668*(1-Z668/100)</f>
        <v>0.0509892</v>
      </c>
      <c r="AE668" s="2" t="s">
        <v>66</v>
      </c>
      <c r="AF668" s="2" t="s">
        <v>67</v>
      </c>
      <c r="AG668" s="2" t="s">
        <v>68</v>
      </c>
      <c r="AH668" s="2" t="s">
        <v>69</v>
      </c>
      <c r="AI668" s="2" t="s">
        <v>70</v>
      </c>
      <c r="AJ668" s="2" t="s">
        <v>71</v>
      </c>
      <c r="AK668" s="2">
        <v>732</v>
      </c>
    </row>
    <row r="669" spans="1:37">
      <c r="A669" s="2" t="s">
        <v>986</v>
      </c>
      <c r="B669" s="2" t="s">
        <v>984</v>
      </c>
      <c r="C669" s="2" t="s">
        <v>47</v>
      </c>
      <c r="D669" s="2" t="s">
        <v>985</v>
      </c>
      <c r="E669" s="2" t="s">
        <v>227</v>
      </c>
      <c r="F669" s="2" t="s">
        <v>228</v>
      </c>
      <c r="G669" s="2" t="s">
        <v>117</v>
      </c>
      <c r="H669" s="2" t="s">
        <v>628</v>
      </c>
      <c r="I669" s="2" t="s">
        <v>53</v>
      </c>
      <c r="J669" s="2" t="s">
        <v>230</v>
      </c>
      <c r="K669" s="2" t="s">
        <v>55</v>
      </c>
      <c r="L669" s="2" t="s">
        <v>51</v>
      </c>
      <c r="M669" s="2" t="s">
        <v>73</v>
      </c>
      <c r="N669" s="3">
        <v>849.8200000000001</v>
      </c>
      <c r="O669" s="3" t="s">
        <v>57</v>
      </c>
      <c r="P669" s="4">
        <f>IF(O669="吨",N669*1000,IF(O669="万立方米",N669*10000,""))</f>
        <v>849820.0</v>
      </c>
      <c r="Q669" s="2" t="s">
        <v>58</v>
      </c>
      <c r="R669" s="2" t="s">
        <v>59</v>
      </c>
      <c r="S669" s="2" t="s">
        <v>74</v>
      </c>
      <c r="T669" s="2" t="s">
        <v>75</v>
      </c>
      <c r="U669" s="4">
        <f>1.5</f>
        <v>1.5</v>
      </c>
      <c r="V669" s="2" t="s">
        <v>62</v>
      </c>
      <c r="W669" s="2" t="s">
        <v>76</v>
      </c>
      <c r="X669" s="2" t="s">
        <v>64</v>
      </c>
      <c r="Y669" s="2" t="s">
        <v>65</v>
      </c>
      <c r="Z669" s="2">
        <v>0</v>
      </c>
      <c r="AA669" s="2"/>
      <c r="AB669" s="2"/>
      <c r="AC669" s="4">
        <f>P669*U669/1000000</f>
        <v>1.27473</v>
      </c>
      <c r="AD669" s="4">
        <f>AC669*(1-Z669/100)</f>
        <v>1.27473</v>
      </c>
      <c r="AE669" s="2" t="s">
        <v>66</v>
      </c>
      <c r="AF669" s="2" t="s">
        <v>67</v>
      </c>
      <c r="AG669" s="2" t="s">
        <v>68</v>
      </c>
      <c r="AH669" s="2" t="s">
        <v>69</v>
      </c>
      <c r="AI669" s="2" t="s">
        <v>70</v>
      </c>
      <c r="AJ669" s="2" t="s">
        <v>71</v>
      </c>
      <c r="AK669" s="2">
        <v>732</v>
      </c>
    </row>
    <row r="670" spans="1:37">
      <c r="A670" s="2" t="s">
        <v>987</v>
      </c>
      <c r="B670" s="2" t="s">
        <v>984</v>
      </c>
      <c r="C670" s="2" t="s">
        <v>47</v>
      </c>
      <c r="D670" s="2" t="s">
        <v>985</v>
      </c>
      <c r="E670" s="2" t="s">
        <v>227</v>
      </c>
      <c r="F670" s="2" t="s">
        <v>228</v>
      </c>
      <c r="G670" s="2" t="s">
        <v>117</v>
      </c>
      <c r="H670" s="2" t="s">
        <v>628</v>
      </c>
      <c r="I670" s="2" t="s">
        <v>53</v>
      </c>
      <c r="J670" s="2" t="s">
        <v>230</v>
      </c>
      <c r="K670" s="2" t="s">
        <v>55</v>
      </c>
      <c r="L670" s="2" t="s">
        <v>51</v>
      </c>
      <c r="M670" s="2" t="s">
        <v>78</v>
      </c>
      <c r="N670" s="3">
        <v>849.8200000000001</v>
      </c>
      <c r="O670" s="3" t="s">
        <v>57</v>
      </c>
      <c r="P670" s="4">
        <f>IF(O670="吨",N670*1000,IF(O670="万立方米",N670*10000,""))</f>
        <v>849820.0</v>
      </c>
      <c r="Q670" s="2" t="s">
        <v>58</v>
      </c>
      <c r="R670" s="2" t="s">
        <v>59</v>
      </c>
      <c r="S670" s="2" t="s">
        <v>79</v>
      </c>
      <c r="T670" s="2" t="s">
        <v>75</v>
      </c>
      <c r="U670" s="4">
        <f>6.0</f>
        <v>6.0</v>
      </c>
      <c r="V670" s="2" t="s">
        <v>62</v>
      </c>
      <c r="W670" s="2" t="s">
        <v>80</v>
      </c>
      <c r="X670" s="2" t="s">
        <v>64</v>
      </c>
      <c r="Y670" s="2" t="s">
        <v>65</v>
      </c>
      <c r="Z670" s="2">
        <v>0</v>
      </c>
      <c r="AA670" s="2"/>
      <c r="AB670" s="2"/>
      <c r="AC670" s="4">
        <f>P670*U670/1000000</f>
        <v>5.09892</v>
      </c>
      <c r="AD670" s="4">
        <f>AC670*(1-Z670/100)</f>
        <v>5.09892</v>
      </c>
      <c r="AE670" s="2" t="s">
        <v>66</v>
      </c>
      <c r="AF670" s="2" t="s">
        <v>67</v>
      </c>
      <c r="AG670" s="2" t="s">
        <v>68</v>
      </c>
      <c r="AH670" s="2" t="s">
        <v>69</v>
      </c>
      <c r="AI670" s="2" t="s">
        <v>70</v>
      </c>
      <c r="AJ670" s="2" t="s">
        <v>71</v>
      </c>
      <c r="AK670" s="2">
        <v>732</v>
      </c>
    </row>
    <row r="671" spans="1:37">
      <c r="A671" s="2" t="s">
        <v>988</v>
      </c>
      <c r="B671" s="2" t="s">
        <v>984</v>
      </c>
      <c r="C671" s="2" t="s">
        <v>47</v>
      </c>
      <c r="D671" s="2" t="s">
        <v>985</v>
      </c>
      <c r="E671" s="2" t="s">
        <v>227</v>
      </c>
      <c r="F671" s="2" t="s">
        <v>228</v>
      </c>
      <c r="G671" s="2" t="s">
        <v>117</v>
      </c>
      <c r="H671" s="2" t="s">
        <v>628</v>
      </c>
      <c r="I671" s="2" t="s">
        <v>53</v>
      </c>
      <c r="J671" s="2" t="s">
        <v>230</v>
      </c>
      <c r="K671" s="2" t="s">
        <v>55</v>
      </c>
      <c r="L671" s="2" t="s">
        <v>51</v>
      </c>
      <c r="M671" s="2" t="s">
        <v>82</v>
      </c>
      <c r="N671" s="3">
        <v>849.8200000000001</v>
      </c>
      <c r="O671" s="3" t="s">
        <v>57</v>
      </c>
      <c r="P671" s="4">
        <f>IF(O671="吨",N671*1000,IF(O671="万立方米",N671*10000,""))</f>
        <v>849820.0</v>
      </c>
      <c r="Q671" s="2" t="s">
        <v>58</v>
      </c>
      <c r="R671" s="2" t="s">
        <v>59</v>
      </c>
      <c r="S671" s="2" t="s">
        <v>83</v>
      </c>
      <c r="T671" s="2" t="s">
        <v>61</v>
      </c>
      <c r="U671" s="4">
        <f>0.35</f>
        <v>0.35</v>
      </c>
      <c r="V671" s="2" t="s">
        <v>62</v>
      </c>
      <c r="W671" s="2" t="s">
        <v>84</v>
      </c>
      <c r="X671" s="2" t="s">
        <v>64</v>
      </c>
      <c r="Y671" s="2" t="s">
        <v>65</v>
      </c>
      <c r="Z671" s="2">
        <v>0</v>
      </c>
      <c r="AA671" s="2"/>
      <c r="AB671" s="2"/>
      <c r="AC671" s="4">
        <f>P671*U671/1000000</f>
        <v>0.297437</v>
      </c>
      <c r="AD671" s="4">
        <f>AC671*(1-Z671/100)</f>
        <v>0.297437</v>
      </c>
      <c r="AE671" s="2" t="s">
        <v>66</v>
      </c>
      <c r="AF671" s="2" t="s">
        <v>67</v>
      </c>
      <c r="AG671" s="2" t="s">
        <v>68</v>
      </c>
      <c r="AH671" s="2" t="s">
        <v>69</v>
      </c>
      <c r="AI671" s="2" t="s">
        <v>70</v>
      </c>
      <c r="AJ671" s="2" t="s">
        <v>71</v>
      </c>
      <c r="AK671" s="2">
        <v>732</v>
      </c>
    </row>
    <row r="672" spans="1:37">
      <c r="A672" s="2" t="s">
        <v>989</v>
      </c>
      <c r="B672" s="2" t="s">
        <v>984</v>
      </c>
      <c r="C672" s="2" t="s">
        <v>47</v>
      </c>
      <c r="D672" s="2" t="s">
        <v>985</v>
      </c>
      <c r="E672" s="2" t="s">
        <v>227</v>
      </c>
      <c r="F672" s="2" t="s">
        <v>228</v>
      </c>
      <c r="G672" s="2" t="s">
        <v>117</v>
      </c>
      <c r="H672" s="2" t="s">
        <v>628</v>
      </c>
      <c r="I672" s="2" t="s">
        <v>53</v>
      </c>
      <c r="J672" s="2" t="s">
        <v>230</v>
      </c>
      <c r="K672" s="2" t="s">
        <v>55</v>
      </c>
      <c r="L672" s="2" t="s">
        <v>51</v>
      </c>
      <c r="M672" s="2" t="s">
        <v>86</v>
      </c>
      <c r="N672" s="3">
        <v>849.8200000000001</v>
      </c>
      <c r="O672" s="3" t="s">
        <v>57</v>
      </c>
      <c r="P672" s="4">
        <f>IF(O672="吨",N672*1000,IF(O672="万立方米",N672*10000,""))</f>
        <v>849820.0</v>
      </c>
      <c r="Q672" s="2" t="s">
        <v>58</v>
      </c>
      <c r="R672" s="2" t="s">
        <v>59</v>
      </c>
      <c r="S672" s="2" t="s">
        <v>87</v>
      </c>
      <c r="T672" s="2" t="s">
        <v>88</v>
      </c>
      <c r="U672" s="4">
        <f>0.75</f>
        <v>0.75</v>
      </c>
      <c r="V672" s="2" t="s">
        <v>62</v>
      </c>
      <c r="W672" s="2" t="s">
        <v>89</v>
      </c>
      <c r="X672" s="2" t="s">
        <v>64</v>
      </c>
      <c r="Y672" s="2" t="s">
        <v>65</v>
      </c>
      <c r="Z672" s="2">
        <v>0</v>
      </c>
      <c r="AA672" s="2"/>
      <c r="AB672" s="2"/>
      <c r="AC672" s="4">
        <f>P672*U672/1000000</f>
        <v>0.637365</v>
      </c>
      <c r="AD672" s="4">
        <f>AC673*(1-AA672/100)+(AC672-AC673)*(1-AB672/100)</f>
        <v>0.637365</v>
      </c>
      <c r="AE672" s="2" t="s">
        <v>66</v>
      </c>
      <c r="AF672" s="2" t="s">
        <v>67</v>
      </c>
      <c r="AG672" s="2" t="s">
        <v>68</v>
      </c>
      <c r="AH672" s="2" t="s">
        <v>69</v>
      </c>
      <c r="AI672" s="2" t="s">
        <v>70</v>
      </c>
      <c r="AJ672" s="2" t="s">
        <v>71</v>
      </c>
      <c r="AK672" s="2">
        <v>732</v>
      </c>
    </row>
    <row r="673" spans="1:37">
      <c r="A673" s="2" t="s">
        <v>990</v>
      </c>
      <c r="B673" s="2" t="s">
        <v>984</v>
      </c>
      <c r="C673" s="2" t="s">
        <v>47</v>
      </c>
      <c r="D673" s="2" t="s">
        <v>985</v>
      </c>
      <c r="E673" s="2" t="s">
        <v>227</v>
      </c>
      <c r="F673" s="2" t="s">
        <v>228</v>
      </c>
      <c r="G673" s="2" t="s">
        <v>117</v>
      </c>
      <c r="H673" s="2" t="s">
        <v>628</v>
      </c>
      <c r="I673" s="2" t="s">
        <v>53</v>
      </c>
      <c r="J673" s="2" t="s">
        <v>230</v>
      </c>
      <c r="K673" s="2" t="s">
        <v>55</v>
      </c>
      <c r="L673" s="2" t="s">
        <v>51</v>
      </c>
      <c r="M673" s="2" t="s">
        <v>91</v>
      </c>
      <c r="N673" s="3">
        <v>849.8200000000001</v>
      </c>
      <c r="O673" s="3" t="s">
        <v>57</v>
      </c>
      <c r="P673" s="4">
        <f>IF(O673="吨",N673*1000,IF(O673="万立方米",N673*10000,""))</f>
        <v>849820.0</v>
      </c>
      <c r="Q673" s="2" t="s">
        <v>58</v>
      </c>
      <c r="R673" s="2" t="s">
        <v>59</v>
      </c>
      <c r="S673" s="2" t="s">
        <v>92</v>
      </c>
      <c r="T673" s="2" t="s">
        <v>88</v>
      </c>
      <c r="U673" s="4">
        <f>0.75</f>
        <v>0.75</v>
      </c>
      <c r="V673" s="2" t="s">
        <v>62</v>
      </c>
      <c r="W673" s="2" t="s">
        <v>93</v>
      </c>
      <c r="X673" s="2" t="s">
        <v>64</v>
      </c>
      <c r="Y673" s="2" t="s">
        <v>65</v>
      </c>
      <c r="Z673" s="2">
        <v>0</v>
      </c>
      <c r="AA673" s="2"/>
      <c r="AB673" s="2"/>
      <c r="AC673" s="4">
        <f>P673*U673/1000000</f>
        <v>0.637365</v>
      </c>
      <c r="AD673" s="4">
        <f>AC673*(1-Z673/100)</f>
        <v>0.637365</v>
      </c>
      <c r="AE673" s="2" t="s">
        <v>66</v>
      </c>
      <c r="AF673" s="2" t="s">
        <v>67</v>
      </c>
      <c r="AG673" s="2" t="s">
        <v>68</v>
      </c>
      <c r="AH673" s="2" t="s">
        <v>69</v>
      </c>
      <c r="AI673" s="2" t="s">
        <v>70</v>
      </c>
      <c r="AJ673" s="2" t="s">
        <v>71</v>
      </c>
      <c r="AK673" s="2">
        <v>732</v>
      </c>
    </row>
    <row r="674" spans="1:37">
      <c r="A674" s="2" t="s">
        <v>991</v>
      </c>
      <c r="B674" s="2" t="s">
        <v>984</v>
      </c>
      <c r="C674" s="2" t="s">
        <v>47</v>
      </c>
      <c r="D674" s="2" t="s">
        <v>985</v>
      </c>
      <c r="E674" s="2" t="s">
        <v>227</v>
      </c>
      <c r="F674" s="2" t="s">
        <v>228</v>
      </c>
      <c r="G674" s="2" t="s">
        <v>117</v>
      </c>
      <c r="H674" s="2" t="s">
        <v>628</v>
      </c>
      <c r="I674" s="2" t="s">
        <v>53</v>
      </c>
      <c r="J674" s="2" t="s">
        <v>230</v>
      </c>
      <c r="K674" s="2" t="s">
        <v>55</v>
      </c>
      <c r="L674" s="2" t="s">
        <v>51</v>
      </c>
      <c r="M674" s="2" t="s">
        <v>95</v>
      </c>
      <c r="N674" s="3">
        <v>849.8200000000001</v>
      </c>
      <c r="O674" s="3" t="s">
        <v>57</v>
      </c>
      <c r="P674" s="4">
        <f>IF(O674="吨",N674*1000,IF(O674="万立方米",N674*10000,""))</f>
        <v>849820.0</v>
      </c>
      <c r="Q674" s="2" t="s">
        <v>58</v>
      </c>
      <c r="R674" s="2" t="s">
        <v>59</v>
      </c>
      <c r="S674" s="2" t="s">
        <v>96</v>
      </c>
      <c r="T674" s="2" t="s">
        <v>97</v>
      </c>
      <c r="U674" s="4">
        <f>1.7</f>
        <v>1.7</v>
      </c>
      <c r="V674" s="2" t="s">
        <v>62</v>
      </c>
      <c r="W674" s="2" t="s">
        <v>98</v>
      </c>
      <c r="X674" s="2" t="s">
        <v>64</v>
      </c>
      <c r="Y674" s="2" t="s">
        <v>65</v>
      </c>
      <c r="Z674" s="2">
        <v>0</v>
      </c>
      <c r="AA674" s="2"/>
      <c r="AB674" s="2"/>
      <c r="AC674" s="4">
        <f>P674*U674/1000000</f>
        <v>1.444694</v>
      </c>
      <c r="AD674" s="4">
        <f>AC674*(1-Z674/100)</f>
        <v>1.444694</v>
      </c>
      <c r="AE674" s="2" t="s">
        <v>66</v>
      </c>
      <c r="AF674" s="2" t="s">
        <v>67</v>
      </c>
      <c r="AG674" s="2" t="s">
        <v>68</v>
      </c>
      <c r="AH674" s="2" t="s">
        <v>69</v>
      </c>
      <c r="AI674" s="2" t="s">
        <v>70</v>
      </c>
      <c r="AJ674" s="2" t="s">
        <v>71</v>
      </c>
      <c r="AK674" s="2">
        <v>732</v>
      </c>
    </row>
    <row r="675" spans="1:37">
      <c r="A675" s="2" t="s">
        <v>992</v>
      </c>
      <c r="B675" s="2" t="s">
        <v>984</v>
      </c>
      <c r="C675" s="2" t="s">
        <v>47</v>
      </c>
      <c r="D675" s="2" t="s">
        <v>985</v>
      </c>
      <c r="E675" s="2" t="s">
        <v>227</v>
      </c>
      <c r="F675" s="2" t="s">
        <v>228</v>
      </c>
      <c r="G675" s="2" t="s">
        <v>117</v>
      </c>
      <c r="H675" s="2" t="s">
        <v>628</v>
      </c>
      <c r="I675" s="2" t="s">
        <v>53</v>
      </c>
      <c r="J675" s="2" t="s">
        <v>230</v>
      </c>
      <c r="K675" s="2" t="s">
        <v>55</v>
      </c>
      <c r="L675" s="2" t="s">
        <v>51</v>
      </c>
      <c r="M675" s="2" t="s">
        <v>100</v>
      </c>
      <c r="N675" s="3">
        <v>849.8200000000001</v>
      </c>
      <c r="O675" s="3" t="s">
        <v>57</v>
      </c>
      <c r="P675" s="4">
        <f>IF(O675="吨",N675*1000,IF(O675="万立方米",N675*10000,""))</f>
        <v>849820.0</v>
      </c>
      <c r="Q675" s="2" t="s">
        <v>58</v>
      </c>
      <c r="R675" s="2" t="s">
        <v>59</v>
      </c>
      <c r="S675" s="2" t="s">
        <v>101</v>
      </c>
      <c r="T675" s="2" t="s">
        <v>75</v>
      </c>
      <c r="U675" s="4">
        <f>0.12</f>
        <v>0.12</v>
      </c>
      <c r="V675" s="2" t="s">
        <v>62</v>
      </c>
      <c r="W675" s="2" t="s">
        <v>102</v>
      </c>
      <c r="X675" s="2" t="s">
        <v>64</v>
      </c>
      <c r="Y675" s="2" t="s">
        <v>65</v>
      </c>
      <c r="Z675" s="2">
        <v>0</v>
      </c>
      <c r="AA675" s="2"/>
      <c r="AB675" s="2"/>
      <c r="AC675" s="4">
        <f>P675*U675/1000000</f>
        <v>0.1019784</v>
      </c>
      <c r="AD675" s="4">
        <f>AC675*(1-Z675/100)</f>
        <v>0.1019784</v>
      </c>
      <c r="AE675" s="2" t="s">
        <v>66</v>
      </c>
      <c r="AF675" s="2" t="s">
        <v>67</v>
      </c>
      <c r="AG675" s="2" t="s">
        <v>68</v>
      </c>
      <c r="AH675" s="2" t="s">
        <v>69</v>
      </c>
      <c r="AI675" s="2" t="s">
        <v>70</v>
      </c>
      <c r="AJ675" s="2" t="s">
        <v>71</v>
      </c>
      <c r="AK675" s="2">
        <v>732</v>
      </c>
    </row>
    <row r="676" spans="1:37">
      <c r="A676" s="2" t="s">
        <v>993</v>
      </c>
      <c r="B676" s="2" t="s">
        <v>984</v>
      </c>
      <c r="C676" s="2" t="s">
        <v>47</v>
      </c>
      <c r="D676" s="2" t="s">
        <v>985</v>
      </c>
      <c r="E676" s="2" t="s">
        <v>227</v>
      </c>
      <c r="F676" s="2" t="s">
        <v>228</v>
      </c>
      <c r="G676" s="2" t="s">
        <v>117</v>
      </c>
      <c r="H676" s="2" t="s">
        <v>628</v>
      </c>
      <c r="I676" s="2"/>
      <c r="J676" s="2"/>
      <c r="K676" s="2"/>
      <c r="L676" s="2"/>
      <c r="M676" s="2" t="s">
        <v>104</v>
      </c>
      <c r="N676" s="3"/>
      <c r="O676" s="3"/>
      <c r="P676" s="4">
        <v>0.0</v>
      </c>
      <c r="Q676" s="2" t="s">
        <v>105</v>
      </c>
      <c r="R676" s="2" t="s">
        <v>106</v>
      </c>
      <c r="S676" s="2" t="s">
        <v>107</v>
      </c>
      <c r="T676" s="2" t="s">
        <v>108</v>
      </c>
      <c r="U676" s="4">
        <f>0.0</f>
        <v>0.0</v>
      </c>
      <c r="V676" s="2" t="s">
        <v>109</v>
      </c>
      <c r="W676" s="2" t="s">
        <v>110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111</v>
      </c>
      <c r="AH676" s="2" t="s">
        <v>69</v>
      </c>
      <c r="AI676" s="2" t="s">
        <v>70</v>
      </c>
      <c r="AJ676" s="2" t="s">
        <v>71</v>
      </c>
      <c r="AK676" s="2">
        <v>732</v>
      </c>
    </row>
    <row r="677" spans="1:37">
      <c r="A677" s="2" t="s">
        <v>994</v>
      </c>
      <c r="B677" s="2" t="s">
        <v>995</v>
      </c>
      <c r="C677" s="2" t="s">
        <v>47</v>
      </c>
      <c r="D677" s="2" t="s">
        <v>996</v>
      </c>
      <c r="E677" s="2" t="s">
        <v>412</v>
      </c>
      <c r="F677" s="2" t="s">
        <v>116</v>
      </c>
      <c r="G677" s="2" t="s">
        <v>181</v>
      </c>
      <c r="H677" s="2" t="s">
        <v>52</v>
      </c>
      <c r="I677" s="2" t="s">
        <v>53</v>
      </c>
      <c r="J677" s="2" t="s">
        <v>180</v>
      </c>
      <c r="K677" s="2" t="s">
        <v>180</v>
      </c>
      <c r="L677" s="2" t="s">
        <v>181</v>
      </c>
      <c r="M677" s="2" t="s">
        <v>56</v>
      </c>
      <c r="N677" s="3">
        <v>791</v>
      </c>
      <c r="O677" s="3" t="s">
        <v>182</v>
      </c>
      <c r="P677" s="4">
        <f>IF(O677="吨",N677*1000,IF(O677="万立方米",N677*10000,""))</f>
        <v>7910000.0</v>
      </c>
      <c r="Q677" s="2" t="s">
        <v>183</v>
      </c>
      <c r="R677" s="2" t="s">
        <v>184</v>
      </c>
      <c r="S677" s="2" t="s">
        <v>185</v>
      </c>
      <c r="T677" s="2" t="s">
        <v>75</v>
      </c>
      <c r="U677" s="4">
        <f>0.001</f>
        <v>0.001</v>
      </c>
      <c r="V677" s="2" t="s">
        <v>186</v>
      </c>
      <c r="W677" s="2" t="s">
        <v>187</v>
      </c>
      <c r="X677" s="2" t="s">
        <v>64</v>
      </c>
      <c r="Y677" s="2" t="s">
        <v>65</v>
      </c>
      <c r="Z677" s="2">
        <v>0</v>
      </c>
      <c r="AA677" s="2"/>
      <c r="AB677" s="2"/>
      <c r="AC677" s="4">
        <f>P677*U677/1000000</f>
        <v>0.00791</v>
      </c>
      <c r="AD677" s="4">
        <f>AC677*(1-Z677/100)</f>
        <v>0.00791</v>
      </c>
      <c r="AE677" s="2" t="s">
        <v>66</v>
      </c>
      <c r="AF677" s="2" t="s">
        <v>67</v>
      </c>
      <c r="AG677" s="2" t="s">
        <v>68</v>
      </c>
      <c r="AH677" s="2" t="s">
        <v>69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997</v>
      </c>
      <c r="B678" s="2" t="s">
        <v>995</v>
      </c>
      <c r="C678" s="2" t="s">
        <v>47</v>
      </c>
      <c r="D678" s="2" t="s">
        <v>996</v>
      </c>
      <c r="E678" s="2" t="s">
        <v>412</v>
      </c>
      <c r="F678" s="2" t="s">
        <v>116</v>
      </c>
      <c r="G678" s="2" t="s">
        <v>181</v>
      </c>
      <c r="H678" s="2" t="s">
        <v>52</v>
      </c>
      <c r="I678" s="2" t="s">
        <v>53</v>
      </c>
      <c r="J678" s="2" t="s">
        <v>180</v>
      </c>
      <c r="K678" s="2" t="s">
        <v>180</v>
      </c>
      <c r="L678" s="2" t="s">
        <v>181</v>
      </c>
      <c r="M678" s="2" t="s">
        <v>73</v>
      </c>
      <c r="N678" s="3">
        <v>791</v>
      </c>
      <c r="O678" s="3" t="s">
        <v>182</v>
      </c>
      <c r="P678" s="4">
        <f>IF(O678="吨",N678*1000,IF(O678="万立方米",N678*10000,""))</f>
        <v>7910000.0</v>
      </c>
      <c r="Q678" s="2" t="s">
        <v>183</v>
      </c>
      <c r="R678" s="2" t="s">
        <v>184</v>
      </c>
      <c r="S678" s="2" t="s">
        <v>189</v>
      </c>
      <c r="T678" s="2" t="s">
        <v>75</v>
      </c>
      <c r="U678" s="4">
        <f>0.35</f>
        <v>0.35</v>
      </c>
      <c r="V678" s="2" t="s">
        <v>186</v>
      </c>
      <c r="W678" s="2" t="s">
        <v>190</v>
      </c>
      <c r="X678" s="2" t="s">
        <v>64</v>
      </c>
      <c r="Y678" s="2" t="s">
        <v>65</v>
      </c>
      <c r="Z678" s="2">
        <v>0</v>
      </c>
      <c r="AA678" s="2"/>
      <c r="AB678" s="2"/>
      <c r="AC678" s="4">
        <f>P678*U678/1000000</f>
        <v>2.7685</v>
      </c>
      <c r="AD678" s="4">
        <f>AC678*(1-Z678/100)</f>
        <v>2.7685</v>
      </c>
      <c r="AE678" s="2" t="s">
        <v>66</v>
      </c>
      <c r="AF678" s="2" t="s">
        <v>67</v>
      </c>
      <c r="AG678" s="2" t="s">
        <v>68</v>
      </c>
      <c r="AH678" s="2" t="s">
        <v>69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998</v>
      </c>
      <c r="B679" s="2" t="s">
        <v>995</v>
      </c>
      <c r="C679" s="2" t="s">
        <v>47</v>
      </c>
      <c r="D679" s="2" t="s">
        <v>996</v>
      </c>
      <c r="E679" s="2" t="s">
        <v>412</v>
      </c>
      <c r="F679" s="2" t="s">
        <v>116</v>
      </c>
      <c r="G679" s="2" t="s">
        <v>181</v>
      </c>
      <c r="H679" s="2" t="s">
        <v>52</v>
      </c>
      <c r="I679" s="2" t="s">
        <v>53</v>
      </c>
      <c r="J679" s="2" t="s">
        <v>180</v>
      </c>
      <c r="K679" s="2" t="s">
        <v>180</v>
      </c>
      <c r="L679" s="2" t="s">
        <v>181</v>
      </c>
      <c r="M679" s="2" t="s">
        <v>78</v>
      </c>
      <c r="N679" s="3">
        <v>791</v>
      </c>
      <c r="O679" s="3" t="s">
        <v>182</v>
      </c>
      <c r="P679" s="4">
        <f>IF(O679="吨",N679*1000,IF(O679="万立方米",N679*10000,""))</f>
        <v>7910000.0</v>
      </c>
      <c r="Q679" s="2" t="s">
        <v>183</v>
      </c>
      <c r="R679" s="2" t="s">
        <v>184</v>
      </c>
      <c r="S679" s="2" t="s">
        <v>192</v>
      </c>
      <c r="T679" s="2" t="s">
        <v>75</v>
      </c>
      <c r="U679" s="4">
        <f>1.2</f>
        <v>1.2</v>
      </c>
      <c r="V679" s="2" t="s">
        <v>186</v>
      </c>
      <c r="W679" s="2" t="s">
        <v>193</v>
      </c>
      <c r="X679" s="2" t="s">
        <v>64</v>
      </c>
      <c r="Y679" s="2" t="s">
        <v>65</v>
      </c>
      <c r="Z679" s="2">
        <v>0</v>
      </c>
      <c r="AA679" s="2"/>
      <c r="AB679" s="2"/>
      <c r="AC679" s="4">
        <f>P679*U679/1000000</f>
        <v>9.492</v>
      </c>
      <c r="AD679" s="4">
        <f>AC679*(1-Z679/100)</f>
        <v>9.492</v>
      </c>
      <c r="AE679" s="2" t="s">
        <v>66</v>
      </c>
      <c r="AF679" s="2" t="s">
        <v>67</v>
      </c>
      <c r="AG679" s="2" t="s">
        <v>68</v>
      </c>
      <c r="AH679" s="2" t="s">
        <v>69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999</v>
      </c>
      <c r="B680" s="2" t="s">
        <v>995</v>
      </c>
      <c r="C680" s="2" t="s">
        <v>47</v>
      </c>
      <c r="D680" s="2" t="s">
        <v>996</v>
      </c>
      <c r="E680" s="2" t="s">
        <v>412</v>
      </c>
      <c r="F680" s="2" t="s">
        <v>116</v>
      </c>
      <c r="G680" s="2" t="s">
        <v>181</v>
      </c>
      <c r="H680" s="2" t="s">
        <v>52</v>
      </c>
      <c r="I680" s="2" t="s">
        <v>53</v>
      </c>
      <c r="J680" s="2" t="s">
        <v>180</v>
      </c>
      <c r="K680" s="2" t="s">
        <v>180</v>
      </c>
      <c r="L680" s="2" t="s">
        <v>181</v>
      </c>
      <c r="M680" s="2" t="s">
        <v>82</v>
      </c>
      <c r="N680" s="3">
        <v>791</v>
      </c>
      <c r="O680" s="3" t="s">
        <v>182</v>
      </c>
      <c r="P680" s="4">
        <f>IF(O680="吨",N680*1000,IF(O680="万立方米",N680*10000,""))</f>
        <v>7910000.0</v>
      </c>
      <c r="Q680" s="2" t="s">
        <v>183</v>
      </c>
      <c r="R680" s="2" t="s">
        <v>184</v>
      </c>
      <c r="S680" s="2" t="s">
        <v>195</v>
      </c>
      <c r="T680" s="2" t="s">
        <v>75</v>
      </c>
      <c r="U680" s="4">
        <f>0.002</f>
        <v>0.002</v>
      </c>
      <c r="V680" s="2" t="s">
        <v>186</v>
      </c>
      <c r="W680" s="2" t="s">
        <v>196</v>
      </c>
      <c r="X680" s="2" t="s">
        <v>64</v>
      </c>
      <c r="Y680" s="2" t="s">
        <v>65</v>
      </c>
      <c r="Z680" s="2">
        <v>0</v>
      </c>
      <c r="AA680" s="2"/>
      <c r="AB680" s="2"/>
      <c r="AC680" s="4">
        <f>P680*U680/1000000</f>
        <v>0.01582</v>
      </c>
      <c r="AD680" s="4">
        <f>AC680*(1-Z680/100)</f>
        <v>0.01582</v>
      </c>
      <c r="AE680" s="2" t="s">
        <v>66</v>
      </c>
      <c r="AF680" s="2" t="s">
        <v>67</v>
      </c>
      <c r="AG680" s="2" t="s">
        <v>68</v>
      </c>
      <c r="AH680" s="2" t="s">
        <v>69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1000</v>
      </c>
      <c r="B681" s="2" t="s">
        <v>995</v>
      </c>
      <c r="C681" s="2" t="s">
        <v>47</v>
      </c>
      <c r="D681" s="2" t="s">
        <v>996</v>
      </c>
      <c r="E681" s="2" t="s">
        <v>412</v>
      </c>
      <c r="F681" s="2" t="s">
        <v>116</v>
      </c>
      <c r="G681" s="2" t="s">
        <v>181</v>
      </c>
      <c r="H681" s="2" t="s">
        <v>52</v>
      </c>
      <c r="I681" s="2" t="s">
        <v>53</v>
      </c>
      <c r="J681" s="2" t="s">
        <v>180</v>
      </c>
      <c r="K681" s="2" t="s">
        <v>180</v>
      </c>
      <c r="L681" s="2" t="s">
        <v>181</v>
      </c>
      <c r="M681" s="2" t="s">
        <v>86</v>
      </c>
      <c r="N681" s="3">
        <v>791</v>
      </c>
      <c r="O681" s="3" t="s">
        <v>182</v>
      </c>
      <c r="P681" s="4">
        <f>IF(O681="吨",N681*1000,IF(O681="万立方米",N681*10000,""))</f>
        <v>7910000.0</v>
      </c>
      <c r="Q681" s="2" t="s">
        <v>183</v>
      </c>
      <c r="R681" s="2" t="s">
        <v>184</v>
      </c>
      <c r="S681" s="2" t="s">
        <v>198</v>
      </c>
      <c r="T681" s="2" t="s">
        <v>75</v>
      </c>
      <c r="U681" s="4">
        <f>0.01</f>
        <v>0.01</v>
      </c>
      <c r="V681" s="2" t="s">
        <v>186</v>
      </c>
      <c r="W681" s="2" t="s">
        <v>199</v>
      </c>
      <c r="X681" s="2" t="s">
        <v>64</v>
      </c>
      <c r="Y681" s="2" t="s">
        <v>65</v>
      </c>
      <c r="Z681" s="2">
        <v>0</v>
      </c>
      <c r="AA681" s="2"/>
      <c r="AB681" s="2"/>
      <c r="AC681" s="4">
        <f>P681*U681/1000000</f>
        <v>0.0791</v>
      </c>
      <c r="AD681" s="4">
        <f>AC682*(1-AA681/100)+(AC681-AC682)*(1-AB681/100)</f>
        <v>0.0791</v>
      </c>
      <c r="AE681" s="2" t="s">
        <v>66</v>
      </c>
      <c r="AF681" s="2" t="s">
        <v>67</v>
      </c>
      <c r="AG681" s="2" t="s">
        <v>68</v>
      </c>
      <c r="AH681" s="2" t="s">
        <v>69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1001</v>
      </c>
      <c r="B682" s="2" t="s">
        <v>995</v>
      </c>
      <c r="C682" s="2" t="s">
        <v>47</v>
      </c>
      <c r="D682" s="2" t="s">
        <v>996</v>
      </c>
      <c r="E682" s="2" t="s">
        <v>412</v>
      </c>
      <c r="F682" s="2" t="s">
        <v>116</v>
      </c>
      <c r="G682" s="2" t="s">
        <v>181</v>
      </c>
      <c r="H682" s="2" t="s">
        <v>52</v>
      </c>
      <c r="I682" s="2" t="s">
        <v>53</v>
      </c>
      <c r="J682" s="2" t="s">
        <v>180</v>
      </c>
      <c r="K682" s="2" t="s">
        <v>180</v>
      </c>
      <c r="L682" s="2" t="s">
        <v>181</v>
      </c>
      <c r="M682" s="2" t="s">
        <v>91</v>
      </c>
      <c r="N682" s="3">
        <v>791</v>
      </c>
      <c r="O682" s="3" t="s">
        <v>182</v>
      </c>
      <c r="P682" s="4">
        <f>IF(O682="吨",N682*1000,IF(O682="万立方米",N682*10000,""))</f>
        <v>7910000.0</v>
      </c>
      <c r="Q682" s="2" t="s">
        <v>183</v>
      </c>
      <c r="R682" s="2" t="s">
        <v>184</v>
      </c>
      <c r="S682" s="2" t="s">
        <v>201</v>
      </c>
      <c r="T682" s="2" t="s">
        <v>75</v>
      </c>
      <c r="U682" s="4">
        <f>0.005</f>
        <v>0.005</v>
      </c>
      <c r="V682" s="2" t="s">
        <v>186</v>
      </c>
      <c r="W682" s="2" t="s">
        <v>202</v>
      </c>
      <c r="X682" s="2" t="s">
        <v>64</v>
      </c>
      <c r="Y682" s="2" t="s">
        <v>65</v>
      </c>
      <c r="Z682" s="2">
        <v>0</v>
      </c>
      <c r="AA682" s="2"/>
      <c r="AB682" s="2"/>
      <c r="AC682" s="4">
        <f>P682*U682/1000000</f>
        <v>0.03955</v>
      </c>
      <c r="AD682" s="4">
        <f>AC682*(1-Z682/100)</f>
        <v>0.03955</v>
      </c>
      <c r="AE682" s="2" t="s">
        <v>66</v>
      </c>
      <c r="AF682" s="2" t="s">
        <v>67</v>
      </c>
      <c r="AG682" s="2" t="s">
        <v>68</v>
      </c>
      <c r="AH682" s="2" t="s">
        <v>69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1002</v>
      </c>
      <c r="B683" s="2" t="s">
        <v>995</v>
      </c>
      <c r="C683" s="2" t="s">
        <v>47</v>
      </c>
      <c r="D683" s="2" t="s">
        <v>996</v>
      </c>
      <c r="E683" s="2" t="s">
        <v>412</v>
      </c>
      <c r="F683" s="2" t="s">
        <v>116</v>
      </c>
      <c r="G683" s="2" t="s">
        <v>181</v>
      </c>
      <c r="H683" s="2" t="s">
        <v>52</v>
      </c>
      <c r="I683" s="2" t="s">
        <v>53</v>
      </c>
      <c r="J683" s="2" t="s">
        <v>180</v>
      </c>
      <c r="K683" s="2" t="s">
        <v>180</v>
      </c>
      <c r="L683" s="2" t="s">
        <v>181</v>
      </c>
      <c r="M683" s="2" t="s">
        <v>95</v>
      </c>
      <c r="N683" s="3">
        <v>791</v>
      </c>
      <c r="O683" s="3" t="s">
        <v>182</v>
      </c>
      <c r="P683" s="4">
        <f>IF(O683="吨",N683*1000,IF(O683="万立方米",N683*10000,""))</f>
        <v>7910000.0</v>
      </c>
      <c r="Q683" s="2" t="s">
        <v>183</v>
      </c>
      <c r="R683" s="2" t="s">
        <v>184</v>
      </c>
      <c r="S683" s="2" t="s">
        <v>204</v>
      </c>
      <c r="T683" s="2" t="s">
        <v>75</v>
      </c>
      <c r="U683" s="4">
        <f>0.005</f>
        <v>0.005</v>
      </c>
      <c r="V683" s="2" t="s">
        <v>186</v>
      </c>
      <c r="W683" s="2" t="s">
        <v>205</v>
      </c>
      <c r="X683" s="2" t="s">
        <v>64</v>
      </c>
      <c r="Y683" s="2" t="s">
        <v>65</v>
      </c>
      <c r="Z683" s="2">
        <v>0</v>
      </c>
      <c r="AA683" s="2"/>
      <c r="AB683" s="2"/>
      <c r="AC683" s="4">
        <f>P683*U683/1000000</f>
        <v>0.03955</v>
      </c>
      <c r="AD683" s="4">
        <f>AC683*(1-Z683/100)</f>
        <v>0.03955</v>
      </c>
      <c r="AE683" s="2" t="s">
        <v>66</v>
      </c>
      <c r="AF683" s="2" t="s">
        <v>67</v>
      </c>
      <c r="AG683" s="2" t="s">
        <v>68</v>
      </c>
      <c r="AH683" s="2" t="s">
        <v>69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1003</v>
      </c>
      <c r="B684" s="2" t="s">
        <v>995</v>
      </c>
      <c r="C684" s="2" t="s">
        <v>47</v>
      </c>
      <c r="D684" s="2" t="s">
        <v>996</v>
      </c>
      <c r="E684" s="2" t="s">
        <v>412</v>
      </c>
      <c r="F684" s="2" t="s">
        <v>116</v>
      </c>
      <c r="G684" s="2" t="s">
        <v>181</v>
      </c>
      <c r="H684" s="2" t="s">
        <v>52</v>
      </c>
      <c r="I684" s="2" t="s">
        <v>53</v>
      </c>
      <c r="J684" s="2" t="s">
        <v>180</v>
      </c>
      <c r="K684" s="2" t="s">
        <v>180</v>
      </c>
      <c r="L684" s="2" t="s">
        <v>181</v>
      </c>
      <c r="M684" s="2" t="s">
        <v>100</v>
      </c>
      <c r="N684" s="3">
        <v>791</v>
      </c>
      <c r="O684" s="3" t="s">
        <v>182</v>
      </c>
      <c r="P684" s="4">
        <f>IF(O684="吨",N684*1000,IF(O684="万立方米",N684*10000,""))</f>
        <v>7910000.0</v>
      </c>
      <c r="Q684" s="2" t="s">
        <v>183</v>
      </c>
      <c r="R684" s="2" t="s">
        <v>184</v>
      </c>
      <c r="S684" s="2" t="s">
        <v>207</v>
      </c>
      <c r="T684" s="2" t="s">
        <v>75</v>
      </c>
      <c r="U684" s="4">
        <f>0.02</f>
        <v>0.02</v>
      </c>
      <c r="V684" s="2" t="s">
        <v>186</v>
      </c>
      <c r="W684" s="2" t="s">
        <v>208</v>
      </c>
      <c r="X684" s="2" t="s">
        <v>64</v>
      </c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68</v>
      </c>
      <c r="AH684" s="2" t="s">
        <v>69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1004</v>
      </c>
      <c r="B685" s="2" t="s">
        <v>995</v>
      </c>
      <c r="C685" s="2" t="s">
        <v>47</v>
      </c>
      <c r="D685" s="2" t="s">
        <v>996</v>
      </c>
      <c r="E685" s="2" t="s">
        <v>412</v>
      </c>
      <c r="F685" s="2" t="s">
        <v>116</v>
      </c>
      <c r="G685" s="2" t="s">
        <v>181</v>
      </c>
      <c r="H685" s="2" t="s">
        <v>52</v>
      </c>
      <c r="I685" s="2"/>
      <c r="J685" s="2"/>
      <c r="K685" s="2" t="s">
        <v>147</v>
      </c>
      <c r="L685" s="2" t="s">
        <v>148</v>
      </c>
      <c r="M685" s="2" t="s">
        <v>104</v>
      </c>
      <c r="N685" s="3"/>
      <c r="O685" s="3"/>
      <c r="P685" s="2"/>
      <c r="Q685" s="2" t="s">
        <v>105</v>
      </c>
      <c r="R685" s="2" t="s">
        <v>106</v>
      </c>
      <c r="S685" s="2" t="s">
        <v>107</v>
      </c>
      <c r="T685" s="2" t="s">
        <v>108</v>
      </c>
      <c r="U685" s="2"/>
      <c r="V685" s="2" t="s">
        <v>109</v>
      </c>
      <c r="W685" s="2" t="s">
        <v>110</v>
      </c>
      <c r="X685" s="2"/>
      <c r="Y685" s="2" t="s">
        <v>65</v>
      </c>
      <c r="Z685" s="2">
        <v>0</v>
      </c>
      <c r="AA685" s="2"/>
      <c r="AB685" s="2"/>
      <c r="AC685" s="2"/>
      <c r="AD685" s="2"/>
      <c r="AE685" s="2" t="s">
        <v>123</v>
      </c>
      <c r="AF685" s="2" t="s">
        <v>222</v>
      </c>
      <c r="AG685" s="2" t="s">
        <v>223</v>
      </c>
      <c r="AH685" s="2" t="s">
        <v>69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1005</v>
      </c>
      <c r="B686" s="2" t="s">
        <v>1006</v>
      </c>
      <c r="C686" s="2" t="s">
        <v>47</v>
      </c>
      <c r="D686" s="2" t="s">
        <v>1007</v>
      </c>
      <c r="E686" s="2" t="s">
        <v>898</v>
      </c>
      <c r="F686" s="2" t="s">
        <v>116</v>
      </c>
      <c r="G686" s="2" t="s">
        <v>181</v>
      </c>
      <c r="H686" s="2" t="s">
        <v>52</v>
      </c>
      <c r="I686" s="2" t="s">
        <v>53</v>
      </c>
      <c r="J686" s="2" t="s">
        <v>180</v>
      </c>
      <c r="K686" s="2" t="s">
        <v>180</v>
      </c>
      <c r="L686" s="2" t="s">
        <v>181</v>
      </c>
      <c r="M686" s="2" t="s">
        <v>56</v>
      </c>
      <c r="N686" s="3">
        <v>412.081</v>
      </c>
      <c r="O686" s="3" t="s">
        <v>182</v>
      </c>
      <c r="P686" s="4">
        <f>IF(O686="吨",N686*1000,IF(O686="万立方米",N686*10000,""))</f>
        <v>4120810.0</v>
      </c>
      <c r="Q686" s="2" t="s">
        <v>183</v>
      </c>
      <c r="R686" s="2" t="s">
        <v>184</v>
      </c>
      <c r="S686" s="2" t="s">
        <v>185</v>
      </c>
      <c r="T686" s="2" t="s">
        <v>75</v>
      </c>
      <c r="U686" s="4">
        <f>0.001</f>
        <v>0.001</v>
      </c>
      <c r="V686" s="2" t="s">
        <v>186</v>
      </c>
      <c r="W686" s="2" t="s">
        <v>187</v>
      </c>
      <c r="X686" s="2" t="s">
        <v>64</v>
      </c>
      <c r="Y686" s="2" t="s">
        <v>65</v>
      </c>
      <c r="Z686" s="2">
        <v>0</v>
      </c>
      <c r="AA686" s="2"/>
      <c r="AB686" s="2"/>
      <c r="AC686" s="4">
        <f>P686*U686/1000000</f>
        <v>0.004120810000000001</v>
      </c>
      <c r="AD686" s="4">
        <f>AC686*(1-Z686/100)</f>
        <v>0.004120810000000001</v>
      </c>
      <c r="AE686" s="2" t="s">
        <v>66</v>
      </c>
      <c r="AF686" s="2" t="s">
        <v>67</v>
      </c>
      <c r="AG686" s="2"/>
      <c r="AH686" s="2" t="s">
        <v>69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1008</v>
      </c>
      <c r="B687" s="2" t="s">
        <v>1006</v>
      </c>
      <c r="C687" s="2" t="s">
        <v>47</v>
      </c>
      <c r="D687" s="2" t="s">
        <v>1007</v>
      </c>
      <c r="E687" s="2" t="s">
        <v>898</v>
      </c>
      <c r="F687" s="2" t="s">
        <v>116</v>
      </c>
      <c r="G687" s="2" t="s">
        <v>181</v>
      </c>
      <c r="H687" s="2" t="s">
        <v>52</v>
      </c>
      <c r="I687" s="2" t="s">
        <v>53</v>
      </c>
      <c r="J687" s="2" t="s">
        <v>180</v>
      </c>
      <c r="K687" s="2" t="s">
        <v>180</v>
      </c>
      <c r="L687" s="2" t="s">
        <v>181</v>
      </c>
      <c r="M687" s="2" t="s">
        <v>73</v>
      </c>
      <c r="N687" s="3">
        <v>412.081</v>
      </c>
      <c r="O687" s="3" t="s">
        <v>182</v>
      </c>
      <c r="P687" s="4">
        <f>IF(O687="吨",N687*1000,IF(O687="万立方米",N687*10000,""))</f>
        <v>4120810.0</v>
      </c>
      <c r="Q687" s="2" t="s">
        <v>183</v>
      </c>
      <c r="R687" s="2" t="s">
        <v>184</v>
      </c>
      <c r="S687" s="2" t="s">
        <v>189</v>
      </c>
      <c r="T687" s="2" t="s">
        <v>75</v>
      </c>
      <c r="U687" s="4">
        <f>0.35</f>
        <v>0.35</v>
      </c>
      <c r="V687" s="2" t="s">
        <v>186</v>
      </c>
      <c r="W687" s="2" t="s">
        <v>190</v>
      </c>
      <c r="X687" s="2" t="s">
        <v>64</v>
      </c>
      <c r="Y687" s="2" t="s">
        <v>65</v>
      </c>
      <c r="Z687" s="2">
        <v>0</v>
      </c>
      <c r="AA687" s="2"/>
      <c r="AB687" s="2"/>
      <c r="AC687" s="4">
        <f>P687*U687/1000000</f>
        <v>1.4422835</v>
      </c>
      <c r="AD687" s="4">
        <f>AC687*(1-Z687/100)</f>
        <v>1.4422835</v>
      </c>
      <c r="AE687" s="2" t="s">
        <v>66</v>
      </c>
      <c r="AF687" s="2" t="s">
        <v>67</v>
      </c>
      <c r="AG687" s="2"/>
      <c r="AH687" s="2" t="s">
        <v>69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1009</v>
      </c>
      <c r="B688" s="2" t="s">
        <v>1006</v>
      </c>
      <c r="C688" s="2" t="s">
        <v>47</v>
      </c>
      <c r="D688" s="2" t="s">
        <v>1007</v>
      </c>
      <c r="E688" s="2" t="s">
        <v>898</v>
      </c>
      <c r="F688" s="2" t="s">
        <v>116</v>
      </c>
      <c r="G688" s="2" t="s">
        <v>181</v>
      </c>
      <c r="H688" s="2" t="s">
        <v>52</v>
      </c>
      <c r="I688" s="2" t="s">
        <v>53</v>
      </c>
      <c r="J688" s="2" t="s">
        <v>180</v>
      </c>
      <c r="K688" s="2" t="s">
        <v>180</v>
      </c>
      <c r="L688" s="2" t="s">
        <v>181</v>
      </c>
      <c r="M688" s="2" t="s">
        <v>78</v>
      </c>
      <c r="N688" s="3">
        <v>412.081</v>
      </c>
      <c r="O688" s="3" t="s">
        <v>182</v>
      </c>
      <c r="P688" s="4">
        <f>IF(O688="吨",N688*1000,IF(O688="万立方米",N688*10000,""))</f>
        <v>4120810.0</v>
      </c>
      <c r="Q688" s="2" t="s">
        <v>183</v>
      </c>
      <c r="R688" s="2" t="s">
        <v>184</v>
      </c>
      <c r="S688" s="2" t="s">
        <v>192</v>
      </c>
      <c r="T688" s="2" t="s">
        <v>75</v>
      </c>
      <c r="U688" s="4">
        <f>1.2</f>
        <v>1.2</v>
      </c>
      <c r="V688" s="2" t="s">
        <v>186</v>
      </c>
      <c r="W688" s="2" t="s">
        <v>193</v>
      </c>
      <c r="X688" s="2" t="s">
        <v>64</v>
      </c>
      <c r="Y688" s="2" t="s">
        <v>65</v>
      </c>
      <c r="Z688" s="2">
        <v>0</v>
      </c>
      <c r="AA688" s="2"/>
      <c r="AB688" s="2"/>
      <c r="AC688" s="4">
        <f>P688*U688/1000000</f>
        <v>4.944972</v>
      </c>
      <c r="AD688" s="4">
        <f>AC688*(1-Z688/100)</f>
        <v>4.944972</v>
      </c>
      <c r="AE688" s="2" t="s">
        <v>66</v>
      </c>
      <c r="AF688" s="2" t="s">
        <v>67</v>
      </c>
      <c r="AG688" s="2"/>
      <c r="AH688" s="2" t="s">
        <v>69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1010</v>
      </c>
      <c r="B689" s="2" t="s">
        <v>1006</v>
      </c>
      <c r="C689" s="2" t="s">
        <v>47</v>
      </c>
      <c r="D689" s="2" t="s">
        <v>1007</v>
      </c>
      <c r="E689" s="2" t="s">
        <v>898</v>
      </c>
      <c r="F689" s="2" t="s">
        <v>116</v>
      </c>
      <c r="G689" s="2" t="s">
        <v>181</v>
      </c>
      <c r="H689" s="2" t="s">
        <v>52</v>
      </c>
      <c r="I689" s="2" t="s">
        <v>53</v>
      </c>
      <c r="J689" s="2" t="s">
        <v>180</v>
      </c>
      <c r="K689" s="2" t="s">
        <v>180</v>
      </c>
      <c r="L689" s="2" t="s">
        <v>181</v>
      </c>
      <c r="M689" s="2" t="s">
        <v>82</v>
      </c>
      <c r="N689" s="3">
        <v>412.081</v>
      </c>
      <c r="O689" s="3" t="s">
        <v>182</v>
      </c>
      <c r="P689" s="4">
        <f>IF(O689="吨",N689*1000,IF(O689="万立方米",N689*10000,""))</f>
        <v>4120810.0</v>
      </c>
      <c r="Q689" s="2" t="s">
        <v>183</v>
      </c>
      <c r="R689" s="2" t="s">
        <v>184</v>
      </c>
      <c r="S689" s="2" t="s">
        <v>195</v>
      </c>
      <c r="T689" s="2" t="s">
        <v>75</v>
      </c>
      <c r="U689" s="4">
        <f>0.002</f>
        <v>0.002</v>
      </c>
      <c r="V689" s="2" t="s">
        <v>186</v>
      </c>
      <c r="W689" s="2" t="s">
        <v>196</v>
      </c>
      <c r="X689" s="2" t="s">
        <v>64</v>
      </c>
      <c r="Y689" s="2" t="s">
        <v>65</v>
      </c>
      <c r="Z689" s="2">
        <v>0</v>
      </c>
      <c r="AA689" s="2"/>
      <c r="AB689" s="2"/>
      <c r="AC689" s="4">
        <f>P689*U689/1000000</f>
        <v>0.008241620000000002</v>
      </c>
      <c r="AD689" s="4">
        <f>AC689*(1-Z689/100)</f>
        <v>0.008241620000000002</v>
      </c>
      <c r="AE689" s="2" t="s">
        <v>66</v>
      </c>
      <c r="AF689" s="2" t="s">
        <v>67</v>
      </c>
      <c r="AG689" s="2"/>
      <c r="AH689" s="2" t="s">
        <v>69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1011</v>
      </c>
      <c r="B690" s="2" t="s">
        <v>1006</v>
      </c>
      <c r="C690" s="2" t="s">
        <v>47</v>
      </c>
      <c r="D690" s="2" t="s">
        <v>1007</v>
      </c>
      <c r="E690" s="2" t="s">
        <v>898</v>
      </c>
      <c r="F690" s="2" t="s">
        <v>116</v>
      </c>
      <c r="G690" s="2" t="s">
        <v>181</v>
      </c>
      <c r="H690" s="2" t="s">
        <v>52</v>
      </c>
      <c r="I690" s="2" t="s">
        <v>53</v>
      </c>
      <c r="J690" s="2" t="s">
        <v>180</v>
      </c>
      <c r="K690" s="2" t="s">
        <v>180</v>
      </c>
      <c r="L690" s="2" t="s">
        <v>181</v>
      </c>
      <c r="M690" s="2" t="s">
        <v>86</v>
      </c>
      <c r="N690" s="3">
        <v>412.081</v>
      </c>
      <c r="O690" s="3" t="s">
        <v>182</v>
      </c>
      <c r="P690" s="4">
        <f>IF(O690="吨",N690*1000,IF(O690="万立方米",N690*10000,""))</f>
        <v>4120810.0</v>
      </c>
      <c r="Q690" s="2" t="s">
        <v>183</v>
      </c>
      <c r="R690" s="2" t="s">
        <v>184</v>
      </c>
      <c r="S690" s="2" t="s">
        <v>198</v>
      </c>
      <c r="T690" s="2" t="s">
        <v>75</v>
      </c>
      <c r="U690" s="4">
        <f>0.01</f>
        <v>0.01</v>
      </c>
      <c r="V690" s="2" t="s">
        <v>186</v>
      </c>
      <c r="W690" s="2" t="s">
        <v>199</v>
      </c>
      <c r="X690" s="2" t="s">
        <v>64</v>
      </c>
      <c r="Y690" s="2" t="s">
        <v>65</v>
      </c>
      <c r="Z690" s="2">
        <v>0</v>
      </c>
      <c r="AA690" s="2"/>
      <c r="AB690" s="2"/>
      <c r="AC690" s="4">
        <f>P690*U690/1000000</f>
        <v>0.0412081</v>
      </c>
      <c r="AD690" s="4">
        <f>AC691*(1-AA690/100)+(AC690-AC691)*(1-AB690/100)</f>
        <v>0.0412081</v>
      </c>
      <c r="AE690" s="2" t="s">
        <v>66</v>
      </c>
      <c r="AF690" s="2" t="s">
        <v>67</v>
      </c>
      <c r="AG690" s="2"/>
      <c r="AH690" s="2" t="s">
        <v>69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1012</v>
      </c>
      <c r="B691" s="2" t="s">
        <v>1006</v>
      </c>
      <c r="C691" s="2" t="s">
        <v>47</v>
      </c>
      <c r="D691" s="2" t="s">
        <v>1007</v>
      </c>
      <c r="E691" s="2" t="s">
        <v>898</v>
      </c>
      <c r="F691" s="2" t="s">
        <v>116</v>
      </c>
      <c r="G691" s="2" t="s">
        <v>181</v>
      </c>
      <c r="H691" s="2" t="s">
        <v>52</v>
      </c>
      <c r="I691" s="2" t="s">
        <v>53</v>
      </c>
      <c r="J691" s="2" t="s">
        <v>180</v>
      </c>
      <c r="K691" s="2" t="s">
        <v>180</v>
      </c>
      <c r="L691" s="2" t="s">
        <v>181</v>
      </c>
      <c r="M691" s="2" t="s">
        <v>91</v>
      </c>
      <c r="N691" s="3">
        <v>412.081</v>
      </c>
      <c r="O691" s="3" t="s">
        <v>182</v>
      </c>
      <c r="P691" s="4">
        <f>IF(O691="吨",N691*1000,IF(O691="万立方米",N691*10000,""))</f>
        <v>4120810.0</v>
      </c>
      <c r="Q691" s="2" t="s">
        <v>183</v>
      </c>
      <c r="R691" s="2" t="s">
        <v>184</v>
      </c>
      <c r="S691" s="2" t="s">
        <v>201</v>
      </c>
      <c r="T691" s="2" t="s">
        <v>75</v>
      </c>
      <c r="U691" s="4">
        <f>0.005</f>
        <v>0.005</v>
      </c>
      <c r="V691" s="2" t="s">
        <v>186</v>
      </c>
      <c r="W691" s="2" t="s">
        <v>202</v>
      </c>
      <c r="X691" s="2" t="s">
        <v>64</v>
      </c>
      <c r="Y691" s="2" t="s">
        <v>65</v>
      </c>
      <c r="Z691" s="2">
        <v>0</v>
      </c>
      <c r="AA691" s="2"/>
      <c r="AB691" s="2"/>
      <c r="AC691" s="4">
        <f>P691*U691/1000000</f>
        <v>0.02060405</v>
      </c>
      <c r="AD691" s="4">
        <f>AC691*(1-Z691/100)</f>
        <v>0.02060405</v>
      </c>
      <c r="AE691" s="2" t="s">
        <v>66</v>
      </c>
      <c r="AF691" s="2" t="s">
        <v>67</v>
      </c>
      <c r="AG691" s="2"/>
      <c r="AH691" s="2" t="s">
        <v>69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1013</v>
      </c>
      <c r="B692" s="2" t="s">
        <v>1006</v>
      </c>
      <c r="C692" s="2" t="s">
        <v>47</v>
      </c>
      <c r="D692" s="2" t="s">
        <v>1007</v>
      </c>
      <c r="E692" s="2" t="s">
        <v>898</v>
      </c>
      <c r="F692" s="2" t="s">
        <v>116</v>
      </c>
      <c r="G692" s="2" t="s">
        <v>181</v>
      </c>
      <c r="H692" s="2" t="s">
        <v>52</v>
      </c>
      <c r="I692" s="2" t="s">
        <v>53</v>
      </c>
      <c r="J692" s="2" t="s">
        <v>180</v>
      </c>
      <c r="K692" s="2" t="s">
        <v>180</v>
      </c>
      <c r="L692" s="2" t="s">
        <v>181</v>
      </c>
      <c r="M692" s="2" t="s">
        <v>95</v>
      </c>
      <c r="N692" s="3">
        <v>412.081</v>
      </c>
      <c r="O692" s="3" t="s">
        <v>182</v>
      </c>
      <c r="P692" s="4">
        <f>IF(O692="吨",N692*1000,IF(O692="万立方米",N692*10000,""))</f>
        <v>4120810.0</v>
      </c>
      <c r="Q692" s="2" t="s">
        <v>183</v>
      </c>
      <c r="R692" s="2" t="s">
        <v>184</v>
      </c>
      <c r="S692" s="2" t="s">
        <v>204</v>
      </c>
      <c r="T692" s="2" t="s">
        <v>75</v>
      </c>
      <c r="U692" s="4">
        <f>0.005</f>
        <v>0.005</v>
      </c>
      <c r="V692" s="2" t="s">
        <v>186</v>
      </c>
      <c r="W692" s="2" t="s">
        <v>205</v>
      </c>
      <c r="X692" s="2" t="s">
        <v>64</v>
      </c>
      <c r="Y692" s="2" t="s">
        <v>65</v>
      </c>
      <c r="Z692" s="2">
        <v>0</v>
      </c>
      <c r="AA692" s="2"/>
      <c r="AB692" s="2"/>
      <c r="AC692" s="4">
        <f>P692*U692/1000000</f>
        <v>0.02060405</v>
      </c>
      <c r="AD692" s="4">
        <f>AC692*(1-Z692/100)</f>
        <v>0.02060405</v>
      </c>
      <c r="AE692" s="2" t="s">
        <v>66</v>
      </c>
      <c r="AF692" s="2" t="s">
        <v>67</v>
      </c>
      <c r="AG692" s="2"/>
      <c r="AH692" s="2" t="s">
        <v>69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1014</v>
      </c>
      <c r="B693" s="2" t="s">
        <v>1006</v>
      </c>
      <c r="C693" s="2" t="s">
        <v>47</v>
      </c>
      <c r="D693" s="2" t="s">
        <v>1007</v>
      </c>
      <c r="E693" s="2" t="s">
        <v>898</v>
      </c>
      <c r="F693" s="2" t="s">
        <v>116</v>
      </c>
      <c r="G693" s="2" t="s">
        <v>181</v>
      </c>
      <c r="H693" s="2" t="s">
        <v>52</v>
      </c>
      <c r="I693" s="2" t="s">
        <v>53</v>
      </c>
      <c r="J693" s="2" t="s">
        <v>180</v>
      </c>
      <c r="K693" s="2" t="s">
        <v>180</v>
      </c>
      <c r="L693" s="2" t="s">
        <v>181</v>
      </c>
      <c r="M693" s="2" t="s">
        <v>100</v>
      </c>
      <c r="N693" s="3">
        <v>412.081</v>
      </c>
      <c r="O693" s="3" t="s">
        <v>182</v>
      </c>
      <c r="P693" s="4">
        <f>IF(O693="吨",N693*1000,IF(O693="万立方米",N693*10000,""))</f>
        <v>4120810.0</v>
      </c>
      <c r="Q693" s="2" t="s">
        <v>183</v>
      </c>
      <c r="R693" s="2" t="s">
        <v>184</v>
      </c>
      <c r="S693" s="2" t="s">
        <v>207</v>
      </c>
      <c r="T693" s="2" t="s">
        <v>75</v>
      </c>
      <c r="U693" s="4">
        <f>0.02</f>
        <v>0.02</v>
      </c>
      <c r="V693" s="2" t="s">
        <v>186</v>
      </c>
      <c r="W693" s="2" t="s">
        <v>208</v>
      </c>
      <c r="X693" s="2" t="s">
        <v>64</v>
      </c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/>
      <c r="AH693" s="2" t="s">
        <v>69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1015</v>
      </c>
      <c r="B694" s="2" t="s">
        <v>1006</v>
      </c>
      <c r="C694" s="2" t="s">
        <v>47</v>
      </c>
      <c r="D694" s="2" t="s">
        <v>1007</v>
      </c>
      <c r="E694" s="2" t="s">
        <v>898</v>
      </c>
      <c r="F694" s="2" t="s">
        <v>116</v>
      </c>
      <c r="G694" s="2" t="s">
        <v>181</v>
      </c>
      <c r="H694" s="2" t="s">
        <v>52</v>
      </c>
      <c r="I694" s="2"/>
      <c r="J694" s="2"/>
      <c r="K694" s="2"/>
      <c r="L694" s="2"/>
      <c r="M694" s="2" t="s">
        <v>104</v>
      </c>
      <c r="N694" s="3"/>
      <c r="O694" s="3"/>
      <c r="P694" s="4">
        <v>0.0</v>
      </c>
      <c r="Q694" s="2" t="s">
        <v>105</v>
      </c>
      <c r="R694" s="2" t="s">
        <v>106</v>
      </c>
      <c r="S694" s="2" t="s">
        <v>107</v>
      </c>
      <c r="T694" s="2" t="s">
        <v>108</v>
      </c>
      <c r="U694" s="4">
        <f>0.0</f>
        <v>0.0</v>
      </c>
      <c r="V694" s="2" t="s">
        <v>109</v>
      </c>
      <c r="W694" s="2" t="s">
        <v>110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134</v>
      </c>
      <c r="AH694" s="2" t="s">
        <v>69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1016</v>
      </c>
      <c r="B695" s="2" t="s">
        <v>1017</v>
      </c>
      <c r="C695" s="2" t="s">
        <v>47</v>
      </c>
      <c r="D695" s="2" t="s">
        <v>1018</v>
      </c>
      <c r="E695" s="2" t="s">
        <v>227</v>
      </c>
      <c r="F695" s="2" t="s">
        <v>228</v>
      </c>
      <c r="G695" s="2" t="s">
        <v>179</v>
      </c>
      <c r="H695" s="2" t="s">
        <v>138</v>
      </c>
      <c r="I695" s="2" t="s">
        <v>53</v>
      </c>
      <c r="J695" s="2" t="s">
        <v>476</v>
      </c>
      <c r="K695" s="2" t="s">
        <v>180</v>
      </c>
      <c r="L695" s="2" t="s">
        <v>181</v>
      </c>
      <c r="M695" s="2" t="s">
        <v>56</v>
      </c>
      <c r="N695" s="3">
        <v>304.68</v>
      </c>
      <c r="O695" s="3" t="s">
        <v>182</v>
      </c>
      <c r="P695" s="4">
        <f>IF(O695="吨",N695*1000,IF(O695="万立方米",N695*10000,""))</f>
        <v>3046800.0</v>
      </c>
      <c r="Q695" s="2" t="s">
        <v>183</v>
      </c>
      <c r="R695" s="2" t="s">
        <v>184</v>
      </c>
      <c r="S695" s="2" t="s">
        <v>185</v>
      </c>
      <c r="T695" s="2" t="s">
        <v>75</v>
      </c>
      <c r="U695" s="4">
        <f>0.001</f>
        <v>0.001</v>
      </c>
      <c r="V695" s="2" t="s">
        <v>186</v>
      </c>
      <c r="W695" s="2" t="s">
        <v>187</v>
      </c>
      <c r="X695" s="2" t="s">
        <v>64</v>
      </c>
      <c r="Y695" s="2" t="s">
        <v>65</v>
      </c>
      <c r="Z695" s="2">
        <v>0</v>
      </c>
      <c r="AA695" s="2"/>
      <c r="AB695" s="2"/>
      <c r="AC695" s="4">
        <f>P695*U695/1000000</f>
        <v>0.0030468</v>
      </c>
      <c r="AD695" s="4">
        <f>AC695*(1-Z695/100)</f>
        <v>0.0030468</v>
      </c>
      <c r="AE695" s="2" t="s">
        <v>66</v>
      </c>
      <c r="AF695" s="2" t="s">
        <v>67</v>
      </c>
      <c r="AG695" s="2"/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1019</v>
      </c>
      <c r="B696" s="2" t="s">
        <v>1017</v>
      </c>
      <c r="C696" s="2" t="s">
        <v>47</v>
      </c>
      <c r="D696" s="2" t="s">
        <v>1018</v>
      </c>
      <c r="E696" s="2" t="s">
        <v>227</v>
      </c>
      <c r="F696" s="2" t="s">
        <v>228</v>
      </c>
      <c r="G696" s="2" t="s">
        <v>179</v>
      </c>
      <c r="H696" s="2" t="s">
        <v>138</v>
      </c>
      <c r="I696" s="2" t="s">
        <v>53</v>
      </c>
      <c r="J696" s="2" t="s">
        <v>476</v>
      </c>
      <c r="K696" s="2" t="s">
        <v>180</v>
      </c>
      <c r="L696" s="2" t="s">
        <v>181</v>
      </c>
      <c r="M696" s="2" t="s">
        <v>73</v>
      </c>
      <c r="N696" s="3">
        <v>304.68</v>
      </c>
      <c r="O696" s="3" t="s">
        <v>182</v>
      </c>
      <c r="P696" s="4">
        <f>IF(O696="吨",N696*1000,IF(O696="万立方米",N696*10000,""))</f>
        <v>3046800.0</v>
      </c>
      <c r="Q696" s="2" t="s">
        <v>183</v>
      </c>
      <c r="R696" s="2" t="s">
        <v>184</v>
      </c>
      <c r="S696" s="2" t="s">
        <v>189</v>
      </c>
      <c r="T696" s="2" t="s">
        <v>75</v>
      </c>
      <c r="U696" s="4">
        <f>0.35</f>
        <v>0.35</v>
      </c>
      <c r="V696" s="2" t="s">
        <v>186</v>
      </c>
      <c r="W696" s="2" t="s">
        <v>190</v>
      </c>
      <c r="X696" s="2" t="s">
        <v>64</v>
      </c>
      <c r="Y696" s="2" t="s">
        <v>65</v>
      </c>
      <c r="Z696" s="2">
        <v>0</v>
      </c>
      <c r="AA696" s="2"/>
      <c r="AB696" s="2"/>
      <c r="AC696" s="4">
        <f>P696*U696/1000000</f>
        <v>1.06638</v>
      </c>
      <c r="AD696" s="4">
        <f>AC696*(1-Z696/100)</f>
        <v>1.06638</v>
      </c>
      <c r="AE696" s="2" t="s">
        <v>66</v>
      </c>
      <c r="AF696" s="2" t="s">
        <v>67</v>
      </c>
      <c r="AG696" s="2"/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1020</v>
      </c>
      <c r="B697" s="2" t="s">
        <v>1017</v>
      </c>
      <c r="C697" s="2" t="s">
        <v>47</v>
      </c>
      <c r="D697" s="2" t="s">
        <v>1018</v>
      </c>
      <c r="E697" s="2" t="s">
        <v>227</v>
      </c>
      <c r="F697" s="2" t="s">
        <v>228</v>
      </c>
      <c r="G697" s="2" t="s">
        <v>179</v>
      </c>
      <c r="H697" s="2" t="s">
        <v>138</v>
      </c>
      <c r="I697" s="2" t="s">
        <v>53</v>
      </c>
      <c r="J697" s="2" t="s">
        <v>476</v>
      </c>
      <c r="K697" s="2" t="s">
        <v>180</v>
      </c>
      <c r="L697" s="2" t="s">
        <v>181</v>
      </c>
      <c r="M697" s="2" t="s">
        <v>78</v>
      </c>
      <c r="N697" s="3">
        <v>304.68</v>
      </c>
      <c r="O697" s="3" t="s">
        <v>182</v>
      </c>
      <c r="P697" s="4">
        <f>IF(O697="吨",N697*1000,IF(O697="万立方米",N697*10000,""))</f>
        <v>3046800.0</v>
      </c>
      <c r="Q697" s="2" t="s">
        <v>183</v>
      </c>
      <c r="R697" s="2" t="s">
        <v>184</v>
      </c>
      <c r="S697" s="2" t="s">
        <v>192</v>
      </c>
      <c r="T697" s="2" t="s">
        <v>75</v>
      </c>
      <c r="U697" s="4">
        <f>1.2</f>
        <v>1.2</v>
      </c>
      <c r="V697" s="2" t="s">
        <v>186</v>
      </c>
      <c r="W697" s="2" t="s">
        <v>193</v>
      </c>
      <c r="X697" s="2" t="s">
        <v>64</v>
      </c>
      <c r="Y697" s="2" t="s">
        <v>65</v>
      </c>
      <c r="Z697" s="2">
        <v>0</v>
      </c>
      <c r="AA697" s="2"/>
      <c r="AB697" s="2"/>
      <c r="AC697" s="4">
        <f>P697*U697/1000000</f>
        <v>3.65616</v>
      </c>
      <c r="AD697" s="4">
        <f>AC697*(1-Z697/100)</f>
        <v>3.65616</v>
      </c>
      <c r="AE697" s="2" t="s">
        <v>66</v>
      </c>
      <c r="AF697" s="2" t="s">
        <v>67</v>
      </c>
      <c r="AG697" s="2"/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1021</v>
      </c>
      <c r="B698" s="2" t="s">
        <v>1017</v>
      </c>
      <c r="C698" s="2" t="s">
        <v>47</v>
      </c>
      <c r="D698" s="2" t="s">
        <v>1018</v>
      </c>
      <c r="E698" s="2" t="s">
        <v>227</v>
      </c>
      <c r="F698" s="2" t="s">
        <v>228</v>
      </c>
      <c r="G698" s="2" t="s">
        <v>179</v>
      </c>
      <c r="H698" s="2" t="s">
        <v>138</v>
      </c>
      <c r="I698" s="2" t="s">
        <v>53</v>
      </c>
      <c r="J698" s="2" t="s">
        <v>476</v>
      </c>
      <c r="K698" s="2" t="s">
        <v>180</v>
      </c>
      <c r="L698" s="2" t="s">
        <v>181</v>
      </c>
      <c r="M698" s="2" t="s">
        <v>82</v>
      </c>
      <c r="N698" s="3">
        <v>304.68</v>
      </c>
      <c r="O698" s="3" t="s">
        <v>182</v>
      </c>
      <c r="P698" s="4">
        <f>IF(O698="吨",N698*1000,IF(O698="万立方米",N698*10000,""))</f>
        <v>3046800.0</v>
      </c>
      <c r="Q698" s="2" t="s">
        <v>183</v>
      </c>
      <c r="R698" s="2" t="s">
        <v>184</v>
      </c>
      <c r="S698" s="2" t="s">
        <v>195</v>
      </c>
      <c r="T698" s="2" t="s">
        <v>75</v>
      </c>
      <c r="U698" s="4">
        <f>0.002</f>
        <v>0.002</v>
      </c>
      <c r="V698" s="2" t="s">
        <v>186</v>
      </c>
      <c r="W698" s="2" t="s">
        <v>196</v>
      </c>
      <c r="X698" s="2" t="s">
        <v>64</v>
      </c>
      <c r="Y698" s="2" t="s">
        <v>65</v>
      </c>
      <c r="Z698" s="2">
        <v>0</v>
      </c>
      <c r="AA698" s="2"/>
      <c r="AB698" s="2"/>
      <c r="AC698" s="4">
        <f>P698*U698/1000000</f>
        <v>0.0060936</v>
      </c>
      <c r="AD698" s="4">
        <f>AC698*(1-Z698/100)</f>
        <v>0.0060936</v>
      </c>
      <c r="AE698" s="2" t="s">
        <v>66</v>
      </c>
      <c r="AF698" s="2" t="s">
        <v>67</v>
      </c>
      <c r="AG698" s="2"/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1022</v>
      </c>
      <c r="B699" s="2" t="s">
        <v>1017</v>
      </c>
      <c r="C699" s="2" t="s">
        <v>47</v>
      </c>
      <c r="D699" s="2" t="s">
        <v>1018</v>
      </c>
      <c r="E699" s="2" t="s">
        <v>227</v>
      </c>
      <c r="F699" s="2" t="s">
        <v>228</v>
      </c>
      <c r="G699" s="2" t="s">
        <v>179</v>
      </c>
      <c r="H699" s="2" t="s">
        <v>138</v>
      </c>
      <c r="I699" s="2" t="s">
        <v>53</v>
      </c>
      <c r="J699" s="2" t="s">
        <v>476</v>
      </c>
      <c r="K699" s="2" t="s">
        <v>180</v>
      </c>
      <c r="L699" s="2" t="s">
        <v>181</v>
      </c>
      <c r="M699" s="2" t="s">
        <v>86</v>
      </c>
      <c r="N699" s="3">
        <v>304.68</v>
      </c>
      <c r="O699" s="3" t="s">
        <v>182</v>
      </c>
      <c r="P699" s="4">
        <f>IF(O699="吨",N699*1000,IF(O699="万立方米",N699*10000,""))</f>
        <v>3046800.0</v>
      </c>
      <c r="Q699" s="2" t="s">
        <v>183</v>
      </c>
      <c r="R699" s="2" t="s">
        <v>184</v>
      </c>
      <c r="S699" s="2" t="s">
        <v>198</v>
      </c>
      <c r="T699" s="2" t="s">
        <v>75</v>
      </c>
      <c r="U699" s="4">
        <f>0.01</f>
        <v>0.01</v>
      </c>
      <c r="V699" s="2" t="s">
        <v>186</v>
      </c>
      <c r="W699" s="2" t="s">
        <v>199</v>
      </c>
      <c r="X699" s="2" t="s">
        <v>64</v>
      </c>
      <c r="Y699" s="2" t="s">
        <v>65</v>
      </c>
      <c r="Z699" s="2">
        <v>0</v>
      </c>
      <c r="AA699" s="2"/>
      <c r="AB699" s="2"/>
      <c r="AC699" s="4">
        <f>P699*U699/1000000</f>
        <v>0.030468</v>
      </c>
      <c r="AD699" s="4">
        <f>AC700*(1-AA699/100)+(AC699-AC700)*(1-AB699/100)</f>
        <v>0.030468</v>
      </c>
      <c r="AE699" s="2" t="s">
        <v>66</v>
      </c>
      <c r="AF699" s="2" t="s">
        <v>67</v>
      </c>
      <c r="AG699" s="2"/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1023</v>
      </c>
      <c r="B700" s="2" t="s">
        <v>1017</v>
      </c>
      <c r="C700" s="2" t="s">
        <v>47</v>
      </c>
      <c r="D700" s="2" t="s">
        <v>1018</v>
      </c>
      <c r="E700" s="2" t="s">
        <v>227</v>
      </c>
      <c r="F700" s="2" t="s">
        <v>228</v>
      </c>
      <c r="G700" s="2" t="s">
        <v>179</v>
      </c>
      <c r="H700" s="2" t="s">
        <v>138</v>
      </c>
      <c r="I700" s="2" t="s">
        <v>53</v>
      </c>
      <c r="J700" s="2" t="s">
        <v>476</v>
      </c>
      <c r="K700" s="2" t="s">
        <v>180</v>
      </c>
      <c r="L700" s="2" t="s">
        <v>181</v>
      </c>
      <c r="M700" s="2" t="s">
        <v>91</v>
      </c>
      <c r="N700" s="3">
        <v>304.68</v>
      </c>
      <c r="O700" s="3" t="s">
        <v>182</v>
      </c>
      <c r="P700" s="4">
        <f>IF(O700="吨",N700*1000,IF(O700="万立方米",N700*10000,""))</f>
        <v>3046800.0</v>
      </c>
      <c r="Q700" s="2" t="s">
        <v>183</v>
      </c>
      <c r="R700" s="2" t="s">
        <v>184</v>
      </c>
      <c r="S700" s="2" t="s">
        <v>201</v>
      </c>
      <c r="T700" s="2" t="s">
        <v>75</v>
      </c>
      <c r="U700" s="4">
        <f>0.005</f>
        <v>0.005</v>
      </c>
      <c r="V700" s="2" t="s">
        <v>186</v>
      </c>
      <c r="W700" s="2" t="s">
        <v>202</v>
      </c>
      <c r="X700" s="2" t="s">
        <v>64</v>
      </c>
      <c r="Y700" s="2" t="s">
        <v>65</v>
      </c>
      <c r="Z700" s="2">
        <v>0</v>
      </c>
      <c r="AA700" s="2"/>
      <c r="AB700" s="2"/>
      <c r="AC700" s="4">
        <f>P700*U700/1000000</f>
        <v>0.015234</v>
      </c>
      <c r="AD700" s="4">
        <f>AC700*(1-Z700/100)</f>
        <v>0.015234</v>
      </c>
      <c r="AE700" s="2" t="s">
        <v>66</v>
      </c>
      <c r="AF700" s="2" t="s">
        <v>67</v>
      </c>
      <c r="AG700" s="2"/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1024</v>
      </c>
      <c r="B701" s="2" t="s">
        <v>1017</v>
      </c>
      <c r="C701" s="2" t="s">
        <v>47</v>
      </c>
      <c r="D701" s="2" t="s">
        <v>1018</v>
      </c>
      <c r="E701" s="2" t="s">
        <v>227</v>
      </c>
      <c r="F701" s="2" t="s">
        <v>228</v>
      </c>
      <c r="G701" s="2" t="s">
        <v>179</v>
      </c>
      <c r="H701" s="2" t="s">
        <v>138</v>
      </c>
      <c r="I701" s="2" t="s">
        <v>53</v>
      </c>
      <c r="J701" s="2" t="s">
        <v>476</v>
      </c>
      <c r="K701" s="2" t="s">
        <v>180</v>
      </c>
      <c r="L701" s="2" t="s">
        <v>181</v>
      </c>
      <c r="M701" s="2" t="s">
        <v>95</v>
      </c>
      <c r="N701" s="3">
        <v>304.68</v>
      </c>
      <c r="O701" s="3" t="s">
        <v>182</v>
      </c>
      <c r="P701" s="4">
        <f>IF(O701="吨",N701*1000,IF(O701="万立方米",N701*10000,""))</f>
        <v>3046800.0</v>
      </c>
      <c r="Q701" s="2" t="s">
        <v>183</v>
      </c>
      <c r="R701" s="2" t="s">
        <v>184</v>
      </c>
      <c r="S701" s="2" t="s">
        <v>204</v>
      </c>
      <c r="T701" s="2" t="s">
        <v>75</v>
      </c>
      <c r="U701" s="4">
        <f>0.005</f>
        <v>0.005</v>
      </c>
      <c r="V701" s="2" t="s">
        <v>186</v>
      </c>
      <c r="W701" s="2" t="s">
        <v>205</v>
      </c>
      <c r="X701" s="2" t="s">
        <v>64</v>
      </c>
      <c r="Y701" s="2" t="s">
        <v>65</v>
      </c>
      <c r="Z701" s="2">
        <v>0</v>
      </c>
      <c r="AA701" s="2"/>
      <c r="AB701" s="2"/>
      <c r="AC701" s="4">
        <f>P701*U701/1000000</f>
        <v>0.015234</v>
      </c>
      <c r="AD701" s="4">
        <f>AC701*(1-Z701/100)</f>
        <v>0.015234</v>
      </c>
      <c r="AE701" s="2" t="s">
        <v>66</v>
      </c>
      <c r="AF701" s="2" t="s">
        <v>67</v>
      </c>
      <c r="AG701" s="2"/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1025</v>
      </c>
      <c r="B702" s="2" t="s">
        <v>1017</v>
      </c>
      <c r="C702" s="2" t="s">
        <v>47</v>
      </c>
      <c r="D702" s="2" t="s">
        <v>1018</v>
      </c>
      <c r="E702" s="2" t="s">
        <v>227</v>
      </c>
      <c r="F702" s="2" t="s">
        <v>228</v>
      </c>
      <c r="G702" s="2" t="s">
        <v>179</v>
      </c>
      <c r="H702" s="2" t="s">
        <v>138</v>
      </c>
      <c r="I702" s="2" t="s">
        <v>53</v>
      </c>
      <c r="J702" s="2" t="s">
        <v>476</v>
      </c>
      <c r="K702" s="2" t="s">
        <v>180</v>
      </c>
      <c r="L702" s="2" t="s">
        <v>181</v>
      </c>
      <c r="M702" s="2" t="s">
        <v>100</v>
      </c>
      <c r="N702" s="3">
        <v>304.68</v>
      </c>
      <c r="O702" s="3" t="s">
        <v>182</v>
      </c>
      <c r="P702" s="4">
        <f>IF(O702="吨",N702*1000,IF(O702="万立方米",N702*10000,""))</f>
        <v>3046800.0</v>
      </c>
      <c r="Q702" s="2" t="s">
        <v>183</v>
      </c>
      <c r="R702" s="2" t="s">
        <v>184</v>
      </c>
      <c r="S702" s="2" t="s">
        <v>207</v>
      </c>
      <c r="T702" s="2" t="s">
        <v>75</v>
      </c>
      <c r="U702" s="4">
        <f>0.02</f>
        <v>0.02</v>
      </c>
      <c r="V702" s="2" t="s">
        <v>186</v>
      </c>
      <c r="W702" s="2" t="s">
        <v>208</v>
      </c>
      <c r="X702" s="2" t="s">
        <v>64</v>
      </c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/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1026</v>
      </c>
      <c r="B703" s="2" t="s">
        <v>1017</v>
      </c>
      <c r="C703" s="2" t="s">
        <v>47</v>
      </c>
      <c r="D703" s="2" t="s">
        <v>1018</v>
      </c>
      <c r="E703" s="2" t="s">
        <v>227</v>
      </c>
      <c r="F703" s="2" t="s">
        <v>228</v>
      </c>
      <c r="G703" s="2" t="s">
        <v>179</v>
      </c>
      <c r="H703" s="2" t="s">
        <v>138</v>
      </c>
      <c r="I703" s="2"/>
      <c r="J703" s="2"/>
      <c r="K703" s="2"/>
      <c r="L703" s="2"/>
      <c r="M703" s="2" t="s">
        <v>104</v>
      </c>
      <c r="N703" s="3"/>
      <c r="O703" s="3"/>
      <c r="P703" s="4">
        <v>0.0</v>
      </c>
      <c r="Q703" s="2" t="s">
        <v>105</v>
      </c>
      <c r="R703" s="2" t="s">
        <v>106</v>
      </c>
      <c r="S703" s="2" t="s">
        <v>107</v>
      </c>
      <c r="T703" s="2" t="s">
        <v>108</v>
      </c>
      <c r="U703" s="4">
        <f>0.0</f>
        <v>0.0</v>
      </c>
      <c r="V703" s="2" t="s">
        <v>109</v>
      </c>
      <c r="W703" s="2" t="s">
        <v>110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134</v>
      </c>
      <c r="AH703" s="2" t="s">
        <v>69</v>
      </c>
      <c r="AI703" s="2" t="s">
        <v>70</v>
      </c>
      <c r="AJ703" s="2" t="s">
        <v>71</v>
      </c>
      <c r="AK703" s="2">
        <v>71</v>
      </c>
    </row>
    <row r="704" spans="1:37">
      <c r="A704" s="2" t="s">
        <v>1027</v>
      </c>
      <c r="B704" s="2" t="s">
        <v>1028</v>
      </c>
      <c r="C704" s="2" t="s">
        <v>47</v>
      </c>
      <c r="D704" s="2" t="s">
        <v>1029</v>
      </c>
      <c r="E704" s="2" t="s">
        <v>258</v>
      </c>
      <c r="F704" s="2" t="s">
        <v>116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51</v>
      </c>
      <c r="M704" s="2" t="s">
        <v>56</v>
      </c>
      <c r="N704" s="3">
        <v>45101.28</v>
      </c>
      <c r="O704" s="3" t="s">
        <v>57</v>
      </c>
      <c r="P704" s="4">
        <f>IF(O704="吨",N704*1000,IF(O704="万立方米",N704*10000,""))</f>
        <v>45101280.0</v>
      </c>
      <c r="Q704" s="2" t="s">
        <v>58</v>
      </c>
      <c r="R704" s="2" t="s">
        <v>59</v>
      </c>
      <c r="S704" s="2" t="s">
        <v>60</v>
      </c>
      <c r="T704" s="2" t="s">
        <v>61</v>
      </c>
      <c r="U704" s="4">
        <f>0.06</f>
        <v>0.06</v>
      </c>
      <c r="V704" s="2" t="s">
        <v>62</v>
      </c>
      <c r="W704" s="2" t="s">
        <v>63</v>
      </c>
      <c r="X704" s="2" t="s">
        <v>64</v>
      </c>
      <c r="Y704" s="2" t="s">
        <v>65</v>
      </c>
      <c r="Z704" s="2">
        <v>0</v>
      </c>
      <c r="AA704" s="2"/>
      <c r="AB704" s="2"/>
      <c r="AC704" s="4">
        <f>P704*U704/1000000</f>
        <v>2.7060768</v>
      </c>
      <c r="AD704" s="4">
        <f>AC704*(1-Z704/100)</f>
        <v>2.7060768</v>
      </c>
      <c r="AE704" s="2" t="s">
        <v>66</v>
      </c>
      <c r="AF704" s="2" t="s">
        <v>67</v>
      </c>
      <c r="AG704" s="2"/>
      <c r="AH704" s="2" t="s">
        <v>69</v>
      </c>
      <c r="AI704" s="2" t="s">
        <v>70</v>
      </c>
      <c r="AJ704" s="2" t="s">
        <v>71</v>
      </c>
      <c r="AK704" s="2">
        <v>841</v>
      </c>
    </row>
    <row r="705" spans="1:37">
      <c r="A705" s="2" t="s">
        <v>1030</v>
      </c>
      <c r="B705" s="2" t="s">
        <v>1028</v>
      </c>
      <c r="C705" s="2" t="s">
        <v>47</v>
      </c>
      <c r="D705" s="2" t="s">
        <v>1029</v>
      </c>
      <c r="E705" s="2" t="s">
        <v>258</v>
      </c>
      <c r="F705" s="2" t="s">
        <v>116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51</v>
      </c>
      <c r="M705" s="2" t="s">
        <v>73</v>
      </c>
      <c r="N705" s="3">
        <v>45101.28</v>
      </c>
      <c r="O705" s="3" t="s">
        <v>57</v>
      </c>
      <c r="P705" s="4">
        <f>IF(O705="吨",N705*1000,IF(O705="万立方米",N705*10000,""))</f>
        <v>45101280.0</v>
      </c>
      <c r="Q705" s="2" t="s">
        <v>58</v>
      </c>
      <c r="R705" s="2" t="s">
        <v>59</v>
      </c>
      <c r="S705" s="2" t="s">
        <v>74</v>
      </c>
      <c r="T705" s="2" t="s">
        <v>75</v>
      </c>
      <c r="U705" s="4">
        <f>1.5</f>
        <v>1.5</v>
      </c>
      <c r="V705" s="2" t="s">
        <v>62</v>
      </c>
      <c r="W705" s="2" t="s">
        <v>76</v>
      </c>
      <c r="X705" s="2" t="s">
        <v>64</v>
      </c>
      <c r="Y705" s="2" t="s">
        <v>65</v>
      </c>
      <c r="Z705" s="2">
        <v>0</v>
      </c>
      <c r="AA705" s="2"/>
      <c r="AB705" s="2"/>
      <c r="AC705" s="4">
        <f>P705*U705/1000000</f>
        <v>67.65192</v>
      </c>
      <c r="AD705" s="4">
        <f>AC705*(1-Z705/100)</f>
        <v>67.65192</v>
      </c>
      <c r="AE705" s="2" t="s">
        <v>66</v>
      </c>
      <c r="AF705" s="2" t="s">
        <v>67</v>
      </c>
      <c r="AG705" s="2"/>
      <c r="AH705" s="2" t="s">
        <v>69</v>
      </c>
      <c r="AI705" s="2" t="s">
        <v>70</v>
      </c>
      <c r="AJ705" s="2" t="s">
        <v>71</v>
      </c>
      <c r="AK705" s="2">
        <v>841</v>
      </c>
    </row>
    <row r="706" spans="1:37">
      <c r="A706" s="2" t="s">
        <v>1031</v>
      </c>
      <c r="B706" s="2" t="s">
        <v>1028</v>
      </c>
      <c r="C706" s="2" t="s">
        <v>47</v>
      </c>
      <c r="D706" s="2" t="s">
        <v>1029</v>
      </c>
      <c r="E706" s="2" t="s">
        <v>258</v>
      </c>
      <c r="F706" s="2" t="s">
        <v>116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51</v>
      </c>
      <c r="M706" s="2" t="s">
        <v>78</v>
      </c>
      <c r="N706" s="3">
        <v>45101.28</v>
      </c>
      <c r="O706" s="3" t="s">
        <v>57</v>
      </c>
      <c r="P706" s="4">
        <f>IF(O706="吨",N706*1000,IF(O706="万立方米",N706*10000,""))</f>
        <v>45101280.0</v>
      </c>
      <c r="Q706" s="2" t="s">
        <v>58</v>
      </c>
      <c r="R706" s="2" t="s">
        <v>59</v>
      </c>
      <c r="S706" s="2" t="s">
        <v>79</v>
      </c>
      <c r="T706" s="2" t="s">
        <v>75</v>
      </c>
      <c r="U706" s="4">
        <f>6.0</f>
        <v>6.0</v>
      </c>
      <c r="V706" s="2" t="s">
        <v>62</v>
      </c>
      <c r="W706" s="2" t="s">
        <v>80</v>
      </c>
      <c r="X706" s="2" t="s">
        <v>64</v>
      </c>
      <c r="Y706" s="2" t="s">
        <v>65</v>
      </c>
      <c r="Z706" s="2">
        <v>0</v>
      </c>
      <c r="AA706" s="2"/>
      <c r="AB706" s="2"/>
      <c r="AC706" s="4">
        <f>P706*U706/1000000</f>
        <v>270.60768</v>
      </c>
      <c r="AD706" s="4">
        <f>AC706*(1-Z706/100)</f>
        <v>270.60768</v>
      </c>
      <c r="AE706" s="2" t="s">
        <v>66</v>
      </c>
      <c r="AF706" s="2" t="s">
        <v>67</v>
      </c>
      <c r="AG706" s="2"/>
      <c r="AH706" s="2" t="s">
        <v>69</v>
      </c>
      <c r="AI706" s="2" t="s">
        <v>70</v>
      </c>
      <c r="AJ706" s="2" t="s">
        <v>71</v>
      </c>
      <c r="AK706" s="2">
        <v>841</v>
      </c>
    </row>
    <row r="707" spans="1:37">
      <c r="A707" s="2" t="s">
        <v>1032</v>
      </c>
      <c r="B707" s="2" t="s">
        <v>1028</v>
      </c>
      <c r="C707" s="2" t="s">
        <v>47</v>
      </c>
      <c r="D707" s="2" t="s">
        <v>1029</v>
      </c>
      <c r="E707" s="2" t="s">
        <v>258</v>
      </c>
      <c r="F707" s="2" t="s">
        <v>116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51</v>
      </c>
      <c r="M707" s="2" t="s">
        <v>82</v>
      </c>
      <c r="N707" s="3">
        <v>45101.28</v>
      </c>
      <c r="O707" s="3" t="s">
        <v>57</v>
      </c>
      <c r="P707" s="4">
        <f>IF(O707="吨",N707*1000,IF(O707="万立方米",N707*10000,""))</f>
        <v>45101280.0</v>
      </c>
      <c r="Q707" s="2" t="s">
        <v>58</v>
      </c>
      <c r="R707" s="2" t="s">
        <v>59</v>
      </c>
      <c r="S707" s="2" t="s">
        <v>83</v>
      </c>
      <c r="T707" s="2" t="s">
        <v>61</v>
      </c>
      <c r="U707" s="4">
        <f>0.35</f>
        <v>0.35</v>
      </c>
      <c r="V707" s="2" t="s">
        <v>62</v>
      </c>
      <c r="W707" s="2" t="s">
        <v>84</v>
      </c>
      <c r="X707" s="2" t="s">
        <v>64</v>
      </c>
      <c r="Y707" s="2" t="s">
        <v>65</v>
      </c>
      <c r="Z707" s="2">
        <v>0</v>
      </c>
      <c r="AA707" s="2"/>
      <c r="AB707" s="2"/>
      <c r="AC707" s="4">
        <f>P707*U707/1000000</f>
        <v>15.785447999999999</v>
      </c>
      <c r="AD707" s="4">
        <f>AC707*(1-Z707/100)</f>
        <v>15.785447999999999</v>
      </c>
      <c r="AE707" s="2" t="s">
        <v>66</v>
      </c>
      <c r="AF707" s="2" t="s">
        <v>67</v>
      </c>
      <c r="AG707" s="2"/>
      <c r="AH707" s="2" t="s">
        <v>69</v>
      </c>
      <c r="AI707" s="2" t="s">
        <v>70</v>
      </c>
      <c r="AJ707" s="2" t="s">
        <v>71</v>
      </c>
      <c r="AK707" s="2">
        <v>841</v>
      </c>
    </row>
    <row r="708" spans="1:37">
      <c r="A708" s="2" t="s">
        <v>1033</v>
      </c>
      <c r="B708" s="2" t="s">
        <v>1028</v>
      </c>
      <c r="C708" s="2" t="s">
        <v>47</v>
      </c>
      <c r="D708" s="2" t="s">
        <v>1029</v>
      </c>
      <c r="E708" s="2" t="s">
        <v>258</v>
      </c>
      <c r="F708" s="2" t="s">
        <v>116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51</v>
      </c>
      <c r="M708" s="2" t="s">
        <v>86</v>
      </c>
      <c r="N708" s="3">
        <v>45101.28</v>
      </c>
      <c r="O708" s="3" t="s">
        <v>57</v>
      </c>
      <c r="P708" s="4">
        <f>IF(O708="吨",N708*1000,IF(O708="万立方米",N708*10000,""))</f>
        <v>45101280.0</v>
      </c>
      <c r="Q708" s="2" t="s">
        <v>58</v>
      </c>
      <c r="R708" s="2" t="s">
        <v>59</v>
      </c>
      <c r="S708" s="2" t="s">
        <v>87</v>
      </c>
      <c r="T708" s="2" t="s">
        <v>88</v>
      </c>
      <c r="U708" s="4">
        <f>0.75</f>
        <v>0.75</v>
      </c>
      <c r="V708" s="2" t="s">
        <v>62</v>
      </c>
      <c r="W708" s="2" t="s">
        <v>89</v>
      </c>
      <c r="X708" s="2" t="s">
        <v>64</v>
      </c>
      <c r="Y708" s="2" t="s">
        <v>65</v>
      </c>
      <c r="Z708" s="2">
        <v>0</v>
      </c>
      <c r="AA708" s="2"/>
      <c r="AB708" s="2"/>
      <c r="AC708" s="4">
        <f>P708*U708/1000000</f>
        <v>33.82596</v>
      </c>
      <c r="AD708" s="4">
        <f>AC709*(1-AA708/100)+(AC708-AC709)*(1-AB708/100)</f>
        <v>33.82596</v>
      </c>
      <c r="AE708" s="2" t="s">
        <v>66</v>
      </c>
      <c r="AF708" s="2" t="s">
        <v>67</v>
      </c>
      <c r="AG708" s="2"/>
      <c r="AH708" s="2" t="s">
        <v>69</v>
      </c>
      <c r="AI708" s="2" t="s">
        <v>70</v>
      </c>
      <c r="AJ708" s="2" t="s">
        <v>71</v>
      </c>
      <c r="AK708" s="2">
        <v>841</v>
      </c>
    </row>
    <row r="709" spans="1:37">
      <c r="A709" s="2" t="s">
        <v>1034</v>
      </c>
      <c r="B709" s="2" t="s">
        <v>1028</v>
      </c>
      <c r="C709" s="2" t="s">
        <v>47</v>
      </c>
      <c r="D709" s="2" t="s">
        <v>1029</v>
      </c>
      <c r="E709" s="2" t="s">
        <v>258</v>
      </c>
      <c r="F709" s="2" t="s">
        <v>116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51</v>
      </c>
      <c r="M709" s="2" t="s">
        <v>91</v>
      </c>
      <c r="N709" s="3">
        <v>45101.28</v>
      </c>
      <c r="O709" s="3" t="s">
        <v>57</v>
      </c>
      <c r="P709" s="4">
        <f>IF(O709="吨",N709*1000,IF(O709="万立方米",N709*10000,""))</f>
        <v>45101280.0</v>
      </c>
      <c r="Q709" s="2" t="s">
        <v>58</v>
      </c>
      <c r="R709" s="2" t="s">
        <v>59</v>
      </c>
      <c r="S709" s="2" t="s">
        <v>92</v>
      </c>
      <c r="T709" s="2" t="s">
        <v>88</v>
      </c>
      <c r="U709" s="4">
        <f>0.75</f>
        <v>0.75</v>
      </c>
      <c r="V709" s="2" t="s">
        <v>62</v>
      </c>
      <c r="W709" s="2" t="s">
        <v>93</v>
      </c>
      <c r="X709" s="2" t="s">
        <v>64</v>
      </c>
      <c r="Y709" s="2" t="s">
        <v>65</v>
      </c>
      <c r="Z709" s="2">
        <v>0</v>
      </c>
      <c r="AA709" s="2"/>
      <c r="AB709" s="2"/>
      <c r="AC709" s="4">
        <f>P709*U709/1000000</f>
        <v>33.82596</v>
      </c>
      <c r="AD709" s="4">
        <f>AC709*(1-Z709/100)</f>
        <v>33.82596</v>
      </c>
      <c r="AE709" s="2" t="s">
        <v>66</v>
      </c>
      <c r="AF709" s="2" t="s">
        <v>67</v>
      </c>
      <c r="AG709" s="2"/>
      <c r="AH709" s="2" t="s">
        <v>69</v>
      </c>
      <c r="AI709" s="2" t="s">
        <v>70</v>
      </c>
      <c r="AJ709" s="2" t="s">
        <v>71</v>
      </c>
      <c r="AK709" s="2">
        <v>841</v>
      </c>
    </row>
    <row r="710" spans="1:37">
      <c r="A710" s="2" t="s">
        <v>1035</v>
      </c>
      <c r="B710" s="2" t="s">
        <v>1028</v>
      </c>
      <c r="C710" s="2" t="s">
        <v>47</v>
      </c>
      <c r="D710" s="2" t="s">
        <v>1029</v>
      </c>
      <c r="E710" s="2" t="s">
        <v>258</v>
      </c>
      <c r="F710" s="2" t="s">
        <v>116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51</v>
      </c>
      <c r="M710" s="2" t="s">
        <v>95</v>
      </c>
      <c r="N710" s="3">
        <v>45101.28</v>
      </c>
      <c r="O710" s="3" t="s">
        <v>57</v>
      </c>
      <c r="P710" s="4">
        <f>IF(O710="吨",N710*1000,IF(O710="万立方米",N710*10000,""))</f>
        <v>45101280.0</v>
      </c>
      <c r="Q710" s="2" t="s">
        <v>58</v>
      </c>
      <c r="R710" s="2" t="s">
        <v>59</v>
      </c>
      <c r="S710" s="2" t="s">
        <v>96</v>
      </c>
      <c r="T710" s="2" t="s">
        <v>97</v>
      </c>
      <c r="U710" s="4">
        <f>1.7</f>
        <v>1.7</v>
      </c>
      <c r="V710" s="2" t="s">
        <v>62</v>
      </c>
      <c r="W710" s="2" t="s">
        <v>98</v>
      </c>
      <c r="X710" s="2" t="s">
        <v>64</v>
      </c>
      <c r="Y710" s="2" t="s">
        <v>65</v>
      </c>
      <c r="Z710" s="2">
        <v>0</v>
      </c>
      <c r="AA710" s="2"/>
      <c r="AB710" s="2"/>
      <c r="AC710" s="4">
        <f>P710*U710/1000000</f>
        <v>76.672176</v>
      </c>
      <c r="AD710" s="4">
        <f>AC710*(1-Z710/100)</f>
        <v>76.672176</v>
      </c>
      <c r="AE710" s="2" t="s">
        <v>66</v>
      </c>
      <c r="AF710" s="2" t="s">
        <v>67</v>
      </c>
      <c r="AG710" s="2"/>
      <c r="AH710" s="2" t="s">
        <v>69</v>
      </c>
      <c r="AI710" s="2" t="s">
        <v>70</v>
      </c>
      <c r="AJ710" s="2" t="s">
        <v>71</v>
      </c>
      <c r="AK710" s="2">
        <v>841</v>
      </c>
    </row>
    <row r="711" spans="1:37">
      <c r="A711" s="2" t="s">
        <v>1036</v>
      </c>
      <c r="B711" s="2" t="s">
        <v>1028</v>
      </c>
      <c r="C711" s="2" t="s">
        <v>47</v>
      </c>
      <c r="D711" s="2" t="s">
        <v>1029</v>
      </c>
      <c r="E711" s="2" t="s">
        <v>258</v>
      </c>
      <c r="F711" s="2" t="s">
        <v>116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51</v>
      </c>
      <c r="M711" s="2" t="s">
        <v>100</v>
      </c>
      <c r="N711" s="3">
        <v>45101.28</v>
      </c>
      <c r="O711" s="3" t="s">
        <v>57</v>
      </c>
      <c r="P711" s="4">
        <f>IF(O711="吨",N711*1000,IF(O711="万立方米",N711*10000,""))</f>
        <v>45101280.0</v>
      </c>
      <c r="Q711" s="2" t="s">
        <v>58</v>
      </c>
      <c r="R711" s="2" t="s">
        <v>59</v>
      </c>
      <c r="S711" s="2" t="s">
        <v>101</v>
      </c>
      <c r="T711" s="2" t="s">
        <v>75</v>
      </c>
      <c r="U711" s="4">
        <f>0.12</f>
        <v>0.12</v>
      </c>
      <c r="V711" s="2" t="s">
        <v>62</v>
      </c>
      <c r="W711" s="2" t="s">
        <v>102</v>
      </c>
      <c r="X711" s="2" t="s">
        <v>64</v>
      </c>
      <c r="Y711" s="2" t="s">
        <v>65</v>
      </c>
      <c r="Z711" s="2">
        <v>0</v>
      </c>
      <c r="AA711" s="2"/>
      <c r="AB711" s="2"/>
      <c r="AC711" s="4">
        <f>P711*U711/1000000</f>
        <v>5.4121536</v>
      </c>
      <c r="AD711" s="4">
        <f>AC711*(1-Z711/100)</f>
        <v>5.4121536</v>
      </c>
      <c r="AE711" s="2" t="s">
        <v>66</v>
      </c>
      <c r="AF711" s="2" t="s">
        <v>67</v>
      </c>
      <c r="AG711" s="2"/>
      <c r="AH711" s="2" t="s">
        <v>69</v>
      </c>
      <c r="AI711" s="2" t="s">
        <v>70</v>
      </c>
      <c r="AJ711" s="2" t="s">
        <v>71</v>
      </c>
      <c r="AK711" s="2">
        <v>841</v>
      </c>
    </row>
    <row r="712" spans="1:37">
      <c r="A712" s="2" t="s">
        <v>1037</v>
      </c>
      <c r="B712" s="2" t="s">
        <v>1028</v>
      </c>
      <c r="C712" s="2" t="s">
        <v>47</v>
      </c>
      <c r="D712" s="2" t="s">
        <v>1029</v>
      </c>
      <c r="E712" s="2" t="s">
        <v>258</v>
      </c>
      <c r="F712" s="2" t="s">
        <v>116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104</v>
      </c>
      <c r="N712" s="3"/>
      <c r="O712" s="3"/>
      <c r="P712" s="4">
        <v>0.0</v>
      </c>
      <c r="Q712" s="2" t="s">
        <v>105</v>
      </c>
      <c r="R712" s="2" t="s">
        <v>106</v>
      </c>
      <c r="S712" s="2" t="s">
        <v>107</v>
      </c>
      <c r="T712" s="2" t="s">
        <v>108</v>
      </c>
      <c r="U712" s="4">
        <f>0.0</f>
        <v>0.0</v>
      </c>
      <c r="V712" s="2" t="s">
        <v>109</v>
      </c>
      <c r="W712" s="2" t="s">
        <v>110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134</v>
      </c>
      <c r="AH712" s="2" t="s">
        <v>69</v>
      </c>
      <c r="AI712" s="2" t="s">
        <v>70</v>
      </c>
      <c r="AJ712" s="2" t="s">
        <v>71</v>
      </c>
      <c r="AK712" s="2">
        <v>841</v>
      </c>
    </row>
    <row r="713" spans="1:37">
      <c r="A713" s="2" t="s">
        <v>1038</v>
      </c>
      <c r="B713" s="2" t="s">
        <v>1039</v>
      </c>
      <c r="C713" s="2" t="s">
        <v>47</v>
      </c>
      <c r="D713" s="2" t="s">
        <v>810</v>
      </c>
      <c r="E713" s="2" t="s">
        <v>377</v>
      </c>
      <c r="F713" s="2" t="s">
        <v>116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51</v>
      </c>
      <c r="M713" s="2" t="s">
        <v>56</v>
      </c>
      <c r="N713" s="3">
        <v>50009.35</v>
      </c>
      <c r="O713" s="3" t="s">
        <v>57</v>
      </c>
      <c r="P713" s="4">
        <f>IF(O713="吨",N713*1000,IF(O713="万立方米",N713*10000,""))</f>
        <v>50009350.0</v>
      </c>
      <c r="Q713" s="2" t="s">
        <v>58</v>
      </c>
      <c r="R713" s="2" t="s">
        <v>59</v>
      </c>
      <c r="S713" s="2" t="s">
        <v>60</v>
      </c>
      <c r="T713" s="2" t="s">
        <v>61</v>
      </c>
      <c r="U713" s="4">
        <f>0.06</f>
        <v>0.06</v>
      </c>
      <c r="V713" s="2" t="s">
        <v>62</v>
      </c>
      <c r="W713" s="2" t="s">
        <v>63</v>
      </c>
      <c r="X713" s="2" t="s">
        <v>64</v>
      </c>
      <c r="Y713" s="2" t="s">
        <v>65</v>
      </c>
      <c r="Z713" s="2">
        <v>0</v>
      </c>
      <c r="AA713" s="2"/>
      <c r="AB713" s="2"/>
      <c r="AC713" s="4">
        <f>P713*U713/1000000</f>
        <v>3.000561</v>
      </c>
      <c r="AD713" s="4">
        <f>AC713*(1-Z713/100)</f>
        <v>3.000561</v>
      </c>
      <c r="AE713" s="2" t="s">
        <v>66</v>
      </c>
      <c r="AF713" s="2" t="s">
        <v>67</v>
      </c>
      <c r="AG713" s="2" t="s">
        <v>68</v>
      </c>
      <c r="AH713" s="2" t="s">
        <v>69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1040</v>
      </c>
      <c r="B714" s="2" t="s">
        <v>1039</v>
      </c>
      <c r="C714" s="2" t="s">
        <v>47</v>
      </c>
      <c r="D714" s="2" t="s">
        <v>810</v>
      </c>
      <c r="E714" s="2" t="s">
        <v>377</v>
      </c>
      <c r="F714" s="2" t="s">
        <v>116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51</v>
      </c>
      <c r="M714" s="2" t="s">
        <v>73</v>
      </c>
      <c r="N714" s="3">
        <v>50009.35</v>
      </c>
      <c r="O714" s="3" t="s">
        <v>57</v>
      </c>
      <c r="P714" s="4">
        <f>IF(O714="吨",N714*1000,IF(O714="万立方米",N714*10000,""))</f>
        <v>50009350.0</v>
      </c>
      <c r="Q714" s="2" t="s">
        <v>58</v>
      </c>
      <c r="R714" s="2" t="s">
        <v>59</v>
      </c>
      <c r="S714" s="2" t="s">
        <v>74</v>
      </c>
      <c r="T714" s="2" t="s">
        <v>75</v>
      </c>
      <c r="U714" s="4">
        <f>1.5</f>
        <v>1.5</v>
      </c>
      <c r="V714" s="2" t="s">
        <v>62</v>
      </c>
      <c r="W714" s="2" t="s">
        <v>76</v>
      </c>
      <c r="X714" s="2" t="s">
        <v>64</v>
      </c>
      <c r="Y714" s="2" t="s">
        <v>65</v>
      </c>
      <c r="Z714" s="2">
        <v>0</v>
      </c>
      <c r="AA714" s="2"/>
      <c r="AB714" s="2"/>
      <c r="AC714" s="4">
        <f>P714*U714/1000000</f>
        <v>75.014025</v>
      </c>
      <c r="AD714" s="4">
        <f>AC714*(1-Z714/100)</f>
        <v>75.014025</v>
      </c>
      <c r="AE714" s="2" t="s">
        <v>66</v>
      </c>
      <c r="AF714" s="2" t="s">
        <v>67</v>
      </c>
      <c r="AG714" s="2" t="s">
        <v>68</v>
      </c>
      <c r="AH714" s="2" t="s">
        <v>69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1041</v>
      </c>
      <c r="B715" s="2" t="s">
        <v>1039</v>
      </c>
      <c r="C715" s="2" t="s">
        <v>47</v>
      </c>
      <c r="D715" s="2" t="s">
        <v>810</v>
      </c>
      <c r="E715" s="2" t="s">
        <v>377</v>
      </c>
      <c r="F715" s="2" t="s">
        <v>116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51</v>
      </c>
      <c r="M715" s="2" t="s">
        <v>78</v>
      </c>
      <c r="N715" s="3">
        <v>50009.35</v>
      </c>
      <c r="O715" s="3" t="s">
        <v>57</v>
      </c>
      <c r="P715" s="4">
        <f>IF(O715="吨",N715*1000,IF(O715="万立方米",N715*10000,""))</f>
        <v>50009350.0</v>
      </c>
      <c r="Q715" s="2" t="s">
        <v>58</v>
      </c>
      <c r="R715" s="2" t="s">
        <v>59</v>
      </c>
      <c r="S715" s="2" t="s">
        <v>79</v>
      </c>
      <c r="T715" s="2" t="s">
        <v>75</v>
      </c>
      <c r="U715" s="4">
        <f>6.0</f>
        <v>6.0</v>
      </c>
      <c r="V715" s="2" t="s">
        <v>62</v>
      </c>
      <c r="W715" s="2" t="s">
        <v>80</v>
      </c>
      <c r="X715" s="2" t="s">
        <v>64</v>
      </c>
      <c r="Y715" s="2" t="s">
        <v>65</v>
      </c>
      <c r="Z715" s="2">
        <v>0</v>
      </c>
      <c r="AA715" s="2"/>
      <c r="AB715" s="2"/>
      <c r="AC715" s="4">
        <f>P715*U715/1000000</f>
        <v>300.0561</v>
      </c>
      <c r="AD715" s="4">
        <f>AC715*(1-Z715/100)</f>
        <v>300.0561</v>
      </c>
      <c r="AE715" s="2" t="s">
        <v>66</v>
      </c>
      <c r="AF715" s="2" t="s">
        <v>67</v>
      </c>
      <c r="AG715" s="2" t="s">
        <v>68</v>
      </c>
      <c r="AH715" s="2" t="s">
        <v>69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1042</v>
      </c>
      <c r="B716" s="2" t="s">
        <v>1039</v>
      </c>
      <c r="C716" s="2" t="s">
        <v>47</v>
      </c>
      <c r="D716" s="2" t="s">
        <v>810</v>
      </c>
      <c r="E716" s="2" t="s">
        <v>377</v>
      </c>
      <c r="F716" s="2" t="s">
        <v>116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51</v>
      </c>
      <c r="M716" s="2" t="s">
        <v>82</v>
      </c>
      <c r="N716" s="3">
        <v>50009.35</v>
      </c>
      <c r="O716" s="3" t="s">
        <v>57</v>
      </c>
      <c r="P716" s="4">
        <f>IF(O716="吨",N716*1000,IF(O716="万立方米",N716*10000,""))</f>
        <v>50009350.0</v>
      </c>
      <c r="Q716" s="2" t="s">
        <v>58</v>
      </c>
      <c r="R716" s="2" t="s">
        <v>59</v>
      </c>
      <c r="S716" s="2" t="s">
        <v>83</v>
      </c>
      <c r="T716" s="2" t="s">
        <v>61</v>
      </c>
      <c r="U716" s="4">
        <f>0.35</f>
        <v>0.35</v>
      </c>
      <c r="V716" s="2" t="s">
        <v>62</v>
      </c>
      <c r="W716" s="2" t="s">
        <v>84</v>
      </c>
      <c r="X716" s="2" t="s">
        <v>64</v>
      </c>
      <c r="Y716" s="2" t="s">
        <v>65</v>
      </c>
      <c r="Z716" s="2">
        <v>0</v>
      </c>
      <c r="AA716" s="2"/>
      <c r="AB716" s="2"/>
      <c r="AC716" s="4">
        <f>P716*U716/1000000</f>
        <v>17.5032725</v>
      </c>
      <c r="AD716" s="4">
        <f>AC716*(1-Z716/100)</f>
        <v>17.5032725</v>
      </c>
      <c r="AE716" s="2" t="s">
        <v>66</v>
      </c>
      <c r="AF716" s="2" t="s">
        <v>67</v>
      </c>
      <c r="AG716" s="2" t="s">
        <v>68</v>
      </c>
      <c r="AH716" s="2" t="s">
        <v>69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1043</v>
      </c>
      <c r="B717" s="2" t="s">
        <v>1039</v>
      </c>
      <c r="C717" s="2" t="s">
        <v>47</v>
      </c>
      <c r="D717" s="2" t="s">
        <v>810</v>
      </c>
      <c r="E717" s="2" t="s">
        <v>377</v>
      </c>
      <c r="F717" s="2" t="s">
        <v>116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51</v>
      </c>
      <c r="M717" s="2" t="s">
        <v>86</v>
      </c>
      <c r="N717" s="3">
        <v>50009.35</v>
      </c>
      <c r="O717" s="3" t="s">
        <v>57</v>
      </c>
      <c r="P717" s="4">
        <f>IF(O717="吨",N717*1000,IF(O717="万立方米",N717*10000,""))</f>
        <v>50009350.0</v>
      </c>
      <c r="Q717" s="2" t="s">
        <v>58</v>
      </c>
      <c r="R717" s="2" t="s">
        <v>59</v>
      </c>
      <c r="S717" s="2" t="s">
        <v>87</v>
      </c>
      <c r="T717" s="2" t="s">
        <v>88</v>
      </c>
      <c r="U717" s="4">
        <f>0.75</f>
        <v>0.75</v>
      </c>
      <c r="V717" s="2" t="s">
        <v>62</v>
      </c>
      <c r="W717" s="2" t="s">
        <v>89</v>
      </c>
      <c r="X717" s="2" t="s">
        <v>64</v>
      </c>
      <c r="Y717" s="2" t="s">
        <v>65</v>
      </c>
      <c r="Z717" s="2">
        <v>0</v>
      </c>
      <c r="AA717" s="2"/>
      <c r="AB717" s="2"/>
      <c r="AC717" s="4">
        <f>P717*U717/1000000</f>
        <v>37.5070125</v>
      </c>
      <c r="AD717" s="4">
        <f>AC718*(1-AA717/100)+(AC717-AC718)*(1-AB717/100)</f>
        <v>37.5070125</v>
      </c>
      <c r="AE717" s="2" t="s">
        <v>66</v>
      </c>
      <c r="AF717" s="2" t="s">
        <v>67</v>
      </c>
      <c r="AG717" s="2" t="s">
        <v>68</v>
      </c>
      <c r="AH717" s="2" t="s">
        <v>69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1044</v>
      </c>
      <c r="B718" s="2" t="s">
        <v>1039</v>
      </c>
      <c r="C718" s="2" t="s">
        <v>47</v>
      </c>
      <c r="D718" s="2" t="s">
        <v>810</v>
      </c>
      <c r="E718" s="2" t="s">
        <v>377</v>
      </c>
      <c r="F718" s="2" t="s">
        <v>116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51</v>
      </c>
      <c r="M718" s="2" t="s">
        <v>91</v>
      </c>
      <c r="N718" s="3">
        <v>50009.35</v>
      </c>
      <c r="O718" s="3" t="s">
        <v>57</v>
      </c>
      <c r="P718" s="4">
        <f>IF(O718="吨",N718*1000,IF(O718="万立方米",N718*10000,""))</f>
        <v>50009350.0</v>
      </c>
      <c r="Q718" s="2" t="s">
        <v>58</v>
      </c>
      <c r="R718" s="2" t="s">
        <v>59</v>
      </c>
      <c r="S718" s="2" t="s">
        <v>92</v>
      </c>
      <c r="T718" s="2" t="s">
        <v>88</v>
      </c>
      <c r="U718" s="4">
        <f>0.75</f>
        <v>0.75</v>
      </c>
      <c r="V718" s="2" t="s">
        <v>62</v>
      </c>
      <c r="W718" s="2" t="s">
        <v>93</v>
      </c>
      <c r="X718" s="2" t="s">
        <v>64</v>
      </c>
      <c r="Y718" s="2" t="s">
        <v>65</v>
      </c>
      <c r="Z718" s="2">
        <v>0</v>
      </c>
      <c r="AA718" s="2"/>
      <c r="AB718" s="2"/>
      <c r="AC718" s="4">
        <f>P718*U718/1000000</f>
        <v>37.5070125</v>
      </c>
      <c r="AD718" s="4">
        <f>AC718*(1-Z718/100)</f>
        <v>37.5070125</v>
      </c>
      <c r="AE718" s="2" t="s">
        <v>66</v>
      </c>
      <c r="AF718" s="2" t="s">
        <v>67</v>
      </c>
      <c r="AG718" s="2" t="s">
        <v>68</v>
      </c>
      <c r="AH718" s="2" t="s">
        <v>69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1045</v>
      </c>
      <c r="B719" s="2" t="s">
        <v>1039</v>
      </c>
      <c r="C719" s="2" t="s">
        <v>47</v>
      </c>
      <c r="D719" s="2" t="s">
        <v>810</v>
      </c>
      <c r="E719" s="2" t="s">
        <v>377</v>
      </c>
      <c r="F719" s="2" t="s">
        <v>116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51</v>
      </c>
      <c r="M719" s="2" t="s">
        <v>95</v>
      </c>
      <c r="N719" s="3">
        <v>50009.35</v>
      </c>
      <c r="O719" s="3" t="s">
        <v>57</v>
      </c>
      <c r="P719" s="4">
        <f>IF(O719="吨",N719*1000,IF(O719="万立方米",N719*10000,""))</f>
        <v>50009350.0</v>
      </c>
      <c r="Q719" s="2" t="s">
        <v>58</v>
      </c>
      <c r="R719" s="2" t="s">
        <v>59</v>
      </c>
      <c r="S719" s="2" t="s">
        <v>96</v>
      </c>
      <c r="T719" s="2" t="s">
        <v>97</v>
      </c>
      <c r="U719" s="4">
        <f>1.7</f>
        <v>1.7</v>
      </c>
      <c r="V719" s="2" t="s">
        <v>62</v>
      </c>
      <c r="W719" s="2" t="s">
        <v>98</v>
      </c>
      <c r="X719" s="2" t="s">
        <v>64</v>
      </c>
      <c r="Y719" s="2" t="s">
        <v>65</v>
      </c>
      <c r="Z719" s="2">
        <v>0</v>
      </c>
      <c r="AA719" s="2"/>
      <c r="AB719" s="2"/>
      <c r="AC719" s="4">
        <f>P719*U719/1000000</f>
        <v>85.015895</v>
      </c>
      <c r="AD719" s="4">
        <f>AC719*(1-Z719/100)</f>
        <v>85.015895</v>
      </c>
      <c r="AE719" s="2" t="s">
        <v>66</v>
      </c>
      <c r="AF719" s="2" t="s">
        <v>67</v>
      </c>
      <c r="AG719" s="2" t="s">
        <v>68</v>
      </c>
      <c r="AH719" s="2" t="s">
        <v>69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1046</v>
      </c>
      <c r="B720" s="2" t="s">
        <v>1039</v>
      </c>
      <c r="C720" s="2" t="s">
        <v>47</v>
      </c>
      <c r="D720" s="2" t="s">
        <v>810</v>
      </c>
      <c r="E720" s="2" t="s">
        <v>377</v>
      </c>
      <c r="F720" s="2" t="s">
        <v>116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51</v>
      </c>
      <c r="M720" s="2" t="s">
        <v>100</v>
      </c>
      <c r="N720" s="3">
        <v>50009.35</v>
      </c>
      <c r="O720" s="3" t="s">
        <v>57</v>
      </c>
      <c r="P720" s="4">
        <f>IF(O720="吨",N720*1000,IF(O720="万立方米",N720*10000,""))</f>
        <v>50009350.0</v>
      </c>
      <c r="Q720" s="2" t="s">
        <v>58</v>
      </c>
      <c r="R720" s="2" t="s">
        <v>59</v>
      </c>
      <c r="S720" s="2" t="s">
        <v>101</v>
      </c>
      <c r="T720" s="2" t="s">
        <v>75</v>
      </c>
      <c r="U720" s="4">
        <f>0.12</f>
        <v>0.12</v>
      </c>
      <c r="V720" s="2" t="s">
        <v>62</v>
      </c>
      <c r="W720" s="2" t="s">
        <v>102</v>
      </c>
      <c r="X720" s="2" t="s">
        <v>64</v>
      </c>
      <c r="Y720" s="2" t="s">
        <v>65</v>
      </c>
      <c r="Z720" s="2">
        <v>0</v>
      </c>
      <c r="AA720" s="2"/>
      <c r="AB720" s="2"/>
      <c r="AC720" s="4">
        <f>P720*U720/1000000</f>
        <v>6.001122</v>
      </c>
      <c r="AD720" s="4">
        <f>AC720*(1-Z720/100)</f>
        <v>6.001122</v>
      </c>
      <c r="AE720" s="2" t="s">
        <v>66</v>
      </c>
      <c r="AF720" s="2" t="s">
        <v>67</v>
      </c>
      <c r="AG720" s="2" t="s">
        <v>68</v>
      </c>
      <c r="AH720" s="2" t="s">
        <v>69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1047</v>
      </c>
      <c r="B721" s="2" t="s">
        <v>1039</v>
      </c>
      <c r="C721" s="2" t="s">
        <v>47</v>
      </c>
      <c r="D721" s="2" t="s">
        <v>810</v>
      </c>
      <c r="E721" s="2" t="s">
        <v>377</v>
      </c>
      <c r="F721" s="2" t="s">
        <v>116</v>
      </c>
      <c r="G721" s="2" t="s">
        <v>51</v>
      </c>
      <c r="H721" s="2" t="s">
        <v>52</v>
      </c>
      <c r="I721" s="2"/>
      <c r="J721" s="2"/>
      <c r="K721" s="2" t="s">
        <v>147</v>
      </c>
      <c r="L721" s="2" t="s">
        <v>148</v>
      </c>
      <c r="M721" s="2" t="s">
        <v>104</v>
      </c>
      <c r="N721" s="3"/>
      <c r="O721" s="3"/>
      <c r="P721" s="4">
        <v>50009350.0</v>
      </c>
      <c r="Q721" s="2" t="s">
        <v>105</v>
      </c>
      <c r="R721" s="2" t="s">
        <v>106</v>
      </c>
      <c r="S721" s="2" t="s">
        <v>107</v>
      </c>
      <c r="T721" s="2" t="s">
        <v>108</v>
      </c>
      <c r="U721" s="4">
        <f>0.0</f>
        <v>0.0</v>
      </c>
      <c r="V721" s="2" t="s">
        <v>109</v>
      </c>
      <c r="W721" s="2" t="s">
        <v>110</v>
      </c>
      <c r="X721" s="2"/>
      <c r="Y721" s="2" t="s">
        <v>65</v>
      </c>
      <c r="Z721" s="2">
        <v>0</v>
      </c>
      <c r="AA721" s="2"/>
      <c r="AB721" s="2"/>
      <c r="AC721" s="4">
        <f>P721*U721/1000000</f>
        <v>0.0</v>
      </c>
      <c r="AD721" s="4">
        <f>AC721*(1-Z721/100)</f>
        <v>0.0</v>
      </c>
      <c r="AE721" s="2" t="s">
        <v>66</v>
      </c>
      <c r="AF721" s="2" t="s">
        <v>67</v>
      </c>
      <c r="AG721" s="2" t="s">
        <v>68</v>
      </c>
      <c r="AH721" s="2" t="s">
        <v>69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1048</v>
      </c>
      <c r="B722" s="2" t="s">
        <v>1049</v>
      </c>
      <c r="C722" s="2" t="s">
        <v>47</v>
      </c>
      <c r="D722" s="2" t="s">
        <v>864</v>
      </c>
      <c r="E722" s="2" t="s">
        <v>799</v>
      </c>
      <c r="F722" s="2" t="s">
        <v>50</v>
      </c>
      <c r="G722" s="2" t="s">
        <v>181</v>
      </c>
      <c r="H722" s="2" t="s">
        <v>323</v>
      </c>
      <c r="I722" s="2" t="s">
        <v>53</v>
      </c>
      <c r="J722" s="2" t="s">
        <v>180</v>
      </c>
      <c r="K722" s="2" t="s">
        <v>180</v>
      </c>
      <c r="L722" s="2" t="s">
        <v>181</v>
      </c>
      <c r="M722" s="2" t="s">
        <v>56</v>
      </c>
      <c r="N722" s="3">
        <v>21.11</v>
      </c>
      <c r="O722" s="3" t="s">
        <v>182</v>
      </c>
      <c r="P722" s="4">
        <f>IF(O722="吨",N722*1000,IF(O722="万立方米",N722*10000,""))</f>
        <v>211100.0</v>
      </c>
      <c r="Q722" s="2" t="s">
        <v>183</v>
      </c>
      <c r="R722" s="2" t="s">
        <v>184</v>
      </c>
      <c r="S722" s="2" t="s">
        <v>185</v>
      </c>
      <c r="T722" s="2" t="s">
        <v>75</v>
      </c>
      <c r="U722" s="4">
        <f>0.001</f>
        <v>0.001</v>
      </c>
      <c r="V722" s="2" t="s">
        <v>186</v>
      </c>
      <c r="W722" s="2" t="s">
        <v>187</v>
      </c>
      <c r="X722" s="2" t="s">
        <v>64</v>
      </c>
      <c r="Y722" s="2" t="s">
        <v>65</v>
      </c>
      <c r="Z722" s="2">
        <v>0</v>
      </c>
      <c r="AA722" s="2"/>
      <c r="AB722" s="2"/>
      <c r="AC722" s="4">
        <f>P722*U722/1000000</f>
        <v>0.00021109999999999998</v>
      </c>
      <c r="AD722" s="4">
        <f>AC722*(1-Z722/100)</f>
        <v>0.00021109999999999998</v>
      </c>
      <c r="AE722" s="2" t="s">
        <v>66</v>
      </c>
      <c r="AF722" s="2" t="s">
        <v>67</v>
      </c>
      <c r="AG722" s="2"/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1050</v>
      </c>
      <c r="B723" s="2" t="s">
        <v>1049</v>
      </c>
      <c r="C723" s="2" t="s">
        <v>47</v>
      </c>
      <c r="D723" s="2" t="s">
        <v>864</v>
      </c>
      <c r="E723" s="2" t="s">
        <v>799</v>
      </c>
      <c r="F723" s="2" t="s">
        <v>50</v>
      </c>
      <c r="G723" s="2" t="s">
        <v>181</v>
      </c>
      <c r="H723" s="2" t="s">
        <v>323</v>
      </c>
      <c r="I723" s="2" t="s">
        <v>53</v>
      </c>
      <c r="J723" s="2" t="s">
        <v>180</v>
      </c>
      <c r="K723" s="2" t="s">
        <v>180</v>
      </c>
      <c r="L723" s="2" t="s">
        <v>181</v>
      </c>
      <c r="M723" s="2" t="s">
        <v>73</v>
      </c>
      <c r="N723" s="3">
        <v>21.11</v>
      </c>
      <c r="O723" s="3" t="s">
        <v>182</v>
      </c>
      <c r="P723" s="4">
        <f>IF(O723="吨",N723*1000,IF(O723="万立方米",N723*10000,""))</f>
        <v>211100.0</v>
      </c>
      <c r="Q723" s="2" t="s">
        <v>183</v>
      </c>
      <c r="R723" s="2" t="s">
        <v>184</v>
      </c>
      <c r="S723" s="2" t="s">
        <v>189</v>
      </c>
      <c r="T723" s="2" t="s">
        <v>75</v>
      </c>
      <c r="U723" s="4">
        <f>0.35</f>
        <v>0.35</v>
      </c>
      <c r="V723" s="2" t="s">
        <v>186</v>
      </c>
      <c r="W723" s="2" t="s">
        <v>190</v>
      </c>
      <c r="X723" s="2" t="s">
        <v>64</v>
      </c>
      <c r="Y723" s="2" t="s">
        <v>65</v>
      </c>
      <c r="Z723" s="2">
        <v>0</v>
      </c>
      <c r="AA723" s="2"/>
      <c r="AB723" s="2"/>
      <c r="AC723" s="4">
        <f>P723*U723/1000000</f>
        <v>0.073885</v>
      </c>
      <c r="AD723" s="4">
        <f>AC723*(1-Z723/100)</f>
        <v>0.073885</v>
      </c>
      <c r="AE723" s="2" t="s">
        <v>66</v>
      </c>
      <c r="AF723" s="2" t="s">
        <v>67</v>
      </c>
      <c r="AG723" s="2"/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1051</v>
      </c>
      <c r="B724" s="2" t="s">
        <v>1049</v>
      </c>
      <c r="C724" s="2" t="s">
        <v>47</v>
      </c>
      <c r="D724" s="2" t="s">
        <v>864</v>
      </c>
      <c r="E724" s="2" t="s">
        <v>799</v>
      </c>
      <c r="F724" s="2" t="s">
        <v>50</v>
      </c>
      <c r="G724" s="2" t="s">
        <v>181</v>
      </c>
      <c r="H724" s="2" t="s">
        <v>323</v>
      </c>
      <c r="I724" s="2" t="s">
        <v>53</v>
      </c>
      <c r="J724" s="2" t="s">
        <v>180</v>
      </c>
      <c r="K724" s="2" t="s">
        <v>180</v>
      </c>
      <c r="L724" s="2" t="s">
        <v>181</v>
      </c>
      <c r="M724" s="2" t="s">
        <v>78</v>
      </c>
      <c r="N724" s="3">
        <v>21.11</v>
      </c>
      <c r="O724" s="3" t="s">
        <v>182</v>
      </c>
      <c r="P724" s="4">
        <f>IF(O724="吨",N724*1000,IF(O724="万立方米",N724*10000,""))</f>
        <v>211100.0</v>
      </c>
      <c r="Q724" s="2" t="s">
        <v>183</v>
      </c>
      <c r="R724" s="2" t="s">
        <v>184</v>
      </c>
      <c r="S724" s="2" t="s">
        <v>192</v>
      </c>
      <c r="T724" s="2" t="s">
        <v>75</v>
      </c>
      <c r="U724" s="4">
        <f>1.2</f>
        <v>1.2</v>
      </c>
      <c r="V724" s="2" t="s">
        <v>186</v>
      </c>
      <c r="W724" s="2" t="s">
        <v>193</v>
      </c>
      <c r="X724" s="2" t="s">
        <v>64</v>
      </c>
      <c r="Y724" s="2" t="s">
        <v>65</v>
      </c>
      <c r="Z724" s="2">
        <v>0</v>
      </c>
      <c r="AA724" s="2"/>
      <c r="AB724" s="2"/>
      <c r="AC724" s="4">
        <f>P724*U724/1000000</f>
        <v>0.25332</v>
      </c>
      <c r="AD724" s="4">
        <f>AC724*(1-Z724/100)</f>
        <v>0.25332</v>
      </c>
      <c r="AE724" s="2" t="s">
        <v>66</v>
      </c>
      <c r="AF724" s="2" t="s">
        <v>67</v>
      </c>
      <c r="AG724" s="2"/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1052</v>
      </c>
      <c r="B725" s="2" t="s">
        <v>1049</v>
      </c>
      <c r="C725" s="2" t="s">
        <v>47</v>
      </c>
      <c r="D725" s="2" t="s">
        <v>864</v>
      </c>
      <c r="E725" s="2" t="s">
        <v>799</v>
      </c>
      <c r="F725" s="2" t="s">
        <v>50</v>
      </c>
      <c r="G725" s="2" t="s">
        <v>181</v>
      </c>
      <c r="H725" s="2" t="s">
        <v>323</v>
      </c>
      <c r="I725" s="2" t="s">
        <v>53</v>
      </c>
      <c r="J725" s="2" t="s">
        <v>180</v>
      </c>
      <c r="K725" s="2" t="s">
        <v>180</v>
      </c>
      <c r="L725" s="2" t="s">
        <v>181</v>
      </c>
      <c r="M725" s="2" t="s">
        <v>82</v>
      </c>
      <c r="N725" s="3">
        <v>21.11</v>
      </c>
      <c r="O725" s="3" t="s">
        <v>182</v>
      </c>
      <c r="P725" s="4">
        <f>IF(O725="吨",N725*1000,IF(O725="万立方米",N725*10000,""))</f>
        <v>211100.0</v>
      </c>
      <c r="Q725" s="2" t="s">
        <v>183</v>
      </c>
      <c r="R725" s="2" t="s">
        <v>184</v>
      </c>
      <c r="S725" s="2" t="s">
        <v>195</v>
      </c>
      <c r="T725" s="2" t="s">
        <v>75</v>
      </c>
      <c r="U725" s="4">
        <f>0.002</f>
        <v>0.002</v>
      </c>
      <c r="V725" s="2" t="s">
        <v>186</v>
      </c>
      <c r="W725" s="2" t="s">
        <v>196</v>
      </c>
      <c r="X725" s="2" t="s">
        <v>64</v>
      </c>
      <c r="Y725" s="2" t="s">
        <v>65</v>
      </c>
      <c r="Z725" s="2">
        <v>0</v>
      </c>
      <c r="AA725" s="2"/>
      <c r="AB725" s="2"/>
      <c r="AC725" s="4">
        <f>P725*U725/1000000</f>
        <v>0.00042219999999999996</v>
      </c>
      <c r="AD725" s="4">
        <f>AC725*(1-Z725/100)</f>
        <v>0.00042219999999999996</v>
      </c>
      <c r="AE725" s="2" t="s">
        <v>66</v>
      </c>
      <c r="AF725" s="2" t="s">
        <v>67</v>
      </c>
      <c r="AG725" s="2"/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1053</v>
      </c>
      <c r="B726" s="2" t="s">
        <v>1049</v>
      </c>
      <c r="C726" s="2" t="s">
        <v>47</v>
      </c>
      <c r="D726" s="2" t="s">
        <v>864</v>
      </c>
      <c r="E726" s="2" t="s">
        <v>799</v>
      </c>
      <c r="F726" s="2" t="s">
        <v>50</v>
      </c>
      <c r="G726" s="2" t="s">
        <v>181</v>
      </c>
      <c r="H726" s="2" t="s">
        <v>323</v>
      </c>
      <c r="I726" s="2" t="s">
        <v>53</v>
      </c>
      <c r="J726" s="2" t="s">
        <v>180</v>
      </c>
      <c r="K726" s="2" t="s">
        <v>180</v>
      </c>
      <c r="L726" s="2" t="s">
        <v>181</v>
      </c>
      <c r="M726" s="2" t="s">
        <v>86</v>
      </c>
      <c r="N726" s="3">
        <v>21.11</v>
      </c>
      <c r="O726" s="3" t="s">
        <v>182</v>
      </c>
      <c r="P726" s="4">
        <f>IF(O726="吨",N726*1000,IF(O726="万立方米",N726*10000,""))</f>
        <v>211100.0</v>
      </c>
      <c r="Q726" s="2" t="s">
        <v>183</v>
      </c>
      <c r="R726" s="2" t="s">
        <v>184</v>
      </c>
      <c r="S726" s="2" t="s">
        <v>198</v>
      </c>
      <c r="T726" s="2" t="s">
        <v>75</v>
      </c>
      <c r="U726" s="4">
        <f>0.01</f>
        <v>0.01</v>
      </c>
      <c r="V726" s="2" t="s">
        <v>186</v>
      </c>
      <c r="W726" s="2" t="s">
        <v>199</v>
      </c>
      <c r="X726" s="2" t="s">
        <v>64</v>
      </c>
      <c r="Y726" s="2" t="s">
        <v>65</v>
      </c>
      <c r="Z726" s="2">
        <v>0</v>
      </c>
      <c r="AA726" s="2"/>
      <c r="AB726" s="2"/>
      <c r="AC726" s="4">
        <f>P726*U726/1000000</f>
        <v>0.002111</v>
      </c>
      <c r="AD726" s="4">
        <f>AC727*(1-AA726/100)+(AC726-AC727)*(1-AB726/100)</f>
        <v>0.002111</v>
      </c>
      <c r="AE726" s="2" t="s">
        <v>66</v>
      </c>
      <c r="AF726" s="2" t="s">
        <v>67</v>
      </c>
      <c r="AG726" s="2"/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1054</v>
      </c>
      <c r="B727" s="2" t="s">
        <v>1049</v>
      </c>
      <c r="C727" s="2" t="s">
        <v>47</v>
      </c>
      <c r="D727" s="2" t="s">
        <v>864</v>
      </c>
      <c r="E727" s="2" t="s">
        <v>799</v>
      </c>
      <c r="F727" s="2" t="s">
        <v>50</v>
      </c>
      <c r="G727" s="2" t="s">
        <v>181</v>
      </c>
      <c r="H727" s="2" t="s">
        <v>323</v>
      </c>
      <c r="I727" s="2" t="s">
        <v>53</v>
      </c>
      <c r="J727" s="2" t="s">
        <v>180</v>
      </c>
      <c r="K727" s="2" t="s">
        <v>180</v>
      </c>
      <c r="L727" s="2" t="s">
        <v>181</v>
      </c>
      <c r="M727" s="2" t="s">
        <v>91</v>
      </c>
      <c r="N727" s="3">
        <v>21.11</v>
      </c>
      <c r="O727" s="3" t="s">
        <v>182</v>
      </c>
      <c r="P727" s="4">
        <f>IF(O727="吨",N727*1000,IF(O727="万立方米",N727*10000,""))</f>
        <v>211100.0</v>
      </c>
      <c r="Q727" s="2" t="s">
        <v>183</v>
      </c>
      <c r="R727" s="2" t="s">
        <v>184</v>
      </c>
      <c r="S727" s="2" t="s">
        <v>201</v>
      </c>
      <c r="T727" s="2" t="s">
        <v>75</v>
      </c>
      <c r="U727" s="4">
        <f>0.005</f>
        <v>0.005</v>
      </c>
      <c r="V727" s="2" t="s">
        <v>186</v>
      </c>
      <c r="W727" s="2" t="s">
        <v>202</v>
      </c>
      <c r="X727" s="2" t="s">
        <v>64</v>
      </c>
      <c r="Y727" s="2" t="s">
        <v>65</v>
      </c>
      <c r="Z727" s="2">
        <v>0</v>
      </c>
      <c r="AA727" s="2"/>
      <c r="AB727" s="2"/>
      <c r="AC727" s="4">
        <f>P727*U727/1000000</f>
        <v>0.0010555</v>
      </c>
      <c r="AD727" s="4">
        <f>AC727*(1-Z727/100)</f>
        <v>0.0010555</v>
      </c>
      <c r="AE727" s="2" t="s">
        <v>66</v>
      </c>
      <c r="AF727" s="2" t="s">
        <v>67</v>
      </c>
      <c r="AG727" s="2"/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1055</v>
      </c>
      <c r="B728" s="2" t="s">
        <v>1049</v>
      </c>
      <c r="C728" s="2" t="s">
        <v>47</v>
      </c>
      <c r="D728" s="2" t="s">
        <v>864</v>
      </c>
      <c r="E728" s="2" t="s">
        <v>799</v>
      </c>
      <c r="F728" s="2" t="s">
        <v>50</v>
      </c>
      <c r="G728" s="2" t="s">
        <v>181</v>
      </c>
      <c r="H728" s="2" t="s">
        <v>323</v>
      </c>
      <c r="I728" s="2" t="s">
        <v>53</v>
      </c>
      <c r="J728" s="2" t="s">
        <v>180</v>
      </c>
      <c r="K728" s="2" t="s">
        <v>180</v>
      </c>
      <c r="L728" s="2" t="s">
        <v>181</v>
      </c>
      <c r="M728" s="2" t="s">
        <v>95</v>
      </c>
      <c r="N728" s="3">
        <v>21.11</v>
      </c>
      <c r="O728" s="3" t="s">
        <v>182</v>
      </c>
      <c r="P728" s="4">
        <f>IF(O728="吨",N728*1000,IF(O728="万立方米",N728*10000,""))</f>
        <v>211100.0</v>
      </c>
      <c r="Q728" s="2" t="s">
        <v>183</v>
      </c>
      <c r="R728" s="2" t="s">
        <v>184</v>
      </c>
      <c r="S728" s="2" t="s">
        <v>204</v>
      </c>
      <c r="T728" s="2" t="s">
        <v>75</v>
      </c>
      <c r="U728" s="4">
        <f>0.005</f>
        <v>0.005</v>
      </c>
      <c r="V728" s="2" t="s">
        <v>186</v>
      </c>
      <c r="W728" s="2" t="s">
        <v>205</v>
      </c>
      <c r="X728" s="2" t="s">
        <v>64</v>
      </c>
      <c r="Y728" s="2" t="s">
        <v>65</v>
      </c>
      <c r="Z728" s="2">
        <v>0</v>
      </c>
      <c r="AA728" s="2"/>
      <c r="AB728" s="2"/>
      <c r="AC728" s="4">
        <f>P728*U728/1000000</f>
        <v>0.0010555</v>
      </c>
      <c r="AD728" s="4">
        <f>AC728*(1-Z728/100)</f>
        <v>0.0010555</v>
      </c>
      <c r="AE728" s="2" t="s">
        <v>66</v>
      </c>
      <c r="AF728" s="2" t="s">
        <v>67</v>
      </c>
      <c r="AG728" s="2"/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1056</v>
      </c>
      <c r="B729" s="2" t="s">
        <v>1049</v>
      </c>
      <c r="C729" s="2" t="s">
        <v>47</v>
      </c>
      <c r="D729" s="2" t="s">
        <v>864</v>
      </c>
      <c r="E729" s="2" t="s">
        <v>799</v>
      </c>
      <c r="F729" s="2" t="s">
        <v>50</v>
      </c>
      <c r="G729" s="2" t="s">
        <v>181</v>
      </c>
      <c r="H729" s="2" t="s">
        <v>323</v>
      </c>
      <c r="I729" s="2" t="s">
        <v>53</v>
      </c>
      <c r="J729" s="2" t="s">
        <v>180</v>
      </c>
      <c r="K729" s="2" t="s">
        <v>180</v>
      </c>
      <c r="L729" s="2" t="s">
        <v>181</v>
      </c>
      <c r="M729" s="2" t="s">
        <v>100</v>
      </c>
      <c r="N729" s="3">
        <v>21.11</v>
      </c>
      <c r="O729" s="3" t="s">
        <v>182</v>
      </c>
      <c r="P729" s="4">
        <f>IF(O729="吨",N729*1000,IF(O729="万立方米",N729*10000,""))</f>
        <v>211100.0</v>
      </c>
      <c r="Q729" s="2" t="s">
        <v>183</v>
      </c>
      <c r="R729" s="2" t="s">
        <v>184</v>
      </c>
      <c r="S729" s="2" t="s">
        <v>207</v>
      </c>
      <c r="T729" s="2" t="s">
        <v>75</v>
      </c>
      <c r="U729" s="4">
        <f>0.02</f>
        <v>0.02</v>
      </c>
      <c r="V729" s="2" t="s">
        <v>186</v>
      </c>
      <c r="W729" s="2" t="s">
        <v>208</v>
      </c>
      <c r="X729" s="2" t="s">
        <v>64</v>
      </c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/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1057</v>
      </c>
      <c r="B730" s="2" t="s">
        <v>1049</v>
      </c>
      <c r="C730" s="2" t="s">
        <v>47</v>
      </c>
      <c r="D730" s="2" t="s">
        <v>864</v>
      </c>
      <c r="E730" s="2" t="s">
        <v>799</v>
      </c>
      <c r="F730" s="2" t="s">
        <v>50</v>
      </c>
      <c r="G730" s="2" t="s">
        <v>181</v>
      </c>
      <c r="H730" s="2" t="s">
        <v>323</v>
      </c>
      <c r="I730" s="2"/>
      <c r="J730" s="2"/>
      <c r="K730" s="2"/>
      <c r="L730" s="2"/>
      <c r="M730" s="2" t="s">
        <v>104</v>
      </c>
      <c r="N730" s="3"/>
      <c r="O730" s="3"/>
      <c r="P730" s="4">
        <v>0.0</v>
      </c>
      <c r="Q730" s="2" t="s">
        <v>105</v>
      </c>
      <c r="R730" s="2" t="s">
        <v>106</v>
      </c>
      <c r="S730" s="2" t="s">
        <v>107</v>
      </c>
      <c r="T730" s="2" t="s">
        <v>108</v>
      </c>
      <c r="U730" s="4">
        <f>0.0</f>
        <v>0.0</v>
      </c>
      <c r="V730" s="2" t="s">
        <v>109</v>
      </c>
      <c r="W730" s="2" t="s">
        <v>110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134</v>
      </c>
      <c r="AH730" s="2" t="s">
        <v>69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1058</v>
      </c>
      <c r="B731" s="2" t="s">
        <v>1059</v>
      </c>
      <c r="C731" s="2" t="s">
        <v>47</v>
      </c>
      <c r="D731" s="2" t="s">
        <v>1060</v>
      </c>
      <c r="E731" s="2" t="s">
        <v>115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51</v>
      </c>
      <c r="M731" s="2" t="s">
        <v>56</v>
      </c>
      <c r="N731" s="3">
        <v>1717136</v>
      </c>
      <c r="O731" s="3" t="s">
        <v>57</v>
      </c>
      <c r="P731" s="4">
        <f>IF(O731="吨",N731*1000,IF(O731="万立方米",N731*10000,""))</f>
        <v>1717136000.0</v>
      </c>
      <c r="Q731" s="2" t="s">
        <v>58</v>
      </c>
      <c r="R731" s="2" t="s">
        <v>59</v>
      </c>
      <c r="S731" s="2" t="s">
        <v>60</v>
      </c>
      <c r="T731" s="2" t="s">
        <v>61</v>
      </c>
      <c r="U731" s="4">
        <f>0.06</f>
        <v>0.06</v>
      </c>
      <c r="V731" s="2" t="s">
        <v>62</v>
      </c>
      <c r="W731" s="2" t="s">
        <v>63</v>
      </c>
      <c r="X731" s="2" t="s">
        <v>64</v>
      </c>
      <c r="Y731" s="2" t="s">
        <v>65</v>
      </c>
      <c r="Z731" s="2">
        <v>0</v>
      </c>
      <c r="AA731" s="2"/>
      <c r="AB731" s="2"/>
      <c r="AC731" s="4">
        <f>P731*U731/1000000</f>
        <v>103.02816</v>
      </c>
      <c r="AD731" s="4">
        <f>AC731*(1-Z731/100)</f>
        <v>103.02816</v>
      </c>
      <c r="AE731" s="2" t="s">
        <v>66</v>
      </c>
      <c r="AF731" s="2" t="s">
        <v>67</v>
      </c>
      <c r="AG731" s="2"/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1061</v>
      </c>
      <c r="B732" s="2" t="s">
        <v>1059</v>
      </c>
      <c r="C732" s="2" t="s">
        <v>47</v>
      </c>
      <c r="D732" s="2" t="s">
        <v>1060</v>
      </c>
      <c r="E732" s="2" t="s">
        <v>115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51</v>
      </c>
      <c r="M732" s="2" t="s">
        <v>73</v>
      </c>
      <c r="N732" s="3">
        <v>1717136</v>
      </c>
      <c r="O732" s="3" t="s">
        <v>57</v>
      </c>
      <c r="P732" s="4">
        <f>IF(O732="吨",N732*1000,IF(O732="万立方米",N732*10000,""))</f>
        <v>1717136000.0</v>
      </c>
      <c r="Q732" s="2" t="s">
        <v>58</v>
      </c>
      <c r="R732" s="2" t="s">
        <v>59</v>
      </c>
      <c r="S732" s="2" t="s">
        <v>74</v>
      </c>
      <c r="T732" s="2" t="s">
        <v>75</v>
      </c>
      <c r="U732" s="4">
        <f>1.5</f>
        <v>1.5</v>
      </c>
      <c r="V732" s="2" t="s">
        <v>62</v>
      </c>
      <c r="W732" s="2" t="s">
        <v>76</v>
      </c>
      <c r="X732" s="2" t="s">
        <v>64</v>
      </c>
      <c r="Y732" s="2" t="s">
        <v>65</v>
      </c>
      <c r="Z732" s="2">
        <v>0</v>
      </c>
      <c r="AA732" s="2"/>
      <c r="AB732" s="2"/>
      <c r="AC732" s="4">
        <f>P732*U732/1000000</f>
        <v>2575.704</v>
      </c>
      <c r="AD732" s="4">
        <f>AC732*(1-Z732/100)</f>
        <v>2575.704</v>
      </c>
      <c r="AE732" s="2" t="s">
        <v>66</v>
      </c>
      <c r="AF732" s="2" t="s">
        <v>67</v>
      </c>
      <c r="AG732" s="2"/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1062</v>
      </c>
      <c r="B733" s="2" t="s">
        <v>1059</v>
      </c>
      <c r="C733" s="2" t="s">
        <v>47</v>
      </c>
      <c r="D733" s="2" t="s">
        <v>1060</v>
      </c>
      <c r="E733" s="2" t="s">
        <v>115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51</v>
      </c>
      <c r="M733" s="2" t="s">
        <v>78</v>
      </c>
      <c r="N733" s="3">
        <v>1717136</v>
      </c>
      <c r="O733" s="3" t="s">
        <v>57</v>
      </c>
      <c r="P733" s="4">
        <f>IF(O733="吨",N733*1000,IF(O733="万立方米",N733*10000,""))</f>
        <v>1717136000.0</v>
      </c>
      <c r="Q733" s="2" t="s">
        <v>58</v>
      </c>
      <c r="R733" s="2" t="s">
        <v>59</v>
      </c>
      <c r="S733" s="2" t="s">
        <v>79</v>
      </c>
      <c r="T733" s="2" t="s">
        <v>75</v>
      </c>
      <c r="U733" s="4">
        <f>6.0</f>
        <v>6.0</v>
      </c>
      <c r="V733" s="2" t="s">
        <v>62</v>
      </c>
      <c r="W733" s="2" t="s">
        <v>80</v>
      </c>
      <c r="X733" s="2" t="s">
        <v>64</v>
      </c>
      <c r="Y733" s="2" t="s">
        <v>65</v>
      </c>
      <c r="Z733" s="2">
        <v>0</v>
      </c>
      <c r="AA733" s="2"/>
      <c r="AB733" s="2"/>
      <c r="AC733" s="4">
        <f>P733*U733/1000000</f>
        <v>10302.816</v>
      </c>
      <c r="AD733" s="4">
        <f>AC733*(1-Z733/100)</f>
        <v>10302.816</v>
      </c>
      <c r="AE733" s="2" t="s">
        <v>66</v>
      </c>
      <c r="AF733" s="2" t="s">
        <v>67</v>
      </c>
      <c r="AG733" s="2"/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1063</v>
      </c>
      <c r="B734" s="2" t="s">
        <v>1059</v>
      </c>
      <c r="C734" s="2" t="s">
        <v>47</v>
      </c>
      <c r="D734" s="2" t="s">
        <v>1060</v>
      </c>
      <c r="E734" s="2" t="s">
        <v>115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51</v>
      </c>
      <c r="M734" s="2" t="s">
        <v>82</v>
      </c>
      <c r="N734" s="3">
        <v>1717136</v>
      </c>
      <c r="O734" s="3" t="s">
        <v>57</v>
      </c>
      <c r="P734" s="4">
        <f>IF(O734="吨",N734*1000,IF(O734="万立方米",N734*10000,""))</f>
        <v>1717136000.0</v>
      </c>
      <c r="Q734" s="2" t="s">
        <v>58</v>
      </c>
      <c r="R734" s="2" t="s">
        <v>59</v>
      </c>
      <c r="S734" s="2" t="s">
        <v>83</v>
      </c>
      <c r="T734" s="2" t="s">
        <v>61</v>
      </c>
      <c r="U734" s="4">
        <f>0.35</f>
        <v>0.35</v>
      </c>
      <c r="V734" s="2" t="s">
        <v>62</v>
      </c>
      <c r="W734" s="2" t="s">
        <v>84</v>
      </c>
      <c r="X734" s="2" t="s">
        <v>64</v>
      </c>
      <c r="Y734" s="2" t="s">
        <v>65</v>
      </c>
      <c r="Z734" s="2">
        <v>0</v>
      </c>
      <c r="AA734" s="2"/>
      <c r="AB734" s="2"/>
      <c r="AC734" s="4">
        <f>P734*U734/1000000</f>
        <v>600.9976</v>
      </c>
      <c r="AD734" s="4">
        <f>AC734*(1-Z734/100)</f>
        <v>600.9976</v>
      </c>
      <c r="AE734" s="2" t="s">
        <v>66</v>
      </c>
      <c r="AF734" s="2" t="s">
        <v>67</v>
      </c>
      <c r="AG734" s="2"/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1064</v>
      </c>
      <c r="B735" s="2" t="s">
        <v>1059</v>
      </c>
      <c r="C735" s="2" t="s">
        <v>47</v>
      </c>
      <c r="D735" s="2" t="s">
        <v>1060</v>
      </c>
      <c r="E735" s="2" t="s">
        <v>115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51</v>
      </c>
      <c r="M735" s="2" t="s">
        <v>86</v>
      </c>
      <c r="N735" s="3">
        <v>1717136</v>
      </c>
      <c r="O735" s="3" t="s">
        <v>57</v>
      </c>
      <c r="P735" s="4">
        <f>IF(O735="吨",N735*1000,IF(O735="万立方米",N735*10000,""))</f>
        <v>1717136000.0</v>
      </c>
      <c r="Q735" s="2" t="s">
        <v>58</v>
      </c>
      <c r="R735" s="2" t="s">
        <v>59</v>
      </c>
      <c r="S735" s="2" t="s">
        <v>87</v>
      </c>
      <c r="T735" s="2" t="s">
        <v>88</v>
      </c>
      <c r="U735" s="4">
        <f>0.75</f>
        <v>0.75</v>
      </c>
      <c r="V735" s="2" t="s">
        <v>62</v>
      </c>
      <c r="W735" s="2" t="s">
        <v>89</v>
      </c>
      <c r="X735" s="2" t="s">
        <v>64</v>
      </c>
      <c r="Y735" s="2" t="s">
        <v>65</v>
      </c>
      <c r="Z735" s="2">
        <v>0</v>
      </c>
      <c r="AA735" s="2"/>
      <c r="AB735" s="2"/>
      <c r="AC735" s="4">
        <f>P735*U735/1000000</f>
        <v>1287.852</v>
      </c>
      <c r="AD735" s="4">
        <f>AC736*(1-AA735/100)+(AC735-AC736)*(1-AB735/100)</f>
        <v>1287.852</v>
      </c>
      <c r="AE735" s="2" t="s">
        <v>66</v>
      </c>
      <c r="AF735" s="2" t="s">
        <v>67</v>
      </c>
      <c r="AG735" s="2"/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1065</v>
      </c>
      <c r="B736" s="2" t="s">
        <v>1059</v>
      </c>
      <c r="C736" s="2" t="s">
        <v>47</v>
      </c>
      <c r="D736" s="2" t="s">
        <v>1060</v>
      </c>
      <c r="E736" s="2" t="s">
        <v>115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51</v>
      </c>
      <c r="M736" s="2" t="s">
        <v>91</v>
      </c>
      <c r="N736" s="3">
        <v>1717136</v>
      </c>
      <c r="O736" s="3" t="s">
        <v>57</v>
      </c>
      <c r="P736" s="4">
        <f>IF(O736="吨",N736*1000,IF(O736="万立方米",N736*10000,""))</f>
        <v>1717136000.0</v>
      </c>
      <c r="Q736" s="2" t="s">
        <v>58</v>
      </c>
      <c r="R736" s="2" t="s">
        <v>59</v>
      </c>
      <c r="S736" s="2" t="s">
        <v>92</v>
      </c>
      <c r="T736" s="2" t="s">
        <v>88</v>
      </c>
      <c r="U736" s="4">
        <f>0.75</f>
        <v>0.75</v>
      </c>
      <c r="V736" s="2" t="s">
        <v>62</v>
      </c>
      <c r="W736" s="2" t="s">
        <v>93</v>
      </c>
      <c r="X736" s="2" t="s">
        <v>64</v>
      </c>
      <c r="Y736" s="2" t="s">
        <v>65</v>
      </c>
      <c r="Z736" s="2">
        <v>0</v>
      </c>
      <c r="AA736" s="2"/>
      <c r="AB736" s="2"/>
      <c r="AC736" s="4">
        <f>P736*U736/1000000</f>
        <v>1287.852</v>
      </c>
      <c r="AD736" s="4">
        <f>AC736*(1-Z736/100)</f>
        <v>1287.852</v>
      </c>
      <c r="AE736" s="2" t="s">
        <v>66</v>
      </c>
      <c r="AF736" s="2" t="s">
        <v>67</v>
      </c>
      <c r="AG736" s="2"/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1066</v>
      </c>
      <c r="B737" s="2" t="s">
        <v>1059</v>
      </c>
      <c r="C737" s="2" t="s">
        <v>47</v>
      </c>
      <c r="D737" s="2" t="s">
        <v>1060</v>
      </c>
      <c r="E737" s="2" t="s">
        <v>115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51</v>
      </c>
      <c r="M737" s="2" t="s">
        <v>95</v>
      </c>
      <c r="N737" s="3">
        <v>1717136</v>
      </c>
      <c r="O737" s="3" t="s">
        <v>57</v>
      </c>
      <c r="P737" s="4">
        <f>IF(O737="吨",N737*1000,IF(O737="万立方米",N737*10000,""))</f>
        <v>1717136000.0</v>
      </c>
      <c r="Q737" s="2" t="s">
        <v>58</v>
      </c>
      <c r="R737" s="2" t="s">
        <v>59</v>
      </c>
      <c r="S737" s="2" t="s">
        <v>96</v>
      </c>
      <c r="T737" s="2" t="s">
        <v>97</v>
      </c>
      <c r="U737" s="4">
        <f>1.7</f>
        <v>1.7</v>
      </c>
      <c r="V737" s="2" t="s">
        <v>62</v>
      </c>
      <c r="W737" s="2" t="s">
        <v>98</v>
      </c>
      <c r="X737" s="2" t="s">
        <v>64</v>
      </c>
      <c r="Y737" s="2" t="s">
        <v>65</v>
      </c>
      <c r="Z737" s="2">
        <v>0</v>
      </c>
      <c r="AA737" s="2"/>
      <c r="AB737" s="2"/>
      <c r="AC737" s="4">
        <f>P737*U737/1000000</f>
        <v>2919.1312</v>
      </c>
      <c r="AD737" s="4">
        <f>AC737*(1-Z737/100)</f>
        <v>2919.1312</v>
      </c>
      <c r="AE737" s="2" t="s">
        <v>66</v>
      </c>
      <c r="AF737" s="2" t="s">
        <v>67</v>
      </c>
      <c r="AG737" s="2"/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1067</v>
      </c>
      <c r="B738" s="2" t="s">
        <v>1059</v>
      </c>
      <c r="C738" s="2" t="s">
        <v>47</v>
      </c>
      <c r="D738" s="2" t="s">
        <v>1060</v>
      </c>
      <c r="E738" s="2" t="s">
        <v>115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51</v>
      </c>
      <c r="M738" s="2" t="s">
        <v>100</v>
      </c>
      <c r="N738" s="3">
        <v>1717136</v>
      </c>
      <c r="O738" s="3" t="s">
        <v>57</v>
      </c>
      <c r="P738" s="4">
        <f>IF(O738="吨",N738*1000,IF(O738="万立方米",N738*10000,""))</f>
        <v>1717136000.0</v>
      </c>
      <c r="Q738" s="2" t="s">
        <v>58</v>
      </c>
      <c r="R738" s="2" t="s">
        <v>59</v>
      </c>
      <c r="S738" s="2" t="s">
        <v>101</v>
      </c>
      <c r="T738" s="2" t="s">
        <v>75</v>
      </c>
      <c r="U738" s="4">
        <f>0.12</f>
        <v>0.12</v>
      </c>
      <c r="V738" s="2" t="s">
        <v>62</v>
      </c>
      <c r="W738" s="2" t="s">
        <v>102</v>
      </c>
      <c r="X738" s="2" t="s">
        <v>64</v>
      </c>
      <c r="Y738" s="2" t="s">
        <v>65</v>
      </c>
      <c r="Z738" s="2">
        <v>0</v>
      </c>
      <c r="AA738" s="2"/>
      <c r="AB738" s="2"/>
      <c r="AC738" s="4">
        <f>P738*U738/1000000</f>
        <v>206.05632</v>
      </c>
      <c r="AD738" s="4">
        <f>AC738*(1-Z738/100)</f>
        <v>206.05632</v>
      </c>
      <c r="AE738" s="2" t="s">
        <v>66</v>
      </c>
      <c r="AF738" s="2" t="s">
        <v>67</v>
      </c>
      <c r="AG738" s="2"/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1068</v>
      </c>
      <c r="B739" s="2" t="s">
        <v>1059</v>
      </c>
      <c r="C739" s="2" t="s">
        <v>47</v>
      </c>
      <c r="D739" s="2" t="s">
        <v>1060</v>
      </c>
      <c r="E739" s="2" t="s">
        <v>115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104</v>
      </c>
      <c r="N739" s="3"/>
      <c r="O739" s="3"/>
      <c r="P739" s="4">
        <v>0.0</v>
      </c>
      <c r="Q739" s="2" t="s">
        <v>105</v>
      </c>
      <c r="R739" s="2" t="s">
        <v>106</v>
      </c>
      <c r="S739" s="2" t="s">
        <v>107</v>
      </c>
      <c r="T739" s="2" t="s">
        <v>108</v>
      </c>
      <c r="U739" s="4">
        <f>0.0</f>
        <v>0.0</v>
      </c>
      <c r="V739" s="2" t="s">
        <v>109</v>
      </c>
      <c r="W739" s="2" t="s">
        <v>110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134</v>
      </c>
      <c r="AH739" s="2" t="s">
        <v>69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1069</v>
      </c>
      <c r="B740" s="2" t="s">
        <v>1070</v>
      </c>
      <c r="C740" s="2" t="s">
        <v>47</v>
      </c>
      <c r="D740" s="2" t="s">
        <v>1071</v>
      </c>
      <c r="E740" s="2" t="s">
        <v>744</v>
      </c>
      <c r="F740" s="2" t="s">
        <v>50</v>
      </c>
      <c r="G740" s="2" t="s">
        <v>179</v>
      </c>
      <c r="H740" s="2" t="s">
        <v>138</v>
      </c>
      <c r="I740" s="2" t="s">
        <v>53</v>
      </c>
      <c r="J740" s="2" t="s">
        <v>180</v>
      </c>
      <c r="K740" s="2" t="s">
        <v>180</v>
      </c>
      <c r="L740" s="2" t="s">
        <v>181</v>
      </c>
      <c r="M740" s="2" t="s">
        <v>56</v>
      </c>
      <c r="N740" s="3">
        <v>11487</v>
      </c>
      <c r="O740" s="3" t="s">
        <v>182</v>
      </c>
      <c r="P740" s="4">
        <f>IF(O740="吨",N740*1000,IF(O740="万立方米",N740*10000,""))</f>
        <v>114870000.0</v>
      </c>
      <c r="Q740" s="2" t="s">
        <v>183</v>
      </c>
      <c r="R740" s="2" t="s">
        <v>184</v>
      </c>
      <c r="S740" s="2" t="s">
        <v>185</v>
      </c>
      <c r="T740" s="2" t="s">
        <v>75</v>
      </c>
      <c r="U740" s="4">
        <f>0.001</f>
        <v>0.001</v>
      </c>
      <c r="V740" s="2" t="s">
        <v>186</v>
      </c>
      <c r="W740" s="2" t="s">
        <v>187</v>
      </c>
      <c r="X740" s="2" t="s">
        <v>64</v>
      </c>
      <c r="Y740" s="2" t="s">
        <v>65</v>
      </c>
      <c r="Z740" s="2">
        <v>0</v>
      </c>
      <c r="AA740" s="2"/>
      <c r="AB740" s="2"/>
      <c r="AC740" s="4">
        <f>P740*U740/1000000</f>
        <v>0.11487</v>
      </c>
      <c r="AD740" s="4">
        <f>AC740*(1-Z740/100)</f>
        <v>0.11487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1072</v>
      </c>
      <c r="B741" s="2" t="s">
        <v>1070</v>
      </c>
      <c r="C741" s="2" t="s">
        <v>47</v>
      </c>
      <c r="D741" s="2" t="s">
        <v>1071</v>
      </c>
      <c r="E741" s="2" t="s">
        <v>744</v>
      </c>
      <c r="F741" s="2" t="s">
        <v>50</v>
      </c>
      <c r="G741" s="2" t="s">
        <v>179</v>
      </c>
      <c r="H741" s="2" t="s">
        <v>138</v>
      </c>
      <c r="I741" s="2" t="s">
        <v>53</v>
      </c>
      <c r="J741" s="2" t="s">
        <v>180</v>
      </c>
      <c r="K741" s="2" t="s">
        <v>180</v>
      </c>
      <c r="L741" s="2" t="s">
        <v>181</v>
      </c>
      <c r="M741" s="2" t="s">
        <v>73</v>
      </c>
      <c r="N741" s="3">
        <v>11487</v>
      </c>
      <c r="O741" s="3" t="s">
        <v>182</v>
      </c>
      <c r="P741" s="4">
        <f>IF(O741="吨",N741*1000,IF(O741="万立方米",N741*10000,""))</f>
        <v>114870000.0</v>
      </c>
      <c r="Q741" s="2" t="s">
        <v>183</v>
      </c>
      <c r="R741" s="2" t="s">
        <v>184</v>
      </c>
      <c r="S741" s="2" t="s">
        <v>189</v>
      </c>
      <c r="T741" s="2" t="s">
        <v>75</v>
      </c>
      <c r="U741" s="4">
        <f>0.35</f>
        <v>0.35</v>
      </c>
      <c r="V741" s="2" t="s">
        <v>186</v>
      </c>
      <c r="W741" s="2" t="s">
        <v>190</v>
      </c>
      <c r="X741" s="2" t="s">
        <v>64</v>
      </c>
      <c r="Y741" s="2" t="s">
        <v>65</v>
      </c>
      <c r="Z741" s="2">
        <v>0</v>
      </c>
      <c r="AA741" s="2"/>
      <c r="AB741" s="2"/>
      <c r="AC741" s="4">
        <f>P741*U741/1000000</f>
        <v>40.2045</v>
      </c>
      <c r="AD741" s="4">
        <f>AC741*(1-Z741/100)</f>
        <v>40.2045</v>
      </c>
      <c r="AE741" s="2" t="s">
        <v>66</v>
      </c>
      <c r="AF741" s="2" t="s">
        <v>67</v>
      </c>
      <c r="AG741" s="2" t="s">
        <v>68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1073</v>
      </c>
      <c r="B742" s="2" t="s">
        <v>1070</v>
      </c>
      <c r="C742" s="2" t="s">
        <v>47</v>
      </c>
      <c r="D742" s="2" t="s">
        <v>1071</v>
      </c>
      <c r="E742" s="2" t="s">
        <v>744</v>
      </c>
      <c r="F742" s="2" t="s">
        <v>50</v>
      </c>
      <c r="G742" s="2" t="s">
        <v>179</v>
      </c>
      <c r="H742" s="2" t="s">
        <v>138</v>
      </c>
      <c r="I742" s="2" t="s">
        <v>53</v>
      </c>
      <c r="J742" s="2" t="s">
        <v>180</v>
      </c>
      <c r="K742" s="2" t="s">
        <v>180</v>
      </c>
      <c r="L742" s="2" t="s">
        <v>181</v>
      </c>
      <c r="M742" s="2" t="s">
        <v>78</v>
      </c>
      <c r="N742" s="3">
        <v>11487</v>
      </c>
      <c r="O742" s="3" t="s">
        <v>182</v>
      </c>
      <c r="P742" s="4">
        <f>IF(O742="吨",N742*1000,IF(O742="万立方米",N742*10000,""))</f>
        <v>114870000.0</v>
      </c>
      <c r="Q742" s="2" t="s">
        <v>183</v>
      </c>
      <c r="R742" s="2" t="s">
        <v>184</v>
      </c>
      <c r="S742" s="2" t="s">
        <v>192</v>
      </c>
      <c r="T742" s="2" t="s">
        <v>75</v>
      </c>
      <c r="U742" s="4">
        <f>1.2</f>
        <v>1.2</v>
      </c>
      <c r="V742" s="2" t="s">
        <v>186</v>
      </c>
      <c r="W742" s="2" t="s">
        <v>193</v>
      </c>
      <c r="X742" s="2" t="s">
        <v>64</v>
      </c>
      <c r="Y742" s="2" t="s">
        <v>65</v>
      </c>
      <c r="Z742" s="2">
        <v>0</v>
      </c>
      <c r="AA742" s="2"/>
      <c r="AB742" s="2"/>
      <c r="AC742" s="4">
        <f>P742*U742/1000000</f>
        <v>137.844</v>
      </c>
      <c r="AD742" s="4">
        <f>AC742*(1-Z742/100)</f>
        <v>137.844</v>
      </c>
      <c r="AE742" s="2" t="s">
        <v>66</v>
      </c>
      <c r="AF742" s="2" t="s">
        <v>67</v>
      </c>
      <c r="AG742" s="2" t="s">
        <v>68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1074</v>
      </c>
      <c r="B743" s="2" t="s">
        <v>1070</v>
      </c>
      <c r="C743" s="2" t="s">
        <v>47</v>
      </c>
      <c r="D743" s="2" t="s">
        <v>1071</v>
      </c>
      <c r="E743" s="2" t="s">
        <v>744</v>
      </c>
      <c r="F743" s="2" t="s">
        <v>50</v>
      </c>
      <c r="G743" s="2" t="s">
        <v>179</v>
      </c>
      <c r="H743" s="2" t="s">
        <v>138</v>
      </c>
      <c r="I743" s="2" t="s">
        <v>53</v>
      </c>
      <c r="J743" s="2" t="s">
        <v>180</v>
      </c>
      <c r="K743" s="2" t="s">
        <v>180</v>
      </c>
      <c r="L743" s="2" t="s">
        <v>181</v>
      </c>
      <c r="M743" s="2" t="s">
        <v>82</v>
      </c>
      <c r="N743" s="3">
        <v>11487</v>
      </c>
      <c r="O743" s="3" t="s">
        <v>182</v>
      </c>
      <c r="P743" s="4">
        <f>IF(O743="吨",N743*1000,IF(O743="万立方米",N743*10000,""))</f>
        <v>114870000.0</v>
      </c>
      <c r="Q743" s="2" t="s">
        <v>183</v>
      </c>
      <c r="R743" s="2" t="s">
        <v>184</v>
      </c>
      <c r="S743" s="2" t="s">
        <v>195</v>
      </c>
      <c r="T743" s="2" t="s">
        <v>75</v>
      </c>
      <c r="U743" s="4">
        <f>0.002</f>
        <v>0.002</v>
      </c>
      <c r="V743" s="2" t="s">
        <v>186</v>
      </c>
      <c r="W743" s="2" t="s">
        <v>196</v>
      </c>
      <c r="X743" s="2" t="s">
        <v>64</v>
      </c>
      <c r="Y743" s="2" t="s">
        <v>65</v>
      </c>
      <c r="Z743" s="2">
        <v>0</v>
      </c>
      <c r="AA743" s="2"/>
      <c r="AB743" s="2"/>
      <c r="AC743" s="4">
        <f>P743*U743/1000000</f>
        <v>0.22974</v>
      </c>
      <c r="AD743" s="4">
        <f>AC743*(1-Z743/100)</f>
        <v>0.22974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1075</v>
      </c>
      <c r="B744" s="2" t="s">
        <v>1070</v>
      </c>
      <c r="C744" s="2" t="s">
        <v>47</v>
      </c>
      <c r="D744" s="2" t="s">
        <v>1071</v>
      </c>
      <c r="E744" s="2" t="s">
        <v>744</v>
      </c>
      <c r="F744" s="2" t="s">
        <v>50</v>
      </c>
      <c r="G744" s="2" t="s">
        <v>179</v>
      </c>
      <c r="H744" s="2" t="s">
        <v>138</v>
      </c>
      <c r="I744" s="2" t="s">
        <v>53</v>
      </c>
      <c r="J744" s="2" t="s">
        <v>180</v>
      </c>
      <c r="K744" s="2" t="s">
        <v>180</v>
      </c>
      <c r="L744" s="2" t="s">
        <v>181</v>
      </c>
      <c r="M744" s="2" t="s">
        <v>86</v>
      </c>
      <c r="N744" s="3">
        <v>11487</v>
      </c>
      <c r="O744" s="3" t="s">
        <v>182</v>
      </c>
      <c r="P744" s="4">
        <f>IF(O744="吨",N744*1000,IF(O744="万立方米",N744*10000,""))</f>
        <v>114870000.0</v>
      </c>
      <c r="Q744" s="2" t="s">
        <v>183</v>
      </c>
      <c r="R744" s="2" t="s">
        <v>184</v>
      </c>
      <c r="S744" s="2" t="s">
        <v>198</v>
      </c>
      <c r="T744" s="2" t="s">
        <v>75</v>
      </c>
      <c r="U744" s="4">
        <f>0.01</f>
        <v>0.01</v>
      </c>
      <c r="V744" s="2" t="s">
        <v>186</v>
      </c>
      <c r="W744" s="2" t="s">
        <v>199</v>
      </c>
      <c r="X744" s="2" t="s">
        <v>64</v>
      </c>
      <c r="Y744" s="2" t="s">
        <v>65</v>
      </c>
      <c r="Z744" s="2">
        <v>0</v>
      </c>
      <c r="AA744" s="2"/>
      <c r="AB744" s="2"/>
      <c r="AC744" s="4">
        <f>P744*U744/1000000</f>
        <v>1.1487</v>
      </c>
      <c r="AD744" s="4">
        <f>AC745*(1-AA744/100)+(AC744-AC745)*(1-AB744/100)</f>
        <v>1.1487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1076</v>
      </c>
      <c r="B745" s="2" t="s">
        <v>1070</v>
      </c>
      <c r="C745" s="2" t="s">
        <v>47</v>
      </c>
      <c r="D745" s="2" t="s">
        <v>1071</v>
      </c>
      <c r="E745" s="2" t="s">
        <v>744</v>
      </c>
      <c r="F745" s="2" t="s">
        <v>50</v>
      </c>
      <c r="G745" s="2" t="s">
        <v>179</v>
      </c>
      <c r="H745" s="2" t="s">
        <v>138</v>
      </c>
      <c r="I745" s="2" t="s">
        <v>53</v>
      </c>
      <c r="J745" s="2" t="s">
        <v>180</v>
      </c>
      <c r="K745" s="2" t="s">
        <v>180</v>
      </c>
      <c r="L745" s="2" t="s">
        <v>181</v>
      </c>
      <c r="M745" s="2" t="s">
        <v>91</v>
      </c>
      <c r="N745" s="3">
        <v>11487</v>
      </c>
      <c r="O745" s="3" t="s">
        <v>182</v>
      </c>
      <c r="P745" s="4">
        <f>IF(O745="吨",N745*1000,IF(O745="万立方米",N745*10000,""))</f>
        <v>114870000.0</v>
      </c>
      <c r="Q745" s="2" t="s">
        <v>183</v>
      </c>
      <c r="R745" s="2" t="s">
        <v>184</v>
      </c>
      <c r="S745" s="2" t="s">
        <v>201</v>
      </c>
      <c r="T745" s="2" t="s">
        <v>75</v>
      </c>
      <c r="U745" s="4">
        <f>0.005</f>
        <v>0.005</v>
      </c>
      <c r="V745" s="2" t="s">
        <v>186</v>
      </c>
      <c r="W745" s="2" t="s">
        <v>202</v>
      </c>
      <c r="X745" s="2" t="s">
        <v>64</v>
      </c>
      <c r="Y745" s="2" t="s">
        <v>65</v>
      </c>
      <c r="Z745" s="2">
        <v>0</v>
      </c>
      <c r="AA745" s="2"/>
      <c r="AB745" s="2"/>
      <c r="AC745" s="4">
        <f>P745*U745/1000000</f>
        <v>0.57435</v>
      </c>
      <c r="AD745" s="4">
        <f>AC745*(1-Z745/100)</f>
        <v>0.57435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1077</v>
      </c>
      <c r="B746" s="2" t="s">
        <v>1070</v>
      </c>
      <c r="C746" s="2" t="s">
        <v>47</v>
      </c>
      <c r="D746" s="2" t="s">
        <v>1071</v>
      </c>
      <c r="E746" s="2" t="s">
        <v>744</v>
      </c>
      <c r="F746" s="2" t="s">
        <v>50</v>
      </c>
      <c r="G746" s="2" t="s">
        <v>179</v>
      </c>
      <c r="H746" s="2" t="s">
        <v>138</v>
      </c>
      <c r="I746" s="2" t="s">
        <v>53</v>
      </c>
      <c r="J746" s="2" t="s">
        <v>180</v>
      </c>
      <c r="K746" s="2" t="s">
        <v>180</v>
      </c>
      <c r="L746" s="2" t="s">
        <v>181</v>
      </c>
      <c r="M746" s="2" t="s">
        <v>95</v>
      </c>
      <c r="N746" s="3">
        <v>11487</v>
      </c>
      <c r="O746" s="3" t="s">
        <v>182</v>
      </c>
      <c r="P746" s="4">
        <f>IF(O746="吨",N746*1000,IF(O746="万立方米",N746*10000,""))</f>
        <v>114870000.0</v>
      </c>
      <c r="Q746" s="2" t="s">
        <v>183</v>
      </c>
      <c r="R746" s="2" t="s">
        <v>184</v>
      </c>
      <c r="S746" s="2" t="s">
        <v>204</v>
      </c>
      <c r="T746" s="2" t="s">
        <v>75</v>
      </c>
      <c r="U746" s="4">
        <f>0.005</f>
        <v>0.005</v>
      </c>
      <c r="V746" s="2" t="s">
        <v>186</v>
      </c>
      <c r="W746" s="2" t="s">
        <v>205</v>
      </c>
      <c r="X746" s="2" t="s">
        <v>64</v>
      </c>
      <c r="Y746" s="2" t="s">
        <v>65</v>
      </c>
      <c r="Z746" s="2">
        <v>0</v>
      </c>
      <c r="AA746" s="2"/>
      <c r="AB746" s="2"/>
      <c r="AC746" s="4">
        <f>P746*U746/1000000</f>
        <v>0.57435</v>
      </c>
      <c r="AD746" s="4">
        <f>AC746*(1-Z746/100)</f>
        <v>0.57435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1078</v>
      </c>
      <c r="B747" s="2" t="s">
        <v>1070</v>
      </c>
      <c r="C747" s="2" t="s">
        <v>47</v>
      </c>
      <c r="D747" s="2" t="s">
        <v>1071</v>
      </c>
      <c r="E747" s="2" t="s">
        <v>744</v>
      </c>
      <c r="F747" s="2" t="s">
        <v>50</v>
      </c>
      <c r="G747" s="2" t="s">
        <v>179</v>
      </c>
      <c r="H747" s="2" t="s">
        <v>138</v>
      </c>
      <c r="I747" s="2" t="s">
        <v>53</v>
      </c>
      <c r="J747" s="2" t="s">
        <v>180</v>
      </c>
      <c r="K747" s="2" t="s">
        <v>180</v>
      </c>
      <c r="L747" s="2" t="s">
        <v>181</v>
      </c>
      <c r="M747" s="2" t="s">
        <v>100</v>
      </c>
      <c r="N747" s="3">
        <v>11487</v>
      </c>
      <c r="O747" s="3" t="s">
        <v>182</v>
      </c>
      <c r="P747" s="4">
        <f>IF(O747="吨",N747*1000,IF(O747="万立方米",N747*10000,""))</f>
        <v>114870000.0</v>
      </c>
      <c r="Q747" s="2" t="s">
        <v>183</v>
      </c>
      <c r="R747" s="2" t="s">
        <v>184</v>
      </c>
      <c r="S747" s="2" t="s">
        <v>207</v>
      </c>
      <c r="T747" s="2" t="s">
        <v>75</v>
      </c>
      <c r="U747" s="4">
        <f>0.02</f>
        <v>0.02</v>
      </c>
      <c r="V747" s="2" t="s">
        <v>186</v>
      </c>
      <c r="W747" s="2" t="s">
        <v>208</v>
      </c>
      <c r="X747" s="2" t="s">
        <v>64</v>
      </c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68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1079</v>
      </c>
      <c r="B748" s="2" t="s">
        <v>1070</v>
      </c>
      <c r="C748" s="2" t="s">
        <v>47</v>
      </c>
      <c r="D748" s="2" t="s">
        <v>1071</v>
      </c>
      <c r="E748" s="2" t="s">
        <v>744</v>
      </c>
      <c r="F748" s="2" t="s">
        <v>50</v>
      </c>
      <c r="G748" s="2" t="s">
        <v>179</v>
      </c>
      <c r="H748" s="2" t="s">
        <v>138</v>
      </c>
      <c r="I748" s="2"/>
      <c r="J748" s="2"/>
      <c r="K748" s="2"/>
      <c r="L748" s="2"/>
      <c r="M748" s="2" t="s">
        <v>104</v>
      </c>
      <c r="N748" s="3"/>
      <c r="O748" s="3"/>
      <c r="P748" s="4">
        <v>0.0</v>
      </c>
      <c r="Q748" s="2" t="s">
        <v>105</v>
      </c>
      <c r="R748" s="2" t="s">
        <v>106</v>
      </c>
      <c r="S748" s="2" t="s">
        <v>107</v>
      </c>
      <c r="T748" s="2" t="s">
        <v>108</v>
      </c>
      <c r="U748" s="4">
        <f>0.0</f>
        <v>0.0</v>
      </c>
      <c r="V748" s="2" t="s">
        <v>109</v>
      </c>
      <c r="W748" s="2" t="s">
        <v>110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111</v>
      </c>
      <c r="AH748" s="2" t="s">
        <v>69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1080</v>
      </c>
      <c r="B749" s="2" t="s">
        <v>1081</v>
      </c>
      <c r="C749" s="2" t="s">
        <v>47</v>
      </c>
      <c r="D749" s="2" t="s">
        <v>1082</v>
      </c>
      <c r="E749" s="2" t="s">
        <v>744</v>
      </c>
      <c r="F749" s="2" t="s">
        <v>228</v>
      </c>
      <c r="G749" s="2" t="s">
        <v>117</v>
      </c>
      <c r="H749" s="2" t="s">
        <v>243</v>
      </c>
      <c r="I749" s="2" t="s">
        <v>53</v>
      </c>
      <c r="J749" s="2" t="s">
        <v>180</v>
      </c>
      <c r="K749" s="2" t="s">
        <v>180</v>
      </c>
      <c r="L749" s="2" t="s">
        <v>181</v>
      </c>
      <c r="M749" s="2" t="s">
        <v>56</v>
      </c>
      <c r="N749" s="3">
        <v>15.445</v>
      </c>
      <c r="O749" s="3" t="s">
        <v>182</v>
      </c>
      <c r="P749" s="4">
        <f>IF(O749="吨",N749*1000,IF(O749="万立方米",N749*10000,""))</f>
        <v>154450.0</v>
      </c>
      <c r="Q749" s="2" t="s">
        <v>183</v>
      </c>
      <c r="R749" s="2" t="s">
        <v>184</v>
      </c>
      <c r="S749" s="2" t="s">
        <v>185</v>
      </c>
      <c r="T749" s="2" t="s">
        <v>75</v>
      </c>
      <c r="U749" s="4">
        <f>0.001</f>
        <v>0.001</v>
      </c>
      <c r="V749" s="2" t="s">
        <v>186</v>
      </c>
      <c r="W749" s="2" t="s">
        <v>187</v>
      </c>
      <c r="X749" s="2" t="s">
        <v>64</v>
      </c>
      <c r="Y749" s="2" t="s">
        <v>65</v>
      </c>
      <c r="Z749" s="2">
        <v>0</v>
      </c>
      <c r="AA749" s="2"/>
      <c r="AB749" s="2"/>
      <c r="AC749" s="4">
        <f>P749*U749/1000000</f>
        <v>0.00015445000000000001</v>
      </c>
      <c r="AD749" s="4">
        <f>AC749*(1-Z749/100)</f>
        <v>0.00015445000000000001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1083</v>
      </c>
      <c r="B750" s="2" t="s">
        <v>1081</v>
      </c>
      <c r="C750" s="2" t="s">
        <v>47</v>
      </c>
      <c r="D750" s="2" t="s">
        <v>1082</v>
      </c>
      <c r="E750" s="2" t="s">
        <v>744</v>
      </c>
      <c r="F750" s="2" t="s">
        <v>228</v>
      </c>
      <c r="G750" s="2" t="s">
        <v>117</v>
      </c>
      <c r="H750" s="2" t="s">
        <v>243</v>
      </c>
      <c r="I750" s="2" t="s">
        <v>53</v>
      </c>
      <c r="J750" s="2" t="s">
        <v>180</v>
      </c>
      <c r="K750" s="2" t="s">
        <v>180</v>
      </c>
      <c r="L750" s="2" t="s">
        <v>181</v>
      </c>
      <c r="M750" s="2" t="s">
        <v>73</v>
      </c>
      <c r="N750" s="3">
        <v>15.445</v>
      </c>
      <c r="O750" s="3" t="s">
        <v>182</v>
      </c>
      <c r="P750" s="4">
        <f>IF(O750="吨",N750*1000,IF(O750="万立方米",N750*10000,""))</f>
        <v>154450.0</v>
      </c>
      <c r="Q750" s="2" t="s">
        <v>183</v>
      </c>
      <c r="R750" s="2" t="s">
        <v>184</v>
      </c>
      <c r="S750" s="2" t="s">
        <v>189</v>
      </c>
      <c r="T750" s="2" t="s">
        <v>75</v>
      </c>
      <c r="U750" s="4">
        <f>0.35</f>
        <v>0.35</v>
      </c>
      <c r="V750" s="2" t="s">
        <v>186</v>
      </c>
      <c r="W750" s="2" t="s">
        <v>190</v>
      </c>
      <c r="X750" s="2" t="s">
        <v>64</v>
      </c>
      <c r="Y750" s="2" t="s">
        <v>65</v>
      </c>
      <c r="Z750" s="2">
        <v>0</v>
      </c>
      <c r="AA750" s="2"/>
      <c r="AB750" s="2"/>
      <c r="AC750" s="4">
        <f>P750*U750/1000000</f>
        <v>0.0540575</v>
      </c>
      <c r="AD750" s="4">
        <f>AC750*(1-Z750/100)</f>
        <v>0.0540575</v>
      </c>
      <c r="AE750" s="2" t="s">
        <v>66</v>
      </c>
      <c r="AF750" s="2" t="s">
        <v>67</v>
      </c>
      <c r="AG750" s="2" t="s">
        <v>68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1084</v>
      </c>
      <c r="B751" s="2" t="s">
        <v>1081</v>
      </c>
      <c r="C751" s="2" t="s">
        <v>47</v>
      </c>
      <c r="D751" s="2" t="s">
        <v>1082</v>
      </c>
      <c r="E751" s="2" t="s">
        <v>744</v>
      </c>
      <c r="F751" s="2" t="s">
        <v>228</v>
      </c>
      <c r="G751" s="2" t="s">
        <v>117</v>
      </c>
      <c r="H751" s="2" t="s">
        <v>243</v>
      </c>
      <c r="I751" s="2" t="s">
        <v>53</v>
      </c>
      <c r="J751" s="2" t="s">
        <v>180</v>
      </c>
      <c r="K751" s="2" t="s">
        <v>180</v>
      </c>
      <c r="L751" s="2" t="s">
        <v>181</v>
      </c>
      <c r="M751" s="2" t="s">
        <v>78</v>
      </c>
      <c r="N751" s="3">
        <v>15.445</v>
      </c>
      <c r="O751" s="3" t="s">
        <v>182</v>
      </c>
      <c r="P751" s="4">
        <f>IF(O751="吨",N751*1000,IF(O751="万立方米",N751*10000,""))</f>
        <v>154450.0</v>
      </c>
      <c r="Q751" s="2" t="s">
        <v>183</v>
      </c>
      <c r="R751" s="2" t="s">
        <v>184</v>
      </c>
      <c r="S751" s="2" t="s">
        <v>192</v>
      </c>
      <c r="T751" s="2" t="s">
        <v>75</v>
      </c>
      <c r="U751" s="4">
        <f>1.2</f>
        <v>1.2</v>
      </c>
      <c r="V751" s="2" t="s">
        <v>186</v>
      </c>
      <c r="W751" s="2" t="s">
        <v>193</v>
      </c>
      <c r="X751" s="2" t="s">
        <v>64</v>
      </c>
      <c r="Y751" s="2" t="s">
        <v>65</v>
      </c>
      <c r="Z751" s="2">
        <v>0</v>
      </c>
      <c r="AA751" s="2"/>
      <c r="AB751" s="2"/>
      <c r="AC751" s="4">
        <f>P751*U751/1000000</f>
        <v>0.18534</v>
      </c>
      <c r="AD751" s="4">
        <f>AC751*(1-Z751/100)</f>
        <v>0.18534</v>
      </c>
      <c r="AE751" s="2" t="s">
        <v>66</v>
      </c>
      <c r="AF751" s="2" t="s">
        <v>67</v>
      </c>
      <c r="AG751" s="2" t="s">
        <v>68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1085</v>
      </c>
      <c r="B752" s="2" t="s">
        <v>1081</v>
      </c>
      <c r="C752" s="2" t="s">
        <v>47</v>
      </c>
      <c r="D752" s="2" t="s">
        <v>1082</v>
      </c>
      <c r="E752" s="2" t="s">
        <v>744</v>
      </c>
      <c r="F752" s="2" t="s">
        <v>228</v>
      </c>
      <c r="G752" s="2" t="s">
        <v>117</v>
      </c>
      <c r="H752" s="2" t="s">
        <v>243</v>
      </c>
      <c r="I752" s="2" t="s">
        <v>53</v>
      </c>
      <c r="J752" s="2" t="s">
        <v>180</v>
      </c>
      <c r="K752" s="2" t="s">
        <v>180</v>
      </c>
      <c r="L752" s="2" t="s">
        <v>181</v>
      </c>
      <c r="M752" s="2" t="s">
        <v>82</v>
      </c>
      <c r="N752" s="3">
        <v>15.445</v>
      </c>
      <c r="O752" s="3" t="s">
        <v>182</v>
      </c>
      <c r="P752" s="4">
        <f>IF(O752="吨",N752*1000,IF(O752="万立方米",N752*10000,""))</f>
        <v>154450.0</v>
      </c>
      <c r="Q752" s="2" t="s">
        <v>183</v>
      </c>
      <c r="R752" s="2" t="s">
        <v>184</v>
      </c>
      <c r="S752" s="2" t="s">
        <v>195</v>
      </c>
      <c r="T752" s="2" t="s">
        <v>75</v>
      </c>
      <c r="U752" s="4">
        <f>0.002</f>
        <v>0.002</v>
      </c>
      <c r="V752" s="2" t="s">
        <v>186</v>
      </c>
      <c r="W752" s="2" t="s">
        <v>196</v>
      </c>
      <c r="X752" s="2" t="s">
        <v>64</v>
      </c>
      <c r="Y752" s="2" t="s">
        <v>65</v>
      </c>
      <c r="Z752" s="2">
        <v>0</v>
      </c>
      <c r="AA752" s="2"/>
      <c r="AB752" s="2"/>
      <c r="AC752" s="4">
        <f>P752*U752/1000000</f>
        <v>0.00030890000000000003</v>
      </c>
      <c r="AD752" s="4">
        <f>AC752*(1-Z752/100)</f>
        <v>0.00030890000000000003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1086</v>
      </c>
      <c r="B753" s="2" t="s">
        <v>1081</v>
      </c>
      <c r="C753" s="2" t="s">
        <v>47</v>
      </c>
      <c r="D753" s="2" t="s">
        <v>1082</v>
      </c>
      <c r="E753" s="2" t="s">
        <v>744</v>
      </c>
      <c r="F753" s="2" t="s">
        <v>228</v>
      </c>
      <c r="G753" s="2" t="s">
        <v>117</v>
      </c>
      <c r="H753" s="2" t="s">
        <v>243</v>
      </c>
      <c r="I753" s="2" t="s">
        <v>53</v>
      </c>
      <c r="J753" s="2" t="s">
        <v>180</v>
      </c>
      <c r="K753" s="2" t="s">
        <v>180</v>
      </c>
      <c r="L753" s="2" t="s">
        <v>181</v>
      </c>
      <c r="M753" s="2" t="s">
        <v>86</v>
      </c>
      <c r="N753" s="3">
        <v>15.445</v>
      </c>
      <c r="O753" s="3" t="s">
        <v>182</v>
      </c>
      <c r="P753" s="4">
        <f>IF(O753="吨",N753*1000,IF(O753="万立方米",N753*10000,""))</f>
        <v>154450.0</v>
      </c>
      <c r="Q753" s="2" t="s">
        <v>183</v>
      </c>
      <c r="R753" s="2" t="s">
        <v>184</v>
      </c>
      <c r="S753" s="2" t="s">
        <v>198</v>
      </c>
      <c r="T753" s="2" t="s">
        <v>75</v>
      </c>
      <c r="U753" s="4">
        <f>0.01</f>
        <v>0.01</v>
      </c>
      <c r="V753" s="2" t="s">
        <v>186</v>
      </c>
      <c r="W753" s="2" t="s">
        <v>199</v>
      </c>
      <c r="X753" s="2" t="s">
        <v>64</v>
      </c>
      <c r="Y753" s="2" t="s">
        <v>65</v>
      </c>
      <c r="Z753" s="2">
        <v>0</v>
      </c>
      <c r="AA753" s="2"/>
      <c r="AB753" s="2"/>
      <c r="AC753" s="4">
        <f>P753*U753/1000000</f>
        <v>0.0015445</v>
      </c>
      <c r="AD753" s="4">
        <f>AC754*(1-AA753/100)+(AC753-AC754)*(1-AB753/100)</f>
        <v>0.0015445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1087</v>
      </c>
      <c r="B754" s="2" t="s">
        <v>1081</v>
      </c>
      <c r="C754" s="2" t="s">
        <v>47</v>
      </c>
      <c r="D754" s="2" t="s">
        <v>1082</v>
      </c>
      <c r="E754" s="2" t="s">
        <v>744</v>
      </c>
      <c r="F754" s="2" t="s">
        <v>228</v>
      </c>
      <c r="G754" s="2" t="s">
        <v>117</v>
      </c>
      <c r="H754" s="2" t="s">
        <v>243</v>
      </c>
      <c r="I754" s="2" t="s">
        <v>53</v>
      </c>
      <c r="J754" s="2" t="s">
        <v>180</v>
      </c>
      <c r="K754" s="2" t="s">
        <v>180</v>
      </c>
      <c r="L754" s="2" t="s">
        <v>181</v>
      </c>
      <c r="M754" s="2" t="s">
        <v>91</v>
      </c>
      <c r="N754" s="3">
        <v>15.445</v>
      </c>
      <c r="O754" s="3" t="s">
        <v>182</v>
      </c>
      <c r="P754" s="4">
        <f>IF(O754="吨",N754*1000,IF(O754="万立方米",N754*10000,""))</f>
        <v>154450.0</v>
      </c>
      <c r="Q754" s="2" t="s">
        <v>183</v>
      </c>
      <c r="R754" s="2" t="s">
        <v>184</v>
      </c>
      <c r="S754" s="2" t="s">
        <v>201</v>
      </c>
      <c r="T754" s="2" t="s">
        <v>75</v>
      </c>
      <c r="U754" s="4">
        <f>0.005</f>
        <v>0.005</v>
      </c>
      <c r="V754" s="2" t="s">
        <v>186</v>
      </c>
      <c r="W754" s="2" t="s">
        <v>202</v>
      </c>
      <c r="X754" s="2" t="s">
        <v>64</v>
      </c>
      <c r="Y754" s="2" t="s">
        <v>65</v>
      </c>
      <c r="Z754" s="2">
        <v>0</v>
      </c>
      <c r="AA754" s="2"/>
      <c r="AB754" s="2"/>
      <c r="AC754" s="4">
        <f>P754*U754/1000000</f>
        <v>0.00077225</v>
      </c>
      <c r="AD754" s="4">
        <f>AC754*(1-Z754/100)</f>
        <v>0.00077225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1088</v>
      </c>
      <c r="B755" s="2" t="s">
        <v>1081</v>
      </c>
      <c r="C755" s="2" t="s">
        <v>47</v>
      </c>
      <c r="D755" s="2" t="s">
        <v>1082</v>
      </c>
      <c r="E755" s="2" t="s">
        <v>744</v>
      </c>
      <c r="F755" s="2" t="s">
        <v>228</v>
      </c>
      <c r="G755" s="2" t="s">
        <v>117</v>
      </c>
      <c r="H755" s="2" t="s">
        <v>243</v>
      </c>
      <c r="I755" s="2" t="s">
        <v>53</v>
      </c>
      <c r="J755" s="2" t="s">
        <v>180</v>
      </c>
      <c r="K755" s="2" t="s">
        <v>180</v>
      </c>
      <c r="L755" s="2" t="s">
        <v>181</v>
      </c>
      <c r="M755" s="2" t="s">
        <v>95</v>
      </c>
      <c r="N755" s="3">
        <v>15.445</v>
      </c>
      <c r="O755" s="3" t="s">
        <v>182</v>
      </c>
      <c r="P755" s="4">
        <f>IF(O755="吨",N755*1000,IF(O755="万立方米",N755*10000,""))</f>
        <v>154450.0</v>
      </c>
      <c r="Q755" s="2" t="s">
        <v>183</v>
      </c>
      <c r="R755" s="2" t="s">
        <v>184</v>
      </c>
      <c r="S755" s="2" t="s">
        <v>204</v>
      </c>
      <c r="T755" s="2" t="s">
        <v>75</v>
      </c>
      <c r="U755" s="4">
        <f>0.005</f>
        <v>0.005</v>
      </c>
      <c r="V755" s="2" t="s">
        <v>186</v>
      </c>
      <c r="W755" s="2" t="s">
        <v>205</v>
      </c>
      <c r="X755" s="2" t="s">
        <v>64</v>
      </c>
      <c r="Y755" s="2" t="s">
        <v>65</v>
      </c>
      <c r="Z755" s="2">
        <v>0</v>
      </c>
      <c r="AA755" s="2"/>
      <c r="AB755" s="2"/>
      <c r="AC755" s="4">
        <f>P755*U755/1000000</f>
        <v>0.00077225</v>
      </c>
      <c r="AD755" s="4">
        <f>AC755*(1-Z755/100)</f>
        <v>0.00077225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1089</v>
      </c>
      <c r="B756" s="2" t="s">
        <v>1081</v>
      </c>
      <c r="C756" s="2" t="s">
        <v>47</v>
      </c>
      <c r="D756" s="2" t="s">
        <v>1082</v>
      </c>
      <c r="E756" s="2" t="s">
        <v>744</v>
      </c>
      <c r="F756" s="2" t="s">
        <v>228</v>
      </c>
      <c r="G756" s="2" t="s">
        <v>117</v>
      </c>
      <c r="H756" s="2" t="s">
        <v>243</v>
      </c>
      <c r="I756" s="2" t="s">
        <v>53</v>
      </c>
      <c r="J756" s="2" t="s">
        <v>180</v>
      </c>
      <c r="K756" s="2" t="s">
        <v>180</v>
      </c>
      <c r="L756" s="2" t="s">
        <v>181</v>
      </c>
      <c r="M756" s="2" t="s">
        <v>100</v>
      </c>
      <c r="N756" s="3">
        <v>15.445</v>
      </c>
      <c r="O756" s="3" t="s">
        <v>182</v>
      </c>
      <c r="P756" s="4">
        <f>IF(O756="吨",N756*1000,IF(O756="万立方米",N756*10000,""))</f>
        <v>154450.0</v>
      </c>
      <c r="Q756" s="2" t="s">
        <v>183</v>
      </c>
      <c r="R756" s="2" t="s">
        <v>184</v>
      </c>
      <c r="S756" s="2" t="s">
        <v>207</v>
      </c>
      <c r="T756" s="2" t="s">
        <v>75</v>
      </c>
      <c r="U756" s="4">
        <f>0.02</f>
        <v>0.02</v>
      </c>
      <c r="V756" s="2" t="s">
        <v>186</v>
      </c>
      <c r="W756" s="2" t="s">
        <v>208</v>
      </c>
      <c r="X756" s="2" t="s">
        <v>64</v>
      </c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68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1090</v>
      </c>
      <c r="B757" s="2" t="s">
        <v>1081</v>
      </c>
      <c r="C757" s="2" t="s">
        <v>47</v>
      </c>
      <c r="D757" s="2" t="s">
        <v>1082</v>
      </c>
      <c r="E757" s="2" t="s">
        <v>744</v>
      </c>
      <c r="F757" s="2" t="s">
        <v>228</v>
      </c>
      <c r="G757" s="2" t="s">
        <v>117</v>
      </c>
      <c r="H757" s="2" t="s">
        <v>243</v>
      </c>
      <c r="I757" s="2" t="s">
        <v>161</v>
      </c>
      <c r="J757" s="2" t="s">
        <v>230</v>
      </c>
      <c r="K757" s="2" t="s">
        <v>55</v>
      </c>
      <c r="L757" s="2" t="s">
        <v>51</v>
      </c>
      <c r="M757" s="2" t="s">
        <v>56</v>
      </c>
      <c r="N757" s="3">
        <v>302147.5</v>
      </c>
      <c r="O757" s="3" t="s">
        <v>57</v>
      </c>
      <c r="P757" s="4">
        <f>IF(O757="吨",N757*1000,IF(O757="万立方米",N757*10000,""))</f>
        <v>302147500.0</v>
      </c>
      <c r="Q757" s="2" t="s">
        <v>58</v>
      </c>
      <c r="R757" s="2" t="s">
        <v>59</v>
      </c>
      <c r="S757" s="2" t="s">
        <v>60</v>
      </c>
      <c r="T757" s="2" t="s">
        <v>61</v>
      </c>
      <c r="U757" s="4">
        <f>0.06</f>
        <v>0.06</v>
      </c>
      <c r="V757" s="2" t="s">
        <v>62</v>
      </c>
      <c r="W757" s="2" t="s">
        <v>63</v>
      </c>
      <c r="X757" s="2" t="s">
        <v>64</v>
      </c>
      <c r="Y757" s="2" t="s">
        <v>65</v>
      </c>
      <c r="Z757" s="2">
        <v>0</v>
      </c>
      <c r="AA757" s="2"/>
      <c r="AB757" s="2"/>
      <c r="AC757" s="4">
        <f>P757*U757/1000000</f>
        <v>18.12885</v>
      </c>
      <c r="AD757" s="4">
        <f>AC757*(1-Z757/100)</f>
        <v>18.12885</v>
      </c>
      <c r="AE757" s="2" t="s">
        <v>66</v>
      </c>
      <c r="AF757" s="2" t="s">
        <v>67</v>
      </c>
      <c r="AG757" s="2" t="s">
        <v>68</v>
      </c>
      <c r="AH757" s="2" t="s">
        <v>69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1091</v>
      </c>
      <c r="B758" s="2" t="s">
        <v>1081</v>
      </c>
      <c r="C758" s="2" t="s">
        <v>47</v>
      </c>
      <c r="D758" s="2" t="s">
        <v>1082</v>
      </c>
      <c r="E758" s="2" t="s">
        <v>744</v>
      </c>
      <c r="F758" s="2" t="s">
        <v>228</v>
      </c>
      <c r="G758" s="2" t="s">
        <v>117</v>
      </c>
      <c r="H758" s="2" t="s">
        <v>243</v>
      </c>
      <c r="I758" s="2" t="s">
        <v>161</v>
      </c>
      <c r="J758" s="2" t="s">
        <v>230</v>
      </c>
      <c r="K758" s="2" t="s">
        <v>55</v>
      </c>
      <c r="L758" s="2" t="s">
        <v>51</v>
      </c>
      <c r="M758" s="2" t="s">
        <v>73</v>
      </c>
      <c r="N758" s="3">
        <v>302147.5</v>
      </c>
      <c r="O758" s="3" t="s">
        <v>57</v>
      </c>
      <c r="P758" s="4">
        <f>IF(O758="吨",N758*1000,IF(O758="万立方米",N758*10000,""))</f>
        <v>302147500.0</v>
      </c>
      <c r="Q758" s="2" t="s">
        <v>58</v>
      </c>
      <c r="R758" s="2" t="s">
        <v>59</v>
      </c>
      <c r="S758" s="2" t="s">
        <v>74</v>
      </c>
      <c r="T758" s="2" t="s">
        <v>75</v>
      </c>
      <c r="U758" s="4">
        <f>1.5</f>
        <v>1.5</v>
      </c>
      <c r="V758" s="2" t="s">
        <v>62</v>
      </c>
      <c r="W758" s="2" t="s">
        <v>76</v>
      </c>
      <c r="X758" s="2" t="s">
        <v>64</v>
      </c>
      <c r="Y758" s="2" t="s">
        <v>65</v>
      </c>
      <c r="Z758" s="2">
        <v>0</v>
      </c>
      <c r="AA758" s="2"/>
      <c r="AB758" s="2"/>
      <c r="AC758" s="4">
        <f>P758*U758/1000000</f>
        <v>453.22125</v>
      </c>
      <c r="AD758" s="4">
        <f>AC758*(1-Z758/100)</f>
        <v>453.22125</v>
      </c>
      <c r="AE758" s="2" t="s">
        <v>66</v>
      </c>
      <c r="AF758" s="2" t="s">
        <v>67</v>
      </c>
      <c r="AG758" s="2" t="s">
        <v>68</v>
      </c>
      <c r="AH758" s="2" t="s">
        <v>69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1092</v>
      </c>
      <c r="B759" s="2" t="s">
        <v>1081</v>
      </c>
      <c r="C759" s="2" t="s">
        <v>47</v>
      </c>
      <c r="D759" s="2" t="s">
        <v>1082</v>
      </c>
      <c r="E759" s="2" t="s">
        <v>744</v>
      </c>
      <c r="F759" s="2" t="s">
        <v>228</v>
      </c>
      <c r="G759" s="2" t="s">
        <v>117</v>
      </c>
      <c r="H759" s="2" t="s">
        <v>243</v>
      </c>
      <c r="I759" s="2" t="s">
        <v>161</v>
      </c>
      <c r="J759" s="2" t="s">
        <v>230</v>
      </c>
      <c r="K759" s="2" t="s">
        <v>55</v>
      </c>
      <c r="L759" s="2" t="s">
        <v>51</v>
      </c>
      <c r="M759" s="2" t="s">
        <v>78</v>
      </c>
      <c r="N759" s="3">
        <v>302147.5</v>
      </c>
      <c r="O759" s="3" t="s">
        <v>57</v>
      </c>
      <c r="P759" s="4">
        <f>IF(O759="吨",N759*1000,IF(O759="万立方米",N759*10000,""))</f>
        <v>302147500.0</v>
      </c>
      <c r="Q759" s="2" t="s">
        <v>58</v>
      </c>
      <c r="R759" s="2" t="s">
        <v>59</v>
      </c>
      <c r="S759" s="2" t="s">
        <v>79</v>
      </c>
      <c r="T759" s="2" t="s">
        <v>75</v>
      </c>
      <c r="U759" s="4">
        <f>6.0</f>
        <v>6.0</v>
      </c>
      <c r="V759" s="2" t="s">
        <v>62</v>
      </c>
      <c r="W759" s="2" t="s">
        <v>80</v>
      </c>
      <c r="X759" s="2" t="s">
        <v>64</v>
      </c>
      <c r="Y759" s="2" t="s">
        <v>65</v>
      </c>
      <c r="Z759" s="2">
        <v>0</v>
      </c>
      <c r="AA759" s="2"/>
      <c r="AB759" s="2"/>
      <c r="AC759" s="4">
        <f>P759*U759/1000000</f>
        <v>1812.885</v>
      </c>
      <c r="AD759" s="4">
        <f>AC759*(1-Z759/100)</f>
        <v>1812.885</v>
      </c>
      <c r="AE759" s="2" t="s">
        <v>66</v>
      </c>
      <c r="AF759" s="2" t="s">
        <v>67</v>
      </c>
      <c r="AG759" s="2" t="s">
        <v>68</v>
      </c>
      <c r="AH759" s="2" t="s">
        <v>69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1093</v>
      </c>
      <c r="B760" s="2" t="s">
        <v>1081</v>
      </c>
      <c r="C760" s="2" t="s">
        <v>47</v>
      </c>
      <c r="D760" s="2" t="s">
        <v>1082</v>
      </c>
      <c r="E760" s="2" t="s">
        <v>744</v>
      </c>
      <c r="F760" s="2" t="s">
        <v>228</v>
      </c>
      <c r="G760" s="2" t="s">
        <v>117</v>
      </c>
      <c r="H760" s="2" t="s">
        <v>243</v>
      </c>
      <c r="I760" s="2" t="s">
        <v>161</v>
      </c>
      <c r="J760" s="2" t="s">
        <v>230</v>
      </c>
      <c r="K760" s="2" t="s">
        <v>55</v>
      </c>
      <c r="L760" s="2" t="s">
        <v>51</v>
      </c>
      <c r="M760" s="2" t="s">
        <v>82</v>
      </c>
      <c r="N760" s="3">
        <v>302147.5</v>
      </c>
      <c r="O760" s="3" t="s">
        <v>57</v>
      </c>
      <c r="P760" s="4">
        <f>IF(O760="吨",N760*1000,IF(O760="万立方米",N760*10000,""))</f>
        <v>302147500.0</v>
      </c>
      <c r="Q760" s="2" t="s">
        <v>58</v>
      </c>
      <c r="R760" s="2" t="s">
        <v>59</v>
      </c>
      <c r="S760" s="2" t="s">
        <v>83</v>
      </c>
      <c r="T760" s="2" t="s">
        <v>61</v>
      </c>
      <c r="U760" s="4">
        <f>0.35</f>
        <v>0.35</v>
      </c>
      <c r="V760" s="2" t="s">
        <v>62</v>
      </c>
      <c r="W760" s="2" t="s">
        <v>84</v>
      </c>
      <c r="X760" s="2" t="s">
        <v>64</v>
      </c>
      <c r="Y760" s="2" t="s">
        <v>65</v>
      </c>
      <c r="Z760" s="2">
        <v>0</v>
      </c>
      <c r="AA760" s="2"/>
      <c r="AB760" s="2"/>
      <c r="AC760" s="4">
        <f>P760*U760/1000000</f>
        <v>105.751625</v>
      </c>
      <c r="AD760" s="4">
        <f>AC760*(1-Z760/100)</f>
        <v>105.751625</v>
      </c>
      <c r="AE760" s="2" t="s">
        <v>66</v>
      </c>
      <c r="AF760" s="2" t="s">
        <v>67</v>
      </c>
      <c r="AG760" s="2" t="s">
        <v>68</v>
      </c>
      <c r="AH760" s="2" t="s">
        <v>69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1094</v>
      </c>
      <c r="B761" s="2" t="s">
        <v>1081</v>
      </c>
      <c r="C761" s="2" t="s">
        <v>47</v>
      </c>
      <c r="D761" s="2" t="s">
        <v>1082</v>
      </c>
      <c r="E761" s="2" t="s">
        <v>744</v>
      </c>
      <c r="F761" s="2" t="s">
        <v>228</v>
      </c>
      <c r="G761" s="2" t="s">
        <v>117</v>
      </c>
      <c r="H761" s="2" t="s">
        <v>243</v>
      </c>
      <c r="I761" s="2" t="s">
        <v>161</v>
      </c>
      <c r="J761" s="2" t="s">
        <v>230</v>
      </c>
      <c r="K761" s="2" t="s">
        <v>55</v>
      </c>
      <c r="L761" s="2" t="s">
        <v>51</v>
      </c>
      <c r="M761" s="2" t="s">
        <v>86</v>
      </c>
      <c r="N761" s="3">
        <v>302147.5</v>
      </c>
      <c r="O761" s="3" t="s">
        <v>57</v>
      </c>
      <c r="P761" s="4">
        <f>IF(O761="吨",N761*1000,IF(O761="万立方米",N761*10000,""))</f>
        <v>302147500.0</v>
      </c>
      <c r="Q761" s="2" t="s">
        <v>58</v>
      </c>
      <c r="R761" s="2" t="s">
        <v>59</v>
      </c>
      <c r="S761" s="2" t="s">
        <v>87</v>
      </c>
      <c r="T761" s="2" t="s">
        <v>88</v>
      </c>
      <c r="U761" s="4">
        <f>0.75</f>
        <v>0.75</v>
      </c>
      <c r="V761" s="2" t="s">
        <v>62</v>
      </c>
      <c r="W761" s="2" t="s">
        <v>89</v>
      </c>
      <c r="X761" s="2" t="s">
        <v>64</v>
      </c>
      <c r="Y761" s="2" t="s">
        <v>65</v>
      </c>
      <c r="Z761" s="2">
        <v>0</v>
      </c>
      <c r="AA761" s="2"/>
      <c r="AB761" s="2"/>
      <c r="AC761" s="4">
        <f>P761*U761/1000000</f>
        <v>226.610625</v>
      </c>
      <c r="AD761" s="4">
        <f>AC762*(1-AA761/100)+(AC761-AC762)*(1-AB761/100)</f>
        <v>226.610625</v>
      </c>
      <c r="AE761" s="2" t="s">
        <v>66</v>
      </c>
      <c r="AF761" s="2" t="s">
        <v>67</v>
      </c>
      <c r="AG761" s="2" t="s">
        <v>68</v>
      </c>
      <c r="AH761" s="2" t="s">
        <v>69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1095</v>
      </c>
      <c r="B762" s="2" t="s">
        <v>1081</v>
      </c>
      <c r="C762" s="2" t="s">
        <v>47</v>
      </c>
      <c r="D762" s="2" t="s">
        <v>1082</v>
      </c>
      <c r="E762" s="2" t="s">
        <v>744</v>
      </c>
      <c r="F762" s="2" t="s">
        <v>228</v>
      </c>
      <c r="G762" s="2" t="s">
        <v>117</v>
      </c>
      <c r="H762" s="2" t="s">
        <v>243</v>
      </c>
      <c r="I762" s="2" t="s">
        <v>161</v>
      </c>
      <c r="J762" s="2" t="s">
        <v>230</v>
      </c>
      <c r="K762" s="2" t="s">
        <v>55</v>
      </c>
      <c r="L762" s="2" t="s">
        <v>51</v>
      </c>
      <c r="M762" s="2" t="s">
        <v>91</v>
      </c>
      <c r="N762" s="3">
        <v>302147.5</v>
      </c>
      <c r="O762" s="3" t="s">
        <v>57</v>
      </c>
      <c r="P762" s="4">
        <f>IF(O762="吨",N762*1000,IF(O762="万立方米",N762*10000,""))</f>
        <v>302147500.0</v>
      </c>
      <c r="Q762" s="2" t="s">
        <v>58</v>
      </c>
      <c r="R762" s="2" t="s">
        <v>59</v>
      </c>
      <c r="S762" s="2" t="s">
        <v>92</v>
      </c>
      <c r="T762" s="2" t="s">
        <v>88</v>
      </c>
      <c r="U762" s="4">
        <f>0.75</f>
        <v>0.75</v>
      </c>
      <c r="V762" s="2" t="s">
        <v>62</v>
      </c>
      <c r="W762" s="2" t="s">
        <v>93</v>
      </c>
      <c r="X762" s="2" t="s">
        <v>64</v>
      </c>
      <c r="Y762" s="2" t="s">
        <v>65</v>
      </c>
      <c r="Z762" s="2">
        <v>0</v>
      </c>
      <c r="AA762" s="2"/>
      <c r="AB762" s="2"/>
      <c r="AC762" s="4">
        <f>P762*U762/1000000</f>
        <v>226.610625</v>
      </c>
      <c r="AD762" s="4">
        <f>AC762*(1-Z762/100)</f>
        <v>226.610625</v>
      </c>
      <c r="AE762" s="2" t="s">
        <v>66</v>
      </c>
      <c r="AF762" s="2" t="s">
        <v>67</v>
      </c>
      <c r="AG762" s="2" t="s">
        <v>68</v>
      </c>
      <c r="AH762" s="2" t="s">
        <v>69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1096</v>
      </c>
      <c r="B763" s="2" t="s">
        <v>1081</v>
      </c>
      <c r="C763" s="2" t="s">
        <v>47</v>
      </c>
      <c r="D763" s="2" t="s">
        <v>1082</v>
      </c>
      <c r="E763" s="2" t="s">
        <v>744</v>
      </c>
      <c r="F763" s="2" t="s">
        <v>228</v>
      </c>
      <c r="G763" s="2" t="s">
        <v>117</v>
      </c>
      <c r="H763" s="2" t="s">
        <v>243</v>
      </c>
      <c r="I763" s="2" t="s">
        <v>161</v>
      </c>
      <c r="J763" s="2" t="s">
        <v>230</v>
      </c>
      <c r="K763" s="2" t="s">
        <v>55</v>
      </c>
      <c r="L763" s="2" t="s">
        <v>51</v>
      </c>
      <c r="M763" s="2" t="s">
        <v>95</v>
      </c>
      <c r="N763" s="3">
        <v>302147.5</v>
      </c>
      <c r="O763" s="3" t="s">
        <v>57</v>
      </c>
      <c r="P763" s="4">
        <f>IF(O763="吨",N763*1000,IF(O763="万立方米",N763*10000,""))</f>
        <v>302147500.0</v>
      </c>
      <c r="Q763" s="2" t="s">
        <v>58</v>
      </c>
      <c r="R763" s="2" t="s">
        <v>59</v>
      </c>
      <c r="S763" s="2" t="s">
        <v>96</v>
      </c>
      <c r="T763" s="2" t="s">
        <v>97</v>
      </c>
      <c r="U763" s="4">
        <f>1.7</f>
        <v>1.7</v>
      </c>
      <c r="V763" s="2" t="s">
        <v>62</v>
      </c>
      <c r="W763" s="2" t="s">
        <v>98</v>
      </c>
      <c r="X763" s="2" t="s">
        <v>64</v>
      </c>
      <c r="Y763" s="2" t="s">
        <v>65</v>
      </c>
      <c r="Z763" s="2">
        <v>0</v>
      </c>
      <c r="AA763" s="2"/>
      <c r="AB763" s="2"/>
      <c r="AC763" s="4">
        <f>P763*U763/1000000</f>
        <v>513.65075</v>
      </c>
      <c r="AD763" s="4">
        <f>AC763*(1-Z763/100)</f>
        <v>513.65075</v>
      </c>
      <c r="AE763" s="2" t="s">
        <v>66</v>
      </c>
      <c r="AF763" s="2" t="s">
        <v>67</v>
      </c>
      <c r="AG763" s="2" t="s">
        <v>68</v>
      </c>
      <c r="AH763" s="2" t="s">
        <v>69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1097</v>
      </c>
      <c r="B764" s="2" t="s">
        <v>1081</v>
      </c>
      <c r="C764" s="2" t="s">
        <v>47</v>
      </c>
      <c r="D764" s="2" t="s">
        <v>1082</v>
      </c>
      <c r="E764" s="2" t="s">
        <v>744</v>
      </c>
      <c r="F764" s="2" t="s">
        <v>228</v>
      </c>
      <c r="G764" s="2" t="s">
        <v>117</v>
      </c>
      <c r="H764" s="2" t="s">
        <v>243</v>
      </c>
      <c r="I764" s="2" t="s">
        <v>161</v>
      </c>
      <c r="J764" s="2" t="s">
        <v>230</v>
      </c>
      <c r="K764" s="2" t="s">
        <v>55</v>
      </c>
      <c r="L764" s="2" t="s">
        <v>51</v>
      </c>
      <c r="M764" s="2" t="s">
        <v>100</v>
      </c>
      <c r="N764" s="3">
        <v>302147.5</v>
      </c>
      <c r="O764" s="3" t="s">
        <v>57</v>
      </c>
      <c r="P764" s="4">
        <f>IF(O764="吨",N764*1000,IF(O764="万立方米",N764*10000,""))</f>
        <v>302147500.0</v>
      </c>
      <c r="Q764" s="2" t="s">
        <v>58</v>
      </c>
      <c r="R764" s="2" t="s">
        <v>59</v>
      </c>
      <c r="S764" s="2" t="s">
        <v>101</v>
      </c>
      <c r="T764" s="2" t="s">
        <v>75</v>
      </c>
      <c r="U764" s="4">
        <f>0.12</f>
        <v>0.12</v>
      </c>
      <c r="V764" s="2" t="s">
        <v>62</v>
      </c>
      <c r="W764" s="2" t="s">
        <v>102</v>
      </c>
      <c r="X764" s="2" t="s">
        <v>64</v>
      </c>
      <c r="Y764" s="2" t="s">
        <v>65</v>
      </c>
      <c r="Z764" s="2">
        <v>0</v>
      </c>
      <c r="AA764" s="2"/>
      <c r="AB764" s="2"/>
      <c r="AC764" s="4">
        <f>P764*U764/1000000</f>
        <v>36.2577</v>
      </c>
      <c r="AD764" s="4">
        <f>AC764*(1-Z764/100)</f>
        <v>36.2577</v>
      </c>
      <c r="AE764" s="2" t="s">
        <v>66</v>
      </c>
      <c r="AF764" s="2" t="s">
        <v>67</v>
      </c>
      <c r="AG764" s="2" t="s">
        <v>68</v>
      </c>
      <c r="AH764" s="2" t="s">
        <v>69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1098</v>
      </c>
      <c r="B765" s="2" t="s">
        <v>1081</v>
      </c>
      <c r="C765" s="2" t="s">
        <v>47</v>
      </c>
      <c r="D765" s="2" t="s">
        <v>1082</v>
      </c>
      <c r="E765" s="2" t="s">
        <v>744</v>
      </c>
      <c r="F765" s="2" t="s">
        <v>228</v>
      </c>
      <c r="G765" s="2" t="s">
        <v>117</v>
      </c>
      <c r="H765" s="2" t="s">
        <v>243</v>
      </c>
      <c r="I765" s="2"/>
      <c r="J765" s="2"/>
      <c r="K765" s="2"/>
      <c r="L765" s="2"/>
      <c r="M765" s="2" t="s">
        <v>104</v>
      </c>
      <c r="N765" s="3"/>
      <c r="O765" s="3"/>
      <c r="P765" s="4">
        <v>0.0</v>
      </c>
      <c r="Q765" s="2" t="s">
        <v>105</v>
      </c>
      <c r="R765" s="2" t="s">
        <v>106</v>
      </c>
      <c r="S765" s="2" t="s">
        <v>107</v>
      </c>
      <c r="T765" s="2" t="s">
        <v>108</v>
      </c>
      <c r="U765" s="4">
        <f>0.0</f>
        <v>0.0</v>
      </c>
      <c r="V765" s="2" t="s">
        <v>109</v>
      </c>
      <c r="W765" s="2" t="s">
        <v>110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111</v>
      </c>
      <c r="AH765" s="2" t="s">
        <v>69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1099</v>
      </c>
      <c r="B766" s="2" t="s">
        <v>1100</v>
      </c>
      <c r="C766" s="2" t="s">
        <v>47</v>
      </c>
      <c r="D766" s="2" t="s">
        <v>1101</v>
      </c>
      <c r="E766" s="2" t="s">
        <v>412</v>
      </c>
      <c r="F766" s="2" t="s">
        <v>50</v>
      </c>
      <c r="G766" s="2" t="s">
        <v>179</v>
      </c>
      <c r="H766" s="2" t="s">
        <v>138</v>
      </c>
      <c r="I766" s="2" t="s">
        <v>53</v>
      </c>
      <c r="J766" s="2" t="s">
        <v>180</v>
      </c>
      <c r="K766" s="2" t="s">
        <v>180</v>
      </c>
      <c r="L766" s="2" t="s">
        <v>181</v>
      </c>
      <c r="M766" s="2" t="s">
        <v>56</v>
      </c>
      <c r="N766" s="3">
        <v>20029.327</v>
      </c>
      <c r="O766" s="3" t="s">
        <v>182</v>
      </c>
      <c r="P766" s="4">
        <f>IF(O766="吨",N766*1000,IF(O766="万立方米",N766*10000,""))</f>
        <v>200293270.0</v>
      </c>
      <c r="Q766" s="2" t="s">
        <v>183</v>
      </c>
      <c r="R766" s="2" t="s">
        <v>184</v>
      </c>
      <c r="S766" s="2" t="s">
        <v>185</v>
      </c>
      <c r="T766" s="2" t="s">
        <v>75</v>
      </c>
      <c r="U766" s="4">
        <f>0.001</f>
        <v>0.001</v>
      </c>
      <c r="V766" s="2" t="s">
        <v>186</v>
      </c>
      <c r="W766" s="2" t="s">
        <v>187</v>
      </c>
      <c r="X766" s="2" t="s">
        <v>64</v>
      </c>
      <c r="Y766" s="2" t="s">
        <v>65</v>
      </c>
      <c r="Z766" s="2">
        <v>0</v>
      </c>
      <c r="AA766" s="2"/>
      <c r="AB766" s="2"/>
      <c r="AC766" s="4">
        <f>P766*U766/1000000</f>
        <v>0.20029327000000002</v>
      </c>
      <c r="AD766" s="4">
        <f>AC766*(1-Z766/100)</f>
        <v>0.20029327000000002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1102</v>
      </c>
      <c r="B767" s="2" t="s">
        <v>1100</v>
      </c>
      <c r="C767" s="2" t="s">
        <v>47</v>
      </c>
      <c r="D767" s="2" t="s">
        <v>1101</v>
      </c>
      <c r="E767" s="2" t="s">
        <v>412</v>
      </c>
      <c r="F767" s="2" t="s">
        <v>50</v>
      </c>
      <c r="G767" s="2" t="s">
        <v>179</v>
      </c>
      <c r="H767" s="2" t="s">
        <v>138</v>
      </c>
      <c r="I767" s="2" t="s">
        <v>53</v>
      </c>
      <c r="J767" s="2" t="s">
        <v>180</v>
      </c>
      <c r="K767" s="2" t="s">
        <v>180</v>
      </c>
      <c r="L767" s="2" t="s">
        <v>181</v>
      </c>
      <c r="M767" s="2" t="s">
        <v>73</v>
      </c>
      <c r="N767" s="3">
        <v>20029.327</v>
      </c>
      <c r="O767" s="3" t="s">
        <v>182</v>
      </c>
      <c r="P767" s="4">
        <f>IF(O767="吨",N767*1000,IF(O767="万立方米",N767*10000,""))</f>
        <v>200293270.0</v>
      </c>
      <c r="Q767" s="2" t="s">
        <v>183</v>
      </c>
      <c r="R767" s="2" t="s">
        <v>184</v>
      </c>
      <c r="S767" s="2" t="s">
        <v>189</v>
      </c>
      <c r="T767" s="2" t="s">
        <v>75</v>
      </c>
      <c r="U767" s="4">
        <f>0.35</f>
        <v>0.35</v>
      </c>
      <c r="V767" s="2" t="s">
        <v>186</v>
      </c>
      <c r="W767" s="2" t="s">
        <v>190</v>
      </c>
      <c r="X767" s="2" t="s">
        <v>64</v>
      </c>
      <c r="Y767" s="2" t="s">
        <v>65</v>
      </c>
      <c r="Z767" s="2">
        <v>0</v>
      </c>
      <c r="AA767" s="2"/>
      <c r="AB767" s="2"/>
      <c r="AC767" s="4">
        <f>P767*U767/1000000</f>
        <v>70.1026445</v>
      </c>
      <c r="AD767" s="4">
        <f>AC767*(1-Z767/100)</f>
        <v>70.1026445</v>
      </c>
      <c r="AE767" s="2" t="s">
        <v>66</v>
      </c>
      <c r="AF767" s="2" t="s">
        <v>67</v>
      </c>
      <c r="AG767" s="2" t="s">
        <v>68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1103</v>
      </c>
      <c r="B768" s="2" t="s">
        <v>1100</v>
      </c>
      <c r="C768" s="2" t="s">
        <v>47</v>
      </c>
      <c r="D768" s="2" t="s">
        <v>1101</v>
      </c>
      <c r="E768" s="2" t="s">
        <v>412</v>
      </c>
      <c r="F768" s="2" t="s">
        <v>50</v>
      </c>
      <c r="G768" s="2" t="s">
        <v>179</v>
      </c>
      <c r="H768" s="2" t="s">
        <v>138</v>
      </c>
      <c r="I768" s="2" t="s">
        <v>53</v>
      </c>
      <c r="J768" s="2" t="s">
        <v>180</v>
      </c>
      <c r="K768" s="2" t="s">
        <v>180</v>
      </c>
      <c r="L768" s="2" t="s">
        <v>181</v>
      </c>
      <c r="M768" s="2" t="s">
        <v>78</v>
      </c>
      <c r="N768" s="3">
        <v>20029.327</v>
      </c>
      <c r="O768" s="3" t="s">
        <v>182</v>
      </c>
      <c r="P768" s="4">
        <f>IF(O768="吨",N768*1000,IF(O768="万立方米",N768*10000,""))</f>
        <v>200293270.0</v>
      </c>
      <c r="Q768" s="2" t="s">
        <v>183</v>
      </c>
      <c r="R768" s="2" t="s">
        <v>184</v>
      </c>
      <c r="S768" s="2" t="s">
        <v>192</v>
      </c>
      <c r="T768" s="2" t="s">
        <v>75</v>
      </c>
      <c r="U768" s="4">
        <f>1.2</f>
        <v>1.2</v>
      </c>
      <c r="V768" s="2" t="s">
        <v>186</v>
      </c>
      <c r="W768" s="2" t="s">
        <v>193</v>
      </c>
      <c r="X768" s="2" t="s">
        <v>64</v>
      </c>
      <c r="Y768" s="2" t="s">
        <v>65</v>
      </c>
      <c r="Z768" s="2">
        <v>0</v>
      </c>
      <c r="AA768" s="2"/>
      <c r="AB768" s="2"/>
      <c r="AC768" s="4">
        <f>P768*U768/1000000</f>
        <v>240.351924</v>
      </c>
      <c r="AD768" s="4">
        <f>AC768*(1-Z768/100)</f>
        <v>240.351924</v>
      </c>
      <c r="AE768" s="2" t="s">
        <v>66</v>
      </c>
      <c r="AF768" s="2" t="s">
        <v>67</v>
      </c>
      <c r="AG768" s="2" t="s">
        <v>68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1104</v>
      </c>
      <c r="B769" s="2" t="s">
        <v>1100</v>
      </c>
      <c r="C769" s="2" t="s">
        <v>47</v>
      </c>
      <c r="D769" s="2" t="s">
        <v>1101</v>
      </c>
      <c r="E769" s="2" t="s">
        <v>412</v>
      </c>
      <c r="F769" s="2" t="s">
        <v>50</v>
      </c>
      <c r="G769" s="2" t="s">
        <v>179</v>
      </c>
      <c r="H769" s="2" t="s">
        <v>138</v>
      </c>
      <c r="I769" s="2" t="s">
        <v>53</v>
      </c>
      <c r="J769" s="2" t="s">
        <v>180</v>
      </c>
      <c r="K769" s="2" t="s">
        <v>180</v>
      </c>
      <c r="L769" s="2" t="s">
        <v>181</v>
      </c>
      <c r="M769" s="2" t="s">
        <v>82</v>
      </c>
      <c r="N769" s="3">
        <v>20029.327</v>
      </c>
      <c r="O769" s="3" t="s">
        <v>182</v>
      </c>
      <c r="P769" s="4">
        <f>IF(O769="吨",N769*1000,IF(O769="万立方米",N769*10000,""))</f>
        <v>200293270.0</v>
      </c>
      <c r="Q769" s="2" t="s">
        <v>183</v>
      </c>
      <c r="R769" s="2" t="s">
        <v>184</v>
      </c>
      <c r="S769" s="2" t="s">
        <v>195</v>
      </c>
      <c r="T769" s="2" t="s">
        <v>75</v>
      </c>
      <c r="U769" s="4">
        <f>0.002</f>
        <v>0.002</v>
      </c>
      <c r="V769" s="2" t="s">
        <v>186</v>
      </c>
      <c r="W769" s="2" t="s">
        <v>196</v>
      </c>
      <c r="X769" s="2" t="s">
        <v>64</v>
      </c>
      <c r="Y769" s="2" t="s">
        <v>65</v>
      </c>
      <c r="Z769" s="2">
        <v>0</v>
      </c>
      <c r="AA769" s="2"/>
      <c r="AB769" s="2"/>
      <c r="AC769" s="4">
        <f>P769*U769/1000000</f>
        <v>0.40058654000000005</v>
      </c>
      <c r="AD769" s="4">
        <f>AC769*(1-Z769/100)</f>
        <v>0.40058654000000005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1105</v>
      </c>
      <c r="B770" s="2" t="s">
        <v>1100</v>
      </c>
      <c r="C770" s="2" t="s">
        <v>47</v>
      </c>
      <c r="D770" s="2" t="s">
        <v>1101</v>
      </c>
      <c r="E770" s="2" t="s">
        <v>412</v>
      </c>
      <c r="F770" s="2" t="s">
        <v>50</v>
      </c>
      <c r="G770" s="2" t="s">
        <v>179</v>
      </c>
      <c r="H770" s="2" t="s">
        <v>138</v>
      </c>
      <c r="I770" s="2" t="s">
        <v>53</v>
      </c>
      <c r="J770" s="2" t="s">
        <v>180</v>
      </c>
      <c r="K770" s="2" t="s">
        <v>180</v>
      </c>
      <c r="L770" s="2" t="s">
        <v>181</v>
      </c>
      <c r="M770" s="2" t="s">
        <v>86</v>
      </c>
      <c r="N770" s="3">
        <v>20029.327</v>
      </c>
      <c r="O770" s="3" t="s">
        <v>182</v>
      </c>
      <c r="P770" s="4">
        <f>IF(O770="吨",N770*1000,IF(O770="万立方米",N770*10000,""))</f>
        <v>200293270.0</v>
      </c>
      <c r="Q770" s="2" t="s">
        <v>183</v>
      </c>
      <c r="R770" s="2" t="s">
        <v>184</v>
      </c>
      <c r="S770" s="2" t="s">
        <v>198</v>
      </c>
      <c r="T770" s="2" t="s">
        <v>75</v>
      </c>
      <c r="U770" s="4">
        <f>0.01</f>
        <v>0.01</v>
      </c>
      <c r="V770" s="2" t="s">
        <v>186</v>
      </c>
      <c r="W770" s="2" t="s">
        <v>199</v>
      </c>
      <c r="X770" s="2" t="s">
        <v>64</v>
      </c>
      <c r="Y770" s="2" t="s">
        <v>65</v>
      </c>
      <c r="Z770" s="2">
        <v>0</v>
      </c>
      <c r="AA770" s="2"/>
      <c r="AB770" s="2"/>
      <c r="AC770" s="4">
        <f>P770*U770/1000000</f>
        <v>2.0029327</v>
      </c>
      <c r="AD770" s="4">
        <f>AC771*(1-AA770/100)+(AC770-AC771)*(1-AB770/100)</f>
        <v>2.0029327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1106</v>
      </c>
      <c r="B771" s="2" t="s">
        <v>1100</v>
      </c>
      <c r="C771" s="2" t="s">
        <v>47</v>
      </c>
      <c r="D771" s="2" t="s">
        <v>1101</v>
      </c>
      <c r="E771" s="2" t="s">
        <v>412</v>
      </c>
      <c r="F771" s="2" t="s">
        <v>50</v>
      </c>
      <c r="G771" s="2" t="s">
        <v>179</v>
      </c>
      <c r="H771" s="2" t="s">
        <v>138</v>
      </c>
      <c r="I771" s="2" t="s">
        <v>53</v>
      </c>
      <c r="J771" s="2" t="s">
        <v>180</v>
      </c>
      <c r="K771" s="2" t="s">
        <v>180</v>
      </c>
      <c r="L771" s="2" t="s">
        <v>181</v>
      </c>
      <c r="M771" s="2" t="s">
        <v>91</v>
      </c>
      <c r="N771" s="3">
        <v>20029.327</v>
      </c>
      <c r="O771" s="3" t="s">
        <v>182</v>
      </c>
      <c r="P771" s="4">
        <f>IF(O771="吨",N771*1000,IF(O771="万立方米",N771*10000,""))</f>
        <v>200293270.0</v>
      </c>
      <c r="Q771" s="2" t="s">
        <v>183</v>
      </c>
      <c r="R771" s="2" t="s">
        <v>184</v>
      </c>
      <c r="S771" s="2" t="s">
        <v>201</v>
      </c>
      <c r="T771" s="2" t="s">
        <v>75</v>
      </c>
      <c r="U771" s="4">
        <f>0.005</f>
        <v>0.005</v>
      </c>
      <c r="V771" s="2" t="s">
        <v>186</v>
      </c>
      <c r="W771" s="2" t="s">
        <v>202</v>
      </c>
      <c r="X771" s="2" t="s">
        <v>64</v>
      </c>
      <c r="Y771" s="2" t="s">
        <v>65</v>
      </c>
      <c r="Z771" s="2">
        <v>0</v>
      </c>
      <c r="AA771" s="2"/>
      <c r="AB771" s="2"/>
      <c r="AC771" s="4">
        <f>P771*U771/1000000</f>
        <v>1.00146635</v>
      </c>
      <c r="AD771" s="4">
        <f>AC771*(1-Z771/100)</f>
        <v>1.00146635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1107</v>
      </c>
      <c r="B772" s="2" t="s">
        <v>1100</v>
      </c>
      <c r="C772" s="2" t="s">
        <v>47</v>
      </c>
      <c r="D772" s="2" t="s">
        <v>1101</v>
      </c>
      <c r="E772" s="2" t="s">
        <v>412</v>
      </c>
      <c r="F772" s="2" t="s">
        <v>50</v>
      </c>
      <c r="G772" s="2" t="s">
        <v>179</v>
      </c>
      <c r="H772" s="2" t="s">
        <v>138</v>
      </c>
      <c r="I772" s="2" t="s">
        <v>53</v>
      </c>
      <c r="J772" s="2" t="s">
        <v>180</v>
      </c>
      <c r="K772" s="2" t="s">
        <v>180</v>
      </c>
      <c r="L772" s="2" t="s">
        <v>181</v>
      </c>
      <c r="M772" s="2" t="s">
        <v>95</v>
      </c>
      <c r="N772" s="3">
        <v>20029.327</v>
      </c>
      <c r="O772" s="3" t="s">
        <v>182</v>
      </c>
      <c r="P772" s="4">
        <f>IF(O772="吨",N772*1000,IF(O772="万立方米",N772*10000,""))</f>
        <v>200293270.0</v>
      </c>
      <c r="Q772" s="2" t="s">
        <v>183</v>
      </c>
      <c r="R772" s="2" t="s">
        <v>184</v>
      </c>
      <c r="S772" s="2" t="s">
        <v>204</v>
      </c>
      <c r="T772" s="2" t="s">
        <v>75</v>
      </c>
      <c r="U772" s="4">
        <f>0.005</f>
        <v>0.005</v>
      </c>
      <c r="V772" s="2" t="s">
        <v>186</v>
      </c>
      <c r="W772" s="2" t="s">
        <v>205</v>
      </c>
      <c r="X772" s="2" t="s">
        <v>64</v>
      </c>
      <c r="Y772" s="2" t="s">
        <v>65</v>
      </c>
      <c r="Z772" s="2">
        <v>0</v>
      </c>
      <c r="AA772" s="2"/>
      <c r="AB772" s="2"/>
      <c r="AC772" s="4">
        <f>P772*U772/1000000</f>
        <v>1.00146635</v>
      </c>
      <c r="AD772" s="4">
        <f>AC772*(1-Z772/100)</f>
        <v>1.00146635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1108</v>
      </c>
      <c r="B773" s="2" t="s">
        <v>1100</v>
      </c>
      <c r="C773" s="2" t="s">
        <v>47</v>
      </c>
      <c r="D773" s="2" t="s">
        <v>1101</v>
      </c>
      <c r="E773" s="2" t="s">
        <v>412</v>
      </c>
      <c r="F773" s="2" t="s">
        <v>50</v>
      </c>
      <c r="G773" s="2" t="s">
        <v>179</v>
      </c>
      <c r="H773" s="2" t="s">
        <v>138</v>
      </c>
      <c r="I773" s="2" t="s">
        <v>53</v>
      </c>
      <c r="J773" s="2" t="s">
        <v>180</v>
      </c>
      <c r="K773" s="2" t="s">
        <v>180</v>
      </c>
      <c r="L773" s="2" t="s">
        <v>181</v>
      </c>
      <c r="M773" s="2" t="s">
        <v>100</v>
      </c>
      <c r="N773" s="3">
        <v>20029.327</v>
      </c>
      <c r="O773" s="3" t="s">
        <v>182</v>
      </c>
      <c r="P773" s="4">
        <f>IF(O773="吨",N773*1000,IF(O773="万立方米",N773*10000,""))</f>
        <v>200293270.0</v>
      </c>
      <c r="Q773" s="2" t="s">
        <v>183</v>
      </c>
      <c r="R773" s="2" t="s">
        <v>184</v>
      </c>
      <c r="S773" s="2" t="s">
        <v>207</v>
      </c>
      <c r="T773" s="2" t="s">
        <v>75</v>
      </c>
      <c r="U773" s="4">
        <f>0.02</f>
        <v>0.02</v>
      </c>
      <c r="V773" s="2" t="s">
        <v>186</v>
      </c>
      <c r="W773" s="2" t="s">
        <v>208</v>
      </c>
      <c r="X773" s="2" t="s">
        <v>64</v>
      </c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68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1109</v>
      </c>
      <c r="B774" s="2" t="s">
        <v>1100</v>
      </c>
      <c r="C774" s="2" t="s">
        <v>47</v>
      </c>
      <c r="D774" s="2" t="s">
        <v>1101</v>
      </c>
      <c r="E774" s="2" t="s">
        <v>412</v>
      </c>
      <c r="F774" s="2" t="s">
        <v>50</v>
      </c>
      <c r="G774" s="2" t="s">
        <v>179</v>
      </c>
      <c r="H774" s="2" t="s">
        <v>138</v>
      </c>
      <c r="I774" s="2"/>
      <c r="J774" s="2"/>
      <c r="K774" s="2"/>
      <c r="L774" s="2"/>
      <c r="M774" s="2" t="s">
        <v>104</v>
      </c>
      <c r="N774" s="3"/>
      <c r="O774" s="3"/>
      <c r="P774" s="4">
        <v>0.0</v>
      </c>
      <c r="Q774" s="2" t="s">
        <v>105</v>
      </c>
      <c r="R774" s="2" t="s">
        <v>106</v>
      </c>
      <c r="S774" s="2" t="s">
        <v>107</v>
      </c>
      <c r="T774" s="2" t="s">
        <v>108</v>
      </c>
      <c r="U774" s="4">
        <f>0.0</f>
        <v>0.0</v>
      </c>
      <c r="V774" s="2" t="s">
        <v>109</v>
      </c>
      <c r="W774" s="2" t="s">
        <v>110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111</v>
      </c>
      <c r="AH774" s="2" t="s">
        <v>69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1110</v>
      </c>
      <c r="B775" s="2" t="s">
        <v>1111</v>
      </c>
      <c r="C775" s="2" t="s">
        <v>47</v>
      </c>
      <c r="D775" s="2" t="s">
        <v>1112</v>
      </c>
      <c r="E775" s="2" t="s">
        <v>227</v>
      </c>
      <c r="F775" s="2" t="s">
        <v>178</v>
      </c>
      <c r="G775" s="2" t="s">
        <v>179</v>
      </c>
      <c r="H775" s="2" t="s">
        <v>243</v>
      </c>
      <c r="I775" s="2" t="s">
        <v>53</v>
      </c>
      <c r="J775" s="2" t="s">
        <v>180</v>
      </c>
      <c r="K775" s="2" t="s">
        <v>180</v>
      </c>
      <c r="L775" s="2" t="s">
        <v>181</v>
      </c>
      <c r="M775" s="2" t="s">
        <v>56</v>
      </c>
      <c r="N775" s="3">
        <v>64.43000000000001</v>
      </c>
      <c r="O775" s="3" t="s">
        <v>182</v>
      </c>
      <c r="P775" s="4">
        <f>IF(O775="吨",N775*1000,IF(O775="万立方米",N775*10000,""))</f>
        <v>644300.0000000001</v>
      </c>
      <c r="Q775" s="2" t="s">
        <v>183</v>
      </c>
      <c r="R775" s="2" t="s">
        <v>184</v>
      </c>
      <c r="S775" s="2" t="s">
        <v>185</v>
      </c>
      <c r="T775" s="2" t="s">
        <v>75</v>
      </c>
      <c r="U775" s="4">
        <f>0.001</f>
        <v>0.001</v>
      </c>
      <c r="V775" s="2" t="s">
        <v>186</v>
      </c>
      <c r="W775" s="2" t="s">
        <v>187</v>
      </c>
      <c r="X775" s="2" t="s">
        <v>64</v>
      </c>
      <c r="Y775" s="2" t="s">
        <v>65</v>
      </c>
      <c r="Z775" s="2">
        <v>0</v>
      </c>
      <c r="AA775" s="2"/>
      <c r="AB775" s="2"/>
      <c r="AC775" s="4">
        <f>P775*U775/1000000</f>
        <v>0.0006443000000000002</v>
      </c>
      <c r="AD775" s="4">
        <f>AC775*(1-Z775/100)</f>
        <v>0.0006443000000000002</v>
      </c>
      <c r="AE775" s="2" t="s">
        <v>66</v>
      </c>
      <c r="AF775" s="2" t="s">
        <v>67</v>
      </c>
      <c r="AG775" s="2" t="s">
        <v>68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1113</v>
      </c>
      <c r="B776" s="2" t="s">
        <v>1111</v>
      </c>
      <c r="C776" s="2" t="s">
        <v>47</v>
      </c>
      <c r="D776" s="2" t="s">
        <v>1112</v>
      </c>
      <c r="E776" s="2" t="s">
        <v>227</v>
      </c>
      <c r="F776" s="2" t="s">
        <v>178</v>
      </c>
      <c r="G776" s="2" t="s">
        <v>179</v>
      </c>
      <c r="H776" s="2" t="s">
        <v>243</v>
      </c>
      <c r="I776" s="2" t="s">
        <v>53</v>
      </c>
      <c r="J776" s="2" t="s">
        <v>180</v>
      </c>
      <c r="K776" s="2" t="s">
        <v>180</v>
      </c>
      <c r="L776" s="2" t="s">
        <v>181</v>
      </c>
      <c r="M776" s="2" t="s">
        <v>73</v>
      </c>
      <c r="N776" s="3">
        <v>64.43000000000001</v>
      </c>
      <c r="O776" s="3" t="s">
        <v>182</v>
      </c>
      <c r="P776" s="4">
        <f>IF(O776="吨",N776*1000,IF(O776="万立方米",N776*10000,""))</f>
        <v>644300.0000000001</v>
      </c>
      <c r="Q776" s="2" t="s">
        <v>183</v>
      </c>
      <c r="R776" s="2" t="s">
        <v>184</v>
      </c>
      <c r="S776" s="2" t="s">
        <v>189</v>
      </c>
      <c r="T776" s="2" t="s">
        <v>75</v>
      </c>
      <c r="U776" s="4">
        <f>0.35</f>
        <v>0.35</v>
      </c>
      <c r="V776" s="2" t="s">
        <v>186</v>
      </c>
      <c r="W776" s="2" t="s">
        <v>190</v>
      </c>
      <c r="X776" s="2" t="s">
        <v>64</v>
      </c>
      <c r="Y776" s="2" t="s">
        <v>65</v>
      </c>
      <c r="Z776" s="2">
        <v>0</v>
      </c>
      <c r="AA776" s="2"/>
      <c r="AB776" s="2"/>
      <c r="AC776" s="4">
        <f>P776*U776/1000000</f>
        <v>0.22550500000000004</v>
      </c>
      <c r="AD776" s="4">
        <f>AC776*(1-Z776/100)</f>
        <v>0.22550500000000004</v>
      </c>
      <c r="AE776" s="2" t="s">
        <v>66</v>
      </c>
      <c r="AF776" s="2" t="s">
        <v>67</v>
      </c>
      <c r="AG776" s="2" t="s">
        <v>68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1114</v>
      </c>
      <c r="B777" s="2" t="s">
        <v>1111</v>
      </c>
      <c r="C777" s="2" t="s">
        <v>47</v>
      </c>
      <c r="D777" s="2" t="s">
        <v>1112</v>
      </c>
      <c r="E777" s="2" t="s">
        <v>227</v>
      </c>
      <c r="F777" s="2" t="s">
        <v>178</v>
      </c>
      <c r="G777" s="2" t="s">
        <v>179</v>
      </c>
      <c r="H777" s="2" t="s">
        <v>243</v>
      </c>
      <c r="I777" s="2" t="s">
        <v>53</v>
      </c>
      <c r="J777" s="2" t="s">
        <v>180</v>
      </c>
      <c r="K777" s="2" t="s">
        <v>180</v>
      </c>
      <c r="L777" s="2" t="s">
        <v>181</v>
      </c>
      <c r="M777" s="2" t="s">
        <v>78</v>
      </c>
      <c r="N777" s="3">
        <v>64.43000000000001</v>
      </c>
      <c r="O777" s="3" t="s">
        <v>182</v>
      </c>
      <c r="P777" s="4">
        <f>IF(O777="吨",N777*1000,IF(O777="万立方米",N777*10000,""))</f>
        <v>644300.0000000001</v>
      </c>
      <c r="Q777" s="2" t="s">
        <v>183</v>
      </c>
      <c r="R777" s="2" t="s">
        <v>184</v>
      </c>
      <c r="S777" s="2" t="s">
        <v>192</v>
      </c>
      <c r="T777" s="2" t="s">
        <v>75</v>
      </c>
      <c r="U777" s="4">
        <f>1.2</f>
        <v>1.2</v>
      </c>
      <c r="V777" s="2" t="s">
        <v>186</v>
      </c>
      <c r="W777" s="2" t="s">
        <v>193</v>
      </c>
      <c r="X777" s="2" t="s">
        <v>64</v>
      </c>
      <c r="Y777" s="2" t="s">
        <v>65</v>
      </c>
      <c r="Z777" s="2">
        <v>0</v>
      </c>
      <c r="AA777" s="2"/>
      <c r="AB777" s="2"/>
      <c r="AC777" s="4">
        <f>P777*U777/1000000</f>
        <v>0.7731600000000001</v>
      </c>
      <c r="AD777" s="4">
        <f>AC777*(1-Z777/100)</f>
        <v>0.7731600000000001</v>
      </c>
      <c r="AE777" s="2" t="s">
        <v>66</v>
      </c>
      <c r="AF777" s="2" t="s">
        <v>67</v>
      </c>
      <c r="AG777" s="2" t="s">
        <v>68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1115</v>
      </c>
      <c r="B778" s="2" t="s">
        <v>1111</v>
      </c>
      <c r="C778" s="2" t="s">
        <v>47</v>
      </c>
      <c r="D778" s="2" t="s">
        <v>1112</v>
      </c>
      <c r="E778" s="2" t="s">
        <v>227</v>
      </c>
      <c r="F778" s="2" t="s">
        <v>178</v>
      </c>
      <c r="G778" s="2" t="s">
        <v>179</v>
      </c>
      <c r="H778" s="2" t="s">
        <v>243</v>
      </c>
      <c r="I778" s="2" t="s">
        <v>53</v>
      </c>
      <c r="J778" s="2" t="s">
        <v>180</v>
      </c>
      <c r="K778" s="2" t="s">
        <v>180</v>
      </c>
      <c r="L778" s="2" t="s">
        <v>181</v>
      </c>
      <c r="M778" s="2" t="s">
        <v>82</v>
      </c>
      <c r="N778" s="3">
        <v>64.43000000000001</v>
      </c>
      <c r="O778" s="3" t="s">
        <v>182</v>
      </c>
      <c r="P778" s="4">
        <f>IF(O778="吨",N778*1000,IF(O778="万立方米",N778*10000,""))</f>
        <v>644300.0000000001</v>
      </c>
      <c r="Q778" s="2" t="s">
        <v>183</v>
      </c>
      <c r="R778" s="2" t="s">
        <v>184</v>
      </c>
      <c r="S778" s="2" t="s">
        <v>195</v>
      </c>
      <c r="T778" s="2" t="s">
        <v>75</v>
      </c>
      <c r="U778" s="4">
        <f>0.002</f>
        <v>0.002</v>
      </c>
      <c r="V778" s="2" t="s">
        <v>186</v>
      </c>
      <c r="W778" s="2" t="s">
        <v>196</v>
      </c>
      <c r="X778" s="2" t="s">
        <v>64</v>
      </c>
      <c r="Y778" s="2" t="s">
        <v>65</v>
      </c>
      <c r="Z778" s="2">
        <v>0</v>
      </c>
      <c r="AA778" s="2"/>
      <c r="AB778" s="2"/>
      <c r="AC778" s="4">
        <f>P778*U778/1000000</f>
        <v>0.0012886000000000004</v>
      </c>
      <c r="AD778" s="4">
        <f>AC778*(1-Z778/100)</f>
        <v>0.0012886000000000004</v>
      </c>
      <c r="AE778" s="2" t="s">
        <v>66</v>
      </c>
      <c r="AF778" s="2" t="s">
        <v>67</v>
      </c>
      <c r="AG778" s="2" t="s">
        <v>68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1116</v>
      </c>
      <c r="B779" s="2" t="s">
        <v>1111</v>
      </c>
      <c r="C779" s="2" t="s">
        <v>47</v>
      </c>
      <c r="D779" s="2" t="s">
        <v>1112</v>
      </c>
      <c r="E779" s="2" t="s">
        <v>227</v>
      </c>
      <c r="F779" s="2" t="s">
        <v>178</v>
      </c>
      <c r="G779" s="2" t="s">
        <v>179</v>
      </c>
      <c r="H779" s="2" t="s">
        <v>243</v>
      </c>
      <c r="I779" s="2" t="s">
        <v>53</v>
      </c>
      <c r="J779" s="2" t="s">
        <v>180</v>
      </c>
      <c r="K779" s="2" t="s">
        <v>180</v>
      </c>
      <c r="L779" s="2" t="s">
        <v>181</v>
      </c>
      <c r="M779" s="2" t="s">
        <v>86</v>
      </c>
      <c r="N779" s="3">
        <v>64.43000000000001</v>
      </c>
      <c r="O779" s="3" t="s">
        <v>182</v>
      </c>
      <c r="P779" s="4">
        <f>IF(O779="吨",N779*1000,IF(O779="万立方米",N779*10000,""))</f>
        <v>644300.0000000001</v>
      </c>
      <c r="Q779" s="2" t="s">
        <v>183</v>
      </c>
      <c r="R779" s="2" t="s">
        <v>184</v>
      </c>
      <c r="S779" s="2" t="s">
        <v>198</v>
      </c>
      <c r="T779" s="2" t="s">
        <v>75</v>
      </c>
      <c r="U779" s="4">
        <f>0.01</f>
        <v>0.01</v>
      </c>
      <c r="V779" s="2" t="s">
        <v>186</v>
      </c>
      <c r="W779" s="2" t="s">
        <v>199</v>
      </c>
      <c r="X779" s="2" t="s">
        <v>64</v>
      </c>
      <c r="Y779" s="2" t="s">
        <v>65</v>
      </c>
      <c r="Z779" s="2">
        <v>0</v>
      </c>
      <c r="AA779" s="2"/>
      <c r="AB779" s="2"/>
      <c r="AC779" s="4">
        <f>P779*U779/1000000</f>
        <v>0.006443000000000001</v>
      </c>
      <c r="AD779" s="4">
        <f>AC780*(1-AA779/100)+(AC779-AC780)*(1-AB779/100)</f>
        <v>0.006443000000000001</v>
      </c>
      <c r="AE779" s="2" t="s">
        <v>66</v>
      </c>
      <c r="AF779" s="2" t="s">
        <v>67</v>
      </c>
      <c r="AG779" s="2" t="s">
        <v>68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1117</v>
      </c>
      <c r="B780" s="2" t="s">
        <v>1111</v>
      </c>
      <c r="C780" s="2" t="s">
        <v>47</v>
      </c>
      <c r="D780" s="2" t="s">
        <v>1112</v>
      </c>
      <c r="E780" s="2" t="s">
        <v>227</v>
      </c>
      <c r="F780" s="2" t="s">
        <v>178</v>
      </c>
      <c r="G780" s="2" t="s">
        <v>179</v>
      </c>
      <c r="H780" s="2" t="s">
        <v>243</v>
      </c>
      <c r="I780" s="2" t="s">
        <v>53</v>
      </c>
      <c r="J780" s="2" t="s">
        <v>180</v>
      </c>
      <c r="K780" s="2" t="s">
        <v>180</v>
      </c>
      <c r="L780" s="2" t="s">
        <v>181</v>
      </c>
      <c r="M780" s="2" t="s">
        <v>91</v>
      </c>
      <c r="N780" s="3">
        <v>64.43000000000001</v>
      </c>
      <c r="O780" s="3" t="s">
        <v>182</v>
      </c>
      <c r="P780" s="4">
        <f>IF(O780="吨",N780*1000,IF(O780="万立方米",N780*10000,""))</f>
        <v>644300.0000000001</v>
      </c>
      <c r="Q780" s="2" t="s">
        <v>183</v>
      </c>
      <c r="R780" s="2" t="s">
        <v>184</v>
      </c>
      <c r="S780" s="2" t="s">
        <v>201</v>
      </c>
      <c r="T780" s="2" t="s">
        <v>75</v>
      </c>
      <c r="U780" s="4">
        <f>0.005</f>
        <v>0.005</v>
      </c>
      <c r="V780" s="2" t="s">
        <v>186</v>
      </c>
      <c r="W780" s="2" t="s">
        <v>202</v>
      </c>
      <c r="X780" s="2" t="s">
        <v>64</v>
      </c>
      <c r="Y780" s="2" t="s">
        <v>65</v>
      </c>
      <c r="Z780" s="2">
        <v>0</v>
      </c>
      <c r="AA780" s="2"/>
      <c r="AB780" s="2"/>
      <c r="AC780" s="4">
        <f>P780*U780/1000000</f>
        <v>0.0032215000000000004</v>
      </c>
      <c r="AD780" s="4">
        <f>AC780*(1-Z780/100)</f>
        <v>0.0032215000000000004</v>
      </c>
      <c r="AE780" s="2" t="s">
        <v>66</v>
      </c>
      <c r="AF780" s="2" t="s">
        <v>67</v>
      </c>
      <c r="AG780" s="2" t="s">
        <v>68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1118</v>
      </c>
      <c r="B781" s="2" t="s">
        <v>1111</v>
      </c>
      <c r="C781" s="2" t="s">
        <v>47</v>
      </c>
      <c r="D781" s="2" t="s">
        <v>1112</v>
      </c>
      <c r="E781" s="2" t="s">
        <v>227</v>
      </c>
      <c r="F781" s="2" t="s">
        <v>178</v>
      </c>
      <c r="G781" s="2" t="s">
        <v>179</v>
      </c>
      <c r="H781" s="2" t="s">
        <v>243</v>
      </c>
      <c r="I781" s="2" t="s">
        <v>53</v>
      </c>
      <c r="J781" s="2" t="s">
        <v>180</v>
      </c>
      <c r="K781" s="2" t="s">
        <v>180</v>
      </c>
      <c r="L781" s="2" t="s">
        <v>181</v>
      </c>
      <c r="M781" s="2" t="s">
        <v>95</v>
      </c>
      <c r="N781" s="3">
        <v>64.43000000000001</v>
      </c>
      <c r="O781" s="3" t="s">
        <v>182</v>
      </c>
      <c r="P781" s="4">
        <f>IF(O781="吨",N781*1000,IF(O781="万立方米",N781*10000,""))</f>
        <v>644300.0000000001</v>
      </c>
      <c r="Q781" s="2" t="s">
        <v>183</v>
      </c>
      <c r="R781" s="2" t="s">
        <v>184</v>
      </c>
      <c r="S781" s="2" t="s">
        <v>204</v>
      </c>
      <c r="T781" s="2" t="s">
        <v>75</v>
      </c>
      <c r="U781" s="4">
        <f>0.005</f>
        <v>0.005</v>
      </c>
      <c r="V781" s="2" t="s">
        <v>186</v>
      </c>
      <c r="W781" s="2" t="s">
        <v>205</v>
      </c>
      <c r="X781" s="2" t="s">
        <v>64</v>
      </c>
      <c r="Y781" s="2" t="s">
        <v>65</v>
      </c>
      <c r="Z781" s="2">
        <v>0</v>
      </c>
      <c r="AA781" s="2"/>
      <c r="AB781" s="2"/>
      <c r="AC781" s="4">
        <f>P781*U781/1000000</f>
        <v>0.0032215000000000004</v>
      </c>
      <c r="AD781" s="4">
        <f>AC781*(1-Z781/100)</f>
        <v>0.0032215000000000004</v>
      </c>
      <c r="AE781" s="2" t="s">
        <v>66</v>
      </c>
      <c r="AF781" s="2" t="s">
        <v>67</v>
      </c>
      <c r="AG781" s="2" t="s">
        <v>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1119</v>
      </c>
      <c r="B782" s="2" t="s">
        <v>1111</v>
      </c>
      <c r="C782" s="2" t="s">
        <v>47</v>
      </c>
      <c r="D782" s="2" t="s">
        <v>1112</v>
      </c>
      <c r="E782" s="2" t="s">
        <v>227</v>
      </c>
      <c r="F782" s="2" t="s">
        <v>178</v>
      </c>
      <c r="G782" s="2" t="s">
        <v>179</v>
      </c>
      <c r="H782" s="2" t="s">
        <v>243</v>
      </c>
      <c r="I782" s="2" t="s">
        <v>53</v>
      </c>
      <c r="J782" s="2" t="s">
        <v>180</v>
      </c>
      <c r="K782" s="2" t="s">
        <v>180</v>
      </c>
      <c r="L782" s="2" t="s">
        <v>181</v>
      </c>
      <c r="M782" s="2" t="s">
        <v>100</v>
      </c>
      <c r="N782" s="3">
        <v>64.43000000000001</v>
      </c>
      <c r="O782" s="3" t="s">
        <v>182</v>
      </c>
      <c r="P782" s="4">
        <f>IF(O782="吨",N782*1000,IF(O782="万立方米",N782*10000,""))</f>
        <v>644300.0000000001</v>
      </c>
      <c r="Q782" s="2" t="s">
        <v>183</v>
      </c>
      <c r="R782" s="2" t="s">
        <v>184</v>
      </c>
      <c r="S782" s="2" t="s">
        <v>207</v>
      </c>
      <c r="T782" s="2" t="s">
        <v>75</v>
      </c>
      <c r="U782" s="4">
        <f>0.02</f>
        <v>0.02</v>
      </c>
      <c r="V782" s="2" t="s">
        <v>186</v>
      </c>
      <c r="W782" s="2" t="s">
        <v>208</v>
      </c>
      <c r="X782" s="2" t="s">
        <v>64</v>
      </c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68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1120</v>
      </c>
      <c r="B783" s="2" t="s">
        <v>1111</v>
      </c>
      <c r="C783" s="2" t="s">
        <v>47</v>
      </c>
      <c r="D783" s="2" t="s">
        <v>1112</v>
      </c>
      <c r="E783" s="2" t="s">
        <v>227</v>
      </c>
      <c r="F783" s="2" t="s">
        <v>178</v>
      </c>
      <c r="G783" s="2" t="s">
        <v>179</v>
      </c>
      <c r="H783" s="2" t="s">
        <v>243</v>
      </c>
      <c r="I783" s="2"/>
      <c r="J783" s="2"/>
      <c r="K783" s="2" t="s">
        <v>147</v>
      </c>
      <c r="L783" s="2" t="s">
        <v>148</v>
      </c>
      <c r="M783" s="2" t="s">
        <v>104</v>
      </c>
      <c r="N783" s="3"/>
      <c r="O783" s="3"/>
      <c r="P783" s="2"/>
      <c r="Q783" s="2" t="s">
        <v>105</v>
      </c>
      <c r="R783" s="2" t="s">
        <v>106</v>
      </c>
      <c r="S783" s="2" t="s">
        <v>107</v>
      </c>
      <c r="T783" s="2" t="s">
        <v>108</v>
      </c>
      <c r="U783" s="2"/>
      <c r="V783" s="2" t="s">
        <v>109</v>
      </c>
      <c r="W783" s="2" t="s">
        <v>110</v>
      </c>
      <c r="X783" s="2"/>
      <c r="Y783" s="2" t="s">
        <v>65</v>
      </c>
      <c r="Z783" s="2">
        <v>0</v>
      </c>
      <c r="AA783" s="2"/>
      <c r="AB783" s="2"/>
      <c r="AC783" s="2"/>
      <c r="AD783" s="2"/>
      <c r="AE783" s="2" t="s">
        <v>123</v>
      </c>
      <c r="AF783" s="2" t="s">
        <v>222</v>
      </c>
      <c r="AG783" s="2" t="s">
        <v>223</v>
      </c>
      <c r="AH783" s="2" t="s">
        <v>69</v>
      </c>
      <c r="AI783" s="2" t="s">
        <v>70</v>
      </c>
      <c r="AJ783" s="2" t="s">
        <v>71</v>
      </c>
      <c r="AK783" s="2">
        <v>382</v>
      </c>
    </row>
    <row r="784" spans="1:37">
      <c r="A784" s="2" t="s">
        <v>1121</v>
      </c>
      <c r="B784" s="2" t="s">
        <v>1122</v>
      </c>
      <c r="C784" s="2" t="s">
        <v>47</v>
      </c>
      <c r="D784" s="2" t="s">
        <v>1123</v>
      </c>
      <c r="E784" s="2" t="s">
        <v>400</v>
      </c>
      <c r="F784" s="2" t="s">
        <v>228</v>
      </c>
      <c r="G784" s="2" t="s">
        <v>117</v>
      </c>
      <c r="H784" s="2" t="s">
        <v>52</v>
      </c>
      <c r="I784" s="2" t="s">
        <v>53</v>
      </c>
      <c r="J784" s="2" t="s">
        <v>230</v>
      </c>
      <c r="K784" s="2" t="s">
        <v>55</v>
      </c>
      <c r="L784" s="2" t="s">
        <v>51</v>
      </c>
      <c r="M784" s="2" t="s">
        <v>56</v>
      </c>
      <c r="N784" s="3">
        <v>100976.071</v>
      </c>
      <c r="O784" s="3" t="s">
        <v>57</v>
      </c>
      <c r="P784" s="4">
        <f>IF(O784="吨",N784*1000,IF(O784="万立方米",N784*10000,""))</f>
        <v>100976071.0</v>
      </c>
      <c r="Q784" s="2" t="s">
        <v>58</v>
      </c>
      <c r="R784" s="2" t="s">
        <v>59</v>
      </c>
      <c r="S784" s="2" t="s">
        <v>60</v>
      </c>
      <c r="T784" s="2" t="s">
        <v>61</v>
      </c>
      <c r="U784" s="4">
        <f>0.06</f>
        <v>0.06</v>
      </c>
      <c r="V784" s="2" t="s">
        <v>62</v>
      </c>
      <c r="W784" s="2" t="s">
        <v>63</v>
      </c>
      <c r="X784" s="2" t="s">
        <v>64</v>
      </c>
      <c r="Y784" s="2" t="s">
        <v>65</v>
      </c>
      <c r="Z784" s="2">
        <v>0</v>
      </c>
      <c r="AA784" s="2"/>
      <c r="AB784" s="2"/>
      <c r="AC784" s="4">
        <f>P784*U784/1000000</f>
        <v>6.05856426</v>
      </c>
      <c r="AD784" s="4">
        <f>AC784*(1-Z784/100)</f>
        <v>6.05856426</v>
      </c>
      <c r="AE784" s="2" t="s">
        <v>66</v>
      </c>
      <c r="AF784" s="2" t="s">
        <v>67</v>
      </c>
      <c r="AG784" s="2" t="s">
        <v>68</v>
      </c>
      <c r="AH784" s="2" t="s">
        <v>69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1124</v>
      </c>
      <c r="B785" s="2" t="s">
        <v>1122</v>
      </c>
      <c r="C785" s="2" t="s">
        <v>47</v>
      </c>
      <c r="D785" s="2" t="s">
        <v>1123</v>
      </c>
      <c r="E785" s="2" t="s">
        <v>400</v>
      </c>
      <c r="F785" s="2" t="s">
        <v>228</v>
      </c>
      <c r="G785" s="2" t="s">
        <v>117</v>
      </c>
      <c r="H785" s="2" t="s">
        <v>52</v>
      </c>
      <c r="I785" s="2" t="s">
        <v>53</v>
      </c>
      <c r="J785" s="2" t="s">
        <v>230</v>
      </c>
      <c r="K785" s="2" t="s">
        <v>55</v>
      </c>
      <c r="L785" s="2" t="s">
        <v>51</v>
      </c>
      <c r="M785" s="2" t="s">
        <v>73</v>
      </c>
      <c r="N785" s="3">
        <v>100976.071</v>
      </c>
      <c r="O785" s="3" t="s">
        <v>57</v>
      </c>
      <c r="P785" s="4">
        <f>IF(O785="吨",N785*1000,IF(O785="万立方米",N785*10000,""))</f>
        <v>100976071.0</v>
      </c>
      <c r="Q785" s="2" t="s">
        <v>58</v>
      </c>
      <c r="R785" s="2" t="s">
        <v>59</v>
      </c>
      <c r="S785" s="2" t="s">
        <v>74</v>
      </c>
      <c r="T785" s="2" t="s">
        <v>75</v>
      </c>
      <c r="U785" s="4">
        <f>1.5</f>
        <v>1.5</v>
      </c>
      <c r="V785" s="2" t="s">
        <v>62</v>
      </c>
      <c r="W785" s="2" t="s">
        <v>76</v>
      </c>
      <c r="X785" s="2" t="s">
        <v>64</v>
      </c>
      <c r="Y785" s="2" t="s">
        <v>65</v>
      </c>
      <c r="Z785" s="2">
        <v>0</v>
      </c>
      <c r="AA785" s="2"/>
      <c r="AB785" s="2"/>
      <c r="AC785" s="4">
        <f>P785*U785/1000000</f>
        <v>151.4641065</v>
      </c>
      <c r="AD785" s="4">
        <f>AC785*(1-Z785/100)</f>
        <v>151.4641065</v>
      </c>
      <c r="AE785" s="2" t="s">
        <v>66</v>
      </c>
      <c r="AF785" s="2" t="s">
        <v>67</v>
      </c>
      <c r="AG785" s="2" t="s">
        <v>68</v>
      </c>
      <c r="AH785" s="2" t="s">
        <v>69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1125</v>
      </c>
      <c r="B786" s="2" t="s">
        <v>1122</v>
      </c>
      <c r="C786" s="2" t="s">
        <v>47</v>
      </c>
      <c r="D786" s="2" t="s">
        <v>1123</v>
      </c>
      <c r="E786" s="2" t="s">
        <v>400</v>
      </c>
      <c r="F786" s="2" t="s">
        <v>228</v>
      </c>
      <c r="G786" s="2" t="s">
        <v>117</v>
      </c>
      <c r="H786" s="2" t="s">
        <v>52</v>
      </c>
      <c r="I786" s="2" t="s">
        <v>53</v>
      </c>
      <c r="J786" s="2" t="s">
        <v>230</v>
      </c>
      <c r="K786" s="2" t="s">
        <v>55</v>
      </c>
      <c r="L786" s="2" t="s">
        <v>51</v>
      </c>
      <c r="M786" s="2" t="s">
        <v>78</v>
      </c>
      <c r="N786" s="3">
        <v>100976.071</v>
      </c>
      <c r="O786" s="3" t="s">
        <v>57</v>
      </c>
      <c r="P786" s="4">
        <f>IF(O786="吨",N786*1000,IF(O786="万立方米",N786*10000,""))</f>
        <v>100976071.0</v>
      </c>
      <c r="Q786" s="2" t="s">
        <v>58</v>
      </c>
      <c r="R786" s="2" t="s">
        <v>59</v>
      </c>
      <c r="S786" s="2" t="s">
        <v>79</v>
      </c>
      <c r="T786" s="2" t="s">
        <v>75</v>
      </c>
      <c r="U786" s="4">
        <f>6.0</f>
        <v>6.0</v>
      </c>
      <c r="V786" s="2" t="s">
        <v>62</v>
      </c>
      <c r="W786" s="2" t="s">
        <v>80</v>
      </c>
      <c r="X786" s="2" t="s">
        <v>64</v>
      </c>
      <c r="Y786" s="2" t="s">
        <v>65</v>
      </c>
      <c r="Z786" s="2">
        <v>0</v>
      </c>
      <c r="AA786" s="2"/>
      <c r="AB786" s="2"/>
      <c r="AC786" s="4">
        <f>P786*U786/1000000</f>
        <v>605.856426</v>
      </c>
      <c r="AD786" s="4">
        <f>AC786*(1-Z786/100)</f>
        <v>605.856426</v>
      </c>
      <c r="AE786" s="2" t="s">
        <v>66</v>
      </c>
      <c r="AF786" s="2" t="s">
        <v>67</v>
      </c>
      <c r="AG786" s="2" t="s">
        <v>68</v>
      </c>
      <c r="AH786" s="2" t="s">
        <v>69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1126</v>
      </c>
      <c r="B787" s="2" t="s">
        <v>1122</v>
      </c>
      <c r="C787" s="2" t="s">
        <v>47</v>
      </c>
      <c r="D787" s="2" t="s">
        <v>1123</v>
      </c>
      <c r="E787" s="2" t="s">
        <v>400</v>
      </c>
      <c r="F787" s="2" t="s">
        <v>228</v>
      </c>
      <c r="G787" s="2" t="s">
        <v>117</v>
      </c>
      <c r="H787" s="2" t="s">
        <v>52</v>
      </c>
      <c r="I787" s="2" t="s">
        <v>53</v>
      </c>
      <c r="J787" s="2" t="s">
        <v>230</v>
      </c>
      <c r="K787" s="2" t="s">
        <v>55</v>
      </c>
      <c r="L787" s="2" t="s">
        <v>51</v>
      </c>
      <c r="M787" s="2" t="s">
        <v>82</v>
      </c>
      <c r="N787" s="3">
        <v>100976.071</v>
      </c>
      <c r="O787" s="3" t="s">
        <v>57</v>
      </c>
      <c r="P787" s="4">
        <f>IF(O787="吨",N787*1000,IF(O787="万立方米",N787*10000,""))</f>
        <v>100976071.0</v>
      </c>
      <c r="Q787" s="2" t="s">
        <v>58</v>
      </c>
      <c r="R787" s="2" t="s">
        <v>59</v>
      </c>
      <c r="S787" s="2" t="s">
        <v>83</v>
      </c>
      <c r="T787" s="2" t="s">
        <v>61</v>
      </c>
      <c r="U787" s="4">
        <f>0.35</f>
        <v>0.35</v>
      </c>
      <c r="V787" s="2" t="s">
        <v>62</v>
      </c>
      <c r="W787" s="2" t="s">
        <v>84</v>
      </c>
      <c r="X787" s="2" t="s">
        <v>64</v>
      </c>
      <c r="Y787" s="2" t="s">
        <v>65</v>
      </c>
      <c r="Z787" s="2">
        <v>0</v>
      </c>
      <c r="AA787" s="2"/>
      <c r="AB787" s="2"/>
      <c r="AC787" s="4">
        <f>P787*U787/1000000</f>
        <v>35.341624849999995</v>
      </c>
      <c r="AD787" s="4">
        <f>AC787*(1-Z787/100)</f>
        <v>35.341624849999995</v>
      </c>
      <c r="AE787" s="2" t="s">
        <v>66</v>
      </c>
      <c r="AF787" s="2" t="s">
        <v>67</v>
      </c>
      <c r="AG787" s="2" t="s">
        <v>68</v>
      </c>
      <c r="AH787" s="2" t="s">
        <v>69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1127</v>
      </c>
      <c r="B788" s="2" t="s">
        <v>1122</v>
      </c>
      <c r="C788" s="2" t="s">
        <v>47</v>
      </c>
      <c r="D788" s="2" t="s">
        <v>1123</v>
      </c>
      <c r="E788" s="2" t="s">
        <v>400</v>
      </c>
      <c r="F788" s="2" t="s">
        <v>228</v>
      </c>
      <c r="G788" s="2" t="s">
        <v>117</v>
      </c>
      <c r="H788" s="2" t="s">
        <v>52</v>
      </c>
      <c r="I788" s="2" t="s">
        <v>53</v>
      </c>
      <c r="J788" s="2" t="s">
        <v>230</v>
      </c>
      <c r="K788" s="2" t="s">
        <v>55</v>
      </c>
      <c r="L788" s="2" t="s">
        <v>51</v>
      </c>
      <c r="M788" s="2" t="s">
        <v>86</v>
      </c>
      <c r="N788" s="3">
        <v>100976.071</v>
      </c>
      <c r="O788" s="3" t="s">
        <v>57</v>
      </c>
      <c r="P788" s="4">
        <f>IF(O788="吨",N788*1000,IF(O788="万立方米",N788*10000,""))</f>
        <v>100976071.0</v>
      </c>
      <c r="Q788" s="2" t="s">
        <v>58</v>
      </c>
      <c r="R788" s="2" t="s">
        <v>59</v>
      </c>
      <c r="S788" s="2" t="s">
        <v>87</v>
      </c>
      <c r="T788" s="2" t="s">
        <v>88</v>
      </c>
      <c r="U788" s="4">
        <f>0.75</f>
        <v>0.75</v>
      </c>
      <c r="V788" s="2" t="s">
        <v>62</v>
      </c>
      <c r="W788" s="2" t="s">
        <v>89</v>
      </c>
      <c r="X788" s="2" t="s">
        <v>64</v>
      </c>
      <c r="Y788" s="2" t="s">
        <v>65</v>
      </c>
      <c r="Z788" s="2">
        <v>0</v>
      </c>
      <c r="AA788" s="2"/>
      <c r="AB788" s="2"/>
      <c r="AC788" s="4">
        <f>P788*U788/1000000</f>
        <v>75.73205325</v>
      </c>
      <c r="AD788" s="4">
        <f>AC789*(1-AA788/100)+(AC788-AC789)*(1-AB788/100)</f>
        <v>75.73205325</v>
      </c>
      <c r="AE788" s="2" t="s">
        <v>66</v>
      </c>
      <c r="AF788" s="2" t="s">
        <v>67</v>
      </c>
      <c r="AG788" s="2" t="s">
        <v>68</v>
      </c>
      <c r="AH788" s="2" t="s">
        <v>69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1128</v>
      </c>
      <c r="B789" s="2" t="s">
        <v>1122</v>
      </c>
      <c r="C789" s="2" t="s">
        <v>47</v>
      </c>
      <c r="D789" s="2" t="s">
        <v>1123</v>
      </c>
      <c r="E789" s="2" t="s">
        <v>400</v>
      </c>
      <c r="F789" s="2" t="s">
        <v>228</v>
      </c>
      <c r="G789" s="2" t="s">
        <v>117</v>
      </c>
      <c r="H789" s="2" t="s">
        <v>52</v>
      </c>
      <c r="I789" s="2" t="s">
        <v>53</v>
      </c>
      <c r="J789" s="2" t="s">
        <v>230</v>
      </c>
      <c r="K789" s="2" t="s">
        <v>55</v>
      </c>
      <c r="L789" s="2" t="s">
        <v>51</v>
      </c>
      <c r="M789" s="2" t="s">
        <v>91</v>
      </c>
      <c r="N789" s="3">
        <v>100976.071</v>
      </c>
      <c r="O789" s="3" t="s">
        <v>57</v>
      </c>
      <c r="P789" s="4">
        <f>IF(O789="吨",N789*1000,IF(O789="万立方米",N789*10000,""))</f>
        <v>100976071.0</v>
      </c>
      <c r="Q789" s="2" t="s">
        <v>58</v>
      </c>
      <c r="R789" s="2" t="s">
        <v>59</v>
      </c>
      <c r="S789" s="2" t="s">
        <v>92</v>
      </c>
      <c r="T789" s="2" t="s">
        <v>88</v>
      </c>
      <c r="U789" s="4">
        <f>0.75</f>
        <v>0.75</v>
      </c>
      <c r="V789" s="2" t="s">
        <v>62</v>
      </c>
      <c r="W789" s="2" t="s">
        <v>93</v>
      </c>
      <c r="X789" s="2" t="s">
        <v>64</v>
      </c>
      <c r="Y789" s="2" t="s">
        <v>65</v>
      </c>
      <c r="Z789" s="2">
        <v>0</v>
      </c>
      <c r="AA789" s="2"/>
      <c r="AB789" s="2"/>
      <c r="AC789" s="4">
        <f>P789*U789/1000000</f>
        <v>75.73205325</v>
      </c>
      <c r="AD789" s="4">
        <f>AC789*(1-Z789/100)</f>
        <v>75.73205325</v>
      </c>
      <c r="AE789" s="2" t="s">
        <v>66</v>
      </c>
      <c r="AF789" s="2" t="s">
        <v>67</v>
      </c>
      <c r="AG789" s="2" t="s">
        <v>68</v>
      </c>
      <c r="AH789" s="2" t="s">
        <v>69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1129</v>
      </c>
      <c r="B790" s="2" t="s">
        <v>1122</v>
      </c>
      <c r="C790" s="2" t="s">
        <v>47</v>
      </c>
      <c r="D790" s="2" t="s">
        <v>1123</v>
      </c>
      <c r="E790" s="2" t="s">
        <v>400</v>
      </c>
      <c r="F790" s="2" t="s">
        <v>228</v>
      </c>
      <c r="G790" s="2" t="s">
        <v>117</v>
      </c>
      <c r="H790" s="2" t="s">
        <v>52</v>
      </c>
      <c r="I790" s="2" t="s">
        <v>53</v>
      </c>
      <c r="J790" s="2" t="s">
        <v>230</v>
      </c>
      <c r="K790" s="2" t="s">
        <v>55</v>
      </c>
      <c r="L790" s="2" t="s">
        <v>51</v>
      </c>
      <c r="M790" s="2" t="s">
        <v>95</v>
      </c>
      <c r="N790" s="3">
        <v>100976.071</v>
      </c>
      <c r="O790" s="3" t="s">
        <v>57</v>
      </c>
      <c r="P790" s="4">
        <f>IF(O790="吨",N790*1000,IF(O790="万立方米",N790*10000,""))</f>
        <v>100976071.0</v>
      </c>
      <c r="Q790" s="2" t="s">
        <v>58</v>
      </c>
      <c r="R790" s="2" t="s">
        <v>59</v>
      </c>
      <c r="S790" s="2" t="s">
        <v>96</v>
      </c>
      <c r="T790" s="2" t="s">
        <v>97</v>
      </c>
      <c r="U790" s="4">
        <f>1.7</f>
        <v>1.7</v>
      </c>
      <c r="V790" s="2" t="s">
        <v>62</v>
      </c>
      <c r="W790" s="2" t="s">
        <v>98</v>
      </c>
      <c r="X790" s="2" t="s">
        <v>64</v>
      </c>
      <c r="Y790" s="2" t="s">
        <v>65</v>
      </c>
      <c r="Z790" s="2">
        <v>0</v>
      </c>
      <c r="AA790" s="2"/>
      <c r="AB790" s="2"/>
      <c r="AC790" s="4">
        <f>P790*U790/1000000</f>
        <v>171.6593207</v>
      </c>
      <c r="AD790" s="4">
        <f>AC790*(1-Z790/100)</f>
        <v>171.6593207</v>
      </c>
      <c r="AE790" s="2" t="s">
        <v>66</v>
      </c>
      <c r="AF790" s="2" t="s">
        <v>67</v>
      </c>
      <c r="AG790" s="2" t="s">
        <v>68</v>
      </c>
      <c r="AH790" s="2" t="s">
        <v>69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1130</v>
      </c>
      <c r="B791" s="2" t="s">
        <v>1122</v>
      </c>
      <c r="C791" s="2" t="s">
        <v>47</v>
      </c>
      <c r="D791" s="2" t="s">
        <v>1123</v>
      </c>
      <c r="E791" s="2" t="s">
        <v>400</v>
      </c>
      <c r="F791" s="2" t="s">
        <v>228</v>
      </c>
      <c r="G791" s="2" t="s">
        <v>117</v>
      </c>
      <c r="H791" s="2" t="s">
        <v>52</v>
      </c>
      <c r="I791" s="2" t="s">
        <v>53</v>
      </c>
      <c r="J791" s="2" t="s">
        <v>230</v>
      </c>
      <c r="K791" s="2" t="s">
        <v>55</v>
      </c>
      <c r="L791" s="2" t="s">
        <v>51</v>
      </c>
      <c r="M791" s="2" t="s">
        <v>100</v>
      </c>
      <c r="N791" s="3">
        <v>100976.071</v>
      </c>
      <c r="O791" s="3" t="s">
        <v>57</v>
      </c>
      <c r="P791" s="4">
        <f>IF(O791="吨",N791*1000,IF(O791="万立方米",N791*10000,""))</f>
        <v>100976071.0</v>
      </c>
      <c r="Q791" s="2" t="s">
        <v>58</v>
      </c>
      <c r="R791" s="2" t="s">
        <v>59</v>
      </c>
      <c r="S791" s="2" t="s">
        <v>101</v>
      </c>
      <c r="T791" s="2" t="s">
        <v>75</v>
      </c>
      <c r="U791" s="4">
        <f>0.12</f>
        <v>0.12</v>
      </c>
      <c r="V791" s="2" t="s">
        <v>62</v>
      </c>
      <c r="W791" s="2" t="s">
        <v>102</v>
      </c>
      <c r="X791" s="2" t="s">
        <v>64</v>
      </c>
      <c r="Y791" s="2" t="s">
        <v>65</v>
      </c>
      <c r="Z791" s="2">
        <v>0</v>
      </c>
      <c r="AA791" s="2"/>
      <c r="AB791" s="2"/>
      <c r="AC791" s="4">
        <f>P791*U791/1000000</f>
        <v>12.11712852</v>
      </c>
      <c r="AD791" s="4">
        <f>AC791*(1-Z791/100)</f>
        <v>12.11712852</v>
      </c>
      <c r="AE791" s="2" t="s">
        <v>66</v>
      </c>
      <c r="AF791" s="2" t="s">
        <v>67</v>
      </c>
      <c r="AG791" s="2" t="s">
        <v>68</v>
      </c>
      <c r="AH791" s="2" t="s">
        <v>69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1131</v>
      </c>
      <c r="B792" s="2" t="s">
        <v>1122</v>
      </c>
      <c r="C792" s="2" t="s">
        <v>47</v>
      </c>
      <c r="D792" s="2" t="s">
        <v>1123</v>
      </c>
      <c r="E792" s="2" t="s">
        <v>400</v>
      </c>
      <c r="F792" s="2" t="s">
        <v>228</v>
      </c>
      <c r="G792" s="2" t="s">
        <v>117</v>
      </c>
      <c r="H792" s="2" t="s">
        <v>52</v>
      </c>
      <c r="I792" s="2"/>
      <c r="J792" s="2"/>
      <c r="K792" s="2" t="s">
        <v>147</v>
      </c>
      <c r="L792" s="2" t="s">
        <v>253</v>
      </c>
      <c r="M792" s="2" t="s">
        <v>104</v>
      </c>
      <c r="N792" s="3"/>
      <c r="O792" s="3"/>
      <c r="P792" s="2"/>
      <c r="Q792" s="2" t="s">
        <v>105</v>
      </c>
      <c r="R792" s="2" t="s">
        <v>106</v>
      </c>
      <c r="S792" s="2" t="s">
        <v>107</v>
      </c>
      <c r="T792" s="2" t="s">
        <v>108</v>
      </c>
      <c r="U792" s="2"/>
      <c r="V792" s="2" t="s">
        <v>109</v>
      </c>
      <c r="W792" s="2" t="s">
        <v>110</v>
      </c>
      <c r="X792" s="2"/>
      <c r="Y792" s="2" t="s">
        <v>65</v>
      </c>
      <c r="Z792" s="2">
        <v>0</v>
      </c>
      <c r="AA792" s="2"/>
      <c r="AB792" s="2"/>
      <c r="AC792" s="2"/>
      <c r="AD792" s="2"/>
      <c r="AE792" s="2" t="s">
        <v>123</v>
      </c>
      <c r="AF792" s="2" t="s">
        <v>222</v>
      </c>
      <c r="AG792" s="2" t="s">
        <v>223</v>
      </c>
      <c r="AH792" s="2" t="s">
        <v>69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1132</v>
      </c>
      <c r="B793" s="2" t="s">
        <v>1133</v>
      </c>
      <c r="C793" s="2" t="s">
        <v>47</v>
      </c>
      <c r="D793" s="2" t="s">
        <v>1134</v>
      </c>
      <c r="E793" s="2" t="s">
        <v>227</v>
      </c>
      <c r="F793" s="2" t="s">
        <v>228</v>
      </c>
      <c r="G793" s="2" t="s">
        <v>117</v>
      </c>
      <c r="H793" s="2" t="s">
        <v>138</v>
      </c>
      <c r="I793" s="2" t="s">
        <v>53</v>
      </c>
      <c r="J793" s="2" t="s">
        <v>533</v>
      </c>
      <c r="K793" s="2" t="s">
        <v>533</v>
      </c>
      <c r="L793" s="2" t="s">
        <v>119</v>
      </c>
      <c r="M793" s="2" t="s">
        <v>56</v>
      </c>
      <c r="N793" s="3">
        <v>2606.9</v>
      </c>
      <c r="O793" s="3" t="s">
        <v>120</v>
      </c>
      <c r="P793" s="2"/>
      <c r="Q793" s="2"/>
      <c r="R793" s="2" t="s">
        <v>121</v>
      </c>
      <c r="S793" s="2"/>
      <c r="T793" s="2" t="s">
        <v>108</v>
      </c>
      <c r="U793" s="2"/>
      <c r="V793" s="2"/>
      <c r="W793" s="2" t="s">
        <v>122</v>
      </c>
      <c r="X793" s="2" t="s">
        <v>64</v>
      </c>
      <c r="Y793" s="2" t="s">
        <v>65</v>
      </c>
      <c r="Z793" s="2">
        <v>0</v>
      </c>
      <c r="AA793" s="2"/>
      <c r="AB793" s="2"/>
      <c r="AC793" s="2"/>
      <c r="AD793" s="2"/>
      <c r="AE793" s="2" t="s">
        <v>123</v>
      </c>
      <c r="AF793" s="2" t="s">
        <v>124</v>
      </c>
      <c r="AG793" s="2" t="s">
        <v>125</v>
      </c>
      <c r="AH793" s="2" t="s">
        <v>69</v>
      </c>
      <c r="AI793" s="2" t="s">
        <v>70</v>
      </c>
      <c r="AJ793" s="2" t="s">
        <v>71</v>
      </c>
      <c r="AK793" s="2">
        <v>127</v>
      </c>
    </row>
    <row r="794" spans="1:37">
      <c r="A794" s="2" t="s">
        <v>1135</v>
      </c>
      <c r="B794" s="2" t="s">
        <v>1133</v>
      </c>
      <c r="C794" s="2" t="s">
        <v>47</v>
      </c>
      <c r="D794" s="2" t="s">
        <v>1134</v>
      </c>
      <c r="E794" s="2" t="s">
        <v>227</v>
      </c>
      <c r="F794" s="2" t="s">
        <v>228</v>
      </c>
      <c r="G794" s="2" t="s">
        <v>117</v>
      </c>
      <c r="H794" s="2" t="s">
        <v>138</v>
      </c>
      <c r="I794" s="2" t="s">
        <v>53</v>
      </c>
      <c r="J794" s="2" t="s">
        <v>533</v>
      </c>
      <c r="K794" s="2" t="s">
        <v>533</v>
      </c>
      <c r="L794" s="2" t="s">
        <v>119</v>
      </c>
      <c r="M794" s="2" t="s">
        <v>73</v>
      </c>
      <c r="N794" s="3">
        <v>2606.9</v>
      </c>
      <c r="O794" s="3" t="s">
        <v>120</v>
      </c>
      <c r="P794" s="2"/>
      <c r="Q794" s="2"/>
      <c r="R794" s="2" t="s">
        <v>121</v>
      </c>
      <c r="S794" s="2"/>
      <c r="T794" s="2" t="s">
        <v>108</v>
      </c>
      <c r="U794" s="2"/>
      <c r="V794" s="2"/>
      <c r="W794" s="2" t="s">
        <v>122</v>
      </c>
      <c r="X794" s="2" t="s">
        <v>64</v>
      </c>
      <c r="Y794" s="2" t="s">
        <v>65</v>
      </c>
      <c r="Z794" s="2">
        <v>0</v>
      </c>
      <c r="AA794" s="2"/>
      <c r="AB794" s="2"/>
      <c r="AC794" s="2"/>
      <c r="AD794" s="2"/>
      <c r="AE794" s="2" t="s">
        <v>123</v>
      </c>
      <c r="AF794" s="2" t="s">
        <v>124</v>
      </c>
      <c r="AG794" s="2" t="s">
        <v>125</v>
      </c>
      <c r="AH794" s="2" t="s">
        <v>69</v>
      </c>
      <c r="AI794" s="2" t="s">
        <v>70</v>
      </c>
      <c r="AJ794" s="2" t="s">
        <v>71</v>
      </c>
      <c r="AK794" s="2">
        <v>127</v>
      </c>
    </row>
    <row r="795" spans="1:37">
      <c r="A795" s="2" t="s">
        <v>1136</v>
      </c>
      <c r="B795" s="2" t="s">
        <v>1133</v>
      </c>
      <c r="C795" s="2" t="s">
        <v>47</v>
      </c>
      <c r="D795" s="2" t="s">
        <v>1134</v>
      </c>
      <c r="E795" s="2" t="s">
        <v>227</v>
      </c>
      <c r="F795" s="2" t="s">
        <v>228</v>
      </c>
      <c r="G795" s="2" t="s">
        <v>117</v>
      </c>
      <c r="H795" s="2" t="s">
        <v>138</v>
      </c>
      <c r="I795" s="2" t="s">
        <v>53</v>
      </c>
      <c r="J795" s="2" t="s">
        <v>533</v>
      </c>
      <c r="K795" s="2" t="s">
        <v>533</v>
      </c>
      <c r="L795" s="2" t="s">
        <v>119</v>
      </c>
      <c r="M795" s="2" t="s">
        <v>78</v>
      </c>
      <c r="N795" s="3">
        <v>2606.9</v>
      </c>
      <c r="O795" s="3" t="s">
        <v>120</v>
      </c>
      <c r="P795" s="2"/>
      <c r="Q795" s="2"/>
      <c r="R795" s="2" t="s">
        <v>121</v>
      </c>
      <c r="S795" s="2"/>
      <c r="T795" s="2" t="s">
        <v>108</v>
      </c>
      <c r="U795" s="2"/>
      <c r="V795" s="2"/>
      <c r="W795" s="2" t="s">
        <v>122</v>
      </c>
      <c r="X795" s="2" t="s">
        <v>64</v>
      </c>
      <c r="Y795" s="2" t="s">
        <v>65</v>
      </c>
      <c r="Z795" s="2">
        <v>0</v>
      </c>
      <c r="AA795" s="2"/>
      <c r="AB795" s="2"/>
      <c r="AC795" s="2"/>
      <c r="AD795" s="2"/>
      <c r="AE795" s="2" t="s">
        <v>123</v>
      </c>
      <c r="AF795" s="2" t="s">
        <v>124</v>
      </c>
      <c r="AG795" s="2" t="s">
        <v>125</v>
      </c>
      <c r="AH795" s="2" t="s">
        <v>69</v>
      </c>
      <c r="AI795" s="2" t="s">
        <v>70</v>
      </c>
      <c r="AJ795" s="2" t="s">
        <v>71</v>
      </c>
      <c r="AK795" s="2">
        <v>127</v>
      </c>
    </row>
    <row r="796" spans="1:37">
      <c r="A796" s="2" t="s">
        <v>1137</v>
      </c>
      <c r="B796" s="2" t="s">
        <v>1133</v>
      </c>
      <c r="C796" s="2" t="s">
        <v>47</v>
      </c>
      <c r="D796" s="2" t="s">
        <v>1134</v>
      </c>
      <c r="E796" s="2" t="s">
        <v>227</v>
      </c>
      <c r="F796" s="2" t="s">
        <v>228</v>
      </c>
      <c r="G796" s="2" t="s">
        <v>117</v>
      </c>
      <c r="H796" s="2" t="s">
        <v>138</v>
      </c>
      <c r="I796" s="2" t="s">
        <v>53</v>
      </c>
      <c r="J796" s="2" t="s">
        <v>533</v>
      </c>
      <c r="K796" s="2" t="s">
        <v>533</v>
      </c>
      <c r="L796" s="2" t="s">
        <v>119</v>
      </c>
      <c r="M796" s="2" t="s">
        <v>82</v>
      </c>
      <c r="N796" s="3">
        <v>2606.9</v>
      </c>
      <c r="O796" s="3" t="s">
        <v>120</v>
      </c>
      <c r="P796" s="2"/>
      <c r="Q796" s="2"/>
      <c r="R796" s="2" t="s">
        <v>121</v>
      </c>
      <c r="S796" s="2"/>
      <c r="T796" s="2" t="s">
        <v>108</v>
      </c>
      <c r="U796" s="2"/>
      <c r="V796" s="2"/>
      <c r="W796" s="2" t="s">
        <v>122</v>
      </c>
      <c r="X796" s="2" t="s">
        <v>64</v>
      </c>
      <c r="Y796" s="2" t="s">
        <v>65</v>
      </c>
      <c r="Z796" s="2">
        <v>0</v>
      </c>
      <c r="AA796" s="2"/>
      <c r="AB796" s="2"/>
      <c r="AC796" s="2"/>
      <c r="AD796" s="2"/>
      <c r="AE796" s="2" t="s">
        <v>123</v>
      </c>
      <c r="AF796" s="2" t="s">
        <v>124</v>
      </c>
      <c r="AG796" s="2" t="s">
        <v>125</v>
      </c>
      <c r="AH796" s="2" t="s">
        <v>69</v>
      </c>
      <c r="AI796" s="2" t="s">
        <v>70</v>
      </c>
      <c r="AJ796" s="2" t="s">
        <v>71</v>
      </c>
      <c r="AK796" s="2">
        <v>127</v>
      </c>
    </row>
    <row r="797" spans="1:37">
      <c r="A797" s="2" t="s">
        <v>1138</v>
      </c>
      <c r="B797" s="2" t="s">
        <v>1133</v>
      </c>
      <c r="C797" s="2" t="s">
        <v>47</v>
      </c>
      <c r="D797" s="2" t="s">
        <v>1134</v>
      </c>
      <c r="E797" s="2" t="s">
        <v>227</v>
      </c>
      <c r="F797" s="2" t="s">
        <v>228</v>
      </c>
      <c r="G797" s="2" t="s">
        <v>117</v>
      </c>
      <c r="H797" s="2" t="s">
        <v>138</v>
      </c>
      <c r="I797" s="2" t="s">
        <v>53</v>
      </c>
      <c r="J797" s="2" t="s">
        <v>533</v>
      </c>
      <c r="K797" s="2" t="s">
        <v>533</v>
      </c>
      <c r="L797" s="2" t="s">
        <v>119</v>
      </c>
      <c r="M797" s="2" t="s">
        <v>86</v>
      </c>
      <c r="N797" s="3">
        <v>2606.9</v>
      </c>
      <c r="O797" s="3" t="s">
        <v>120</v>
      </c>
      <c r="P797" s="2"/>
      <c r="Q797" s="2"/>
      <c r="R797" s="2" t="s">
        <v>121</v>
      </c>
      <c r="S797" s="2"/>
      <c r="T797" s="2" t="s">
        <v>108</v>
      </c>
      <c r="U797" s="2"/>
      <c r="V797" s="2"/>
      <c r="W797" s="2" t="s">
        <v>122</v>
      </c>
      <c r="X797" s="2" t="s">
        <v>64</v>
      </c>
      <c r="Y797" s="2" t="s">
        <v>65</v>
      </c>
      <c r="Z797" s="2">
        <v>0</v>
      </c>
      <c r="AA797" s="2"/>
      <c r="AB797" s="2"/>
      <c r="AC797" s="2"/>
      <c r="AD797" s="2"/>
      <c r="AE797" s="2" t="s">
        <v>123</v>
      </c>
      <c r="AF797" s="2" t="s">
        <v>124</v>
      </c>
      <c r="AG797" s="2" t="s">
        <v>125</v>
      </c>
      <c r="AH797" s="2" t="s">
        <v>69</v>
      </c>
      <c r="AI797" s="2" t="s">
        <v>70</v>
      </c>
      <c r="AJ797" s="2" t="s">
        <v>71</v>
      </c>
      <c r="AK797" s="2">
        <v>127</v>
      </c>
    </row>
    <row r="798" spans="1:37">
      <c r="A798" s="2" t="s">
        <v>1139</v>
      </c>
      <c r="B798" s="2" t="s">
        <v>1133</v>
      </c>
      <c r="C798" s="2" t="s">
        <v>47</v>
      </c>
      <c r="D798" s="2" t="s">
        <v>1134</v>
      </c>
      <c r="E798" s="2" t="s">
        <v>227</v>
      </c>
      <c r="F798" s="2" t="s">
        <v>228</v>
      </c>
      <c r="G798" s="2" t="s">
        <v>117</v>
      </c>
      <c r="H798" s="2" t="s">
        <v>138</v>
      </c>
      <c r="I798" s="2" t="s">
        <v>53</v>
      </c>
      <c r="J798" s="2" t="s">
        <v>533</v>
      </c>
      <c r="K798" s="2" t="s">
        <v>533</v>
      </c>
      <c r="L798" s="2" t="s">
        <v>119</v>
      </c>
      <c r="M798" s="2" t="s">
        <v>91</v>
      </c>
      <c r="N798" s="3">
        <v>2606.9</v>
      </c>
      <c r="O798" s="3" t="s">
        <v>120</v>
      </c>
      <c r="P798" s="2"/>
      <c r="Q798" s="2"/>
      <c r="R798" s="2" t="s">
        <v>121</v>
      </c>
      <c r="S798" s="2"/>
      <c r="T798" s="2" t="s">
        <v>108</v>
      </c>
      <c r="U798" s="2"/>
      <c r="V798" s="2"/>
      <c r="W798" s="2" t="s">
        <v>122</v>
      </c>
      <c r="X798" s="2" t="s">
        <v>64</v>
      </c>
      <c r="Y798" s="2" t="s">
        <v>65</v>
      </c>
      <c r="Z798" s="2">
        <v>0</v>
      </c>
      <c r="AA798" s="2"/>
      <c r="AB798" s="2"/>
      <c r="AC798" s="2"/>
      <c r="AD798" s="2"/>
      <c r="AE798" s="2" t="s">
        <v>123</v>
      </c>
      <c r="AF798" s="2" t="s">
        <v>124</v>
      </c>
      <c r="AG798" s="2" t="s">
        <v>125</v>
      </c>
      <c r="AH798" s="2" t="s">
        <v>69</v>
      </c>
      <c r="AI798" s="2" t="s">
        <v>70</v>
      </c>
      <c r="AJ798" s="2" t="s">
        <v>71</v>
      </c>
      <c r="AK798" s="2">
        <v>127</v>
      </c>
    </row>
    <row r="799" spans="1:37">
      <c r="A799" s="2" t="s">
        <v>1140</v>
      </c>
      <c r="B799" s="2" t="s">
        <v>1133</v>
      </c>
      <c r="C799" s="2" t="s">
        <v>47</v>
      </c>
      <c r="D799" s="2" t="s">
        <v>1134</v>
      </c>
      <c r="E799" s="2" t="s">
        <v>227</v>
      </c>
      <c r="F799" s="2" t="s">
        <v>228</v>
      </c>
      <c r="G799" s="2" t="s">
        <v>117</v>
      </c>
      <c r="H799" s="2" t="s">
        <v>138</v>
      </c>
      <c r="I799" s="2" t="s">
        <v>53</v>
      </c>
      <c r="J799" s="2" t="s">
        <v>533</v>
      </c>
      <c r="K799" s="2" t="s">
        <v>533</v>
      </c>
      <c r="L799" s="2" t="s">
        <v>119</v>
      </c>
      <c r="M799" s="2" t="s">
        <v>95</v>
      </c>
      <c r="N799" s="3">
        <v>2606.9</v>
      </c>
      <c r="O799" s="3" t="s">
        <v>120</v>
      </c>
      <c r="P799" s="2"/>
      <c r="Q799" s="2"/>
      <c r="R799" s="2" t="s">
        <v>121</v>
      </c>
      <c r="S799" s="2"/>
      <c r="T799" s="2" t="s">
        <v>108</v>
      </c>
      <c r="U799" s="2"/>
      <c r="V799" s="2"/>
      <c r="W799" s="2" t="s">
        <v>122</v>
      </c>
      <c r="X799" s="2" t="s">
        <v>64</v>
      </c>
      <c r="Y799" s="2" t="s">
        <v>65</v>
      </c>
      <c r="Z799" s="2">
        <v>0</v>
      </c>
      <c r="AA799" s="2"/>
      <c r="AB799" s="2"/>
      <c r="AC799" s="2"/>
      <c r="AD799" s="2"/>
      <c r="AE799" s="2" t="s">
        <v>123</v>
      </c>
      <c r="AF799" s="2" t="s">
        <v>124</v>
      </c>
      <c r="AG799" s="2" t="s">
        <v>125</v>
      </c>
      <c r="AH799" s="2" t="s">
        <v>69</v>
      </c>
      <c r="AI799" s="2" t="s">
        <v>70</v>
      </c>
      <c r="AJ799" s="2" t="s">
        <v>71</v>
      </c>
      <c r="AK799" s="2">
        <v>127</v>
      </c>
    </row>
    <row r="800" spans="1:37">
      <c r="A800" s="2" t="s">
        <v>1141</v>
      </c>
      <c r="B800" s="2" t="s">
        <v>1133</v>
      </c>
      <c r="C800" s="2" t="s">
        <v>47</v>
      </c>
      <c r="D800" s="2" t="s">
        <v>1134</v>
      </c>
      <c r="E800" s="2" t="s">
        <v>227</v>
      </c>
      <c r="F800" s="2" t="s">
        <v>228</v>
      </c>
      <c r="G800" s="2" t="s">
        <v>117</v>
      </c>
      <c r="H800" s="2" t="s">
        <v>138</v>
      </c>
      <c r="I800" s="2" t="s">
        <v>53</v>
      </c>
      <c r="J800" s="2" t="s">
        <v>533</v>
      </c>
      <c r="K800" s="2" t="s">
        <v>533</v>
      </c>
      <c r="L800" s="2" t="s">
        <v>119</v>
      </c>
      <c r="M800" s="2" t="s">
        <v>100</v>
      </c>
      <c r="N800" s="3">
        <v>2606.9</v>
      </c>
      <c r="O800" s="3" t="s">
        <v>120</v>
      </c>
      <c r="P800" s="2"/>
      <c r="Q800" s="2"/>
      <c r="R800" s="2" t="s">
        <v>121</v>
      </c>
      <c r="S800" s="2"/>
      <c r="T800" s="2" t="s">
        <v>108</v>
      </c>
      <c r="U800" s="2"/>
      <c r="V800" s="2"/>
      <c r="W800" s="2" t="s">
        <v>122</v>
      </c>
      <c r="X800" s="2" t="s">
        <v>64</v>
      </c>
      <c r="Y800" s="2" t="s">
        <v>65</v>
      </c>
      <c r="Z800" s="2">
        <v>0</v>
      </c>
      <c r="AA800" s="2"/>
      <c r="AB800" s="2"/>
      <c r="AC800" s="2"/>
      <c r="AD800" s="2"/>
      <c r="AE800" s="2" t="s">
        <v>123</v>
      </c>
      <c r="AF800" s="2" t="s">
        <v>124</v>
      </c>
      <c r="AG800" s="2" t="s">
        <v>125</v>
      </c>
      <c r="AH800" s="2" t="s">
        <v>69</v>
      </c>
      <c r="AI800" s="2" t="s">
        <v>70</v>
      </c>
      <c r="AJ800" s="2" t="s">
        <v>71</v>
      </c>
      <c r="AK800" s="2">
        <v>127</v>
      </c>
    </row>
    <row r="801" spans="1:37">
      <c r="A801" s="2" t="s">
        <v>1142</v>
      </c>
      <c r="B801" s="2" t="s">
        <v>1133</v>
      </c>
      <c r="C801" s="2" t="s">
        <v>47</v>
      </c>
      <c r="D801" s="2" t="s">
        <v>1134</v>
      </c>
      <c r="E801" s="2" t="s">
        <v>227</v>
      </c>
      <c r="F801" s="2" t="s">
        <v>228</v>
      </c>
      <c r="G801" s="2" t="s">
        <v>117</v>
      </c>
      <c r="H801" s="2" t="s">
        <v>138</v>
      </c>
      <c r="I801" s="2"/>
      <c r="J801" s="2"/>
      <c r="K801" s="2"/>
      <c r="L801" s="2"/>
      <c r="M801" s="2" t="s">
        <v>104</v>
      </c>
      <c r="N801" s="3"/>
      <c r="O801" s="3"/>
      <c r="P801" s="4">
        <v>0.0</v>
      </c>
      <c r="Q801" s="2" t="s">
        <v>105</v>
      </c>
      <c r="R801" s="2" t="s">
        <v>106</v>
      </c>
      <c r="S801" s="2" t="s">
        <v>107</v>
      </c>
      <c r="T801" s="2" t="s">
        <v>108</v>
      </c>
      <c r="U801" s="4">
        <f>0.0</f>
        <v>0.0</v>
      </c>
      <c r="V801" s="2" t="s">
        <v>109</v>
      </c>
      <c r="W801" s="2" t="s">
        <v>110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134</v>
      </c>
      <c r="AH801" s="2" t="s">
        <v>69</v>
      </c>
      <c r="AI801" s="2" t="s">
        <v>70</v>
      </c>
      <c r="AJ801" s="2" t="s">
        <v>71</v>
      </c>
      <c r="AK801" s="2">
        <v>127</v>
      </c>
    </row>
    <row r="802" spans="1:37">
      <c r="A802" s="2" t="s">
        <v>1143</v>
      </c>
      <c r="B802" s="2" t="s">
        <v>1144</v>
      </c>
      <c r="C802" s="2" t="s">
        <v>47</v>
      </c>
      <c r="D802" s="2" t="s">
        <v>1145</v>
      </c>
      <c r="E802" s="2" t="s">
        <v>115</v>
      </c>
      <c r="F802" s="2" t="s">
        <v>228</v>
      </c>
      <c r="G802" s="2" t="s">
        <v>117</v>
      </c>
      <c r="H802" s="2" t="s">
        <v>532</v>
      </c>
      <c r="I802" s="2" t="s">
        <v>53</v>
      </c>
      <c r="J802" s="2" t="s">
        <v>118</v>
      </c>
      <c r="K802" s="2" t="s">
        <v>118</v>
      </c>
      <c r="L802" s="2" t="s">
        <v>119</v>
      </c>
      <c r="M802" s="2" t="s">
        <v>56</v>
      </c>
      <c r="N802" s="3">
        <v>153665.39</v>
      </c>
      <c r="O802" s="3" t="s">
        <v>120</v>
      </c>
      <c r="P802" s="2"/>
      <c r="Q802" s="2"/>
      <c r="R802" s="2" t="s">
        <v>121</v>
      </c>
      <c r="S802" s="2"/>
      <c r="T802" s="2" t="s">
        <v>108</v>
      </c>
      <c r="U802" s="2"/>
      <c r="V802" s="2"/>
      <c r="W802" s="2" t="s">
        <v>122</v>
      </c>
      <c r="X802" s="2" t="s">
        <v>64</v>
      </c>
      <c r="Y802" s="2" t="s">
        <v>65</v>
      </c>
      <c r="Z802" s="2">
        <v>0</v>
      </c>
      <c r="AA802" s="2"/>
      <c r="AB802" s="2"/>
      <c r="AC802" s="2"/>
      <c r="AD802" s="2"/>
      <c r="AE802" s="2" t="s">
        <v>123</v>
      </c>
      <c r="AF802" s="2" t="s">
        <v>124</v>
      </c>
      <c r="AG802" s="2" t="s">
        <v>312</v>
      </c>
      <c r="AH802" s="2" t="s">
        <v>69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1146</v>
      </c>
      <c r="B803" s="2" t="s">
        <v>1144</v>
      </c>
      <c r="C803" s="2" t="s">
        <v>47</v>
      </c>
      <c r="D803" s="2" t="s">
        <v>1145</v>
      </c>
      <c r="E803" s="2" t="s">
        <v>115</v>
      </c>
      <c r="F803" s="2" t="s">
        <v>228</v>
      </c>
      <c r="G803" s="2" t="s">
        <v>117</v>
      </c>
      <c r="H803" s="2" t="s">
        <v>532</v>
      </c>
      <c r="I803" s="2" t="s">
        <v>53</v>
      </c>
      <c r="J803" s="2" t="s">
        <v>118</v>
      </c>
      <c r="K803" s="2" t="s">
        <v>118</v>
      </c>
      <c r="L803" s="2" t="s">
        <v>119</v>
      </c>
      <c r="M803" s="2" t="s">
        <v>73</v>
      </c>
      <c r="N803" s="3">
        <v>153665.39</v>
      </c>
      <c r="O803" s="3" t="s">
        <v>120</v>
      </c>
      <c r="P803" s="2"/>
      <c r="Q803" s="2"/>
      <c r="R803" s="2" t="s">
        <v>121</v>
      </c>
      <c r="S803" s="2"/>
      <c r="T803" s="2" t="s">
        <v>108</v>
      </c>
      <c r="U803" s="2"/>
      <c r="V803" s="2"/>
      <c r="W803" s="2" t="s">
        <v>122</v>
      </c>
      <c r="X803" s="2" t="s">
        <v>64</v>
      </c>
      <c r="Y803" s="2" t="s">
        <v>65</v>
      </c>
      <c r="Z803" s="2">
        <v>0</v>
      </c>
      <c r="AA803" s="2"/>
      <c r="AB803" s="2"/>
      <c r="AC803" s="2"/>
      <c r="AD803" s="2"/>
      <c r="AE803" s="2" t="s">
        <v>123</v>
      </c>
      <c r="AF803" s="2" t="s">
        <v>124</v>
      </c>
      <c r="AG803" s="2" t="s">
        <v>312</v>
      </c>
      <c r="AH803" s="2" t="s">
        <v>69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1147</v>
      </c>
      <c r="B804" s="2" t="s">
        <v>1144</v>
      </c>
      <c r="C804" s="2" t="s">
        <v>47</v>
      </c>
      <c r="D804" s="2" t="s">
        <v>1145</v>
      </c>
      <c r="E804" s="2" t="s">
        <v>115</v>
      </c>
      <c r="F804" s="2" t="s">
        <v>228</v>
      </c>
      <c r="G804" s="2" t="s">
        <v>117</v>
      </c>
      <c r="H804" s="2" t="s">
        <v>532</v>
      </c>
      <c r="I804" s="2" t="s">
        <v>53</v>
      </c>
      <c r="J804" s="2" t="s">
        <v>118</v>
      </c>
      <c r="K804" s="2" t="s">
        <v>118</v>
      </c>
      <c r="L804" s="2" t="s">
        <v>119</v>
      </c>
      <c r="M804" s="2" t="s">
        <v>78</v>
      </c>
      <c r="N804" s="3">
        <v>153665.39</v>
      </c>
      <c r="O804" s="3" t="s">
        <v>120</v>
      </c>
      <c r="P804" s="2"/>
      <c r="Q804" s="2"/>
      <c r="R804" s="2" t="s">
        <v>121</v>
      </c>
      <c r="S804" s="2"/>
      <c r="T804" s="2" t="s">
        <v>108</v>
      </c>
      <c r="U804" s="2"/>
      <c r="V804" s="2"/>
      <c r="W804" s="2" t="s">
        <v>122</v>
      </c>
      <c r="X804" s="2" t="s">
        <v>64</v>
      </c>
      <c r="Y804" s="2" t="s">
        <v>65</v>
      </c>
      <c r="Z804" s="2">
        <v>0</v>
      </c>
      <c r="AA804" s="2"/>
      <c r="AB804" s="2"/>
      <c r="AC804" s="2"/>
      <c r="AD804" s="2"/>
      <c r="AE804" s="2" t="s">
        <v>123</v>
      </c>
      <c r="AF804" s="2" t="s">
        <v>124</v>
      </c>
      <c r="AG804" s="2" t="s">
        <v>312</v>
      </c>
      <c r="AH804" s="2" t="s">
        <v>69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1148</v>
      </c>
      <c r="B805" s="2" t="s">
        <v>1144</v>
      </c>
      <c r="C805" s="2" t="s">
        <v>47</v>
      </c>
      <c r="D805" s="2" t="s">
        <v>1145</v>
      </c>
      <c r="E805" s="2" t="s">
        <v>115</v>
      </c>
      <c r="F805" s="2" t="s">
        <v>228</v>
      </c>
      <c r="G805" s="2" t="s">
        <v>117</v>
      </c>
      <c r="H805" s="2" t="s">
        <v>532</v>
      </c>
      <c r="I805" s="2" t="s">
        <v>53</v>
      </c>
      <c r="J805" s="2" t="s">
        <v>118</v>
      </c>
      <c r="K805" s="2" t="s">
        <v>118</v>
      </c>
      <c r="L805" s="2" t="s">
        <v>119</v>
      </c>
      <c r="M805" s="2" t="s">
        <v>82</v>
      </c>
      <c r="N805" s="3">
        <v>153665.39</v>
      </c>
      <c r="O805" s="3" t="s">
        <v>120</v>
      </c>
      <c r="P805" s="2"/>
      <c r="Q805" s="2"/>
      <c r="R805" s="2" t="s">
        <v>121</v>
      </c>
      <c r="S805" s="2"/>
      <c r="T805" s="2" t="s">
        <v>108</v>
      </c>
      <c r="U805" s="2"/>
      <c r="V805" s="2"/>
      <c r="W805" s="2" t="s">
        <v>122</v>
      </c>
      <c r="X805" s="2" t="s">
        <v>64</v>
      </c>
      <c r="Y805" s="2" t="s">
        <v>65</v>
      </c>
      <c r="Z805" s="2">
        <v>0</v>
      </c>
      <c r="AA805" s="2"/>
      <c r="AB805" s="2"/>
      <c r="AC805" s="2"/>
      <c r="AD805" s="2"/>
      <c r="AE805" s="2" t="s">
        <v>123</v>
      </c>
      <c r="AF805" s="2" t="s">
        <v>124</v>
      </c>
      <c r="AG805" s="2" t="s">
        <v>312</v>
      </c>
      <c r="AH805" s="2" t="s">
        <v>69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1149</v>
      </c>
      <c r="B806" s="2" t="s">
        <v>1144</v>
      </c>
      <c r="C806" s="2" t="s">
        <v>47</v>
      </c>
      <c r="D806" s="2" t="s">
        <v>1145</v>
      </c>
      <c r="E806" s="2" t="s">
        <v>115</v>
      </c>
      <c r="F806" s="2" t="s">
        <v>228</v>
      </c>
      <c r="G806" s="2" t="s">
        <v>117</v>
      </c>
      <c r="H806" s="2" t="s">
        <v>532</v>
      </c>
      <c r="I806" s="2" t="s">
        <v>53</v>
      </c>
      <c r="J806" s="2" t="s">
        <v>118</v>
      </c>
      <c r="K806" s="2" t="s">
        <v>118</v>
      </c>
      <c r="L806" s="2" t="s">
        <v>119</v>
      </c>
      <c r="M806" s="2" t="s">
        <v>86</v>
      </c>
      <c r="N806" s="3">
        <v>153665.39</v>
      </c>
      <c r="O806" s="3" t="s">
        <v>120</v>
      </c>
      <c r="P806" s="2"/>
      <c r="Q806" s="2"/>
      <c r="R806" s="2" t="s">
        <v>121</v>
      </c>
      <c r="S806" s="2"/>
      <c r="T806" s="2" t="s">
        <v>108</v>
      </c>
      <c r="U806" s="2"/>
      <c r="V806" s="2"/>
      <c r="W806" s="2" t="s">
        <v>122</v>
      </c>
      <c r="X806" s="2" t="s">
        <v>64</v>
      </c>
      <c r="Y806" s="2" t="s">
        <v>65</v>
      </c>
      <c r="Z806" s="2">
        <v>0</v>
      </c>
      <c r="AA806" s="2"/>
      <c r="AB806" s="2"/>
      <c r="AC806" s="2"/>
      <c r="AD806" s="2"/>
      <c r="AE806" s="2" t="s">
        <v>123</v>
      </c>
      <c r="AF806" s="2" t="s">
        <v>124</v>
      </c>
      <c r="AG806" s="2" t="s">
        <v>312</v>
      </c>
      <c r="AH806" s="2" t="s">
        <v>69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1150</v>
      </c>
      <c r="B807" s="2" t="s">
        <v>1144</v>
      </c>
      <c r="C807" s="2" t="s">
        <v>47</v>
      </c>
      <c r="D807" s="2" t="s">
        <v>1145</v>
      </c>
      <c r="E807" s="2" t="s">
        <v>115</v>
      </c>
      <c r="F807" s="2" t="s">
        <v>228</v>
      </c>
      <c r="G807" s="2" t="s">
        <v>117</v>
      </c>
      <c r="H807" s="2" t="s">
        <v>532</v>
      </c>
      <c r="I807" s="2" t="s">
        <v>53</v>
      </c>
      <c r="J807" s="2" t="s">
        <v>118</v>
      </c>
      <c r="K807" s="2" t="s">
        <v>118</v>
      </c>
      <c r="L807" s="2" t="s">
        <v>119</v>
      </c>
      <c r="M807" s="2" t="s">
        <v>91</v>
      </c>
      <c r="N807" s="3">
        <v>153665.39</v>
      </c>
      <c r="O807" s="3" t="s">
        <v>120</v>
      </c>
      <c r="P807" s="2"/>
      <c r="Q807" s="2"/>
      <c r="R807" s="2" t="s">
        <v>121</v>
      </c>
      <c r="S807" s="2"/>
      <c r="T807" s="2" t="s">
        <v>108</v>
      </c>
      <c r="U807" s="2"/>
      <c r="V807" s="2"/>
      <c r="W807" s="2" t="s">
        <v>122</v>
      </c>
      <c r="X807" s="2" t="s">
        <v>64</v>
      </c>
      <c r="Y807" s="2" t="s">
        <v>65</v>
      </c>
      <c r="Z807" s="2">
        <v>0</v>
      </c>
      <c r="AA807" s="2"/>
      <c r="AB807" s="2"/>
      <c r="AC807" s="2"/>
      <c r="AD807" s="2"/>
      <c r="AE807" s="2" t="s">
        <v>123</v>
      </c>
      <c r="AF807" s="2" t="s">
        <v>124</v>
      </c>
      <c r="AG807" s="2" t="s">
        <v>312</v>
      </c>
      <c r="AH807" s="2" t="s">
        <v>69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1151</v>
      </c>
      <c r="B808" s="2" t="s">
        <v>1144</v>
      </c>
      <c r="C808" s="2" t="s">
        <v>47</v>
      </c>
      <c r="D808" s="2" t="s">
        <v>1145</v>
      </c>
      <c r="E808" s="2" t="s">
        <v>115</v>
      </c>
      <c r="F808" s="2" t="s">
        <v>228</v>
      </c>
      <c r="G808" s="2" t="s">
        <v>117</v>
      </c>
      <c r="H808" s="2" t="s">
        <v>532</v>
      </c>
      <c r="I808" s="2" t="s">
        <v>53</v>
      </c>
      <c r="J808" s="2" t="s">
        <v>118</v>
      </c>
      <c r="K808" s="2" t="s">
        <v>118</v>
      </c>
      <c r="L808" s="2" t="s">
        <v>119</v>
      </c>
      <c r="M808" s="2" t="s">
        <v>95</v>
      </c>
      <c r="N808" s="3">
        <v>153665.39</v>
      </c>
      <c r="O808" s="3" t="s">
        <v>120</v>
      </c>
      <c r="P808" s="2"/>
      <c r="Q808" s="2"/>
      <c r="R808" s="2" t="s">
        <v>121</v>
      </c>
      <c r="S808" s="2"/>
      <c r="T808" s="2" t="s">
        <v>108</v>
      </c>
      <c r="U808" s="2"/>
      <c r="V808" s="2"/>
      <c r="W808" s="2" t="s">
        <v>122</v>
      </c>
      <c r="X808" s="2" t="s">
        <v>64</v>
      </c>
      <c r="Y808" s="2" t="s">
        <v>65</v>
      </c>
      <c r="Z808" s="2">
        <v>0</v>
      </c>
      <c r="AA808" s="2"/>
      <c r="AB808" s="2"/>
      <c r="AC808" s="2"/>
      <c r="AD808" s="2"/>
      <c r="AE808" s="2" t="s">
        <v>123</v>
      </c>
      <c r="AF808" s="2" t="s">
        <v>124</v>
      </c>
      <c r="AG808" s="2" t="s">
        <v>312</v>
      </c>
      <c r="AH808" s="2" t="s">
        <v>69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1152</v>
      </c>
      <c r="B809" s="2" t="s">
        <v>1144</v>
      </c>
      <c r="C809" s="2" t="s">
        <v>47</v>
      </c>
      <c r="D809" s="2" t="s">
        <v>1145</v>
      </c>
      <c r="E809" s="2" t="s">
        <v>115</v>
      </c>
      <c r="F809" s="2" t="s">
        <v>228</v>
      </c>
      <c r="G809" s="2" t="s">
        <v>117</v>
      </c>
      <c r="H809" s="2" t="s">
        <v>532</v>
      </c>
      <c r="I809" s="2" t="s">
        <v>53</v>
      </c>
      <c r="J809" s="2" t="s">
        <v>118</v>
      </c>
      <c r="K809" s="2" t="s">
        <v>118</v>
      </c>
      <c r="L809" s="2" t="s">
        <v>119</v>
      </c>
      <c r="M809" s="2" t="s">
        <v>100</v>
      </c>
      <c r="N809" s="3">
        <v>153665.39</v>
      </c>
      <c r="O809" s="3" t="s">
        <v>120</v>
      </c>
      <c r="P809" s="2"/>
      <c r="Q809" s="2"/>
      <c r="R809" s="2" t="s">
        <v>121</v>
      </c>
      <c r="S809" s="2"/>
      <c r="T809" s="2" t="s">
        <v>108</v>
      </c>
      <c r="U809" s="2"/>
      <c r="V809" s="2"/>
      <c r="W809" s="2" t="s">
        <v>122</v>
      </c>
      <c r="X809" s="2" t="s">
        <v>64</v>
      </c>
      <c r="Y809" s="2" t="s">
        <v>65</v>
      </c>
      <c r="Z809" s="2">
        <v>0</v>
      </c>
      <c r="AA809" s="2"/>
      <c r="AB809" s="2"/>
      <c r="AC809" s="2"/>
      <c r="AD809" s="2"/>
      <c r="AE809" s="2" t="s">
        <v>123</v>
      </c>
      <c r="AF809" s="2" t="s">
        <v>124</v>
      </c>
      <c r="AG809" s="2" t="s">
        <v>312</v>
      </c>
      <c r="AH809" s="2" t="s">
        <v>69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1153</v>
      </c>
      <c r="B810" s="2" t="s">
        <v>1144</v>
      </c>
      <c r="C810" s="2" t="s">
        <v>47</v>
      </c>
      <c r="D810" s="2" t="s">
        <v>1145</v>
      </c>
      <c r="E810" s="2" t="s">
        <v>115</v>
      </c>
      <c r="F810" s="2" t="s">
        <v>228</v>
      </c>
      <c r="G810" s="2" t="s">
        <v>117</v>
      </c>
      <c r="H810" s="2" t="s">
        <v>532</v>
      </c>
      <c r="I810" s="2"/>
      <c r="J810" s="2"/>
      <c r="K810" s="2"/>
      <c r="L810" s="2"/>
      <c r="M810" s="2" t="s">
        <v>104</v>
      </c>
      <c r="N810" s="3"/>
      <c r="O810" s="3"/>
      <c r="P810" s="4">
        <v>0.0</v>
      </c>
      <c r="Q810" s="2" t="s">
        <v>105</v>
      </c>
      <c r="R810" s="2" t="s">
        <v>106</v>
      </c>
      <c r="S810" s="2" t="s">
        <v>107</v>
      </c>
      <c r="T810" s="2" t="s">
        <v>108</v>
      </c>
      <c r="U810" s="4">
        <f>0.0</f>
        <v>0.0</v>
      </c>
      <c r="V810" s="2" t="s">
        <v>109</v>
      </c>
      <c r="W810" s="2" t="s">
        <v>110</v>
      </c>
      <c r="X810" s="2"/>
      <c r="Y810" s="2" t="s">
        <v>65</v>
      </c>
      <c r="Z810" s="2">
        <v>0</v>
      </c>
      <c r="AA810" s="2"/>
      <c r="AB810" s="2"/>
      <c r="AC810" s="4"/>
      <c r="AD810" s="4"/>
      <c r="AE810" s="2" t="s">
        <v>171</v>
      </c>
      <c r="AF810" s="2" t="s">
        <v>172</v>
      </c>
      <c r="AG810" s="2" t="s">
        <v>173</v>
      </c>
      <c r="AH810" s="2" t="s">
        <v>69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1154</v>
      </c>
      <c r="B811" s="2" t="s">
        <v>1155</v>
      </c>
      <c r="C811" s="2" t="s">
        <v>47</v>
      </c>
      <c r="D811" s="2" t="s">
        <v>690</v>
      </c>
      <c r="E811" s="2" t="s">
        <v>400</v>
      </c>
      <c r="F811" s="2" t="s">
        <v>228</v>
      </c>
      <c r="G811" s="2" t="s">
        <v>117</v>
      </c>
      <c r="H811" s="2" t="s">
        <v>138</v>
      </c>
      <c r="I811" s="2" t="s">
        <v>53</v>
      </c>
      <c r="J811" s="2" t="s">
        <v>230</v>
      </c>
      <c r="K811" s="2" t="s">
        <v>55</v>
      </c>
      <c r="L811" s="2" t="s">
        <v>51</v>
      </c>
      <c r="M811" s="2" t="s">
        <v>56</v>
      </c>
      <c r="N811" s="3">
        <v>173806.54</v>
      </c>
      <c r="O811" s="3" t="s">
        <v>57</v>
      </c>
      <c r="P811" s="4">
        <f>IF(O811="吨",N811*1000,IF(O811="万立方米",N811*10000,""))</f>
        <v>173806540.0</v>
      </c>
      <c r="Q811" s="2" t="s">
        <v>58</v>
      </c>
      <c r="R811" s="2" t="s">
        <v>59</v>
      </c>
      <c r="S811" s="2" t="s">
        <v>60</v>
      </c>
      <c r="T811" s="2" t="s">
        <v>61</v>
      </c>
      <c r="U811" s="4">
        <f>0.06</f>
        <v>0.06</v>
      </c>
      <c r="V811" s="2" t="s">
        <v>62</v>
      </c>
      <c r="W811" s="2" t="s">
        <v>63</v>
      </c>
      <c r="X811" s="2" t="s">
        <v>64</v>
      </c>
      <c r="Y811" s="2" t="s">
        <v>65</v>
      </c>
      <c r="Z811" s="2">
        <v>0</v>
      </c>
      <c r="AA811" s="2"/>
      <c r="AB811" s="2"/>
      <c r="AC811" s="4">
        <f>P811*U811/1000000</f>
        <v>10.4283924</v>
      </c>
      <c r="AD811" s="4">
        <f>AC811*(1-Z811/100)</f>
        <v>10.4283924</v>
      </c>
      <c r="AE811" s="2" t="s">
        <v>66</v>
      </c>
      <c r="AF811" s="2" t="s">
        <v>67</v>
      </c>
      <c r="AG811" s="2" t="s">
        <v>68</v>
      </c>
      <c r="AH811" s="2" t="s">
        <v>69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1156</v>
      </c>
      <c r="B812" s="2" t="s">
        <v>1155</v>
      </c>
      <c r="C812" s="2" t="s">
        <v>47</v>
      </c>
      <c r="D812" s="2" t="s">
        <v>690</v>
      </c>
      <c r="E812" s="2" t="s">
        <v>400</v>
      </c>
      <c r="F812" s="2" t="s">
        <v>228</v>
      </c>
      <c r="G812" s="2" t="s">
        <v>117</v>
      </c>
      <c r="H812" s="2" t="s">
        <v>138</v>
      </c>
      <c r="I812" s="2" t="s">
        <v>53</v>
      </c>
      <c r="J812" s="2" t="s">
        <v>230</v>
      </c>
      <c r="K812" s="2" t="s">
        <v>55</v>
      </c>
      <c r="L812" s="2" t="s">
        <v>51</v>
      </c>
      <c r="M812" s="2" t="s">
        <v>73</v>
      </c>
      <c r="N812" s="3">
        <v>173806.54</v>
      </c>
      <c r="O812" s="3" t="s">
        <v>57</v>
      </c>
      <c r="P812" s="4">
        <f>IF(O812="吨",N812*1000,IF(O812="万立方米",N812*10000,""))</f>
        <v>173806540.0</v>
      </c>
      <c r="Q812" s="2" t="s">
        <v>58</v>
      </c>
      <c r="R812" s="2" t="s">
        <v>59</v>
      </c>
      <c r="S812" s="2" t="s">
        <v>74</v>
      </c>
      <c r="T812" s="2" t="s">
        <v>75</v>
      </c>
      <c r="U812" s="4">
        <f>1.5</f>
        <v>1.5</v>
      </c>
      <c r="V812" s="2" t="s">
        <v>62</v>
      </c>
      <c r="W812" s="2" t="s">
        <v>76</v>
      </c>
      <c r="X812" s="2" t="s">
        <v>64</v>
      </c>
      <c r="Y812" s="2" t="s">
        <v>65</v>
      </c>
      <c r="Z812" s="2">
        <v>0</v>
      </c>
      <c r="AA812" s="2"/>
      <c r="AB812" s="2"/>
      <c r="AC812" s="4">
        <f>P812*U812/1000000</f>
        <v>260.70981</v>
      </c>
      <c r="AD812" s="4">
        <f>AC812*(1-Z812/100)</f>
        <v>260.70981</v>
      </c>
      <c r="AE812" s="2" t="s">
        <v>66</v>
      </c>
      <c r="AF812" s="2" t="s">
        <v>67</v>
      </c>
      <c r="AG812" s="2" t="s">
        <v>68</v>
      </c>
      <c r="AH812" s="2" t="s">
        <v>69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1157</v>
      </c>
      <c r="B813" s="2" t="s">
        <v>1155</v>
      </c>
      <c r="C813" s="2" t="s">
        <v>47</v>
      </c>
      <c r="D813" s="2" t="s">
        <v>690</v>
      </c>
      <c r="E813" s="2" t="s">
        <v>400</v>
      </c>
      <c r="F813" s="2" t="s">
        <v>228</v>
      </c>
      <c r="G813" s="2" t="s">
        <v>117</v>
      </c>
      <c r="H813" s="2" t="s">
        <v>138</v>
      </c>
      <c r="I813" s="2" t="s">
        <v>53</v>
      </c>
      <c r="J813" s="2" t="s">
        <v>230</v>
      </c>
      <c r="K813" s="2" t="s">
        <v>55</v>
      </c>
      <c r="L813" s="2" t="s">
        <v>51</v>
      </c>
      <c r="M813" s="2" t="s">
        <v>78</v>
      </c>
      <c r="N813" s="3">
        <v>173806.54</v>
      </c>
      <c r="O813" s="3" t="s">
        <v>57</v>
      </c>
      <c r="P813" s="4">
        <f>IF(O813="吨",N813*1000,IF(O813="万立方米",N813*10000,""))</f>
        <v>173806540.0</v>
      </c>
      <c r="Q813" s="2" t="s">
        <v>58</v>
      </c>
      <c r="R813" s="2" t="s">
        <v>59</v>
      </c>
      <c r="S813" s="2" t="s">
        <v>79</v>
      </c>
      <c r="T813" s="2" t="s">
        <v>75</v>
      </c>
      <c r="U813" s="4">
        <f>6.0</f>
        <v>6.0</v>
      </c>
      <c r="V813" s="2" t="s">
        <v>62</v>
      </c>
      <c r="W813" s="2" t="s">
        <v>80</v>
      </c>
      <c r="X813" s="2" t="s">
        <v>64</v>
      </c>
      <c r="Y813" s="2" t="s">
        <v>65</v>
      </c>
      <c r="Z813" s="2">
        <v>0</v>
      </c>
      <c r="AA813" s="2"/>
      <c r="AB813" s="2"/>
      <c r="AC813" s="4">
        <f>P813*U813/1000000</f>
        <v>1042.83924</v>
      </c>
      <c r="AD813" s="4">
        <f>AC813*(1-Z813/100)</f>
        <v>1042.83924</v>
      </c>
      <c r="AE813" s="2" t="s">
        <v>66</v>
      </c>
      <c r="AF813" s="2" t="s">
        <v>67</v>
      </c>
      <c r="AG813" s="2" t="s">
        <v>68</v>
      </c>
      <c r="AH813" s="2" t="s">
        <v>69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1158</v>
      </c>
      <c r="B814" s="2" t="s">
        <v>1155</v>
      </c>
      <c r="C814" s="2" t="s">
        <v>47</v>
      </c>
      <c r="D814" s="2" t="s">
        <v>690</v>
      </c>
      <c r="E814" s="2" t="s">
        <v>400</v>
      </c>
      <c r="F814" s="2" t="s">
        <v>228</v>
      </c>
      <c r="G814" s="2" t="s">
        <v>117</v>
      </c>
      <c r="H814" s="2" t="s">
        <v>138</v>
      </c>
      <c r="I814" s="2" t="s">
        <v>53</v>
      </c>
      <c r="J814" s="2" t="s">
        <v>230</v>
      </c>
      <c r="K814" s="2" t="s">
        <v>55</v>
      </c>
      <c r="L814" s="2" t="s">
        <v>51</v>
      </c>
      <c r="M814" s="2" t="s">
        <v>82</v>
      </c>
      <c r="N814" s="3">
        <v>173806.54</v>
      </c>
      <c r="O814" s="3" t="s">
        <v>57</v>
      </c>
      <c r="P814" s="4">
        <f>IF(O814="吨",N814*1000,IF(O814="万立方米",N814*10000,""))</f>
        <v>173806540.0</v>
      </c>
      <c r="Q814" s="2" t="s">
        <v>58</v>
      </c>
      <c r="R814" s="2" t="s">
        <v>59</v>
      </c>
      <c r="S814" s="2" t="s">
        <v>83</v>
      </c>
      <c r="T814" s="2" t="s">
        <v>61</v>
      </c>
      <c r="U814" s="4">
        <f>0.35</f>
        <v>0.35</v>
      </c>
      <c r="V814" s="2" t="s">
        <v>62</v>
      </c>
      <c r="W814" s="2" t="s">
        <v>84</v>
      </c>
      <c r="X814" s="2" t="s">
        <v>64</v>
      </c>
      <c r="Y814" s="2" t="s">
        <v>65</v>
      </c>
      <c r="Z814" s="2">
        <v>0</v>
      </c>
      <c r="AA814" s="2"/>
      <c r="AB814" s="2"/>
      <c r="AC814" s="4">
        <f>P814*U814/1000000</f>
        <v>60.832288999999996</v>
      </c>
      <c r="AD814" s="4">
        <f>AC814*(1-Z814/100)</f>
        <v>60.832288999999996</v>
      </c>
      <c r="AE814" s="2" t="s">
        <v>66</v>
      </c>
      <c r="AF814" s="2" t="s">
        <v>67</v>
      </c>
      <c r="AG814" s="2" t="s">
        <v>68</v>
      </c>
      <c r="AH814" s="2" t="s">
        <v>69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1159</v>
      </c>
      <c r="B815" s="2" t="s">
        <v>1155</v>
      </c>
      <c r="C815" s="2" t="s">
        <v>47</v>
      </c>
      <c r="D815" s="2" t="s">
        <v>690</v>
      </c>
      <c r="E815" s="2" t="s">
        <v>400</v>
      </c>
      <c r="F815" s="2" t="s">
        <v>228</v>
      </c>
      <c r="G815" s="2" t="s">
        <v>117</v>
      </c>
      <c r="H815" s="2" t="s">
        <v>138</v>
      </c>
      <c r="I815" s="2" t="s">
        <v>53</v>
      </c>
      <c r="J815" s="2" t="s">
        <v>230</v>
      </c>
      <c r="K815" s="2" t="s">
        <v>55</v>
      </c>
      <c r="L815" s="2" t="s">
        <v>51</v>
      </c>
      <c r="M815" s="2" t="s">
        <v>86</v>
      </c>
      <c r="N815" s="3">
        <v>173806.54</v>
      </c>
      <c r="O815" s="3" t="s">
        <v>57</v>
      </c>
      <c r="P815" s="4">
        <f>IF(O815="吨",N815*1000,IF(O815="万立方米",N815*10000,""))</f>
        <v>173806540.0</v>
      </c>
      <c r="Q815" s="2" t="s">
        <v>58</v>
      </c>
      <c r="R815" s="2" t="s">
        <v>59</v>
      </c>
      <c r="S815" s="2" t="s">
        <v>87</v>
      </c>
      <c r="T815" s="2" t="s">
        <v>88</v>
      </c>
      <c r="U815" s="4">
        <f>0.75</f>
        <v>0.75</v>
      </c>
      <c r="V815" s="2" t="s">
        <v>62</v>
      </c>
      <c r="W815" s="2" t="s">
        <v>89</v>
      </c>
      <c r="X815" s="2" t="s">
        <v>64</v>
      </c>
      <c r="Y815" s="2" t="s">
        <v>65</v>
      </c>
      <c r="Z815" s="2">
        <v>0</v>
      </c>
      <c r="AA815" s="2"/>
      <c r="AB815" s="2"/>
      <c r="AC815" s="4">
        <f>P815*U815/1000000</f>
        <v>130.354905</v>
      </c>
      <c r="AD815" s="4">
        <f>AC816*(1-AA815/100)+(AC815-AC816)*(1-AB815/100)</f>
        <v>130.354905</v>
      </c>
      <c r="AE815" s="2" t="s">
        <v>66</v>
      </c>
      <c r="AF815" s="2" t="s">
        <v>67</v>
      </c>
      <c r="AG815" s="2" t="s">
        <v>68</v>
      </c>
      <c r="AH815" s="2" t="s">
        <v>69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1160</v>
      </c>
      <c r="B816" s="2" t="s">
        <v>1155</v>
      </c>
      <c r="C816" s="2" t="s">
        <v>47</v>
      </c>
      <c r="D816" s="2" t="s">
        <v>690</v>
      </c>
      <c r="E816" s="2" t="s">
        <v>400</v>
      </c>
      <c r="F816" s="2" t="s">
        <v>228</v>
      </c>
      <c r="G816" s="2" t="s">
        <v>117</v>
      </c>
      <c r="H816" s="2" t="s">
        <v>138</v>
      </c>
      <c r="I816" s="2" t="s">
        <v>53</v>
      </c>
      <c r="J816" s="2" t="s">
        <v>230</v>
      </c>
      <c r="K816" s="2" t="s">
        <v>55</v>
      </c>
      <c r="L816" s="2" t="s">
        <v>51</v>
      </c>
      <c r="M816" s="2" t="s">
        <v>91</v>
      </c>
      <c r="N816" s="3">
        <v>173806.54</v>
      </c>
      <c r="O816" s="3" t="s">
        <v>57</v>
      </c>
      <c r="P816" s="4">
        <f>IF(O816="吨",N816*1000,IF(O816="万立方米",N816*10000,""))</f>
        <v>173806540.0</v>
      </c>
      <c r="Q816" s="2" t="s">
        <v>58</v>
      </c>
      <c r="R816" s="2" t="s">
        <v>59</v>
      </c>
      <c r="S816" s="2" t="s">
        <v>92</v>
      </c>
      <c r="T816" s="2" t="s">
        <v>88</v>
      </c>
      <c r="U816" s="4">
        <f>0.75</f>
        <v>0.75</v>
      </c>
      <c r="V816" s="2" t="s">
        <v>62</v>
      </c>
      <c r="W816" s="2" t="s">
        <v>93</v>
      </c>
      <c r="X816" s="2" t="s">
        <v>64</v>
      </c>
      <c r="Y816" s="2" t="s">
        <v>65</v>
      </c>
      <c r="Z816" s="2">
        <v>0</v>
      </c>
      <c r="AA816" s="2"/>
      <c r="AB816" s="2"/>
      <c r="AC816" s="4">
        <f>P816*U816/1000000</f>
        <v>130.354905</v>
      </c>
      <c r="AD816" s="4">
        <f>AC816*(1-Z816/100)</f>
        <v>130.354905</v>
      </c>
      <c r="AE816" s="2" t="s">
        <v>66</v>
      </c>
      <c r="AF816" s="2" t="s">
        <v>67</v>
      </c>
      <c r="AG816" s="2" t="s">
        <v>68</v>
      </c>
      <c r="AH816" s="2" t="s">
        <v>69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1161</v>
      </c>
      <c r="B817" s="2" t="s">
        <v>1155</v>
      </c>
      <c r="C817" s="2" t="s">
        <v>47</v>
      </c>
      <c r="D817" s="2" t="s">
        <v>690</v>
      </c>
      <c r="E817" s="2" t="s">
        <v>400</v>
      </c>
      <c r="F817" s="2" t="s">
        <v>228</v>
      </c>
      <c r="G817" s="2" t="s">
        <v>117</v>
      </c>
      <c r="H817" s="2" t="s">
        <v>138</v>
      </c>
      <c r="I817" s="2" t="s">
        <v>53</v>
      </c>
      <c r="J817" s="2" t="s">
        <v>230</v>
      </c>
      <c r="K817" s="2" t="s">
        <v>55</v>
      </c>
      <c r="L817" s="2" t="s">
        <v>51</v>
      </c>
      <c r="M817" s="2" t="s">
        <v>95</v>
      </c>
      <c r="N817" s="3">
        <v>173806.54</v>
      </c>
      <c r="O817" s="3" t="s">
        <v>57</v>
      </c>
      <c r="P817" s="4">
        <f>IF(O817="吨",N817*1000,IF(O817="万立方米",N817*10000,""))</f>
        <v>173806540.0</v>
      </c>
      <c r="Q817" s="2" t="s">
        <v>58</v>
      </c>
      <c r="R817" s="2" t="s">
        <v>59</v>
      </c>
      <c r="S817" s="2" t="s">
        <v>96</v>
      </c>
      <c r="T817" s="2" t="s">
        <v>97</v>
      </c>
      <c r="U817" s="4">
        <f>1.7</f>
        <v>1.7</v>
      </c>
      <c r="V817" s="2" t="s">
        <v>62</v>
      </c>
      <c r="W817" s="2" t="s">
        <v>98</v>
      </c>
      <c r="X817" s="2" t="s">
        <v>64</v>
      </c>
      <c r="Y817" s="2" t="s">
        <v>65</v>
      </c>
      <c r="Z817" s="2">
        <v>0</v>
      </c>
      <c r="AA817" s="2"/>
      <c r="AB817" s="2"/>
      <c r="AC817" s="4">
        <f>P817*U817/1000000</f>
        <v>295.471118</v>
      </c>
      <c r="AD817" s="4">
        <f>AC817*(1-Z817/100)</f>
        <v>295.471118</v>
      </c>
      <c r="AE817" s="2" t="s">
        <v>66</v>
      </c>
      <c r="AF817" s="2" t="s">
        <v>67</v>
      </c>
      <c r="AG817" s="2" t="s">
        <v>68</v>
      </c>
      <c r="AH817" s="2" t="s">
        <v>69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1162</v>
      </c>
      <c r="B818" s="2" t="s">
        <v>1155</v>
      </c>
      <c r="C818" s="2" t="s">
        <v>47</v>
      </c>
      <c r="D818" s="2" t="s">
        <v>690</v>
      </c>
      <c r="E818" s="2" t="s">
        <v>400</v>
      </c>
      <c r="F818" s="2" t="s">
        <v>228</v>
      </c>
      <c r="G818" s="2" t="s">
        <v>117</v>
      </c>
      <c r="H818" s="2" t="s">
        <v>138</v>
      </c>
      <c r="I818" s="2" t="s">
        <v>53</v>
      </c>
      <c r="J818" s="2" t="s">
        <v>230</v>
      </c>
      <c r="K818" s="2" t="s">
        <v>55</v>
      </c>
      <c r="L818" s="2" t="s">
        <v>51</v>
      </c>
      <c r="M818" s="2" t="s">
        <v>100</v>
      </c>
      <c r="N818" s="3">
        <v>173806.54</v>
      </c>
      <c r="O818" s="3" t="s">
        <v>57</v>
      </c>
      <c r="P818" s="4">
        <f>IF(O818="吨",N818*1000,IF(O818="万立方米",N818*10000,""))</f>
        <v>173806540.0</v>
      </c>
      <c r="Q818" s="2" t="s">
        <v>58</v>
      </c>
      <c r="R818" s="2" t="s">
        <v>59</v>
      </c>
      <c r="S818" s="2" t="s">
        <v>101</v>
      </c>
      <c r="T818" s="2" t="s">
        <v>75</v>
      </c>
      <c r="U818" s="4">
        <f>0.12</f>
        <v>0.12</v>
      </c>
      <c r="V818" s="2" t="s">
        <v>62</v>
      </c>
      <c r="W818" s="2" t="s">
        <v>102</v>
      </c>
      <c r="X818" s="2" t="s">
        <v>64</v>
      </c>
      <c r="Y818" s="2" t="s">
        <v>65</v>
      </c>
      <c r="Z818" s="2">
        <v>0</v>
      </c>
      <c r="AA818" s="2"/>
      <c r="AB818" s="2"/>
      <c r="AC818" s="4">
        <f>P818*U818/1000000</f>
        <v>20.8567848</v>
      </c>
      <c r="AD818" s="4">
        <f>AC818*(1-Z818/100)</f>
        <v>20.8567848</v>
      </c>
      <c r="AE818" s="2" t="s">
        <v>66</v>
      </c>
      <c r="AF818" s="2" t="s">
        <v>67</v>
      </c>
      <c r="AG818" s="2" t="s">
        <v>68</v>
      </c>
      <c r="AH818" s="2" t="s">
        <v>69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1163</v>
      </c>
      <c r="B819" s="2" t="s">
        <v>1155</v>
      </c>
      <c r="C819" s="2" t="s">
        <v>47</v>
      </c>
      <c r="D819" s="2" t="s">
        <v>690</v>
      </c>
      <c r="E819" s="2" t="s">
        <v>400</v>
      </c>
      <c r="F819" s="2" t="s">
        <v>228</v>
      </c>
      <c r="G819" s="2" t="s">
        <v>117</v>
      </c>
      <c r="H819" s="2" t="s">
        <v>138</v>
      </c>
      <c r="I819" s="2"/>
      <c r="J819" s="2"/>
      <c r="K819" s="2" t="s">
        <v>147</v>
      </c>
      <c r="L819" s="2" t="s">
        <v>148</v>
      </c>
      <c r="M819" s="2" t="s">
        <v>104</v>
      </c>
      <c r="N819" s="3"/>
      <c r="O819" s="3"/>
      <c r="P819" s="2"/>
      <c r="Q819" s="2" t="s">
        <v>105</v>
      </c>
      <c r="R819" s="2" t="s">
        <v>106</v>
      </c>
      <c r="S819" s="2" t="s">
        <v>107</v>
      </c>
      <c r="T819" s="2" t="s">
        <v>108</v>
      </c>
      <c r="U819" s="2"/>
      <c r="V819" s="2" t="s">
        <v>109</v>
      </c>
      <c r="W819" s="2" t="s">
        <v>110</v>
      </c>
      <c r="X819" s="2"/>
      <c r="Y819" s="2" t="s">
        <v>65</v>
      </c>
      <c r="Z819" s="2">
        <v>0</v>
      </c>
      <c r="AA819" s="2"/>
      <c r="AB819" s="2"/>
      <c r="AC819" s="2"/>
      <c r="AD819" s="2"/>
      <c r="AE819" s="2" t="s">
        <v>123</v>
      </c>
      <c r="AF819" s="2" t="s">
        <v>222</v>
      </c>
      <c r="AG819" s="2" t="s">
        <v>223</v>
      </c>
      <c r="AH819" s="2" t="s">
        <v>69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1164</v>
      </c>
      <c r="B820" s="2" t="s">
        <v>1165</v>
      </c>
      <c r="C820" s="2" t="s">
        <v>47</v>
      </c>
      <c r="D820" s="2" t="s">
        <v>583</v>
      </c>
      <c r="E820" s="2" t="s">
        <v>152</v>
      </c>
      <c r="F820" s="2" t="s">
        <v>178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51</v>
      </c>
      <c r="M820" s="2" t="s">
        <v>56</v>
      </c>
      <c r="N820" s="3">
        <v>45078</v>
      </c>
      <c r="O820" s="3" t="s">
        <v>57</v>
      </c>
      <c r="P820" s="4">
        <f>IF(O820="吨",N820*1000,IF(O820="万立方米",N820*10000,""))</f>
        <v>45078000.0</v>
      </c>
      <c r="Q820" s="2" t="s">
        <v>58</v>
      </c>
      <c r="R820" s="2" t="s">
        <v>59</v>
      </c>
      <c r="S820" s="2" t="s">
        <v>60</v>
      </c>
      <c r="T820" s="2" t="s">
        <v>61</v>
      </c>
      <c r="U820" s="4">
        <f>0.06</f>
        <v>0.06</v>
      </c>
      <c r="V820" s="2" t="s">
        <v>62</v>
      </c>
      <c r="W820" s="2" t="s">
        <v>63</v>
      </c>
      <c r="X820" s="2" t="s">
        <v>64</v>
      </c>
      <c r="Y820" s="2" t="s">
        <v>65</v>
      </c>
      <c r="Z820" s="2">
        <v>0</v>
      </c>
      <c r="AA820" s="2"/>
      <c r="AB820" s="2"/>
      <c r="AC820" s="4">
        <f>P820*U820/1000000</f>
        <v>2.70468</v>
      </c>
      <c r="AD820" s="4">
        <f>AC820*(1-Z820/100)</f>
        <v>2.70468</v>
      </c>
      <c r="AE820" s="2" t="s">
        <v>66</v>
      </c>
      <c r="AF820" s="2" t="s">
        <v>67</v>
      </c>
      <c r="AG820" s="2" t="s">
        <v>68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1166</v>
      </c>
      <c r="B821" s="2" t="s">
        <v>1165</v>
      </c>
      <c r="C821" s="2" t="s">
        <v>47</v>
      </c>
      <c r="D821" s="2" t="s">
        <v>583</v>
      </c>
      <c r="E821" s="2" t="s">
        <v>152</v>
      </c>
      <c r="F821" s="2" t="s">
        <v>178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51</v>
      </c>
      <c r="M821" s="2" t="s">
        <v>73</v>
      </c>
      <c r="N821" s="3">
        <v>45078</v>
      </c>
      <c r="O821" s="3" t="s">
        <v>57</v>
      </c>
      <c r="P821" s="4">
        <f>IF(O821="吨",N821*1000,IF(O821="万立方米",N821*10000,""))</f>
        <v>45078000.0</v>
      </c>
      <c r="Q821" s="2" t="s">
        <v>58</v>
      </c>
      <c r="R821" s="2" t="s">
        <v>59</v>
      </c>
      <c r="S821" s="2" t="s">
        <v>74</v>
      </c>
      <c r="T821" s="2" t="s">
        <v>75</v>
      </c>
      <c r="U821" s="4">
        <f>1.5</f>
        <v>1.5</v>
      </c>
      <c r="V821" s="2" t="s">
        <v>62</v>
      </c>
      <c r="W821" s="2" t="s">
        <v>76</v>
      </c>
      <c r="X821" s="2" t="s">
        <v>64</v>
      </c>
      <c r="Y821" s="2" t="s">
        <v>65</v>
      </c>
      <c r="Z821" s="2">
        <v>0</v>
      </c>
      <c r="AA821" s="2"/>
      <c r="AB821" s="2"/>
      <c r="AC821" s="4">
        <f>P821*U821/1000000</f>
        <v>67.617</v>
      </c>
      <c r="AD821" s="4">
        <f>AC821*(1-Z821/100)</f>
        <v>67.617</v>
      </c>
      <c r="AE821" s="2" t="s">
        <v>66</v>
      </c>
      <c r="AF821" s="2" t="s">
        <v>67</v>
      </c>
      <c r="AG821" s="2" t="s">
        <v>68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1167</v>
      </c>
      <c r="B822" s="2" t="s">
        <v>1165</v>
      </c>
      <c r="C822" s="2" t="s">
        <v>47</v>
      </c>
      <c r="D822" s="2" t="s">
        <v>583</v>
      </c>
      <c r="E822" s="2" t="s">
        <v>152</v>
      </c>
      <c r="F822" s="2" t="s">
        <v>178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51</v>
      </c>
      <c r="M822" s="2" t="s">
        <v>78</v>
      </c>
      <c r="N822" s="3">
        <v>45078</v>
      </c>
      <c r="O822" s="3" t="s">
        <v>57</v>
      </c>
      <c r="P822" s="4">
        <f>IF(O822="吨",N822*1000,IF(O822="万立方米",N822*10000,""))</f>
        <v>45078000.0</v>
      </c>
      <c r="Q822" s="2" t="s">
        <v>58</v>
      </c>
      <c r="R822" s="2" t="s">
        <v>59</v>
      </c>
      <c r="S822" s="2" t="s">
        <v>79</v>
      </c>
      <c r="T822" s="2" t="s">
        <v>75</v>
      </c>
      <c r="U822" s="4">
        <f>6.0</f>
        <v>6.0</v>
      </c>
      <c r="V822" s="2" t="s">
        <v>62</v>
      </c>
      <c r="W822" s="2" t="s">
        <v>80</v>
      </c>
      <c r="X822" s="2" t="s">
        <v>64</v>
      </c>
      <c r="Y822" s="2" t="s">
        <v>65</v>
      </c>
      <c r="Z822" s="2">
        <v>0</v>
      </c>
      <c r="AA822" s="2"/>
      <c r="AB822" s="2"/>
      <c r="AC822" s="4">
        <f>P822*U822/1000000</f>
        <v>270.468</v>
      </c>
      <c r="AD822" s="4">
        <f>AC822*(1-Z822/100)</f>
        <v>270.468</v>
      </c>
      <c r="AE822" s="2" t="s">
        <v>66</v>
      </c>
      <c r="AF822" s="2" t="s">
        <v>67</v>
      </c>
      <c r="AG822" s="2" t="s">
        <v>68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1168</v>
      </c>
      <c r="B823" s="2" t="s">
        <v>1165</v>
      </c>
      <c r="C823" s="2" t="s">
        <v>47</v>
      </c>
      <c r="D823" s="2" t="s">
        <v>583</v>
      </c>
      <c r="E823" s="2" t="s">
        <v>152</v>
      </c>
      <c r="F823" s="2" t="s">
        <v>178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51</v>
      </c>
      <c r="M823" s="2" t="s">
        <v>82</v>
      </c>
      <c r="N823" s="3">
        <v>45078</v>
      </c>
      <c r="O823" s="3" t="s">
        <v>57</v>
      </c>
      <c r="P823" s="4">
        <f>IF(O823="吨",N823*1000,IF(O823="万立方米",N823*10000,""))</f>
        <v>45078000.0</v>
      </c>
      <c r="Q823" s="2" t="s">
        <v>58</v>
      </c>
      <c r="R823" s="2" t="s">
        <v>59</v>
      </c>
      <c r="S823" s="2" t="s">
        <v>83</v>
      </c>
      <c r="T823" s="2" t="s">
        <v>61</v>
      </c>
      <c r="U823" s="4">
        <f>0.35</f>
        <v>0.35</v>
      </c>
      <c r="V823" s="2" t="s">
        <v>62</v>
      </c>
      <c r="W823" s="2" t="s">
        <v>84</v>
      </c>
      <c r="X823" s="2" t="s">
        <v>64</v>
      </c>
      <c r="Y823" s="2" t="s">
        <v>65</v>
      </c>
      <c r="Z823" s="2">
        <v>0</v>
      </c>
      <c r="AA823" s="2"/>
      <c r="AB823" s="2"/>
      <c r="AC823" s="4">
        <f>P823*U823/1000000</f>
        <v>15.777299999999999</v>
      </c>
      <c r="AD823" s="4">
        <f>AC823*(1-Z823/100)</f>
        <v>15.777299999999999</v>
      </c>
      <c r="AE823" s="2" t="s">
        <v>66</v>
      </c>
      <c r="AF823" s="2" t="s">
        <v>67</v>
      </c>
      <c r="AG823" s="2" t="s">
        <v>68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1169</v>
      </c>
      <c r="B824" s="2" t="s">
        <v>1165</v>
      </c>
      <c r="C824" s="2" t="s">
        <v>47</v>
      </c>
      <c r="D824" s="2" t="s">
        <v>583</v>
      </c>
      <c r="E824" s="2" t="s">
        <v>152</v>
      </c>
      <c r="F824" s="2" t="s">
        <v>178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51</v>
      </c>
      <c r="M824" s="2" t="s">
        <v>86</v>
      </c>
      <c r="N824" s="3">
        <v>45078</v>
      </c>
      <c r="O824" s="3" t="s">
        <v>57</v>
      </c>
      <c r="P824" s="4">
        <f>IF(O824="吨",N824*1000,IF(O824="万立方米",N824*10000,""))</f>
        <v>45078000.0</v>
      </c>
      <c r="Q824" s="2" t="s">
        <v>58</v>
      </c>
      <c r="R824" s="2" t="s">
        <v>59</v>
      </c>
      <c r="S824" s="2" t="s">
        <v>87</v>
      </c>
      <c r="T824" s="2" t="s">
        <v>88</v>
      </c>
      <c r="U824" s="4">
        <f>0.75</f>
        <v>0.75</v>
      </c>
      <c r="V824" s="2" t="s">
        <v>62</v>
      </c>
      <c r="W824" s="2" t="s">
        <v>89</v>
      </c>
      <c r="X824" s="2" t="s">
        <v>64</v>
      </c>
      <c r="Y824" s="2" t="s">
        <v>65</v>
      </c>
      <c r="Z824" s="2">
        <v>0</v>
      </c>
      <c r="AA824" s="2"/>
      <c r="AB824" s="2"/>
      <c r="AC824" s="4">
        <f>P824*U824/1000000</f>
        <v>33.8085</v>
      </c>
      <c r="AD824" s="4">
        <f>AC825*(1-AA824/100)+(AC824-AC825)*(1-AB824/100)</f>
        <v>33.8085</v>
      </c>
      <c r="AE824" s="2" t="s">
        <v>66</v>
      </c>
      <c r="AF824" s="2" t="s">
        <v>67</v>
      </c>
      <c r="AG824" s="2" t="s">
        <v>68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1170</v>
      </c>
      <c r="B825" s="2" t="s">
        <v>1165</v>
      </c>
      <c r="C825" s="2" t="s">
        <v>47</v>
      </c>
      <c r="D825" s="2" t="s">
        <v>583</v>
      </c>
      <c r="E825" s="2" t="s">
        <v>152</v>
      </c>
      <c r="F825" s="2" t="s">
        <v>178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51</v>
      </c>
      <c r="M825" s="2" t="s">
        <v>91</v>
      </c>
      <c r="N825" s="3">
        <v>45078</v>
      </c>
      <c r="O825" s="3" t="s">
        <v>57</v>
      </c>
      <c r="P825" s="4">
        <f>IF(O825="吨",N825*1000,IF(O825="万立方米",N825*10000,""))</f>
        <v>45078000.0</v>
      </c>
      <c r="Q825" s="2" t="s">
        <v>58</v>
      </c>
      <c r="R825" s="2" t="s">
        <v>59</v>
      </c>
      <c r="S825" s="2" t="s">
        <v>92</v>
      </c>
      <c r="T825" s="2" t="s">
        <v>88</v>
      </c>
      <c r="U825" s="4">
        <f>0.75</f>
        <v>0.75</v>
      </c>
      <c r="V825" s="2" t="s">
        <v>62</v>
      </c>
      <c r="W825" s="2" t="s">
        <v>93</v>
      </c>
      <c r="X825" s="2" t="s">
        <v>64</v>
      </c>
      <c r="Y825" s="2" t="s">
        <v>65</v>
      </c>
      <c r="Z825" s="2">
        <v>0</v>
      </c>
      <c r="AA825" s="2"/>
      <c r="AB825" s="2"/>
      <c r="AC825" s="4">
        <f>P825*U825/1000000</f>
        <v>33.8085</v>
      </c>
      <c r="AD825" s="4">
        <f>AC825*(1-Z825/100)</f>
        <v>33.8085</v>
      </c>
      <c r="AE825" s="2" t="s">
        <v>66</v>
      </c>
      <c r="AF825" s="2" t="s">
        <v>67</v>
      </c>
      <c r="AG825" s="2" t="s">
        <v>68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1171</v>
      </c>
      <c r="B826" s="2" t="s">
        <v>1165</v>
      </c>
      <c r="C826" s="2" t="s">
        <v>47</v>
      </c>
      <c r="D826" s="2" t="s">
        <v>583</v>
      </c>
      <c r="E826" s="2" t="s">
        <v>152</v>
      </c>
      <c r="F826" s="2" t="s">
        <v>178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51</v>
      </c>
      <c r="M826" s="2" t="s">
        <v>95</v>
      </c>
      <c r="N826" s="3">
        <v>45078</v>
      </c>
      <c r="O826" s="3" t="s">
        <v>57</v>
      </c>
      <c r="P826" s="4">
        <f>IF(O826="吨",N826*1000,IF(O826="万立方米",N826*10000,""))</f>
        <v>45078000.0</v>
      </c>
      <c r="Q826" s="2" t="s">
        <v>58</v>
      </c>
      <c r="R826" s="2" t="s">
        <v>59</v>
      </c>
      <c r="S826" s="2" t="s">
        <v>96</v>
      </c>
      <c r="T826" s="2" t="s">
        <v>97</v>
      </c>
      <c r="U826" s="4">
        <f>1.7</f>
        <v>1.7</v>
      </c>
      <c r="V826" s="2" t="s">
        <v>62</v>
      </c>
      <c r="W826" s="2" t="s">
        <v>98</v>
      </c>
      <c r="X826" s="2" t="s">
        <v>64</v>
      </c>
      <c r="Y826" s="2" t="s">
        <v>65</v>
      </c>
      <c r="Z826" s="2">
        <v>0</v>
      </c>
      <c r="AA826" s="2"/>
      <c r="AB826" s="2"/>
      <c r="AC826" s="4">
        <f>P826*U826/1000000</f>
        <v>76.6326</v>
      </c>
      <c r="AD826" s="4">
        <f>AC826*(1-Z826/100)</f>
        <v>76.6326</v>
      </c>
      <c r="AE826" s="2" t="s">
        <v>66</v>
      </c>
      <c r="AF826" s="2" t="s">
        <v>67</v>
      </c>
      <c r="AG826" s="2" t="s">
        <v>68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1172</v>
      </c>
      <c r="B827" s="2" t="s">
        <v>1165</v>
      </c>
      <c r="C827" s="2" t="s">
        <v>47</v>
      </c>
      <c r="D827" s="2" t="s">
        <v>583</v>
      </c>
      <c r="E827" s="2" t="s">
        <v>152</v>
      </c>
      <c r="F827" s="2" t="s">
        <v>178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51</v>
      </c>
      <c r="M827" s="2" t="s">
        <v>100</v>
      </c>
      <c r="N827" s="3">
        <v>45078</v>
      </c>
      <c r="O827" s="3" t="s">
        <v>57</v>
      </c>
      <c r="P827" s="4">
        <f>IF(O827="吨",N827*1000,IF(O827="万立方米",N827*10000,""))</f>
        <v>45078000.0</v>
      </c>
      <c r="Q827" s="2" t="s">
        <v>58</v>
      </c>
      <c r="R827" s="2" t="s">
        <v>59</v>
      </c>
      <c r="S827" s="2" t="s">
        <v>101</v>
      </c>
      <c r="T827" s="2" t="s">
        <v>75</v>
      </c>
      <c r="U827" s="4">
        <f>0.12</f>
        <v>0.12</v>
      </c>
      <c r="V827" s="2" t="s">
        <v>62</v>
      </c>
      <c r="W827" s="2" t="s">
        <v>102</v>
      </c>
      <c r="X827" s="2" t="s">
        <v>64</v>
      </c>
      <c r="Y827" s="2" t="s">
        <v>65</v>
      </c>
      <c r="Z827" s="2">
        <v>0</v>
      </c>
      <c r="AA827" s="2"/>
      <c r="AB827" s="2"/>
      <c r="AC827" s="4">
        <f>P827*U827/1000000</f>
        <v>5.40936</v>
      </c>
      <c r="AD827" s="4">
        <f>AC827*(1-Z827/100)</f>
        <v>5.40936</v>
      </c>
      <c r="AE827" s="2" t="s">
        <v>66</v>
      </c>
      <c r="AF827" s="2" t="s">
        <v>67</v>
      </c>
      <c r="AG827" s="2" t="s">
        <v>68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1173</v>
      </c>
      <c r="B828" s="2" t="s">
        <v>1165</v>
      </c>
      <c r="C828" s="2" t="s">
        <v>47</v>
      </c>
      <c r="D828" s="2" t="s">
        <v>583</v>
      </c>
      <c r="E828" s="2" t="s">
        <v>152</v>
      </c>
      <c r="F828" s="2" t="s">
        <v>178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104</v>
      </c>
      <c r="N828" s="3"/>
      <c r="O828" s="3"/>
      <c r="P828" s="4">
        <v>0.0</v>
      </c>
      <c r="Q828" s="2" t="s">
        <v>105</v>
      </c>
      <c r="R828" s="2" t="s">
        <v>106</v>
      </c>
      <c r="S828" s="2" t="s">
        <v>107</v>
      </c>
      <c r="T828" s="2" t="s">
        <v>108</v>
      </c>
      <c r="U828" s="4">
        <f>0.0</f>
        <v>0.0</v>
      </c>
      <c r="V828" s="2" t="s">
        <v>109</v>
      </c>
      <c r="W828" s="2" t="s">
        <v>110</v>
      </c>
      <c r="X828" s="2"/>
      <c r="Y828" s="2" t="s">
        <v>65</v>
      </c>
      <c r="Z828" s="2">
        <v>0</v>
      </c>
      <c r="AA828" s="2"/>
      <c r="AB828" s="2"/>
      <c r="AC828" s="4"/>
      <c r="AD828" s="4"/>
      <c r="AE828" s="2" t="s">
        <v>171</v>
      </c>
      <c r="AF828" s="2" t="s">
        <v>172</v>
      </c>
      <c r="AG828" s="2" t="s">
        <v>173</v>
      </c>
      <c r="AH828" s="2" t="s">
        <v>69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1174</v>
      </c>
      <c r="B829" s="2" t="s">
        <v>1175</v>
      </c>
      <c r="C829" s="2" t="s">
        <v>47</v>
      </c>
      <c r="D829" s="2" t="s">
        <v>1176</v>
      </c>
      <c r="E829" s="2" t="s">
        <v>799</v>
      </c>
      <c r="F829" s="2" t="s">
        <v>178</v>
      </c>
      <c r="G829" s="2" t="s">
        <v>181</v>
      </c>
      <c r="H829" s="2" t="s">
        <v>243</v>
      </c>
      <c r="I829" s="2" t="s">
        <v>53</v>
      </c>
      <c r="J829" s="2" t="s">
        <v>180</v>
      </c>
      <c r="K829" s="2" t="s">
        <v>180</v>
      </c>
      <c r="L829" s="2" t="s">
        <v>181</v>
      </c>
      <c r="M829" s="2" t="s">
        <v>56</v>
      </c>
      <c r="N829" s="3">
        <v>70</v>
      </c>
      <c r="O829" s="3" t="s">
        <v>182</v>
      </c>
      <c r="P829" s="4">
        <f>IF(O829="吨",N829*1000,IF(O829="万立方米",N829*10000,""))</f>
        <v>700000.0</v>
      </c>
      <c r="Q829" s="2" t="s">
        <v>183</v>
      </c>
      <c r="R829" s="2" t="s">
        <v>184</v>
      </c>
      <c r="S829" s="2" t="s">
        <v>185</v>
      </c>
      <c r="T829" s="2" t="s">
        <v>75</v>
      </c>
      <c r="U829" s="4">
        <f>0.001</f>
        <v>0.001</v>
      </c>
      <c r="V829" s="2" t="s">
        <v>186</v>
      </c>
      <c r="W829" s="2" t="s">
        <v>187</v>
      </c>
      <c r="X829" s="2" t="s">
        <v>64</v>
      </c>
      <c r="Y829" s="2" t="s">
        <v>65</v>
      </c>
      <c r="Z829" s="2">
        <v>0</v>
      </c>
      <c r="AA829" s="2"/>
      <c r="AB829" s="2"/>
      <c r="AC829" s="4">
        <f>P829*U829/1000000</f>
        <v>0.0007</v>
      </c>
      <c r="AD829" s="4">
        <f>AC829*(1-Z829/100)</f>
        <v>0.0007</v>
      </c>
      <c r="AE829" s="2" t="s">
        <v>66</v>
      </c>
      <c r="AF829" s="2" t="s">
        <v>67</v>
      </c>
      <c r="AG829" s="2"/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1177</v>
      </c>
      <c r="B830" s="2" t="s">
        <v>1175</v>
      </c>
      <c r="C830" s="2" t="s">
        <v>47</v>
      </c>
      <c r="D830" s="2" t="s">
        <v>1176</v>
      </c>
      <c r="E830" s="2" t="s">
        <v>799</v>
      </c>
      <c r="F830" s="2" t="s">
        <v>178</v>
      </c>
      <c r="G830" s="2" t="s">
        <v>181</v>
      </c>
      <c r="H830" s="2" t="s">
        <v>243</v>
      </c>
      <c r="I830" s="2" t="s">
        <v>53</v>
      </c>
      <c r="J830" s="2" t="s">
        <v>180</v>
      </c>
      <c r="K830" s="2" t="s">
        <v>180</v>
      </c>
      <c r="L830" s="2" t="s">
        <v>181</v>
      </c>
      <c r="M830" s="2" t="s">
        <v>73</v>
      </c>
      <c r="N830" s="3">
        <v>70</v>
      </c>
      <c r="O830" s="3" t="s">
        <v>182</v>
      </c>
      <c r="P830" s="4">
        <f>IF(O830="吨",N830*1000,IF(O830="万立方米",N830*10000,""))</f>
        <v>700000.0</v>
      </c>
      <c r="Q830" s="2" t="s">
        <v>183</v>
      </c>
      <c r="R830" s="2" t="s">
        <v>184</v>
      </c>
      <c r="S830" s="2" t="s">
        <v>189</v>
      </c>
      <c r="T830" s="2" t="s">
        <v>75</v>
      </c>
      <c r="U830" s="4">
        <f>0.35</f>
        <v>0.35</v>
      </c>
      <c r="V830" s="2" t="s">
        <v>186</v>
      </c>
      <c r="W830" s="2" t="s">
        <v>190</v>
      </c>
      <c r="X830" s="2" t="s">
        <v>64</v>
      </c>
      <c r="Y830" s="2" t="s">
        <v>65</v>
      </c>
      <c r="Z830" s="2">
        <v>0</v>
      </c>
      <c r="AA830" s="2"/>
      <c r="AB830" s="2"/>
      <c r="AC830" s="4">
        <f>P830*U830/1000000</f>
        <v>0.24499999999999997</v>
      </c>
      <c r="AD830" s="4">
        <f>AC830*(1-Z830/100)</f>
        <v>0.24499999999999997</v>
      </c>
      <c r="AE830" s="2" t="s">
        <v>66</v>
      </c>
      <c r="AF830" s="2" t="s">
        <v>67</v>
      </c>
      <c r="AG830" s="2"/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1178</v>
      </c>
      <c r="B831" s="2" t="s">
        <v>1175</v>
      </c>
      <c r="C831" s="2" t="s">
        <v>47</v>
      </c>
      <c r="D831" s="2" t="s">
        <v>1176</v>
      </c>
      <c r="E831" s="2" t="s">
        <v>799</v>
      </c>
      <c r="F831" s="2" t="s">
        <v>178</v>
      </c>
      <c r="G831" s="2" t="s">
        <v>181</v>
      </c>
      <c r="H831" s="2" t="s">
        <v>243</v>
      </c>
      <c r="I831" s="2" t="s">
        <v>53</v>
      </c>
      <c r="J831" s="2" t="s">
        <v>180</v>
      </c>
      <c r="K831" s="2" t="s">
        <v>180</v>
      </c>
      <c r="L831" s="2" t="s">
        <v>181</v>
      </c>
      <c r="M831" s="2" t="s">
        <v>78</v>
      </c>
      <c r="N831" s="3">
        <v>70</v>
      </c>
      <c r="O831" s="3" t="s">
        <v>182</v>
      </c>
      <c r="P831" s="4">
        <f>IF(O831="吨",N831*1000,IF(O831="万立方米",N831*10000,""))</f>
        <v>700000.0</v>
      </c>
      <c r="Q831" s="2" t="s">
        <v>183</v>
      </c>
      <c r="R831" s="2" t="s">
        <v>184</v>
      </c>
      <c r="S831" s="2" t="s">
        <v>192</v>
      </c>
      <c r="T831" s="2" t="s">
        <v>75</v>
      </c>
      <c r="U831" s="4">
        <f>1.2</f>
        <v>1.2</v>
      </c>
      <c r="V831" s="2" t="s">
        <v>186</v>
      </c>
      <c r="W831" s="2" t="s">
        <v>193</v>
      </c>
      <c r="X831" s="2" t="s">
        <v>64</v>
      </c>
      <c r="Y831" s="2" t="s">
        <v>65</v>
      </c>
      <c r="Z831" s="2">
        <v>0</v>
      </c>
      <c r="AA831" s="2"/>
      <c r="AB831" s="2"/>
      <c r="AC831" s="4">
        <f>P831*U831/1000000</f>
        <v>0.84</v>
      </c>
      <c r="AD831" s="4">
        <f>AC831*(1-Z831/100)</f>
        <v>0.84</v>
      </c>
      <c r="AE831" s="2" t="s">
        <v>66</v>
      </c>
      <c r="AF831" s="2" t="s">
        <v>67</v>
      </c>
      <c r="AG831" s="2"/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1179</v>
      </c>
      <c r="B832" s="2" t="s">
        <v>1175</v>
      </c>
      <c r="C832" s="2" t="s">
        <v>47</v>
      </c>
      <c r="D832" s="2" t="s">
        <v>1176</v>
      </c>
      <c r="E832" s="2" t="s">
        <v>799</v>
      </c>
      <c r="F832" s="2" t="s">
        <v>178</v>
      </c>
      <c r="G832" s="2" t="s">
        <v>181</v>
      </c>
      <c r="H832" s="2" t="s">
        <v>243</v>
      </c>
      <c r="I832" s="2" t="s">
        <v>53</v>
      </c>
      <c r="J832" s="2" t="s">
        <v>180</v>
      </c>
      <c r="K832" s="2" t="s">
        <v>180</v>
      </c>
      <c r="L832" s="2" t="s">
        <v>181</v>
      </c>
      <c r="M832" s="2" t="s">
        <v>82</v>
      </c>
      <c r="N832" s="3">
        <v>70</v>
      </c>
      <c r="O832" s="3" t="s">
        <v>182</v>
      </c>
      <c r="P832" s="4">
        <f>IF(O832="吨",N832*1000,IF(O832="万立方米",N832*10000,""))</f>
        <v>700000.0</v>
      </c>
      <c r="Q832" s="2" t="s">
        <v>183</v>
      </c>
      <c r="R832" s="2" t="s">
        <v>184</v>
      </c>
      <c r="S832" s="2" t="s">
        <v>195</v>
      </c>
      <c r="T832" s="2" t="s">
        <v>75</v>
      </c>
      <c r="U832" s="4">
        <f>0.002</f>
        <v>0.002</v>
      </c>
      <c r="V832" s="2" t="s">
        <v>186</v>
      </c>
      <c r="W832" s="2" t="s">
        <v>196</v>
      </c>
      <c r="X832" s="2" t="s">
        <v>64</v>
      </c>
      <c r="Y832" s="2" t="s">
        <v>65</v>
      </c>
      <c r="Z832" s="2">
        <v>0</v>
      </c>
      <c r="AA832" s="2"/>
      <c r="AB832" s="2"/>
      <c r="AC832" s="4">
        <f>P832*U832/1000000</f>
        <v>0.0014</v>
      </c>
      <c r="AD832" s="4">
        <f>AC832*(1-Z832/100)</f>
        <v>0.0014</v>
      </c>
      <c r="AE832" s="2" t="s">
        <v>66</v>
      </c>
      <c r="AF832" s="2" t="s">
        <v>67</v>
      </c>
      <c r="AG832" s="2"/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1180</v>
      </c>
      <c r="B833" s="2" t="s">
        <v>1175</v>
      </c>
      <c r="C833" s="2" t="s">
        <v>47</v>
      </c>
      <c r="D833" s="2" t="s">
        <v>1176</v>
      </c>
      <c r="E833" s="2" t="s">
        <v>799</v>
      </c>
      <c r="F833" s="2" t="s">
        <v>178</v>
      </c>
      <c r="G833" s="2" t="s">
        <v>181</v>
      </c>
      <c r="H833" s="2" t="s">
        <v>243</v>
      </c>
      <c r="I833" s="2" t="s">
        <v>53</v>
      </c>
      <c r="J833" s="2" t="s">
        <v>180</v>
      </c>
      <c r="K833" s="2" t="s">
        <v>180</v>
      </c>
      <c r="L833" s="2" t="s">
        <v>181</v>
      </c>
      <c r="M833" s="2" t="s">
        <v>86</v>
      </c>
      <c r="N833" s="3">
        <v>70</v>
      </c>
      <c r="O833" s="3" t="s">
        <v>182</v>
      </c>
      <c r="P833" s="4">
        <f>IF(O833="吨",N833*1000,IF(O833="万立方米",N833*10000,""))</f>
        <v>700000.0</v>
      </c>
      <c r="Q833" s="2" t="s">
        <v>183</v>
      </c>
      <c r="R833" s="2" t="s">
        <v>184</v>
      </c>
      <c r="S833" s="2" t="s">
        <v>198</v>
      </c>
      <c r="T833" s="2" t="s">
        <v>75</v>
      </c>
      <c r="U833" s="4">
        <f>0.01</f>
        <v>0.01</v>
      </c>
      <c r="V833" s="2" t="s">
        <v>186</v>
      </c>
      <c r="W833" s="2" t="s">
        <v>199</v>
      </c>
      <c r="X833" s="2" t="s">
        <v>64</v>
      </c>
      <c r="Y833" s="2" t="s">
        <v>65</v>
      </c>
      <c r="Z833" s="2">
        <v>0</v>
      </c>
      <c r="AA833" s="2"/>
      <c r="AB833" s="2"/>
      <c r="AC833" s="4">
        <f>P833*U833/1000000</f>
        <v>0.007</v>
      </c>
      <c r="AD833" s="4">
        <f>AC834*(1-AA833/100)+(AC833-AC834)*(1-AB833/100)</f>
        <v>0.007</v>
      </c>
      <c r="AE833" s="2" t="s">
        <v>66</v>
      </c>
      <c r="AF833" s="2" t="s">
        <v>67</v>
      </c>
      <c r="AG833" s="2"/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1181</v>
      </c>
      <c r="B834" s="2" t="s">
        <v>1175</v>
      </c>
      <c r="C834" s="2" t="s">
        <v>47</v>
      </c>
      <c r="D834" s="2" t="s">
        <v>1176</v>
      </c>
      <c r="E834" s="2" t="s">
        <v>799</v>
      </c>
      <c r="F834" s="2" t="s">
        <v>178</v>
      </c>
      <c r="G834" s="2" t="s">
        <v>181</v>
      </c>
      <c r="H834" s="2" t="s">
        <v>243</v>
      </c>
      <c r="I834" s="2" t="s">
        <v>53</v>
      </c>
      <c r="J834" s="2" t="s">
        <v>180</v>
      </c>
      <c r="K834" s="2" t="s">
        <v>180</v>
      </c>
      <c r="L834" s="2" t="s">
        <v>181</v>
      </c>
      <c r="M834" s="2" t="s">
        <v>91</v>
      </c>
      <c r="N834" s="3">
        <v>70</v>
      </c>
      <c r="O834" s="3" t="s">
        <v>182</v>
      </c>
      <c r="P834" s="4">
        <f>IF(O834="吨",N834*1000,IF(O834="万立方米",N834*10000,""))</f>
        <v>700000.0</v>
      </c>
      <c r="Q834" s="2" t="s">
        <v>183</v>
      </c>
      <c r="R834" s="2" t="s">
        <v>184</v>
      </c>
      <c r="S834" s="2" t="s">
        <v>201</v>
      </c>
      <c r="T834" s="2" t="s">
        <v>75</v>
      </c>
      <c r="U834" s="4">
        <f>0.005</f>
        <v>0.005</v>
      </c>
      <c r="V834" s="2" t="s">
        <v>186</v>
      </c>
      <c r="W834" s="2" t="s">
        <v>202</v>
      </c>
      <c r="X834" s="2" t="s">
        <v>64</v>
      </c>
      <c r="Y834" s="2" t="s">
        <v>65</v>
      </c>
      <c r="Z834" s="2">
        <v>0</v>
      </c>
      <c r="AA834" s="2"/>
      <c r="AB834" s="2"/>
      <c r="AC834" s="4">
        <f>P834*U834/1000000</f>
        <v>0.0035</v>
      </c>
      <c r="AD834" s="4">
        <f>AC834*(1-Z834/100)</f>
        <v>0.0035</v>
      </c>
      <c r="AE834" s="2" t="s">
        <v>66</v>
      </c>
      <c r="AF834" s="2" t="s">
        <v>67</v>
      </c>
      <c r="AG834" s="2"/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1182</v>
      </c>
      <c r="B835" s="2" t="s">
        <v>1175</v>
      </c>
      <c r="C835" s="2" t="s">
        <v>47</v>
      </c>
      <c r="D835" s="2" t="s">
        <v>1176</v>
      </c>
      <c r="E835" s="2" t="s">
        <v>799</v>
      </c>
      <c r="F835" s="2" t="s">
        <v>178</v>
      </c>
      <c r="G835" s="2" t="s">
        <v>181</v>
      </c>
      <c r="H835" s="2" t="s">
        <v>243</v>
      </c>
      <c r="I835" s="2" t="s">
        <v>53</v>
      </c>
      <c r="J835" s="2" t="s">
        <v>180</v>
      </c>
      <c r="K835" s="2" t="s">
        <v>180</v>
      </c>
      <c r="L835" s="2" t="s">
        <v>181</v>
      </c>
      <c r="M835" s="2" t="s">
        <v>95</v>
      </c>
      <c r="N835" s="3">
        <v>70</v>
      </c>
      <c r="O835" s="3" t="s">
        <v>182</v>
      </c>
      <c r="P835" s="4">
        <f>IF(O835="吨",N835*1000,IF(O835="万立方米",N835*10000,""))</f>
        <v>700000.0</v>
      </c>
      <c r="Q835" s="2" t="s">
        <v>183</v>
      </c>
      <c r="R835" s="2" t="s">
        <v>184</v>
      </c>
      <c r="S835" s="2" t="s">
        <v>204</v>
      </c>
      <c r="T835" s="2" t="s">
        <v>75</v>
      </c>
      <c r="U835" s="4">
        <f>0.005</f>
        <v>0.005</v>
      </c>
      <c r="V835" s="2" t="s">
        <v>186</v>
      </c>
      <c r="W835" s="2" t="s">
        <v>205</v>
      </c>
      <c r="X835" s="2" t="s">
        <v>64</v>
      </c>
      <c r="Y835" s="2" t="s">
        <v>65</v>
      </c>
      <c r="Z835" s="2">
        <v>0</v>
      </c>
      <c r="AA835" s="2"/>
      <c r="AB835" s="2"/>
      <c r="AC835" s="4">
        <f>P835*U835/1000000</f>
        <v>0.0035</v>
      </c>
      <c r="AD835" s="4">
        <f>AC835*(1-Z835/100)</f>
        <v>0.0035</v>
      </c>
      <c r="AE835" s="2" t="s">
        <v>66</v>
      </c>
      <c r="AF835" s="2" t="s">
        <v>67</v>
      </c>
      <c r="AG835" s="2"/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1183</v>
      </c>
      <c r="B836" s="2" t="s">
        <v>1175</v>
      </c>
      <c r="C836" s="2" t="s">
        <v>47</v>
      </c>
      <c r="D836" s="2" t="s">
        <v>1176</v>
      </c>
      <c r="E836" s="2" t="s">
        <v>799</v>
      </c>
      <c r="F836" s="2" t="s">
        <v>178</v>
      </c>
      <c r="G836" s="2" t="s">
        <v>181</v>
      </c>
      <c r="H836" s="2" t="s">
        <v>243</v>
      </c>
      <c r="I836" s="2" t="s">
        <v>53</v>
      </c>
      <c r="J836" s="2" t="s">
        <v>180</v>
      </c>
      <c r="K836" s="2" t="s">
        <v>180</v>
      </c>
      <c r="L836" s="2" t="s">
        <v>181</v>
      </c>
      <c r="M836" s="2" t="s">
        <v>100</v>
      </c>
      <c r="N836" s="3">
        <v>70</v>
      </c>
      <c r="O836" s="3" t="s">
        <v>182</v>
      </c>
      <c r="P836" s="4">
        <f>IF(O836="吨",N836*1000,IF(O836="万立方米",N836*10000,""))</f>
        <v>700000.0</v>
      </c>
      <c r="Q836" s="2" t="s">
        <v>183</v>
      </c>
      <c r="R836" s="2" t="s">
        <v>184</v>
      </c>
      <c r="S836" s="2" t="s">
        <v>207</v>
      </c>
      <c r="T836" s="2" t="s">
        <v>75</v>
      </c>
      <c r="U836" s="4">
        <f>0.02</f>
        <v>0.02</v>
      </c>
      <c r="V836" s="2" t="s">
        <v>186</v>
      </c>
      <c r="W836" s="2" t="s">
        <v>208</v>
      </c>
      <c r="X836" s="2" t="s">
        <v>64</v>
      </c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/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1184</v>
      </c>
      <c r="B837" s="2" t="s">
        <v>1175</v>
      </c>
      <c r="C837" s="2" t="s">
        <v>47</v>
      </c>
      <c r="D837" s="2" t="s">
        <v>1176</v>
      </c>
      <c r="E837" s="2" t="s">
        <v>799</v>
      </c>
      <c r="F837" s="2" t="s">
        <v>178</v>
      </c>
      <c r="G837" s="2" t="s">
        <v>181</v>
      </c>
      <c r="H837" s="2" t="s">
        <v>243</v>
      </c>
      <c r="I837" s="2"/>
      <c r="J837" s="2"/>
      <c r="K837" s="2"/>
      <c r="L837" s="2"/>
      <c r="M837" s="2" t="s">
        <v>104</v>
      </c>
      <c r="N837" s="3"/>
      <c r="O837" s="3"/>
      <c r="P837" s="4">
        <v>0.0</v>
      </c>
      <c r="Q837" s="2" t="s">
        <v>105</v>
      </c>
      <c r="R837" s="2" t="s">
        <v>106</v>
      </c>
      <c r="S837" s="2" t="s">
        <v>107</v>
      </c>
      <c r="T837" s="2" t="s">
        <v>108</v>
      </c>
      <c r="U837" s="4">
        <f>0.0</f>
        <v>0.0</v>
      </c>
      <c r="V837" s="2" t="s">
        <v>109</v>
      </c>
      <c r="W837" s="2" t="s">
        <v>110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134</v>
      </c>
      <c r="AH837" s="2" t="s">
        <v>69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1185</v>
      </c>
      <c r="B838" s="2" t="s">
        <v>1186</v>
      </c>
      <c r="C838" s="2" t="s">
        <v>47</v>
      </c>
      <c r="D838" s="2" t="s">
        <v>1187</v>
      </c>
      <c r="E838" s="2" t="s">
        <v>560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270</v>
      </c>
      <c r="K838" s="2" t="s">
        <v>55</v>
      </c>
      <c r="L838" s="2" t="s">
        <v>51</v>
      </c>
      <c r="M838" s="2" t="s">
        <v>56</v>
      </c>
      <c r="N838" s="3">
        <v>1205443.21</v>
      </c>
      <c r="O838" s="3" t="s">
        <v>57</v>
      </c>
      <c r="P838" s="4">
        <f>IF(O838="吨",N838*1000,IF(O838="万立方米",N838*10000,""))</f>
        <v>1205443210.0</v>
      </c>
      <c r="Q838" s="2" t="s">
        <v>58</v>
      </c>
      <c r="R838" s="2" t="s">
        <v>59</v>
      </c>
      <c r="S838" s="2" t="s">
        <v>60</v>
      </c>
      <c r="T838" s="2" t="s">
        <v>61</v>
      </c>
      <c r="U838" s="4">
        <f>0.06</f>
        <v>0.06</v>
      </c>
      <c r="V838" s="2" t="s">
        <v>62</v>
      </c>
      <c r="W838" s="2" t="s">
        <v>63</v>
      </c>
      <c r="X838" s="2" t="s">
        <v>64</v>
      </c>
      <c r="Y838" s="2" t="s">
        <v>65</v>
      </c>
      <c r="Z838" s="2">
        <v>0</v>
      </c>
      <c r="AA838" s="2"/>
      <c r="AB838" s="2"/>
      <c r="AC838" s="4">
        <f>P838*U838/1000000</f>
        <v>72.3265926</v>
      </c>
      <c r="AD838" s="4">
        <f>AC838*(1-Z838/100)</f>
        <v>72.3265926</v>
      </c>
      <c r="AE838" s="2" t="s">
        <v>66</v>
      </c>
      <c r="AF838" s="2" t="s">
        <v>67</v>
      </c>
      <c r="AG838" s="2" t="s">
        <v>68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1188</v>
      </c>
      <c r="B839" s="2" t="s">
        <v>1186</v>
      </c>
      <c r="C839" s="2" t="s">
        <v>47</v>
      </c>
      <c r="D839" s="2" t="s">
        <v>1187</v>
      </c>
      <c r="E839" s="2" t="s">
        <v>560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270</v>
      </c>
      <c r="K839" s="2" t="s">
        <v>55</v>
      </c>
      <c r="L839" s="2" t="s">
        <v>51</v>
      </c>
      <c r="M839" s="2" t="s">
        <v>73</v>
      </c>
      <c r="N839" s="3">
        <v>1205443.21</v>
      </c>
      <c r="O839" s="3" t="s">
        <v>57</v>
      </c>
      <c r="P839" s="4">
        <f>IF(O839="吨",N839*1000,IF(O839="万立方米",N839*10000,""))</f>
        <v>1205443210.0</v>
      </c>
      <c r="Q839" s="2" t="s">
        <v>58</v>
      </c>
      <c r="R839" s="2" t="s">
        <v>59</v>
      </c>
      <c r="S839" s="2" t="s">
        <v>74</v>
      </c>
      <c r="T839" s="2" t="s">
        <v>75</v>
      </c>
      <c r="U839" s="4">
        <f>1.5</f>
        <v>1.5</v>
      </c>
      <c r="V839" s="2" t="s">
        <v>62</v>
      </c>
      <c r="W839" s="2" t="s">
        <v>76</v>
      </c>
      <c r="X839" s="2" t="s">
        <v>64</v>
      </c>
      <c r="Y839" s="2" t="s">
        <v>65</v>
      </c>
      <c r="Z839" s="2">
        <v>0</v>
      </c>
      <c r="AA839" s="2"/>
      <c r="AB839" s="2"/>
      <c r="AC839" s="4">
        <f>P839*U839/1000000</f>
        <v>1808.164815</v>
      </c>
      <c r="AD839" s="4">
        <f>AC839*(1-Z839/100)</f>
        <v>1808.164815</v>
      </c>
      <c r="AE839" s="2" t="s">
        <v>66</v>
      </c>
      <c r="AF839" s="2" t="s">
        <v>67</v>
      </c>
      <c r="AG839" s="2" t="s">
        <v>68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1189</v>
      </c>
      <c r="B840" s="2" t="s">
        <v>1186</v>
      </c>
      <c r="C840" s="2" t="s">
        <v>47</v>
      </c>
      <c r="D840" s="2" t="s">
        <v>1187</v>
      </c>
      <c r="E840" s="2" t="s">
        <v>560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270</v>
      </c>
      <c r="K840" s="2" t="s">
        <v>55</v>
      </c>
      <c r="L840" s="2" t="s">
        <v>51</v>
      </c>
      <c r="M840" s="2" t="s">
        <v>78</v>
      </c>
      <c r="N840" s="3">
        <v>1205443.21</v>
      </c>
      <c r="O840" s="3" t="s">
        <v>57</v>
      </c>
      <c r="P840" s="4">
        <f>IF(O840="吨",N840*1000,IF(O840="万立方米",N840*10000,""))</f>
        <v>1205443210.0</v>
      </c>
      <c r="Q840" s="2" t="s">
        <v>58</v>
      </c>
      <c r="R840" s="2" t="s">
        <v>59</v>
      </c>
      <c r="S840" s="2" t="s">
        <v>79</v>
      </c>
      <c r="T840" s="2" t="s">
        <v>75</v>
      </c>
      <c r="U840" s="4">
        <f>6.0</f>
        <v>6.0</v>
      </c>
      <c r="V840" s="2" t="s">
        <v>62</v>
      </c>
      <c r="W840" s="2" t="s">
        <v>80</v>
      </c>
      <c r="X840" s="2" t="s">
        <v>64</v>
      </c>
      <c r="Y840" s="2" t="s">
        <v>65</v>
      </c>
      <c r="Z840" s="2">
        <v>0</v>
      </c>
      <c r="AA840" s="2"/>
      <c r="AB840" s="2"/>
      <c r="AC840" s="4">
        <f>P840*U840/1000000</f>
        <v>7232.65926</v>
      </c>
      <c r="AD840" s="4">
        <f>AC840*(1-Z840/100)</f>
        <v>7232.65926</v>
      </c>
      <c r="AE840" s="2" t="s">
        <v>66</v>
      </c>
      <c r="AF840" s="2" t="s">
        <v>67</v>
      </c>
      <c r="AG840" s="2" t="s">
        <v>68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1190</v>
      </c>
      <c r="B841" s="2" t="s">
        <v>1186</v>
      </c>
      <c r="C841" s="2" t="s">
        <v>47</v>
      </c>
      <c r="D841" s="2" t="s">
        <v>1187</v>
      </c>
      <c r="E841" s="2" t="s">
        <v>560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270</v>
      </c>
      <c r="K841" s="2" t="s">
        <v>55</v>
      </c>
      <c r="L841" s="2" t="s">
        <v>51</v>
      </c>
      <c r="M841" s="2" t="s">
        <v>82</v>
      </c>
      <c r="N841" s="3">
        <v>1205443.21</v>
      </c>
      <c r="O841" s="3" t="s">
        <v>57</v>
      </c>
      <c r="P841" s="4">
        <f>IF(O841="吨",N841*1000,IF(O841="万立方米",N841*10000,""))</f>
        <v>1205443210.0</v>
      </c>
      <c r="Q841" s="2" t="s">
        <v>58</v>
      </c>
      <c r="R841" s="2" t="s">
        <v>59</v>
      </c>
      <c r="S841" s="2" t="s">
        <v>83</v>
      </c>
      <c r="T841" s="2" t="s">
        <v>61</v>
      </c>
      <c r="U841" s="4">
        <f>0.35</f>
        <v>0.35</v>
      </c>
      <c r="V841" s="2" t="s">
        <v>62</v>
      </c>
      <c r="W841" s="2" t="s">
        <v>84</v>
      </c>
      <c r="X841" s="2" t="s">
        <v>64</v>
      </c>
      <c r="Y841" s="2" t="s">
        <v>65</v>
      </c>
      <c r="Z841" s="2">
        <v>0</v>
      </c>
      <c r="AA841" s="2"/>
      <c r="AB841" s="2"/>
      <c r="AC841" s="4">
        <f>P841*U841/1000000</f>
        <v>421.9051235</v>
      </c>
      <c r="AD841" s="4">
        <f>AC841*(1-Z841/100)</f>
        <v>421.9051235</v>
      </c>
      <c r="AE841" s="2" t="s">
        <v>66</v>
      </c>
      <c r="AF841" s="2" t="s">
        <v>67</v>
      </c>
      <c r="AG841" s="2" t="s">
        <v>68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1191</v>
      </c>
      <c r="B842" s="2" t="s">
        <v>1186</v>
      </c>
      <c r="C842" s="2" t="s">
        <v>47</v>
      </c>
      <c r="D842" s="2" t="s">
        <v>1187</v>
      </c>
      <c r="E842" s="2" t="s">
        <v>560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270</v>
      </c>
      <c r="K842" s="2" t="s">
        <v>55</v>
      </c>
      <c r="L842" s="2" t="s">
        <v>51</v>
      </c>
      <c r="M842" s="2" t="s">
        <v>86</v>
      </c>
      <c r="N842" s="3">
        <v>1205443.21</v>
      </c>
      <c r="O842" s="3" t="s">
        <v>57</v>
      </c>
      <c r="P842" s="4">
        <f>IF(O842="吨",N842*1000,IF(O842="万立方米",N842*10000,""))</f>
        <v>1205443210.0</v>
      </c>
      <c r="Q842" s="2" t="s">
        <v>58</v>
      </c>
      <c r="R842" s="2" t="s">
        <v>59</v>
      </c>
      <c r="S842" s="2" t="s">
        <v>87</v>
      </c>
      <c r="T842" s="2" t="s">
        <v>88</v>
      </c>
      <c r="U842" s="4">
        <f>0.75</f>
        <v>0.75</v>
      </c>
      <c r="V842" s="2" t="s">
        <v>62</v>
      </c>
      <c r="W842" s="2" t="s">
        <v>89</v>
      </c>
      <c r="X842" s="2" t="s">
        <v>64</v>
      </c>
      <c r="Y842" s="2" t="s">
        <v>65</v>
      </c>
      <c r="Z842" s="2">
        <v>0</v>
      </c>
      <c r="AA842" s="2"/>
      <c r="AB842" s="2"/>
      <c r="AC842" s="4">
        <f>P842*U842/1000000</f>
        <v>904.0824075</v>
      </c>
      <c r="AD842" s="4">
        <f>AC843*(1-AA842/100)+(AC842-AC843)*(1-AB842/100)</f>
        <v>904.0824075</v>
      </c>
      <c r="AE842" s="2" t="s">
        <v>66</v>
      </c>
      <c r="AF842" s="2" t="s">
        <v>67</v>
      </c>
      <c r="AG842" s="2" t="s">
        <v>68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1192</v>
      </c>
      <c r="B843" s="2" t="s">
        <v>1186</v>
      </c>
      <c r="C843" s="2" t="s">
        <v>47</v>
      </c>
      <c r="D843" s="2" t="s">
        <v>1187</v>
      </c>
      <c r="E843" s="2" t="s">
        <v>560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270</v>
      </c>
      <c r="K843" s="2" t="s">
        <v>55</v>
      </c>
      <c r="L843" s="2" t="s">
        <v>51</v>
      </c>
      <c r="M843" s="2" t="s">
        <v>91</v>
      </c>
      <c r="N843" s="3">
        <v>1205443.21</v>
      </c>
      <c r="O843" s="3" t="s">
        <v>57</v>
      </c>
      <c r="P843" s="4">
        <f>IF(O843="吨",N843*1000,IF(O843="万立方米",N843*10000,""))</f>
        <v>1205443210.0</v>
      </c>
      <c r="Q843" s="2" t="s">
        <v>58</v>
      </c>
      <c r="R843" s="2" t="s">
        <v>59</v>
      </c>
      <c r="S843" s="2" t="s">
        <v>92</v>
      </c>
      <c r="T843" s="2" t="s">
        <v>88</v>
      </c>
      <c r="U843" s="4">
        <f>0.75</f>
        <v>0.75</v>
      </c>
      <c r="V843" s="2" t="s">
        <v>62</v>
      </c>
      <c r="W843" s="2" t="s">
        <v>93</v>
      </c>
      <c r="X843" s="2" t="s">
        <v>64</v>
      </c>
      <c r="Y843" s="2" t="s">
        <v>65</v>
      </c>
      <c r="Z843" s="2">
        <v>0</v>
      </c>
      <c r="AA843" s="2"/>
      <c r="AB843" s="2"/>
      <c r="AC843" s="4">
        <f>P843*U843/1000000</f>
        <v>904.0824075</v>
      </c>
      <c r="AD843" s="4">
        <f>AC843*(1-Z843/100)</f>
        <v>904.0824075</v>
      </c>
      <c r="AE843" s="2" t="s">
        <v>66</v>
      </c>
      <c r="AF843" s="2" t="s">
        <v>67</v>
      </c>
      <c r="AG843" s="2" t="s">
        <v>68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1193</v>
      </c>
      <c r="B844" s="2" t="s">
        <v>1186</v>
      </c>
      <c r="C844" s="2" t="s">
        <v>47</v>
      </c>
      <c r="D844" s="2" t="s">
        <v>1187</v>
      </c>
      <c r="E844" s="2" t="s">
        <v>560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270</v>
      </c>
      <c r="K844" s="2" t="s">
        <v>55</v>
      </c>
      <c r="L844" s="2" t="s">
        <v>51</v>
      </c>
      <c r="M844" s="2" t="s">
        <v>95</v>
      </c>
      <c r="N844" s="3">
        <v>1205443.21</v>
      </c>
      <c r="O844" s="3" t="s">
        <v>57</v>
      </c>
      <c r="P844" s="4">
        <f>IF(O844="吨",N844*1000,IF(O844="万立方米",N844*10000,""))</f>
        <v>1205443210.0</v>
      </c>
      <c r="Q844" s="2" t="s">
        <v>58</v>
      </c>
      <c r="R844" s="2" t="s">
        <v>59</v>
      </c>
      <c r="S844" s="2" t="s">
        <v>96</v>
      </c>
      <c r="T844" s="2" t="s">
        <v>97</v>
      </c>
      <c r="U844" s="4">
        <f>1.7</f>
        <v>1.7</v>
      </c>
      <c r="V844" s="2" t="s">
        <v>62</v>
      </c>
      <c r="W844" s="2" t="s">
        <v>98</v>
      </c>
      <c r="X844" s="2" t="s">
        <v>64</v>
      </c>
      <c r="Y844" s="2" t="s">
        <v>65</v>
      </c>
      <c r="Z844" s="2">
        <v>0</v>
      </c>
      <c r="AA844" s="2"/>
      <c r="AB844" s="2"/>
      <c r="AC844" s="4">
        <f>P844*U844/1000000</f>
        <v>2049.253457</v>
      </c>
      <c r="AD844" s="4">
        <f>AC844*(1-Z844/100)</f>
        <v>2049.253457</v>
      </c>
      <c r="AE844" s="2" t="s">
        <v>66</v>
      </c>
      <c r="AF844" s="2" t="s">
        <v>67</v>
      </c>
      <c r="AG844" s="2" t="s">
        <v>68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1194</v>
      </c>
      <c r="B845" s="2" t="s">
        <v>1186</v>
      </c>
      <c r="C845" s="2" t="s">
        <v>47</v>
      </c>
      <c r="D845" s="2" t="s">
        <v>1187</v>
      </c>
      <c r="E845" s="2" t="s">
        <v>560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270</v>
      </c>
      <c r="K845" s="2" t="s">
        <v>55</v>
      </c>
      <c r="L845" s="2" t="s">
        <v>51</v>
      </c>
      <c r="M845" s="2" t="s">
        <v>100</v>
      </c>
      <c r="N845" s="3">
        <v>1205443.21</v>
      </c>
      <c r="O845" s="3" t="s">
        <v>57</v>
      </c>
      <c r="P845" s="4">
        <f>IF(O845="吨",N845*1000,IF(O845="万立方米",N845*10000,""))</f>
        <v>1205443210.0</v>
      </c>
      <c r="Q845" s="2" t="s">
        <v>58</v>
      </c>
      <c r="R845" s="2" t="s">
        <v>59</v>
      </c>
      <c r="S845" s="2" t="s">
        <v>101</v>
      </c>
      <c r="T845" s="2" t="s">
        <v>75</v>
      </c>
      <c r="U845" s="4">
        <f>0.12</f>
        <v>0.12</v>
      </c>
      <c r="V845" s="2" t="s">
        <v>62</v>
      </c>
      <c r="W845" s="2" t="s">
        <v>102</v>
      </c>
      <c r="X845" s="2" t="s">
        <v>64</v>
      </c>
      <c r="Y845" s="2" t="s">
        <v>65</v>
      </c>
      <c r="Z845" s="2">
        <v>0</v>
      </c>
      <c r="AA845" s="2"/>
      <c r="AB845" s="2"/>
      <c r="AC845" s="4">
        <f>P845*U845/1000000</f>
        <v>144.6531852</v>
      </c>
      <c r="AD845" s="4">
        <f>AC845*(1-Z845/100)</f>
        <v>144.6531852</v>
      </c>
      <c r="AE845" s="2" t="s">
        <v>66</v>
      </c>
      <c r="AF845" s="2" t="s">
        <v>67</v>
      </c>
      <c r="AG845" s="2" t="s">
        <v>68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1195</v>
      </c>
      <c r="B846" s="2" t="s">
        <v>1186</v>
      </c>
      <c r="C846" s="2" t="s">
        <v>47</v>
      </c>
      <c r="D846" s="2" t="s">
        <v>1187</v>
      </c>
      <c r="E846" s="2" t="s">
        <v>560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147</v>
      </c>
      <c r="L846" s="2" t="s">
        <v>148</v>
      </c>
      <c r="M846" s="2" t="s">
        <v>104</v>
      </c>
      <c r="N846" s="3"/>
      <c r="O846" s="3"/>
      <c r="P846" s="4">
        <v>1205443210.0</v>
      </c>
      <c r="Q846" s="2" t="s">
        <v>105</v>
      </c>
      <c r="R846" s="2" t="s">
        <v>106</v>
      </c>
      <c r="S846" s="2" t="s">
        <v>107</v>
      </c>
      <c r="T846" s="2" t="s">
        <v>108</v>
      </c>
      <c r="U846" s="4">
        <f>0.0</f>
        <v>0.0</v>
      </c>
      <c r="V846" s="2" t="s">
        <v>109</v>
      </c>
      <c r="W846" s="2" t="s">
        <v>110</v>
      </c>
      <c r="X846" s="2"/>
      <c r="Y846" s="2" t="s">
        <v>65</v>
      </c>
      <c r="Z846" s="2">
        <v>0</v>
      </c>
      <c r="AA846" s="2"/>
      <c r="AB846" s="2"/>
      <c r="AC846" s="4">
        <f>P846*U846/1000000</f>
        <v>0.0</v>
      </c>
      <c r="AD846" s="4">
        <f>AC846*(1-Z846/100)</f>
        <v>0.0</v>
      </c>
      <c r="AE846" s="2" t="s">
        <v>66</v>
      </c>
      <c r="AF846" s="2" t="s">
        <v>67</v>
      </c>
      <c r="AG846" s="2" t="s">
        <v>68</v>
      </c>
      <c r="AH846" s="2" t="s">
        <v>69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1196</v>
      </c>
      <c r="B847" s="2" t="s">
        <v>1197</v>
      </c>
      <c r="C847" s="2" t="s">
        <v>47</v>
      </c>
      <c r="D847" s="2" t="s">
        <v>1198</v>
      </c>
      <c r="E847" s="2" t="s">
        <v>400</v>
      </c>
      <c r="F847" s="2" t="s">
        <v>228</v>
      </c>
      <c r="G847" s="2" t="s">
        <v>117</v>
      </c>
      <c r="H847" s="2" t="s">
        <v>243</v>
      </c>
      <c r="I847" s="2" t="s">
        <v>53</v>
      </c>
      <c r="J847" s="2" t="s">
        <v>230</v>
      </c>
      <c r="K847" s="2" t="s">
        <v>55</v>
      </c>
      <c r="L847" s="2" t="s">
        <v>51</v>
      </c>
      <c r="M847" s="2" t="s">
        <v>56</v>
      </c>
      <c r="N847" s="3">
        <v>99897.69</v>
      </c>
      <c r="O847" s="3" t="s">
        <v>57</v>
      </c>
      <c r="P847" s="4">
        <f>IF(O847="吨",N847*1000,IF(O847="万立方米",N847*10000,""))</f>
        <v>99897690.0</v>
      </c>
      <c r="Q847" s="2" t="s">
        <v>58</v>
      </c>
      <c r="R847" s="2" t="s">
        <v>59</v>
      </c>
      <c r="S847" s="2" t="s">
        <v>60</v>
      </c>
      <c r="T847" s="2" t="s">
        <v>61</v>
      </c>
      <c r="U847" s="4">
        <f>0.06</f>
        <v>0.06</v>
      </c>
      <c r="V847" s="2" t="s">
        <v>62</v>
      </c>
      <c r="W847" s="2" t="s">
        <v>63</v>
      </c>
      <c r="X847" s="2" t="s">
        <v>64</v>
      </c>
      <c r="Y847" s="2" t="s">
        <v>65</v>
      </c>
      <c r="Z847" s="2">
        <v>0</v>
      </c>
      <c r="AA847" s="2"/>
      <c r="AB847" s="2"/>
      <c r="AC847" s="4">
        <f>P847*U847/1000000</f>
        <v>5.993861399999999</v>
      </c>
      <c r="AD847" s="4">
        <f>AC847*(1-Z847/100)</f>
        <v>5.993861399999999</v>
      </c>
      <c r="AE847" s="2" t="s">
        <v>66</v>
      </c>
      <c r="AF847" s="2" t="s">
        <v>67</v>
      </c>
      <c r="AG847" s="2" t="s">
        <v>68</v>
      </c>
      <c r="AH847" s="2" t="s">
        <v>69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1199</v>
      </c>
      <c r="B848" s="2" t="s">
        <v>1197</v>
      </c>
      <c r="C848" s="2" t="s">
        <v>47</v>
      </c>
      <c r="D848" s="2" t="s">
        <v>1198</v>
      </c>
      <c r="E848" s="2" t="s">
        <v>400</v>
      </c>
      <c r="F848" s="2" t="s">
        <v>228</v>
      </c>
      <c r="G848" s="2" t="s">
        <v>117</v>
      </c>
      <c r="H848" s="2" t="s">
        <v>243</v>
      </c>
      <c r="I848" s="2" t="s">
        <v>53</v>
      </c>
      <c r="J848" s="2" t="s">
        <v>230</v>
      </c>
      <c r="K848" s="2" t="s">
        <v>55</v>
      </c>
      <c r="L848" s="2" t="s">
        <v>51</v>
      </c>
      <c r="M848" s="2" t="s">
        <v>73</v>
      </c>
      <c r="N848" s="3">
        <v>99897.69</v>
      </c>
      <c r="O848" s="3" t="s">
        <v>57</v>
      </c>
      <c r="P848" s="4">
        <f>IF(O848="吨",N848*1000,IF(O848="万立方米",N848*10000,""))</f>
        <v>99897690.0</v>
      </c>
      <c r="Q848" s="2" t="s">
        <v>58</v>
      </c>
      <c r="R848" s="2" t="s">
        <v>59</v>
      </c>
      <c r="S848" s="2" t="s">
        <v>74</v>
      </c>
      <c r="T848" s="2" t="s">
        <v>75</v>
      </c>
      <c r="U848" s="4">
        <f>1.5</f>
        <v>1.5</v>
      </c>
      <c r="V848" s="2" t="s">
        <v>62</v>
      </c>
      <c r="W848" s="2" t="s">
        <v>76</v>
      </c>
      <c r="X848" s="2" t="s">
        <v>64</v>
      </c>
      <c r="Y848" s="2" t="s">
        <v>65</v>
      </c>
      <c r="Z848" s="2">
        <v>0</v>
      </c>
      <c r="AA848" s="2"/>
      <c r="AB848" s="2"/>
      <c r="AC848" s="4">
        <f>P848*U848/1000000</f>
        <v>149.846535</v>
      </c>
      <c r="AD848" s="4">
        <f>AC848*(1-Z848/100)</f>
        <v>149.846535</v>
      </c>
      <c r="AE848" s="2" t="s">
        <v>66</v>
      </c>
      <c r="AF848" s="2" t="s">
        <v>67</v>
      </c>
      <c r="AG848" s="2" t="s">
        <v>68</v>
      </c>
      <c r="AH848" s="2" t="s">
        <v>69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1200</v>
      </c>
      <c r="B849" s="2" t="s">
        <v>1197</v>
      </c>
      <c r="C849" s="2" t="s">
        <v>47</v>
      </c>
      <c r="D849" s="2" t="s">
        <v>1198</v>
      </c>
      <c r="E849" s="2" t="s">
        <v>400</v>
      </c>
      <c r="F849" s="2" t="s">
        <v>228</v>
      </c>
      <c r="G849" s="2" t="s">
        <v>117</v>
      </c>
      <c r="H849" s="2" t="s">
        <v>243</v>
      </c>
      <c r="I849" s="2" t="s">
        <v>53</v>
      </c>
      <c r="J849" s="2" t="s">
        <v>230</v>
      </c>
      <c r="K849" s="2" t="s">
        <v>55</v>
      </c>
      <c r="L849" s="2" t="s">
        <v>51</v>
      </c>
      <c r="M849" s="2" t="s">
        <v>78</v>
      </c>
      <c r="N849" s="3">
        <v>99897.69</v>
      </c>
      <c r="O849" s="3" t="s">
        <v>57</v>
      </c>
      <c r="P849" s="4">
        <f>IF(O849="吨",N849*1000,IF(O849="万立方米",N849*10000,""))</f>
        <v>99897690.0</v>
      </c>
      <c r="Q849" s="2" t="s">
        <v>58</v>
      </c>
      <c r="R849" s="2" t="s">
        <v>59</v>
      </c>
      <c r="S849" s="2" t="s">
        <v>79</v>
      </c>
      <c r="T849" s="2" t="s">
        <v>75</v>
      </c>
      <c r="U849" s="4">
        <f>6.0</f>
        <v>6.0</v>
      </c>
      <c r="V849" s="2" t="s">
        <v>62</v>
      </c>
      <c r="W849" s="2" t="s">
        <v>80</v>
      </c>
      <c r="X849" s="2" t="s">
        <v>64</v>
      </c>
      <c r="Y849" s="2" t="s">
        <v>65</v>
      </c>
      <c r="Z849" s="2">
        <v>0</v>
      </c>
      <c r="AA849" s="2"/>
      <c r="AB849" s="2"/>
      <c r="AC849" s="4">
        <f>P849*U849/1000000</f>
        <v>599.38614</v>
      </c>
      <c r="AD849" s="4">
        <f>AC849*(1-Z849/100)</f>
        <v>599.38614</v>
      </c>
      <c r="AE849" s="2" t="s">
        <v>66</v>
      </c>
      <c r="AF849" s="2" t="s">
        <v>67</v>
      </c>
      <c r="AG849" s="2" t="s">
        <v>68</v>
      </c>
      <c r="AH849" s="2" t="s">
        <v>69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1201</v>
      </c>
      <c r="B850" s="2" t="s">
        <v>1197</v>
      </c>
      <c r="C850" s="2" t="s">
        <v>47</v>
      </c>
      <c r="D850" s="2" t="s">
        <v>1198</v>
      </c>
      <c r="E850" s="2" t="s">
        <v>400</v>
      </c>
      <c r="F850" s="2" t="s">
        <v>228</v>
      </c>
      <c r="G850" s="2" t="s">
        <v>117</v>
      </c>
      <c r="H850" s="2" t="s">
        <v>243</v>
      </c>
      <c r="I850" s="2" t="s">
        <v>53</v>
      </c>
      <c r="J850" s="2" t="s">
        <v>230</v>
      </c>
      <c r="K850" s="2" t="s">
        <v>55</v>
      </c>
      <c r="L850" s="2" t="s">
        <v>51</v>
      </c>
      <c r="M850" s="2" t="s">
        <v>82</v>
      </c>
      <c r="N850" s="3">
        <v>99897.69</v>
      </c>
      <c r="O850" s="3" t="s">
        <v>57</v>
      </c>
      <c r="P850" s="4">
        <f>IF(O850="吨",N850*1000,IF(O850="万立方米",N850*10000,""))</f>
        <v>99897690.0</v>
      </c>
      <c r="Q850" s="2" t="s">
        <v>58</v>
      </c>
      <c r="R850" s="2" t="s">
        <v>59</v>
      </c>
      <c r="S850" s="2" t="s">
        <v>83</v>
      </c>
      <c r="T850" s="2" t="s">
        <v>61</v>
      </c>
      <c r="U850" s="4">
        <f>0.35</f>
        <v>0.35</v>
      </c>
      <c r="V850" s="2" t="s">
        <v>62</v>
      </c>
      <c r="W850" s="2" t="s">
        <v>84</v>
      </c>
      <c r="X850" s="2" t="s">
        <v>64</v>
      </c>
      <c r="Y850" s="2" t="s">
        <v>65</v>
      </c>
      <c r="Z850" s="2">
        <v>0</v>
      </c>
      <c r="AA850" s="2"/>
      <c r="AB850" s="2"/>
      <c r="AC850" s="4">
        <f>P850*U850/1000000</f>
        <v>34.9641915</v>
      </c>
      <c r="AD850" s="4">
        <f>AC850*(1-Z850/100)</f>
        <v>34.9641915</v>
      </c>
      <c r="AE850" s="2" t="s">
        <v>66</v>
      </c>
      <c r="AF850" s="2" t="s">
        <v>67</v>
      </c>
      <c r="AG850" s="2" t="s">
        <v>68</v>
      </c>
      <c r="AH850" s="2" t="s">
        <v>69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1202</v>
      </c>
      <c r="B851" s="2" t="s">
        <v>1197</v>
      </c>
      <c r="C851" s="2" t="s">
        <v>47</v>
      </c>
      <c r="D851" s="2" t="s">
        <v>1198</v>
      </c>
      <c r="E851" s="2" t="s">
        <v>400</v>
      </c>
      <c r="F851" s="2" t="s">
        <v>228</v>
      </c>
      <c r="G851" s="2" t="s">
        <v>117</v>
      </c>
      <c r="H851" s="2" t="s">
        <v>243</v>
      </c>
      <c r="I851" s="2" t="s">
        <v>53</v>
      </c>
      <c r="J851" s="2" t="s">
        <v>230</v>
      </c>
      <c r="K851" s="2" t="s">
        <v>55</v>
      </c>
      <c r="L851" s="2" t="s">
        <v>51</v>
      </c>
      <c r="M851" s="2" t="s">
        <v>86</v>
      </c>
      <c r="N851" s="3">
        <v>99897.69</v>
      </c>
      <c r="O851" s="3" t="s">
        <v>57</v>
      </c>
      <c r="P851" s="4">
        <f>IF(O851="吨",N851*1000,IF(O851="万立方米",N851*10000,""))</f>
        <v>99897690.0</v>
      </c>
      <c r="Q851" s="2" t="s">
        <v>58</v>
      </c>
      <c r="R851" s="2" t="s">
        <v>59</v>
      </c>
      <c r="S851" s="2" t="s">
        <v>87</v>
      </c>
      <c r="T851" s="2" t="s">
        <v>88</v>
      </c>
      <c r="U851" s="4">
        <f>0.75</f>
        <v>0.75</v>
      </c>
      <c r="V851" s="2" t="s">
        <v>62</v>
      </c>
      <c r="W851" s="2" t="s">
        <v>89</v>
      </c>
      <c r="X851" s="2" t="s">
        <v>64</v>
      </c>
      <c r="Y851" s="2" t="s">
        <v>65</v>
      </c>
      <c r="Z851" s="2">
        <v>0</v>
      </c>
      <c r="AA851" s="2"/>
      <c r="AB851" s="2"/>
      <c r="AC851" s="4">
        <f>P851*U851/1000000</f>
        <v>74.9232675</v>
      </c>
      <c r="AD851" s="4">
        <f>AC852*(1-AA851/100)+(AC851-AC852)*(1-AB851/100)</f>
        <v>74.9232675</v>
      </c>
      <c r="AE851" s="2" t="s">
        <v>66</v>
      </c>
      <c r="AF851" s="2" t="s">
        <v>67</v>
      </c>
      <c r="AG851" s="2" t="s">
        <v>68</v>
      </c>
      <c r="AH851" s="2" t="s">
        <v>69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1203</v>
      </c>
      <c r="B852" s="2" t="s">
        <v>1197</v>
      </c>
      <c r="C852" s="2" t="s">
        <v>47</v>
      </c>
      <c r="D852" s="2" t="s">
        <v>1198</v>
      </c>
      <c r="E852" s="2" t="s">
        <v>400</v>
      </c>
      <c r="F852" s="2" t="s">
        <v>228</v>
      </c>
      <c r="G852" s="2" t="s">
        <v>117</v>
      </c>
      <c r="H852" s="2" t="s">
        <v>243</v>
      </c>
      <c r="I852" s="2" t="s">
        <v>53</v>
      </c>
      <c r="J852" s="2" t="s">
        <v>230</v>
      </c>
      <c r="K852" s="2" t="s">
        <v>55</v>
      </c>
      <c r="L852" s="2" t="s">
        <v>51</v>
      </c>
      <c r="M852" s="2" t="s">
        <v>91</v>
      </c>
      <c r="N852" s="3">
        <v>99897.69</v>
      </c>
      <c r="O852" s="3" t="s">
        <v>57</v>
      </c>
      <c r="P852" s="4">
        <f>IF(O852="吨",N852*1000,IF(O852="万立方米",N852*10000,""))</f>
        <v>99897690.0</v>
      </c>
      <c r="Q852" s="2" t="s">
        <v>58</v>
      </c>
      <c r="R852" s="2" t="s">
        <v>59</v>
      </c>
      <c r="S852" s="2" t="s">
        <v>92</v>
      </c>
      <c r="T852" s="2" t="s">
        <v>88</v>
      </c>
      <c r="U852" s="4">
        <f>0.75</f>
        <v>0.75</v>
      </c>
      <c r="V852" s="2" t="s">
        <v>62</v>
      </c>
      <c r="W852" s="2" t="s">
        <v>93</v>
      </c>
      <c r="X852" s="2" t="s">
        <v>64</v>
      </c>
      <c r="Y852" s="2" t="s">
        <v>65</v>
      </c>
      <c r="Z852" s="2">
        <v>0</v>
      </c>
      <c r="AA852" s="2"/>
      <c r="AB852" s="2"/>
      <c r="AC852" s="4">
        <f>P852*U852/1000000</f>
        <v>74.9232675</v>
      </c>
      <c r="AD852" s="4">
        <f>AC852*(1-Z852/100)</f>
        <v>74.9232675</v>
      </c>
      <c r="AE852" s="2" t="s">
        <v>66</v>
      </c>
      <c r="AF852" s="2" t="s">
        <v>67</v>
      </c>
      <c r="AG852" s="2" t="s">
        <v>68</v>
      </c>
      <c r="AH852" s="2" t="s">
        <v>69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1204</v>
      </c>
      <c r="B853" s="2" t="s">
        <v>1197</v>
      </c>
      <c r="C853" s="2" t="s">
        <v>47</v>
      </c>
      <c r="D853" s="2" t="s">
        <v>1198</v>
      </c>
      <c r="E853" s="2" t="s">
        <v>400</v>
      </c>
      <c r="F853" s="2" t="s">
        <v>228</v>
      </c>
      <c r="G853" s="2" t="s">
        <v>117</v>
      </c>
      <c r="H853" s="2" t="s">
        <v>243</v>
      </c>
      <c r="I853" s="2" t="s">
        <v>53</v>
      </c>
      <c r="J853" s="2" t="s">
        <v>230</v>
      </c>
      <c r="K853" s="2" t="s">
        <v>55</v>
      </c>
      <c r="L853" s="2" t="s">
        <v>51</v>
      </c>
      <c r="M853" s="2" t="s">
        <v>95</v>
      </c>
      <c r="N853" s="3">
        <v>99897.69</v>
      </c>
      <c r="O853" s="3" t="s">
        <v>57</v>
      </c>
      <c r="P853" s="4">
        <f>IF(O853="吨",N853*1000,IF(O853="万立方米",N853*10000,""))</f>
        <v>99897690.0</v>
      </c>
      <c r="Q853" s="2" t="s">
        <v>58</v>
      </c>
      <c r="R853" s="2" t="s">
        <v>59</v>
      </c>
      <c r="S853" s="2" t="s">
        <v>96</v>
      </c>
      <c r="T853" s="2" t="s">
        <v>97</v>
      </c>
      <c r="U853" s="4">
        <f>1.7</f>
        <v>1.7</v>
      </c>
      <c r="V853" s="2" t="s">
        <v>62</v>
      </c>
      <c r="W853" s="2" t="s">
        <v>98</v>
      </c>
      <c r="X853" s="2" t="s">
        <v>64</v>
      </c>
      <c r="Y853" s="2" t="s">
        <v>65</v>
      </c>
      <c r="Z853" s="2">
        <v>0</v>
      </c>
      <c r="AA853" s="2"/>
      <c r="AB853" s="2"/>
      <c r="AC853" s="4">
        <f>P853*U853/1000000</f>
        <v>169.826073</v>
      </c>
      <c r="AD853" s="4">
        <f>AC853*(1-Z853/100)</f>
        <v>169.826073</v>
      </c>
      <c r="AE853" s="2" t="s">
        <v>66</v>
      </c>
      <c r="AF853" s="2" t="s">
        <v>67</v>
      </c>
      <c r="AG853" s="2" t="s">
        <v>68</v>
      </c>
      <c r="AH853" s="2" t="s">
        <v>69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1205</v>
      </c>
      <c r="B854" s="2" t="s">
        <v>1197</v>
      </c>
      <c r="C854" s="2" t="s">
        <v>47</v>
      </c>
      <c r="D854" s="2" t="s">
        <v>1198</v>
      </c>
      <c r="E854" s="2" t="s">
        <v>400</v>
      </c>
      <c r="F854" s="2" t="s">
        <v>228</v>
      </c>
      <c r="G854" s="2" t="s">
        <v>117</v>
      </c>
      <c r="H854" s="2" t="s">
        <v>243</v>
      </c>
      <c r="I854" s="2" t="s">
        <v>53</v>
      </c>
      <c r="J854" s="2" t="s">
        <v>230</v>
      </c>
      <c r="K854" s="2" t="s">
        <v>55</v>
      </c>
      <c r="L854" s="2" t="s">
        <v>51</v>
      </c>
      <c r="M854" s="2" t="s">
        <v>100</v>
      </c>
      <c r="N854" s="3">
        <v>99897.69</v>
      </c>
      <c r="O854" s="3" t="s">
        <v>57</v>
      </c>
      <c r="P854" s="4">
        <f>IF(O854="吨",N854*1000,IF(O854="万立方米",N854*10000,""))</f>
        <v>99897690.0</v>
      </c>
      <c r="Q854" s="2" t="s">
        <v>58</v>
      </c>
      <c r="R854" s="2" t="s">
        <v>59</v>
      </c>
      <c r="S854" s="2" t="s">
        <v>101</v>
      </c>
      <c r="T854" s="2" t="s">
        <v>75</v>
      </c>
      <c r="U854" s="4">
        <f>0.12</f>
        <v>0.12</v>
      </c>
      <c r="V854" s="2" t="s">
        <v>62</v>
      </c>
      <c r="W854" s="2" t="s">
        <v>102</v>
      </c>
      <c r="X854" s="2" t="s">
        <v>64</v>
      </c>
      <c r="Y854" s="2" t="s">
        <v>65</v>
      </c>
      <c r="Z854" s="2">
        <v>0</v>
      </c>
      <c r="AA854" s="2"/>
      <c r="AB854" s="2"/>
      <c r="AC854" s="4">
        <f>P854*U854/1000000</f>
        <v>11.987722799999998</v>
      </c>
      <c r="AD854" s="4">
        <f>AC854*(1-Z854/100)</f>
        <v>11.987722799999998</v>
      </c>
      <c r="AE854" s="2" t="s">
        <v>66</v>
      </c>
      <c r="AF854" s="2" t="s">
        <v>67</v>
      </c>
      <c r="AG854" s="2" t="s">
        <v>68</v>
      </c>
      <c r="AH854" s="2" t="s">
        <v>69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1206</v>
      </c>
      <c r="B855" s="2" t="s">
        <v>1197</v>
      </c>
      <c r="C855" s="2" t="s">
        <v>47</v>
      </c>
      <c r="D855" s="2" t="s">
        <v>1198</v>
      </c>
      <c r="E855" s="2" t="s">
        <v>400</v>
      </c>
      <c r="F855" s="2" t="s">
        <v>228</v>
      </c>
      <c r="G855" s="2" t="s">
        <v>117</v>
      </c>
      <c r="H855" s="2" t="s">
        <v>243</v>
      </c>
      <c r="I855" s="2"/>
      <c r="J855" s="2"/>
      <c r="K855" s="2" t="s">
        <v>147</v>
      </c>
      <c r="L855" s="2" t="s">
        <v>253</v>
      </c>
      <c r="M855" s="2" t="s">
        <v>104</v>
      </c>
      <c r="N855" s="3"/>
      <c r="O855" s="3"/>
      <c r="P855" s="2"/>
      <c r="Q855" s="2" t="s">
        <v>105</v>
      </c>
      <c r="R855" s="2" t="s">
        <v>106</v>
      </c>
      <c r="S855" s="2" t="s">
        <v>107</v>
      </c>
      <c r="T855" s="2" t="s">
        <v>108</v>
      </c>
      <c r="U855" s="2"/>
      <c r="V855" s="2" t="s">
        <v>109</v>
      </c>
      <c r="W855" s="2" t="s">
        <v>110</v>
      </c>
      <c r="X855" s="2"/>
      <c r="Y855" s="2" t="s">
        <v>65</v>
      </c>
      <c r="Z855" s="2">
        <v>0</v>
      </c>
      <c r="AA855" s="2"/>
      <c r="AB855" s="2"/>
      <c r="AC855" s="2"/>
      <c r="AD855" s="2"/>
      <c r="AE855" s="2" t="s">
        <v>123</v>
      </c>
      <c r="AF855" s="2" t="s">
        <v>222</v>
      </c>
      <c r="AG855" s="2" t="s">
        <v>223</v>
      </c>
      <c r="AH855" s="2" t="s">
        <v>69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1207</v>
      </c>
      <c r="B856" s="2" t="s">
        <v>1208</v>
      </c>
      <c r="C856" s="2" t="s">
        <v>47</v>
      </c>
      <c r="D856" s="2" t="s">
        <v>1209</v>
      </c>
      <c r="E856" s="2" t="s">
        <v>412</v>
      </c>
      <c r="F856" s="2" t="s">
        <v>50</v>
      </c>
      <c r="G856" s="2" t="s">
        <v>179</v>
      </c>
      <c r="H856" s="2" t="s">
        <v>323</v>
      </c>
      <c r="I856" s="2" t="s">
        <v>53</v>
      </c>
      <c r="J856" s="2" t="s">
        <v>180</v>
      </c>
      <c r="K856" s="2" t="s">
        <v>180</v>
      </c>
      <c r="L856" s="2" t="s">
        <v>181</v>
      </c>
      <c r="M856" s="2" t="s">
        <v>56</v>
      </c>
      <c r="N856" s="3">
        <v>21514</v>
      </c>
      <c r="O856" s="3" t="s">
        <v>182</v>
      </c>
      <c r="P856" s="4">
        <f>IF(O856="吨",N856*1000,IF(O856="万立方米",N856*10000,""))</f>
        <v>215140000.0</v>
      </c>
      <c r="Q856" s="2" t="s">
        <v>183</v>
      </c>
      <c r="R856" s="2" t="s">
        <v>184</v>
      </c>
      <c r="S856" s="2" t="s">
        <v>185</v>
      </c>
      <c r="T856" s="2" t="s">
        <v>75</v>
      </c>
      <c r="U856" s="4">
        <f>0.001</f>
        <v>0.001</v>
      </c>
      <c r="V856" s="2" t="s">
        <v>186</v>
      </c>
      <c r="W856" s="2" t="s">
        <v>187</v>
      </c>
      <c r="X856" s="2" t="s">
        <v>64</v>
      </c>
      <c r="Y856" s="2" t="s">
        <v>65</v>
      </c>
      <c r="Z856" s="2">
        <v>0</v>
      </c>
      <c r="AA856" s="2"/>
      <c r="AB856" s="2"/>
      <c r="AC856" s="4">
        <f>P856*U856/1000000</f>
        <v>0.21514</v>
      </c>
      <c r="AD856" s="4">
        <f>AC856*(1-Z856/100)</f>
        <v>0.21514</v>
      </c>
      <c r="AE856" s="2" t="s">
        <v>66</v>
      </c>
      <c r="AF856" s="2" t="s">
        <v>67</v>
      </c>
      <c r="AG856" s="2"/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1210</v>
      </c>
      <c r="B857" s="2" t="s">
        <v>1208</v>
      </c>
      <c r="C857" s="2" t="s">
        <v>47</v>
      </c>
      <c r="D857" s="2" t="s">
        <v>1209</v>
      </c>
      <c r="E857" s="2" t="s">
        <v>412</v>
      </c>
      <c r="F857" s="2" t="s">
        <v>50</v>
      </c>
      <c r="G857" s="2" t="s">
        <v>179</v>
      </c>
      <c r="H857" s="2" t="s">
        <v>323</v>
      </c>
      <c r="I857" s="2" t="s">
        <v>53</v>
      </c>
      <c r="J857" s="2" t="s">
        <v>180</v>
      </c>
      <c r="K857" s="2" t="s">
        <v>180</v>
      </c>
      <c r="L857" s="2" t="s">
        <v>181</v>
      </c>
      <c r="M857" s="2" t="s">
        <v>73</v>
      </c>
      <c r="N857" s="3">
        <v>21514</v>
      </c>
      <c r="O857" s="3" t="s">
        <v>182</v>
      </c>
      <c r="P857" s="4">
        <f>IF(O857="吨",N857*1000,IF(O857="万立方米",N857*10000,""))</f>
        <v>215140000.0</v>
      </c>
      <c r="Q857" s="2" t="s">
        <v>183</v>
      </c>
      <c r="R857" s="2" t="s">
        <v>184</v>
      </c>
      <c r="S857" s="2" t="s">
        <v>189</v>
      </c>
      <c r="T857" s="2" t="s">
        <v>75</v>
      </c>
      <c r="U857" s="4">
        <f>0.35</f>
        <v>0.35</v>
      </c>
      <c r="V857" s="2" t="s">
        <v>186</v>
      </c>
      <c r="W857" s="2" t="s">
        <v>190</v>
      </c>
      <c r="X857" s="2" t="s">
        <v>64</v>
      </c>
      <c r="Y857" s="2" t="s">
        <v>65</v>
      </c>
      <c r="Z857" s="2">
        <v>0</v>
      </c>
      <c r="AA857" s="2"/>
      <c r="AB857" s="2"/>
      <c r="AC857" s="4">
        <f>P857*U857/1000000</f>
        <v>75.299</v>
      </c>
      <c r="AD857" s="4">
        <f>AC857*(1-Z857/100)</f>
        <v>75.299</v>
      </c>
      <c r="AE857" s="2" t="s">
        <v>66</v>
      </c>
      <c r="AF857" s="2" t="s">
        <v>67</v>
      </c>
      <c r="AG857" s="2"/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1211</v>
      </c>
      <c r="B858" s="2" t="s">
        <v>1208</v>
      </c>
      <c r="C858" s="2" t="s">
        <v>47</v>
      </c>
      <c r="D858" s="2" t="s">
        <v>1209</v>
      </c>
      <c r="E858" s="2" t="s">
        <v>412</v>
      </c>
      <c r="F858" s="2" t="s">
        <v>50</v>
      </c>
      <c r="G858" s="2" t="s">
        <v>179</v>
      </c>
      <c r="H858" s="2" t="s">
        <v>323</v>
      </c>
      <c r="I858" s="2" t="s">
        <v>53</v>
      </c>
      <c r="J858" s="2" t="s">
        <v>180</v>
      </c>
      <c r="K858" s="2" t="s">
        <v>180</v>
      </c>
      <c r="L858" s="2" t="s">
        <v>181</v>
      </c>
      <c r="M858" s="2" t="s">
        <v>78</v>
      </c>
      <c r="N858" s="3">
        <v>21514</v>
      </c>
      <c r="O858" s="3" t="s">
        <v>182</v>
      </c>
      <c r="P858" s="4">
        <f>IF(O858="吨",N858*1000,IF(O858="万立方米",N858*10000,""))</f>
        <v>215140000.0</v>
      </c>
      <c r="Q858" s="2" t="s">
        <v>183</v>
      </c>
      <c r="R858" s="2" t="s">
        <v>184</v>
      </c>
      <c r="S858" s="2" t="s">
        <v>192</v>
      </c>
      <c r="T858" s="2" t="s">
        <v>75</v>
      </c>
      <c r="U858" s="4">
        <f>1.2</f>
        <v>1.2</v>
      </c>
      <c r="V858" s="2" t="s">
        <v>186</v>
      </c>
      <c r="W858" s="2" t="s">
        <v>193</v>
      </c>
      <c r="X858" s="2" t="s">
        <v>64</v>
      </c>
      <c r="Y858" s="2" t="s">
        <v>65</v>
      </c>
      <c r="Z858" s="2">
        <v>0</v>
      </c>
      <c r="AA858" s="2"/>
      <c r="AB858" s="2"/>
      <c r="AC858" s="4">
        <f>P858*U858/1000000</f>
        <v>258.168</v>
      </c>
      <c r="AD858" s="4">
        <f>AC858*(1-Z858/100)</f>
        <v>258.168</v>
      </c>
      <c r="AE858" s="2" t="s">
        <v>66</v>
      </c>
      <c r="AF858" s="2" t="s">
        <v>67</v>
      </c>
      <c r="AG858" s="2"/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1212</v>
      </c>
      <c r="B859" s="2" t="s">
        <v>1208</v>
      </c>
      <c r="C859" s="2" t="s">
        <v>47</v>
      </c>
      <c r="D859" s="2" t="s">
        <v>1209</v>
      </c>
      <c r="E859" s="2" t="s">
        <v>412</v>
      </c>
      <c r="F859" s="2" t="s">
        <v>50</v>
      </c>
      <c r="G859" s="2" t="s">
        <v>179</v>
      </c>
      <c r="H859" s="2" t="s">
        <v>323</v>
      </c>
      <c r="I859" s="2" t="s">
        <v>53</v>
      </c>
      <c r="J859" s="2" t="s">
        <v>180</v>
      </c>
      <c r="K859" s="2" t="s">
        <v>180</v>
      </c>
      <c r="L859" s="2" t="s">
        <v>181</v>
      </c>
      <c r="M859" s="2" t="s">
        <v>82</v>
      </c>
      <c r="N859" s="3">
        <v>21514</v>
      </c>
      <c r="O859" s="3" t="s">
        <v>182</v>
      </c>
      <c r="P859" s="4">
        <f>IF(O859="吨",N859*1000,IF(O859="万立方米",N859*10000,""))</f>
        <v>215140000.0</v>
      </c>
      <c r="Q859" s="2" t="s">
        <v>183</v>
      </c>
      <c r="R859" s="2" t="s">
        <v>184</v>
      </c>
      <c r="S859" s="2" t="s">
        <v>195</v>
      </c>
      <c r="T859" s="2" t="s">
        <v>75</v>
      </c>
      <c r="U859" s="4">
        <f>0.002</f>
        <v>0.002</v>
      </c>
      <c r="V859" s="2" t="s">
        <v>186</v>
      </c>
      <c r="W859" s="2" t="s">
        <v>196</v>
      </c>
      <c r="X859" s="2" t="s">
        <v>64</v>
      </c>
      <c r="Y859" s="2" t="s">
        <v>65</v>
      </c>
      <c r="Z859" s="2">
        <v>0</v>
      </c>
      <c r="AA859" s="2"/>
      <c r="AB859" s="2"/>
      <c r="AC859" s="4">
        <f>P859*U859/1000000</f>
        <v>0.43028</v>
      </c>
      <c r="AD859" s="4">
        <f>AC859*(1-Z859/100)</f>
        <v>0.43028</v>
      </c>
      <c r="AE859" s="2" t="s">
        <v>66</v>
      </c>
      <c r="AF859" s="2" t="s">
        <v>67</v>
      </c>
      <c r="AG859" s="2"/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1213</v>
      </c>
      <c r="B860" s="2" t="s">
        <v>1208</v>
      </c>
      <c r="C860" s="2" t="s">
        <v>47</v>
      </c>
      <c r="D860" s="2" t="s">
        <v>1209</v>
      </c>
      <c r="E860" s="2" t="s">
        <v>412</v>
      </c>
      <c r="F860" s="2" t="s">
        <v>50</v>
      </c>
      <c r="G860" s="2" t="s">
        <v>179</v>
      </c>
      <c r="H860" s="2" t="s">
        <v>323</v>
      </c>
      <c r="I860" s="2" t="s">
        <v>53</v>
      </c>
      <c r="J860" s="2" t="s">
        <v>180</v>
      </c>
      <c r="K860" s="2" t="s">
        <v>180</v>
      </c>
      <c r="L860" s="2" t="s">
        <v>181</v>
      </c>
      <c r="M860" s="2" t="s">
        <v>86</v>
      </c>
      <c r="N860" s="3">
        <v>21514</v>
      </c>
      <c r="O860" s="3" t="s">
        <v>182</v>
      </c>
      <c r="P860" s="4">
        <f>IF(O860="吨",N860*1000,IF(O860="万立方米",N860*10000,""))</f>
        <v>215140000.0</v>
      </c>
      <c r="Q860" s="2" t="s">
        <v>183</v>
      </c>
      <c r="R860" s="2" t="s">
        <v>184</v>
      </c>
      <c r="S860" s="2" t="s">
        <v>198</v>
      </c>
      <c r="T860" s="2" t="s">
        <v>75</v>
      </c>
      <c r="U860" s="4">
        <f>0.01</f>
        <v>0.01</v>
      </c>
      <c r="V860" s="2" t="s">
        <v>186</v>
      </c>
      <c r="W860" s="2" t="s">
        <v>199</v>
      </c>
      <c r="X860" s="2" t="s">
        <v>64</v>
      </c>
      <c r="Y860" s="2" t="s">
        <v>65</v>
      </c>
      <c r="Z860" s="2">
        <v>0</v>
      </c>
      <c r="AA860" s="2"/>
      <c r="AB860" s="2"/>
      <c r="AC860" s="4">
        <f>P860*U860/1000000</f>
        <v>2.1514</v>
      </c>
      <c r="AD860" s="4">
        <f>AC861*(1-AA860/100)+(AC860-AC861)*(1-AB860/100)</f>
        <v>2.1514</v>
      </c>
      <c r="AE860" s="2" t="s">
        <v>66</v>
      </c>
      <c r="AF860" s="2" t="s">
        <v>67</v>
      </c>
      <c r="AG860" s="2"/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1214</v>
      </c>
      <c r="B861" s="2" t="s">
        <v>1208</v>
      </c>
      <c r="C861" s="2" t="s">
        <v>47</v>
      </c>
      <c r="D861" s="2" t="s">
        <v>1209</v>
      </c>
      <c r="E861" s="2" t="s">
        <v>412</v>
      </c>
      <c r="F861" s="2" t="s">
        <v>50</v>
      </c>
      <c r="G861" s="2" t="s">
        <v>179</v>
      </c>
      <c r="H861" s="2" t="s">
        <v>323</v>
      </c>
      <c r="I861" s="2" t="s">
        <v>53</v>
      </c>
      <c r="J861" s="2" t="s">
        <v>180</v>
      </c>
      <c r="K861" s="2" t="s">
        <v>180</v>
      </c>
      <c r="L861" s="2" t="s">
        <v>181</v>
      </c>
      <c r="M861" s="2" t="s">
        <v>91</v>
      </c>
      <c r="N861" s="3">
        <v>21514</v>
      </c>
      <c r="O861" s="3" t="s">
        <v>182</v>
      </c>
      <c r="P861" s="4">
        <f>IF(O861="吨",N861*1000,IF(O861="万立方米",N861*10000,""))</f>
        <v>215140000.0</v>
      </c>
      <c r="Q861" s="2" t="s">
        <v>183</v>
      </c>
      <c r="R861" s="2" t="s">
        <v>184</v>
      </c>
      <c r="S861" s="2" t="s">
        <v>201</v>
      </c>
      <c r="T861" s="2" t="s">
        <v>75</v>
      </c>
      <c r="U861" s="4">
        <f>0.005</f>
        <v>0.005</v>
      </c>
      <c r="V861" s="2" t="s">
        <v>186</v>
      </c>
      <c r="W861" s="2" t="s">
        <v>202</v>
      </c>
      <c r="X861" s="2" t="s">
        <v>64</v>
      </c>
      <c r="Y861" s="2" t="s">
        <v>65</v>
      </c>
      <c r="Z861" s="2">
        <v>0</v>
      </c>
      <c r="AA861" s="2"/>
      <c r="AB861" s="2"/>
      <c r="AC861" s="4">
        <f>P861*U861/1000000</f>
        <v>1.0757</v>
      </c>
      <c r="AD861" s="4">
        <f>AC861*(1-Z861/100)</f>
        <v>1.0757</v>
      </c>
      <c r="AE861" s="2" t="s">
        <v>66</v>
      </c>
      <c r="AF861" s="2" t="s">
        <v>67</v>
      </c>
      <c r="AG861" s="2"/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1215</v>
      </c>
      <c r="B862" s="2" t="s">
        <v>1208</v>
      </c>
      <c r="C862" s="2" t="s">
        <v>47</v>
      </c>
      <c r="D862" s="2" t="s">
        <v>1209</v>
      </c>
      <c r="E862" s="2" t="s">
        <v>412</v>
      </c>
      <c r="F862" s="2" t="s">
        <v>50</v>
      </c>
      <c r="G862" s="2" t="s">
        <v>179</v>
      </c>
      <c r="H862" s="2" t="s">
        <v>323</v>
      </c>
      <c r="I862" s="2" t="s">
        <v>53</v>
      </c>
      <c r="J862" s="2" t="s">
        <v>180</v>
      </c>
      <c r="K862" s="2" t="s">
        <v>180</v>
      </c>
      <c r="L862" s="2" t="s">
        <v>181</v>
      </c>
      <c r="M862" s="2" t="s">
        <v>95</v>
      </c>
      <c r="N862" s="3">
        <v>21514</v>
      </c>
      <c r="O862" s="3" t="s">
        <v>182</v>
      </c>
      <c r="P862" s="4">
        <f>IF(O862="吨",N862*1000,IF(O862="万立方米",N862*10000,""))</f>
        <v>215140000.0</v>
      </c>
      <c r="Q862" s="2" t="s">
        <v>183</v>
      </c>
      <c r="R862" s="2" t="s">
        <v>184</v>
      </c>
      <c r="S862" s="2" t="s">
        <v>204</v>
      </c>
      <c r="T862" s="2" t="s">
        <v>75</v>
      </c>
      <c r="U862" s="4">
        <f>0.005</f>
        <v>0.005</v>
      </c>
      <c r="V862" s="2" t="s">
        <v>186</v>
      </c>
      <c r="W862" s="2" t="s">
        <v>205</v>
      </c>
      <c r="X862" s="2" t="s">
        <v>64</v>
      </c>
      <c r="Y862" s="2" t="s">
        <v>65</v>
      </c>
      <c r="Z862" s="2">
        <v>0</v>
      </c>
      <c r="AA862" s="2"/>
      <c r="AB862" s="2"/>
      <c r="AC862" s="4">
        <f>P862*U862/1000000</f>
        <v>1.0757</v>
      </c>
      <c r="AD862" s="4">
        <f>AC862*(1-Z862/100)</f>
        <v>1.0757</v>
      </c>
      <c r="AE862" s="2" t="s">
        <v>66</v>
      </c>
      <c r="AF862" s="2" t="s">
        <v>67</v>
      </c>
      <c r="AG862" s="2"/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1216</v>
      </c>
      <c r="B863" s="2" t="s">
        <v>1208</v>
      </c>
      <c r="C863" s="2" t="s">
        <v>47</v>
      </c>
      <c r="D863" s="2" t="s">
        <v>1209</v>
      </c>
      <c r="E863" s="2" t="s">
        <v>412</v>
      </c>
      <c r="F863" s="2" t="s">
        <v>50</v>
      </c>
      <c r="G863" s="2" t="s">
        <v>179</v>
      </c>
      <c r="H863" s="2" t="s">
        <v>323</v>
      </c>
      <c r="I863" s="2" t="s">
        <v>53</v>
      </c>
      <c r="J863" s="2" t="s">
        <v>180</v>
      </c>
      <c r="K863" s="2" t="s">
        <v>180</v>
      </c>
      <c r="L863" s="2" t="s">
        <v>181</v>
      </c>
      <c r="M863" s="2" t="s">
        <v>100</v>
      </c>
      <c r="N863" s="3">
        <v>21514</v>
      </c>
      <c r="O863" s="3" t="s">
        <v>182</v>
      </c>
      <c r="P863" s="4">
        <f>IF(O863="吨",N863*1000,IF(O863="万立方米",N863*10000,""))</f>
        <v>215140000.0</v>
      </c>
      <c r="Q863" s="2" t="s">
        <v>183</v>
      </c>
      <c r="R863" s="2" t="s">
        <v>184</v>
      </c>
      <c r="S863" s="2" t="s">
        <v>207</v>
      </c>
      <c r="T863" s="2" t="s">
        <v>75</v>
      </c>
      <c r="U863" s="4">
        <f>0.02</f>
        <v>0.02</v>
      </c>
      <c r="V863" s="2" t="s">
        <v>186</v>
      </c>
      <c r="W863" s="2" t="s">
        <v>208</v>
      </c>
      <c r="X863" s="2" t="s">
        <v>64</v>
      </c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/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1217</v>
      </c>
      <c r="B864" s="2" t="s">
        <v>1208</v>
      </c>
      <c r="C864" s="2" t="s">
        <v>47</v>
      </c>
      <c r="D864" s="2" t="s">
        <v>1209</v>
      </c>
      <c r="E864" s="2" t="s">
        <v>412</v>
      </c>
      <c r="F864" s="2" t="s">
        <v>50</v>
      </c>
      <c r="G864" s="2" t="s">
        <v>179</v>
      </c>
      <c r="H864" s="2" t="s">
        <v>323</v>
      </c>
      <c r="I864" s="2"/>
      <c r="J864" s="2"/>
      <c r="K864" s="2"/>
      <c r="L864" s="2"/>
      <c r="M864" s="2" t="s">
        <v>104</v>
      </c>
      <c r="N864" s="3"/>
      <c r="O864" s="3"/>
      <c r="P864" s="4">
        <v>0.0</v>
      </c>
      <c r="Q864" s="2" t="s">
        <v>105</v>
      </c>
      <c r="R864" s="2" t="s">
        <v>106</v>
      </c>
      <c r="S864" s="2" t="s">
        <v>107</v>
      </c>
      <c r="T864" s="2" t="s">
        <v>108</v>
      </c>
      <c r="U864" s="4">
        <f>0.0</f>
        <v>0.0</v>
      </c>
      <c r="V864" s="2" t="s">
        <v>109</v>
      </c>
      <c r="W864" s="2" t="s">
        <v>110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134</v>
      </c>
      <c r="AH864" s="2" t="s">
        <v>69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1218</v>
      </c>
      <c r="B865" s="2" t="s">
        <v>1219</v>
      </c>
      <c r="C865" s="2" t="s">
        <v>47</v>
      </c>
      <c r="D865" s="2" t="s">
        <v>1220</v>
      </c>
      <c r="E865" s="2" t="s">
        <v>377</v>
      </c>
      <c r="F865" s="2" t="s">
        <v>228</v>
      </c>
      <c r="G865" s="2" t="s">
        <v>117</v>
      </c>
      <c r="H865" s="2" t="s">
        <v>138</v>
      </c>
      <c r="I865" s="2" t="s">
        <v>53</v>
      </c>
      <c r="J865" s="2" t="s">
        <v>230</v>
      </c>
      <c r="K865" s="2" t="s">
        <v>55</v>
      </c>
      <c r="L865" s="2" t="s">
        <v>51</v>
      </c>
      <c r="M865" s="2" t="s">
        <v>56</v>
      </c>
      <c r="N865" s="3">
        <v>23.81</v>
      </c>
      <c r="O865" s="3" t="s">
        <v>57</v>
      </c>
      <c r="P865" s="4">
        <f>IF(O865="吨",N865*1000,IF(O865="万立方米",N865*10000,""))</f>
        <v>23810.0</v>
      </c>
      <c r="Q865" s="2" t="s">
        <v>58</v>
      </c>
      <c r="R865" s="2" t="s">
        <v>59</v>
      </c>
      <c r="S865" s="2" t="s">
        <v>60</v>
      </c>
      <c r="T865" s="2" t="s">
        <v>61</v>
      </c>
      <c r="U865" s="4">
        <f>0.06</f>
        <v>0.06</v>
      </c>
      <c r="V865" s="2" t="s">
        <v>62</v>
      </c>
      <c r="W865" s="2" t="s">
        <v>63</v>
      </c>
      <c r="X865" s="2" t="s">
        <v>64</v>
      </c>
      <c r="Y865" s="2" t="s">
        <v>65</v>
      </c>
      <c r="Z865" s="2">
        <v>0</v>
      </c>
      <c r="AA865" s="2"/>
      <c r="AB865" s="2"/>
      <c r="AC865" s="4">
        <f>P865*U865/1000000</f>
        <v>0.0014286</v>
      </c>
      <c r="AD865" s="4">
        <f>AC865*(1-Z865/100)</f>
        <v>0.0014286</v>
      </c>
      <c r="AE865" s="2" t="s">
        <v>66</v>
      </c>
      <c r="AF865" s="2" t="s">
        <v>67</v>
      </c>
      <c r="AG865" s="2"/>
      <c r="AH865" s="2" t="s">
        <v>69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1221</v>
      </c>
      <c r="B866" s="2" t="s">
        <v>1219</v>
      </c>
      <c r="C866" s="2" t="s">
        <v>47</v>
      </c>
      <c r="D866" s="2" t="s">
        <v>1220</v>
      </c>
      <c r="E866" s="2" t="s">
        <v>377</v>
      </c>
      <c r="F866" s="2" t="s">
        <v>228</v>
      </c>
      <c r="G866" s="2" t="s">
        <v>117</v>
      </c>
      <c r="H866" s="2" t="s">
        <v>138</v>
      </c>
      <c r="I866" s="2" t="s">
        <v>53</v>
      </c>
      <c r="J866" s="2" t="s">
        <v>230</v>
      </c>
      <c r="K866" s="2" t="s">
        <v>55</v>
      </c>
      <c r="L866" s="2" t="s">
        <v>51</v>
      </c>
      <c r="M866" s="2" t="s">
        <v>73</v>
      </c>
      <c r="N866" s="3">
        <v>23.81</v>
      </c>
      <c r="O866" s="3" t="s">
        <v>57</v>
      </c>
      <c r="P866" s="4">
        <f>IF(O866="吨",N866*1000,IF(O866="万立方米",N866*10000,""))</f>
        <v>23810.0</v>
      </c>
      <c r="Q866" s="2" t="s">
        <v>58</v>
      </c>
      <c r="R866" s="2" t="s">
        <v>59</v>
      </c>
      <c r="S866" s="2" t="s">
        <v>74</v>
      </c>
      <c r="T866" s="2" t="s">
        <v>75</v>
      </c>
      <c r="U866" s="4">
        <f>1.5</f>
        <v>1.5</v>
      </c>
      <c r="V866" s="2" t="s">
        <v>62</v>
      </c>
      <c r="W866" s="2" t="s">
        <v>76</v>
      </c>
      <c r="X866" s="2" t="s">
        <v>64</v>
      </c>
      <c r="Y866" s="2" t="s">
        <v>65</v>
      </c>
      <c r="Z866" s="2">
        <v>0</v>
      </c>
      <c r="AA866" s="2"/>
      <c r="AB866" s="2"/>
      <c r="AC866" s="4">
        <f>P866*U866/1000000</f>
        <v>0.035715</v>
      </c>
      <c r="AD866" s="4">
        <f>AC866*(1-Z866/100)</f>
        <v>0.035715</v>
      </c>
      <c r="AE866" s="2" t="s">
        <v>66</v>
      </c>
      <c r="AF866" s="2" t="s">
        <v>67</v>
      </c>
      <c r="AG866" s="2"/>
      <c r="AH866" s="2" t="s">
        <v>69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1222</v>
      </c>
      <c r="B867" s="2" t="s">
        <v>1219</v>
      </c>
      <c r="C867" s="2" t="s">
        <v>47</v>
      </c>
      <c r="D867" s="2" t="s">
        <v>1220</v>
      </c>
      <c r="E867" s="2" t="s">
        <v>377</v>
      </c>
      <c r="F867" s="2" t="s">
        <v>228</v>
      </c>
      <c r="G867" s="2" t="s">
        <v>117</v>
      </c>
      <c r="H867" s="2" t="s">
        <v>138</v>
      </c>
      <c r="I867" s="2" t="s">
        <v>53</v>
      </c>
      <c r="J867" s="2" t="s">
        <v>230</v>
      </c>
      <c r="K867" s="2" t="s">
        <v>55</v>
      </c>
      <c r="L867" s="2" t="s">
        <v>51</v>
      </c>
      <c r="M867" s="2" t="s">
        <v>78</v>
      </c>
      <c r="N867" s="3">
        <v>23.81</v>
      </c>
      <c r="O867" s="3" t="s">
        <v>57</v>
      </c>
      <c r="P867" s="4">
        <f>IF(O867="吨",N867*1000,IF(O867="万立方米",N867*10000,""))</f>
        <v>23810.0</v>
      </c>
      <c r="Q867" s="2" t="s">
        <v>58</v>
      </c>
      <c r="R867" s="2" t="s">
        <v>59</v>
      </c>
      <c r="S867" s="2" t="s">
        <v>79</v>
      </c>
      <c r="T867" s="2" t="s">
        <v>75</v>
      </c>
      <c r="U867" s="4">
        <f>6.0</f>
        <v>6.0</v>
      </c>
      <c r="V867" s="2" t="s">
        <v>62</v>
      </c>
      <c r="W867" s="2" t="s">
        <v>80</v>
      </c>
      <c r="X867" s="2" t="s">
        <v>64</v>
      </c>
      <c r="Y867" s="2" t="s">
        <v>65</v>
      </c>
      <c r="Z867" s="2">
        <v>0</v>
      </c>
      <c r="AA867" s="2"/>
      <c r="AB867" s="2"/>
      <c r="AC867" s="4">
        <f>P867*U867/1000000</f>
        <v>0.14286</v>
      </c>
      <c r="AD867" s="4">
        <f>AC867*(1-Z867/100)</f>
        <v>0.14286</v>
      </c>
      <c r="AE867" s="2" t="s">
        <v>66</v>
      </c>
      <c r="AF867" s="2" t="s">
        <v>67</v>
      </c>
      <c r="AG867" s="2"/>
      <c r="AH867" s="2" t="s">
        <v>69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1223</v>
      </c>
      <c r="B868" s="2" t="s">
        <v>1219</v>
      </c>
      <c r="C868" s="2" t="s">
        <v>47</v>
      </c>
      <c r="D868" s="2" t="s">
        <v>1220</v>
      </c>
      <c r="E868" s="2" t="s">
        <v>377</v>
      </c>
      <c r="F868" s="2" t="s">
        <v>228</v>
      </c>
      <c r="G868" s="2" t="s">
        <v>117</v>
      </c>
      <c r="H868" s="2" t="s">
        <v>138</v>
      </c>
      <c r="I868" s="2" t="s">
        <v>53</v>
      </c>
      <c r="J868" s="2" t="s">
        <v>230</v>
      </c>
      <c r="K868" s="2" t="s">
        <v>55</v>
      </c>
      <c r="L868" s="2" t="s">
        <v>51</v>
      </c>
      <c r="M868" s="2" t="s">
        <v>82</v>
      </c>
      <c r="N868" s="3">
        <v>23.81</v>
      </c>
      <c r="O868" s="3" t="s">
        <v>57</v>
      </c>
      <c r="P868" s="4">
        <f>IF(O868="吨",N868*1000,IF(O868="万立方米",N868*10000,""))</f>
        <v>23810.0</v>
      </c>
      <c r="Q868" s="2" t="s">
        <v>58</v>
      </c>
      <c r="R868" s="2" t="s">
        <v>59</v>
      </c>
      <c r="S868" s="2" t="s">
        <v>83</v>
      </c>
      <c r="T868" s="2" t="s">
        <v>61</v>
      </c>
      <c r="U868" s="4">
        <f>0.35</f>
        <v>0.35</v>
      </c>
      <c r="V868" s="2" t="s">
        <v>62</v>
      </c>
      <c r="W868" s="2" t="s">
        <v>84</v>
      </c>
      <c r="X868" s="2" t="s">
        <v>64</v>
      </c>
      <c r="Y868" s="2" t="s">
        <v>65</v>
      </c>
      <c r="Z868" s="2">
        <v>0</v>
      </c>
      <c r="AA868" s="2"/>
      <c r="AB868" s="2"/>
      <c r="AC868" s="4">
        <f>P868*U868/1000000</f>
        <v>0.0083335</v>
      </c>
      <c r="AD868" s="4">
        <f>AC868*(1-Z868/100)</f>
        <v>0.0083335</v>
      </c>
      <c r="AE868" s="2" t="s">
        <v>66</v>
      </c>
      <c r="AF868" s="2" t="s">
        <v>67</v>
      </c>
      <c r="AG868" s="2"/>
      <c r="AH868" s="2" t="s">
        <v>69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1224</v>
      </c>
      <c r="B869" s="2" t="s">
        <v>1219</v>
      </c>
      <c r="C869" s="2" t="s">
        <v>47</v>
      </c>
      <c r="D869" s="2" t="s">
        <v>1220</v>
      </c>
      <c r="E869" s="2" t="s">
        <v>377</v>
      </c>
      <c r="F869" s="2" t="s">
        <v>228</v>
      </c>
      <c r="G869" s="2" t="s">
        <v>117</v>
      </c>
      <c r="H869" s="2" t="s">
        <v>138</v>
      </c>
      <c r="I869" s="2" t="s">
        <v>53</v>
      </c>
      <c r="J869" s="2" t="s">
        <v>230</v>
      </c>
      <c r="K869" s="2" t="s">
        <v>55</v>
      </c>
      <c r="L869" s="2" t="s">
        <v>51</v>
      </c>
      <c r="M869" s="2" t="s">
        <v>86</v>
      </c>
      <c r="N869" s="3">
        <v>23.81</v>
      </c>
      <c r="O869" s="3" t="s">
        <v>57</v>
      </c>
      <c r="P869" s="4">
        <f>IF(O869="吨",N869*1000,IF(O869="万立方米",N869*10000,""))</f>
        <v>23810.0</v>
      </c>
      <c r="Q869" s="2" t="s">
        <v>58</v>
      </c>
      <c r="R869" s="2" t="s">
        <v>59</v>
      </c>
      <c r="S869" s="2" t="s">
        <v>87</v>
      </c>
      <c r="T869" s="2" t="s">
        <v>88</v>
      </c>
      <c r="U869" s="4">
        <f>0.75</f>
        <v>0.75</v>
      </c>
      <c r="V869" s="2" t="s">
        <v>62</v>
      </c>
      <c r="W869" s="2" t="s">
        <v>89</v>
      </c>
      <c r="X869" s="2" t="s">
        <v>64</v>
      </c>
      <c r="Y869" s="2" t="s">
        <v>65</v>
      </c>
      <c r="Z869" s="2">
        <v>0</v>
      </c>
      <c r="AA869" s="2"/>
      <c r="AB869" s="2"/>
      <c r="AC869" s="4">
        <f>P869*U869/1000000</f>
        <v>0.0178575</v>
      </c>
      <c r="AD869" s="4">
        <f>AC870*(1-AA869/100)+(AC869-AC870)*(1-AB869/100)</f>
        <v>0.0178575</v>
      </c>
      <c r="AE869" s="2" t="s">
        <v>66</v>
      </c>
      <c r="AF869" s="2" t="s">
        <v>67</v>
      </c>
      <c r="AG869" s="2"/>
      <c r="AH869" s="2" t="s">
        <v>69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1225</v>
      </c>
      <c r="B870" s="2" t="s">
        <v>1219</v>
      </c>
      <c r="C870" s="2" t="s">
        <v>47</v>
      </c>
      <c r="D870" s="2" t="s">
        <v>1220</v>
      </c>
      <c r="E870" s="2" t="s">
        <v>377</v>
      </c>
      <c r="F870" s="2" t="s">
        <v>228</v>
      </c>
      <c r="G870" s="2" t="s">
        <v>117</v>
      </c>
      <c r="H870" s="2" t="s">
        <v>138</v>
      </c>
      <c r="I870" s="2" t="s">
        <v>53</v>
      </c>
      <c r="J870" s="2" t="s">
        <v>230</v>
      </c>
      <c r="K870" s="2" t="s">
        <v>55</v>
      </c>
      <c r="L870" s="2" t="s">
        <v>51</v>
      </c>
      <c r="M870" s="2" t="s">
        <v>91</v>
      </c>
      <c r="N870" s="3">
        <v>23.81</v>
      </c>
      <c r="O870" s="3" t="s">
        <v>57</v>
      </c>
      <c r="P870" s="4">
        <f>IF(O870="吨",N870*1000,IF(O870="万立方米",N870*10000,""))</f>
        <v>23810.0</v>
      </c>
      <c r="Q870" s="2" t="s">
        <v>58</v>
      </c>
      <c r="R870" s="2" t="s">
        <v>59</v>
      </c>
      <c r="S870" s="2" t="s">
        <v>92</v>
      </c>
      <c r="T870" s="2" t="s">
        <v>88</v>
      </c>
      <c r="U870" s="4">
        <f>0.75</f>
        <v>0.75</v>
      </c>
      <c r="V870" s="2" t="s">
        <v>62</v>
      </c>
      <c r="W870" s="2" t="s">
        <v>93</v>
      </c>
      <c r="X870" s="2" t="s">
        <v>64</v>
      </c>
      <c r="Y870" s="2" t="s">
        <v>65</v>
      </c>
      <c r="Z870" s="2">
        <v>0</v>
      </c>
      <c r="AA870" s="2"/>
      <c r="AB870" s="2"/>
      <c r="AC870" s="4">
        <f>P870*U870/1000000</f>
        <v>0.0178575</v>
      </c>
      <c r="AD870" s="4">
        <f>AC870*(1-Z870/100)</f>
        <v>0.0178575</v>
      </c>
      <c r="AE870" s="2" t="s">
        <v>66</v>
      </c>
      <c r="AF870" s="2" t="s">
        <v>67</v>
      </c>
      <c r="AG870" s="2"/>
      <c r="AH870" s="2" t="s">
        <v>69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1226</v>
      </c>
      <c r="B871" s="2" t="s">
        <v>1219</v>
      </c>
      <c r="C871" s="2" t="s">
        <v>47</v>
      </c>
      <c r="D871" s="2" t="s">
        <v>1220</v>
      </c>
      <c r="E871" s="2" t="s">
        <v>377</v>
      </c>
      <c r="F871" s="2" t="s">
        <v>228</v>
      </c>
      <c r="G871" s="2" t="s">
        <v>117</v>
      </c>
      <c r="H871" s="2" t="s">
        <v>138</v>
      </c>
      <c r="I871" s="2" t="s">
        <v>53</v>
      </c>
      <c r="J871" s="2" t="s">
        <v>230</v>
      </c>
      <c r="K871" s="2" t="s">
        <v>55</v>
      </c>
      <c r="L871" s="2" t="s">
        <v>51</v>
      </c>
      <c r="M871" s="2" t="s">
        <v>95</v>
      </c>
      <c r="N871" s="3">
        <v>23.81</v>
      </c>
      <c r="O871" s="3" t="s">
        <v>57</v>
      </c>
      <c r="P871" s="4">
        <f>IF(O871="吨",N871*1000,IF(O871="万立方米",N871*10000,""))</f>
        <v>23810.0</v>
      </c>
      <c r="Q871" s="2" t="s">
        <v>58</v>
      </c>
      <c r="R871" s="2" t="s">
        <v>59</v>
      </c>
      <c r="S871" s="2" t="s">
        <v>96</v>
      </c>
      <c r="T871" s="2" t="s">
        <v>97</v>
      </c>
      <c r="U871" s="4">
        <f>1.7</f>
        <v>1.7</v>
      </c>
      <c r="V871" s="2" t="s">
        <v>62</v>
      </c>
      <c r="W871" s="2" t="s">
        <v>98</v>
      </c>
      <c r="X871" s="2" t="s">
        <v>64</v>
      </c>
      <c r="Y871" s="2" t="s">
        <v>65</v>
      </c>
      <c r="Z871" s="2">
        <v>0</v>
      </c>
      <c r="AA871" s="2"/>
      <c r="AB871" s="2"/>
      <c r="AC871" s="4">
        <f>P871*U871/1000000</f>
        <v>0.040477</v>
      </c>
      <c r="AD871" s="4">
        <f>AC871*(1-Z871/100)</f>
        <v>0.040477</v>
      </c>
      <c r="AE871" s="2" t="s">
        <v>66</v>
      </c>
      <c r="AF871" s="2" t="s">
        <v>67</v>
      </c>
      <c r="AG871" s="2"/>
      <c r="AH871" s="2" t="s">
        <v>69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1227</v>
      </c>
      <c r="B872" s="2" t="s">
        <v>1219</v>
      </c>
      <c r="C872" s="2" t="s">
        <v>47</v>
      </c>
      <c r="D872" s="2" t="s">
        <v>1220</v>
      </c>
      <c r="E872" s="2" t="s">
        <v>377</v>
      </c>
      <c r="F872" s="2" t="s">
        <v>228</v>
      </c>
      <c r="G872" s="2" t="s">
        <v>117</v>
      </c>
      <c r="H872" s="2" t="s">
        <v>138</v>
      </c>
      <c r="I872" s="2" t="s">
        <v>53</v>
      </c>
      <c r="J872" s="2" t="s">
        <v>230</v>
      </c>
      <c r="K872" s="2" t="s">
        <v>55</v>
      </c>
      <c r="L872" s="2" t="s">
        <v>51</v>
      </c>
      <c r="M872" s="2" t="s">
        <v>100</v>
      </c>
      <c r="N872" s="3">
        <v>23.81</v>
      </c>
      <c r="O872" s="3" t="s">
        <v>57</v>
      </c>
      <c r="P872" s="4">
        <f>IF(O872="吨",N872*1000,IF(O872="万立方米",N872*10000,""))</f>
        <v>23810.0</v>
      </c>
      <c r="Q872" s="2" t="s">
        <v>58</v>
      </c>
      <c r="R872" s="2" t="s">
        <v>59</v>
      </c>
      <c r="S872" s="2" t="s">
        <v>101</v>
      </c>
      <c r="T872" s="2" t="s">
        <v>75</v>
      </c>
      <c r="U872" s="4">
        <f>0.12</f>
        <v>0.12</v>
      </c>
      <c r="V872" s="2" t="s">
        <v>62</v>
      </c>
      <c r="W872" s="2" t="s">
        <v>102</v>
      </c>
      <c r="X872" s="2" t="s">
        <v>64</v>
      </c>
      <c r="Y872" s="2" t="s">
        <v>65</v>
      </c>
      <c r="Z872" s="2">
        <v>0</v>
      </c>
      <c r="AA872" s="2"/>
      <c r="AB872" s="2"/>
      <c r="AC872" s="4">
        <f>P872*U872/1000000</f>
        <v>0.0028572</v>
      </c>
      <c r="AD872" s="4">
        <f>AC872*(1-Z872/100)</f>
        <v>0.0028572</v>
      </c>
      <c r="AE872" s="2" t="s">
        <v>66</v>
      </c>
      <c r="AF872" s="2" t="s">
        <v>67</v>
      </c>
      <c r="AG872" s="2"/>
      <c r="AH872" s="2" t="s">
        <v>69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1228</v>
      </c>
      <c r="B873" s="2" t="s">
        <v>1219</v>
      </c>
      <c r="C873" s="2" t="s">
        <v>47</v>
      </c>
      <c r="D873" s="2" t="s">
        <v>1220</v>
      </c>
      <c r="E873" s="2" t="s">
        <v>377</v>
      </c>
      <c r="F873" s="2" t="s">
        <v>228</v>
      </c>
      <c r="G873" s="2" t="s">
        <v>117</v>
      </c>
      <c r="H873" s="2" t="s">
        <v>138</v>
      </c>
      <c r="I873" s="2" t="s">
        <v>161</v>
      </c>
      <c r="J873" s="2" t="s">
        <v>180</v>
      </c>
      <c r="K873" s="2" t="s">
        <v>180</v>
      </c>
      <c r="L873" s="2" t="s">
        <v>181</v>
      </c>
      <c r="M873" s="2" t="s">
        <v>56</v>
      </c>
      <c r="N873" s="3">
        <v>7.889</v>
      </c>
      <c r="O873" s="3" t="s">
        <v>182</v>
      </c>
      <c r="P873" s="4">
        <f>IF(O873="吨",N873*1000,IF(O873="万立方米",N873*10000,""))</f>
        <v>78890.0</v>
      </c>
      <c r="Q873" s="2" t="s">
        <v>183</v>
      </c>
      <c r="R873" s="2" t="s">
        <v>184</v>
      </c>
      <c r="S873" s="2" t="s">
        <v>185</v>
      </c>
      <c r="T873" s="2" t="s">
        <v>75</v>
      </c>
      <c r="U873" s="4">
        <f>0.001</f>
        <v>0.001</v>
      </c>
      <c r="V873" s="2" t="s">
        <v>186</v>
      </c>
      <c r="W873" s="2" t="s">
        <v>187</v>
      </c>
      <c r="X873" s="2" t="s">
        <v>64</v>
      </c>
      <c r="Y873" s="2" t="s">
        <v>65</v>
      </c>
      <c r="Z873" s="2">
        <v>0</v>
      </c>
      <c r="AA873" s="2"/>
      <c r="AB873" s="2"/>
      <c r="AC873" s="4">
        <f>P873*U873/1000000</f>
        <v>7.889e-05</v>
      </c>
      <c r="AD873" s="4">
        <f>AC873*(1-Z873/100)</f>
        <v>7.889e-05</v>
      </c>
      <c r="AE873" s="2" t="s">
        <v>66</v>
      </c>
      <c r="AF873" s="2" t="s">
        <v>67</v>
      </c>
      <c r="AG873" s="2"/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1229</v>
      </c>
      <c r="B874" s="2" t="s">
        <v>1219</v>
      </c>
      <c r="C874" s="2" t="s">
        <v>47</v>
      </c>
      <c r="D874" s="2" t="s">
        <v>1220</v>
      </c>
      <c r="E874" s="2" t="s">
        <v>377</v>
      </c>
      <c r="F874" s="2" t="s">
        <v>228</v>
      </c>
      <c r="G874" s="2" t="s">
        <v>117</v>
      </c>
      <c r="H874" s="2" t="s">
        <v>138</v>
      </c>
      <c r="I874" s="2" t="s">
        <v>161</v>
      </c>
      <c r="J874" s="2" t="s">
        <v>180</v>
      </c>
      <c r="K874" s="2" t="s">
        <v>180</v>
      </c>
      <c r="L874" s="2" t="s">
        <v>181</v>
      </c>
      <c r="M874" s="2" t="s">
        <v>73</v>
      </c>
      <c r="N874" s="3">
        <v>7.889</v>
      </c>
      <c r="O874" s="3" t="s">
        <v>182</v>
      </c>
      <c r="P874" s="4">
        <f>IF(O874="吨",N874*1000,IF(O874="万立方米",N874*10000,""))</f>
        <v>78890.0</v>
      </c>
      <c r="Q874" s="2" t="s">
        <v>183</v>
      </c>
      <c r="R874" s="2" t="s">
        <v>184</v>
      </c>
      <c r="S874" s="2" t="s">
        <v>189</v>
      </c>
      <c r="T874" s="2" t="s">
        <v>75</v>
      </c>
      <c r="U874" s="4">
        <f>0.35</f>
        <v>0.35</v>
      </c>
      <c r="V874" s="2" t="s">
        <v>186</v>
      </c>
      <c r="W874" s="2" t="s">
        <v>190</v>
      </c>
      <c r="X874" s="2" t="s">
        <v>64</v>
      </c>
      <c r="Y874" s="2" t="s">
        <v>65</v>
      </c>
      <c r="Z874" s="2">
        <v>0</v>
      </c>
      <c r="AA874" s="2"/>
      <c r="AB874" s="2"/>
      <c r="AC874" s="4">
        <f>P874*U874/1000000</f>
        <v>0.0276115</v>
      </c>
      <c r="AD874" s="4">
        <f>AC874*(1-Z874/100)</f>
        <v>0.0276115</v>
      </c>
      <c r="AE874" s="2" t="s">
        <v>66</v>
      </c>
      <c r="AF874" s="2" t="s">
        <v>67</v>
      </c>
      <c r="AG874" s="2"/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1230</v>
      </c>
      <c r="B875" s="2" t="s">
        <v>1219</v>
      </c>
      <c r="C875" s="2" t="s">
        <v>47</v>
      </c>
      <c r="D875" s="2" t="s">
        <v>1220</v>
      </c>
      <c r="E875" s="2" t="s">
        <v>377</v>
      </c>
      <c r="F875" s="2" t="s">
        <v>228</v>
      </c>
      <c r="G875" s="2" t="s">
        <v>117</v>
      </c>
      <c r="H875" s="2" t="s">
        <v>138</v>
      </c>
      <c r="I875" s="2" t="s">
        <v>161</v>
      </c>
      <c r="J875" s="2" t="s">
        <v>180</v>
      </c>
      <c r="K875" s="2" t="s">
        <v>180</v>
      </c>
      <c r="L875" s="2" t="s">
        <v>181</v>
      </c>
      <c r="M875" s="2" t="s">
        <v>78</v>
      </c>
      <c r="N875" s="3">
        <v>7.889</v>
      </c>
      <c r="O875" s="3" t="s">
        <v>182</v>
      </c>
      <c r="P875" s="4">
        <f>IF(O875="吨",N875*1000,IF(O875="万立方米",N875*10000,""))</f>
        <v>78890.0</v>
      </c>
      <c r="Q875" s="2" t="s">
        <v>183</v>
      </c>
      <c r="R875" s="2" t="s">
        <v>184</v>
      </c>
      <c r="S875" s="2" t="s">
        <v>192</v>
      </c>
      <c r="T875" s="2" t="s">
        <v>75</v>
      </c>
      <c r="U875" s="4">
        <f>1.2</f>
        <v>1.2</v>
      </c>
      <c r="V875" s="2" t="s">
        <v>186</v>
      </c>
      <c r="W875" s="2" t="s">
        <v>193</v>
      </c>
      <c r="X875" s="2" t="s">
        <v>64</v>
      </c>
      <c r="Y875" s="2" t="s">
        <v>65</v>
      </c>
      <c r="Z875" s="2">
        <v>0</v>
      </c>
      <c r="AA875" s="2"/>
      <c r="AB875" s="2"/>
      <c r="AC875" s="4">
        <f>P875*U875/1000000</f>
        <v>0.094668</v>
      </c>
      <c r="AD875" s="4">
        <f>AC875*(1-Z875/100)</f>
        <v>0.094668</v>
      </c>
      <c r="AE875" s="2" t="s">
        <v>66</v>
      </c>
      <c r="AF875" s="2" t="s">
        <v>67</v>
      </c>
      <c r="AG875" s="2"/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1231</v>
      </c>
      <c r="B876" s="2" t="s">
        <v>1219</v>
      </c>
      <c r="C876" s="2" t="s">
        <v>47</v>
      </c>
      <c r="D876" s="2" t="s">
        <v>1220</v>
      </c>
      <c r="E876" s="2" t="s">
        <v>377</v>
      </c>
      <c r="F876" s="2" t="s">
        <v>228</v>
      </c>
      <c r="G876" s="2" t="s">
        <v>117</v>
      </c>
      <c r="H876" s="2" t="s">
        <v>138</v>
      </c>
      <c r="I876" s="2" t="s">
        <v>161</v>
      </c>
      <c r="J876" s="2" t="s">
        <v>180</v>
      </c>
      <c r="K876" s="2" t="s">
        <v>180</v>
      </c>
      <c r="L876" s="2" t="s">
        <v>181</v>
      </c>
      <c r="M876" s="2" t="s">
        <v>82</v>
      </c>
      <c r="N876" s="3">
        <v>7.889</v>
      </c>
      <c r="O876" s="3" t="s">
        <v>182</v>
      </c>
      <c r="P876" s="4">
        <f>IF(O876="吨",N876*1000,IF(O876="万立方米",N876*10000,""))</f>
        <v>78890.0</v>
      </c>
      <c r="Q876" s="2" t="s">
        <v>183</v>
      </c>
      <c r="R876" s="2" t="s">
        <v>184</v>
      </c>
      <c r="S876" s="2" t="s">
        <v>195</v>
      </c>
      <c r="T876" s="2" t="s">
        <v>75</v>
      </c>
      <c r="U876" s="4">
        <f>0.002</f>
        <v>0.002</v>
      </c>
      <c r="V876" s="2" t="s">
        <v>186</v>
      </c>
      <c r="W876" s="2" t="s">
        <v>196</v>
      </c>
      <c r="X876" s="2" t="s">
        <v>64</v>
      </c>
      <c r="Y876" s="2" t="s">
        <v>65</v>
      </c>
      <c r="Z876" s="2">
        <v>0</v>
      </c>
      <c r="AA876" s="2"/>
      <c r="AB876" s="2"/>
      <c r="AC876" s="4">
        <f>P876*U876/1000000</f>
        <v>0.00015778</v>
      </c>
      <c r="AD876" s="4">
        <f>AC876*(1-Z876/100)</f>
        <v>0.00015778</v>
      </c>
      <c r="AE876" s="2" t="s">
        <v>66</v>
      </c>
      <c r="AF876" s="2" t="s">
        <v>67</v>
      </c>
      <c r="AG876" s="2"/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1232</v>
      </c>
      <c r="B877" s="2" t="s">
        <v>1219</v>
      </c>
      <c r="C877" s="2" t="s">
        <v>47</v>
      </c>
      <c r="D877" s="2" t="s">
        <v>1220</v>
      </c>
      <c r="E877" s="2" t="s">
        <v>377</v>
      </c>
      <c r="F877" s="2" t="s">
        <v>228</v>
      </c>
      <c r="G877" s="2" t="s">
        <v>117</v>
      </c>
      <c r="H877" s="2" t="s">
        <v>138</v>
      </c>
      <c r="I877" s="2" t="s">
        <v>161</v>
      </c>
      <c r="J877" s="2" t="s">
        <v>180</v>
      </c>
      <c r="K877" s="2" t="s">
        <v>180</v>
      </c>
      <c r="L877" s="2" t="s">
        <v>181</v>
      </c>
      <c r="M877" s="2" t="s">
        <v>86</v>
      </c>
      <c r="N877" s="3">
        <v>7.889</v>
      </c>
      <c r="O877" s="3" t="s">
        <v>182</v>
      </c>
      <c r="P877" s="4">
        <f>IF(O877="吨",N877*1000,IF(O877="万立方米",N877*10000,""))</f>
        <v>78890.0</v>
      </c>
      <c r="Q877" s="2" t="s">
        <v>183</v>
      </c>
      <c r="R877" s="2" t="s">
        <v>184</v>
      </c>
      <c r="S877" s="2" t="s">
        <v>198</v>
      </c>
      <c r="T877" s="2" t="s">
        <v>75</v>
      </c>
      <c r="U877" s="4">
        <f>0.01</f>
        <v>0.01</v>
      </c>
      <c r="V877" s="2" t="s">
        <v>186</v>
      </c>
      <c r="W877" s="2" t="s">
        <v>199</v>
      </c>
      <c r="X877" s="2" t="s">
        <v>64</v>
      </c>
      <c r="Y877" s="2" t="s">
        <v>65</v>
      </c>
      <c r="Z877" s="2">
        <v>0</v>
      </c>
      <c r="AA877" s="2"/>
      <c r="AB877" s="2"/>
      <c r="AC877" s="4">
        <f>P877*U877/1000000</f>
        <v>0.0007888999999999999</v>
      </c>
      <c r="AD877" s="4">
        <f>AC878*(1-AA877/100)+(AC877-AC878)*(1-AB877/100)</f>
        <v>0.0007888999999999999</v>
      </c>
      <c r="AE877" s="2" t="s">
        <v>66</v>
      </c>
      <c r="AF877" s="2" t="s">
        <v>67</v>
      </c>
      <c r="AG877" s="2"/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1233</v>
      </c>
      <c r="B878" s="2" t="s">
        <v>1219</v>
      </c>
      <c r="C878" s="2" t="s">
        <v>47</v>
      </c>
      <c r="D878" s="2" t="s">
        <v>1220</v>
      </c>
      <c r="E878" s="2" t="s">
        <v>377</v>
      </c>
      <c r="F878" s="2" t="s">
        <v>228</v>
      </c>
      <c r="G878" s="2" t="s">
        <v>117</v>
      </c>
      <c r="H878" s="2" t="s">
        <v>138</v>
      </c>
      <c r="I878" s="2" t="s">
        <v>161</v>
      </c>
      <c r="J878" s="2" t="s">
        <v>180</v>
      </c>
      <c r="K878" s="2" t="s">
        <v>180</v>
      </c>
      <c r="L878" s="2" t="s">
        <v>181</v>
      </c>
      <c r="M878" s="2" t="s">
        <v>91</v>
      </c>
      <c r="N878" s="3">
        <v>7.889</v>
      </c>
      <c r="O878" s="3" t="s">
        <v>182</v>
      </c>
      <c r="P878" s="4">
        <f>IF(O878="吨",N878*1000,IF(O878="万立方米",N878*10000,""))</f>
        <v>78890.0</v>
      </c>
      <c r="Q878" s="2" t="s">
        <v>183</v>
      </c>
      <c r="R878" s="2" t="s">
        <v>184</v>
      </c>
      <c r="S878" s="2" t="s">
        <v>201</v>
      </c>
      <c r="T878" s="2" t="s">
        <v>75</v>
      </c>
      <c r="U878" s="4">
        <f>0.005</f>
        <v>0.005</v>
      </c>
      <c r="V878" s="2" t="s">
        <v>186</v>
      </c>
      <c r="W878" s="2" t="s">
        <v>202</v>
      </c>
      <c r="X878" s="2" t="s">
        <v>64</v>
      </c>
      <c r="Y878" s="2" t="s">
        <v>65</v>
      </c>
      <c r="Z878" s="2">
        <v>0</v>
      </c>
      <c r="AA878" s="2"/>
      <c r="AB878" s="2"/>
      <c r="AC878" s="4">
        <f>P878*U878/1000000</f>
        <v>0.00039444999999999997</v>
      </c>
      <c r="AD878" s="4">
        <f>AC878*(1-Z878/100)</f>
        <v>0.00039444999999999997</v>
      </c>
      <c r="AE878" s="2" t="s">
        <v>66</v>
      </c>
      <c r="AF878" s="2" t="s">
        <v>67</v>
      </c>
      <c r="AG878" s="2"/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1234</v>
      </c>
      <c r="B879" s="2" t="s">
        <v>1219</v>
      </c>
      <c r="C879" s="2" t="s">
        <v>47</v>
      </c>
      <c r="D879" s="2" t="s">
        <v>1220</v>
      </c>
      <c r="E879" s="2" t="s">
        <v>377</v>
      </c>
      <c r="F879" s="2" t="s">
        <v>228</v>
      </c>
      <c r="G879" s="2" t="s">
        <v>117</v>
      </c>
      <c r="H879" s="2" t="s">
        <v>138</v>
      </c>
      <c r="I879" s="2" t="s">
        <v>161</v>
      </c>
      <c r="J879" s="2" t="s">
        <v>180</v>
      </c>
      <c r="K879" s="2" t="s">
        <v>180</v>
      </c>
      <c r="L879" s="2" t="s">
        <v>181</v>
      </c>
      <c r="M879" s="2" t="s">
        <v>95</v>
      </c>
      <c r="N879" s="3">
        <v>7.889</v>
      </c>
      <c r="O879" s="3" t="s">
        <v>182</v>
      </c>
      <c r="P879" s="4">
        <f>IF(O879="吨",N879*1000,IF(O879="万立方米",N879*10000,""))</f>
        <v>78890.0</v>
      </c>
      <c r="Q879" s="2" t="s">
        <v>183</v>
      </c>
      <c r="R879" s="2" t="s">
        <v>184</v>
      </c>
      <c r="S879" s="2" t="s">
        <v>204</v>
      </c>
      <c r="T879" s="2" t="s">
        <v>75</v>
      </c>
      <c r="U879" s="4">
        <f>0.005</f>
        <v>0.005</v>
      </c>
      <c r="V879" s="2" t="s">
        <v>186</v>
      </c>
      <c r="W879" s="2" t="s">
        <v>205</v>
      </c>
      <c r="X879" s="2" t="s">
        <v>64</v>
      </c>
      <c r="Y879" s="2" t="s">
        <v>65</v>
      </c>
      <c r="Z879" s="2">
        <v>0</v>
      </c>
      <c r="AA879" s="2"/>
      <c r="AB879" s="2"/>
      <c r="AC879" s="4">
        <f>P879*U879/1000000</f>
        <v>0.00039444999999999997</v>
      </c>
      <c r="AD879" s="4">
        <f>AC879*(1-Z879/100)</f>
        <v>0.00039444999999999997</v>
      </c>
      <c r="AE879" s="2" t="s">
        <v>66</v>
      </c>
      <c r="AF879" s="2" t="s">
        <v>67</v>
      </c>
      <c r="AG879" s="2"/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1235</v>
      </c>
      <c r="B880" s="2" t="s">
        <v>1219</v>
      </c>
      <c r="C880" s="2" t="s">
        <v>47</v>
      </c>
      <c r="D880" s="2" t="s">
        <v>1220</v>
      </c>
      <c r="E880" s="2" t="s">
        <v>377</v>
      </c>
      <c r="F880" s="2" t="s">
        <v>228</v>
      </c>
      <c r="G880" s="2" t="s">
        <v>117</v>
      </c>
      <c r="H880" s="2" t="s">
        <v>138</v>
      </c>
      <c r="I880" s="2" t="s">
        <v>161</v>
      </c>
      <c r="J880" s="2" t="s">
        <v>180</v>
      </c>
      <c r="K880" s="2" t="s">
        <v>180</v>
      </c>
      <c r="L880" s="2" t="s">
        <v>181</v>
      </c>
      <c r="M880" s="2" t="s">
        <v>100</v>
      </c>
      <c r="N880" s="3">
        <v>7.889</v>
      </c>
      <c r="O880" s="3" t="s">
        <v>182</v>
      </c>
      <c r="P880" s="4">
        <f>IF(O880="吨",N880*1000,IF(O880="万立方米",N880*10000,""))</f>
        <v>78890.0</v>
      </c>
      <c r="Q880" s="2" t="s">
        <v>183</v>
      </c>
      <c r="R880" s="2" t="s">
        <v>184</v>
      </c>
      <c r="S880" s="2" t="s">
        <v>207</v>
      </c>
      <c r="T880" s="2" t="s">
        <v>75</v>
      </c>
      <c r="U880" s="4">
        <f>0.02</f>
        <v>0.02</v>
      </c>
      <c r="V880" s="2" t="s">
        <v>186</v>
      </c>
      <c r="W880" s="2" t="s">
        <v>208</v>
      </c>
      <c r="X880" s="2" t="s">
        <v>64</v>
      </c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/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1236</v>
      </c>
      <c r="B881" s="2" t="s">
        <v>1219</v>
      </c>
      <c r="C881" s="2" t="s">
        <v>47</v>
      </c>
      <c r="D881" s="2" t="s">
        <v>1220</v>
      </c>
      <c r="E881" s="2" t="s">
        <v>377</v>
      </c>
      <c r="F881" s="2" t="s">
        <v>228</v>
      </c>
      <c r="G881" s="2" t="s">
        <v>117</v>
      </c>
      <c r="H881" s="2" t="s">
        <v>138</v>
      </c>
      <c r="I881" s="2"/>
      <c r="J881" s="2"/>
      <c r="K881" s="2"/>
      <c r="L881" s="2"/>
      <c r="M881" s="2" t="s">
        <v>104</v>
      </c>
      <c r="N881" s="3"/>
      <c r="O881" s="3"/>
      <c r="P881" s="4">
        <v>0.0</v>
      </c>
      <c r="Q881" s="2" t="s">
        <v>105</v>
      </c>
      <c r="R881" s="2" t="s">
        <v>106</v>
      </c>
      <c r="S881" s="2" t="s">
        <v>107</v>
      </c>
      <c r="T881" s="2" t="s">
        <v>108</v>
      </c>
      <c r="U881" s="4">
        <f>0.0</f>
        <v>0.0</v>
      </c>
      <c r="V881" s="2" t="s">
        <v>109</v>
      </c>
      <c r="W881" s="2" t="s">
        <v>110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134</v>
      </c>
      <c r="AH881" s="2" t="s">
        <v>69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1237</v>
      </c>
      <c r="B882" s="2" t="s">
        <v>1238</v>
      </c>
      <c r="C882" s="2" t="s">
        <v>47</v>
      </c>
      <c r="D882" s="2" t="s">
        <v>334</v>
      </c>
      <c r="E882" s="2" t="s">
        <v>213</v>
      </c>
      <c r="F882" s="2" t="s">
        <v>228</v>
      </c>
      <c r="G882" s="2" t="s">
        <v>117</v>
      </c>
      <c r="H882" s="2" t="s">
        <v>433</v>
      </c>
      <c r="I882" s="2" t="s">
        <v>53</v>
      </c>
      <c r="J882" s="2" t="s">
        <v>230</v>
      </c>
      <c r="K882" s="2" t="s">
        <v>55</v>
      </c>
      <c r="L882" s="2" t="s">
        <v>51</v>
      </c>
      <c r="M882" s="2" t="s">
        <v>56</v>
      </c>
      <c r="N882" s="3">
        <v>239755.3</v>
      </c>
      <c r="O882" s="3" t="s">
        <v>57</v>
      </c>
      <c r="P882" s="4">
        <f>IF(O882="吨",N882*1000,IF(O882="万立方米",N882*10000,""))</f>
        <v>239755300.0</v>
      </c>
      <c r="Q882" s="2" t="s">
        <v>58</v>
      </c>
      <c r="R882" s="2" t="s">
        <v>59</v>
      </c>
      <c r="S882" s="2" t="s">
        <v>60</v>
      </c>
      <c r="T882" s="2" t="s">
        <v>61</v>
      </c>
      <c r="U882" s="4">
        <f>0.06</f>
        <v>0.06</v>
      </c>
      <c r="V882" s="2" t="s">
        <v>62</v>
      </c>
      <c r="W882" s="2" t="s">
        <v>63</v>
      </c>
      <c r="X882" s="2" t="s">
        <v>64</v>
      </c>
      <c r="Y882" s="2" t="s">
        <v>65</v>
      </c>
      <c r="Z882" s="2">
        <v>0</v>
      </c>
      <c r="AA882" s="2"/>
      <c r="AB882" s="2"/>
      <c r="AC882" s="4">
        <f>P882*U882/1000000</f>
        <v>14.385318</v>
      </c>
      <c r="AD882" s="4">
        <f>AC882*(1-Z882/100)</f>
        <v>14.385318</v>
      </c>
      <c r="AE882" s="2" t="s">
        <v>66</v>
      </c>
      <c r="AF882" s="2" t="s">
        <v>67</v>
      </c>
      <c r="AG882" s="2" t="s">
        <v>68</v>
      </c>
      <c r="AH882" s="2" t="s">
        <v>69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1239</v>
      </c>
      <c r="B883" s="2" t="s">
        <v>1238</v>
      </c>
      <c r="C883" s="2" t="s">
        <v>47</v>
      </c>
      <c r="D883" s="2" t="s">
        <v>334</v>
      </c>
      <c r="E883" s="2" t="s">
        <v>213</v>
      </c>
      <c r="F883" s="2" t="s">
        <v>228</v>
      </c>
      <c r="G883" s="2" t="s">
        <v>117</v>
      </c>
      <c r="H883" s="2" t="s">
        <v>433</v>
      </c>
      <c r="I883" s="2" t="s">
        <v>53</v>
      </c>
      <c r="J883" s="2" t="s">
        <v>230</v>
      </c>
      <c r="K883" s="2" t="s">
        <v>55</v>
      </c>
      <c r="L883" s="2" t="s">
        <v>51</v>
      </c>
      <c r="M883" s="2" t="s">
        <v>73</v>
      </c>
      <c r="N883" s="3">
        <v>239755.3</v>
      </c>
      <c r="O883" s="3" t="s">
        <v>57</v>
      </c>
      <c r="P883" s="4">
        <f>IF(O883="吨",N883*1000,IF(O883="万立方米",N883*10000,""))</f>
        <v>239755300.0</v>
      </c>
      <c r="Q883" s="2" t="s">
        <v>58</v>
      </c>
      <c r="R883" s="2" t="s">
        <v>59</v>
      </c>
      <c r="S883" s="2" t="s">
        <v>74</v>
      </c>
      <c r="T883" s="2" t="s">
        <v>75</v>
      </c>
      <c r="U883" s="4">
        <f>1.5</f>
        <v>1.5</v>
      </c>
      <c r="V883" s="2" t="s">
        <v>62</v>
      </c>
      <c r="W883" s="2" t="s">
        <v>76</v>
      </c>
      <c r="X883" s="2" t="s">
        <v>64</v>
      </c>
      <c r="Y883" s="2" t="s">
        <v>65</v>
      </c>
      <c r="Z883" s="2">
        <v>0</v>
      </c>
      <c r="AA883" s="2"/>
      <c r="AB883" s="2"/>
      <c r="AC883" s="4">
        <f>P883*U883/1000000</f>
        <v>359.63295</v>
      </c>
      <c r="AD883" s="4">
        <f>AC883*(1-Z883/100)</f>
        <v>359.63295</v>
      </c>
      <c r="AE883" s="2" t="s">
        <v>66</v>
      </c>
      <c r="AF883" s="2" t="s">
        <v>67</v>
      </c>
      <c r="AG883" s="2" t="s">
        <v>68</v>
      </c>
      <c r="AH883" s="2" t="s">
        <v>69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1240</v>
      </c>
      <c r="B884" s="2" t="s">
        <v>1238</v>
      </c>
      <c r="C884" s="2" t="s">
        <v>47</v>
      </c>
      <c r="D884" s="2" t="s">
        <v>334</v>
      </c>
      <c r="E884" s="2" t="s">
        <v>213</v>
      </c>
      <c r="F884" s="2" t="s">
        <v>228</v>
      </c>
      <c r="G884" s="2" t="s">
        <v>117</v>
      </c>
      <c r="H884" s="2" t="s">
        <v>433</v>
      </c>
      <c r="I884" s="2" t="s">
        <v>53</v>
      </c>
      <c r="J884" s="2" t="s">
        <v>230</v>
      </c>
      <c r="K884" s="2" t="s">
        <v>55</v>
      </c>
      <c r="L884" s="2" t="s">
        <v>51</v>
      </c>
      <c r="M884" s="2" t="s">
        <v>78</v>
      </c>
      <c r="N884" s="3">
        <v>239755.3</v>
      </c>
      <c r="O884" s="3" t="s">
        <v>57</v>
      </c>
      <c r="P884" s="4">
        <f>IF(O884="吨",N884*1000,IF(O884="万立方米",N884*10000,""))</f>
        <v>239755300.0</v>
      </c>
      <c r="Q884" s="2" t="s">
        <v>58</v>
      </c>
      <c r="R884" s="2" t="s">
        <v>59</v>
      </c>
      <c r="S884" s="2" t="s">
        <v>79</v>
      </c>
      <c r="T884" s="2" t="s">
        <v>75</v>
      </c>
      <c r="U884" s="4">
        <f>6.0</f>
        <v>6.0</v>
      </c>
      <c r="V884" s="2" t="s">
        <v>62</v>
      </c>
      <c r="W884" s="2" t="s">
        <v>80</v>
      </c>
      <c r="X884" s="2" t="s">
        <v>64</v>
      </c>
      <c r="Y884" s="2" t="s">
        <v>65</v>
      </c>
      <c r="Z884" s="2">
        <v>0</v>
      </c>
      <c r="AA884" s="2"/>
      <c r="AB884" s="2"/>
      <c r="AC884" s="4">
        <f>P884*U884/1000000</f>
        <v>1438.5318</v>
      </c>
      <c r="AD884" s="4">
        <f>AC884*(1-Z884/100)</f>
        <v>1438.5318</v>
      </c>
      <c r="AE884" s="2" t="s">
        <v>66</v>
      </c>
      <c r="AF884" s="2" t="s">
        <v>67</v>
      </c>
      <c r="AG884" s="2" t="s">
        <v>68</v>
      </c>
      <c r="AH884" s="2" t="s">
        <v>69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1241</v>
      </c>
      <c r="B885" s="2" t="s">
        <v>1238</v>
      </c>
      <c r="C885" s="2" t="s">
        <v>47</v>
      </c>
      <c r="D885" s="2" t="s">
        <v>334</v>
      </c>
      <c r="E885" s="2" t="s">
        <v>213</v>
      </c>
      <c r="F885" s="2" t="s">
        <v>228</v>
      </c>
      <c r="G885" s="2" t="s">
        <v>117</v>
      </c>
      <c r="H885" s="2" t="s">
        <v>433</v>
      </c>
      <c r="I885" s="2" t="s">
        <v>53</v>
      </c>
      <c r="J885" s="2" t="s">
        <v>230</v>
      </c>
      <c r="K885" s="2" t="s">
        <v>55</v>
      </c>
      <c r="L885" s="2" t="s">
        <v>51</v>
      </c>
      <c r="M885" s="2" t="s">
        <v>82</v>
      </c>
      <c r="N885" s="3">
        <v>239755.3</v>
      </c>
      <c r="O885" s="3" t="s">
        <v>57</v>
      </c>
      <c r="P885" s="4">
        <f>IF(O885="吨",N885*1000,IF(O885="万立方米",N885*10000,""))</f>
        <v>239755300.0</v>
      </c>
      <c r="Q885" s="2" t="s">
        <v>58</v>
      </c>
      <c r="R885" s="2" t="s">
        <v>59</v>
      </c>
      <c r="S885" s="2" t="s">
        <v>83</v>
      </c>
      <c r="T885" s="2" t="s">
        <v>61</v>
      </c>
      <c r="U885" s="4">
        <f>0.35</f>
        <v>0.35</v>
      </c>
      <c r="V885" s="2" t="s">
        <v>62</v>
      </c>
      <c r="W885" s="2" t="s">
        <v>84</v>
      </c>
      <c r="X885" s="2" t="s">
        <v>64</v>
      </c>
      <c r="Y885" s="2" t="s">
        <v>65</v>
      </c>
      <c r="Z885" s="2">
        <v>0</v>
      </c>
      <c r="AA885" s="2"/>
      <c r="AB885" s="2"/>
      <c r="AC885" s="4">
        <f>P885*U885/1000000</f>
        <v>83.914355</v>
      </c>
      <c r="AD885" s="4">
        <f>AC885*(1-Z885/100)</f>
        <v>83.914355</v>
      </c>
      <c r="AE885" s="2" t="s">
        <v>66</v>
      </c>
      <c r="AF885" s="2" t="s">
        <v>67</v>
      </c>
      <c r="AG885" s="2" t="s">
        <v>68</v>
      </c>
      <c r="AH885" s="2" t="s">
        <v>69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1242</v>
      </c>
      <c r="B886" s="2" t="s">
        <v>1238</v>
      </c>
      <c r="C886" s="2" t="s">
        <v>47</v>
      </c>
      <c r="D886" s="2" t="s">
        <v>334</v>
      </c>
      <c r="E886" s="2" t="s">
        <v>213</v>
      </c>
      <c r="F886" s="2" t="s">
        <v>228</v>
      </c>
      <c r="G886" s="2" t="s">
        <v>117</v>
      </c>
      <c r="H886" s="2" t="s">
        <v>433</v>
      </c>
      <c r="I886" s="2" t="s">
        <v>53</v>
      </c>
      <c r="J886" s="2" t="s">
        <v>230</v>
      </c>
      <c r="K886" s="2" t="s">
        <v>55</v>
      </c>
      <c r="L886" s="2" t="s">
        <v>51</v>
      </c>
      <c r="M886" s="2" t="s">
        <v>86</v>
      </c>
      <c r="N886" s="3">
        <v>239755.3</v>
      </c>
      <c r="O886" s="3" t="s">
        <v>57</v>
      </c>
      <c r="P886" s="4">
        <f>IF(O886="吨",N886*1000,IF(O886="万立方米",N886*10000,""))</f>
        <v>239755300.0</v>
      </c>
      <c r="Q886" s="2" t="s">
        <v>58</v>
      </c>
      <c r="R886" s="2" t="s">
        <v>59</v>
      </c>
      <c r="S886" s="2" t="s">
        <v>87</v>
      </c>
      <c r="T886" s="2" t="s">
        <v>88</v>
      </c>
      <c r="U886" s="4">
        <f>0.75</f>
        <v>0.75</v>
      </c>
      <c r="V886" s="2" t="s">
        <v>62</v>
      </c>
      <c r="W886" s="2" t="s">
        <v>89</v>
      </c>
      <c r="X886" s="2" t="s">
        <v>64</v>
      </c>
      <c r="Y886" s="2" t="s">
        <v>65</v>
      </c>
      <c r="Z886" s="2">
        <v>0</v>
      </c>
      <c r="AA886" s="2"/>
      <c r="AB886" s="2"/>
      <c r="AC886" s="4">
        <f>P886*U886/1000000</f>
        <v>179.816475</v>
      </c>
      <c r="AD886" s="4">
        <f>AC887*(1-AA886/100)+(AC886-AC887)*(1-AB886/100)</f>
        <v>179.816475</v>
      </c>
      <c r="AE886" s="2" t="s">
        <v>66</v>
      </c>
      <c r="AF886" s="2" t="s">
        <v>67</v>
      </c>
      <c r="AG886" s="2" t="s">
        <v>68</v>
      </c>
      <c r="AH886" s="2" t="s">
        <v>69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1243</v>
      </c>
      <c r="B887" s="2" t="s">
        <v>1238</v>
      </c>
      <c r="C887" s="2" t="s">
        <v>47</v>
      </c>
      <c r="D887" s="2" t="s">
        <v>334</v>
      </c>
      <c r="E887" s="2" t="s">
        <v>213</v>
      </c>
      <c r="F887" s="2" t="s">
        <v>228</v>
      </c>
      <c r="G887" s="2" t="s">
        <v>117</v>
      </c>
      <c r="H887" s="2" t="s">
        <v>433</v>
      </c>
      <c r="I887" s="2" t="s">
        <v>53</v>
      </c>
      <c r="J887" s="2" t="s">
        <v>230</v>
      </c>
      <c r="K887" s="2" t="s">
        <v>55</v>
      </c>
      <c r="L887" s="2" t="s">
        <v>51</v>
      </c>
      <c r="M887" s="2" t="s">
        <v>91</v>
      </c>
      <c r="N887" s="3">
        <v>239755.3</v>
      </c>
      <c r="O887" s="3" t="s">
        <v>57</v>
      </c>
      <c r="P887" s="4">
        <f>IF(O887="吨",N887*1000,IF(O887="万立方米",N887*10000,""))</f>
        <v>239755300.0</v>
      </c>
      <c r="Q887" s="2" t="s">
        <v>58</v>
      </c>
      <c r="R887" s="2" t="s">
        <v>59</v>
      </c>
      <c r="S887" s="2" t="s">
        <v>92</v>
      </c>
      <c r="T887" s="2" t="s">
        <v>88</v>
      </c>
      <c r="U887" s="4">
        <f>0.75</f>
        <v>0.75</v>
      </c>
      <c r="V887" s="2" t="s">
        <v>62</v>
      </c>
      <c r="W887" s="2" t="s">
        <v>93</v>
      </c>
      <c r="X887" s="2" t="s">
        <v>64</v>
      </c>
      <c r="Y887" s="2" t="s">
        <v>65</v>
      </c>
      <c r="Z887" s="2">
        <v>0</v>
      </c>
      <c r="AA887" s="2"/>
      <c r="AB887" s="2"/>
      <c r="AC887" s="4">
        <f>P887*U887/1000000</f>
        <v>179.816475</v>
      </c>
      <c r="AD887" s="4">
        <f>AC887*(1-Z887/100)</f>
        <v>179.816475</v>
      </c>
      <c r="AE887" s="2" t="s">
        <v>66</v>
      </c>
      <c r="AF887" s="2" t="s">
        <v>67</v>
      </c>
      <c r="AG887" s="2" t="s">
        <v>68</v>
      </c>
      <c r="AH887" s="2" t="s">
        <v>69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1244</v>
      </c>
      <c r="B888" s="2" t="s">
        <v>1238</v>
      </c>
      <c r="C888" s="2" t="s">
        <v>47</v>
      </c>
      <c r="D888" s="2" t="s">
        <v>334</v>
      </c>
      <c r="E888" s="2" t="s">
        <v>213</v>
      </c>
      <c r="F888" s="2" t="s">
        <v>228</v>
      </c>
      <c r="G888" s="2" t="s">
        <v>117</v>
      </c>
      <c r="H888" s="2" t="s">
        <v>433</v>
      </c>
      <c r="I888" s="2" t="s">
        <v>53</v>
      </c>
      <c r="J888" s="2" t="s">
        <v>230</v>
      </c>
      <c r="K888" s="2" t="s">
        <v>55</v>
      </c>
      <c r="L888" s="2" t="s">
        <v>51</v>
      </c>
      <c r="M888" s="2" t="s">
        <v>95</v>
      </c>
      <c r="N888" s="3">
        <v>239755.3</v>
      </c>
      <c r="O888" s="3" t="s">
        <v>57</v>
      </c>
      <c r="P888" s="4">
        <f>IF(O888="吨",N888*1000,IF(O888="万立方米",N888*10000,""))</f>
        <v>239755300.0</v>
      </c>
      <c r="Q888" s="2" t="s">
        <v>58</v>
      </c>
      <c r="R888" s="2" t="s">
        <v>59</v>
      </c>
      <c r="S888" s="2" t="s">
        <v>96</v>
      </c>
      <c r="T888" s="2" t="s">
        <v>97</v>
      </c>
      <c r="U888" s="4">
        <f>1.7</f>
        <v>1.7</v>
      </c>
      <c r="V888" s="2" t="s">
        <v>62</v>
      </c>
      <c r="W888" s="2" t="s">
        <v>98</v>
      </c>
      <c r="X888" s="2" t="s">
        <v>64</v>
      </c>
      <c r="Y888" s="2" t="s">
        <v>65</v>
      </c>
      <c r="Z888" s="2">
        <v>0</v>
      </c>
      <c r="AA888" s="2"/>
      <c r="AB888" s="2"/>
      <c r="AC888" s="4">
        <f>P888*U888/1000000</f>
        <v>407.58401</v>
      </c>
      <c r="AD888" s="4">
        <f>AC888*(1-Z888/100)</f>
        <v>407.58401</v>
      </c>
      <c r="AE888" s="2" t="s">
        <v>66</v>
      </c>
      <c r="AF888" s="2" t="s">
        <v>67</v>
      </c>
      <c r="AG888" s="2" t="s">
        <v>68</v>
      </c>
      <c r="AH888" s="2" t="s">
        <v>69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1245</v>
      </c>
      <c r="B889" s="2" t="s">
        <v>1238</v>
      </c>
      <c r="C889" s="2" t="s">
        <v>47</v>
      </c>
      <c r="D889" s="2" t="s">
        <v>334</v>
      </c>
      <c r="E889" s="2" t="s">
        <v>213</v>
      </c>
      <c r="F889" s="2" t="s">
        <v>228</v>
      </c>
      <c r="G889" s="2" t="s">
        <v>117</v>
      </c>
      <c r="H889" s="2" t="s">
        <v>433</v>
      </c>
      <c r="I889" s="2" t="s">
        <v>53</v>
      </c>
      <c r="J889" s="2" t="s">
        <v>230</v>
      </c>
      <c r="K889" s="2" t="s">
        <v>55</v>
      </c>
      <c r="L889" s="2" t="s">
        <v>51</v>
      </c>
      <c r="M889" s="2" t="s">
        <v>100</v>
      </c>
      <c r="N889" s="3">
        <v>239755.3</v>
      </c>
      <c r="O889" s="3" t="s">
        <v>57</v>
      </c>
      <c r="P889" s="4">
        <f>IF(O889="吨",N889*1000,IF(O889="万立方米",N889*10000,""))</f>
        <v>239755300.0</v>
      </c>
      <c r="Q889" s="2" t="s">
        <v>58</v>
      </c>
      <c r="R889" s="2" t="s">
        <v>59</v>
      </c>
      <c r="S889" s="2" t="s">
        <v>101</v>
      </c>
      <c r="T889" s="2" t="s">
        <v>75</v>
      </c>
      <c r="U889" s="4">
        <f>0.12</f>
        <v>0.12</v>
      </c>
      <c r="V889" s="2" t="s">
        <v>62</v>
      </c>
      <c r="W889" s="2" t="s">
        <v>102</v>
      </c>
      <c r="X889" s="2" t="s">
        <v>64</v>
      </c>
      <c r="Y889" s="2" t="s">
        <v>65</v>
      </c>
      <c r="Z889" s="2">
        <v>0</v>
      </c>
      <c r="AA889" s="2"/>
      <c r="AB889" s="2"/>
      <c r="AC889" s="4">
        <f>P889*U889/1000000</f>
        <v>28.770636</v>
      </c>
      <c r="AD889" s="4">
        <f>AC889*(1-Z889/100)</f>
        <v>28.770636</v>
      </c>
      <c r="AE889" s="2" t="s">
        <v>66</v>
      </c>
      <c r="AF889" s="2" t="s">
        <v>67</v>
      </c>
      <c r="AG889" s="2" t="s">
        <v>68</v>
      </c>
      <c r="AH889" s="2" t="s">
        <v>69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1246</v>
      </c>
      <c r="B890" s="2" t="s">
        <v>1238</v>
      </c>
      <c r="C890" s="2" t="s">
        <v>47</v>
      </c>
      <c r="D890" s="2" t="s">
        <v>334</v>
      </c>
      <c r="E890" s="2" t="s">
        <v>213</v>
      </c>
      <c r="F890" s="2" t="s">
        <v>228</v>
      </c>
      <c r="G890" s="2" t="s">
        <v>117</v>
      </c>
      <c r="H890" s="2" t="s">
        <v>433</v>
      </c>
      <c r="I890" s="2"/>
      <c r="J890" s="2"/>
      <c r="K890" s="2" t="s">
        <v>147</v>
      </c>
      <c r="L890" s="2" t="s">
        <v>253</v>
      </c>
      <c r="M890" s="2" t="s">
        <v>104</v>
      </c>
      <c r="N890" s="3"/>
      <c r="O890" s="3"/>
      <c r="P890" s="2"/>
      <c r="Q890" s="2" t="s">
        <v>105</v>
      </c>
      <c r="R890" s="2" t="s">
        <v>106</v>
      </c>
      <c r="S890" s="2" t="s">
        <v>107</v>
      </c>
      <c r="T890" s="2" t="s">
        <v>108</v>
      </c>
      <c r="U890" s="2"/>
      <c r="V890" s="2" t="s">
        <v>109</v>
      </c>
      <c r="W890" s="2" t="s">
        <v>110</v>
      </c>
      <c r="X890" s="2"/>
      <c r="Y890" s="2" t="s">
        <v>65</v>
      </c>
      <c r="Z890" s="2">
        <v>0</v>
      </c>
      <c r="AA890" s="2"/>
      <c r="AB890" s="2"/>
      <c r="AC890" s="2"/>
      <c r="AD890" s="2"/>
      <c r="AE890" s="2" t="s">
        <v>123</v>
      </c>
      <c r="AF890" s="2" t="s">
        <v>222</v>
      </c>
      <c r="AG890" s="2" t="s">
        <v>223</v>
      </c>
      <c r="AH890" s="2" t="s">
        <v>69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1247</v>
      </c>
      <c r="B891" s="2" t="s">
        <v>1248</v>
      </c>
      <c r="C891" s="2" t="s">
        <v>47</v>
      </c>
      <c r="D891" s="2" t="s">
        <v>1249</v>
      </c>
      <c r="E891" s="2" t="s">
        <v>346</v>
      </c>
      <c r="F891" s="2" t="s">
        <v>228</v>
      </c>
      <c r="G891" s="2" t="s">
        <v>117</v>
      </c>
      <c r="H891" s="2" t="s">
        <v>323</v>
      </c>
      <c r="I891" s="2" t="s">
        <v>53</v>
      </c>
      <c r="J891" s="2" t="s">
        <v>230</v>
      </c>
      <c r="K891" s="2" t="s">
        <v>55</v>
      </c>
      <c r="L891" s="2" t="s">
        <v>51</v>
      </c>
      <c r="M891" s="2" t="s">
        <v>56</v>
      </c>
      <c r="N891" s="3">
        <v>157635.5</v>
      </c>
      <c r="O891" s="3" t="s">
        <v>57</v>
      </c>
      <c r="P891" s="4">
        <f>IF(O891="吨",N891*1000,IF(O891="万立方米",N891*10000,""))</f>
        <v>157635500.0</v>
      </c>
      <c r="Q891" s="2" t="s">
        <v>58</v>
      </c>
      <c r="R891" s="2" t="s">
        <v>59</v>
      </c>
      <c r="S891" s="2" t="s">
        <v>60</v>
      </c>
      <c r="T891" s="2" t="s">
        <v>61</v>
      </c>
      <c r="U891" s="4">
        <f>0.06</f>
        <v>0.06</v>
      </c>
      <c r="V891" s="2" t="s">
        <v>62</v>
      </c>
      <c r="W891" s="2" t="s">
        <v>63</v>
      </c>
      <c r="X891" s="2" t="s">
        <v>64</v>
      </c>
      <c r="Y891" s="2" t="s">
        <v>65</v>
      </c>
      <c r="Z891" s="2">
        <v>0</v>
      </c>
      <c r="AA891" s="2"/>
      <c r="AB891" s="2"/>
      <c r="AC891" s="4">
        <f>P891*U891/1000000</f>
        <v>9.45813</v>
      </c>
      <c r="AD891" s="4">
        <f>AC891*(1-Z891/100)</f>
        <v>9.45813</v>
      </c>
      <c r="AE891" s="2" t="s">
        <v>66</v>
      </c>
      <c r="AF891" s="2" t="s">
        <v>67</v>
      </c>
      <c r="AG891" s="2" t="s">
        <v>68</v>
      </c>
      <c r="AH891" s="2" t="s">
        <v>69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1250</v>
      </c>
      <c r="B892" s="2" t="s">
        <v>1248</v>
      </c>
      <c r="C892" s="2" t="s">
        <v>47</v>
      </c>
      <c r="D892" s="2" t="s">
        <v>1249</v>
      </c>
      <c r="E892" s="2" t="s">
        <v>346</v>
      </c>
      <c r="F892" s="2" t="s">
        <v>228</v>
      </c>
      <c r="G892" s="2" t="s">
        <v>117</v>
      </c>
      <c r="H892" s="2" t="s">
        <v>323</v>
      </c>
      <c r="I892" s="2" t="s">
        <v>53</v>
      </c>
      <c r="J892" s="2" t="s">
        <v>230</v>
      </c>
      <c r="K892" s="2" t="s">
        <v>55</v>
      </c>
      <c r="L892" s="2" t="s">
        <v>51</v>
      </c>
      <c r="M892" s="2" t="s">
        <v>73</v>
      </c>
      <c r="N892" s="3">
        <v>157635.5</v>
      </c>
      <c r="O892" s="3" t="s">
        <v>57</v>
      </c>
      <c r="P892" s="4">
        <f>IF(O892="吨",N892*1000,IF(O892="万立方米",N892*10000,""))</f>
        <v>157635500.0</v>
      </c>
      <c r="Q892" s="2" t="s">
        <v>58</v>
      </c>
      <c r="R892" s="2" t="s">
        <v>59</v>
      </c>
      <c r="S892" s="2" t="s">
        <v>74</v>
      </c>
      <c r="T892" s="2" t="s">
        <v>75</v>
      </c>
      <c r="U892" s="4">
        <f>1.5</f>
        <v>1.5</v>
      </c>
      <c r="V892" s="2" t="s">
        <v>62</v>
      </c>
      <c r="W892" s="2" t="s">
        <v>76</v>
      </c>
      <c r="X892" s="2" t="s">
        <v>64</v>
      </c>
      <c r="Y892" s="2" t="s">
        <v>65</v>
      </c>
      <c r="Z892" s="2">
        <v>0</v>
      </c>
      <c r="AA892" s="2"/>
      <c r="AB892" s="2"/>
      <c r="AC892" s="4">
        <f>P892*U892/1000000</f>
        <v>236.45325</v>
      </c>
      <c r="AD892" s="4">
        <f>AC892*(1-Z892/100)</f>
        <v>236.45325</v>
      </c>
      <c r="AE892" s="2" t="s">
        <v>66</v>
      </c>
      <c r="AF892" s="2" t="s">
        <v>67</v>
      </c>
      <c r="AG892" s="2" t="s">
        <v>68</v>
      </c>
      <c r="AH892" s="2" t="s">
        <v>69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1251</v>
      </c>
      <c r="B893" s="2" t="s">
        <v>1248</v>
      </c>
      <c r="C893" s="2" t="s">
        <v>47</v>
      </c>
      <c r="D893" s="2" t="s">
        <v>1249</v>
      </c>
      <c r="E893" s="2" t="s">
        <v>346</v>
      </c>
      <c r="F893" s="2" t="s">
        <v>228</v>
      </c>
      <c r="G893" s="2" t="s">
        <v>117</v>
      </c>
      <c r="H893" s="2" t="s">
        <v>323</v>
      </c>
      <c r="I893" s="2" t="s">
        <v>53</v>
      </c>
      <c r="J893" s="2" t="s">
        <v>230</v>
      </c>
      <c r="K893" s="2" t="s">
        <v>55</v>
      </c>
      <c r="L893" s="2" t="s">
        <v>51</v>
      </c>
      <c r="M893" s="2" t="s">
        <v>78</v>
      </c>
      <c r="N893" s="3">
        <v>157635.5</v>
      </c>
      <c r="O893" s="3" t="s">
        <v>57</v>
      </c>
      <c r="P893" s="4">
        <f>IF(O893="吨",N893*1000,IF(O893="万立方米",N893*10000,""))</f>
        <v>157635500.0</v>
      </c>
      <c r="Q893" s="2" t="s">
        <v>58</v>
      </c>
      <c r="R893" s="2" t="s">
        <v>59</v>
      </c>
      <c r="S893" s="2" t="s">
        <v>79</v>
      </c>
      <c r="T893" s="2" t="s">
        <v>75</v>
      </c>
      <c r="U893" s="4">
        <f>6.0</f>
        <v>6.0</v>
      </c>
      <c r="V893" s="2" t="s">
        <v>62</v>
      </c>
      <c r="W893" s="2" t="s">
        <v>80</v>
      </c>
      <c r="X893" s="2" t="s">
        <v>64</v>
      </c>
      <c r="Y893" s="2" t="s">
        <v>65</v>
      </c>
      <c r="Z893" s="2">
        <v>0</v>
      </c>
      <c r="AA893" s="2"/>
      <c r="AB893" s="2"/>
      <c r="AC893" s="4">
        <f>P893*U893/1000000</f>
        <v>945.813</v>
      </c>
      <c r="AD893" s="4">
        <f>AC893*(1-Z893/100)</f>
        <v>945.813</v>
      </c>
      <c r="AE893" s="2" t="s">
        <v>66</v>
      </c>
      <c r="AF893" s="2" t="s">
        <v>67</v>
      </c>
      <c r="AG893" s="2" t="s">
        <v>68</v>
      </c>
      <c r="AH893" s="2" t="s">
        <v>69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1252</v>
      </c>
      <c r="B894" s="2" t="s">
        <v>1248</v>
      </c>
      <c r="C894" s="2" t="s">
        <v>47</v>
      </c>
      <c r="D894" s="2" t="s">
        <v>1249</v>
      </c>
      <c r="E894" s="2" t="s">
        <v>346</v>
      </c>
      <c r="F894" s="2" t="s">
        <v>228</v>
      </c>
      <c r="G894" s="2" t="s">
        <v>117</v>
      </c>
      <c r="H894" s="2" t="s">
        <v>323</v>
      </c>
      <c r="I894" s="2" t="s">
        <v>53</v>
      </c>
      <c r="J894" s="2" t="s">
        <v>230</v>
      </c>
      <c r="K894" s="2" t="s">
        <v>55</v>
      </c>
      <c r="L894" s="2" t="s">
        <v>51</v>
      </c>
      <c r="M894" s="2" t="s">
        <v>82</v>
      </c>
      <c r="N894" s="3">
        <v>157635.5</v>
      </c>
      <c r="O894" s="3" t="s">
        <v>57</v>
      </c>
      <c r="P894" s="4">
        <f>IF(O894="吨",N894*1000,IF(O894="万立方米",N894*10000,""))</f>
        <v>157635500.0</v>
      </c>
      <c r="Q894" s="2" t="s">
        <v>58</v>
      </c>
      <c r="R894" s="2" t="s">
        <v>59</v>
      </c>
      <c r="S894" s="2" t="s">
        <v>83</v>
      </c>
      <c r="T894" s="2" t="s">
        <v>61</v>
      </c>
      <c r="U894" s="4">
        <f>0.35</f>
        <v>0.35</v>
      </c>
      <c r="V894" s="2" t="s">
        <v>62</v>
      </c>
      <c r="W894" s="2" t="s">
        <v>84</v>
      </c>
      <c r="X894" s="2" t="s">
        <v>64</v>
      </c>
      <c r="Y894" s="2" t="s">
        <v>65</v>
      </c>
      <c r="Z894" s="2">
        <v>0</v>
      </c>
      <c r="AA894" s="2"/>
      <c r="AB894" s="2"/>
      <c r="AC894" s="4">
        <f>P894*U894/1000000</f>
        <v>55.172425</v>
      </c>
      <c r="AD894" s="4">
        <f>AC894*(1-Z894/100)</f>
        <v>55.172425</v>
      </c>
      <c r="AE894" s="2" t="s">
        <v>66</v>
      </c>
      <c r="AF894" s="2" t="s">
        <v>67</v>
      </c>
      <c r="AG894" s="2" t="s">
        <v>68</v>
      </c>
      <c r="AH894" s="2" t="s">
        <v>69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1253</v>
      </c>
      <c r="B895" s="2" t="s">
        <v>1248</v>
      </c>
      <c r="C895" s="2" t="s">
        <v>47</v>
      </c>
      <c r="D895" s="2" t="s">
        <v>1249</v>
      </c>
      <c r="E895" s="2" t="s">
        <v>346</v>
      </c>
      <c r="F895" s="2" t="s">
        <v>228</v>
      </c>
      <c r="G895" s="2" t="s">
        <v>117</v>
      </c>
      <c r="H895" s="2" t="s">
        <v>323</v>
      </c>
      <c r="I895" s="2" t="s">
        <v>53</v>
      </c>
      <c r="J895" s="2" t="s">
        <v>230</v>
      </c>
      <c r="K895" s="2" t="s">
        <v>55</v>
      </c>
      <c r="L895" s="2" t="s">
        <v>51</v>
      </c>
      <c r="M895" s="2" t="s">
        <v>86</v>
      </c>
      <c r="N895" s="3">
        <v>157635.5</v>
      </c>
      <c r="O895" s="3" t="s">
        <v>57</v>
      </c>
      <c r="P895" s="4">
        <f>IF(O895="吨",N895*1000,IF(O895="万立方米",N895*10000,""))</f>
        <v>157635500.0</v>
      </c>
      <c r="Q895" s="2" t="s">
        <v>58</v>
      </c>
      <c r="R895" s="2" t="s">
        <v>59</v>
      </c>
      <c r="S895" s="2" t="s">
        <v>87</v>
      </c>
      <c r="T895" s="2" t="s">
        <v>88</v>
      </c>
      <c r="U895" s="4">
        <f>0.75</f>
        <v>0.75</v>
      </c>
      <c r="V895" s="2" t="s">
        <v>62</v>
      </c>
      <c r="W895" s="2" t="s">
        <v>89</v>
      </c>
      <c r="X895" s="2" t="s">
        <v>64</v>
      </c>
      <c r="Y895" s="2" t="s">
        <v>65</v>
      </c>
      <c r="Z895" s="2">
        <v>0</v>
      </c>
      <c r="AA895" s="2"/>
      <c r="AB895" s="2"/>
      <c r="AC895" s="4">
        <f>P895*U895/1000000</f>
        <v>118.226625</v>
      </c>
      <c r="AD895" s="4">
        <f>AC896*(1-AA895/100)+(AC895-AC896)*(1-AB895/100)</f>
        <v>118.226625</v>
      </c>
      <c r="AE895" s="2" t="s">
        <v>66</v>
      </c>
      <c r="AF895" s="2" t="s">
        <v>67</v>
      </c>
      <c r="AG895" s="2" t="s">
        <v>68</v>
      </c>
      <c r="AH895" s="2" t="s">
        <v>69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1254</v>
      </c>
      <c r="B896" s="2" t="s">
        <v>1248</v>
      </c>
      <c r="C896" s="2" t="s">
        <v>47</v>
      </c>
      <c r="D896" s="2" t="s">
        <v>1249</v>
      </c>
      <c r="E896" s="2" t="s">
        <v>346</v>
      </c>
      <c r="F896" s="2" t="s">
        <v>228</v>
      </c>
      <c r="G896" s="2" t="s">
        <v>117</v>
      </c>
      <c r="H896" s="2" t="s">
        <v>323</v>
      </c>
      <c r="I896" s="2" t="s">
        <v>53</v>
      </c>
      <c r="J896" s="2" t="s">
        <v>230</v>
      </c>
      <c r="K896" s="2" t="s">
        <v>55</v>
      </c>
      <c r="L896" s="2" t="s">
        <v>51</v>
      </c>
      <c r="M896" s="2" t="s">
        <v>91</v>
      </c>
      <c r="N896" s="3">
        <v>157635.5</v>
      </c>
      <c r="O896" s="3" t="s">
        <v>57</v>
      </c>
      <c r="P896" s="4">
        <f>IF(O896="吨",N896*1000,IF(O896="万立方米",N896*10000,""))</f>
        <v>157635500.0</v>
      </c>
      <c r="Q896" s="2" t="s">
        <v>58</v>
      </c>
      <c r="R896" s="2" t="s">
        <v>59</v>
      </c>
      <c r="S896" s="2" t="s">
        <v>92</v>
      </c>
      <c r="T896" s="2" t="s">
        <v>88</v>
      </c>
      <c r="U896" s="4">
        <f>0.75</f>
        <v>0.75</v>
      </c>
      <c r="V896" s="2" t="s">
        <v>62</v>
      </c>
      <c r="W896" s="2" t="s">
        <v>93</v>
      </c>
      <c r="X896" s="2" t="s">
        <v>64</v>
      </c>
      <c r="Y896" s="2" t="s">
        <v>65</v>
      </c>
      <c r="Z896" s="2">
        <v>0</v>
      </c>
      <c r="AA896" s="2"/>
      <c r="AB896" s="2"/>
      <c r="AC896" s="4">
        <f>P896*U896/1000000</f>
        <v>118.226625</v>
      </c>
      <c r="AD896" s="4">
        <f>AC896*(1-Z896/100)</f>
        <v>118.226625</v>
      </c>
      <c r="AE896" s="2" t="s">
        <v>66</v>
      </c>
      <c r="AF896" s="2" t="s">
        <v>67</v>
      </c>
      <c r="AG896" s="2" t="s">
        <v>68</v>
      </c>
      <c r="AH896" s="2" t="s">
        <v>69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1255</v>
      </c>
      <c r="B897" s="2" t="s">
        <v>1248</v>
      </c>
      <c r="C897" s="2" t="s">
        <v>47</v>
      </c>
      <c r="D897" s="2" t="s">
        <v>1249</v>
      </c>
      <c r="E897" s="2" t="s">
        <v>346</v>
      </c>
      <c r="F897" s="2" t="s">
        <v>228</v>
      </c>
      <c r="G897" s="2" t="s">
        <v>117</v>
      </c>
      <c r="H897" s="2" t="s">
        <v>323</v>
      </c>
      <c r="I897" s="2" t="s">
        <v>53</v>
      </c>
      <c r="J897" s="2" t="s">
        <v>230</v>
      </c>
      <c r="K897" s="2" t="s">
        <v>55</v>
      </c>
      <c r="L897" s="2" t="s">
        <v>51</v>
      </c>
      <c r="M897" s="2" t="s">
        <v>95</v>
      </c>
      <c r="N897" s="3">
        <v>157635.5</v>
      </c>
      <c r="O897" s="3" t="s">
        <v>57</v>
      </c>
      <c r="P897" s="4">
        <f>IF(O897="吨",N897*1000,IF(O897="万立方米",N897*10000,""))</f>
        <v>157635500.0</v>
      </c>
      <c r="Q897" s="2" t="s">
        <v>58</v>
      </c>
      <c r="R897" s="2" t="s">
        <v>59</v>
      </c>
      <c r="S897" s="2" t="s">
        <v>96</v>
      </c>
      <c r="T897" s="2" t="s">
        <v>97</v>
      </c>
      <c r="U897" s="4">
        <f>1.7</f>
        <v>1.7</v>
      </c>
      <c r="V897" s="2" t="s">
        <v>62</v>
      </c>
      <c r="W897" s="2" t="s">
        <v>98</v>
      </c>
      <c r="X897" s="2" t="s">
        <v>64</v>
      </c>
      <c r="Y897" s="2" t="s">
        <v>65</v>
      </c>
      <c r="Z897" s="2">
        <v>0</v>
      </c>
      <c r="AA897" s="2"/>
      <c r="AB897" s="2"/>
      <c r="AC897" s="4">
        <f>P897*U897/1000000</f>
        <v>267.98035</v>
      </c>
      <c r="AD897" s="4">
        <f>AC897*(1-Z897/100)</f>
        <v>267.98035</v>
      </c>
      <c r="AE897" s="2" t="s">
        <v>66</v>
      </c>
      <c r="AF897" s="2" t="s">
        <v>67</v>
      </c>
      <c r="AG897" s="2" t="s">
        <v>68</v>
      </c>
      <c r="AH897" s="2" t="s">
        <v>69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1256</v>
      </c>
      <c r="B898" s="2" t="s">
        <v>1248</v>
      </c>
      <c r="C898" s="2" t="s">
        <v>47</v>
      </c>
      <c r="D898" s="2" t="s">
        <v>1249</v>
      </c>
      <c r="E898" s="2" t="s">
        <v>346</v>
      </c>
      <c r="F898" s="2" t="s">
        <v>228</v>
      </c>
      <c r="G898" s="2" t="s">
        <v>117</v>
      </c>
      <c r="H898" s="2" t="s">
        <v>323</v>
      </c>
      <c r="I898" s="2" t="s">
        <v>53</v>
      </c>
      <c r="J898" s="2" t="s">
        <v>230</v>
      </c>
      <c r="K898" s="2" t="s">
        <v>55</v>
      </c>
      <c r="L898" s="2" t="s">
        <v>51</v>
      </c>
      <c r="M898" s="2" t="s">
        <v>100</v>
      </c>
      <c r="N898" s="3">
        <v>157635.5</v>
      </c>
      <c r="O898" s="3" t="s">
        <v>57</v>
      </c>
      <c r="P898" s="4">
        <f>IF(O898="吨",N898*1000,IF(O898="万立方米",N898*10000,""))</f>
        <v>157635500.0</v>
      </c>
      <c r="Q898" s="2" t="s">
        <v>58</v>
      </c>
      <c r="R898" s="2" t="s">
        <v>59</v>
      </c>
      <c r="S898" s="2" t="s">
        <v>101</v>
      </c>
      <c r="T898" s="2" t="s">
        <v>75</v>
      </c>
      <c r="U898" s="4">
        <f>0.12</f>
        <v>0.12</v>
      </c>
      <c r="V898" s="2" t="s">
        <v>62</v>
      </c>
      <c r="W898" s="2" t="s">
        <v>102</v>
      </c>
      <c r="X898" s="2" t="s">
        <v>64</v>
      </c>
      <c r="Y898" s="2" t="s">
        <v>65</v>
      </c>
      <c r="Z898" s="2">
        <v>0</v>
      </c>
      <c r="AA898" s="2"/>
      <c r="AB898" s="2"/>
      <c r="AC898" s="4">
        <f>P898*U898/1000000</f>
        <v>18.91626</v>
      </c>
      <c r="AD898" s="4">
        <f>AC898*(1-Z898/100)</f>
        <v>18.91626</v>
      </c>
      <c r="AE898" s="2" t="s">
        <v>66</v>
      </c>
      <c r="AF898" s="2" t="s">
        <v>67</v>
      </c>
      <c r="AG898" s="2" t="s">
        <v>68</v>
      </c>
      <c r="AH898" s="2" t="s">
        <v>69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1257</v>
      </c>
      <c r="B899" s="2" t="s">
        <v>1248</v>
      </c>
      <c r="C899" s="2" t="s">
        <v>47</v>
      </c>
      <c r="D899" s="2" t="s">
        <v>1249</v>
      </c>
      <c r="E899" s="2" t="s">
        <v>346</v>
      </c>
      <c r="F899" s="2" t="s">
        <v>228</v>
      </c>
      <c r="G899" s="2" t="s">
        <v>117</v>
      </c>
      <c r="H899" s="2" t="s">
        <v>323</v>
      </c>
      <c r="I899" s="2"/>
      <c r="J899" s="2"/>
      <c r="K899" s="2" t="s">
        <v>147</v>
      </c>
      <c r="L899" s="2" t="s">
        <v>148</v>
      </c>
      <c r="M899" s="2" t="s">
        <v>104</v>
      </c>
      <c r="N899" s="3"/>
      <c r="O899" s="3"/>
      <c r="P899" s="2"/>
      <c r="Q899" s="2" t="s">
        <v>105</v>
      </c>
      <c r="R899" s="2" t="s">
        <v>106</v>
      </c>
      <c r="S899" s="2" t="s">
        <v>107</v>
      </c>
      <c r="T899" s="2" t="s">
        <v>108</v>
      </c>
      <c r="U899" s="2"/>
      <c r="V899" s="2" t="s">
        <v>109</v>
      </c>
      <c r="W899" s="2" t="s">
        <v>110</v>
      </c>
      <c r="X899" s="2"/>
      <c r="Y899" s="2" t="s">
        <v>65</v>
      </c>
      <c r="Z899" s="2">
        <v>0</v>
      </c>
      <c r="AA899" s="2"/>
      <c r="AB899" s="2"/>
      <c r="AC899" s="2"/>
      <c r="AD899" s="2"/>
      <c r="AE899" s="2" t="s">
        <v>123</v>
      </c>
      <c r="AF899" s="2" t="s">
        <v>222</v>
      </c>
      <c r="AG899" s="2" t="s">
        <v>223</v>
      </c>
      <c r="AH899" s="2" t="s">
        <v>69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1258</v>
      </c>
      <c r="B900" s="2" t="s">
        <v>1259</v>
      </c>
      <c r="C900" s="2" t="s">
        <v>47</v>
      </c>
      <c r="D900" s="2" t="s">
        <v>571</v>
      </c>
      <c r="E900" s="2" t="s">
        <v>227</v>
      </c>
      <c r="F900" s="2" t="s">
        <v>50</v>
      </c>
      <c r="G900" s="2" t="s">
        <v>572</v>
      </c>
      <c r="H900" s="2" t="s">
        <v>138</v>
      </c>
      <c r="I900" s="2" t="s">
        <v>53</v>
      </c>
      <c r="J900" s="2" t="s">
        <v>180</v>
      </c>
      <c r="K900" s="2" t="s">
        <v>180</v>
      </c>
      <c r="L900" s="2" t="s">
        <v>181</v>
      </c>
      <c r="M900" s="2" t="s">
        <v>56</v>
      </c>
      <c r="N900" s="3">
        <v>47415.045</v>
      </c>
      <c r="O900" s="3" t="s">
        <v>182</v>
      </c>
      <c r="P900" s="4">
        <f>IF(O900="吨",N900*1000,IF(O900="万立方米",N900*10000,""))</f>
        <v>474150450.0</v>
      </c>
      <c r="Q900" s="2" t="s">
        <v>183</v>
      </c>
      <c r="R900" s="2" t="s">
        <v>184</v>
      </c>
      <c r="S900" s="2" t="s">
        <v>185</v>
      </c>
      <c r="T900" s="2" t="s">
        <v>75</v>
      </c>
      <c r="U900" s="4">
        <f>0.001</f>
        <v>0.001</v>
      </c>
      <c r="V900" s="2" t="s">
        <v>186</v>
      </c>
      <c r="W900" s="2" t="s">
        <v>187</v>
      </c>
      <c r="X900" s="2" t="s">
        <v>64</v>
      </c>
      <c r="Y900" s="2" t="s">
        <v>65</v>
      </c>
      <c r="Z900" s="2">
        <v>0</v>
      </c>
      <c r="AA900" s="2"/>
      <c r="AB900" s="2"/>
      <c r="AC900" s="4">
        <f>P900*U900/1000000</f>
        <v>0.47415045</v>
      </c>
      <c r="AD900" s="4">
        <f>AC900*(1-Z900/100)</f>
        <v>0.47415045</v>
      </c>
      <c r="AE900" s="2" t="s">
        <v>66</v>
      </c>
      <c r="AF900" s="2" t="s">
        <v>67</v>
      </c>
      <c r="AG900" s="2" t="s">
        <v>68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1260</v>
      </c>
      <c r="B901" s="2" t="s">
        <v>1259</v>
      </c>
      <c r="C901" s="2" t="s">
        <v>47</v>
      </c>
      <c r="D901" s="2" t="s">
        <v>571</v>
      </c>
      <c r="E901" s="2" t="s">
        <v>227</v>
      </c>
      <c r="F901" s="2" t="s">
        <v>50</v>
      </c>
      <c r="G901" s="2" t="s">
        <v>572</v>
      </c>
      <c r="H901" s="2" t="s">
        <v>138</v>
      </c>
      <c r="I901" s="2" t="s">
        <v>53</v>
      </c>
      <c r="J901" s="2" t="s">
        <v>180</v>
      </c>
      <c r="K901" s="2" t="s">
        <v>180</v>
      </c>
      <c r="L901" s="2" t="s">
        <v>181</v>
      </c>
      <c r="M901" s="2" t="s">
        <v>73</v>
      </c>
      <c r="N901" s="3">
        <v>47415.045</v>
      </c>
      <c r="O901" s="3" t="s">
        <v>182</v>
      </c>
      <c r="P901" s="4">
        <f>IF(O901="吨",N901*1000,IF(O901="万立方米",N901*10000,""))</f>
        <v>474150450.0</v>
      </c>
      <c r="Q901" s="2" t="s">
        <v>183</v>
      </c>
      <c r="R901" s="2" t="s">
        <v>184</v>
      </c>
      <c r="S901" s="2" t="s">
        <v>189</v>
      </c>
      <c r="T901" s="2" t="s">
        <v>75</v>
      </c>
      <c r="U901" s="4">
        <f>0.35</f>
        <v>0.35</v>
      </c>
      <c r="V901" s="2" t="s">
        <v>186</v>
      </c>
      <c r="W901" s="2" t="s">
        <v>190</v>
      </c>
      <c r="X901" s="2" t="s">
        <v>64</v>
      </c>
      <c r="Y901" s="2" t="s">
        <v>65</v>
      </c>
      <c r="Z901" s="2">
        <v>0</v>
      </c>
      <c r="AA901" s="2"/>
      <c r="AB901" s="2"/>
      <c r="AC901" s="4">
        <f>P901*U901/1000000</f>
        <v>165.9526575</v>
      </c>
      <c r="AD901" s="4">
        <f>AC901*(1-Z901/100)</f>
        <v>165.9526575</v>
      </c>
      <c r="AE901" s="2" t="s">
        <v>66</v>
      </c>
      <c r="AF901" s="2" t="s">
        <v>67</v>
      </c>
      <c r="AG901" s="2" t="s">
        <v>68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1261</v>
      </c>
      <c r="B902" s="2" t="s">
        <v>1259</v>
      </c>
      <c r="C902" s="2" t="s">
        <v>47</v>
      </c>
      <c r="D902" s="2" t="s">
        <v>571</v>
      </c>
      <c r="E902" s="2" t="s">
        <v>227</v>
      </c>
      <c r="F902" s="2" t="s">
        <v>50</v>
      </c>
      <c r="G902" s="2" t="s">
        <v>572</v>
      </c>
      <c r="H902" s="2" t="s">
        <v>138</v>
      </c>
      <c r="I902" s="2" t="s">
        <v>53</v>
      </c>
      <c r="J902" s="2" t="s">
        <v>180</v>
      </c>
      <c r="K902" s="2" t="s">
        <v>180</v>
      </c>
      <c r="L902" s="2" t="s">
        <v>181</v>
      </c>
      <c r="M902" s="2" t="s">
        <v>78</v>
      </c>
      <c r="N902" s="3">
        <v>47415.045</v>
      </c>
      <c r="O902" s="3" t="s">
        <v>182</v>
      </c>
      <c r="P902" s="4">
        <f>IF(O902="吨",N902*1000,IF(O902="万立方米",N902*10000,""))</f>
        <v>474150450.0</v>
      </c>
      <c r="Q902" s="2" t="s">
        <v>183</v>
      </c>
      <c r="R902" s="2" t="s">
        <v>184</v>
      </c>
      <c r="S902" s="2" t="s">
        <v>192</v>
      </c>
      <c r="T902" s="2" t="s">
        <v>75</v>
      </c>
      <c r="U902" s="4">
        <f>1.2</f>
        <v>1.2</v>
      </c>
      <c r="V902" s="2" t="s">
        <v>186</v>
      </c>
      <c r="W902" s="2" t="s">
        <v>193</v>
      </c>
      <c r="X902" s="2" t="s">
        <v>64</v>
      </c>
      <c r="Y902" s="2" t="s">
        <v>65</v>
      </c>
      <c r="Z902" s="2">
        <v>0</v>
      </c>
      <c r="AA902" s="2"/>
      <c r="AB902" s="2"/>
      <c r="AC902" s="4">
        <f>P902*U902/1000000</f>
        <v>568.98054</v>
      </c>
      <c r="AD902" s="4">
        <f>AC902*(1-Z902/100)</f>
        <v>568.98054</v>
      </c>
      <c r="AE902" s="2" t="s">
        <v>66</v>
      </c>
      <c r="AF902" s="2" t="s">
        <v>67</v>
      </c>
      <c r="AG902" s="2" t="s">
        <v>68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1262</v>
      </c>
      <c r="B903" s="2" t="s">
        <v>1259</v>
      </c>
      <c r="C903" s="2" t="s">
        <v>47</v>
      </c>
      <c r="D903" s="2" t="s">
        <v>571</v>
      </c>
      <c r="E903" s="2" t="s">
        <v>227</v>
      </c>
      <c r="F903" s="2" t="s">
        <v>50</v>
      </c>
      <c r="G903" s="2" t="s">
        <v>572</v>
      </c>
      <c r="H903" s="2" t="s">
        <v>138</v>
      </c>
      <c r="I903" s="2" t="s">
        <v>53</v>
      </c>
      <c r="J903" s="2" t="s">
        <v>180</v>
      </c>
      <c r="K903" s="2" t="s">
        <v>180</v>
      </c>
      <c r="L903" s="2" t="s">
        <v>181</v>
      </c>
      <c r="M903" s="2" t="s">
        <v>82</v>
      </c>
      <c r="N903" s="3">
        <v>47415.045</v>
      </c>
      <c r="O903" s="3" t="s">
        <v>182</v>
      </c>
      <c r="P903" s="4">
        <f>IF(O903="吨",N903*1000,IF(O903="万立方米",N903*10000,""))</f>
        <v>474150450.0</v>
      </c>
      <c r="Q903" s="2" t="s">
        <v>183</v>
      </c>
      <c r="R903" s="2" t="s">
        <v>184</v>
      </c>
      <c r="S903" s="2" t="s">
        <v>195</v>
      </c>
      <c r="T903" s="2" t="s">
        <v>75</v>
      </c>
      <c r="U903" s="4">
        <f>0.002</f>
        <v>0.002</v>
      </c>
      <c r="V903" s="2" t="s">
        <v>186</v>
      </c>
      <c r="W903" s="2" t="s">
        <v>196</v>
      </c>
      <c r="X903" s="2" t="s">
        <v>64</v>
      </c>
      <c r="Y903" s="2" t="s">
        <v>65</v>
      </c>
      <c r="Z903" s="2">
        <v>0</v>
      </c>
      <c r="AA903" s="2"/>
      <c r="AB903" s="2"/>
      <c r="AC903" s="4">
        <f>P903*U903/1000000</f>
        <v>0.9483009</v>
      </c>
      <c r="AD903" s="4">
        <f>AC903*(1-Z903/100)</f>
        <v>0.9483009</v>
      </c>
      <c r="AE903" s="2" t="s">
        <v>66</v>
      </c>
      <c r="AF903" s="2" t="s">
        <v>67</v>
      </c>
      <c r="AG903" s="2" t="s">
        <v>68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1263</v>
      </c>
      <c r="B904" s="2" t="s">
        <v>1259</v>
      </c>
      <c r="C904" s="2" t="s">
        <v>47</v>
      </c>
      <c r="D904" s="2" t="s">
        <v>571</v>
      </c>
      <c r="E904" s="2" t="s">
        <v>227</v>
      </c>
      <c r="F904" s="2" t="s">
        <v>50</v>
      </c>
      <c r="G904" s="2" t="s">
        <v>572</v>
      </c>
      <c r="H904" s="2" t="s">
        <v>138</v>
      </c>
      <c r="I904" s="2" t="s">
        <v>53</v>
      </c>
      <c r="J904" s="2" t="s">
        <v>180</v>
      </c>
      <c r="K904" s="2" t="s">
        <v>180</v>
      </c>
      <c r="L904" s="2" t="s">
        <v>181</v>
      </c>
      <c r="M904" s="2" t="s">
        <v>86</v>
      </c>
      <c r="N904" s="3">
        <v>47415.045</v>
      </c>
      <c r="O904" s="3" t="s">
        <v>182</v>
      </c>
      <c r="P904" s="4">
        <f>IF(O904="吨",N904*1000,IF(O904="万立方米",N904*10000,""))</f>
        <v>474150450.0</v>
      </c>
      <c r="Q904" s="2" t="s">
        <v>183</v>
      </c>
      <c r="R904" s="2" t="s">
        <v>184</v>
      </c>
      <c r="S904" s="2" t="s">
        <v>198</v>
      </c>
      <c r="T904" s="2" t="s">
        <v>75</v>
      </c>
      <c r="U904" s="4">
        <f>0.01</f>
        <v>0.01</v>
      </c>
      <c r="V904" s="2" t="s">
        <v>186</v>
      </c>
      <c r="W904" s="2" t="s">
        <v>199</v>
      </c>
      <c r="X904" s="2" t="s">
        <v>64</v>
      </c>
      <c r="Y904" s="2" t="s">
        <v>65</v>
      </c>
      <c r="Z904" s="2">
        <v>0</v>
      </c>
      <c r="AA904" s="2"/>
      <c r="AB904" s="2"/>
      <c r="AC904" s="4">
        <f>P904*U904/1000000</f>
        <v>4.7415045</v>
      </c>
      <c r="AD904" s="4">
        <f>AC905*(1-AA904/100)+(AC904-AC905)*(1-AB904/100)</f>
        <v>4.7415045</v>
      </c>
      <c r="AE904" s="2" t="s">
        <v>66</v>
      </c>
      <c r="AF904" s="2" t="s">
        <v>67</v>
      </c>
      <c r="AG904" s="2" t="s">
        <v>68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1264</v>
      </c>
      <c r="B905" s="2" t="s">
        <v>1259</v>
      </c>
      <c r="C905" s="2" t="s">
        <v>47</v>
      </c>
      <c r="D905" s="2" t="s">
        <v>571</v>
      </c>
      <c r="E905" s="2" t="s">
        <v>227</v>
      </c>
      <c r="F905" s="2" t="s">
        <v>50</v>
      </c>
      <c r="G905" s="2" t="s">
        <v>572</v>
      </c>
      <c r="H905" s="2" t="s">
        <v>138</v>
      </c>
      <c r="I905" s="2" t="s">
        <v>53</v>
      </c>
      <c r="J905" s="2" t="s">
        <v>180</v>
      </c>
      <c r="K905" s="2" t="s">
        <v>180</v>
      </c>
      <c r="L905" s="2" t="s">
        <v>181</v>
      </c>
      <c r="M905" s="2" t="s">
        <v>91</v>
      </c>
      <c r="N905" s="3">
        <v>47415.045</v>
      </c>
      <c r="O905" s="3" t="s">
        <v>182</v>
      </c>
      <c r="P905" s="4">
        <f>IF(O905="吨",N905*1000,IF(O905="万立方米",N905*10000,""))</f>
        <v>474150450.0</v>
      </c>
      <c r="Q905" s="2" t="s">
        <v>183</v>
      </c>
      <c r="R905" s="2" t="s">
        <v>184</v>
      </c>
      <c r="S905" s="2" t="s">
        <v>201</v>
      </c>
      <c r="T905" s="2" t="s">
        <v>75</v>
      </c>
      <c r="U905" s="4">
        <f>0.005</f>
        <v>0.005</v>
      </c>
      <c r="V905" s="2" t="s">
        <v>186</v>
      </c>
      <c r="W905" s="2" t="s">
        <v>202</v>
      </c>
      <c r="X905" s="2" t="s">
        <v>64</v>
      </c>
      <c r="Y905" s="2" t="s">
        <v>65</v>
      </c>
      <c r="Z905" s="2">
        <v>0</v>
      </c>
      <c r="AA905" s="2"/>
      <c r="AB905" s="2"/>
      <c r="AC905" s="4">
        <f>P905*U905/1000000</f>
        <v>2.37075225</v>
      </c>
      <c r="AD905" s="4">
        <f>AC905*(1-Z905/100)</f>
        <v>2.37075225</v>
      </c>
      <c r="AE905" s="2" t="s">
        <v>66</v>
      </c>
      <c r="AF905" s="2" t="s">
        <v>67</v>
      </c>
      <c r="AG905" s="2" t="s">
        <v>68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1265</v>
      </c>
      <c r="B906" s="2" t="s">
        <v>1259</v>
      </c>
      <c r="C906" s="2" t="s">
        <v>47</v>
      </c>
      <c r="D906" s="2" t="s">
        <v>571</v>
      </c>
      <c r="E906" s="2" t="s">
        <v>227</v>
      </c>
      <c r="F906" s="2" t="s">
        <v>50</v>
      </c>
      <c r="G906" s="2" t="s">
        <v>572</v>
      </c>
      <c r="H906" s="2" t="s">
        <v>138</v>
      </c>
      <c r="I906" s="2" t="s">
        <v>53</v>
      </c>
      <c r="J906" s="2" t="s">
        <v>180</v>
      </c>
      <c r="K906" s="2" t="s">
        <v>180</v>
      </c>
      <c r="L906" s="2" t="s">
        <v>181</v>
      </c>
      <c r="M906" s="2" t="s">
        <v>95</v>
      </c>
      <c r="N906" s="3">
        <v>47415.045</v>
      </c>
      <c r="O906" s="3" t="s">
        <v>182</v>
      </c>
      <c r="P906" s="4">
        <f>IF(O906="吨",N906*1000,IF(O906="万立方米",N906*10000,""))</f>
        <v>474150450.0</v>
      </c>
      <c r="Q906" s="2" t="s">
        <v>183</v>
      </c>
      <c r="R906" s="2" t="s">
        <v>184</v>
      </c>
      <c r="S906" s="2" t="s">
        <v>204</v>
      </c>
      <c r="T906" s="2" t="s">
        <v>75</v>
      </c>
      <c r="U906" s="4">
        <f>0.005</f>
        <v>0.005</v>
      </c>
      <c r="V906" s="2" t="s">
        <v>186</v>
      </c>
      <c r="W906" s="2" t="s">
        <v>205</v>
      </c>
      <c r="X906" s="2" t="s">
        <v>64</v>
      </c>
      <c r="Y906" s="2" t="s">
        <v>65</v>
      </c>
      <c r="Z906" s="2">
        <v>0</v>
      </c>
      <c r="AA906" s="2"/>
      <c r="AB906" s="2"/>
      <c r="AC906" s="4">
        <f>P906*U906/1000000</f>
        <v>2.37075225</v>
      </c>
      <c r="AD906" s="4">
        <f>AC906*(1-Z906/100)</f>
        <v>2.37075225</v>
      </c>
      <c r="AE906" s="2" t="s">
        <v>66</v>
      </c>
      <c r="AF906" s="2" t="s">
        <v>67</v>
      </c>
      <c r="AG906" s="2" t="s">
        <v>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1266</v>
      </c>
      <c r="B907" s="2" t="s">
        <v>1259</v>
      </c>
      <c r="C907" s="2" t="s">
        <v>47</v>
      </c>
      <c r="D907" s="2" t="s">
        <v>571</v>
      </c>
      <c r="E907" s="2" t="s">
        <v>227</v>
      </c>
      <c r="F907" s="2" t="s">
        <v>50</v>
      </c>
      <c r="G907" s="2" t="s">
        <v>572</v>
      </c>
      <c r="H907" s="2" t="s">
        <v>138</v>
      </c>
      <c r="I907" s="2" t="s">
        <v>53</v>
      </c>
      <c r="J907" s="2" t="s">
        <v>180</v>
      </c>
      <c r="K907" s="2" t="s">
        <v>180</v>
      </c>
      <c r="L907" s="2" t="s">
        <v>181</v>
      </c>
      <c r="M907" s="2" t="s">
        <v>100</v>
      </c>
      <c r="N907" s="3">
        <v>47415.045</v>
      </c>
      <c r="O907" s="3" t="s">
        <v>182</v>
      </c>
      <c r="P907" s="4">
        <f>IF(O907="吨",N907*1000,IF(O907="万立方米",N907*10000,""))</f>
        <v>474150450.0</v>
      </c>
      <c r="Q907" s="2" t="s">
        <v>183</v>
      </c>
      <c r="R907" s="2" t="s">
        <v>184</v>
      </c>
      <c r="S907" s="2" t="s">
        <v>207</v>
      </c>
      <c r="T907" s="2" t="s">
        <v>75</v>
      </c>
      <c r="U907" s="4">
        <f>0.02</f>
        <v>0.02</v>
      </c>
      <c r="V907" s="2" t="s">
        <v>186</v>
      </c>
      <c r="W907" s="2" t="s">
        <v>208</v>
      </c>
      <c r="X907" s="2" t="s">
        <v>64</v>
      </c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68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1267</v>
      </c>
      <c r="B908" s="2" t="s">
        <v>1259</v>
      </c>
      <c r="C908" s="2" t="s">
        <v>47</v>
      </c>
      <c r="D908" s="2" t="s">
        <v>571</v>
      </c>
      <c r="E908" s="2" t="s">
        <v>227</v>
      </c>
      <c r="F908" s="2" t="s">
        <v>50</v>
      </c>
      <c r="G908" s="2" t="s">
        <v>572</v>
      </c>
      <c r="H908" s="2" t="s">
        <v>138</v>
      </c>
      <c r="I908" s="2"/>
      <c r="J908" s="2"/>
      <c r="K908" s="2" t="s">
        <v>147</v>
      </c>
      <c r="L908" s="2" t="s">
        <v>148</v>
      </c>
      <c r="M908" s="2" t="s">
        <v>104</v>
      </c>
      <c r="N908" s="3"/>
      <c r="O908" s="3"/>
      <c r="P908" s="2"/>
      <c r="Q908" s="2" t="s">
        <v>105</v>
      </c>
      <c r="R908" s="2" t="s">
        <v>106</v>
      </c>
      <c r="S908" s="2" t="s">
        <v>107</v>
      </c>
      <c r="T908" s="2" t="s">
        <v>108</v>
      </c>
      <c r="U908" s="2"/>
      <c r="V908" s="2" t="s">
        <v>109</v>
      </c>
      <c r="W908" s="2" t="s">
        <v>110</v>
      </c>
      <c r="X908" s="2"/>
      <c r="Y908" s="2" t="s">
        <v>65</v>
      </c>
      <c r="Z908" s="2">
        <v>0</v>
      </c>
      <c r="AA908" s="2"/>
      <c r="AB908" s="2"/>
      <c r="AC908" s="2"/>
      <c r="AD908" s="2"/>
      <c r="AE908" s="2" t="s">
        <v>123</v>
      </c>
      <c r="AF908" s="2" t="s">
        <v>222</v>
      </c>
      <c r="AG908" s="2" t="s">
        <v>223</v>
      </c>
      <c r="AH908" s="2" t="s">
        <v>69</v>
      </c>
      <c r="AI908" s="2" t="s">
        <v>70</v>
      </c>
      <c r="AJ908" s="2" t="s">
        <v>71</v>
      </c>
      <c r="AK908" s="2">
        <v>785</v>
      </c>
    </row>
    <row r="909" spans="1:37">
      <c r="A909" s="2" t="s">
        <v>1268</v>
      </c>
      <c r="B909" s="2" t="s">
        <v>1269</v>
      </c>
      <c r="C909" s="2" t="s">
        <v>47</v>
      </c>
      <c r="D909" s="2" t="s">
        <v>875</v>
      </c>
      <c r="E909" s="2" t="s">
        <v>258</v>
      </c>
      <c r="F909" s="2" t="s">
        <v>228</v>
      </c>
      <c r="G909" s="2" t="s">
        <v>117</v>
      </c>
      <c r="H909" s="2" t="s">
        <v>52</v>
      </c>
      <c r="I909" s="2" t="s">
        <v>53</v>
      </c>
      <c r="J909" s="2" t="s">
        <v>118</v>
      </c>
      <c r="K909" s="2" t="s">
        <v>118</v>
      </c>
      <c r="L909" s="2" t="s">
        <v>119</v>
      </c>
      <c r="M909" s="2" t="s">
        <v>56</v>
      </c>
      <c r="N909" s="3">
        <v>39839</v>
      </c>
      <c r="O909" s="3" t="s">
        <v>120</v>
      </c>
      <c r="P909" s="2"/>
      <c r="Q909" s="2"/>
      <c r="R909" s="2" t="s">
        <v>121</v>
      </c>
      <c r="S909" s="2"/>
      <c r="T909" s="2" t="s">
        <v>108</v>
      </c>
      <c r="U909" s="2"/>
      <c r="V909" s="2"/>
      <c r="W909" s="2" t="s">
        <v>122</v>
      </c>
      <c r="X909" s="2" t="s">
        <v>64</v>
      </c>
      <c r="Y909" s="2" t="s">
        <v>65</v>
      </c>
      <c r="Z909" s="2">
        <v>0</v>
      </c>
      <c r="AA909" s="2"/>
      <c r="AB909" s="2"/>
      <c r="AC909" s="2"/>
      <c r="AD909" s="2"/>
      <c r="AE909" s="2" t="s">
        <v>123</v>
      </c>
      <c r="AF909" s="2" t="s">
        <v>124</v>
      </c>
      <c r="AG909" s="2" t="s">
        <v>312</v>
      </c>
      <c r="AH909" s="2" t="s">
        <v>69</v>
      </c>
      <c r="AI909" s="2" t="s">
        <v>70</v>
      </c>
      <c r="AJ909" s="2" t="s">
        <v>71</v>
      </c>
      <c r="AK909" s="2">
        <v>882</v>
      </c>
    </row>
    <row r="910" spans="1:37">
      <c r="A910" s="2" t="s">
        <v>1270</v>
      </c>
      <c r="B910" s="2" t="s">
        <v>1269</v>
      </c>
      <c r="C910" s="2" t="s">
        <v>47</v>
      </c>
      <c r="D910" s="2" t="s">
        <v>875</v>
      </c>
      <c r="E910" s="2" t="s">
        <v>258</v>
      </c>
      <c r="F910" s="2" t="s">
        <v>228</v>
      </c>
      <c r="G910" s="2" t="s">
        <v>117</v>
      </c>
      <c r="H910" s="2" t="s">
        <v>52</v>
      </c>
      <c r="I910" s="2" t="s">
        <v>53</v>
      </c>
      <c r="J910" s="2" t="s">
        <v>118</v>
      </c>
      <c r="K910" s="2" t="s">
        <v>118</v>
      </c>
      <c r="L910" s="2" t="s">
        <v>119</v>
      </c>
      <c r="M910" s="2" t="s">
        <v>73</v>
      </c>
      <c r="N910" s="3">
        <v>39839</v>
      </c>
      <c r="O910" s="3" t="s">
        <v>120</v>
      </c>
      <c r="P910" s="2"/>
      <c r="Q910" s="2"/>
      <c r="R910" s="2" t="s">
        <v>121</v>
      </c>
      <c r="S910" s="2"/>
      <c r="T910" s="2" t="s">
        <v>108</v>
      </c>
      <c r="U910" s="2"/>
      <c r="V910" s="2"/>
      <c r="W910" s="2" t="s">
        <v>122</v>
      </c>
      <c r="X910" s="2" t="s">
        <v>64</v>
      </c>
      <c r="Y910" s="2" t="s">
        <v>65</v>
      </c>
      <c r="Z910" s="2">
        <v>0</v>
      </c>
      <c r="AA910" s="2"/>
      <c r="AB910" s="2"/>
      <c r="AC910" s="2"/>
      <c r="AD910" s="2"/>
      <c r="AE910" s="2" t="s">
        <v>123</v>
      </c>
      <c r="AF910" s="2" t="s">
        <v>124</v>
      </c>
      <c r="AG910" s="2" t="s">
        <v>312</v>
      </c>
      <c r="AH910" s="2" t="s">
        <v>69</v>
      </c>
      <c r="AI910" s="2" t="s">
        <v>70</v>
      </c>
      <c r="AJ910" s="2" t="s">
        <v>71</v>
      </c>
      <c r="AK910" s="2">
        <v>882</v>
      </c>
    </row>
    <row r="911" spans="1:37">
      <c r="A911" s="2" t="s">
        <v>1271</v>
      </c>
      <c r="B911" s="2" t="s">
        <v>1269</v>
      </c>
      <c r="C911" s="2" t="s">
        <v>47</v>
      </c>
      <c r="D911" s="2" t="s">
        <v>875</v>
      </c>
      <c r="E911" s="2" t="s">
        <v>258</v>
      </c>
      <c r="F911" s="2" t="s">
        <v>228</v>
      </c>
      <c r="G911" s="2" t="s">
        <v>117</v>
      </c>
      <c r="H911" s="2" t="s">
        <v>52</v>
      </c>
      <c r="I911" s="2" t="s">
        <v>53</v>
      </c>
      <c r="J911" s="2" t="s">
        <v>118</v>
      </c>
      <c r="K911" s="2" t="s">
        <v>118</v>
      </c>
      <c r="L911" s="2" t="s">
        <v>119</v>
      </c>
      <c r="M911" s="2" t="s">
        <v>78</v>
      </c>
      <c r="N911" s="3">
        <v>39839</v>
      </c>
      <c r="O911" s="3" t="s">
        <v>120</v>
      </c>
      <c r="P911" s="2"/>
      <c r="Q911" s="2"/>
      <c r="R911" s="2" t="s">
        <v>121</v>
      </c>
      <c r="S911" s="2"/>
      <c r="T911" s="2" t="s">
        <v>108</v>
      </c>
      <c r="U911" s="2"/>
      <c r="V911" s="2"/>
      <c r="W911" s="2" t="s">
        <v>122</v>
      </c>
      <c r="X911" s="2" t="s">
        <v>64</v>
      </c>
      <c r="Y911" s="2" t="s">
        <v>65</v>
      </c>
      <c r="Z911" s="2">
        <v>0</v>
      </c>
      <c r="AA911" s="2"/>
      <c r="AB911" s="2"/>
      <c r="AC911" s="2"/>
      <c r="AD911" s="2"/>
      <c r="AE911" s="2" t="s">
        <v>123</v>
      </c>
      <c r="AF911" s="2" t="s">
        <v>124</v>
      </c>
      <c r="AG911" s="2" t="s">
        <v>312</v>
      </c>
      <c r="AH911" s="2" t="s">
        <v>69</v>
      </c>
      <c r="AI911" s="2" t="s">
        <v>70</v>
      </c>
      <c r="AJ911" s="2" t="s">
        <v>71</v>
      </c>
      <c r="AK911" s="2">
        <v>882</v>
      </c>
    </row>
    <row r="912" spans="1:37">
      <c r="A912" s="2" t="s">
        <v>1272</v>
      </c>
      <c r="B912" s="2" t="s">
        <v>1269</v>
      </c>
      <c r="C912" s="2" t="s">
        <v>47</v>
      </c>
      <c r="D912" s="2" t="s">
        <v>875</v>
      </c>
      <c r="E912" s="2" t="s">
        <v>258</v>
      </c>
      <c r="F912" s="2" t="s">
        <v>228</v>
      </c>
      <c r="G912" s="2" t="s">
        <v>117</v>
      </c>
      <c r="H912" s="2" t="s">
        <v>52</v>
      </c>
      <c r="I912" s="2" t="s">
        <v>53</v>
      </c>
      <c r="J912" s="2" t="s">
        <v>118</v>
      </c>
      <c r="K912" s="2" t="s">
        <v>118</v>
      </c>
      <c r="L912" s="2" t="s">
        <v>119</v>
      </c>
      <c r="M912" s="2" t="s">
        <v>82</v>
      </c>
      <c r="N912" s="3">
        <v>39839</v>
      </c>
      <c r="O912" s="3" t="s">
        <v>120</v>
      </c>
      <c r="P912" s="2"/>
      <c r="Q912" s="2"/>
      <c r="R912" s="2" t="s">
        <v>121</v>
      </c>
      <c r="S912" s="2"/>
      <c r="T912" s="2" t="s">
        <v>108</v>
      </c>
      <c r="U912" s="2"/>
      <c r="V912" s="2"/>
      <c r="W912" s="2" t="s">
        <v>122</v>
      </c>
      <c r="X912" s="2" t="s">
        <v>64</v>
      </c>
      <c r="Y912" s="2" t="s">
        <v>65</v>
      </c>
      <c r="Z912" s="2">
        <v>0</v>
      </c>
      <c r="AA912" s="2"/>
      <c r="AB912" s="2"/>
      <c r="AC912" s="2"/>
      <c r="AD912" s="2"/>
      <c r="AE912" s="2" t="s">
        <v>123</v>
      </c>
      <c r="AF912" s="2" t="s">
        <v>124</v>
      </c>
      <c r="AG912" s="2" t="s">
        <v>312</v>
      </c>
      <c r="AH912" s="2" t="s">
        <v>69</v>
      </c>
      <c r="AI912" s="2" t="s">
        <v>70</v>
      </c>
      <c r="AJ912" s="2" t="s">
        <v>71</v>
      </c>
      <c r="AK912" s="2">
        <v>882</v>
      </c>
    </row>
    <row r="913" spans="1:37">
      <c r="A913" s="2" t="s">
        <v>1273</v>
      </c>
      <c r="B913" s="2" t="s">
        <v>1269</v>
      </c>
      <c r="C913" s="2" t="s">
        <v>47</v>
      </c>
      <c r="D913" s="2" t="s">
        <v>875</v>
      </c>
      <c r="E913" s="2" t="s">
        <v>258</v>
      </c>
      <c r="F913" s="2" t="s">
        <v>228</v>
      </c>
      <c r="G913" s="2" t="s">
        <v>117</v>
      </c>
      <c r="H913" s="2" t="s">
        <v>52</v>
      </c>
      <c r="I913" s="2" t="s">
        <v>53</v>
      </c>
      <c r="J913" s="2" t="s">
        <v>118</v>
      </c>
      <c r="K913" s="2" t="s">
        <v>118</v>
      </c>
      <c r="L913" s="2" t="s">
        <v>119</v>
      </c>
      <c r="M913" s="2" t="s">
        <v>86</v>
      </c>
      <c r="N913" s="3">
        <v>39839</v>
      </c>
      <c r="O913" s="3" t="s">
        <v>120</v>
      </c>
      <c r="P913" s="2"/>
      <c r="Q913" s="2"/>
      <c r="R913" s="2" t="s">
        <v>121</v>
      </c>
      <c r="S913" s="2"/>
      <c r="T913" s="2" t="s">
        <v>108</v>
      </c>
      <c r="U913" s="2"/>
      <c r="V913" s="2"/>
      <c r="W913" s="2" t="s">
        <v>122</v>
      </c>
      <c r="X913" s="2" t="s">
        <v>64</v>
      </c>
      <c r="Y913" s="2" t="s">
        <v>65</v>
      </c>
      <c r="Z913" s="2">
        <v>0</v>
      </c>
      <c r="AA913" s="2"/>
      <c r="AB913" s="2"/>
      <c r="AC913" s="2"/>
      <c r="AD913" s="2"/>
      <c r="AE913" s="2" t="s">
        <v>123</v>
      </c>
      <c r="AF913" s="2" t="s">
        <v>124</v>
      </c>
      <c r="AG913" s="2" t="s">
        <v>312</v>
      </c>
      <c r="AH913" s="2" t="s">
        <v>69</v>
      </c>
      <c r="AI913" s="2" t="s">
        <v>70</v>
      </c>
      <c r="AJ913" s="2" t="s">
        <v>71</v>
      </c>
      <c r="AK913" s="2">
        <v>882</v>
      </c>
    </row>
    <row r="914" spans="1:37">
      <c r="A914" s="2" t="s">
        <v>1274</v>
      </c>
      <c r="B914" s="2" t="s">
        <v>1269</v>
      </c>
      <c r="C914" s="2" t="s">
        <v>47</v>
      </c>
      <c r="D914" s="2" t="s">
        <v>875</v>
      </c>
      <c r="E914" s="2" t="s">
        <v>258</v>
      </c>
      <c r="F914" s="2" t="s">
        <v>228</v>
      </c>
      <c r="G914" s="2" t="s">
        <v>117</v>
      </c>
      <c r="H914" s="2" t="s">
        <v>52</v>
      </c>
      <c r="I914" s="2" t="s">
        <v>53</v>
      </c>
      <c r="J914" s="2" t="s">
        <v>118</v>
      </c>
      <c r="K914" s="2" t="s">
        <v>118</v>
      </c>
      <c r="L914" s="2" t="s">
        <v>119</v>
      </c>
      <c r="M914" s="2" t="s">
        <v>91</v>
      </c>
      <c r="N914" s="3">
        <v>39839</v>
      </c>
      <c r="O914" s="3" t="s">
        <v>120</v>
      </c>
      <c r="P914" s="2"/>
      <c r="Q914" s="2"/>
      <c r="R914" s="2" t="s">
        <v>121</v>
      </c>
      <c r="S914" s="2"/>
      <c r="T914" s="2" t="s">
        <v>108</v>
      </c>
      <c r="U914" s="2"/>
      <c r="V914" s="2"/>
      <c r="W914" s="2" t="s">
        <v>122</v>
      </c>
      <c r="X914" s="2" t="s">
        <v>64</v>
      </c>
      <c r="Y914" s="2" t="s">
        <v>65</v>
      </c>
      <c r="Z914" s="2">
        <v>0</v>
      </c>
      <c r="AA914" s="2"/>
      <c r="AB914" s="2"/>
      <c r="AC914" s="2"/>
      <c r="AD914" s="2"/>
      <c r="AE914" s="2" t="s">
        <v>123</v>
      </c>
      <c r="AF914" s="2" t="s">
        <v>124</v>
      </c>
      <c r="AG914" s="2" t="s">
        <v>312</v>
      </c>
      <c r="AH914" s="2" t="s">
        <v>69</v>
      </c>
      <c r="AI914" s="2" t="s">
        <v>70</v>
      </c>
      <c r="AJ914" s="2" t="s">
        <v>71</v>
      </c>
      <c r="AK914" s="2">
        <v>882</v>
      </c>
    </row>
    <row r="915" spans="1:37">
      <c r="A915" s="2" t="s">
        <v>1275</v>
      </c>
      <c r="B915" s="2" t="s">
        <v>1269</v>
      </c>
      <c r="C915" s="2" t="s">
        <v>47</v>
      </c>
      <c r="D915" s="2" t="s">
        <v>875</v>
      </c>
      <c r="E915" s="2" t="s">
        <v>258</v>
      </c>
      <c r="F915" s="2" t="s">
        <v>228</v>
      </c>
      <c r="G915" s="2" t="s">
        <v>117</v>
      </c>
      <c r="H915" s="2" t="s">
        <v>52</v>
      </c>
      <c r="I915" s="2" t="s">
        <v>53</v>
      </c>
      <c r="J915" s="2" t="s">
        <v>118</v>
      </c>
      <c r="K915" s="2" t="s">
        <v>118</v>
      </c>
      <c r="L915" s="2" t="s">
        <v>119</v>
      </c>
      <c r="M915" s="2" t="s">
        <v>95</v>
      </c>
      <c r="N915" s="3">
        <v>39839</v>
      </c>
      <c r="O915" s="3" t="s">
        <v>120</v>
      </c>
      <c r="P915" s="2"/>
      <c r="Q915" s="2"/>
      <c r="R915" s="2" t="s">
        <v>121</v>
      </c>
      <c r="S915" s="2"/>
      <c r="T915" s="2" t="s">
        <v>108</v>
      </c>
      <c r="U915" s="2"/>
      <c r="V915" s="2"/>
      <c r="W915" s="2" t="s">
        <v>122</v>
      </c>
      <c r="X915" s="2" t="s">
        <v>64</v>
      </c>
      <c r="Y915" s="2" t="s">
        <v>65</v>
      </c>
      <c r="Z915" s="2">
        <v>0</v>
      </c>
      <c r="AA915" s="2"/>
      <c r="AB915" s="2"/>
      <c r="AC915" s="2"/>
      <c r="AD915" s="2"/>
      <c r="AE915" s="2" t="s">
        <v>123</v>
      </c>
      <c r="AF915" s="2" t="s">
        <v>124</v>
      </c>
      <c r="AG915" s="2" t="s">
        <v>312</v>
      </c>
      <c r="AH915" s="2" t="s">
        <v>69</v>
      </c>
      <c r="AI915" s="2" t="s">
        <v>70</v>
      </c>
      <c r="AJ915" s="2" t="s">
        <v>71</v>
      </c>
      <c r="AK915" s="2">
        <v>882</v>
      </c>
    </row>
    <row r="916" spans="1:37">
      <c r="A916" s="2" t="s">
        <v>1276</v>
      </c>
      <c r="B916" s="2" t="s">
        <v>1269</v>
      </c>
      <c r="C916" s="2" t="s">
        <v>47</v>
      </c>
      <c r="D916" s="2" t="s">
        <v>875</v>
      </c>
      <c r="E916" s="2" t="s">
        <v>258</v>
      </c>
      <c r="F916" s="2" t="s">
        <v>228</v>
      </c>
      <c r="G916" s="2" t="s">
        <v>117</v>
      </c>
      <c r="H916" s="2" t="s">
        <v>52</v>
      </c>
      <c r="I916" s="2" t="s">
        <v>53</v>
      </c>
      <c r="J916" s="2" t="s">
        <v>118</v>
      </c>
      <c r="K916" s="2" t="s">
        <v>118</v>
      </c>
      <c r="L916" s="2" t="s">
        <v>119</v>
      </c>
      <c r="M916" s="2" t="s">
        <v>100</v>
      </c>
      <c r="N916" s="3">
        <v>39839</v>
      </c>
      <c r="O916" s="3" t="s">
        <v>120</v>
      </c>
      <c r="P916" s="2"/>
      <c r="Q916" s="2"/>
      <c r="R916" s="2" t="s">
        <v>121</v>
      </c>
      <c r="S916" s="2"/>
      <c r="T916" s="2" t="s">
        <v>108</v>
      </c>
      <c r="U916" s="2"/>
      <c r="V916" s="2"/>
      <c r="W916" s="2" t="s">
        <v>122</v>
      </c>
      <c r="X916" s="2" t="s">
        <v>64</v>
      </c>
      <c r="Y916" s="2" t="s">
        <v>65</v>
      </c>
      <c r="Z916" s="2">
        <v>0</v>
      </c>
      <c r="AA916" s="2"/>
      <c r="AB916" s="2"/>
      <c r="AC916" s="2"/>
      <c r="AD916" s="2"/>
      <c r="AE916" s="2" t="s">
        <v>123</v>
      </c>
      <c r="AF916" s="2" t="s">
        <v>124</v>
      </c>
      <c r="AG916" s="2" t="s">
        <v>312</v>
      </c>
      <c r="AH916" s="2" t="s">
        <v>69</v>
      </c>
      <c r="AI916" s="2" t="s">
        <v>70</v>
      </c>
      <c r="AJ916" s="2" t="s">
        <v>71</v>
      </c>
      <c r="AK916" s="2">
        <v>882</v>
      </c>
    </row>
    <row r="917" spans="1:37">
      <c r="A917" s="2" t="s">
        <v>1277</v>
      </c>
      <c r="B917" s="2" t="s">
        <v>1269</v>
      </c>
      <c r="C917" s="2" t="s">
        <v>47</v>
      </c>
      <c r="D917" s="2" t="s">
        <v>875</v>
      </c>
      <c r="E917" s="2" t="s">
        <v>258</v>
      </c>
      <c r="F917" s="2" t="s">
        <v>228</v>
      </c>
      <c r="G917" s="2" t="s">
        <v>117</v>
      </c>
      <c r="H917" s="2" t="s">
        <v>52</v>
      </c>
      <c r="I917" s="2"/>
      <c r="J917" s="2"/>
      <c r="K917" s="2" t="s">
        <v>147</v>
      </c>
      <c r="L917" s="2" t="s">
        <v>148</v>
      </c>
      <c r="M917" s="2" t="s">
        <v>104</v>
      </c>
      <c r="N917" s="3"/>
      <c r="O917" s="3"/>
      <c r="P917" s="2"/>
      <c r="Q917" s="2" t="s">
        <v>105</v>
      </c>
      <c r="R917" s="2" t="s">
        <v>106</v>
      </c>
      <c r="S917" s="2" t="s">
        <v>107</v>
      </c>
      <c r="T917" s="2" t="s">
        <v>108</v>
      </c>
      <c r="U917" s="2"/>
      <c r="V917" s="2" t="s">
        <v>109</v>
      </c>
      <c r="W917" s="2" t="s">
        <v>110</v>
      </c>
      <c r="X917" s="2"/>
      <c r="Y917" s="2" t="s">
        <v>65</v>
      </c>
      <c r="Z917" s="2">
        <v>0</v>
      </c>
      <c r="AA917" s="2"/>
      <c r="AB917" s="2"/>
      <c r="AC917" s="2"/>
      <c r="AD917" s="2"/>
      <c r="AE917" s="2" t="s">
        <v>123</v>
      </c>
      <c r="AF917" s="2" t="s">
        <v>222</v>
      </c>
      <c r="AG917" s="2" t="s">
        <v>223</v>
      </c>
      <c r="AH917" s="2" t="s">
        <v>69</v>
      </c>
      <c r="AI917" s="2" t="s">
        <v>70</v>
      </c>
      <c r="AJ917" s="2" t="s">
        <v>71</v>
      </c>
      <c r="AK917" s="2">
        <v>882</v>
      </c>
    </row>
    <row r="918" spans="1:37">
      <c r="A918" s="2" t="s">
        <v>1278</v>
      </c>
      <c r="B918" s="2" t="s">
        <v>1279</v>
      </c>
      <c r="C918" s="2" t="s">
        <v>47</v>
      </c>
      <c r="D918" s="2" t="s">
        <v>1220</v>
      </c>
      <c r="E918" s="2" t="s">
        <v>377</v>
      </c>
      <c r="F918" s="2" t="s">
        <v>228</v>
      </c>
      <c r="G918" s="2" t="s">
        <v>117</v>
      </c>
      <c r="H918" s="2" t="s">
        <v>323</v>
      </c>
      <c r="I918" s="2" t="s">
        <v>53</v>
      </c>
      <c r="J918" s="2" t="s">
        <v>230</v>
      </c>
      <c r="K918" s="2" t="s">
        <v>55</v>
      </c>
      <c r="L918" s="2" t="s">
        <v>51</v>
      </c>
      <c r="M918" s="2" t="s">
        <v>56</v>
      </c>
      <c r="N918" s="3">
        <v>24.21</v>
      </c>
      <c r="O918" s="3" t="s">
        <v>57</v>
      </c>
      <c r="P918" s="4">
        <f>IF(O918="吨",N918*1000,IF(O918="万立方米",N918*10000,""))</f>
        <v>24210.0</v>
      </c>
      <c r="Q918" s="2" t="s">
        <v>58</v>
      </c>
      <c r="R918" s="2" t="s">
        <v>59</v>
      </c>
      <c r="S918" s="2" t="s">
        <v>60</v>
      </c>
      <c r="T918" s="2" t="s">
        <v>61</v>
      </c>
      <c r="U918" s="4">
        <f>0.06</f>
        <v>0.06</v>
      </c>
      <c r="V918" s="2" t="s">
        <v>62</v>
      </c>
      <c r="W918" s="2" t="s">
        <v>63</v>
      </c>
      <c r="X918" s="2" t="s">
        <v>64</v>
      </c>
      <c r="Y918" s="2" t="s">
        <v>65</v>
      </c>
      <c r="Z918" s="2">
        <v>0</v>
      </c>
      <c r="AA918" s="2"/>
      <c r="AB918" s="2"/>
      <c r="AC918" s="4">
        <f>P918*U918/1000000</f>
        <v>0.0014525999999999999</v>
      </c>
      <c r="AD918" s="4">
        <f>AC918*(1-Z918/100)</f>
        <v>0.0014525999999999999</v>
      </c>
      <c r="AE918" s="2" t="s">
        <v>66</v>
      </c>
      <c r="AF918" s="2" t="s">
        <v>67</v>
      </c>
      <c r="AG918" s="2"/>
      <c r="AH918" s="2" t="s">
        <v>69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1280</v>
      </c>
      <c r="B919" s="2" t="s">
        <v>1279</v>
      </c>
      <c r="C919" s="2" t="s">
        <v>47</v>
      </c>
      <c r="D919" s="2" t="s">
        <v>1220</v>
      </c>
      <c r="E919" s="2" t="s">
        <v>377</v>
      </c>
      <c r="F919" s="2" t="s">
        <v>228</v>
      </c>
      <c r="G919" s="2" t="s">
        <v>117</v>
      </c>
      <c r="H919" s="2" t="s">
        <v>323</v>
      </c>
      <c r="I919" s="2" t="s">
        <v>53</v>
      </c>
      <c r="J919" s="2" t="s">
        <v>230</v>
      </c>
      <c r="K919" s="2" t="s">
        <v>55</v>
      </c>
      <c r="L919" s="2" t="s">
        <v>51</v>
      </c>
      <c r="M919" s="2" t="s">
        <v>73</v>
      </c>
      <c r="N919" s="3">
        <v>24.21</v>
      </c>
      <c r="O919" s="3" t="s">
        <v>57</v>
      </c>
      <c r="P919" s="4">
        <f>IF(O919="吨",N919*1000,IF(O919="万立方米",N919*10000,""))</f>
        <v>24210.0</v>
      </c>
      <c r="Q919" s="2" t="s">
        <v>58</v>
      </c>
      <c r="R919" s="2" t="s">
        <v>59</v>
      </c>
      <c r="S919" s="2" t="s">
        <v>74</v>
      </c>
      <c r="T919" s="2" t="s">
        <v>75</v>
      </c>
      <c r="U919" s="4">
        <f>1.5</f>
        <v>1.5</v>
      </c>
      <c r="V919" s="2" t="s">
        <v>62</v>
      </c>
      <c r="W919" s="2" t="s">
        <v>76</v>
      </c>
      <c r="X919" s="2" t="s">
        <v>64</v>
      </c>
      <c r="Y919" s="2" t="s">
        <v>65</v>
      </c>
      <c r="Z919" s="2">
        <v>0</v>
      </c>
      <c r="AA919" s="2"/>
      <c r="AB919" s="2"/>
      <c r="AC919" s="4">
        <f>P919*U919/1000000</f>
        <v>0.036315</v>
      </c>
      <c r="AD919" s="4">
        <f>AC919*(1-Z919/100)</f>
        <v>0.036315</v>
      </c>
      <c r="AE919" s="2" t="s">
        <v>66</v>
      </c>
      <c r="AF919" s="2" t="s">
        <v>67</v>
      </c>
      <c r="AG919" s="2"/>
      <c r="AH919" s="2" t="s">
        <v>69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1281</v>
      </c>
      <c r="B920" s="2" t="s">
        <v>1279</v>
      </c>
      <c r="C920" s="2" t="s">
        <v>47</v>
      </c>
      <c r="D920" s="2" t="s">
        <v>1220</v>
      </c>
      <c r="E920" s="2" t="s">
        <v>377</v>
      </c>
      <c r="F920" s="2" t="s">
        <v>228</v>
      </c>
      <c r="G920" s="2" t="s">
        <v>117</v>
      </c>
      <c r="H920" s="2" t="s">
        <v>323</v>
      </c>
      <c r="I920" s="2" t="s">
        <v>53</v>
      </c>
      <c r="J920" s="2" t="s">
        <v>230</v>
      </c>
      <c r="K920" s="2" t="s">
        <v>55</v>
      </c>
      <c r="L920" s="2" t="s">
        <v>51</v>
      </c>
      <c r="M920" s="2" t="s">
        <v>78</v>
      </c>
      <c r="N920" s="3">
        <v>24.21</v>
      </c>
      <c r="O920" s="3" t="s">
        <v>57</v>
      </c>
      <c r="P920" s="4">
        <f>IF(O920="吨",N920*1000,IF(O920="万立方米",N920*10000,""))</f>
        <v>24210.0</v>
      </c>
      <c r="Q920" s="2" t="s">
        <v>58</v>
      </c>
      <c r="R920" s="2" t="s">
        <v>59</v>
      </c>
      <c r="S920" s="2" t="s">
        <v>79</v>
      </c>
      <c r="T920" s="2" t="s">
        <v>75</v>
      </c>
      <c r="U920" s="4">
        <f>6.0</f>
        <v>6.0</v>
      </c>
      <c r="V920" s="2" t="s">
        <v>62</v>
      </c>
      <c r="W920" s="2" t="s">
        <v>80</v>
      </c>
      <c r="X920" s="2" t="s">
        <v>64</v>
      </c>
      <c r="Y920" s="2" t="s">
        <v>65</v>
      </c>
      <c r="Z920" s="2">
        <v>0</v>
      </c>
      <c r="AA920" s="2"/>
      <c r="AB920" s="2"/>
      <c r="AC920" s="4">
        <f>P920*U920/1000000</f>
        <v>0.14526</v>
      </c>
      <c r="AD920" s="4">
        <f>AC920*(1-Z920/100)</f>
        <v>0.14526</v>
      </c>
      <c r="AE920" s="2" t="s">
        <v>66</v>
      </c>
      <c r="AF920" s="2" t="s">
        <v>67</v>
      </c>
      <c r="AG920" s="2"/>
      <c r="AH920" s="2" t="s">
        <v>69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1282</v>
      </c>
      <c r="B921" s="2" t="s">
        <v>1279</v>
      </c>
      <c r="C921" s="2" t="s">
        <v>47</v>
      </c>
      <c r="D921" s="2" t="s">
        <v>1220</v>
      </c>
      <c r="E921" s="2" t="s">
        <v>377</v>
      </c>
      <c r="F921" s="2" t="s">
        <v>228</v>
      </c>
      <c r="G921" s="2" t="s">
        <v>117</v>
      </c>
      <c r="H921" s="2" t="s">
        <v>323</v>
      </c>
      <c r="I921" s="2" t="s">
        <v>53</v>
      </c>
      <c r="J921" s="2" t="s">
        <v>230</v>
      </c>
      <c r="K921" s="2" t="s">
        <v>55</v>
      </c>
      <c r="L921" s="2" t="s">
        <v>51</v>
      </c>
      <c r="M921" s="2" t="s">
        <v>82</v>
      </c>
      <c r="N921" s="3">
        <v>24.21</v>
      </c>
      <c r="O921" s="3" t="s">
        <v>57</v>
      </c>
      <c r="P921" s="4">
        <f>IF(O921="吨",N921*1000,IF(O921="万立方米",N921*10000,""))</f>
        <v>24210.0</v>
      </c>
      <c r="Q921" s="2" t="s">
        <v>58</v>
      </c>
      <c r="R921" s="2" t="s">
        <v>59</v>
      </c>
      <c r="S921" s="2" t="s">
        <v>83</v>
      </c>
      <c r="T921" s="2" t="s">
        <v>61</v>
      </c>
      <c r="U921" s="4">
        <f>0.35</f>
        <v>0.35</v>
      </c>
      <c r="V921" s="2" t="s">
        <v>62</v>
      </c>
      <c r="W921" s="2" t="s">
        <v>84</v>
      </c>
      <c r="X921" s="2" t="s">
        <v>64</v>
      </c>
      <c r="Y921" s="2" t="s">
        <v>65</v>
      </c>
      <c r="Z921" s="2">
        <v>0</v>
      </c>
      <c r="AA921" s="2"/>
      <c r="AB921" s="2"/>
      <c r="AC921" s="4">
        <f>P921*U921/1000000</f>
        <v>0.0084735</v>
      </c>
      <c r="AD921" s="4">
        <f>AC921*(1-Z921/100)</f>
        <v>0.0084735</v>
      </c>
      <c r="AE921" s="2" t="s">
        <v>66</v>
      </c>
      <c r="AF921" s="2" t="s">
        <v>67</v>
      </c>
      <c r="AG921" s="2"/>
      <c r="AH921" s="2" t="s">
        <v>69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1283</v>
      </c>
      <c r="B922" s="2" t="s">
        <v>1279</v>
      </c>
      <c r="C922" s="2" t="s">
        <v>47</v>
      </c>
      <c r="D922" s="2" t="s">
        <v>1220</v>
      </c>
      <c r="E922" s="2" t="s">
        <v>377</v>
      </c>
      <c r="F922" s="2" t="s">
        <v>228</v>
      </c>
      <c r="G922" s="2" t="s">
        <v>117</v>
      </c>
      <c r="H922" s="2" t="s">
        <v>323</v>
      </c>
      <c r="I922" s="2" t="s">
        <v>53</v>
      </c>
      <c r="J922" s="2" t="s">
        <v>230</v>
      </c>
      <c r="K922" s="2" t="s">
        <v>55</v>
      </c>
      <c r="L922" s="2" t="s">
        <v>51</v>
      </c>
      <c r="M922" s="2" t="s">
        <v>86</v>
      </c>
      <c r="N922" s="3">
        <v>24.21</v>
      </c>
      <c r="O922" s="3" t="s">
        <v>57</v>
      </c>
      <c r="P922" s="4">
        <f>IF(O922="吨",N922*1000,IF(O922="万立方米",N922*10000,""))</f>
        <v>24210.0</v>
      </c>
      <c r="Q922" s="2" t="s">
        <v>58</v>
      </c>
      <c r="R922" s="2" t="s">
        <v>59</v>
      </c>
      <c r="S922" s="2" t="s">
        <v>87</v>
      </c>
      <c r="T922" s="2" t="s">
        <v>88</v>
      </c>
      <c r="U922" s="4">
        <f>0.75</f>
        <v>0.75</v>
      </c>
      <c r="V922" s="2" t="s">
        <v>62</v>
      </c>
      <c r="W922" s="2" t="s">
        <v>89</v>
      </c>
      <c r="X922" s="2" t="s">
        <v>64</v>
      </c>
      <c r="Y922" s="2" t="s">
        <v>65</v>
      </c>
      <c r="Z922" s="2">
        <v>0</v>
      </c>
      <c r="AA922" s="2"/>
      <c r="AB922" s="2"/>
      <c r="AC922" s="4">
        <f>P922*U922/1000000</f>
        <v>0.0181575</v>
      </c>
      <c r="AD922" s="4">
        <f>AC923*(1-AA922/100)+(AC922-AC923)*(1-AB922/100)</f>
        <v>0.0181575</v>
      </c>
      <c r="AE922" s="2" t="s">
        <v>66</v>
      </c>
      <c r="AF922" s="2" t="s">
        <v>67</v>
      </c>
      <c r="AG922" s="2"/>
      <c r="AH922" s="2" t="s">
        <v>69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1284</v>
      </c>
      <c r="B923" s="2" t="s">
        <v>1279</v>
      </c>
      <c r="C923" s="2" t="s">
        <v>47</v>
      </c>
      <c r="D923" s="2" t="s">
        <v>1220</v>
      </c>
      <c r="E923" s="2" t="s">
        <v>377</v>
      </c>
      <c r="F923" s="2" t="s">
        <v>228</v>
      </c>
      <c r="G923" s="2" t="s">
        <v>117</v>
      </c>
      <c r="H923" s="2" t="s">
        <v>323</v>
      </c>
      <c r="I923" s="2" t="s">
        <v>53</v>
      </c>
      <c r="J923" s="2" t="s">
        <v>230</v>
      </c>
      <c r="K923" s="2" t="s">
        <v>55</v>
      </c>
      <c r="L923" s="2" t="s">
        <v>51</v>
      </c>
      <c r="M923" s="2" t="s">
        <v>91</v>
      </c>
      <c r="N923" s="3">
        <v>24.21</v>
      </c>
      <c r="O923" s="3" t="s">
        <v>57</v>
      </c>
      <c r="P923" s="4">
        <f>IF(O923="吨",N923*1000,IF(O923="万立方米",N923*10000,""))</f>
        <v>24210.0</v>
      </c>
      <c r="Q923" s="2" t="s">
        <v>58</v>
      </c>
      <c r="R923" s="2" t="s">
        <v>59</v>
      </c>
      <c r="S923" s="2" t="s">
        <v>92</v>
      </c>
      <c r="T923" s="2" t="s">
        <v>88</v>
      </c>
      <c r="U923" s="4">
        <f>0.75</f>
        <v>0.75</v>
      </c>
      <c r="V923" s="2" t="s">
        <v>62</v>
      </c>
      <c r="W923" s="2" t="s">
        <v>93</v>
      </c>
      <c r="X923" s="2" t="s">
        <v>64</v>
      </c>
      <c r="Y923" s="2" t="s">
        <v>65</v>
      </c>
      <c r="Z923" s="2">
        <v>0</v>
      </c>
      <c r="AA923" s="2"/>
      <c r="AB923" s="2"/>
      <c r="AC923" s="4">
        <f>P923*U923/1000000</f>
        <v>0.0181575</v>
      </c>
      <c r="AD923" s="4">
        <f>AC923*(1-Z923/100)</f>
        <v>0.0181575</v>
      </c>
      <c r="AE923" s="2" t="s">
        <v>66</v>
      </c>
      <c r="AF923" s="2" t="s">
        <v>67</v>
      </c>
      <c r="AG923" s="2"/>
      <c r="AH923" s="2" t="s">
        <v>69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1285</v>
      </c>
      <c r="B924" s="2" t="s">
        <v>1279</v>
      </c>
      <c r="C924" s="2" t="s">
        <v>47</v>
      </c>
      <c r="D924" s="2" t="s">
        <v>1220</v>
      </c>
      <c r="E924" s="2" t="s">
        <v>377</v>
      </c>
      <c r="F924" s="2" t="s">
        <v>228</v>
      </c>
      <c r="G924" s="2" t="s">
        <v>117</v>
      </c>
      <c r="H924" s="2" t="s">
        <v>323</v>
      </c>
      <c r="I924" s="2" t="s">
        <v>53</v>
      </c>
      <c r="J924" s="2" t="s">
        <v>230</v>
      </c>
      <c r="K924" s="2" t="s">
        <v>55</v>
      </c>
      <c r="L924" s="2" t="s">
        <v>51</v>
      </c>
      <c r="M924" s="2" t="s">
        <v>95</v>
      </c>
      <c r="N924" s="3">
        <v>24.21</v>
      </c>
      <c r="O924" s="3" t="s">
        <v>57</v>
      </c>
      <c r="P924" s="4">
        <f>IF(O924="吨",N924*1000,IF(O924="万立方米",N924*10000,""))</f>
        <v>24210.0</v>
      </c>
      <c r="Q924" s="2" t="s">
        <v>58</v>
      </c>
      <c r="R924" s="2" t="s">
        <v>59</v>
      </c>
      <c r="S924" s="2" t="s">
        <v>96</v>
      </c>
      <c r="T924" s="2" t="s">
        <v>97</v>
      </c>
      <c r="U924" s="4">
        <f>1.7</f>
        <v>1.7</v>
      </c>
      <c r="V924" s="2" t="s">
        <v>62</v>
      </c>
      <c r="W924" s="2" t="s">
        <v>98</v>
      </c>
      <c r="X924" s="2" t="s">
        <v>64</v>
      </c>
      <c r="Y924" s="2" t="s">
        <v>65</v>
      </c>
      <c r="Z924" s="2">
        <v>0</v>
      </c>
      <c r="AA924" s="2"/>
      <c r="AB924" s="2"/>
      <c r="AC924" s="4">
        <f>P924*U924/1000000</f>
        <v>0.041157</v>
      </c>
      <c r="AD924" s="4">
        <f>AC924*(1-Z924/100)</f>
        <v>0.041157</v>
      </c>
      <c r="AE924" s="2" t="s">
        <v>66</v>
      </c>
      <c r="AF924" s="2" t="s">
        <v>67</v>
      </c>
      <c r="AG924" s="2"/>
      <c r="AH924" s="2" t="s">
        <v>69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1286</v>
      </c>
      <c r="B925" s="2" t="s">
        <v>1279</v>
      </c>
      <c r="C925" s="2" t="s">
        <v>47</v>
      </c>
      <c r="D925" s="2" t="s">
        <v>1220</v>
      </c>
      <c r="E925" s="2" t="s">
        <v>377</v>
      </c>
      <c r="F925" s="2" t="s">
        <v>228</v>
      </c>
      <c r="G925" s="2" t="s">
        <v>117</v>
      </c>
      <c r="H925" s="2" t="s">
        <v>323</v>
      </c>
      <c r="I925" s="2" t="s">
        <v>53</v>
      </c>
      <c r="J925" s="2" t="s">
        <v>230</v>
      </c>
      <c r="K925" s="2" t="s">
        <v>55</v>
      </c>
      <c r="L925" s="2" t="s">
        <v>51</v>
      </c>
      <c r="M925" s="2" t="s">
        <v>100</v>
      </c>
      <c r="N925" s="3">
        <v>24.21</v>
      </c>
      <c r="O925" s="3" t="s">
        <v>57</v>
      </c>
      <c r="P925" s="4">
        <f>IF(O925="吨",N925*1000,IF(O925="万立方米",N925*10000,""))</f>
        <v>24210.0</v>
      </c>
      <c r="Q925" s="2" t="s">
        <v>58</v>
      </c>
      <c r="R925" s="2" t="s">
        <v>59</v>
      </c>
      <c r="S925" s="2" t="s">
        <v>101</v>
      </c>
      <c r="T925" s="2" t="s">
        <v>75</v>
      </c>
      <c r="U925" s="4">
        <f>0.12</f>
        <v>0.12</v>
      </c>
      <c r="V925" s="2" t="s">
        <v>62</v>
      </c>
      <c r="W925" s="2" t="s">
        <v>102</v>
      </c>
      <c r="X925" s="2" t="s">
        <v>64</v>
      </c>
      <c r="Y925" s="2" t="s">
        <v>65</v>
      </c>
      <c r="Z925" s="2">
        <v>0</v>
      </c>
      <c r="AA925" s="2"/>
      <c r="AB925" s="2"/>
      <c r="AC925" s="4">
        <f>P925*U925/1000000</f>
        <v>0.0029051999999999997</v>
      </c>
      <c r="AD925" s="4">
        <f>AC925*(1-Z925/100)</f>
        <v>0.0029051999999999997</v>
      </c>
      <c r="AE925" s="2" t="s">
        <v>66</v>
      </c>
      <c r="AF925" s="2" t="s">
        <v>67</v>
      </c>
      <c r="AG925" s="2"/>
      <c r="AH925" s="2" t="s">
        <v>69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1287</v>
      </c>
      <c r="B926" s="2" t="s">
        <v>1279</v>
      </c>
      <c r="C926" s="2" t="s">
        <v>47</v>
      </c>
      <c r="D926" s="2" t="s">
        <v>1220</v>
      </c>
      <c r="E926" s="2" t="s">
        <v>377</v>
      </c>
      <c r="F926" s="2" t="s">
        <v>228</v>
      </c>
      <c r="G926" s="2" t="s">
        <v>117</v>
      </c>
      <c r="H926" s="2" t="s">
        <v>323</v>
      </c>
      <c r="I926" s="2" t="s">
        <v>161</v>
      </c>
      <c r="J926" s="2" t="s">
        <v>180</v>
      </c>
      <c r="K926" s="2" t="s">
        <v>180</v>
      </c>
      <c r="L926" s="2" t="s">
        <v>181</v>
      </c>
      <c r="M926" s="2" t="s">
        <v>56</v>
      </c>
      <c r="N926" s="3">
        <v>7.889</v>
      </c>
      <c r="O926" s="3" t="s">
        <v>182</v>
      </c>
      <c r="P926" s="4">
        <f>IF(O926="吨",N926*1000,IF(O926="万立方米",N926*10000,""))</f>
        <v>78890.0</v>
      </c>
      <c r="Q926" s="2" t="s">
        <v>183</v>
      </c>
      <c r="R926" s="2" t="s">
        <v>184</v>
      </c>
      <c r="S926" s="2" t="s">
        <v>185</v>
      </c>
      <c r="T926" s="2" t="s">
        <v>75</v>
      </c>
      <c r="U926" s="4">
        <f>0.001</f>
        <v>0.001</v>
      </c>
      <c r="V926" s="2" t="s">
        <v>186</v>
      </c>
      <c r="W926" s="2" t="s">
        <v>187</v>
      </c>
      <c r="X926" s="2" t="s">
        <v>64</v>
      </c>
      <c r="Y926" s="2" t="s">
        <v>65</v>
      </c>
      <c r="Z926" s="2">
        <v>0</v>
      </c>
      <c r="AA926" s="2"/>
      <c r="AB926" s="2"/>
      <c r="AC926" s="4">
        <f>P926*U926/1000000</f>
        <v>7.889e-05</v>
      </c>
      <c r="AD926" s="4">
        <f>AC926*(1-Z926/100)</f>
        <v>7.889e-05</v>
      </c>
      <c r="AE926" s="2" t="s">
        <v>66</v>
      </c>
      <c r="AF926" s="2" t="s">
        <v>67</v>
      </c>
      <c r="AG926" s="2"/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1288</v>
      </c>
      <c r="B927" s="2" t="s">
        <v>1279</v>
      </c>
      <c r="C927" s="2" t="s">
        <v>47</v>
      </c>
      <c r="D927" s="2" t="s">
        <v>1220</v>
      </c>
      <c r="E927" s="2" t="s">
        <v>377</v>
      </c>
      <c r="F927" s="2" t="s">
        <v>228</v>
      </c>
      <c r="G927" s="2" t="s">
        <v>117</v>
      </c>
      <c r="H927" s="2" t="s">
        <v>323</v>
      </c>
      <c r="I927" s="2" t="s">
        <v>161</v>
      </c>
      <c r="J927" s="2" t="s">
        <v>180</v>
      </c>
      <c r="K927" s="2" t="s">
        <v>180</v>
      </c>
      <c r="L927" s="2" t="s">
        <v>181</v>
      </c>
      <c r="M927" s="2" t="s">
        <v>73</v>
      </c>
      <c r="N927" s="3">
        <v>7.889</v>
      </c>
      <c r="O927" s="3" t="s">
        <v>182</v>
      </c>
      <c r="P927" s="4">
        <f>IF(O927="吨",N927*1000,IF(O927="万立方米",N927*10000,""))</f>
        <v>78890.0</v>
      </c>
      <c r="Q927" s="2" t="s">
        <v>183</v>
      </c>
      <c r="R927" s="2" t="s">
        <v>184</v>
      </c>
      <c r="S927" s="2" t="s">
        <v>189</v>
      </c>
      <c r="T927" s="2" t="s">
        <v>75</v>
      </c>
      <c r="U927" s="4">
        <f>0.35</f>
        <v>0.35</v>
      </c>
      <c r="V927" s="2" t="s">
        <v>186</v>
      </c>
      <c r="W927" s="2" t="s">
        <v>190</v>
      </c>
      <c r="X927" s="2" t="s">
        <v>64</v>
      </c>
      <c r="Y927" s="2" t="s">
        <v>65</v>
      </c>
      <c r="Z927" s="2">
        <v>0</v>
      </c>
      <c r="AA927" s="2"/>
      <c r="AB927" s="2"/>
      <c r="AC927" s="4">
        <f>P927*U927/1000000</f>
        <v>0.0276115</v>
      </c>
      <c r="AD927" s="4">
        <f>AC927*(1-Z927/100)</f>
        <v>0.0276115</v>
      </c>
      <c r="AE927" s="2" t="s">
        <v>66</v>
      </c>
      <c r="AF927" s="2" t="s">
        <v>67</v>
      </c>
      <c r="AG927" s="2"/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1289</v>
      </c>
      <c r="B928" s="2" t="s">
        <v>1279</v>
      </c>
      <c r="C928" s="2" t="s">
        <v>47</v>
      </c>
      <c r="D928" s="2" t="s">
        <v>1220</v>
      </c>
      <c r="E928" s="2" t="s">
        <v>377</v>
      </c>
      <c r="F928" s="2" t="s">
        <v>228</v>
      </c>
      <c r="G928" s="2" t="s">
        <v>117</v>
      </c>
      <c r="H928" s="2" t="s">
        <v>323</v>
      </c>
      <c r="I928" s="2" t="s">
        <v>161</v>
      </c>
      <c r="J928" s="2" t="s">
        <v>180</v>
      </c>
      <c r="K928" s="2" t="s">
        <v>180</v>
      </c>
      <c r="L928" s="2" t="s">
        <v>181</v>
      </c>
      <c r="M928" s="2" t="s">
        <v>78</v>
      </c>
      <c r="N928" s="3">
        <v>7.889</v>
      </c>
      <c r="O928" s="3" t="s">
        <v>182</v>
      </c>
      <c r="P928" s="4">
        <f>IF(O928="吨",N928*1000,IF(O928="万立方米",N928*10000,""))</f>
        <v>78890.0</v>
      </c>
      <c r="Q928" s="2" t="s">
        <v>183</v>
      </c>
      <c r="R928" s="2" t="s">
        <v>184</v>
      </c>
      <c r="S928" s="2" t="s">
        <v>192</v>
      </c>
      <c r="T928" s="2" t="s">
        <v>75</v>
      </c>
      <c r="U928" s="4">
        <f>1.2</f>
        <v>1.2</v>
      </c>
      <c r="V928" s="2" t="s">
        <v>186</v>
      </c>
      <c r="W928" s="2" t="s">
        <v>193</v>
      </c>
      <c r="X928" s="2" t="s">
        <v>64</v>
      </c>
      <c r="Y928" s="2" t="s">
        <v>65</v>
      </c>
      <c r="Z928" s="2">
        <v>0</v>
      </c>
      <c r="AA928" s="2"/>
      <c r="AB928" s="2"/>
      <c r="AC928" s="4">
        <f>P928*U928/1000000</f>
        <v>0.094668</v>
      </c>
      <c r="AD928" s="4">
        <f>AC928*(1-Z928/100)</f>
        <v>0.094668</v>
      </c>
      <c r="AE928" s="2" t="s">
        <v>66</v>
      </c>
      <c r="AF928" s="2" t="s">
        <v>67</v>
      </c>
      <c r="AG928" s="2"/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1290</v>
      </c>
      <c r="B929" s="2" t="s">
        <v>1279</v>
      </c>
      <c r="C929" s="2" t="s">
        <v>47</v>
      </c>
      <c r="D929" s="2" t="s">
        <v>1220</v>
      </c>
      <c r="E929" s="2" t="s">
        <v>377</v>
      </c>
      <c r="F929" s="2" t="s">
        <v>228</v>
      </c>
      <c r="G929" s="2" t="s">
        <v>117</v>
      </c>
      <c r="H929" s="2" t="s">
        <v>323</v>
      </c>
      <c r="I929" s="2" t="s">
        <v>161</v>
      </c>
      <c r="J929" s="2" t="s">
        <v>180</v>
      </c>
      <c r="K929" s="2" t="s">
        <v>180</v>
      </c>
      <c r="L929" s="2" t="s">
        <v>181</v>
      </c>
      <c r="M929" s="2" t="s">
        <v>82</v>
      </c>
      <c r="N929" s="3">
        <v>7.889</v>
      </c>
      <c r="O929" s="3" t="s">
        <v>182</v>
      </c>
      <c r="P929" s="4">
        <f>IF(O929="吨",N929*1000,IF(O929="万立方米",N929*10000,""))</f>
        <v>78890.0</v>
      </c>
      <c r="Q929" s="2" t="s">
        <v>183</v>
      </c>
      <c r="R929" s="2" t="s">
        <v>184</v>
      </c>
      <c r="S929" s="2" t="s">
        <v>195</v>
      </c>
      <c r="T929" s="2" t="s">
        <v>75</v>
      </c>
      <c r="U929" s="4">
        <f>0.002</f>
        <v>0.002</v>
      </c>
      <c r="V929" s="2" t="s">
        <v>186</v>
      </c>
      <c r="W929" s="2" t="s">
        <v>196</v>
      </c>
      <c r="X929" s="2" t="s">
        <v>64</v>
      </c>
      <c r="Y929" s="2" t="s">
        <v>65</v>
      </c>
      <c r="Z929" s="2">
        <v>0</v>
      </c>
      <c r="AA929" s="2"/>
      <c r="AB929" s="2"/>
      <c r="AC929" s="4">
        <f>P929*U929/1000000</f>
        <v>0.00015778</v>
      </c>
      <c r="AD929" s="4">
        <f>AC929*(1-Z929/100)</f>
        <v>0.00015778</v>
      </c>
      <c r="AE929" s="2" t="s">
        <v>66</v>
      </c>
      <c r="AF929" s="2" t="s">
        <v>67</v>
      </c>
      <c r="AG929" s="2"/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1291</v>
      </c>
      <c r="B930" s="2" t="s">
        <v>1279</v>
      </c>
      <c r="C930" s="2" t="s">
        <v>47</v>
      </c>
      <c r="D930" s="2" t="s">
        <v>1220</v>
      </c>
      <c r="E930" s="2" t="s">
        <v>377</v>
      </c>
      <c r="F930" s="2" t="s">
        <v>228</v>
      </c>
      <c r="G930" s="2" t="s">
        <v>117</v>
      </c>
      <c r="H930" s="2" t="s">
        <v>323</v>
      </c>
      <c r="I930" s="2" t="s">
        <v>161</v>
      </c>
      <c r="J930" s="2" t="s">
        <v>180</v>
      </c>
      <c r="K930" s="2" t="s">
        <v>180</v>
      </c>
      <c r="L930" s="2" t="s">
        <v>181</v>
      </c>
      <c r="M930" s="2" t="s">
        <v>86</v>
      </c>
      <c r="N930" s="3">
        <v>7.889</v>
      </c>
      <c r="O930" s="3" t="s">
        <v>182</v>
      </c>
      <c r="P930" s="4">
        <f>IF(O930="吨",N930*1000,IF(O930="万立方米",N930*10000,""))</f>
        <v>78890.0</v>
      </c>
      <c r="Q930" s="2" t="s">
        <v>183</v>
      </c>
      <c r="R930" s="2" t="s">
        <v>184</v>
      </c>
      <c r="S930" s="2" t="s">
        <v>198</v>
      </c>
      <c r="T930" s="2" t="s">
        <v>75</v>
      </c>
      <c r="U930" s="4">
        <f>0.01</f>
        <v>0.01</v>
      </c>
      <c r="V930" s="2" t="s">
        <v>186</v>
      </c>
      <c r="W930" s="2" t="s">
        <v>199</v>
      </c>
      <c r="X930" s="2" t="s">
        <v>64</v>
      </c>
      <c r="Y930" s="2" t="s">
        <v>65</v>
      </c>
      <c r="Z930" s="2">
        <v>0</v>
      </c>
      <c r="AA930" s="2"/>
      <c r="AB930" s="2"/>
      <c r="AC930" s="4">
        <f>P930*U930/1000000</f>
        <v>0.0007888999999999999</v>
      </c>
      <c r="AD930" s="4">
        <f>AC931*(1-AA930/100)+(AC930-AC931)*(1-AB930/100)</f>
        <v>0.0007888999999999999</v>
      </c>
      <c r="AE930" s="2" t="s">
        <v>66</v>
      </c>
      <c r="AF930" s="2" t="s">
        <v>67</v>
      </c>
      <c r="AG930" s="2"/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1292</v>
      </c>
      <c r="B931" s="2" t="s">
        <v>1279</v>
      </c>
      <c r="C931" s="2" t="s">
        <v>47</v>
      </c>
      <c r="D931" s="2" t="s">
        <v>1220</v>
      </c>
      <c r="E931" s="2" t="s">
        <v>377</v>
      </c>
      <c r="F931" s="2" t="s">
        <v>228</v>
      </c>
      <c r="G931" s="2" t="s">
        <v>117</v>
      </c>
      <c r="H931" s="2" t="s">
        <v>323</v>
      </c>
      <c r="I931" s="2" t="s">
        <v>161</v>
      </c>
      <c r="J931" s="2" t="s">
        <v>180</v>
      </c>
      <c r="K931" s="2" t="s">
        <v>180</v>
      </c>
      <c r="L931" s="2" t="s">
        <v>181</v>
      </c>
      <c r="M931" s="2" t="s">
        <v>91</v>
      </c>
      <c r="N931" s="3">
        <v>7.889</v>
      </c>
      <c r="O931" s="3" t="s">
        <v>182</v>
      </c>
      <c r="P931" s="4">
        <f>IF(O931="吨",N931*1000,IF(O931="万立方米",N931*10000,""))</f>
        <v>78890.0</v>
      </c>
      <c r="Q931" s="2" t="s">
        <v>183</v>
      </c>
      <c r="R931" s="2" t="s">
        <v>184</v>
      </c>
      <c r="S931" s="2" t="s">
        <v>201</v>
      </c>
      <c r="T931" s="2" t="s">
        <v>75</v>
      </c>
      <c r="U931" s="4">
        <f>0.005</f>
        <v>0.005</v>
      </c>
      <c r="V931" s="2" t="s">
        <v>186</v>
      </c>
      <c r="W931" s="2" t="s">
        <v>202</v>
      </c>
      <c r="X931" s="2" t="s">
        <v>64</v>
      </c>
      <c r="Y931" s="2" t="s">
        <v>65</v>
      </c>
      <c r="Z931" s="2">
        <v>0</v>
      </c>
      <c r="AA931" s="2"/>
      <c r="AB931" s="2"/>
      <c r="AC931" s="4">
        <f>P931*U931/1000000</f>
        <v>0.00039444999999999997</v>
      </c>
      <c r="AD931" s="4">
        <f>AC931*(1-Z931/100)</f>
        <v>0.00039444999999999997</v>
      </c>
      <c r="AE931" s="2" t="s">
        <v>66</v>
      </c>
      <c r="AF931" s="2" t="s">
        <v>67</v>
      </c>
      <c r="AG931" s="2"/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1293</v>
      </c>
      <c r="B932" s="2" t="s">
        <v>1279</v>
      </c>
      <c r="C932" s="2" t="s">
        <v>47</v>
      </c>
      <c r="D932" s="2" t="s">
        <v>1220</v>
      </c>
      <c r="E932" s="2" t="s">
        <v>377</v>
      </c>
      <c r="F932" s="2" t="s">
        <v>228</v>
      </c>
      <c r="G932" s="2" t="s">
        <v>117</v>
      </c>
      <c r="H932" s="2" t="s">
        <v>323</v>
      </c>
      <c r="I932" s="2" t="s">
        <v>161</v>
      </c>
      <c r="J932" s="2" t="s">
        <v>180</v>
      </c>
      <c r="K932" s="2" t="s">
        <v>180</v>
      </c>
      <c r="L932" s="2" t="s">
        <v>181</v>
      </c>
      <c r="M932" s="2" t="s">
        <v>95</v>
      </c>
      <c r="N932" s="3">
        <v>7.889</v>
      </c>
      <c r="O932" s="3" t="s">
        <v>182</v>
      </c>
      <c r="P932" s="4">
        <f>IF(O932="吨",N932*1000,IF(O932="万立方米",N932*10000,""))</f>
        <v>78890.0</v>
      </c>
      <c r="Q932" s="2" t="s">
        <v>183</v>
      </c>
      <c r="R932" s="2" t="s">
        <v>184</v>
      </c>
      <c r="S932" s="2" t="s">
        <v>204</v>
      </c>
      <c r="T932" s="2" t="s">
        <v>75</v>
      </c>
      <c r="U932" s="4">
        <f>0.005</f>
        <v>0.005</v>
      </c>
      <c r="V932" s="2" t="s">
        <v>186</v>
      </c>
      <c r="W932" s="2" t="s">
        <v>205</v>
      </c>
      <c r="X932" s="2" t="s">
        <v>64</v>
      </c>
      <c r="Y932" s="2" t="s">
        <v>65</v>
      </c>
      <c r="Z932" s="2">
        <v>0</v>
      </c>
      <c r="AA932" s="2"/>
      <c r="AB932" s="2"/>
      <c r="AC932" s="4">
        <f>P932*U932/1000000</f>
        <v>0.00039444999999999997</v>
      </c>
      <c r="AD932" s="4">
        <f>AC932*(1-Z932/100)</f>
        <v>0.00039444999999999997</v>
      </c>
      <c r="AE932" s="2" t="s">
        <v>66</v>
      </c>
      <c r="AF932" s="2" t="s">
        <v>67</v>
      </c>
      <c r="AG932" s="2"/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1294</v>
      </c>
      <c r="B933" s="2" t="s">
        <v>1279</v>
      </c>
      <c r="C933" s="2" t="s">
        <v>47</v>
      </c>
      <c r="D933" s="2" t="s">
        <v>1220</v>
      </c>
      <c r="E933" s="2" t="s">
        <v>377</v>
      </c>
      <c r="F933" s="2" t="s">
        <v>228</v>
      </c>
      <c r="G933" s="2" t="s">
        <v>117</v>
      </c>
      <c r="H933" s="2" t="s">
        <v>323</v>
      </c>
      <c r="I933" s="2" t="s">
        <v>161</v>
      </c>
      <c r="J933" s="2" t="s">
        <v>180</v>
      </c>
      <c r="K933" s="2" t="s">
        <v>180</v>
      </c>
      <c r="L933" s="2" t="s">
        <v>181</v>
      </c>
      <c r="M933" s="2" t="s">
        <v>100</v>
      </c>
      <c r="N933" s="3">
        <v>7.889</v>
      </c>
      <c r="O933" s="3" t="s">
        <v>182</v>
      </c>
      <c r="P933" s="4">
        <f>IF(O933="吨",N933*1000,IF(O933="万立方米",N933*10000,""))</f>
        <v>78890.0</v>
      </c>
      <c r="Q933" s="2" t="s">
        <v>183</v>
      </c>
      <c r="R933" s="2" t="s">
        <v>184</v>
      </c>
      <c r="S933" s="2" t="s">
        <v>207</v>
      </c>
      <c r="T933" s="2" t="s">
        <v>75</v>
      </c>
      <c r="U933" s="4">
        <f>0.02</f>
        <v>0.02</v>
      </c>
      <c r="V933" s="2" t="s">
        <v>186</v>
      </c>
      <c r="W933" s="2" t="s">
        <v>208</v>
      </c>
      <c r="X933" s="2" t="s">
        <v>64</v>
      </c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/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1295</v>
      </c>
      <c r="B934" s="2" t="s">
        <v>1279</v>
      </c>
      <c r="C934" s="2" t="s">
        <v>47</v>
      </c>
      <c r="D934" s="2" t="s">
        <v>1220</v>
      </c>
      <c r="E934" s="2" t="s">
        <v>377</v>
      </c>
      <c r="F934" s="2" t="s">
        <v>228</v>
      </c>
      <c r="G934" s="2" t="s">
        <v>117</v>
      </c>
      <c r="H934" s="2" t="s">
        <v>323</v>
      </c>
      <c r="I934" s="2"/>
      <c r="J934" s="2"/>
      <c r="K934" s="2"/>
      <c r="L934" s="2"/>
      <c r="M934" s="2" t="s">
        <v>104</v>
      </c>
      <c r="N934" s="3"/>
      <c r="O934" s="3"/>
      <c r="P934" s="4">
        <v>0.0</v>
      </c>
      <c r="Q934" s="2" t="s">
        <v>105</v>
      </c>
      <c r="R934" s="2" t="s">
        <v>106</v>
      </c>
      <c r="S934" s="2" t="s">
        <v>107</v>
      </c>
      <c r="T934" s="2" t="s">
        <v>108</v>
      </c>
      <c r="U934" s="4">
        <f>0.0</f>
        <v>0.0</v>
      </c>
      <c r="V934" s="2" t="s">
        <v>109</v>
      </c>
      <c r="W934" s="2" t="s">
        <v>110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134</v>
      </c>
      <c r="AH934" s="2" t="s">
        <v>69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1296</v>
      </c>
      <c r="B935" s="2" t="s">
        <v>1297</v>
      </c>
      <c r="C935" s="2" t="s">
        <v>47</v>
      </c>
      <c r="D935" s="2" t="s">
        <v>1298</v>
      </c>
      <c r="E935" s="2" t="s">
        <v>1299</v>
      </c>
      <c r="F935" s="2" t="s">
        <v>178</v>
      </c>
      <c r="G935" s="2" t="s">
        <v>181</v>
      </c>
      <c r="H935" s="2" t="s">
        <v>243</v>
      </c>
      <c r="I935" s="2" t="s">
        <v>53</v>
      </c>
      <c r="J935" s="2" t="s">
        <v>180</v>
      </c>
      <c r="K935" s="2" t="s">
        <v>180</v>
      </c>
      <c r="L935" s="2" t="s">
        <v>181</v>
      </c>
      <c r="M935" s="2" t="s">
        <v>56</v>
      </c>
      <c r="N935" s="3">
        <v>22.54</v>
      </c>
      <c r="O935" s="3" t="s">
        <v>182</v>
      </c>
      <c r="P935" s="4">
        <f>IF(O935="吨",N935*1000,IF(O935="万立方米",N935*10000,""))</f>
        <v>225400.0</v>
      </c>
      <c r="Q935" s="2" t="s">
        <v>183</v>
      </c>
      <c r="R935" s="2" t="s">
        <v>184</v>
      </c>
      <c r="S935" s="2" t="s">
        <v>185</v>
      </c>
      <c r="T935" s="2" t="s">
        <v>75</v>
      </c>
      <c r="U935" s="4">
        <f>0.001</f>
        <v>0.001</v>
      </c>
      <c r="V935" s="2" t="s">
        <v>186</v>
      </c>
      <c r="W935" s="2" t="s">
        <v>187</v>
      </c>
      <c r="X935" s="2" t="s">
        <v>64</v>
      </c>
      <c r="Y935" s="2" t="s">
        <v>65</v>
      </c>
      <c r="Z935" s="2">
        <v>0</v>
      </c>
      <c r="AA935" s="2"/>
      <c r="AB935" s="2"/>
      <c r="AC935" s="4">
        <f>P935*U935/1000000</f>
        <v>0.0002254</v>
      </c>
      <c r="AD935" s="4">
        <f>AC935*(1-Z935/100)</f>
        <v>0.0002254</v>
      </c>
      <c r="AE935" s="2" t="s">
        <v>66</v>
      </c>
      <c r="AF935" s="2" t="s">
        <v>67</v>
      </c>
      <c r="AG935" s="2"/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1300</v>
      </c>
      <c r="B936" s="2" t="s">
        <v>1297</v>
      </c>
      <c r="C936" s="2" t="s">
        <v>47</v>
      </c>
      <c r="D936" s="2" t="s">
        <v>1298</v>
      </c>
      <c r="E936" s="2" t="s">
        <v>1299</v>
      </c>
      <c r="F936" s="2" t="s">
        <v>178</v>
      </c>
      <c r="G936" s="2" t="s">
        <v>181</v>
      </c>
      <c r="H936" s="2" t="s">
        <v>243</v>
      </c>
      <c r="I936" s="2" t="s">
        <v>53</v>
      </c>
      <c r="J936" s="2" t="s">
        <v>180</v>
      </c>
      <c r="K936" s="2" t="s">
        <v>180</v>
      </c>
      <c r="L936" s="2" t="s">
        <v>181</v>
      </c>
      <c r="M936" s="2" t="s">
        <v>73</v>
      </c>
      <c r="N936" s="3">
        <v>22.54</v>
      </c>
      <c r="O936" s="3" t="s">
        <v>182</v>
      </c>
      <c r="P936" s="4">
        <f>IF(O936="吨",N936*1000,IF(O936="万立方米",N936*10000,""))</f>
        <v>225400.0</v>
      </c>
      <c r="Q936" s="2" t="s">
        <v>183</v>
      </c>
      <c r="R936" s="2" t="s">
        <v>184</v>
      </c>
      <c r="S936" s="2" t="s">
        <v>189</v>
      </c>
      <c r="T936" s="2" t="s">
        <v>75</v>
      </c>
      <c r="U936" s="4">
        <f>0.35</f>
        <v>0.35</v>
      </c>
      <c r="V936" s="2" t="s">
        <v>186</v>
      </c>
      <c r="W936" s="2" t="s">
        <v>190</v>
      </c>
      <c r="X936" s="2" t="s">
        <v>64</v>
      </c>
      <c r="Y936" s="2" t="s">
        <v>65</v>
      </c>
      <c r="Z936" s="2">
        <v>0</v>
      </c>
      <c r="AA936" s="2"/>
      <c r="AB936" s="2"/>
      <c r="AC936" s="4">
        <f>P936*U936/1000000</f>
        <v>0.07889</v>
      </c>
      <c r="AD936" s="4">
        <f>AC936*(1-Z936/100)</f>
        <v>0.07889</v>
      </c>
      <c r="AE936" s="2" t="s">
        <v>66</v>
      </c>
      <c r="AF936" s="2" t="s">
        <v>67</v>
      </c>
      <c r="AG936" s="2"/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1301</v>
      </c>
      <c r="B937" s="2" t="s">
        <v>1297</v>
      </c>
      <c r="C937" s="2" t="s">
        <v>47</v>
      </c>
      <c r="D937" s="2" t="s">
        <v>1298</v>
      </c>
      <c r="E937" s="2" t="s">
        <v>1299</v>
      </c>
      <c r="F937" s="2" t="s">
        <v>178</v>
      </c>
      <c r="G937" s="2" t="s">
        <v>181</v>
      </c>
      <c r="H937" s="2" t="s">
        <v>243</v>
      </c>
      <c r="I937" s="2" t="s">
        <v>53</v>
      </c>
      <c r="J937" s="2" t="s">
        <v>180</v>
      </c>
      <c r="K937" s="2" t="s">
        <v>180</v>
      </c>
      <c r="L937" s="2" t="s">
        <v>181</v>
      </c>
      <c r="M937" s="2" t="s">
        <v>78</v>
      </c>
      <c r="N937" s="3">
        <v>22.54</v>
      </c>
      <c r="O937" s="3" t="s">
        <v>182</v>
      </c>
      <c r="P937" s="4">
        <f>IF(O937="吨",N937*1000,IF(O937="万立方米",N937*10000,""))</f>
        <v>225400.0</v>
      </c>
      <c r="Q937" s="2" t="s">
        <v>183</v>
      </c>
      <c r="R937" s="2" t="s">
        <v>184</v>
      </c>
      <c r="S937" s="2" t="s">
        <v>192</v>
      </c>
      <c r="T937" s="2" t="s">
        <v>75</v>
      </c>
      <c r="U937" s="4">
        <f>1.2</f>
        <v>1.2</v>
      </c>
      <c r="V937" s="2" t="s">
        <v>186</v>
      </c>
      <c r="W937" s="2" t="s">
        <v>193</v>
      </c>
      <c r="X937" s="2" t="s">
        <v>64</v>
      </c>
      <c r="Y937" s="2" t="s">
        <v>65</v>
      </c>
      <c r="Z937" s="2">
        <v>0</v>
      </c>
      <c r="AA937" s="2"/>
      <c r="AB937" s="2"/>
      <c r="AC937" s="4">
        <f>P937*U937/1000000</f>
        <v>0.27048</v>
      </c>
      <c r="AD937" s="4">
        <f>AC937*(1-Z937/100)</f>
        <v>0.27048</v>
      </c>
      <c r="AE937" s="2" t="s">
        <v>66</v>
      </c>
      <c r="AF937" s="2" t="s">
        <v>67</v>
      </c>
      <c r="AG937" s="2"/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1302</v>
      </c>
      <c r="B938" s="2" t="s">
        <v>1297</v>
      </c>
      <c r="C938" s="2" t="s">
        <v>47</v>
      </c>
      <c r="D938" s="2" t="s">
        <v>1298</v>
      </c>
      <c r="E938" s="2" t="s">
        <v>1299</v>
      </c>
      <c r="F938" s="2" t="s">
        <v>178</v>
      </c>
      <c r="G938" s="2" t="s">
        <v>181</v>
      </c>
      <c r="H938" s="2" t="s">
        <v>243</v>
      </c>
      <c r="I938" s="2" t="s">
        <v>53</v>
      </c>
      <c r="J938" s="2" t="s">
        <v>180</v>
      </c>
      <c r="K938" s="2" t="s">
        <v>180</v>
      </c>
      <c r="L938" s="2" t="s">
        <v>181</v>
      </c>
      <c r="M938" s="2" t="s">
        <v>82</v>
      </c>
      <c r="N938" s="3">
        <v>22.54</v>
      </c>
      <c r="O938" s="3" t="s">
        <v>182</v>
      </c>
      <c r="P938" s="4">
        <f>IF(O938="吨",N938*1000,IF(O938="万立方米",N938*10000,""))</f>
        <v>225400.0</v>
      </c>
      <c r="Q938" s="2" t="s">
        <v>183</v>
      </c>
      <c r="R938" s="2" t="s">
        <v>184</v>
      </c>
      <c r="S938" s="2" t="s">
        <v>195</v>
      </c>
      <c r="T938" s="2" t="s">
        <v>75</v>
      </c>
      <c r="U938" s="4">
        <f>0.002</f>
        <v>0.002</v>
      </c>
      <c r="V938" s="2" t="s">
        <v>186</v>
      </c>
      <c r="W938" s="2" t="s">
        <v>196</v>
      </c>
      <c r="X938" s="2" t="s">
        <v>64</v>
      </c>
      <c r="Y938" s="2" t="s">
        <v>65</v>
      </c>
      <c r="Z938" s="2">
        <v>0</v>
      </c>
      <c r="AA938" s="2"/>
      <c r="AB938" s="2"/>
      <c r="AC938" s="4">
        <f>P938*U938/1000000</f>
        <v>0.0004508</v>
      </c>
      <c r="AD938" s="4">
        <f>AC938*(1-Z938/100)</f>
        <v>0.0004508</v>
      </c>
      <c r="AE938" s="2" t="s">
        <v>66</v>
      </c>
      <c r="AF938" s="2" t="s">
        <v>67</v>
      </c>
      <c r="AG938" s="2"/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1303</v>
      </c>
      <c r="B939" s="2" t="s">
        <v>1297</v>
      </c>
      <c r="C939" s="2" t="s">
        <v>47</v>
      </c>
      <c r="D939" s="2" t="s">
        <v>1298</v>
      </c>
      <c r="E939" s="2" t="s">
        <v>1299</v>
      </c>
      <c r="F939" s="2" t="s">
        <v>178</v>
      </c>
      <c r="G939" s="2" t="s">
        <v>181</v>
      </c>
      <c r="H939" s="2" t="s">
        <v>243</v>
      </c>
      <c r="I939" s="2" t="s">
        <v>53</v>
      </c>
      <c r="J939" s="2" t="s">
        <v>180</v>
      </c>
      <c r="K939" s="2" t="s">
        <v>180</v>
      </c>
      <c r="L939" s="2" t="s">
        <v>181</v>
      </c>
      <c r="M939" s="2" t="s">
        <v>86</v>
      </c>
      <c r="N939" s="3">
        <v>22.54</v>
      </c>
      <c r="O939" s="3" t="s">
        <v>182</v>
      </c>
      <c r="P939" s="4">
        <f>IF(O939="吨",N939*1000,IF(O939="万立方米",N939*10000,""))</f>
        <v>225400.0</v>
      </c>
      <c r="Q939" s="2" t="s">
        <v>183</v>
      </c>
      <c r="R939" s="2" t="s">
        <v>184</v>
      </c>
      <c r="S939" s="2" t="s">
        <v>198</v>
      </c>
      <c r="T939" s="2" t="s">
        <v>75</v>
      </c>
      <c r="U939" s="4">
        <f>0.01</f>
        <v>0.01</v>
      </c>
      <c r="V939" s="2" t="s">
        <v>186</v>
      </c>
      <c r="W939" s="2" t="s">
        <v>199</v>
      </c>
      <c r="X939" s="2" t="s">
        <v>64</v>
      </c>
      <c r="Y939" s="2" t="s">
        <v>65</v>
      </c>
      <c r="Z939" s="2">
        <v>0</v>
      </c>
      <c r="AA939" s="2"/>
      <c r="AB939" s="2"/>
      <c r="AC939" s="4">
        <f>P939*U939/1000000</f>
        <v>0.002254</v>
      </c>
      <c r="AD939" s="4">
        <f>AC940*(1-AA939/100)+(AC939-AC940)*(1-AB939/100)</f>
        <v>0.002254</v>
      </c>
      <c r="AE939" s="2" t="s">
        <v>66</v>
      </c>
      <c r="AF939" s="2" t="s">
        <v>67</v>
      </c>
      <c r="AG939" s="2"/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1304</v>
      </c>
      <c r="B940" s="2" t="s">
        <v>1297</v>
      </c>
      <c r="C940" s="2" t="s">
        <v>47</v>
      </c>
      <c r="D940" s="2" t="s">
        <v>1298</v>
      </c>
      <c r="E940" s="2" t="s">
        <v>1299</v>
      </c>
      <c r="F940" s="2" t="s">
        <v>178</v>
      </c>
      <c r="G940" s="2" t="s">
        <v>181</v>
      </c>
      <c r="H940" s="2" t="s">
        <v>243</v>
      </c>
      <c r="I940" s="2" t="s">
        <v>53</v>
      </c>
      <c r="J940" s="2" t="s">
        <v>180</v>
      </c>
      <c r="K940" s="2" t="s">
        <v>180</v>
      </c>
      <c r="L940" s="2" t="s">
        <v>181</v>
      </c>
      <c r="M940" s="2" t="s">
        <v>91</v>
      </c>
      <c r="N940" s="3">
        <v>22.54</v>
      </c>
      <c r="O940" s="3" t="s">
        <v>182</v>
      </c>
      <c r="P940" s="4">
        <f>IF(O940="吨",N940*1000,IF(O940="万立方米",N940*10000,""))</f>
        <v>225400.0</v>
      </c>
      <c r="Q940" s="2" t="s">
        <v>183</v>
      </c>
      <c r="R940" s="2" t="s">
        <v>184</v>
      </c>
      <c r="S940" s="2" t="s">
        <v>201</v>
      </c>
      <c r="T940" s="2" t="s">
        <v>75</v>
      </c>
      <c r="U940" s="4">
        <f>0.005</f>
        <v>0.005</v>
      </c>
      <c r="V940" s="2" t="s">
        <v>186</v>
      </c>
      <c r="W940" s="2" t="s">
        <v>202</v>
      </c>
      <c r="X940" s="2" t="s">
        <v>64</v>
      </c>
      <c r="Y940" s="2" t="s">
        <v>65</v>
      </c>
      <c r="Z940" s="2">
        <v>0</v>
      </c>
      <c r="AA940" s="2"/>
      <c r="AB940" s="2"/>
      <c r="AC940" s="4">
        <f>P940*U940/1000000</f>
        <v>0.001127</v>
      </c>
      <c r="AD940" s="4">
        <f>AC940*(1-Z940/100)</f>
        <v>0.001127</v>
      </c>
      <c r="AE940" s="2" t="s">
        <v>66</v>
      </c>
      <c r="AF940" s="2" t="s">
        <v>67</v>
      </c>
      <c r="AG940" s="2"/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1305</v>
      </c>
      <c r="B941" s="2" t="s">
        <v>1297</v>
      </c>
      <c r="C941" s="2" t="s">
        <v>47</v>
      </c>
      <c r="D941" s="2" t="s">
        <v>1298</v>
      </c>
      <c r="E941" s="2" t="s">
        <v>1299</v>
      </c>
      <c r="F941" s="2" t="s">
        <v>178</v>
      </c>
      <c r="G941" s="2" t="s">
        <v>181</v>
      </c>
      <c r="H941" s="2" t="s">
        <v>243</v>
      </c>
      <c r="I941" s="2" t="s">
        <v>53</v>
      </c>
      <c r="J941" s="2" t="s">
        <v>180</v>
      </c>
      <c r="K941" s="2" t="s">
        <v>180</v>
      </c>
      <c r="L941" s="2" t="s">
        <v>181</v>
      </c>
      <c r="M941" s="2" t="s">
        <v>95</v>
      </c>
      <c r="N941" s="3">
        <v>22.54</v>
      </c>
      <c r="O941" s="3" t="s">
        <v>182</v>
      </c>
      <c r="P941" s="4">
        <f>IF(O941="吨",N941*1000,IF(O941="万立方米",N941*10000,""))</f>
        <v>225400.0</v>
      </c>
      <c r="Q941" s="2" t="s">
        <v>183</v>
      </c>
      <c r="R941" s="2" t="s">
        <v>184</v>
      </c>
      <c r="S941" s="2" t="s">
        <v>204</v>
      </c>
      <c r="T941" s="2" t="s">
        <v>75</v>
      </c>
      <c r="U941" s="4">
        <f>0.005</f>
        <v>0.005</v>
      </c>
      <c r="V941" s="2" t="s">
        <v>186</v>
      </c>
      <c r="W941" s="2" t="s">
        <v>205</v>
      </c>
      <c r="X941" s="2" t="s">
        <v>64</v>
      </c>
      <c r="Y941" s="2" t="s">
        <v>65</v>
      </c>
      <c r="Z941" s="2">
        <v>0</v>
      </c>
      <c r="AA941" s="2"/>
      <c r="AB941" s="2"/>
      <c r="AC941" s="4">
        <f>P941*U941/1000000</f>
        <v>0.001127</v>
      </c>
      <c r="AD941" s="4">
        <f>AC941*(1-Z941/100)</f>
        <v>0.001127</v>
      </c>
      <c r="AE941" s="2" t="s">
        <v>66</v>
      </c>
      <c r="AF941" s="2" t="s">
        <v>67</v>
      </c>
      <c r="AG941" s="2"/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1306</v>
      </c>
      <c r="B942" s="2" t="s">
        <v>1297</v>
      </c>
      <c r="C942" s="2" t="s">
        <v>47</v>
      </c>
      <c r="D942" s="2" t="s">
        <v>1298</v>
      </c>
      <c r="E942" s="2" t="s">
        <v>1299</v>
      </c>
      <c r="F942" s="2" t="s">
        <v>178</v>
      </c>
      <c r="G942" s="2" t="s">
        <v>181</v>
      </c>
      <c r="H942" s="2" t="s">
        <v>243</v>
      </c>
      <c r="I942" s="2" t="s">
        <v>53</v>
      </c>
      <c r="J942" s="2" t="s">
        <v>180</v>
      </c>
      <c r="K942" s="2" t="s">
        <v>180</v>
      </c>
      <c r="L942" s="2" t="s">
        <v>181</v>
      </c>
      <c r="M942" s="2" t="s">
        <v>100</v>
      </c>
      <c r="N942" s="3">
        <v>22.54</v>
      </c>
      <c r="O942" s="3" t="s">
        <v>182</v>
      </c>
      <c r="P942" s="4">
        <f>IF(O942="吨",N942*1000,IF(O942="万立方米",N942*10000,""))</f>
        <v>225400.0</v>
      </c>
      <c r="Q942" s="2" t="s">
        <v>183</v>
      </c>
      <c r="R942" s="2" t="s">
        <v>184</v>
      </c>
      <c r="S942" s="2" t="s">
        <v>207</v>
      </c>
      <c r="T942" s="2" t="s">
        <v>75</v>
      </c>
      <c r="U942" s="4">
        <f>0.02</f>
        <v>0.02</v>
      </c>
      <c r="V942" s="2" t="s">
        <v>186</v>
      </c>
      <c r="W942" s="2" t="s">
        <v>208</v>
      </c>
      <c r="X942" s="2" t="s">
        <v>64</v>
      </c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/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1307</v>
      </c>
      <c r="B943" s="2" t="s">
        <v>1297</v>
      </c>
      <c r="C943" s="2" t="s">
        <v>47</v>
      </c>
      <c r="D943" s="2" t="s">
        <v>1298</v>
      </c>
      <c r="E943" s="2" t="s">
        <v>1299</v>
      </c>
      <c r="F943" s="2" t="s">
        <v>178</v>
      </c>
      <c r="G943" s="2" t="s">
        <v>181</v>
      </c>
      <c r="H943" s="2" t="s">
        <v>243</v>
      </c>
      <c r="I943" s="2"/>
      <c r="J943" s="2"/>
      <c r="K943" s="2"/>
      <c r="L943" s="2"/>
      <c r="M943" s="2" t="s">
        <v>104</v>
      </c>
      <c r="N943" s="3"/>
      <c r="O943" s="3"/>
      <c r="P943" s="4">
        <v>0.0</v>
      </c>
      <c r="Q943" s="2" t="s">
        <v>105</v>
      </c>
      <c r="R943" s="2" t="s">
        <v>106</v>
      </c>
      <c r="S943" s="2" t="s">
        <v>107</v>
      </c>
      <c r="T943" s="2" t="s">
        <v>108</v>
      </c>
      <c r="U943" s="4">
        <f>0.0</f>
        <v>0.0</v>
      </c>
      <c r="V943" s="2" t="s">
        <v>109</v>
      </c>
      <c r="W943" s="2" t="s">
        <v>110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134</v>
      </c>
      <c r="AH943" s="2" t="s">
        <v>69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1308</v>
      </c>
      <c r="B944" s="2" t="s">
        <v>1309</v>
      </c>
      <c r="C944" s="2" t="s">
        <v>47</v>
      </c>
      <c r="D944" s="2" t="s">
        <v>1310</v>
      </c>
      <c r="E944" s="2" t="s">
        <v>227</v>
      </c>
      <c r="F944" s="2" t="s">
        <v>228</v>
      </c>
      <c r="G944" s="2" t="s">
        <v>179</v>
      </c>
      <c r="H944" s="2" t="s">
        <v>138</v>
      </c>
      <c r="I944" s="2" t="s">
        <v>53</v>
      </c>
      <c r="J944" s="2" t="s">
        <v>118</v>
      </c>
      <c r="K944" s="2" t="s">
        <v>118</v>
      </c>
      <c r="L944" s="2"/>
      <c r="M944" s="2" t="s">
        <v>56</v>
      </c>
      <c r="N944" s="3">
        <v>1884.97</v>
      </c>
      <c r="O944" s="3" t="s">
        <v>120</v>
      </c>
      <c r="P944" s="2"/>
      <c r="Q944" s="2"/>
      <c r="R944" s="2" t="s">
        <v>121</v>
      </c>
      <c r="S944" s="2"/>
      <c r="T944" s="2" t="s">
        <v>108</v>
      </c>
      <c r="U944" s="2"/>
      <c r="V944" s="2"/>
      <c r="W944" s="2" t="s">
        <v>122</v>
      </c>
      <c r="X944" s="2" t="s">
        <v>64</v>
      </c>
      <c r="Y944" s="2" t="s">
        <v>65</v>
      </c>
      <c r="Z944" s="2">
        <v>0</v>
      </c>
      <c r="AA944" s="2"/>
      <c r="AB944" s="2"/>
      <c r="AC944" s="2"/>
      <c r="AD944" s="2"/>
      <c r="AE944" s="2" t="s">
        <v>123</v>
      </c>
      <c r="AF944" s="2" t="s">
        <v>124</v>
      </c>
      <c r="AG944" s="2" t="s">
        <v>125</v>
      </c>
      <c r="AH944" s="2" t="s">
        <v>69</v>
      </c>
      <c r="AI944" s="2" t="s">
        <v>70</v>
      </c>
      <c r="AJ944" s="2" t="s">
        <v>71</v>
      </c>
      <c r="AK944" s="2">
        <v>520</v>
      </c>
    </row>
    <row r="945" spans="1:37">
      <c r="A945" s="2" t="s">
        <v>1311</v>
      </c>
      <c r="B945" s="2" t="s">
        <v>1309</v>
      </c>
      <c r="C945" s="2" t="s">
        <v>47</v>
      </c>
      <c r="D945" s="2" t="s">
        <v>1310</v>
      </c>
      <c r="E945" s="2" t="s">
        <v>227</v>
      </c>
      <c r="F945" s="2" t="s">
        <v>228</v>
      </c>
      <c r="G945" s="2" t="s">
        <v>179</v>
      </c>
      <c r="H945" s="2" t="s">
        <v>138</v>
      </c>
      <c r="I945" s="2" t="s">
        <v>53</v>
      </c>
      <c r="J945" s="2" t="s">
        <v>118</v>
      </c>
      <c r="K945" s="2" t="s">
        <v>118</v>
      </c>
      <c r="L945" s="2"/>
      <c r="M945" s="2" t="s">
        <v>73</v>
      </c>
      <c r="N945" s="3">
        <v>1884.97</v>
      </c>
      <c r="O945" s="3" t="s">
        <v>120</v>
      </c>
      <c r="P945" s="2"/>
      <c r="Q945" s="2"/>
      <c r="R945" s="2" t="s">
        <v>121</v>
      </c>
      <c r="S945" s="2"/>
      <c r="T945" s="2" t="s">
        <v>108</v>
      </c>
      <c r="U945" s="2"/>
      <c r="V945" s="2"/>
      <c r="W945" s="2" t="s">
        <v>122</v>
      </c>
      <c r="X945" s="2" t="s">
        <v>64</v>
      </c>
      <c r="Y945" s="2" t="s">
        <v>65</v>
      </c>
      <c r="Z945" s="2">
        <v>0</v>
      </c>
      <c r="AA945" s="2"/>
      <c r="AB945" s="2"/>
      <c r="AC945" s="2"/>
      <c r="AD945" s="2"/>
      <c r="AE945" s="2" t="s">
        <v>123</v>
      </c>
      <c r="AF945" s="2" t="s">
        <v>124</v>
      </c>
      <c r="AG945" s="2" t="s">
        <v>125</v>
      </c>
      <c r="AH945" s="2" t="s">
        <v>69</v>
      </c>
      <c r="AI945" s="2" t="s">
        <v>70</v>
      </c>
      <c r="AJ945" s="2" t="s">
        <v>71</v>
      </c>
      <c r="AK945" s="2">
        <v>520</v>
      </c>
    </row>
    <row r="946" spans="1:37">
      <c r="A946" s="2" t="s">
        <v>1312</v>
      </c>
      <c r="B946" s="2" t="s">
        <v>1309</v>
      </c>
      <c r="C946" s="2" t="s">
        <v>47</v>
      </c>
      <c r="D946" s="2" t="s">
        <v>1310</v>
      </c>
      <c r="E946" s="2" t="s">
        <v>227</v>
      </c>
      <c r="F946" s="2" t="s">
        <v>228</v>
      </c>
      <c r="G946" s="2" t="s">
        <v>179</v>
      </c>
      <c r="H946" s="2" t="s">
        <v>138</v>
      </c>
      <c r="I946" s="2" t="s">
        <v>53</v>
      </c>
      <c r="J946" s="2" t="s">
        <v>118</v>
      </c>
      <c r="K946" s="2" t="s">
        <v>118</v>
      </c>
      <c r="L946" s="2"/>
      <c r="M946" s="2" t="s">
        <v>78</v>
      </c>
      <c r="N946" s="3">
        <v>1884.97</v>
      </c>
      <c r="O946" s="3" t="s">
        <v>120</v>
      </c>
      <c r="P946" s="2"/>
      <c r="Q946" s="2"/>
      <c r="R946" s="2" t="s">
        <v>121</v>
      </c>
      <c r="S946" s="2"/>
      <c r="T946" s="2" t="s">
        <v>108</v>
      </c>
      <c r="U946" s="2"/>
      <c r="V946" s="2"/>
      <c r="W946" s="2" t="s">
        <v>122</v>
      </c>
      <c r="X946" s="2" t="s">
        <v>64</v>
      </c>
      <c r="Y946" s="2" t="s">
        <v>65</v>
      </c>
      <c r="Z946" s="2">
        <v>0</v>
      </c>
      <c r="AA946" s="2"/>
      <c r="AB946" s="2"/>
      <c r="AC946" s="2"/>
      <c r="AD946" s="2"/>
      <c r="AE946" s="2" t="s">
        <v>123</v>
      </c>
      <c r="AF946" s="2" t="s">
        <v>124</v>
      </c>
      <c r="AG946" s="2" t="s">
        <v>125</v>
      </c>
      <c r="AH946" s="2" t="s">
        <v>69</v>
      </c>
      <c r="AI946" s="2" t="s">
        <v>70</v>
      </c>
      <c r="AJ946" s="2" t="s">
        <v>71</v>
      </c>
      <c r="AK946" s="2">
        <v>520</v>
      </c>
    </row>
    <row r="947" spans="1:37">
      <c r="A947" s="2" t="s">
        <v>1313</v>
      </c>
      <c r="B947" s="2" t="s">
        <v>1309</v>
      </c>
      <c r="C947" s="2" t="s">
        <v>47</v>
      </c>
      <c r="D947" s="2" t="s">
        <v>1310</v>
      </c>
      <c r="E947" s="2" t="s">
        <v>227</v>
      </c>
      <c r="F947" s="2" t="s">
        <v>228</v>
      </c>
      <c r="G947" s="2" t="s">
        <v>179</v>
      </c>
      <c r="H947" s="2" t="s">
        <v>138</v>
      </c>
      <c r="I947" s="2" t="s">
        <v>53</v>
      </c>
      <c r="J947" s="2" t="s">
        <v>118</v>
      </c>
      <c r="K947" s="2" t="s">
        <v>118</v>
      </c>
      <c r="L947" s="2"/>
      <c r="M947" s="2" t="s">
        <v>82</v>
      </c>
      <c r="N947" s="3">
        <v>1884.97</v>
      </c>
      <c r="O947" s="3" t="s">
        <v>120</v>
      </c>
      <c r="P947" s="2"/>
      <c r="Q947" s="2"/>
      <c r="R947" s="2" t="s">
        <v>121</v>
      </c>
      <c r="S947" s="2"/>
      <c r="T947" s="2" t="s">
        <v>108</v>
      </c>
      <c r="U947" s="2"/>
      <c r="V947" s="2"/>
      <c r="W947" s="2" t="s">
        <v>122</v>
      </c>
      <c r="X947" s="2" t="s">
        <v>64</v>
      </c>
      <c r="Y947" s="2" t="s">
        <v>65</v>
      </c>
      <c r="Z947" s="2">
        <v>0</v>
      </c>
      <c r="AA947" s="2"/>
      <c r="AB947" s="2"/>
      <c r="AC947" s="2"/>
      <c r="AD947" s="2"/>
      <c r="AE947" s="2" t="s">
        <v>123</v>
      </c>
      <c r="AF947" s="2" t="s">
        <v>124</v>
      </c>
      <c r="AG947" s="2" t="s">
        <v>125</v>
      </c>
      <c r="AH947" s="2" t="s">
        <v>69</v>
      </c>
      <c r="AI947" s="2" t="s">
        <v>70</v>
      </c>
      <c r="AJ947" s="2" t="s">
        <v>71</v>
      </c>
      <c r="AK947" s="2">
        <v>520</v>
      </c>
    </row>
    <row r="948" spans="1:37">
      <c r="A948" s="2" t="s">
        <v>1314</v>
      </c>
      <c r="B948" s="2" t="s">
        <v>1309</v>
      </c>
      <c r="C948" s="2" t="s">
        <v>47</v>
      </c>
      <c r="D948" s="2" t="s">
        <v>1310</v>
      </c>
      <c r="E948" s="2" t="s">
        <v>227</v>
      </c>
      <c r="F948" s="2" t="s">
        <v>228</v>
      </c>
      <c r="G948" s="2" t="s">
        <v>179</v>
      </c>
      <c r="H948" s="2" t="s">
        <v>138</v>
      </c>
      <c r="I948" s="2" t="s">
        <v>53</v>
      </c>
      <c r="J948" s="2" t="s">
        <v>118</v>
      </c>
      <c r="K948" s="2" t="s">
        <v>118</v>
      </c>
      <c r="L948" s="2"/>
      <c r="M948" s="2" t="s">
        <v>86</v>
      </c>
      <c r="N948" s="3">
        <v>1884.97</v>
      </c>
      <c r="O948" s="3" t="s">
        <v>120</v>
      </c>
      <c r="P948" s="2"/>
      <c r="Q948" s="2"/>
      <c r="R948" s="2" t="s">
        <v>121</v>
      </c>
      <c r="S948" s="2"/>
      <c r="T948" s="2" t="s">
        <v>108</v>
      </c>
      <c r="U948" s="2"/>
      <c r="V948" s="2"/>
      <c r="W948" s="2" t="s">
        <v>122</v>
      </c>
      <c r="X948" s="2" t="s">
        <v>64</v>
      </c>
      <c r="Y948" s="2" t="s">
        <v>65</v>
      </c>
      <c r="Z948" s="2">
        <v>0</v>
      </c>
      <c r="AA948" s="2"/>
      <c r="AB948" s="2"/>
      <c r="AC948" s="2"/>
      <c r="AD948" s="2"/>
      <c r="AE948" s="2" t="s">
        <v>123</v>
      </c>
      <c r="AF948" s="2" t="s">
        <v>124</v>
      </c>
      <c r="AG948" s="2" t="s">
        <v>125</v>
      </c>
      <c r="AH948" s="2" t="s">
        <v>69</v>
      </c>
      <c r="AI948" s="2" t="s">
        <v>70</v>
      </c>
      <c r="AJ948" s="2" t="s">
        <v>71</v>
      </c>
      <c r="AK948" s="2">
        <v>520</v>
      </c>
    </row>
    <row r="949" spans="1:37">
      <c r="A949" s="2" t="s">
        <v>1315</v>
      </c>
      <c r="B949" s="2" t="s">
        <v>1309</v>
      </c>
      <c r="C949" s="2" t="s">
        <v>47</v>
      </c>
      <c r="D949" s="2" t="s">
        <v>1310</v>
      </c>
      <c r="E949" s="2" t="s">
        <v>227</v>
      </c>
      <c r="F949" s="2" t="s">
        <v>228</v>
      </c>
      <c r="G949" s="2" t="s">
        <v>179</v>
      </c>
      <c r="H949" s="2" t="s">
        <v>138</v>
      </c>
      <c r="I949" s="2" t="s">
        <v>53</v>
      </c>
      <c r="J949" s="2" t="s">
        <v>118</v>
      </c>
      <c r="K949" s="2" t="s">
        <v>118</v>
      </c>
      <c r="L949" s="2"/>
      <c r="M949" s="2" t="s">
        <v>91</v>
      </c>
      <c r="N949" s="3">
        <v>1884.97</v>
      </c>
      <c r="O949" s="3" t="s">
        <v>120</v>
      </c>
      <c r="P949" s="2"/>
      <c r="Q949" s="2"/>
      <c r="R949" s="2" t="s">
        <v>121</v>
      </c>
      <c r="S949" s="2"/>
      <c r="T949" s="2" t="s">
        <v>108</v>
      </c>
      <c r="U949" s="2"/>
      <c r="V949" s="2"/>
      <c r="W949" s="2" t="s">
        <v>122</v>
      </c>
      <c r="X949" s="2" t="s">
        <v>64</v>
      </c>
      <c r="Y949" s="2" t="s">
        <v>65</v>
      </c>
      <c r="Z949" s="2">
        <v>0</v>
      </c>
      <c r="AA949" s="2"/>
      <c r="AB949" s="2"/>
      <c r="AC949" s="2"/>
      <c r="AD949" s="2"/>
      <c r="AE949" s="2" t="s">
        <v>123</v>
      </c>
      <c r="AF949" s="2" t="s">
        <v>124</v>
      </c>
      <c r="AG949" s="2" t="s">
        <v>125</v>
      </c>
      <c r="AH949" s="2" t="s">
        <v>69</v>
      </c>
      <c r="AI949" s="2" t="s">
        <v>70</v>
      </c>
      <c r="AJ949" s="2" t="s">
        <v>71</v>
      </c>
      <c r="AK949" s="2">
        <v>520</v>
      </c>
    </row>
    <row r="950" spans="1:37">
      <c r="A950" s="2" t="s">
        <v>1316</v>
      </c>
      <c r="B950" s="2" t="s">
        <v>1309</v>
      </c>
      <c r="C950" s="2" t="s">
        <v>47</v>
      </c>
      <c r="D950" s="2" t="s">
        <v>1310</v>
      </c>
      <c r="E950" s="2" t="s">
        <v>227</v>
      </c>
      <c r="F950" s="2" t="s">
        <v>228</v>
      </c>
      <c r="G950" s="2" t="s">
        <v>179</v>
      </c>
      <c r="H950" s="2" t="s">
        <v>138</v>
      </c>
      <c r="I950" s="2" t="s">
        <v>53</v>
      </c>
      <c r="J950" s="2" t="s">
        <v>118</v>
      </c>
      <c r="K950" s="2" t="s">
        <v>118</v>
      </c>
      <c r="L950" s="2"/>
      <c r="M950" s="2" t="s">
        <v>95</v>
      </c>
      <c r="N950" s="3">
        <v>1884.97</v>
      </c>
      <c r="O950" s="3" t="s">
        <v>120</v>
      </c>
      <c r="P950" s="2"/>
      <c r="Q950" s="2"/>
      <c r="R950" s="2" t="s">
        <v>121</v>
      </c>
      <c r="S950" s="2"/>
      <c r="T950" s="2" t="s">
        <v>108</v>
      </c>
      <c r="U950" s="2"/>
      <c r="V950" s="2"/>
      <c r="W950" s="2" t="s">
        <v>122</v>
      </c>
      <c r="X950" s="2" t="s">
        <v>64</v>
      </c>
      <c r="Y950" s="2" t="s">
        <v>65</v>
      </c>
      <c r="Z950" s="2">
        <v>0</v>
      </c>
      <c r="AA950" s="2"/>
      <c r="AB950" s="2"/>
      <c r="AC950" s="2"/>
      <c r="AD950" s="2"/>
      <c r="AE950" s="2" t="s">
        <v>123</v>
      </c>
      <c r="AF950" s="2" t="s">
        <v>124</v>
      </c>
      <c r="AG950" s="2" t="s">
        <v>125</v>
      </c>
      <c r="AH950" s="2" t="s">
        <v>69</v>
      </c>
      <c r="AI950" s="2" t="s">
        <v>70</v>
      </c>
      <c r="AJ950" s="2" t="s">
        <v>71</v>
      </c>
      <c r="AK950" s="2">
        <v>520</v>
      </c>
    </row>
    <row r="951" spans="1:37">
      <c r="A951" s="2" t="s">
        <v>1317</v>
      </c>
      <c r="B951" s="2" t="s">
        <v>1309</v>
      </c>
      <c r="C951" s="2" t="s">
        <v>47</v>
      </c>
      <c r="D951" s="2" t="s">
        <v>1310</v>
      </c>
      <c r="E951" s="2" t="s">
        <v>227</v>
      </c>
      <c r="F951" s="2" t="s">
        <v>228</v>
      </c>
      <c r="G951" s="2" t="s">
        <v>179</v>
      </c>
      <c r="H951" s="2" t="s">
        <v>138</v>
      </c>
      <c r="I951" s="2" t="s">
        <v>53</v>
      </c>
      <c r="J951" s="2" t="s">
        <v>118</v>
      </c>
      <c r="K951" s="2" t="s">
        <v>118</v>
      </c>
      <c r="L951" s="2"/>
      <c r="M951" s="2" t="s">
        <v>100</v>
      </c>
      <c r="N951" s="3">
        <v>1884.97</v>
      </c>
      <c r="O951" s="3" t="s">
        <v>120</v>
      </c>
      <c r="P951" s="2"/>
      <c r="Q951" s="2"/>
      <c r="R951" s="2" t="s">
        <v>121</v>
      </c>
      <c r="S951" s="2"/>
      <c r="T951" s="2" t="s">
        <v>108</v>
      </c>
      <c r="U951" s="2"/>
      <c r="V951" s="2"/>
      <c r="W951" s="2" t="s">
        <v>122</v>
      </c>
      <c r="X951" s="2" t="s">
        <v>64</v>
      </c>
      <c r="Y951" s="2" t="s">
        <v>65</v>
      </c>
      <c r="Z951" s="2">
        <v>0</v>
      </c>
      <c r="AA951" s="2"/>
      <c r="AB951" s="2"/>
      <c r="AC951" s="2"/>
      <c r="AD951" s="2"/>
      <c r="AE951" s="2" t="s">
        <v>123</v>
      </c>
      <c r="AF951" s="2" t="s">
        <v>124</v>
      </c>
      <c r="AG951" s="2" t="s">
        <v>125</v>
      </c>
      <c r="AH951" s="2" t="s">
        <v>69</v>
      </c>
      <c r="AI951" s="2" t="s">
        <v>70</v>
      </c>
      <c r="AJ951" s="2" t="s">
        <v>71</v>
      </c>
      <c r="AK951" s="2">
        <v>520</v>
      </c>
    </row>
    <row r="952" spans="1:37">
      <c r="A952" s="2" t="s">
        <v>1318</v>
      </c>
      <c r="B952" s="2" t="s">
        <v>1309</v>
      </c>
      <c r="C952" s="2" t="s">
        <v>47</v>
      </c>
      <c r="D952" s="2" t="s">
        <v>1310</v>
      </c>
      <c r="E952" s="2" t="s">
        <v>227</v>
      </c>
      <c r="F952" s="2" t="s">
        <v>228</v>
      </c>
      <c r="G952" s="2" t="s">
        <v>179</v>
      </c>
      <c r="H952" s="2" t="s">
        <v>138</v>
      </c>
      <c r="I952" s="2"/>
      <c r="J952" s="2"/>
      <c r="K952" s="2"/>
      <c r="L952" s="2"/>
      <c r="M952" s="2" t="s">
        <v>104</v>
      </c>
      <c r="N952" s="3"/>
      <c r="O952" s="3"/>
      <c r="P952" s="4">
        <v>0.0</v>
      </c>
      <c r="Q952" s="2" t="s">
        <v>105</v>
      </c>
      <c r="R952" s="2" t="s">
        <v>106</v>
      </c>
      <c r="S952" s="2" t="s">
        <v>107</v>
      </c>
      <c r="T952" s="2" t="s">
        <v>108</v>
      </c>
      <c r="U952" s="4">
        <f>0.0</f>
        <v>0.0</v>
      </c>
      <c r="V952" s="2" t="s">
        <v>109</v>
      </c>
      <c r="W952" s="2" t="s">
        <v>110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134</v>
      </c>
      <c r="AH952" s="2" t="s">
        <v>69</v>
      </c>
      <c r="AI952" s="2" t="s">
        <v>70</v>
      </c>
      <c r="AJ952" s="2" t="s">
        <v>71</v>
      </c>
      <c r="AK952" s="2">
        <v>520</v>
      </c>
    </row>
    <row r="953" spans="1:37">
      <c r="A953" s="2" t="s">
        <v>1319</v>
      </c>
      <c r="B953" s="2" t="s">
        <v>1320</v>
      </c>
      <c r="C953" s="2" t="s">
        <v>47</v>
      </c>
      <c r="D953" s="2" t="s">
        <v>1321</v>
      </c>
      <c r="E953" s="2" t="s">
        <v>346</v>
      </c>
      <c r="F953" s="2" t="s">
        <v>116</v>
      </c>
      <c r="G953" s="2" t="s">
        <v>51</v>
      </c>
      <c r="H953" s="2" t="s">
        <v>243</v>
      </c>
      <c r="I953" s="2" t="s">
        <v>53</v>
      </c>
      <c r="J953" s="2" t="s">
        <v>270</v>
      </c>
      <c r="K953" s="2" t="s">
        <v>55</v>
      </c>
      <c r="L953" s="2" t="s">
        <v>51</v>
      </c>
      <c r="M953" s="2" t="s">
        <v>56</v>
      </c>
      <c r="N953" s="3">
        <v>27100</v>
      </c>
      <c r="O953" s="3" t="s">
        <v>57</v>
      </c>
      <c r="P953" s="4">
        <f>IF(O953="吨",N953*1000,IF(O953="万立方米",N953*10000,""))</f>
        <v>27100000.0</v>
      </c>
      <c r="Q953" s="2" t="s">
        <v>58</v>
      </c>
      <c r="R953" s="2" t="s">
        <v>59</v>
      </c>
      <c r="S953" s="2" t="s">
        <v>60</v>
      </c>
      <c r="T953" s="2" t="s">
        <v>61</v>
      </c>
      <c r="U953" s="4">
        <f>0.06</f>
        <v>0.06</v>
      </c>
      <c r="V953" s="2" t="s">
        <v>62</v>
      </c>
      <c r="W953" s="2" t="s">
        <v>63</v>
      </c>
      <c r="X953" s="2" t="s">
        <v>64</v>
      </c>
      <c r="Y953" s="2" t="s">
        <v>65</v>
      </c>
      <c r="Z953" s="2">
        <v>0</v>
      </c>
      <c r="AA953" s="2"/>
      <c r="AB953" s="2"/>
      <c r="AC953" s="4">
        <f>P953*U953/1000000</f>
        <v>1.626</v>
      </c>
      <c r="AD953" s="4">
        <f>AC953*(1-Z953/100)</f>
        <v>1.626</v>
      </c>
      <c r="AE953" s="2" t="s">
        <v>66</v>
      </c>
      <c r="AF953" s="2" t="s">
        <v>67</v>
      </c>
      <c r="AG953" s="2"/>
      <c r="AH953" s="2" t="s">
        <v>69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1322</v>
      </c>
      <c r="B954" s="2" t="s">
        <v>1320</v>
      </c>
      <c r="C954" s="2" t="s">
        <v>47</v>
      </c>
      <c r="D954" s="2" t="s">
        <v>1321</v>
      </c>
      <c r="E954" s="2" t="s">
        <v>346</v>
      </c>
      <c r="F954" s="2" t="s">
        <v>116</v>
      </c>
      <c r="G954" s="2" t="s">
        <v>51</v>
      </c>
      <c r="H954" s="2" t="s">
        <v>243</v>
      </c>
      <c r="I954" s="2" t="s">
        <v>53</v>
      </c>
      <c r="J954" s="2" t="s">
        <v>270</v>
      </c>
      <c r="K954" s="2" t="s">
        <v>55</v>
      </c>
      <c r="L954" s="2" t="s">
        <v>51</v>
      </c>
      <c r="M954" s="2" t="s">
        <v>73</v>
      </c>
      <c r="N954" s="3">
        <v>27100</v>
      </c>
      <c r="O954" s="3" t="s">
        <v>57</v>
      </c>
      <c r="P954" s="4">
        <f>IF(O954="吨",N954*1000,IF(O954="万立方米",N954*10000,""))</f>
        <v>27100000.0</v>
      </c>
      <c r="Q954" s="2" t="s">
        <v>58</v>
      </c>
      <c r="R954" s="2" t="s">
        <v>59</v>
      </c>
      <c r="S954" s="2" t="s">
        <v>74</v>
      </c>
      <c r="T954" s="2" t="s">
        <v>75</v>
      </c>
      <c r="U954" s="4">
        <f>1.5</f>
        <v>1.5</v>
      </c>
      <c r="V954" s="2" t="s">
        <v>62</v>
      </c>
      <c r="W954" s="2" t="s">
        <v>76</v>
      </c>
      <c r="X954" s="2" t="s">
        <v>64</v>
      </c>
      <c r="Y954" s="2" t="s">
        <v>65</v>
      </c>
      <c r="Z954" s="2">
        <v>0</v>
      </c>
      <c r="AA954" s="2"/>
      <c r="AB954" s="2"/>
      <c r="AC954" s="4">
        <f>P954*U954/1000000</f>
        <v>40.65</v>
      </c>
      <c r="AD954" s="4">
        <f>AC954*(1-Z954/100)</f>
        <v>40.65</v>
      </c>
      <c r="AE954" s="2" t="s">
        <v>66</v>
      </c>
      <c r="AF954" s="2" t="s">
        <v>67</v>
      </c>
      <c r="AG954" s="2"/>
      <c r="AH954" s="2" t="s">
        <v>69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1323</v>
      </c>
      <c r="B955" s="2" t="s">
        <v>1320</v>
      </c>
      <c r="C955" s="2" t="s">
        <v>47</v>
      </c>
      <c r="D955" s="2" t="s">
        <v>1321</v>
      </c>
      <c r="E955" s="2" t="s">
        <v>346</v>
      </c>
      <c r="F955" s="2" t="s">
        <v>116</v>
      </c>
      <c r="G955" s="2" t="s">
        <v>51</v>
      </c>
      <c r="H955" s="2" t="s">
        <v>243</v>
      </c>
      <c r="I955" s="2" t="s">
        <v>53</v>
      </c>
      <c r="J955" s="2" t="s">
        <v>270</v>
      </c>
      <c r="K955" s="2" t="s">
        <v>55</v>
      </c>
      <c r="L955" s="2" t="s">
        <v>51</v>
      </c>
      <c r="M955" s="2" t="s">
        <v>78</v>
      </c>
      <c r="N955" s="3">
        <v>27100</v>
      </c>
      <c r="O955" s="3" t="s">
        <v>57</v>
      </c>
      <c r="P955" s="4">
        <f>IF(O955="吨",N955*1000,IF(O955="万立方米",N955*10000,""))</f>
        <v>27100000.0</v>
      </c>
      <c r="Q955" s="2" t="s">
        <v>58</v>
      </c>
      <c r="R955" s="2" t="s">
        <v>59</v>
      </c>
      <c r="S955" s="2" t="s">
        <v>79</v>
      </c>
      <c r="T955" s="2" t="s">
        <v>75</v>
      </c>
      <c r="U955" s="4">
        <f>6.0</f>
        <v>6.0</v>
      </c>
      <c r="V955" s="2" t="s">
        <v>62</v>
      </c>
      <c r="W955" s="2" t="s">
        <v>80</v>
      </c>
      <c r="X955" s="2" t="s">
        <v>64</v>
      </c>
      <c r="Y955" s="2" t="s">
        <v>65</v>
      </c>
      <c r="Z955" s="2">
        <v>0</v>
      </c>
      <c r="AA955" s="2"/>
      <c r="AB955" s="2"/>
      <c r="AC955" s="4">
        <f>P955*U955/1000000</f>
        <v>162.6</v>
      </c>
      <c r="AD955" s="4">
        <f>AC955*(1-Z955/100)</f>
        <v>162.6</v>
      </c>
      <c r="AE955" s="2" t="s">
        <v>66</v>
      </c>
      <c r="AF955" s="2" t="s">
        <v>67</v>
      </c>
      <c r="AG955" s="2"/>
      <c r="AH955" s="2" t="s">
        <v>69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1324</v>
      </c>
      <c r="B956" s="2" t="s">
        <v>1320</v>
      </c>
      <c r="C956" s="2" t="s">
        <v>47</v>
      </c>
      <c r="D956" s="2" t="s">
        <v>1321</v>
      </c>
      <c r="E956" s="2" t="s">
        <v>346</v>
      </c>
      <c r="F956" s="2" t="s">
        <v>116</v>
      </c>
      <c r="G956" s="2" t="s">
        <v>51</v>
      </c>
      <c r="H956" s="2" t="s">
        <v>243</v>
      </c>
      <c r="I956" s="2" t="s">
        <v>53</v>
      </c>
      <c r="J956" s="2" t="s">
        <v>270</v>
      </c>
      <c r="K956" s="2" t="s">
        <v>55</v>
      </c>
      <c r="L956" s="2" t="s">
        <v>51</v>
      </c>
      <c r="M956" s="2" t="s">
        <v>82</v>
      </c>
      <c r="N956" s="3">
        <v>27100</v>
      </c>
      <c r="O956" s="3" t="s">
        <v>57</v>
      </c>
      <c r="P956" s="4">
        <f>IF(O956="吨",N956*1000,IF(O956="万立方米",N956*10000,""))</f>
        <v>27100000.0</v>
      </c>
      <c r="Q956" s="2" t="s">
        <v>58</v>
      </c>
      <c r="R956" s="2" t="s">
        <v>59</v>
      </c>
      <c r="S956" s="2" t="s">
        <v>83</v>
      </c>
      <c r="T956" s="2" t="s">
        <v>61</v>
      </c>
      <c r="U956" s="4">
        <f>0.35</f>
        <v>0.35</v>
      </c>
      <c r="V956" s="2" t="s">
        <v>62</v>
      </c>
      <c r="W956" s="2" t="s">
        <v>84</v>
      </c>
      <c r="X956" s="2" t="s">
        <v>64</v>
      </c>
      <c r="Y956" s="2" t="s">
        <v>65</v>
      </c>
      <c r="Z956" s="2">
        <v>0</v>
      </c>
      <c r="AA956" s="2"/>
      <c r="AB956" s="2"/>
      <c r="AC956" s="4">
        <f>P956*U956/1000000</f>
        <v>9.485</v>
      </c>
      <c r="AD956" s="4">
        <f>AC956*(1-Z956/100)</f>
        <v>9.485</v>
      </c>
      <c r="AE956" s="2" t="s">
        <v>66</v>
      </c>
      <c r="AF956" s="2" t="s">
        <v>67</v>
      </c>
      <c r="AG956" s="2"/>
      <c r="AH956" s="2" t="s">
        <v>69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1325</v>
      </c>
      <c r="B957" s="2" t="s">
        <v>1320</v>
      </c>
      <c r="C957" s="2" t="s">
        <v>47</v>
      </c>
      <c r="D957" s="2" t="s">
        <v>1321</v>
      </c>
      <c r="E957" s="2" t="s">
        <v>346</v>
      </c>
      <c r="F957" s="2" t="s">
        <v>116</v>
      </c>
      <c r="G957" s="2" t="s">
        <v>51</v>
      </c>
      <c r="H957" s="2" t="s">
        <v>243</v>
      </c>
      <c r="I957" s="2" t="s">
        <v>53</v>
      </c>
      <c r="J957" s="2" t="s">
        <v>270</v>
      </c>
      <c r="K957" s="2" t="s">
        <v>55</v>
      </c>
      <c r="L957" s="2" t="s">
        <v>51</v>
      </c>
      <c r="M957" s="2" t="s">
        <v>86</v>
      </c>
      <c r="N957" s="3">
        <v>27100</v>
      </c>
      <c r="O957" s="3" t="s">
        <v>57</v>
      </c>
      <c r="P957" s="4">
        <f>IF(O957="吨",N957*1000,IF(O957="万立方米",N957*10000,""))</f>
        <v>27100000.0</v>
      </c>
      <c r="Q957" s="2" t="s">
        <v>58</v>
      </c>
      <c r="R957" s="2" t="s">
        <v>59</v>
      </c>
      <c r="S957" s="2" t="s">
        <v>87</v>
      </c>
      <c r="T957" s="2" t="s">
        <v>88</v>
      </c>
      <c r="U957" s="4">
        <f>0.75</f>
        <v>0.75</v>
      </c>
      <c r="V957" s="2" t="s">
        <v>62</v>
      </c>
      <c r="W957" s="2" t="s">
        <v>89</v>
      </c>
      <c r="X957" s="2" t="s">
        <v>64</v>
      </c>
      <c r="Y957" s="2" t="s">
        <v>65</v>
      </c>
      <c r="Z957" s="2">
        <v>0</v>
      </c>
      <c r="AA957" s="2"/>
      <c r="AB957" s="2"/>
      <c r="AC957" s="4">
        <f>P957*U957/1000000</f>
        <v>20.325</v>
      </c>
      <c r="AD957" s="4">
        <f>AC958*(1-AA957/100)+(AC957-AC958)*(1-AB957/100)</f>
        <v>20.325</v>
      </c>
      <c r="AE957" s="2" t="s">
        <v>66</v>
      </c>
      <c r="AF957" s="2" t="s">
        <v>67</v>
      </c>
      <c r="AG957" s="2"/>
      <c r="AH957" s="2" t="s">
        <v>69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1326</v>
      </c>
      <c r="B958" s="2" t="s">
        <v>1320</v>
      </c>
      <c r="C958" s="2" t="s">
        <v>47</v>
      </c>
      <c r="D958" s="2" t="s">
        <v>1321</v>
      </c>
      <c r="E958" s="2" t="s">
        <v>346</v>
      </c>
      <c r="F958" s="2" t="s">
        <v>116</v>
      </c>
      <c r="G958" s="2" t="s">
        <v>51</v>
      </c>
      <c r="H958" s="2" t="s">
        <v>243</v>
      </c>
      <c r="I958" s="2" t="s">
        <v>53</v>
      </c>
      <c r="J958" s="2" t="s">
        <v>270</v>
      </c>
      <c r="K958" s="2" t="s">
        <v>55</v>
      </c>
      <c r="L958" s="2" t="s">
        <v>51</v>
      </c>
      <c r="M958" s="2" t="s">
        <v>91</v>
      </c>
      <c r="N958" s="3">
        <v>27100</v>
      </c>
      <c r="O958" s="3" t="s">
        <v>57</v>
      </c>
      <c r="P958" s="4">
        <f>IF(O958="吨",N958*1000,IF(O958="万立方米",N958*10000,""))</f>
        <v>27100000.0</v>
      </c>
      <c r="Q958" s="2" t="s">
        <v>58</v>
      </c>
      <c r="R958" s="2" t="s">
        <v>59</v>
      </c>
      <c r="S958" s="2" t="s">
        <v>92</v>
      </c>
      <c r="T958" s="2" t="s">
        <v>88</v>
      </c>
      <c r="U958" s="4">
        <f>0.75</f>
        <v>0.75</v>
      </c>
      <c r="V958" s="2" t="s">
        <v>62</v>
      </c>
      <c r="W958" s="2" t="s">
        <v>93</v>
      </c>
      <c r="X958" s="2" t="s">
        <v>64</v>
      </c>
      <c r="Y958" s="2" t="s">
        <v>65</v>
      </c>
      <c r="Z958" s="2">
        <v>0</v>
      </c>
      <c r="AA958" s="2"/>
      <c r="AB958" s="2"/>
      <c r="AC958" s="4">
        <f>P958*U958/1000000</f>
        <v>20.325</v>
      </c>
      <c r="AD958" s="4">
        <f>AC958*(1-Z958/100)</f>
        <v>20.325</v>
      </c>
      <c r="AE958" s="2" t="s">
        <v>66</v>
      </c>
      <c r="AF958" s="2" t="s">
        <v>67</v>
      </c>
      <c r="AG958" s="2"/>
      <c r="AH958" s="2" t="s">
        <v>69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1327</v>
      </c>
      <c r="B959" s="2" t="s">
        <v>1320</v>
      </c>
      <c r="C959" s="2" t="s">
        <v>47</v>
      </c>
      <c r="D959" s="2" t="s">
        <v>1321</v>
      </c>
      <c r="E959" s="2" t="s">
        <v>346</v>
      </c>
      <c r="F959" s="2" t="s">
        <v>116</v>
      </c>
      <c r="G959" s="2" t="s">
        <v>51</v>
      </c>
      <c r="H959" s="2" t="s">
        <v>243</v>
      </c>
      <c r="I959" s="2" t="s">
        <v>53</v>
      </c>
      <c r="J959" s="2" t="s">
        <v>270</v>
      </c>
      <c r="K959" s="2" t="s">
        <v>55</v>
      </c>
      <c r="L959" s="2" t="s">
        <v>51</v>
      </c>
      <c r="M959" s="2" t="s">
        <v>95</v>
      </c>
      <c r="N959" s="3">
        <v>27100</v>
      </c>
      <c r="O959" s="3" t="s">
        <v>57</v>
      </c>
      <c r="P959" s="4">
        <f>IF(O959="吨",N959*1000,IF(O959="万立方米",N959*10000,""))</f>
        <v>27100000.0</v>
      </c>
      <c r="Q959" s="2" t="s">
        <v>58</v>
      </c>
      <c r="R959" s="2" t="s">
        <v>59</v>
      </c>
      <c r="S959" s="2" t="s">
        <v>96</v>
      </c>
      <c r="T959" s="2" t="s">
        <v>97</v>
      </c>
      <c r="U959" s="4">
        <f>1.7</f>
        <v>1.7</v>
      </c>
      <c r="V959" s="2" t="s">
        <v>62</v>
      </c>
      <c r="W959" s="2" t="s">
        <v>98</v>
      </c>
      <c r="X959" s="2" t="s">
        <v>64</v>
      </c>
      <c r="Y959" s="2" t="s">
        <v>65</v>
      </c>
      <c r="Z959" s="2">
        <v>0</v>
      </c>
      <c r="AA959" s="2"/>
      <c r="AB959" s="2"/>
      <c r="AC959" s="4">
        <f>P959*U959/1000000</f>
        <v>46.07</v>
      </c>
      <c r="AD959" s="4">
        <f>AC959*(1-Z959/100)</f>
        <v>46.07</v>
      </c>
      <c r="AE959" s="2" t="s">
        <v>66</v>
      </c>
      <c r="AF959" s="2" t="s">
        <v>67</v>
      </c>
      <c r="AG959" s="2"/>
      <c r="AH959" s="2" t="s">
        <v>69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1328</v>
      </c>
      <c r="B960" s="2" t="s">
        <v>1320</v>
      </c>
      <c r="C960" s="2" t="s">
        <v>47</v>
      </c>
      <c r="D960" s="2" t="s">
        <v>1321</v>
      </c>
      <c r="E960" s="2" t="s">
        <v>346</v>
      </c>
      <c r="F960" s="2" t="s">
        <v>116</v>
      </c>
      <c r="G960" s="2" t="s">
        <v>51</v>
      </c>
      <c r="H960" s="2" t="s">
        <v>243</v>
      </c>
      <c r="I960" s="2" t="s">
        <v>53</v>
      </c>
      <c r="J960" s="2" t="s">
        <v>270</v>
      </c>
      <c r="K960" s="2" t="s">
        <v>55</v>
      </c>
      <c r="L960" s="2" t="s">
        <v>51</v>
      </c>
      <c r="M960" s="2" t="s">
        <v>100</v>
      </c>
      <c r="N960" s="3">
        <v>27100</v>
      </c>
      <c r="O960" s="3" t="s">
        <v>57</v>
      </c>
      <c r="P960" s="4">
        <f>IF(O960="吨",N960*1000,IF(O960="万立方米",N960*10000,""))</f>
        <v>27100000.0</v>
      </c>
      <c r="Q960" s="2" t="s">
        <v>58</v>
      </c>
      <c r="R960" s="2" t="s">
        <v>59</v>
      </c>
      <c r="S960" s="2" t="s">
        <v>101</v>
      </c>
      <c r="T960" s="2" t="s">
        <v>75</v>
      </c>
      <c r="U960" s="4">
        <f>0.12</f>
        <v>0.12</v>
      </c>
      <c r="V960" s="2" t="s">
        <v>62</v>
      </c>
      <c r="W960" s="2" t="s">
        <v>102</v>
      </c>
      <c r="X960" s="2" t="s">
        <v>64</v>
      </c>
      <c r="Y960" s="2" t="s">
        <v>65</v>
      </c>
      <c r="Z960" s="2">
        <v>0</v>
      </c>
      <c r="AA960" s="2"/>
      <c r="AB960" s="2"/>
      <c r="AC960" s="4">
        <f>P960*U960/1000000</f>
        <v>3.252</v>
      </c>
      <c r="AD960" s="4">
        <f>AC960*(1-Z960/100)</f>
        <v>3.252</v>
      </c>
      <c r="AE960" s="2" t="s">
        <v>66</v>
      </c>
      <c r="AF960" s="2" t="s">
        <v>67</v>
      </c>
      <c r="AG960" s="2"/>
      <c r="AH960" s="2" t="s">
        <v>69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1329</v>
      </c>
      <c r="B961" s="2" t="s">
        <v>1320</v>
      </c>
      <c r="C961" s="2" t="s">
        <v>47</v>
      </c>
      <c r="D961" s="2" t="s">
        <v>1321</v>
      </c>
      <c r="E961" s="2" t="s">
        <v>346</v>
      </c>
      <c r="F961" s="2" t="s">
        <v>116</v>
      </c>
      <c r="G961" s="2" t="s">
        <v>51</v>
      </c>
      <c r="H961" s="2" t="s">
        <v>243</v>
      </c>
      <c r="I961" s="2"/>
      <c r="J961" s="2"/>
      <c r="K961" s="2"/>
      <c r="L961" s="2"/>
      <c r="M961" s="2" t="s">
        <v>104</v>
      </c>
      <c r="N961" s="3"/>
      <c r="O961" s="3"/>
      <c r="P961" s="4">
        <v>0.0</v>
      </c>
      <c r="Q961" s="2" t="s">
        <v>105</v>
      </c>
      <c r="R961" s="2" t="s">
        <v>106</v>
      </c>
      <c r="S961" s="2" t="s">
        <v>107</v>
      </c>
      <c r="T961" s="2" t="s">
        <v>108</v>
      </c>
      <c r="U961" s="4">
        <f>0.0</f>
        <v>0.0</v>
      </c>
      <c r="V961" s="2" t="s">
        <v>109</v>
      </c>
      <c r="W961" s="2" t="s">
        <v>110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134</v>
      </c>
      <c r="AH961" s="2" t="s">
        <v>69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1330</v>
      </c>
      <c r="B962" s="2" t="s">
        <v>1331</v>
      </c>
      <c r="C962" s="2" t="s">
        <v>47</v>
      </c>
      <c r="D962" s="2" t="s">
        <v>1332</v>
      </c>
      <c r="E962" s="2" t="s">
        <v>152</v>
      </c>
      <c r="F962" s="2" t="s">
        <v>228</v>
      </c>
      <c r="G962" s="2" t="s">
        <v>117</v>
      </c>
      <c r="H962" s="2" t="s">
        <v>52</v>
      </c>
      <c r="I962" s="2" t="s">
        <v>53</v>
      </c>
      <c r="J962" s="2" t="s">
        <v>230</v>
      </c>
      <c r="K962" s="2" t="s">
        <v>55</v>
      </c>
      <c r="L962" s="2" t="s">
        <v>51</v>
      </c>
      <c r="M962" s="2" t="s">
        <v>56</v>
      </c>
      <c r="N962" s="3">
        <v>137849.82</v>
      </c>
      <c r="O962" s="3" t="s">
        <v>57</v>
      </c>
      <c r="P962" s="4">
        <f>IF(O962="吨",N962*1000,IF(O962="万立方米",N962*10000,""))</f>
        <v>137849820.0</v>
      </c>
      <c r="Q962" s="2" t="s">
        <v>58</v>
      </c>
      <c r="R962" s="2" t="s">
        <v>59</v>
      </c>
      <c r="S962" s="2" t="s">
        <v>60</v>
      </c>
      <c r="T962" s="2" t="s">
        <v>61</v>
      </c>
      <c r="U962" s="4">
        <f>0.06</f>
        <v>0.06</v>
      </c>
      <c r="V962" s="2" t="s">
        <v>62</v>
      </c>
      <c r="W962" s="2" t="s">
        <v>63</v>
      </c>
      <c r="X962" s="2" t="s">
        <v>64</v>
      </c>
      <c r="Y962" s="2" t="s">
        <v>65</v>
      </c>
      <c r="Z962" s="2">
        <v>0</v>
      </c>
      <c r="AA962" s="2"/>
      <c r="AB962" s="2"/>
      <c r="AC962" s="4">
        <f>P962*U962/1000000</f>
        <v>8.270989199999999</v>
      </c>
      <c r="AD962" s="4">
        <f>AC962*(1-Z962/100)</f>
        <v>8.270989199999999</v>
      </c>
      <c r="AE962" s="2" t="s">
        <v>66</v>
      </c>
      <c r="AF962" s="2" t="s">
        <v>67</v>
      </c>
      <c r="AG962" s="2" t="s">
        <v>68</v>
      </c>
      <c r="AH962" s="2" t="s">
        <v>69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1333</v>
      </c>
      <c r="B963" s="2" t="s">
        <v>1331</v>
      </c>
      <c r="C963" s="2" t="s">
        <v>47</v>
      </c>
      <c r="D963" s="2" t="s">
        <v>1332</v>
      </c>
      <c r="E963" s="2" t="s">
        <v>152</v>
      </c>
      <c r="F963" s="2" t="s">
        <v>228</v>
      </c>
      <c r="G963" s="2" t="s">
        <v>117</v>
      </c>
      <c r="H963" s="2" t="s">
        <v>52</v>
      </c>
      <c r="I963" s="2" t="s">
        <v>53</v>
      </c>
      <c r="J963" s="2" t="s">
        <v>230</v>
      </c>
      <c r="K963" s="2" t="s">
        <v>55</v>
      </c>
      <c r="L963" s="2" t="s">
        <v>51</v>
      </c>
      <c r="M963" s="2" t="s">
        <v>73</v>
      </c>
      <c r="N963" s="3">
        <v>137849.82</v>
      </c>
      <c r="O963" s="3" t="s">
        <v>57</v>
      </c>
      <c r="P963" s="4">
        <f>IF(O963="吨",N963*1000,IF(O963="万立方米",N963*10000,""))</f>
        <v>137849820.0</v>
      </c>
      <c r="Q963" s="2" t="s">
        <v>58</v>
      </c>
      <c r="R963" s="2" t="s">
        <v>59</v>
      </c>
      <c r="S963" s="2" t="s">
        <v>74</v>
      </c>
      <c r="T963" s="2" t="s">
        <v>75</v>
      </c>
      <c r="U963" s="4">
        <f>1.5</f>
        <v>1.5</v>
      </c>
      <c r="V963" s="2" t="s">
        <v>62</v>
      </c>
      <c r="W963" s="2" t="s">
        <v>76</v>
      </c>
      <c r="X963" s="2" t="s">
        <v>64</v>
      </c>
      <c r="Y963" s="2" t="s">
        <v>65</v>
      </c>
      <c r="Z963" s="2">
        <v>0</v>
      </c>
      <c r="AA963" s="2"/>
      <c r="AB963" s="2"/>
      <c r="AC963" s="4">
        <f>P963*U963/1000000</f>
        <v>206.77473</v>
      </c>
      <c r="AD963" s="4">
        <f>AC963*(1-Z963/100)</f>
        <v>206.77473</v>
      </c>
      <c r="AE963" s="2" t="s">
        <v>66</v>
      </c>
      <c r="AF963" s="2" t="s">
        <v>67</v>
      </c>
      <c r="AG963" s="2" t="s">
        <v>68</v>
      </c>
      <c r="AH963" s="2" t="s">
        <v>69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1334</v>
      </c>
      <c r="B964" s="2" t="s">
        <v>1331</v>
      </c>
      <c r="C964" s="2" t="s">
        <v>47</v>
      </c>
      <c r="D964" s="2" t="s">
        <v>1332</v>
      </c>
      <c r="E964" s="2" t="s">
        <v>152</v>
      </c>
      <c r="F964" s="2" t="s">
        <v>228</v>
      </c>
      <c r="G964" s="2" t="s">
        <v>117</v>
      </c>
      <c r="H964" s="2" t="s">
        <v>52</v>
      </c>
      <c r="I964" s="2" t="s">
        <v>53</v>
      </c>
      <c r="J964" s="2" t="s">
        <v>230</v>
      </c>
      <c r="K964" s="2" t="s">
        <v>55</v>
      </c>
      <c r="L964" s="2" t="s">
        <v>51</v>
      </c>
      <c r="M964" s="2" t="s">
        <v>78</v>
      </c>
      <c r="N964" s="3">
        <v>137849.82</v>
      </c>
      <c r="O964" s="3" t="s">
        <v>57</v>
      </c>
      <c r="P964" s="4">
        <f>IF(O964="吨",N964*1000,IF(O964="万立方米",N964*10000,""))</f>
        <v>137849820.0</v>
      </c>
      <c r="Q964" s="2" t="s">
        <v>58</v>
      </c>
      <c r="R964" s="2" t="s">
        <v>59</v>
      </c>
      <c r="S964" s="2" t="s">
        <v>79</v>
      </c>
      <c r="T964" s="2" t="s">
        <v>75</v>
      </c>
      <c r="U964" s="4">
        <f>6.0</f>
        <v>6.0</v>
      </c>
      <c r="V964" s="2" t="s">
        <v>62</v>
      </c>
      <c r="W964" s="2" t="s">
        <v>80</v>
      </c>
      <c r="X964" s="2" t="s">
        <v>64</v>
      </c>
      <c r="Y964" s="2" t="s">
        <v>65</v>
      </c>
      <c r="Z964" s="2">
        <v>0</v>
      </c>
      <c r="AA964" s="2"/>
      <c r="AB964" s="2"/>
      <c r="AC964" s="4">
        <f>P964*U964/1000000</f>
        <v>827.09892</v>
      </c>
      <c r="AD964" s="4">
        <f>AC964*(1-Z964/100)</f>
        <v>827.09892</v>
      </c>
      <c r="AE964" s="2" t="s">
        <v>66</v>
      </c>
      <c r="AF964" s="2" t="s">
        <v>67</v>
      </c>
      <c r="AG964" s="2" t="s">
        <v>68</v>
      </c>
      <c r="AH964" s="2" t="s">
        <v>69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1335</v>
      </c>
      <c r="B965" s="2" t="s">
        <v>1331</v>
      </c>
      <c r="C965" s="2" t="s">
        <v>47</v>
      </c>
      <c r="D965" s="2" t="s">
        <v>1332</v>
      </c>
      <c r="E965" s="2" t="s">
        <v>152</v>
      </c>
      <c r="F965" s="2" t="s">
        <v>228</v>
      </c>
      <c r="G965" s="2" t="s">
        <v>117</v>
      </c>
      <c r="H965" s="2" t="s">
        <v>52</v>
      </c>
      <c r="I965" s="2" t="s">
        <v>53</v>
      </c>
      <c r="J965" s="2" t="s">
        <v>230</v>
      </c>
      <c r="K965" s="2" t="s">
        <v>55</v>
      </c>
      <c r="L965" s="2" t="s">
        <v>51</v>
      </c>
      <c r="M965" s="2" t="s">
        <v>82</v>
      </c>
      <c r="N965" s="3">
        <v>137849.82</v>
      </c>
      <c r="O965" s="3" t="s">
        <v>57</v>
      </c>
      <c r="P965" s="4">
        <f>IF(O965="吨",N965*1000,IF(O965="万立方米",N965*10000,""))</f>
        <v>137849820.0</v>
      </c>
      <c r="Q965" s="2" t="s">
        <v>58</v>
      </c>
      <c r="R965" s="2" t="s">
        <v>59</v>
      </c>
      <c r="S965" s="2" t="s">
        <v>83</v>
      </c>
      <c r="T965" s="2" t="s">
        <v>61</v>
      </c>
      <c r="U965" s="4">
        <f>0.35</f>
        <v>0.35</v>
      </c>
      <c r="V965" s="2" t="s">
        <v>62</v>
      </c>
      <c r="W965" s="2" t="s">
        <v>84</v>
      </c>
      <c r="X965" s="2" t="s">
        <v>64</v>
      </c>
      <c r="Y965" s="2" t="s">
        <v>65</v>
      </c>
      <c r="Z965" s="2">
        <v>0</v>
      </c>
      <c r="AA965" s="2"/>
      <c r="AB965" s="2"/>
      <c r="AC965" s="4">
        <f>P965*U965/1000000</f>
        <v>48.247437</v>
      </c>
      <c r="AD965" s="4">
        <f>AC965*(1-Z965/100)</f>
        <v>48.247437</v>
      </c>
      <c r="AE965" s="2" t="s">
        <v>66</v>
      </c>
      <c r="AF965" s="2" t="s">
        <v>67</v>
      </c>
      <c r="AG965" s="2" t="s">
        <v>68</v>
      </c>
      <c r="AH965" s="2" t="s">
        <v>69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1336</v>
      </c>
      <c r="B966" s="2" t="s">
        <v>1331</v>
      </c>
      <c r="C966" s="2" t="s">
        <v>47</v>
      </c>
      <c r="D966" s="2" t="s">
        <v>1332</v>
      </c>
      <c r="E966" s="2" t="s">
        <v>152</v>
      </c>
      <c r="F966" s="2" t="s">
        <v>228</v>
      </c>
      <c r="G966" s="2" t="s">
        <v>117</v>
      </c>
      <c r="H966" s="2" t="s">
        <v>52</v>
      </c>
      <c r="I966" s="2" t="s">
        <v>53</v>
      </c>
      <c r="J966" s="2" t="s">
        <v>230</v>
      </c>
      <c r="K966" s="2" t="s">
        <v>55</v>
      </c>
      <c r="L966" s="2" t="s">
        <v>51</v>
      </c>
      <c r="M966" s="2" t="s">
        <v>86</v>
      </c>
      <c r="N966" s="3">
        <v>137849.82</v>
      </c>
      <c r="O966" s="3" t="s">
        <v>57</v>
      </c>
      <c r="P966" s="4">
        <f>IF(O966="吨",N966*1000,IF(O966="万立方米",N966*10000,""))</f>
        <v>137849820.0</v>
      </c>
      <c r="Q966" s="2" t="s">
        <v>58</v>
      </c>
      <c r="R966" s="2" t="s">
        <v>59</v>
      </c>
      <c r="S966" s="2" t="s">
        <v>87</v>
      </c>
      <c r="T966" s="2" t="s">
        <v>88</v>
      </c>
      <c r="U966" s="4">
        <f>0.75</f>
        <v>0.75</v>
      </c>
      <c r="V966" s="2" t="s">
        <v>62</v>
      </c>
      <c r="W966" s="2" t="s">
        <v>89</v>
      </c>
      <c r="X966" s="2" t="s">
        <v>64</v>
      </c>
      <c r="Y966" s="2" t="s">
        <v>65</v>
      </c>
      <c r="Z966" s="2">
        <v>0</v>
      </c>
      <c r="AA966" s="2"/>
      <c r="AB966" s="2"/>
      <c r="AC966" s="4">
        <f>P966*U966/1000000</f>
        <v>103.387365</v>
      </c>
      <c r="AD966" s="4">
        <f>AC967*(1-AA966/100)+(AC966-AC967)*(1-AB966/100)</f>
        <v>103.387365</v>
      </c>
      <c r="AE966" s="2" t="s">
        <v>66</v>
      </c>
      <c r="AF966" s="2" t="s">
        <v>67</v>
      </c>
      <c r="AG966" s="2" t="s">
        <v>68</v>
      </c>
      <c r="AH966" s="2" t="s">
        <v>69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1337</v>
      </c>
      <c r="B967" s="2" t="s">
        <v>1331</v>
      </c>
      <c r="C967" s="2" t="s">
        <v>47</v>
      </c>
      <c r="D967" s="2" t="s">
        <v>1332</v>
      </c>
      <c r="E967" s="2" t="s">
        <v>152</v>
      </c>
      <c r="F967" s="2" t="s">
        <v>228</v>
      </c>
      <c r="G967" s="2" t="s">
        <v>117</v>
      </c>
      <c r="H967" s="2" t="s">
        <v>52</v>
      </c>
      <c r="I967" s="2" t="s">
        <v>53</v>
      </c>
      <c r="J967" s="2" t="s">
        <v>230</v>
      </c>
      <c r="K967" s="2" t="s">
        <v>55</v>
      </c>
      <c r="L967" s="2" t="s">
        <v>51</v>
      </c>
      <c r="M967" s="2" t="s">
        <v>91</v>
      </c>
      <c r="N967" s="3">
        <v>137849.82</v>
      </c>
      <c r="O967" s="3" t="s">
        <v>57</v>
      </c>
      <c r="P967" s="4">
        <f>IF(O967="吨",N967*1000,IF(O967="万立方米",N967*10000,""))</f>
        <v>137849820.0</v>
      </c>
      <c r="Q967" s="2" t="s">
        <v>58</v>
      </c>
      <c r="R967" s="2" t="s">
        <v>59</v>
      </c>
      <c r="S967" s="2" t="s">
        <v>92</v>
      </c>
      <c r="T967" s="2" t="s">
        <v>88</v>
      </c>
      <c r="U967" s="4">
        <f>0.75</f>
        <v>0.75</v>
      </c>
      <c r="V967" s="2" t="s">
        <v>62</v>
      </c>
      <c r="W967" s="2" t="s">
        <v>93</v>
      </c>
      <c r="X967" s="2" t="s">
        <v>64</v>
      </c>
      <c r="Y967" s="2" t="s">
        <v>65</v>
      </c>
      <c r="Z967" s="2">
        <v>0</v>
      </c>
      <c r="AA967" s="2"/>
      <c r="AB967" s="2"/>
      <c r="AC967" s="4">
        <f>P967*U967/1000000</f>
        <v>103.387365</v>
      </c>
      <c r="AD967" s="4">
        <f>AC967*(1-Z967/100)</f>
        <v>103.387365</v>
      </c>
      <c r="AE967" s="2" t="s">
        <v>66</v>
      </c>
      <c r="AF967" s="2" t="s">
        <v>67</v>
      </c>
      <c r="AG967" s="2" t="s">
        <v>68</v>
      </c>
      <c r="AH967" s="2" t="s">
        <v>69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1338</v>
      </c>
      <c r="B968" s="2" t="s">
        <v>1331</v>
      </c>
      <c r="C968" s="2" t="s">
        <v>47</v>
      </c>
      <c r="D968" s="2" t="s">
        <v>1332</v>
      </c>
      <c r="E968" s="2" t="s">
        <v>152</v>
      </c>
      <c r="F968" s="2" t="s">
        <v>228</v>
      </c>
      <c r="G968" s="2" t="s">
        <v>117</v>
      </c>
      <c r="H968" s="2" t="s">
        <v>52</v>
      </c>
      <c r="I968" s="2" t="s">
        <v>53</v>
      </c>
      <c r="J968" s="2" t="s">
        <v>230</v>
      </c>
      <c r="K968" s="2" t="s">
        <v>55</v>
      </c>
      <c r="L968" s="2" t="s">
        <v>51</v>
      </c>
      <c r="M968" s="2" t="s">
        <v>95</v>
      </c>
      <c r="N968" s="3">
        <v>137849.82</v>
      </c>
      <c r="O968" s="3" t="s">
        <v>57</v>
      </c>
      <c r="P968" s="4">
        <f>IF(O968="吨",N968*1000,IF(O968="万立方米",N968*10000,""))</f>
        <v>137849820.0</v>
      </c>
      <c r="Q968" s="2" t="s">
        <v>58</v>
      </c>
      <c r="R968" s="2" t="s">
        <v>59</v>
      </c>
      <c r="S968" s="2" t="s">
        <v>96</v>
      </c>
      <c r="T968" s="2" t="s">
        <v>97</v>
      </c>
      <c r="U968" s="4">
        <f>1.7</f>
        <v>1.7</v>
      </c>
      <c r="V968" s="2" t="s">
        <v>62</v>
      </c>
      <c r="W968" s="2" t="s">
        <v>98</v>
      </c>
      <c r="X968" s="2" t="s">
        <v>64</v>
      </c>
      <c r="Y968" s="2" t="s">
        <v>65</v>
      </c>
      <c r="Z968" s="2">
        <v>0</v>
      </c>
      <c r="AA968" s="2"/>
      <c r="AB968" s="2"/>
      <c r="AC968" s="4">
        <f>P968*U968/1000000</f>
        <v>234.344694</v>
      </c>
      <c r="AD968" s="4">
        <f>AC968*(1-Z968/100)</f>
        <v>234.344694</v>
      </c>
      <c r="AE968" s="2" t="s">
        <v>66</v>
      </c>
      <c r="AF968" s="2" t="s">
        <v>67</v>
      </c>
      <c r="AG968" s="2" t="s">
        <v>68</v>
      </c>
      <c r="AH968" s="2" t="s">
        <v>69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1339</v>
      </c>
      <c r="B969" s="2" t="s">
        <v>1331</v>
      </c>
      <c r="C969" s="2" t="s">
        <v>47</v>
      </c>
      <c r="D969" s="2" t="s">
        <v>1332</v>
      </c>
      <c r="E969" s="2" t="s">
        <v>152</v>
      </c>
      <c r="F969" s="2" t="s">
        <v>228</v>
      </c>
      <c r="G969" s="2" t="s">
        <v>117</v>
      </c>
      <c r="H969" s="2" t="s">
        <v>52</v>
      </c>
      <c r="I969" s="2" t="s">
        <v>53</v>
      </c>
      <c r="J969" s="2" t="s">
        <v>230</v>
      </c>
      <c r="K969" s="2" t="s">
        <v>55</v>
      </c>
      <c r="L969" s="2" t="s">
        <v>51</v>
      </c>
      <c r="M969" s="2" t="s">
        <v>100</v>
      </c>
      <c r="N969" s="3">
        <v>137849.82</v>
      </c>
      <c r="O969" s="3" t="s">
        <v>57</v>
      </c>
      <c r="P969" s="4">
        <f>IF(O969="吨",N969*1000,IF(O969="万立方米",N969*10000,""))</f>
        <v>137849820.0</v>
      </c>
      <c r="Q969" s="2" t="s">
        <v>58</v>
      </c>
      <c r="R969" s="2" t="s">
        <v>59</v>
      </c>
      <c r="S969" s="2" t="s">
        <v>101</v>
      </c>
      <c r="T969" s="2" t="s">
        <v>75</v>
      </c>
      <c r="U969" s="4">
        <f>0.12</f>
        <v>0.12</v>
      </c>
      <c r="V969" s="2" t="s">
        <v>62</v>
      </c>
      <c r="W969" s="2" t="s">
        <v>102</v>
      </c>
      <c r="X969" s="2" t="s">
        <v>64</v>
      </c>
      <c r="Y969" s="2" t="s">
        <v>65</v>
      </c>
      <c r="Z969" s="2">
        <v>0</v>
      </c>
      <c r="AA969" s="2"/>
      <c r="AB969" s="2"/>
      <c r="AC969" s="4">
        <f>P969*U969/1000000</f>
        <v>16.541978399999998</v>
      </c>
      <c r="AD969" s="4">
        <f>AC969*(1-Z969/100)</f>
        <v>16.541978399999998</v>
      </c>
      <c r="AE969" s="2" t="s">
        <v>66</v>
      </c>
      <c r="AF969" s="2" t="s">
        <v>67</v>
      </c>
      <c r="AG969" s="2" t="s">
        <v>68</v>
      </c>
      <c r="AH969" s="2" t="s">
        <v>69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1340</v>
      </c>
      <c r="B970" s="2" t="s">
        <v>1331</v>
      </c>
      <c r="C970" s="2" t="s">
        <v>47</v>
      </c>
      <c r="D970" s="2" t="s">
        <v>1332</v>
      </c>
      <c r="E970" s="2" t="s">
        <v>152</v>
      </c>
      <c r="F970" s="2" t="s">
        <v>228</v>
      </c>
      <c r="G970" s="2" t="s">
        <v>117</v>
      </c>
      <c r="H970" s="2" t="s">
        <v>52</v>
      </c>
      <c r="I970" s="2"/>
      <c r="J970" s="2"/>
      <c r="K970" s="2" t="s">
        <v>147</v>
      </c>
      <c r="L970" s="2" t="s">
        <v>253</v>
      </c>
      <c r="M970" s="2" t="s">
        <v>104</v>
      </c>
      <c r="N970" s="3"/>
      <c r="O970" s="3"/>
      <c r="P970" s="2"/>
      <c r="Q970" s="2" t="s">
        <v>105</v>
      </c>
      <c r="R970" s="2" t="s">
        <v>106</v>
      </c>
      <c r="S970" s="2" t="s">
        <v>107</v>
      </c>
      <c r="T970" s="2" t="s">
        <v>108</v>
      </c>
      <c r="U970" s="2"/>
      <c r="V970" s="2" t="s">
        <v>109</v>
      </c>
      <c r="W970" s="2" t="s">
        <v>110</v>
      </c>
      <c r="X970" s="2"/>
      <c r="Y970" s="2" t="s">
        <v>65</v>
      </c>
      <c r="Z970" s="2">
        <v>0</v>
      </c>
      <c r="AA970" s="2"/>
      <c r="AB970" s="2"/>
      <c r="AC970" s="2"/>
      <c r="AD970" s="2"/>
      <c r="AE970" s="2" t="s">
        <v>123</v>
      </c>
      <c r="AF970" s="2" t="s">
        <v>222</v>
      </c>
      <c r="AG970" s="2" t="s">
        <v>223</v>
      </c>
      <c r="AH970" s="2" t="s">
        <v>69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1341</v>
      </c>
      <c r="B971" s="2" t="s">
        <v>1342</v>
      </c>
      <c r="C971" s="2" t="s">
        <v>47</v>
      </c>
      <c r="D971" s="2" t="s">
        <v>1134</v>
      </c>
      <c r="E971" s="2" t="s">
        <v>227</v>
      </c>
      <c r="F971" s="2" t="s">
        <v>228</v>
      </c>
      <c r="G971" s="2" t="s">
        <v>117</v>
      </c>
      <c r="H971" s="2" t="s">
        <v>1343</v>
      </c>
      <c r="I971" s="2" t="s">
        <v>53</v>
      </c>
      <c r="J971" s="2" t="s">
        <v>533</v>
      </c>
      <c r="K971" s="2" t="s">
        <v>533</v>
      </c>
      <c r="L971" s="2" t="s">
        <v>119</v>
      </c>
      <c r="M971" s="2" t="s">
        <v>56</v>
      </c>
      <c r="N971" s="3">
        <v>2606.9</v>
      </c>
      <c r="O971" s="3" t="s">
        <v>120</v>
      </c>
      <c r="P971" s="2"/>
      <c r="Q971" s="2"/>
      <c r="R971" s="2" t="s">
        <v>121</v>
      </c>
      <c r="S971" s="2"/>
      <c r="T971" s="2" t="s">
        <v>108</v>
      </c>
      <c r="U971" s="2"/>
      <c r="V971" s="2"/>
      <c r="W971" s="2" t="s">
        <v>122</v>
      </c>
      <c r="X971" s="2" t="s">
        <v>64</v>
      </c>
      <c r="Y971" s="2" t="s">
        <v>65</v>
      </c>
      <c r="Z971" s="2">
        <v>0</v>
      </c>
      <c r="AA971" s="2"/>
      <c r="AB971" s="2"/>
      <c r="AC971" s="2"/>
      <c r="AD971" s="2"/>
      <c r="AE971" s="2" t="s">
        <v>123</v>
      </c>
      <c r="AF971" s="2" t="s">
        <v>124</v>
      </c>
      <c r="AG971" s="2" t="s">
        <v>125</v>
      </c>
      <c r="AH971" s="2" t="s">
        <v>69</v>
      </c>
      <c r="AI971" s="2" t="s">
        <v>70</v>
      </c>
      <c r="AJ971" s="2" t="s">
        <v>71</v>
      </c>
      <c r="AK971" s="2">
        <v>124</v>
      </c>
    </row>
    <row r="972" spans="1:37">
      <c r="A972" s="2" t="s">
        <v>1344</v>
      </c>
      <c r="B972" s="2" t="s">
        <v>1342</v>
      </c>
      <c r="C972" s="2" t="s">
        <v>47</v>
      </c>
      <c r="D972" s="2" t="s">
        <v>1134</v>
      </c>
      <c r="E972" s="2" t="s">
        <v>227</v>
      </c>
      <c r="F972" s="2" t="s">
        <v>228</v>
      </c>
      <c r="G972" s="2" t="s">
        <v>117</v>
      </c>
      <c r="H972" s="2" t="s">
        <v>1343</v>
      </c>
      <c r="I972" s="2" t="s">
        <v>53</v>
      </c>
      <c r="J972" s="2" t="s">
        <v>533</v>
      </c>
      <c r="K972" s="2" t="s">
        <v>533</v>
      </c>
      <c r="L972" s="2" t="s">
        <v>119</v>
      </c>
      <c r="M972" s="2" t="s">
        <v>73</v>
      </c>
      <c r="N972" s="3">
        <v>2606.9</v>
      </c>
      <c r="O972" s="3" t="s">
        <v>120</v>
      </c>
      <c r="P972" s="2"/>
      <c r="Q972" s="2"/>
      <c r="R972" s="2" t="s">
        <v>121</v>
      </c>
      <c r="S972" s="2"/>
      <c r="T972" s="2" t="s">
        <v>108</v>
      </c>
      <c r="U972" s="2"/>
      <c r="V972" s="2"/>
      <c r="W972" s="2" t="s">
        <v>122</v>
      </c>
      <c r="X972" s="2" t="s">
        <v>64</v>
      </c>
      <c r="Y972" s="2" t="s">
        <v>65</v>
      </c>
      <c r="Z972" s="2">
        <v>0</v>
      </c>
      <c r="AA972" s="2"/>
      <c r="AB972" s="2"/>
      <c r="AC972" s="2"/>
      <c r="AD972" s="2"/>
      <c r="AE972" s="2" t="s">
        <v>123</v>
      </c>
      <c r="AF972" s="2" t="s">
        <v>124</v>
      </c>
      <c r="AG972" s="2" t="s">
        <v>125</v>
      </c>
      <c r="AH972" s="2" t="s">
        <v>69</v>
      </c>
      <c r="AI972" s="2" t="s">
        <v>70</v>
      </c>
      <c r="AJ972" s="2" t="s">
        <v>71</v>
      </c>
      <c r="AK972" s="2">
        <v>124</v>
      </c>
    </row>
    <row r="973" spans="1:37">
      <c r="A973" s="2" t="s">
        <v>1345</v>
      </c>
      <c r="B973" s="2" t="s">
        <v>1342</v>
      </c>
      <c r="C973" s="2" t="s">
        <v>47</v>
      </c>
      <c r="D973" s="2" t="s">
        <v>1134</v>
      </c>
      <c r="E973" s="2" t="s">
        <v>227</v>
      </c>
      <c r="F973" s="2" t="s">
        <v>228</v>
      </c>
      <c r="G973" s="2" t="s">
        <v>117</v>
      </c>
      <c r="H973" s="2" t="s">
        <v>1343</v>
      </c>
      <c r="I973" s="2" t="s">
        <v>53</v>
      </c>
      <c r="J973" s="2" t="s">
        <v>533</v>
      </c>
      <c r="K973" s="2" t="s">
        <v>533</v>
      </c>
      <c r="L973" s="2" t="s">
        <v>119</v>
      </c>
      <c r="M973" s="2" t="s">
        <v>78</v>
      </c>
      <c r="N973" s="3">
        <v>2606.9</v>
      </c>
      <c r="O973" s="3" t="s">
        <v>120</v>
      </c>
      <c r="P973" s="2"/>
      <c r="Q973" s="2"/>
      <c r="R973" s="2" t="s">
        <v>121</v>
      </c>
      <c r="S973" s="2"/>
      <c r="T973" s="2" t="s">
        <v>108</v>
      </c>
      <c r="U973" s="2"/>
      <c r="V973" s="2"/>
      <c r="W973" s="2" t="s">
        <v>122</v>
      </c>
      <c r="X973" s="2" t="s">
        <v>64</v>
      </c>
      <c r="Y973" s="2" t="s">
        <v>65</v>
      </c>
      <c r="Z973" s="2">
        <v>0</v>
      </c>
      <c r="AA973" s="2"/>
      <c r="AB973" s="2"/>
      <c r="AC973" s="2"/>
      <c r="AD973" s="2"/>
      <c r="AE973" s="2" t="s">
        <v>123</v>
      </c>
      <c r="AF973" s="2" t="s">
        <v>124</v>
      </c>
      <c r="AG973" s="2" t="s">
        <v>125</v>
      </c>
      <c r="AH973" s="2" t="s">
        <v>69</v>
      </c>
      <c r="AI973" s="2" t="s">
        <v>70</v>
      </c>
      <c r="AJ973" s="2" t="s">
        <v>71</v>
      </c>
      <c r="AK973" s="2">
        <v>124</v>
      </c>
    </row>
    <row r="974" spans="1:37">
      <c r="A974" s="2" t="s">
        <v>1346</v>
      </c>
      <c r="B974" s="2" t="s">
        <v>1342</v>
      </c>
      <c r="C974" s="2" t="s">
        <v>47</v>
      </c>
      <c r="D974" s="2" t="s">
        <v>1134</v>
      </c>
      <c r="E974" s="2" t="s">
        <v>227</v>
      </c>
      <c r="F974" s="2" t="s">
        <v>228</v>
      </c>
      <c r="G974" s="2" t="s">
        <v>117</v>
      </c>
      <c r="H974" s="2" t="s">
        <v>1343</v>
      </c>
      <c r="I974" s="2" t="s">
        <v>53</v>
      </c>
      <c r="J974" s="2" t="s">
        <v>533</v>
      </c>
      <c r="K974" s="2" t="s">
        <v>533</v>
      </c>
      <c r="L974" s="2" t="s">
        <v>119</v>
      </c>
      <c r="M974" s="2" t="s">
        <v>82</v>
      </c>
      <c r="N974" s="3">
        <v>2606.9</v>
      </c>
      <c r="O974" s="3" t="s">
        <v>120</v>
      </c>
      <c r="P974" s="2"/>
      <c r="Q974" s="2"/>
      <c r="R974" s="2" t="s">
        <v>121</v>
      </c>
      <c r="S974" s="2"/>
      <c r="T974" s="2" t="s">
        <v>108</v>
      </c>
      <c r="U974" s="2"/>
      <c r="V974" s="2"/>
      <c r="W974" s="2" t="s">
        <v>122</v>
      </c>
      <c r="X974" s="2" t="s">
        <v>64</v>
      </c>
      <c r="Y974" s="2" t="s">
        <v>65</v>
      </c>
      <c r="Z974" s="2">
        <v>0</v>
      </c>
      <c r="AA974" s="2"/>
      <c r="AB974" s="2"/>
      <c r="AC974" s="2"/>
      <c r="AD974" s="2"/>
      <c r="AE974" s="2" t="s">
        <v>123</v>
      </c>
      <c r="AF974" s="2" t="s">
        <v>124</v>
      </c>
      <c r="AG974" s="2" t="s">
        <v>125</v>
      </c>
      <c r="AH974" s="2" t="s">
        <v>69</v>
      </c>
      <c r="AI974" s="2" t="s">
        <v>70</v>
      </c>
      <c r="AJ974" s="2" t="s">
        <v>71</v>
      </c>
      <c r="AK974" s="2">
        <v>124</v>
      </c>
    </row>
    <row r="975" spans="1:37">
      <c r="A975" s="2" t="s">
        <v>1347</v>
      </c>
      <c r="B975" s="2" t="s">
        <v>1342</v>
      </c>
      <c r="C975" s="2" t="s">
        <v>47</v>
      </c>
      <c r="D975" s="2" t="s">
        <v>1134</v>
      </c>
      <c r="E975" s="2" t="s">
        <v>227</v>
      </c>
      <c r="F975" s="2" t="s">
        <v>228</v>
      </c>
      <c r="G975" s="2" t="s">
        <v>117</v>
      </c>
      <c r="H975" s="2" t="s">
        <v>1343</v>
      </c>
      <c r="I975" s="2" t="s">
        <v>53</v>
      </c>
      <c r="J975" s="2" t="s">
        <v>533</v>
      </c>
      <c r="K975" s="2" t="s">
        <v>533</v>
      </c>
      <c r="L975" s="2" t="s">
        <v>119</v>
      </c>
      <c r="M975" s="2" t="s">
        <v>86</v>
      </c>
      <c r="N975" s="3">
        <v>2606.9</v>
      </c>
      <c r="O975" s="3" t="s">
        <v>120</v>
      </c>
      <c r="P975" s="2"/>
      <c r="Q975" s="2"/>
      <c r="R975" s="2" t="s">
        <v>121</v>
      </c>
      <c r="S975" s="2"/>
      <c r="T975" s="2" t="s">
        <v>108</v>
      </c>
      <c r="U975" s="2"/>
      <c r="V975" s="2"/>
      <c r="W975" s="2" t="s">
        <v>122</v>
      </c>
      <c r="X975" s="2" t="s">
        <v>64</v>
      </c>
      <c r="Y975" s="2" t="s">
        <v>65</v>
      </c>
      <c r="Z975" s="2">
        <v>0</v>
      </c>
      <c r="AA975" s="2"/>
      <c r="AB975" s="2"/>
      <c r="AC975" s="2"/>
      <c r="AD975" s="2"/>
      <c r="AE975" s="2" t="s">
        <v>123</v>
      </c>
      <c r="AF975" s="2" t="s">
        <v>124</v>
      </c>
      <c r="AG975" s="2" t="s">
        <v>125</v>
      </c>
      <c r="AH975" s="2" t="s">
        <v>69</v>
      </c>
      <c r="AI975" s="2" t="s">
        <v>70</v>
      </c>
      <c r="AJ975" s="2" t="s">
        <v>71</v>
      </c>
      <c r="AK975" s="2">
        <v>124</v>
      </c>
    </row>
    <row r="976" spans="1:37">
      <c r="A976" s="2" t="s">
        <v>1348</v>
      </c>
      <c r="B976" s="2" t="s">
        <v>1342</v>
      </c>
      <c r="C976" s="2" t="s">
        <v>47</v>
      </c>
      <c r="D976" s="2" t="s">
        <v>1134</v>
      </c>
      <c r="E976" s="2" t="s">
        <v>227</v>
      </c>
      <c r="F976" s="2" t="s">
        <v>228</v>
      </c>
      <c r="G976" s="2" t="s">
        <v>117</v>
      </c>
      <c r="H976" s="2" t="s">
        <v>1343</v>
      </c>
      <c r="I976" s="2" t="s">
        <v>53</v>
      </c>
      <c r="J976" s="2" t="s">
        <v>533</v>
      </c>
      <c r="K976" s="2" t="s">
        <v>533</v>
      </c>
      <c r="L976" s="2" t="s">
        <v>119</v>
      </c>
      <c r="M976" s="2" t="s">
        <v>91</v>
      </c>
      <c r="N976" s="3">
        <v>2606.9</v>
      </c>
      <c r="O976" s="3" t="s">
        <v>120</v>
      </c>
      <c r="P976" s="2"/>
      <c r="Q976" s="2"/>
      <c r="R976" s="2" t="s">
        <v>121</v>
      </c>
      <c r="S976" s="2"/>
      <c r="T976" s="2" t="s">
        <v>108</v>
      </c>
      <c r="U976" s="2"/>
      <c r="V976" s="2"/>
      <c r="W976" s="2" t="s">
        <v>122</v>
      </c>
      <c r="X976" s="2" t="s">
        <v>64</v>
      </c>
      <c r="Y976" s="2" t="s">
        <v>65</v>
      </c>
      <c r="Z976" s="2">
        <v>0</v>
      </c>
      <c r="AA976" s="2"/>
      <c r="AB976" s="2"/>
      <c r="AC976" s="2"/>
      <c r="AD976" s="2"/>
      <c r="AE976" s="2" t="s">
        <v>123</v>
      </c>
      <c r="AF976" s="2" t="s">
        <v>124</v>
      </c>
      <c r="AG976" s="2" t="s">
        <v>125</v>
      </c>
      <c r="AH976" s="2" t="s">
        <v>69</v>
      </c>
      <c r="AI976" s="2" t="s">
        <v>70</v>
      </c>
      <c r="AJ976" s="2" t="s">
        <v>71</v>
      </c>
      <c r="AK976" s="2">
        <v>124</v>
      </c>
    </row>
    <row r="977" spans="1:37">
      <c r="A977" s="2" t="s">
        <v>1349</v>
      </c>
      <c r="B977" s="2" t="s">
        <v>1342</v>
      </c>
      <c r="C977" s="2" t="s">
        <v>47</v>
      </c>
      <c r="D977" s="2" t="s">
        <v>1134</v>
      </c>
      <c r="E977" s="2" t="s">
        <v>227</v>
      </c>
      <c r="F977" s="2" t="s">
        <v>228</v>
      </c>
      <c r="G977" s="2" t="s">
        <v>117</v>
      </c>
      <c r="H977" s="2" t="s">
        <v>1343</v>
      </c>
      <c r="I977" s="2" t="s">
        <v>53</v>
      </c>
      <c r="J977" s="2" t="s">
        <v>533</v>
      </c>
      <c r="K977" s="2" t="s">
        <v>533</v>
      </c>
      <c r="L977" s="2" t="s">
        <v>119</v>
      </c>
      <c r="M977" s="2" t="s">
        <v>95</v>
      </c>
      <c r="N977" s="3">
        <v>2606.9</v>
      </c>
      <c r="O977" s="3" t="s">
        <v>120</v>
      </c>
      <c r="P977" s="2"/>
      <c r="Q977" s="2"/>
      <c r="R977" s="2" t="s">
        <v>121</v>
      </c>
      <c r="S977" s="2"/>
      <c r="T977" s="2" t="s">
        <v>108</v>
      </c>
      <c r="U977" s="2"/>
      <c r="V977" s="2"/>
      <c r="W977" s="2" t="s">
        <v>122</v>
      </c>
      <c r="X977" s="2" t="s">
        <v>64</v>
      </c>
      <c r="Y977" s="2" t="s">
        <v>65</v>
      </c>
      <c r="Z977" s="2">
        <v>0</v>
      </c>
      <c r="AA977" s="2"/>
      <c r="AB977" s="2"/>
      <c r="AC977" s="2"/>
      <c r="AD977" s="2"/>
      <c r="AE977" s="2" t="s">
        <v>123</v>
      </c>
      <c r="AF977" s="2" t="s">
        <v>124</v>
      </c>
      <c r="AG977" s="2" t="s">
        <v>125</v>
      </c>
      <c r="AH977" s="2" t="s">
        <v>69</v>
      </c>
      <c r="AI977" s="2" t="s">
        <v>70</v>
      </c>
      <c r="AJ977" s="2" t="s">
        <v>71</v>
      </c>
      <c r="AK977" s="2">
        <v>124</v>
      </c>
    </row>
    <row r="978" spans="1:37">
      <c r="A978" s="2" t="s">
        <v>1350</v>
      </c>
      <c r="B978" s="2" t="s">
        <v>1342</v>
      </c>
      <c r="C978" s="2" t="s">
        <v>47</v>
      </c>
      <c r="D978" s="2" t="s">
        <v>1134</v>
      </c>
      <c r="E978" s="2" t="s">
        <v>227</v>
      </c>
      <c r="F978" s="2" t="s">
        <v>228</v>
      </c>
      <c r="G978" s="2" t="s">
        <v>117</v>
      </c>
      <c r="H978" s="2" t="s">
        <v>1343</v>
      </c>
      <c r="I978" s="2" t="s">
        <v>53</v>
      </c>
      <c r="J978" s="2" t="s">
        <v>533</v>
      </c>
      <c r="K978" s="2" t="s">
        <v>533</v>
      </c>
      <c r="L978" s="2" t="s">
        <v>119</v>
      </c>
      <c r="M978" s="2" t="s">
        <v>100</v>
      </c>
      <c r="N978" s="3">
        <v>2606.9</v>
      </c>
      <c r="O978" s="3" t="s">
        <v>120</v>
      </c>
      <c r="P978" s="2"/>
      <c r="Q978" s="2"/>
      <c r="R978" s="2" t="s">
        <v>121</v>
      </c>
      <c r="S978" s="2"/>
      <c r="T978" s="2" t="s">
        <v>108</v>
      </c>
      <c r="U978" s="2"/>
      <c r="V978" s="2"/>
      <c r="W978" s="2" t="s">
        <v>122</v>
      </c>
      <c r="X978" s="2" t="s">
        <v>64</v>
      </c>
      <c r="Y978" s="2" t="s">
        <v>65</v>
      </c>
      <c r="Z978" s="2">
        <v>0</v>
      </c>
      <c r="AA978" s="2"/>
      <c r="AB978" s="2"/>
      <c r="AC978" s="2"/>
      <c r="AD978" s="2"/>
      <c r="AE978" s="2" t="s">
        <v>123</v>
      </c>
      <c r="AF978" s="2" t="s">
        <v>124</v>
      </c>
      <c r="AG978" s="2" t="s">
        <v>125</v>
      </c>
      <c r="AH978" s="2" t="s">
        <v>69</v>
      </c>
      <c r="AI978" s="2" t="s">
        <v>70</v>
      </c>
      <c r="AJ978" s="2" t="s">
        <v>71</v>
      </c>
      <c r="AK978" s="2">
        <v>124</v>
      </c>
    </row>
    <row r="979" spans="1:37">
      <c r="A979" s="2" t="s">
        <v>1351</v>
      </c>
      <c r="B979" s="2" t="s">
        <v>1342</v>
      </c>
      <c r="C979" s="2" t="s">
        <v>47</v>
      </c>
      <c r="D979" s="2" t="s">
        <v>1134</v>
      </c>
      <c r="E979" s="2" t="s">
        <v>227</v>
      </c>
      <c r="F979" s="2" t="s">
        <v>228</v>
      </c>
      <c r="G979" s="2" t="s">
        <v>117</v>
      </c>
      <c r="H979" s="2" t="s">
        <v>1343</v>
      </c>
      <c r="I979" s="2"/>
      <c r="J979" s="2"/>
      <c r="K979" s="2"/>
      <c r="L979" s="2"/>
      <c r="M979" s="2" t="s">
        <v>104</v>
      </c>
      <c r="N979" s="3"/>
      <c r="O979" s="3"/>
      <c r="P979" s="4">
        <v>0.0</v>
      </c>
      <c r="Q979" s="2" t="s">
        <v>105</v>
      </c>
      <c r="R979" s="2" t="s">
        <v>106</v>
      </c>
      <c r="S979" s="2" t="s">
        <v>107</v>
      </c>
      <c r="T979" s="2" t="s">
        <v>108</v>
      </c>
      <c r="U979" s="4">
        <f>0.0</f>
        <v>0.0</v>
      </c>
      <c r="V979" s="2" t="s">
        <v>109</v>
      </c>
      <c r="W979" s="2" t="s">
        <v>110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134</v>
      </c>
      <c r="AH979" s="2" t="s">
        <v>69</v>
      </c>
      <c r="AI979" s="2" t="s">
        <v>70</v>
      </c>
      <c r="AJ979" s="2" t="s">
        <v>71</v>
      </c>
      <c r="AK979" s="2">
        <v>124</v>
      </c>
    </row>
    <row r="980" spans="1:37">
      <c r="A980" s="2" t="s">
        <v>1352</v>
      </c>
      <c r="B980" s="2" t="s">
        <v>1353</v>
      </c>
      <c r="C980" s="2" t="s">
        <v>47</v>
      </c>
      <c r="D980" s="2" t="s">
        <v>1354</v>
      </c>
      <c r="E980" s="2" t="s">
        <v>744</v>
      </c>
      <c r="F980" s="2" t="s">
        <v>228</v>
      </c>
      <c r="G980" s="2" t="s">
        <v>117</v>
      </c>
      <c r="H980" s="2" t="s">
        <v>138</v>
      </c>
      <c r="I980" s="2" t="s">
        <v>53</v>
      </c>
      <c r="J980" s="2" t="s">
        <v>230</v>
      </c>
      <c r="K980" s="2" t="s">
        <v>55</v>
      </c>
      <c r="L980" s="2" t="s">
        <v>51</v>
      </c>
      <c r="M980" s="2" t="s">
        <v>56</v>
      </c>
      <c r="N980" s="3">
        <v>283588.6</v>
      </c>
      <c r="O980" s="3" t="s">
        <v>57</v>
      </c>
      <c r="P980" s="4">
        <f>IF(O980="吨",N980*1000,IF(O980="万立方米",N980*10000,""))</f>
        <v>283588600.0</v>
      </c>
      <c r="Q980" s="2" t="s">
        <v>58</v>
      </c>
      <c r="R980" s="2" t="s">
        <v>59</v>
      </c>
      <c r="S980" s="2" t="s">
        <v>60</v>
      </c>
      <c r="T980" s="2" t="s">
        <v>61</v>
      </c>
      <c r="U980" s="4">
        <f>0.06</f>
        <v>0.06</v>
      </c>
      <c r="V980" s="2" t="s">
        <v>62</v>
      </c>
      <c r="W980" s="2" t="s">
        <v>63</v>
      </c>
      <c r="X980" s="2" t="s">
        <v>64</v>
      </c>
      <c r="Y980" s="2" t="s">
        <v>65</v>
      </c>
      <c r="Z980" s="2">
        <v>0</v>
      </c>
      <c r="AA980" s="2"/>
      <c r="AB980" s="2"/>
      <c r="AC980" s="4">
        <f>P980*U980/1000000</f>
        <v>17.015316</v>
      </c>
      <c r="AD980" s="4">
        <f>AC980*(1-Z980/100)</f>
        <v>17.015316</v>
      </c>
      <c r="AE980" s="2" t="s">
        <v>66</v>
      </c>
      <c r="AF980" s="2" t="s">
        <v>67</v>
      </c>
      <c r="AG980" s="2" t="s">
        <v>68</v>
      </c>
      <c r="AH980" s="2" t="s">
        <v>69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1355</v>
      </c>
      <c r="B981" s="2" t="s">
        <v>1353</v>
      </c>
      <c r="C981" s="2" t="s">
        <v>47</v>
      </c>
      <c r="D981" s="2" t="s">
        <v>1354</v>
      </c>
      <c r="E981" s="2" t="s">
        <v>744</v>
      </c>
      <c r="F981" s="2" t="s">
        <v>228</v>
      </c>
      <c r="G981" s="2" t="s">
        <v>117</v>
      </c>
      <c r="H981" s="2" t="s">
        <v>138</v>
      </c>
      <c r="I981" s="2" t="s">
        <v>53</v>
      </c>
      <c r="J981" s="2" t="s">
        <v>230</v>
      </c>
      <c r="K981" s="2" t="s">
        <v>55</v>
      </c>
      <c r="L981" s="2" t="s">
        <v>51</v>
      </c>
      <c r="M981" s="2" t="s">
        <v>73</v>
      </c>
      <c r="N981" s="3">
        <v>283588.6</v>
      </c>
      <c r="O981" s="3" t="s">
        <v>57</v>
      </c>
      <c r="P981" s="4">
        <f>IF(O981="吨",N981*1000,IF(O981="万立方米",N981*10000,""))</f>
        <v>283588600.0</v>
      </c>
      <c r="Q981" s="2" t="s">
        <v>58</v>
      </c>
      <c r="R981" s="2" t="s">
        <v>59</v>
      </c>
      <c r="S981" s="2" t="s">
        <v>74</v>
      </c>
      <c r="T981" s="2" t="s">
        <v>75</v>
      </c>
      <c r="U981" s="4">
        <f>1.5</f>
        <v>1.5</v>
      </c>
      <c r="V981" s="2" t="s">
        <v>62</v>
      </c>
      <c r="W981" s="2" t="s">
        <v>76</v>
      </c>
      <c r="X981" s="2" t="s">
        <v>64</v>
      </c>
      <c r="Y981" s="2" t="s">
        <v>65</v>
      </c>
      <c r="Z981" s="2">
        <v>0</v>
      </c>
      <c r="AA981" s="2"/>
      <c r="AB981" s="2"/>
      <c r="AC981" s="4">
        <f>P981*U981/1000000</f>
        <v>425.3829</v>
      </c>
      <c r="AD981" s="4">
        <f>AC981*(1-Z981/100)</f>
        <v>425.3829</v>
      </c>
      <c r="AE981" s="2" t="s">
        <v>66</v>
      </c>
      <c r="AF981" s="2" t="s">
        <v>67</v>
      </c>
      <c r="AG981" s="2" t="s">
        <v>68</v>
      </c>
      <c r="AH981" s="2" t="s">
        <v>69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1356</v>
      </c>
      <c r="B982" s="2" t="s">
        <v>1353</v>
      </c>
      <c r="C982" s="2" t="s">
        <v>47</v>
      </c>
      <c r="D982" s="2" t="s">
        <v>1354</v>
      </c>
      <c r="E982" s="2" t="s">
        <v>744</v>
      </c>
      <c r="F982" s="2" t="s">
        <v>228</v>
      </c>
      <c r="G982" s="2" t="s">
        <v>117</v>
      </c>
      <c r="H982" s="2" t="s">
        <v>138</v>
      </c>
      <c r="I982" s="2" t="s">
        <v>53</v>
      </c>
      <c r="J982" s="2" t="s">
        <v>230</v>
      </c>
      <c r="K982" s="2" t="s">
        <v>55</v>
      </c>
      <c r="L982" s="2" t="s">
        <v>51</v>
      </c>
      <c r="M982" s="2" t="s">
        <v>78</v>
      </c>
      <c r="N982" s="3">
        <v>283588.6</v>
      </c>
      <c r="O982" s="3" t="s">
        <v>57</v>
      </c>
      <c r="P982" s="4">
        <f>IF(O982="吨",N982*1000,IF(O982="万立方米",N982*10000,""))</f>
        <v>283588600.0</v>
      </c>
      <c r="Q982" s="2" t="s">
        <v>58</v>
      </c>
      <c r="R982" s="2" t="s">
        <v>59</v>
      </c>
      <c r="S982" s="2" t="s">
        <v>79</v>
      </c>
      <c r="T982" s="2" t="s">
        <v>75</v>
      </c>
      <c r="U982" s="4">
        <f>6.0</f>
        <v>6.0</v>
      </c>
      <c r="V982" s="2" t="s">
        <v>62</v>
      </c>
      <c r="W982" s="2" t="s">
        <v>80</v>
      </c>
      <c r="X982" s="2" t="s">
        <v>64</v>
      </c>
      <c r="Y982" s="2" t="s">
        <v>65</v>
      </c>
      <c r="Z982" s="2">
        <v>0</v>
      </c>
      <c r="AA982" s="2"/>
      <c r="AB982" s="2"/>
      <c r="AC982" s="4">
        <f>P982*U982/1000000</f>
        <v>1701.5316</v>
      </c>
      <c r="AD982" s="4">
        <f>AC982*(1-Z982/100)</f>
        <v>1701.5316</v>
      </c>
      <c r="AE982" s="2" t="s">
        <v>66</v>
      </c>
      <c r="AF982" s="2" t="s">
        <v>67</v>
      </c>
      <c r="AG982" s="2" t="s">
        <v>68</v>
      </c>
      <c r="AH982" s="2" t="s">
        <v>69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1357</v>
      </c>
      <c r="B983" s="2" t="s">
        <v>1353</v>
      </c>
      <c r="C983" s="2" t="s">
        <v>47</v>
      </c>
      <c r="D983" s="2" t="s">
        <v>1354</v>
      </c>
      <c r="E983" s="2" t="s">
        <v>744</v>
      </c>
      <c r="F983" s="2" t="s">
        <v>228</v>
      </c>
      <c r="G983" s="2" t="s">
        <v>117</v>
      </c>
      <c r="H983" s="2" t="s">
        <v>138</v>
      </c>
      <c r="I983" s="2" t="s">
        <v>53</v>
      </c>
      <c r="J983" s="2" t="s">
        <v>230</v>
      </c>
      <c r="K983" s="2" t="s">
        <v>55</v>
      </c>
      <c r="L983" s="2" t="s">
        <v>51</v>
      </c>
      <c r="M983" s="2" t="s">
        <v>82</v>
      </c>
      <c r="N983" s="3">
        <v>283588.6</v>
      </c>
      <c r="O983" s="3" t="s">
        <v>57</v>
      </c>
      <c r="P983" s="4">
        <f>IF(O983="吨",N983*1000,IF(O983="万立方米",N983*10000,""))</f>
        <v>283588600.0</v>
      </c>
      <c r="Q983" s="2" t="s">
        <v>58</v>
      </c>
      <c r="R983" s="2" t="s">
        <v>59</v>
      </c>
      <c r="S983" s="2" t="s">
        <v>83</v>
      </c>
      <c r="T983" s="2" t="s">
        <v>61</v>
      </c>
      <c r="U983" s="4">
        <f>0.35</f>
        <v>0.35</v>
      </c>
      <c r="V983" s="2" t="s">
        <v>62</v>
      </c>
      <c r="W983" s="2" t="s">
        <v>84</v>
      </c>
      <c r="X983" s="2" t="s">
        <v>64</v>
      </c>
      <c r="Y983" s="2" t="s">
        <v>65</v>
      </c>
      <c r="Z983" s="2">
        <v>0</v>
      </c>
      <c r="AA983" s="2"/>
      <c r="AB983" s="2"/>
      <c r="AC983" s="4">
        <f>P983*U983/1000000</f>
        <v>99.25601</v>
      </c>
      <c r="AD983" s="4">
        <f>AC983*(1-Z983/100)</f>
        <v>99.25601</v>
      </c>
      <c r="AE983" s="2" t="s">
        <v>66</v>
      </c>
      <c r="AF983" s="2" t="s">
        <v>67</v>
      </c>
      <c r="AG983" s="2" t="s">
        <v>68</v>
      </c>
      <c r="AH983" s="2" t="s">
        <v>69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1358</v>
      </c>
      <c r="B984" s="2" t="s">
        <v>1353</v>
      </c>
      <c r="C984" s="2" t="s">
        <v>47</v>
      </c>
      <c r="D984" s="2" t="s">
        <v>1354</v>
      </c>
      <c r="E984" s="2" t="s">
        <v>744</v>
      </c>
      <c r="F984" s="2" t="s">
        <v>228</v>
      </c>
      <c r="G984" s="2" t="s">
        <v>117</v>
      </c>
      <c r="H984" s="2" t="s">
        <v>138</v>
      </c>
      <c r="I984" s="2" t="s">
        <v>53</v>
      </c>
      <c r="J984" s="2" t="s">
        <v>230</v>
      </c>
      <c r="K984" s="2" t="s">
        <v>55</v>
      </c>
      <c r="L984" s="2" t="s">
        <v>51</v>
      </c>
      <c r="M984" s="2" t="s">
        <v>86</v>
      </c>
      <c r="N984" s="3">
        <v>283588.6</v>
      </c>
      <c r="O984" s="3" t="s">
        <v>57</v>
      </c>
      <c r="P984" s="4">
        <f>IF(O984="吨",N984*1000,IF(O984="万立方米",N984*10000,""))</f>
        <v>283588600.0</v>
      </c>
      <c r="Q984" s="2" t="s">
        <v>58</v>
      </c>
      <c r="R984" s="2" t="s">
        <v>59</v>
      </c>
      <c r="S984" s="2" t="s">
        <v>87</v>
      </c>
      <c r="T984" s="2" t="s">
        <v>88</v>
      </c>
      <c r="U984" s="4">
        <f>0.75</f>
        <v>0.75</v>
      </c>
      <c r="V984" s="2" t="s">
        <v>62</v>
      </c>
      <c r="W984" s="2" t="s">
        <v>89</v>
      </c>
      <c r="X984" s="2" t="s">
        <v>64</v>
      </c>
      <c r="Y984" s="2" t="s">
        <v>65</v>
      </c>
      <c r="Z984" s="2">
        <v>0</v>
      </c>
      <c r="AA984" s="2"/>
      <c r="AB984" s="2"/>
      <c r="AC984" s="4">
        <f>P984*U984/1000000</f>
        <v>212.69145</v>
      </c>
      <c r="AD984" s="4">
        <f>AC985*(1-AA984/100)+(AC984-AC985)*(1-AB984/100)</f>
        <v>212.69145</v>
      </c>
      <c r="AE984" s="2" t="s">
        <v>66</v>
      </c>
      <c r="AF984" s="2" t="s">
        <v>67</v>
      </c>
      <c r="AG984" s="2" t="s">
        <v>68</v>
      </c>
      <c r="AH984" s="2" t="s">
        <v>69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1359</v>
      </c>
      <c r="B985" s="2" t="s">
        <v>1353</v>
      </c>
      <c r="C985" s="2" t="s">
        <v>47</v>
      </c>
      <c r="D985" s="2" t="s">
        <v>1354</v>
      </c>
      <c r="E985" s="2" t="s">
        <v>744</v>
      </c>
      <c r="F985" s="2" t="s">
        <v>228</v>
      </c>
      <c r="G985" s="2" t="s">
        <v>117</v>
      </c>
      <c r="H985" s="2" t="s">
        <v>138</v>
      </c>
      <c r="I985" s="2" t="s">
        <v>53</v>
      </c>
      <c r="J985" s="2" t="s">
        <v>230</v>
      </c>
      <c r="K985" s="2" t="s">
        <v>55</v>
      </c>
      <c r="L985" s="2" t="s">
        <v>51</v>
      </c>
      <c r="M985" s="2" t="s">
        <v>91</v>
      </c>
      <c r="N985" s="3">
        <v>283588.6</v>
      </c>
      <c r="O985" s="3" t="s">
        <v>57</v>
      </c>
      <c r="P985" s="4">
        <f>IF(O985="吨",N985*1000,IF(O985="万立方米",N985*10000,""))</f>
        <v>283588600.0</v>
      </c>
      <c r="Q985" s="2" t="s">
        <v>58</v>
      </c>
      <c r="R985" s="2" t="s">
        <v>59</v>
      </c>
      <c r="S985" s="2" t="s">
        <v>92</v>
      </c>
      <c r="T985" s="2" t="s">
        <v>88</v>
      </c>
      <c r="U985" s="4">
        <f>0.75</f>
        <v>0.75</v>
      </c>
      <c r="V985" s="2" t="s">
        <v>62</v>
      </c>
      <c r="W985" s="2" t="s">
        <v>93</v>
      </c>
      <c r="X985" s="2" t="s">
        <v>64</v>
      </c>
      <c r="Y985" s="2" t="s">
        <v>65</v>
      </c>
      <c r="Z985" s="2">
        <v>0</v>
      </c>
      <c r="AA985" s="2"/>
      <c r="AB985" s="2"/>
      <c r="AC985" s="4">
        <f>P985*U985/1000000</f>
        <v>212.69145</v>
      </c>
      <c r="AD985" s="4">
        <f>AC985*(1-Z985/100)</f>
        <v>212.69145</v>
      </c>
      <c r="AE985" s="2" t="s">
        <v>66</v>
      </c>
      <c r="AF985" s="2" t="s">
        <v>67</v>
      </c>
      <c r="AG985" s="2" t="s">
        <v>68</v>
      </c>
      <c r="AH985" s="2" t="s">
        <v>69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1360</v>
      </c>
      <c r="B986" s="2" t="s">
        <v>1353</v>
      </c>
      <c r="C986" s="2" t="s">
        <v>47</v>
      </c>
      <c r="D986" s="2" t="s">
        <v>1354</v>
      </c>
      <c r="E986" s="2" t="s">
        <v>744</v>
      </c>
      <c r="F986" s="2" t="s">
        <v>228</v>
      </c>
      <c r="G986" s="2" t="s">
        <v>117</v>
      </c>
      <c r="H986" s="2" t="s">
        <v>138</v>
      </c>
      <c r="I986" s="2" t="s">
        <v>53</v>
      </c>
      <c r="J986" s="2" t="s">
        <v>230</v>
      </c>
      <c r="K986" s="2" t="s">
        <v>55</v>
      </c>
      <c r="L986" s="2" t="s">
        <v>51</v>
      </c>
      <c r="M986" s="2" t="s">
        <v>95</v>
      </c>
      <c r="N986" s="3">
        <v>283588.6</v>
      </c>
      <c r="O986" s="3" t="s">
        <v>57</v>
      </c>
      <c r="P986" s="4">
        <f>IF(O986="吨",N986*1000,IF(O986="万立方米",N986*10000,""))</f>
        <v>283588600.0</v>
      </c>
      <c r="Q986" s="2" t="s">
        <v>58</v>
      </c>
      <c r="R986" s="2" t="s">
        <v>59</v>
      </c>
      <c r="S986" s="2" t="s">
        <v>96</v>
      </c>
      <c r="T986" s="2" t="s">
        <v>97</v>
      </c>
      <c r="U986" s="4">
        <f>1.7</f>
        <v>1.7</v>
      </c>
      <c r="V986" s="2" t="s">
        <v>62</v>
      </c>
      <c r="W986" s="2" t="s">
        <v>98</v>
      </c>
      <c r="X986" s="2" t="s">
        <v>64</v>
      </c>
      <c r="Y986" s="2" t="s">
        <v>65</v>
      </c>
      <c r="Z986" s="2">
        <v>0</v>
      </c>
      <c r="AA986" s="2"/>
      <c r="AB986" s="2"/>
      <c r="AC986" s="4">
        <f>P986*U986/1000000</f>
        <v>482.10062</v>
      </c>
      <c r="AD986" s="4">
        <f>AC986*(1-Z986/100)</f>
        <v>482.10062</v>
      </c>
      <c r="AE986" s="2" t="s">
        <v>66</v>
      </c>
      <c r="AF986" s="2" t="s">
        <v>67</v>
      </c>
      <c r="AG986" s="2" t="s">
        <v>68</v>
      </c>
      <c r="AH986" s="2" t="s">
        <v>69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1361</v>
      </c>
      <c r="B987" s="2" t="s">
        <v>1353</v>
      </c>
      <c r="C987" s="2" t="s">
        <v>47</v>
      </c>
      <c r="D987" s="2" t="s">
        <v>1354</v>
      </c>
      <c r="E987" s="2" t="s">
        <v>744</v>
      </c>
      <c r="F987" s="2" t="s">
        <v>228</v>
      </c>
      <c r="G987" s="2" t="s">
        <v>117</v>
      </c>
      <c r="H987" s="2" t="s">
        <v>138</v>
      </c>
      <c r="I987" s="2" t="s">
        <v>53</v>
      </c>
      <c r="J987" s="2" t="s">
        <v>230</v>
      </c>
      <c r="K987" s="2" t="s">
        <v>55</v>
      </c>
      <c r="L987" s="2" t="s">
        <v>51</v>
      </c>
      <c r="M987" s="2" t="s">
        <v>100</v>
      </c>
      <c r="N987" s="3">
        <v>283588.6</v>
      </c>
      <c r="O987" s="3" t="s">
        <v>57</v>
      </c>
      <c r="P987" s="4">
        <f>IF(O987="吨",N987*1000,IF(O987="万立方米",N987*10000,""))</f>
        <v>283588600.0</v>
      </c>
      <c r="Q987" s="2" t="s">
        <v>58</v>
      </c>
      <c r="R987" s="2" t="s">
        <v>59</v>
      </c>
      <c r="S987" s="2" t="s">
        <v>101</v>
      </c>
      <c r="T987" s="2" t="s">
        <v>75</v>
      </c>
      <c r="U987" s="4">
        <f>0.12</f>
        <v>0.12</v>
      </c>
      <c r="V987" s="2" t="s">
        <v>62</v>
      </c>
      <c r="W987" s="2" t="s">
        <v>102</v>
      </c>
      <c r="X987" s="2" t="s">
        <v>64</v>
      </c>
      <c r="Y987" s="2" t="s">
        <v>65</v>
      </c>
      <c r="Z987" s="2">
        <v>0</v>
      </c>
      <c r="AA987" s="2"/>
      <c r="AB987" s="2"/>
      <c r="AC987" s="4">
        <f>P987*U987/1000000</f>
        <v>34.030632</v>
      </c>
      <c r="AD987" s="4">
        <f>AC987*(1-Z987/100)</f>
        <v>34.030632</v>
      </c>
      <c r="AE987" s="2" t="s">
        <v>66</v>
      </c>
      <c r="AF987" s="2" t="s">
        <v>67</v>
      </c>
      <c r="AG987" s="2" t="s">
        <v>68</v>
      </c>
      <c r="AH987" s="2" t="s">
        <v>69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1362</v>
      </c>
      <c r="B988" s="2" t="s">
        <v>1353</v>
      </c>
      <c r="C988" s="2" t="s">
        <v>47</v>
      </c>
      <c r="D988" s="2" t="s">
        <v>1354</v>
      </c>
      <c r="E988" s="2" t="s">
        <v>744</v>
      </c>
      <c r="F988" s="2" t="s">
        <v>228</v>
      </c>
      <c r="G988" s="2" t="s">
        <v>117</v>
      </c>
      <c r="H988" s="2" t="s">
        <v>138</v>
      </c>
      <c r="I988" s="2" t="s">
        <v>161</v>
      </c>
      <c r="J988" s="2" t="s">
        <v>180</v>
      </c>
      <c r="K988" s="2" t="s">
        <v>180</v>
      </c>
      <c r="L988" s="2" t="s">
        <v>181</v>
      </c>
      <c r="M988" s="2" t="s">
        <v>56</v>
      </c>
      <c r="N988" s="3">
        <v>33.314</v>
      </c>
      <c r="O988" s="3" t="s">
        <v>182</v>
      </c>
      <c r="P988" s="4">
        <f>IF(O988="吨",N988*1000,IF(O988="万立方米",N988*10000,""))</f>
        <v>333140.0</v>
      </c>
      <c r="Q988" s="2" t="s">
        <v>183</v>
      </c>
      <c r="R988" s="2" t="s">
        <v>184</v>
      </c>
      <c r="S988" s="2" t="s">
        <v>185</v>
      </c>
      <c r="T988" s="2" t="s">
        <v>75</v>
      </c>
      <c r="U988" s="4">
        <f>0.001</f>
        <v>0.001</v>
      </c>
      <c r="V988" s="2" t="s">
        <v>186</v>
      </c>
      <c r="W988" s="2" t="s">
        <v>187</v>
      </c>
      <c r="X988" s="2" t="s">
        <v>64</v>
      </c>
      <c r="Y988" s="2" t="s">
        <v>65</v>
      </c>
      <c r="Z988" s="2">
        <v>0</v>
      </c>
      <c r="AA988" s="2"/>
      <c r="AB988" s="2"/>
      <c r="AC988" s="4">
        <f>P988*U988/1000000</f>
        <v>0.00033314</v>
      </c>
      <c r="AD988" s="4">
        <f>AC988*(1-Z988/100)</f>
        <v>0.00033314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1363</v>
      </c>
      <c r="B989" s="2" t="s">
        <v>1353</v>
      </c>
      <c r="C989" s="2" t="s">
        <v>47</v>
      </c>
      <c r="D989" s="2" t="s">
        <v>1354</v>
      </c>
      <c r="E989" s="2" t="s">
        <v>744</v>
      </c>
      <c r="F989" s="2" t="s">
        <v>228</v>
      </c>
      <c r="G989" s="2" t="s">
        <v>117</v>
      </c>
      <c r="H989" s="2" t="s">
        <v>138</v>
      </c>
      <c r="I989" s="2" t="s">
        <v>161</v>
      </c>
      <c r="J989" s="2" t="s">
        <v>180</v>
      </c>
      <c r="K989" s="2" t="s">
        <v>180</v>
      </c>
      <c r="L989" s="2" t="s">
        <v>181</v>
      </c>
      <c r="M989" s="2" t="s">
        <v>73</v>
      </c>
      <c r="N989" s="3">
        <v>33.314</v>
      </c>
      <c r="O989" s="3" t="s">
        <v>182</v>
      </c>
      <c r="P989" s="4">
        <f>IF(O989="吨",N989*1000,IF(O989="万立方米",N989*10000,""))</f>
        <v>333140.0</v>
      </c>
      <c r="Q989" s="2" t="s">
        <v>183</v>
      </c>
      <c r="R989" s="2" t="s">
        <v>184</v>
      </c>
      <c r="S989" s="2" t="s">
        <v>189</v>
      </c>
      <c r="T989" s="2" t="s">
        <v>75</v>
      </c>
      <c r="U989" s="4">
        <f>0.35</f>
        <v>0.35</v>
      </c>
      <c r="V989" s="2" t="s">
        <v>186</v>
      </c>
      <c r="W989" s="2" t="s">
        <v>190</v>
      </c>
      <c r="X989" s="2" t="s">
        <v>64</v>
      </c>
      <c r="Y989" s="2" t="s">
        <v>65</v>
      </c>
      <c r="Z989" s="2">
        <v>0</v>
      </c>
      <c r="AA989" s="2"/>
      <c r="AB989" s="2"/>
      <c r="AC989" s="4">
        <f>P989*U989/1000000</f>
        <v>0.11659899999999998</v>
      </c>
      <c r="AD989" s="4">
        <f>AC989*(1-Z989/100)</f>
        <v>0.11659899999999998</v>
      </c>
      <c r="AE989" s="2" t="s">
        <v>66</v>
      </c>
      <c r="AF989" s="2" t="s">
        <v>67</v>
      </c>
      <c r="AG989" s="2" t="s">
        <v>68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1364</v>
      </c>
      <c r="B990" s="2" t="s">
        <v>1353</v>
      </c>
      <c r="C990" s="2" t="s">
        <v>47</v>
      </c>
      <c r="D990" s="2" t="s">
        <v>1354</v>
      </c>
      <c r="E990" s="2" t="s">
        <v>744</v>
      </c>
      <c r="F990" s="2" t="s">
        <v>228</v>
      </c>
      <c r="G990" s="2" t="s">
        <v>117</v>
      </c>
      <c r="H990" s="2" t="s">
        <v>138</v>
      </c>
      <c r="I990" s="2" t="s">
        <v>161</v>
      </c>
      <c r="J990" s="2" t="s">
        <v>180</v>
      </c>
      <c r="K990" s="2" t="s">
        <v>180</v>
      </c>
      <c r="L990" s="2" t="s">
        <v>181</v>
      </c>
      <c r="M990" s="2" t="s">
        <v>78</v>
      </c>
      <c r="N990" s="3">
        <v>33.314</v>
      </c>
      <c r="O990" s="3" t="s">
        <v>182</v>
      </c>
      <c r="P990" s="4">
        <f>IF(O990="吨",N990*1000,IF(O990="万立方米",N990*10000,""))</f>
        <v>333140.0</v>
      </c>
      <c r="Q990" s="2" t="s">
        <v>183</v>
      </c>
      <c r="R990" s="2" t="s">
        <v>184</v>
      </c>
      <c r="S990" s="2" t="s">
        <v>192</v>
      </c>
      <c r="T990" s="2" t="s">
        <v>75</v>
      </c>
      <c r="U990" s="4">
        <f>1.2</f>
        <v>1.2</v>
      </c>
      <c r="V990" s="2" t="s">
        <v>186</v>
      </c>
      <c r="W990" s="2" t="s">
        <v>193</v>
      </c>
      <c r="X990" s="2" t="s">
        <v>64</v>
      </c>
      <c r="Y990" s="2" t="s">
        <v>65</v>
      </c>
      <c r="Z990" s="2">
        <v>0</v>
      </c>
      <c r="AA990" s="2"/>
      <c r="AB990" s="2"/>
      <c r="AC990" s="4">
        <f>P990*U990/1000000</f>
        <v>0.399768</v>
      </c>
      <c r="AD990" s="4">
        <f>AC990*(1-Z990/100)</f>
        <v>0.399768</v>
      </c>
      <c r="AE990" s="2" t="s">
        <v>66</v>
      </c>
      <c r="AF990" s="2" t="s">
        <v>67</v>
      </c>
      <c r="AG990" s="2" t="s">
        <v>68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1365</v>
      </c>
      <c r="B991" s="2" t="s">
        <v>1353</v>
      </c>
      <c r="C991" s="2" t="s">
        <v>47</v>
      </c>
      <c r="D991" s="2" t="s">
        <v>1354</v>
      </c>
      <c r="E991" s="2" t="s">
        <v>744</v>
      </c>
      <c r="F991" s="2" t="s">
        <v>228</v>
      </c>
      <c r="G991" s="2" t="s">
        <v>117</v>
      </c>
      <c r="H991" s="2" t="s">
        <v>138</v>
      </c>
      <c r="I991" s="2" t="s">
        <v>161</v>
      </c>
      <c r="J991" s="2" t="s">
        <v>180</v>
      </c>
      <c r="K991" s="2" t="s">
        <v>180</v>
      </c>
      <c r="L991" s="2" t="s">
        <v>181</v>
      </c>
      <c r="M991" s="2" t="s">
        <v>82</v>
      </c>
      <c r="N991" s="3">
        <v>33.314</v>
      </c>
      <c r="O991" s="3" t="s">
        <v>182</v>
      </c>
      <c r="P991" s="4">
        <f>IF(O991="吨",N991*1000,IF(O991="万立方米",N991*10000,""))</f>
        <v>333140.0</v>
      </c>
      <c r="Q991" s="2" t="s">
        <v>183</v>
      </c>
      <c r="R991" s="2" t="s">
        <v>184</v>
      </c>
      <c r="S991" s="2" t="s">
        <v>195</v>
      </c>
      <c r="T991" s="2" t="s">
        <v>75</v>
      </c>
      <c r="U991" s="4">
        <f>0.002</f>
        <v>0.002</v>
      </c>
      <c r="V991" s="2" t="s">
        <v>186</v>
      </c>
      <c r="W991" s="2" t="s">
        <v>196</v>
      </c>
      <c r="X991" s="2" t="s">
        <v>64</v>
      </c>
      <c r="Y991" s="2" t="s">
        <v>65</v>
      </c>
      <c r="Z991" s="2">
        <v>0</v>
      </c>
      <c r="AA991" s="2"/>
      <c r="AB991" s="2"/>
      <c r="AC991" s="4">
        <f>P991*U991/1000000</f>
        <v>0.00066628</v>
      </c>
      <c r="AD991" s="4">
        <f>AC991*(1-Z991/100)</f>
        <v>0.00066628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1366</v>
      </c>
      <c r="B992" s="2" t="s">
        <v>1353</v>
      </c>
      <c r="C992" s="2" t="s">
        <v>47</v>
      </c>
      <c r="D992" s="2" t="s">
        <v>1354</v>
      </c>
      <c r="E992" s="2" t="s">
        <v>744</v>
      </c>
      <c r="F992" s="2" t="s">
        <v>228</v>
      </c>
      <c r="G992" s="2" t="s">
        <v>117</v>
      </c>
      <c r="H992" s="2" t="s">
        <v>138</v>
      </c>
      <c r="I992" s="2" t="s">
        <v>161</v>
      </c>
      <c r="J992" s="2" t="s">
        <v>180</v>
      </c>
      <c r="K992" s="2" t="s">
        <v>180</v>
      </c>
      <c r="L992" s="2" t="s">
        <v>181</v>
      </c>
      <c r="M992" s="2" t="s">
        <v>86</v>
      </c>
      <c r="N992" s="3">
        <v>33.314</v>
      </c>
      <c r="O992" s="3" t="s">
        <v>182</v>
      </c>
      <c r="P992" s="4">
        <f>IF(O992="吨",N992*1000,IF(O992="万立方米",N992*10000,""))</f>
        <v>333140.0</v>
      </c>
      <c r="Q992" s="2" t="s">
        <v>183</v>
      </c>
      <c r="R992" s="2" t="s">
        <v>184</v>
      </c>
      <c r="S992" s="2" t="s">
        <v>198</v>
      </c>
      <c r="T992" s="2" t="s">
        <v>75</v>
      </c>
      <c r="U992" s="4">
        <f>0.01</f>
        <v>0.01</v>
      </c>
      <c r="V992" s="2" t="s">
        <v>186</v>
      </c>
      <c r="W992" s="2" t="s">
        <v>199</v>
      </c>
      <c r="X992" s="2" t="s">
        <v>64</v>
      </c>
      <c r="Y992" s="2" t="s">
        <v>65</v>
      </c>
      <c r="Z992" s="2">
        <v>0</v>
      </c>
      <c r="AA992" s="2"/>
      <c r="AB992" s="2"/>
      <c r="AC992" s="4">
        <f>P992*U992/1000000</f>
        <v>0.0033314</v>
      </c>
      <c r="AD992" s="4">
        <f>AC993*(1-AA992/100)+(AC992-AC993)*(1-AB992/100)</f>
        <v>0.0033314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1367</v>
      </c>
      <c r="B993" s="2" t="s">
        <v>1353</v>
      </c>
      <c r="C993" s="2" t="s">
        <v>47</v>
      </c>
      <c r="D993" s="2" t="s">
        <v>1354</v>
      </c>
      <c r="E993" s="2" t="s">
        <v>744</v>
      </c>
      <c r="F993" s="2" t="s">
        <v>228</v>
      </c>
      <c r="G993" s="2" t="s">
        <v>117</v>
      </c>
      <c r="H993" s="2" t="s">
        <v>138</v>
      </c>
      <c r="I993" s="2" t="s">
        <v>161</v>
      </c>
      <c r="J993" s="2" t="s">
        <v>180</v>
      </c>
      <c r="K993" s="2" t="s">
        <v>180</v>
      </c>
      <c r="L993" s="2" t="s">
        <v>181</v>
      </c>
      <c r="M993" s="2" t="s">
        <v>91</v>
      </c>
      <c r="N993" s="3">
        <v>33.314</v>
      </c>
      <c r="O993" s="3" t="s">
        <v>182</v>
      </c>
      <c r="P993" s="4">
        <f>IF(O993="吨",N993*1000,IF(O993="万立方米",N993*10000,""))</f>
        <v>333140.0</v>
      </c>
      <c r="Q993" s="2" t="s">
        <v>183</v>
      </c>
      <c r="R993" s="2" t="s">
        <v>184</v>
      </c>
      <c r="S993" s="2" t="s">
        <v>201</v>
      </c>
      <c r="T993" s="2" t="s">
        <v>75</v>
      </c>
      <c r="U993" s="4">
        <f>0.005</f>
        <v>0.005</v>
      </c>
      <c r="V993" s="2" t="s">
        <v>186</v>
      </c>
      <c r="W993" s="2" t="s">
        <v>202</v>
      </c>
      <c r="X993" s="2" t="s">
        <v>64</v>
      </c>
      <c r="Y993" s="2" t="s">
        <v>65</v>
      </c>
      <c r="Z993" s="2">
        <v>0</v>
      </c>
      <c r="AA993" s="2"/>
      <c r="AB993" s="2"/>
      <c r="AC993" s="4">
        <f>P993*U993/1000000</f>
        <v>0.0016657</v>
      </c>
      <c r="AD993" s="4">
        <f>AC993*(1-Z993/100)</f>
        <v>0.0016657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1368</v>
      </c>
      <c r="B994" s="2" t="s">
        <v>1353</v>
      </c>
      <c r="C994" s="2" t="s">
        <v>47</v>
      </c>
      <c r="D994" s="2" t="s">
        <v>1354</v>
      </c>
      <c r="E994" s="2" t="s">
        <v>744</v>
      </c>
      <c r="F994" s="2" t="s">
        <v>228</v>
      </c>
      <c r="G994" s="2" t="s">
        <v>117</v>
      </c>
      <c r="H994" s="2" t="s">
        <v>138</v>
      </c>
      <c r="I994" s="2" t="s">
        <v>161</v>
      </c>
      <c r="J994" s="2" t="s">
        <v>180</v>
      </c>
      <c r="K994" s="2" t="s">
        <v>180</v>
      </c>
      <c r="L994" s="2" t="s">
        <v>181</v>
      </c>
      <c r="M994" s="2" t="s">
        <v>95</v>
      </c>
      <c r="N994" s="3">
        <v>33.314</v>
      </c>
      <c r="O994" s="3" t="s">
        <v>182</v>
      </c>
      <c r="P994" s="4">
        <f>IF(O994="吨",N994*1000,IF(O994="万立方米",N994*10000,""))</f>
        <v>333140.0</v>
      </c>
      <c r="Q994" s="2" t="s">
        <v>183</v>
      </c>
      <c r="R994" s="2" t="s">
        <v>184</v>
      </c>
      <c r="S994" s="2" t="s">
        <v>204</v>
      </c>
      <c r="T994" s="2" t="s">
        <v>75</v>
      </c>
      <c r="U994" s="4">
        <f>0.005</f>
        <v>0.005</v>
      </c>
      <c r="V994" s="2" t="s">
        <v>186</v>
      </c>
      <c r="W994" s="2" t="s">
        <v>205</v>
      </c>
      <c r="X994" s="2" t="s">
        <v>64</v>
      </c>
      <c r="Y994" s="2" t="s">
        <v>65</v>
      </c>
      <c r="Z994" s="2">
        <v>0</v>
      </c>
      <c r="AA994" s="2"/>
      <c r="AB994" s="2"/>
      <c r="AC994" s="4">
        <f>P994*U994/1000000</f>
        <v>0.0016657</v>
      </c>
      <c r="AD994" s="4">
        <f>AC994*(1-Z994/100)</f>
        <v>0.0016657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1369</v>
      </c>
      <c r="B995" s="2" t="s">
        <v>1353</v>
      </c>
      <c r="C995" s="2" t="s">
        <v>47</v>
      </c>
      <c r="D995" s="2" t="s">
        <v>1354</v>
      </c>
      <c r="E995" s="2" t="s">
        <v>744</v>
      </c>
      <c r="F995" s="2" t="s">
        <v>228</v>
      </c>
      <c r="G995" s="2" t="s">
        <v>117</v>
      </c>
      <c r="H995" s="2" t="s">
        <v>138</v>
      </c>
      <c r="I995" s="2" t="s">
        <v>161</v>
      </c>
      <c r="J995" s="2" t="s">
        <v>180</v>
      </c>
      <c r="K995" s="2" t="s">
        <v>180</v>
      </c>
      <c r="L995" s="2" t="s">
        <v>181</v>
      </c>
      <c r="M995" s="2" t="s">
        <v>100</v>
      </c>
      <c r="N995" s="3">
        <v>33.314</v>
      </c>
      <c r="O995" s="3" t="s">
        <v>182</v>
      </c>
      <c r="P995" s="4">
        <f>IF(O995="吨",N995*1000,IF(O995="万立方米",N995*10000,""))</f>
        <v>333140.0</v>
      </c>
      <c r="Q995" s="2" t="s">
        <v>183</v>
      </c>
      <c r="R995" s="2" t="s">
        <v>184</v>
      </c>
      <c r="S995" s="2" t="s">
        <v>207</v>
      </c>
      <c r="T995" s="2" t="s">
        <v>75</v>
      </c>
      <c r="U995" s="4">
        <f>0.02</f>
        <v>0.02</v>
      </c>
      <c r="V995" s="2" t="s">
        <v>186</v>
      </c>
      <c r="W995" s="2" t="s">
        <v>208</v>
      </c>
      <c r="X995" s="2" t="s">
        <v>64</v>
      </c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68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1370</v>
      </c>
      <c r="B996" s="2" t="s">
        <v>1353</v>
      </c>
      <c r="C996" s="2" t="s">
        <v>47</v>
      </c>
      <c r="D996" s="2" t="s">
        <v>1354</v>
      </c>
      <c r="E996" s="2" t="s">
        <v>744</v>
      </c>
      <c r="F996" s="2" t="s">
        <v>228</v>
      </c>
      <c r="G996" s="2" t="s">
        <v>117</v>
      </c>
      <c r="H996" s="2" t="s">
        <v>138</v>
      </c>
      <c r="I996" s="2"/>
      <c r="J996" s="2"/>
      <c r="K996" s="2"/>
      <c r="L996" s="2"/>
      <c r="M996" s="2" t="s">
        <v>104</v>
      </c>
      <c r="N996" s="3"/>
      <c r="O996" s="3"/>
      <c r="P996" s="4">
        <v>0.0</v>
      </c>
      <c r="Q996" s="2" t="s">
        <v>105</v>
      </c>
      <c r="R996" s="2" t="s">
        <v>106</v>
      </c>
      <c r="S996" s="2" t="s">
        <v>107</v>
      </c>
      <c r="T996" s="2" t="s">
        <v>108</v>
      </c>
      <c r="U996" s="4">
        <f>0.0</f>
        <v>0.0</v>
      </c>
      <c r="V996" s="2" t="s">
        <v>109</v>
      </c>
      <c r="W996" s="2" t="s">
        <v>110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111</v>
      </c>
      <c r="AH996" s="2" t="s">
        <v>69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1371</v>
      </c>
      <c r="B997" s="2" t="s">
        <v>1372</v>
      </c>
      <c r="C997" s="2" t="s">
        <v>47</v>
      </c>
      <c r="D997" s="2" t="s">
        <v>755</v>
      </c>
      <c r="E997" s="2" t="s">
        <v>227</v>
      </c>
      <c r="F997" s="2" t="s">
        <v>228</v>
      </c>
      <c r="G997" s="2" t="s">
        <v>117</v>
      </c>
      <c r="H997" s="2" t="s">
        <v>1373</v>
      </c>
      <c r="I997" s="2" t="s">
        <v>53</v>
      </c>
      <c r="J997" s="2" t="s">
        <v>230</v>
      </c>
      <c r="K997" s="2" t="s">
        <v>55</v>
      </c>
      <c r="L997" s="2" t="s">
        <v>51</v>
      </c>
      <c r="M997" s="2" t="s">
        <v>56</v>
      </c>
      <c r="N997" s="3">
        <v>185915.98</v>
      </c>
      <c r="O997" s="3" t="s">
        <v>57</v>
      </c>
      <c r="P997" s="4">
        <f>IF(O997="吨",N997*1000,IF(O997="万立方米",N997*10000,""))</f>
        <v>185915980.0</v>
      </c>
      <c r="Q997" s="2" t="s">
        <v>58</v>
      </c>
      <c r="R997" s="2" t="s">
        <v>59</v>
      </c>
      <c r="S997" s="2" t="s">
        <v>60</v>
      </c>
      <c r="T997" s="2" t="s">
        <v>61</v>
      </c>
      <c r="U997" s="4">
        <f>0.06</f>
        <v>0.06</v>
      </c>
      <c r="V997" s="2" t="s">
        <v>62</v>
      </c>
      <c r="W997" s="2" t="s">
        <v>63</v>
      </c>
      <c r="X997" s="2" t="s">
        <v>64</v>
      </c>
      <c r="Y997" s="2" t="s">
        <v>65</v>
      </c>
      <c r="Z997" s="2">
        <v>0</v>
      </c>
      <c r="AA997" s="2"/>
      <c r="AB997" s="2"/>
      <c r="AC997" s="4">
        <f>P997*U997/1000000</f>
        <v>11.1549588</v>
      </c>
      <c r="AD997" s="4">
        <f>AC997*(1-Z997/100)</f>
        <v>11.1549588</v>
      </c>
      <c r="AE997" s="2" t="s">
        <v>66</v>
      </c>
      <c r="AF997" s="2" t="s">
        <v>67</v>
      </c>
      <c r="AG997" s="2" t="s">
        <v>68</v>
      </c>
      <c r="AH997" s="2" t="s">
        <v>69</v>
      </c>
      <c r="AI997" s="2" t="s">
        <v>70</v>
      </c>
      <c r="AJ997" s="2" t="s">
        <v>71</v>
      </c>
      <c r="AK997" s="2">
        <v>661</v>
      </c>
    </row>
    <row r="998" spans="1:37">
      <c r="A998" s="2" t="s">
        <v>1374</v>
      </c>
      <c r="B998" s="2" t="s">
        <v>1372</v>
      </c>
      <c r="C998" s="2" t="s">
        <v>47</v>
      </c>
      <c r="D998" s="2" t="s">
        <v>755</v>
      </c>
      <c r="E998" s="2" t="s">
        <v>227</v>
      </c>
      <c r="F998" s="2" t="s">
        <v>228</v>
      </c>
      <c r="G998" s="2" t="s">
        <v>117</v>
      </c>
      <c r="H998" s="2" t="s">
        <v>1373</v>
      </c>
      <c r="I998" s="2" t="s">
        <v>53</v>
      </c>
      <c r="J998" s="2" t="s">
        <v>230</v>
      </c>
      <c r="K998" s="2" t="s">
        <v>55</v>
      </c>
      <c r="L998" s="2" t="s">
        <v>51</v>
      </c>
      <c r="M998" s="2" t="s">
        <v>73</v>
      </c>
      <c r="N998" s="3">
        <v>185915.98</v>
      </c>
      <c r="O998" s="3" t="s">
        <v>57</v>
      </c>
      <c r="P998" s="4">
        <f>IF(O998="吨",N998*1000,IF(O998="万立方米",N998*10000,""))</f>
        <v>185915980.0</v>
      </c>
      <c r="Q998" s="2" t="s">
        <v>58</v>
      </c>
      <c r="R998" s="2" t="s">
        <v>59</v>
      </c>
      <c r="S998" s="2" t="s">
        <v>74</v>
      </c>
      <c r="T998" s="2" t="s">
        <v>75</v>
      </c>
      <c r="U998" s="4">
        <f>1.5</f>
        <v>1.5</v>
      </c>
      <c r="V998" s="2" t="s">
        <v>62</v>
      </c>
      <c r="W998" s="2" t="s">
        <v>76</v>
      </c>
      <c r="X998" s="2" t="s">
        <v>64</v>
      </c>
      <c r="Y998" s="2" t="s">
        <v>65</v>
      </c>
      <c r="Z998" s="2">
        <v>0</v>
      </c>
      <c r="AA998" s="2"/>
      <c r="AB998" s="2"/>
      <c r="AC998" s="4">
        <f>P998*U998/1000000</f>
        <v>278.87397</v>
      </c>
      <c r="AD998" s="4">
        <f>AC998*(1-Z998/100)</f>
        <v>278.87397</v>
      </c>
      <c r="AE998" s="2" t="s">
        <v>66</v>
      </c>
      <c r="AF998" s="2" t="s">
        <v>67</v>
      </c>
      <c r="AG998" s="2" t="s">
        <v>68</v>
      </c>
      <c r="AH998" s="2" t="s">
        <v>69</v>
      </c>
      <c r="AI998" s="2" t="s">
        <v>70</v>
      </c>
      <c r="AJ998" s="2" t="s">
        <v>71</v>
      </c>
      <c r="AK998" s="2">
        <v>661</v>
      </c>
    </row>
    <row r="999" spans="1:37">
      <c r="A999" s="2" t="s">
        <v>1375</v>
      </c>
      <c r="B999" s="2" t="s">
        <v>1372</v>
      </c>
      <c r="C999" s="2" t="s">
        <v>47</v>
      </c>
      <c r="D999" s="2" t="s">
        <v>755</v>
      </c>
      <c r="E999" s="2" t="s">
        <v>227</v>
      </c>
      <c r="F999" s="2" t="s">
        <v>228</v>
      </c>
      <c r="G999" s="2" t="s">
        <v>117</v>
      </c>
      <c r="H999" s="2" t="s">
        <v>1373</v>
      </c>
      <c r="I999" s="2" t="s">
        <v>53</v>
      </c>
      <c r="J999" s="2" t="s">
        <v>230</v>
      </c>
      <c r="K999" s="2" t="s">
        <v>55</v>
      </c>
      <c r="L999" s="2" t="s">
        <v>51</v>
      </c>
      <c r="M999" s="2" t="s">
        <v>78</v>
      </c>
      <c r="N999" s="3">
        <v>185915.98</v>
      </c>
      <c r="O999" s="3" t="s">
        <v>57</v>
      </c>
      <c r="P999" s="4">
        <f>IF(O999="吨",N999*1000,IF(O999="万立方米",N999*10000,""))</f>
        <v>185915980.0</v>
      </c>
      <c r="Q999" s="2" t="s">
        <v>58</v>
      </c>
      <c r="R999" s="2" t="s">
        <v>59</v>
      </c>
      <c r="S999" s="2" t="s">
        <v>79</v>
      </c>
      <c r="T999" s="2" t="s">
        <v>75</v>
      </c>
      <c r="U999" s="4">
        <f>6.0</f>
        <v>6.0</v>
      </c>
      <c r="V999" s="2" t="s">
        <v>62</v>
      </c>
      <c r="W999" s="2" t="s">
        <v>80</v>
      </c>
      <c r="X999" s="2" t="s">
        <v>64</v>
      </c>
      <c r="Y999" s="2" t="s">
        <v>65</v>
      </c>
      <c r="Z999" s="2">
        <v>0</v>
      </c>
      <c r="AA999" s="2"/>
      <c r="AB999" s="2"/>
      <c r="AC999" s="4">
        <f>P999*U999/1000000</f>
        <v>1115.49588</v>
      </c>
      <c r="AD999" s="4">
        <f>AC999*(1-Z999/100)</f>
        <v>1115.49588</v>
      </c>
      <c r="AE999" s="2" t="s">
        <v>66</v>
      </c>
      <c r="AF999" s="2" t="s">
        <v>67</v>
      </c>
      <c r="AG999" s="2" t="s">
        <v>68</v>
      </c>
      <c r="AH999" s="2" t="s">
        <v>69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1376</v>
      </c>
      <c r="B1000" s="2" t="s">
        <v>1372</v>
      </c>
      <c r="C1000" s="2" t="s">
        <v>47</v>
      </c>
      <c r="D1000" s="2" t="s">
        <v>755</v>
      </c>
      <c r="E1000" s="2" t="s">
        <v>227</v>
      </c>
      <c r="F1000" s="2" t="s">
        <v>228</v>
      </c>
      <c r="G1000" s="2" t="s">
        <v>117</v>
      </c>
      <c r="H1000" s="2" t="s">
        <v>1373</v>
      </c>
      <c r="I1000" s="2" t="s">
        <v>53</v>
      </c>
      <c r="J1000" s="2" t="s">
        <v>230</v>
      </c>
      <c r="K1000" s="2" t="s">
        <v>55</v>
      </c>
      <c r="L1000" s="2" t="s">
        <v>51</v>
      </c>
      <c r="M1000" s="2" t="s">
        <v>82</v>
      </c>
      <c r="N1000" s="3">
        <v>185915.98</v>
      </c>
      <c r="O1000" s="3" t="s">
        <v>57</v>
      </c>
      <c r="P1000" s="4">
        <f>IF(O1000="吨",N1000*1000,IF(O1000="万立方米",N1000*10000,""))</f>
        <v>185915980.0</v>
      </c>
      <c r="Q1000" s="2" t="s">
        <v>58</v>
      </c>
      <c r="R1000" s="2" t="s">
        <v>59</v>
      </c>
      <c r="S1000" s="2" t="s">
        <v>83</v>
      </c>
      <c r="T1000" s="2" t="s">
        <v>61</v>
      </c>
      <c r="U1000" s="4">
        <f>0.35</f>
        <v>0.35</v>
      </c>
      <c r="V1000" s="2" t="s">
        <v>62</v>
      </c>
      <c r="W1000" s="2" t="s">
        <v>84</v>
      </c>
      <c r="X1000" s="2" t="s">
        <v>64</v>
      </c>
      <c r="Y1000" s="2" t="s">
        <v>65</v>
      </c>
      <c r="Z1000" s="2">
        <v>0</v>
      </c>
      <c r="AA1000" s="2"/>
      <c r="AB1000" s="2"/>
      <c r="AC1000" s="4">
        <f>P1000*U1000/1000000</f>
        <v>65.07059299999999</v>
      </c>
      <c r="AD1000" s="4">
        <f>AC1000*(1-Z1000/100)</f>
        <v>65.07059299999999</v>
      </c>
      <c r="AE1000" s="2" t="s">
        <v>66</v>
      </c>
      <c r="AF1000" s="2" t="s">
        <v>67</v>
      </c>
      <c r="AG1000" s="2" t="s">
        <v>68</v>
      </c>
      <c r="AH1000" s="2" t="s">
        <v>69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1377</v>
      </c>
      <c r="B1001" s="2" t="s">
        <v>1372</v>
      </c>
      <c r="C1001" s="2" t="s">
        <v>47</v>
      </c>
      <c r="D1001" s="2" t="s">
        <v>755</v>
      </c>
      <c r="E1001" s="2" t="s">
        <v>227</v>
      </c>
      <c r="F1001" s="2" t="s">
        <v>228</v>
      </c>
      <c r="G1001" s="2" t="s">
        <v>117</v>
      </c>
      <c r="H1001" s="2" t="s">
        <v>1373</v>
      </c>
      <c r="I1001" s="2" t="s">
        <v>53</v>
      </c>
      <c r="J1001" s="2" t="s">
        <v>230</v>
      </c>
      <c r="K1001" s="2" t="s">
        <v>55</v>
      </c>
      <c r="L1001" s="2" t="s">
        <v>51</v>
      </c>
      <c r="M1001" s="2" t="s">
        <v>86</v>
      </c>
      <c r="N1001" s="3">
        <v>185915.98</v>
      </c>
      <c r="O1001" s="3" t="s">
        <v>57</v>
      </c>
      <c r="P1001" s="4">
        <f>IF(O1001="吨",N1001*1000,IF(O1001="万立方米",N1001*10000,""))</f>
        <v>185915980.0</v>
      </c>
      <c r="Q1001" s="2" t="s">
        <v>58</v>
      </c>
      <c r="R1001" s="2" t="s">
        <v>59</v>
      </c>
      <c r="S1001" s="2" t="s">
        <v>87</v>
      </c>
      <c r="T1001" s="2" t="s">
        <v>88</v>
      </c>
      <c r="U1001" s="4">
        <f>0.75</f>
        <v>0.75</v>
      </c>
      <c r="V1001" s="2" t="s">
        <v>62</v>
      </c>
      <c r="W1001" s="2" t="s">
        <v>89</v>
      </c>
      <c r="X1001" s="2" t="s">
        <v>64</v>
      </c>
      <c r="Y1001" s="2" t="s">
        <v>65</v>
      </c>
      <c r="Z1001" s="2">
        <v>0</v>
      </c>
      <c r="AA1001" s="2"/>
      <c r="AB1001" s="2"/>
      <c r="AC1001" s="4">
        <f>P1001*U1001/1000000</f>
        <v>139.436985</v>
      </c>
      <c r="AD1001" s="4">
        <f>AC1002*(1-AA1001/100)+(AC1001-AC1002)*(1-AB1001/100)</f>
        <v>139.436985</v>
      </c>
      <c r="AE1001" s="2" t="s">
        <v>66</v>
      </c>
      <c r="AF1001" s="2" t="s">
        <v>67</v>
      </c>
      <c r="AG1001" s="2" t="s">
        <v>68</v>
      </c>
      <c r="AH1001" s="2" t="s">
        <v>69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1378</v>
      </c>
      <c r="B1002" s="2" t="s">
        <v>1372</v>
      </c>
      <c r="C1002" s="2" t="s">
        <v>47</v>
      </c>
      <c r="D1002" s="2" t="s">
        <v>755</v>
      </c>
      <c r="E1002" s="2" t="s">
        <v>227</v>
      </c>
      <c r="F1002" s="2" t="s">
        <v>228</v>
      </c>
      <c r="G1002" s="2" t="s">
        <v>117</v>
      </c>
      <c r="H1002" s="2" t="s">
        <v>1373</v>
      </c>
      <c r="I1002" s="2" t="s">
        <v>53</v>
      </c>
      <c r="J1002" s="2" t="s">
        <v>230</v>
      </c>
      <c r="K1002" s="2" t="s">
        <v>55</v>
      </c>
      <c r="L1002" s="2" t="s">
        <v>51</v>
      </c>
      <c r="M1002" s="2" t="s">
        <v>91</v>
      </c>
      <c r="N1002" s="3">
        <v>185915.98</v>
      </c>
      <c r="O1002" s="3" t="s">
        <v>57</v>
      </c>
      <c r="P1002" s="4">
        <f>IF(O1002="吨",N1002*1000,IF(O1002="万立方米",N1002*10000,""))</f>
        <v>185915980.0</v>
      </c>
      <c r="Q1002" s="2" t="s">
        <v>58</v>
      </c>
      <c r="R1002" s="2" t="s">
        <v>59</v>
      </c>
      <c r="S1002" s="2" t="s">
        <v>92</v>
      </c>
      <c r="T1002" s="2" t="s">
        <v>88</v>
      </c>
      <c r="U1002" s="4">
        <f>0.75</f>
        <v>0.75</v>
      </c>
      <c r="V1002" s="2" t="s">
        <v>62</v>
      </c>
      <c r="W1002" s="2" t="s">
        <v>93</v>
      </c>
      <c r="X1002" s="2" t="s">
        <v>64</v>
      </c>
      <c r="Y1002" s="2" t="s">
        <v>65</v>
      </c>
      <c r="Z1002" s="2">
        <v>0</v>
      </c>
      <c r="AA1002" s="2"/>
      <c r="AB1002" s="2"/>
      <c r="AC1002" s="4">
        <f>P1002*U1002/1000000</f>
        <v>139.436985</v>
      </c>
      <c r="AD1002" s="4">
        <f>AC1002*(1-Z1002/100)</f>
        <v>139.436985</v>
      </c>
      <c r="AE1002" s="2" t="s">
        <v>66</v>
      </c>
      <c r="AF1002" s="2" t="s">
        <v>67</v>
      </c>
      <c r="AG1002" s="2" t="s">
        <v>68</v>
      </c>
      <c r="AH1002" s="2" t="s">
        <v>69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1379</v>
      </c>
      <c r="B1003" s="2" t="s">
        <v>1372</v>
      </c>
      <c r="C1003" s="2" t="s">
        <v>47</v>
      </c>
      <c r="D1003" s="2" t="s">
        <v>755</v>
      </c>
      <c r="E1003" s="2" t="s">
        <v>227</v>
      </c>
      <c r="F1003" s="2" t="s">
        <v>228</v>
      </c>
      <c r="G1003" s="2" t="s">
        <v>117</v>
      </c>
      <c r="H1003" s="2" t="s">
        <v>1373</v>
      </c>
      <c r="I1003" s="2" t="s">
        <v>53</v>
      </c>
      <c r="J1003" s="2" t="s">
        <v>230</v>
      </c>
      <c r="K1003" s="2" t="s">
        <v>55</v>
      </c>
      <c r="L1003" s="2" t="s">
        <v>51</v>
      </c>
      <c r="M1003" s="2" t="s">
        <v>95</v>
      </c>
      <c r="N1003" s="3">
        <v>185915.98</v>
      </c>
      <c r="O1003" s="3" t="s">
        <v>57</v>
      </c>
      <c r="P1003" s="4">
        <f>IF(O1003="吨",N1003*1000,IF(O1003="万立方米",N1003*10000,""))</f>
        <v>185915980.0</v>
      </c>
      <c r="Q1003" s="2" t="s">
        <v>58</v>
      </c>
      <c r="R1003" s="2" t="s">
        <v>59</v>
      </c>
      <c r="S1003" s="2" t="s">
        <v>96</v>
      </c>
      <c r="T1003" s="2" t="s">
        <v>97</v>
      </c>
      <c r="U1003" s="4">
        <f>1.7</f>
        <v>1.7</v>
      </c>
      <c r="V1003" s="2" t="s">
        <v>62</v>
      </c>
      <c r="W1003" s="2" t="s">
        <v>98</v>
      </c>
      <c r="X1003" s="2" t="s">
        <v>64</v>
      </c>
      <c r="Y1003" s="2" t="s">
        <v>65</v>
      </c>
      <c r="Z1003" s="2">
        <v>0</v>
      </c>
      <c r="AA1003" s="2"/>
      <c r="AB1003" s="2"/>
      <c r="AC1003" s="4">
        <f>P1003*U1003/1000000</f>
        <v>316.057166</v>
      </c>
      <c r="AD1003" s="4">
        <f>AC1003*(1-Z1003/100)</f>
        <v>316.057166</v>
      </c>
      <c r="AE1003" s="2" t="s">
        <v>66</v>
      </c>
      <c r="AF1003" s="2" t="s">
        <v>67</v>
      </c>
      <c r="AG1003" s="2" t="s">
        <v>68</v>
      </c>
      <c r="AH1003" s="2" t="s">
        <v>69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1380</v>
      </c>
      <c r="B1004" s="2" t="s">
        <v>1372</v>
      </c>
      <c r="C1004" s="2" t="s">
        <v>47</v>
      </c>
      <c r="D1004" s="2" t="s">
        <v>755</v>
      </c>
      <c r="E1004" s="2" t="s">
        <v>227</v>
      </c>
      <c r="F1004" s="2" t="s">
        <v>228</v>
      </c>
      <c r="G1004" s="2" t="s">
        <v>117</v>
      </c>
      <c r="H1004" s="2" t="s">
        <v>1373</v>
      </c>
      <c r="I1004" s="2" t="s">
        <v>53</v>
      </c>
      <c r="J1004" s="2" t="s">
        <v>230</v>
      </c>
      <c r="K1004" s="2" t="s">
        <v>55</v>
      </c>
      <c r="L1004" s="2" t="s">
        <v>51</v>
      </c>
      <c r="M1004" s="2" t="s">
        <v>100</v>
      </c>
      <c r="N1004" s="3">
        <v>185915.98</v>
      </c>
      <c r="O1004" s="3" t="s">
        <v>57</v>
      </c>
      <c r="P1004" s="4">
        <f>IF(O1004="吨",N1004*1000,IF(O1004="万立方米",N1004*10000,""))</f>
        <v>185915980.0</v>
      </c>
      <c r="Q1004" s="2" t="s">
        <v>58</v>
      </c>
      <c r="R1004" s="2" t="s">
        <v>59</v>
      </c>
      <c r="S1004" s="2" t="s">
        <v>101</v>
      </c>
      <c r="T1004" s="2" t="s">
        <v>75</v>
      </c>
      <c r="U1004" s="4">
        <f>0.12</f>
        <v>0.12</v>
      </c>
      <c r="V1004" s="2" t="s">
        <v>62</v>
      </c>
      <c r="W1004" s="2" t="s">
        <v>102</v>
      </c>
      <c r="X1004" s="2" t="s">
        <v>64</v>
      </c>
      <c r="Y1004" s="2" t="s">
        <v>65</v>
      </c>
      <c r="Z1004" s="2">
        <v>0</v>
      </c>
      <c r="AA1004" s="2"/>
      <c r="AB1004" s="2"/>
      <c r="AC1004" s="4">
        <f>P1004*U1004/1000000</f>
        <v>22.3099176</v>
      </c>
      <c r="AD1004" s="4">
        <f>AC1004*(1-Z1004/100)</f>
        <v>22.3099176</v>
      </c>
      <c r="AE1004" s="2" t="s">
        <v>66</v>
      </c>
      <c r="AF1004" s="2" t="s">
        <v>67</v>
      </c>
      <c r="AG1004" s="2" t="s">
        <v>68</v>
      </c>
      <c r="AH1004" s="2" t="s">
        <v>69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1381</v>
      </c>
      <c r="B1005" s="2" t="s">
        <v>1372</v>
      </c>
      <c r="C1005" s="2" t="s">
        <v>47</v>
      </c>
      <c r="D1005" s="2" t="s">
        <v>755</v>
      </c>
      <c r="E1005" s="2" t="s">
        <v>227</v>
      </c>
      <c r="F1005" s="2" t="s">
        <v>228</v>
      </c>
      <c r="G1005" s="2" t="s">
        <v>117</v>
      </c>
      <c r="H1005" s="2" t="s">
        <v>1373</v>
      </c>
      <c r="I1005" s="2"/>
      <c r="J1005" s="2"/>
      <c r="K1005" s="2" t="s">
        <v>147</v>
      </c>
      <c r="L1005" s="2" t="s">
        <v>429</v>
      </c>
      <c r="M1005" s="2" t="s">
        <v>104</v>
      </c>
      <c r="N1005" s="3"/>
      <c r="O1005" s="3"/>
      <c r="P1005" s="2"/>
      <c r="Q1005" s="2" t="s">
        <v>105</v>
      </c>
      <c r="R1005" s="2" t="s">
        <v>106</v>
      </c>
      <c r="S1005" s="2" t="s">
        <v>107</v>
      </c>
      <c r="T1005" s="2" t="s">
        <v>108</v>
      </c>
      <c r="U1005" s="2"/>
      <c r="V1005" s="2" t="s">
        <v>109</v>
      </c>
      <c r="W1005" s="2" t="s">
        <v>110</v>
      </c>
      <c r="X1005" s="2"/>
      <c r="Y1005" s="2" t="s">
        <v>65</v>
      </c>
      <c r="Z1005" s="2">
        <v>0</v>
      </c>
      <c r="AA1005" s="2"/>
      <c r="AB1005" s="2"/>
      <c r="AC1005" s="2"/>
      <c r="AD1005" s="2"/>
      <c r="AE1005" s="2" t="s">
        <v>123</v>
      </c>
      <c r="AF1005" s="2" t="s">
        <v>222</v>
      </c>
      <c r="AG1005" s="2" t="s">
        <v>223</v>
      </c>
      <c r="AH1005" s="2" t="s">
        <v>69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1382</v>
      </c>
      <c r="B1006" s="2" t="s">
        <v>1383</v>
      </c>
      <c r="C1006" s="2" t="s">
        <v>47</v>
      </c>
      <c r="D1006" s="2" t="s">
        <v>1384</v>
      </c>
      <c r="E1006" s="2" t="s">
        <v>227</v>
      </c>
      <c r="F1006" s="2" t="s">
        <v>50</v>
      </c>
      <c r="G1006" s="2" t="s">
        <v>181</v>
      </c>
      <c r="H1006" s="2" t="s">
        <v>243</v>
      </c>
      <c r="I1006" s="2" t="s">
        <v>53</v>
      </c>
      <c r="J1006" s="2" t="s">
        <v>180</v>
      </c>
      <c r="K1006" s="2" t="s">
        <v>180</v>
      </c>
      <c r="L1006" s="2" t="s">
        <v>181</v>
      </c>
      <c r="M1006" s="2" t="s">
        <v>56</v>
      </c>
      <c r="N1006" s="3">
        <v>1190.51</v>
      </c>
      <c r="O1006" s="3" t="s">
        <v>182</v>
      </c>
      <c r="P1006" s="4">
        <f>IF(O1006="吨",N1006*1000,IF(O1006="万立方米",N1006*10000,""))</f>
        <v>11905100.0</v>
      </c>
      <c r="Q1006" s="2" t="s">
        <v>183</v>
      </c>
      <c r="R1006" s="2" t="s">
        <v>184</v>
      </c>
      <c r="S1006" s="2" t="s">
        <v>185</v>
      </c>
      <c r="T1006" s="2" t="s">
        <v>75</v>
      </c>
      <c r="U1006" s="4">
        <f>0.001</f>
        <v>0.001</v>
      </c>
      <c r="V1006" s="2" t="s">
        <v>186</v>
      </c>
      <c r="W1006" s="2" t="s">
        <v>187</v>
      </c>
      <c r="X1006" s="2" t="s">
        <v>64</v>
      </c>
      <c r="Y1006" s="2" t="s">
        <v>65</v>
      </c>
      <c r="Z1006" s="2">
        <v>0</v>
      </c>
      <c r="AA1006" s="2"/>
      <c r="AB1006" s="2"/>
      <c r="AC1006" s="4">
        <f>P1006*U1006/1000000</f>
        <v>0.0119051</v>
      </c>
      <c r="AD1006" s="4">
        <f>AC1006*(1-Z1006/100)</f>
        <v>0.0119051</v>
      </c>
      <c r="AE1006" s="2" t="s">
        <v>66</v>
      </c>
      <c r="AF1006" s="2" t="s">
        <v>67</v>
      </c>
      <c r="AG1006" s="2"/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1385</v>
      </c>
      <c r="B1007" s="2" t="s">
        <v>1383</v>
      </c>
      <c r="C1007" s="2" t="s">
        <v>47</v>
      </c>
      <c r="D1007" s="2" t="s">
        <v>1384</v>
      </c>
      <c r="E1007" s="2" t="s">
        <v>227</v>
      </c>
      <c r="F1007" s="2" t="s">
        <v>50</v>
      </c>
      <c r="G1007" s="2" t="s">
        <v>181</v>
      </c>
      <c r="H1007" s="2" t="s">
        <v>243</v>
      </c>
      <c r="I1007" s="2" t="s">
        <v>53</v>
      </c>
      <c r="J1007" s="2" t="s">
        <v>180</v>
      </c>
      <c r="K1007" s="2" t="s">
        <v>180</v>
      </c>
      <c r="L1007" s="2" t="s">
        <v>181</v>
      </c>
      <c r="M1007" s="2" t="s">
        <v>73</v>
      </c>
      <c r="N1007" s="3">
        <v>1190.51</v>
      </c>
      <c r="O1007" s="3" t="s">
        <v>182</v>
      </c>
      <c r="P1007" s="4">
        <f>IF(O1007="吨",N1007*1000,IF(O1007="万立方米",N1007*10000,""))</f>
        <v>11905100.0</v>
      </c>
      <c r="Q1007" s="2" t="s">
        <v>183</v>
      </c>
      <c r="R1007" s="2" t="s">
        <v>184</v>
      </c>
      <c r="S1007" s="2" t="s">
        <v>189</v>
      </c>
      <c r="T1007" s="2" t="s">
        <v>75</v>
      </c>
      <c r="U1007" s="4">
        <f>0.35</f>
        <v>0.35</v>
      </c>
      <c r="V1007" s="2" t="s">
        <v>186</v>
      </c>
      <c r="W1007" s="2" t="s">
        <v>190</v>
      </c>
      <c r="X1007" s="2" t="s">
        <v>64</v>
      </c>
      <c r="Y1007" s="2" t="s">
        <v>65</v>
      </c>
      <c r="Z1007" s="2">
        <v>0</v>
      </c>
      <c r="AA1007" s="2"/>
      <c r="AB1007" s="2"/>
      <c r="AC1007" s="4">
        <f>P1007*U1007/1000000</f>
        <v>4.166785</v>
      </c>
      <c r="AD1007" s="4">
        <f>AC1007*(1-Z1007/100)</f>
        <v>4.166785</v>
      </c>
      <c r="AE1007" s="2" t="s">
        <v>66</v>
      </c>
      <c r="AF1007" s="2" t="s">
        <v>67</v>
      </c>
      <c r="AG1007" s="2"/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1386</v>
      </c>
      <c r="B1008" s="2" t="s">
        <v>1383</v>
      </c>
      <c r="C1008" s="2" t="s">
        <v>47</v>
      </c>
      <c r="D1008" s="2" t="s">
        <v>1384</v>
      </c>
      <c r="E1008" s="2" t="s">
        <v>227</v>
      </c>
      <c r="F1008" s="2" t="s">
        <v>50</v>
      </c>
      <c r="G1008" s="2" t="s">
        <v>181</v>
      </c>
      <c r="H1008" s="2" t="s">
        <v>243</v>
      </c>
      <c r="I1008" s="2" t="s">
        <v>53</v>
      </c>
      <c r="J1008" s="2" t="s">
        <v>180</v>
      </c>
      <c r="K1008" s="2" t="s">
        <v>180</v>
      </c>
      <c r="L1008" s="2" t="s">
        <v>181</v>
      </c>
      <c r="M1008" s="2" t="s">
        <v>78</v>
      </c>
      <c r="N1008" s="3">
        <v>1190.51</v>
      </c>
      <c r="O1008" s="3" t="s">
        <v>182</v>
      </c>
      <c r="P1008" s="4">
        <f>IF(O1008="吨",N1008*1000,IF(O1008="万立方米",N1008*10000,""))</f>
        <v>11905100.0</v>
      </c>
      <c r="Q1008" s="2" t="s">
        <v>183</v>
      </c>
      <c r="R1008" s="2" t="s">
        <v>184</v>
      </c>
      <c r="S1008" s="2" t="s">
        <v>192</v>
      </c>
      <c r="T1008" s="2" t="s">
        <v>75</v>
      </c>
      <c r="U1008" s="4">
        <f>1.2</f>
        <v>1.2</v>
      </c>
      <c r="V1008" s="2" t="s">
        <v>186</v>
      </c>
      <c r="W1008" s="2" t="s">
        <v>193</v>
      </c>
      <c r="X1008" s="2" t="s">
        <v>64</v>
      </c>
      <c r="Y1008" s="2" t="s">
        <v>65</v>
      </c>
      <c r="Z1008" s="2">
        <v>0</v>
      </c>
      <c r="AA1008" s="2"/>
      <c r="AB1008" s="2"/>
      <c r="AC1008" s="4">
        <f>P1008*U1008/1000000</f>
        <v>14.28612</v>
      </c>
      <c r="AD1008" s="4">
        <f>AC1008*(1-Z1008/100)</f>
        <v>14.28612</v>
      </c>
      <c r="AE1008" s="2" t="s">
        <v>66</v>
      </c>
      <c r="AF1008" s="2" t="s">
        <v>67</v>
      </c>
      <c r="AG1008" s="2"/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1387</v>
      </c>
      <c r="B1009" s="2" t="s">
        <v>1383</v>
      </c>
      <c r="C1009" s="2" t="s">
        <v>47</v>
      </c>
      <c r="D1009" s="2" t="s">
        <v>1384</v>
      </c>
      <c r="E1009" s="2" t="s">
        <v>227</v>
      </c>
      <c r="F1009" s="2" t="s">
        <v>50</v>
      </c>
      <c r="G1009" s="2" t="s">
        <v>181</v>
      </c>
      <c r="H1009" s="2" t="s">
        <v>243</v>
      </c>
      <c r="I1009" s="2" t="s">
        <v>53</v>
      </c>
      <c r="J1009" s="2" t="s">
        <v>180</v>
      </c>
      <c r="K1009" s="2" t="s">
        <v>180</v>
      </c>
      <c r="L1009" s="2" t="s">
        <v>181</v>
      </c>
      <c r="M1009" s="2" t="s">
        <v>82</v>
      </c>
      <c r="N1009" s="3">
        <v>1190.51</v>
      </c>
      <c r="O1009" s="3" t="s">
        <v>182</v>
      </c>
      <c r="P1009" s="4">
        <f>IF(O1009="吨",N1009*1000,IF(O1009="万立方米",N1009*10000,""))</f>
        <v>11905100.0</v>
      </c>
      <c r="Q1009" s="2" t="s">
        <v>183</v>
      </c>
      <c r="R1009" s="2" t="s">
        <v>184</v>
      </c>
      <c r="S1009" s="2" t="s">
        <v>195</v>
      </c>
      <c r="T1009" s="2" t="s">
        <v>75</v>
      </c>
      <c r="U1009" s="4">
        <f>0.002</f>
        <v>0.002</v>
      </c>
      <c r="V1009" s="2" t="s">
        <v>186</v>
      </c>
      <c r="W1009" s="2" t="s">
        <v>196</v>
      </c>
      <c r="X1009" s="2" t="s">
        <v>64</v>
      </c>
      <c r="Y1009" s="2" t="s">
        <v>65</v>
      </c>
      <c r="Z1009" s="2">
        <v>0</v>
      </c>
      <c r="AA1009" s="2"/>
      <c r="AB1009" s="2"/>
      <c r="AC1009" s="4">
        <f>P1009*U1009/1000000</f>
        <v>0.0238102</v>
      </c>
      <c r="AD1009" s="4">
        <f>AC1009*(1-Z1009/100)</f>
        <v>0.0238102</v>
      </c>
      <c r="AE1009" s="2" t="s">
        <v>66</v>
      </c>
      <c r="AF1009" s="2" t="s">
        <v>67</v>
      </c>
      <c r="AG1009" s="2"/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1388</v>
      </c>
      <c r="B1010" s="2" t="s">
        <v>1383</v>
      </c>
      <c r="C1010" s="2" t="s">
        <v>47</v>
      </c>
      <c r="D1010" s="2" t="s">
        <v>1384</v>
      </c>
      <c r="E1010" s="2" t="s">
        <v>227</v>
      </c>
      <c r="F1010" s="2" t="s">
        <v>50</v>
      </c>
      <c r="G1010" s="2" t="s">
        <v>181</v>
      </c>
      <c r="H1010" s="2" t="s">
        <v>243</v>
      </c>
      <c r="I1010" s="2" t="s">
        <v>53</v>
      </c>
      <c r="J1010" s="2" t="s">
        <v>180</v>
      </c>
      <c r="K1010" s="2" t="s">
        <v>180</v>
      </c>
      <c r="L1010" s="2" t="s">
        <v>181</v>
      </c>
      <c r="M1010" s="2" t="s">
        <v>86</v>
      </c>
      <c r="N1010" s="3">
        <v>1190.51</v>
      </c>
      <c r="O1010" s="3" t="s">
        <v>182</v>
      </c>
      <c r="P1010" s="4">
        <f>IF(O1010="吨",N1010*1000,IF(O1010="万立方米",N1010*10000,""))</f>
        <v>11905100.0</v>
      </c>
      <c r="Q1010" s="2" t="s">
        <v>183</v>
      </c>
      <c r="R1010" s="2" t="s">
        <v>184</v>
      </c>
      <c r="S1010" s="2" t="s">
        <v>198</v>
      </c>
      <c r="T1010" s="2" t="s">
        <v>75</v>
      </c>
      <c r="U1010" s="4">
        <f>0.01</f>
        <v>0.01</v>
      </c>
      <c r="V1010" s="2" t="s">
        <v>186</v>
      </c>
      <c r="W1010" s="2" t="s">
        <v>199</v>
      </c>
      <c r="X1010" s="2" t="s">
        <v>64</v>
      </c>
      <c r="Y1010" s="2" t="s">
        <v>65</v>
      </c>
      <c r="Z1010" s="2">
        <v>0</v>
      </c>
      <c r="AA1010" s="2"/>
      <c r="AB1010" s="2"/>
      <c r="AC1010" s="4">
        <f>P1010*U1010/1000000</f>
        <v>0.119051</v>
      </c>
      <c r="AD1010" s="4">
        <f>AC1011*(1-AA1010/100)+(AC1010-AC1011)*(1-AB1010/100)</f>
        <v>0.119051</v>
      </c>
      <c r="AE1010" s="2" t="s">
        <v>66</v>
      </c>
      <c r="AF1010" s="2" t="s">
        <v>67</v>
      </c>
      <c r="AG1010" s="2"/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1389</v>
      </c>
      <c r="B1011" s="2" t="s">
        <v>1383</v>
      </c>
      <c r="C1011" s="2" t="s">
        <v>47</v>
      </c>
      <c r="D1011" s="2" t="s">
        <v>1384</v>
      </c>
      <c r="E1011" s="2" t="s">
        <v>227</v>
      </c>
      <c r="F1011" s="2" t="s">
        <v>50</v>
      </c>
      <c r="G1011" s="2" t="s">
        <v>181</v>
      </c>
      <c r="H1011" s="2" t="s">
        <v>243</v>
      </c>
      <c r="I1011" s="2" t="s">
        <v>53</v>
      </c>
      <c r="J1011" s="2" t="s">
        <v>180</v>
      </c>
      <c r="K1011" s="2" t="s">
        <v>180</v>
      </c>
      <c r="L1011" s="2" t="s">
        <v>181</v>
      </c>
      <c r="M1011" s="2" t="s">
        <v>91</v>
      </c>
      <c r="N1011" s="3">
        <v>1190.51</v>
      </c>
      <c r="O1011" s="3" t="s">
        <v>182</v>
      </c>
      <c r="P1011" s="4">
        <f>IF(O1011="吨",N1011*1000,IF(O1011="万立方米",N1011*10000,""))</f>
        <v>11905100.0</v>
      </c>
      <c r="Q1011" s="2" t="s">
        <v>183</v>
      </c>
      <c r="R1011" s="2" t="s">
        <v>184</v>
      </c>
      <c r="S1011" s="2" t="s">
        <v>201</v>
      </c>
      <c r="T1011" s="2" t="s">
        <v>75</v>
      </c>
      <c r="U1011" s="4">
        <f>0.005</f>
        <v>0.005</v>
      </c>
      <c r="V1011" s="2" t="s">
        <v>186</v>
      </c>
      <c r="W1011" s="2" t="s">
        <v>202</v>
      </c>
      <c r="X1011" s="2" t="s">
        <v>64</v>
      </c>
      <c r="Y1011" s="2" t="s">
        <v>65</v>
      </c>
      <c r="Z1011" s="2">
        <v>0</v>
      </c>
      <c r="AA1011" s="2"/>
      <c r="AB1011" s="2"/>
      <c r="AC1011" s="4">
        <f>P1011*U1011/1000000</f>
        <v>0.0595255</v>
      </c>
      <c r="AD1011" s="4">
        <f>AC1011*(1-Z1011/100)</f>
        <v>0.0595255</v>
      </c>
      <c r="AE1011" s="2" t="s">
        <v>66</v>
      </c>
      <c r="AF1011" s="2" t="s">
        <v>67</v>
      </c>
      <c r="AG1011" s="2"/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1390</v>
      </c>
      <c r="B1012" s="2" t="s">
        <v>1383</v>
      </c>
      <c r="C1012" s="2" t="s">
        <v>47</v>
      </c>
      <c r="D1012" s="2" t="s">
        <v>1384</v>
      </c>
      <c r="E1012" s="2" t="s">
        <v>227</v>
      </c>
      <c r="F1012" s="2" t="s">
        <v>50</v>
      </c>
      <c r="G1012" s="2" t="s">
        <v>181</v>
      </c>
      <c r="H1012" s="2" t="s">
        <v>243</v>
      </c>
      <c r="I1012" s="2" t="s">
        <v>53</v>
      </c>
      <c r="J1012" s="2" t="s">
        <v>180</v>
      </c>
      <c r="K1012" s="2" t="s">
        <v>180</v>
      </c>
      <c r="L1012" s="2" t="s">
        <v>181</v>
      </c>
      <c r="M1012" s="2" t="s">
        <v>95</v>
      </c>
      <c r="N1012" s="3">
        <v>1190.51</v>
      </c>
      <c r="O1012" s="3" t="s">
        <v>182</v>
      </c>
      <c r="P1012" s="4">
        <f>IF(O1012="吨",N1012*1000,IF(O1012="万立方米",N1012*10000,""))</f>
        <v>11905100.0</v>
      </c>
      <c r="Q1012" s="2" t="s">
        <v>183</v>
      </c>
      <c r="R1012" s="2" t="s">
        <v>184</v>
      </c>
      <c r="S1012" s="2" t="s">
        <v>204</v>
      </c>
      <c r="T1012" s="2" t="s">
        <v>75</v>
      </c>
      <c r="U1012" s="4">
        <f>0.005</f>
        <v>0.005</v>
      </c>
      <c r="V1012" s="2" t="s">
        <v>186</v>
      </c>
      <c r="W1012" s="2" t="s">
        <v>205</v>
      </c>
      <c r="X1012" s="2" t="s">
        <v>64</v>
      </c>
      <c r="Y1012" s="2" t="s">
        <v>65</v>
      </c>
      <c r="Z1012" s="2">
        <v>0</v>
      </c>
      <c r="AA1012" s="2"/>
      <c r="AB1012" s="2"/>
      <c r="AC1012" s="4">
        <f>P1012*U1012/1000000</f>
        <v>0.0595255</v>
      </c>
      <c r="AD1012" s="4">
        <f>AC1012*(1-Z1012/100)</f>
        <v>0.0595255</v>
      </c>
      <c r="AE1012" s="2" t="s">
        <v>66</v>
      </c>
      <c r="AF1012" s="2" t="s">
        <v>67</v>
      </c>
      <c r="AG1012" s="2"/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1391</v>
      </c>
      <c r="B1013" s="2" t="s">
        <v>1383</v>
      </c>
      <c r="C1013" s="2" t="s">
        <v>47</v>
      </c>
      <c r="D1013" s="2" t="s">
        <v>1384</v>
      </c>
      <c r="E1013" s="2" t="s">
        <v>227</v>
      </c>
      <c r="F1013" s="2" t="s">
        <v>50</v>
      </c>
      <c r="G1013" s="2" t="s">
        <v>181</v>
      </c>
      <c r="H1013" s="2" t="s">
        <v>243</v>
      </c>
      <c r="I1013" s="2" t="s">
        <v>53</v>
      </c>
      <c r="J1013" s="2" t="s">
        <v>180</v>
      </c>
      <c r="K1013" s="2" t="s">
        <v>180</v>
      </c>
      <c r="L1013" s="2" t="s">
        <v>181</v>
      </c>
      <c r="M1013" s="2" t="s">
        <v>100</v>
      </c>
      <c r="N1013" s="3">
        <v>1190.51</v>
      </c>
      <c r="O1013" s="3" t="s">
        <v>182</v>
      </c>
      <c r="P1013" s="4">
        <f>IF(O1013="吨",N1013*1000,IF(O1013="万立方米",N1013*10000,""))</f>
        <v>11905100.0</v>
      </c>
      <c r="Q1013" s="2" t="s">
        <v>183</v>
      </c>
      <c r="R1013" s="2" t="s">
        <v>184</v>
      </c>
      <c r="S1013" s="2" t="s">
        <v>207</v>
      </c>
      <c r="T1013" s="2" t="s">
        <v>75</v>
      </c>
      <c r="U1013" s="4">
        <f>0.02</f>
        <v>0.02</v>
      </c>
      <c r="V1013" s="2" t="s">
        <v>186</v>
      </c>
      <c r="W1013" s="2" t="s">
        <v>208</v>
      </c>
      <c r="X1013" s="2" t="s">
        <v>64</v>
      </c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/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1392</v>
      </c>
      <c r="B1014" s="2" t="s">
        <v>1383</v>
      </c>
      <c r="C1014" s="2" t="s">
        <v>47</v>
      </c>
      <c r="D1014" s="2" t="s">
        <v>1384</v>
      </c>
      <c r="E1014" s="2" t="s">
        <v>227</v>
      </c>
      <c r="F1014" s="2" t="s">
        <v>50</v>
      </c>
      <c r="G1014" s="2" t="s">
        <v>181</v>
      </c>
      <c r="H1014" s="2" t="s">
        <v>243</v>
      </c>
      <c r="I1014" s="2"/>
      <c r="J1014" s="2"/>
      <c r="K1014" s="2"/>
      <c r="L1014" s="2"/>
      <c r="M1014" s="2" t="s">
        <v>104</v>
      </c>
      <c r="N1014" s="3"/>
      <c r="O1014" s="3"/>
      <c r="P1014" s="4">
        <v>0.0</v>
      </c>
      <c r="Q1014" s="2" t="s">
        <v>105</v>
      </c>
      <c r="R1014" s="2" t="s">
        <v>106</v>
      </c>
      <c r="S1014" s="2" t="s">
        <v>107</v>
      </c>
      <c r="T1014" s="2" t="s">
        <v>108</v>
      </c>
      <c r="U1014" s="4">
        <f>0.0</f>
        <v>0.0</v>
      </c>
      <c r="V1014" s="2" t="s">
        <v>109</v>
      </c>
      <c r="W1014" s="2" t="s">
        <v>110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134</v>
      </c>
      <c r="AH1014" s="2" t="s">
        <v>69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1393</v>
      </c>
      <c r="B1015" s="2" t="s">
        <v>1394</v>
      </c>
      <c r="C1015" s="2" t="s">
        <v>47</v>
      </c>
      <c r="D1015" s="2" t="s">
        <v>766</v>
      </c>
      <c r="E1015" s="2" t="s">
        <v>242</v>
      </c>
      <c r="F1015" s="2" t="s">
        <v>178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51</v>
      </c>
      <c r="M1015" s="2" t="s">
        <v>56</v>
      </c>
      <c r="N1015" s="3">
        <v>98406.71000000001</v>
      </c>
      <c r="O1015" s="3" t="s">
        <v>57</v>
      </c>
      <c r="P1015" s="4">
        <f>IF(O1015="吨",N1015*1000,IF(O1015="万立方米",N1015*10000,""))</f>
        <v>98406710.0</v>
      </c>
      <c r="Q1015" s="2" t="s">
        <v>58</v>
      </c>
      <c r="R1015" s="2" t="s">
        <v>59</v>
      </c>
      <c r="S1015" s="2" t="s">
        <v>60</v>
      </c>
      <c r="T1015" s="2" t="s">
        <v>61</v>
      </c>
      <c r="U1015" s="4">
        <f>0.06</f>
        <v>0.06</v>
      </c>
      <c r="V1015" s="2" t="s">
        <v>62</v>
      </c>
      <c r="W1015" s="2" t="s">
        <v>63</v>
      </c>
      <c r="X1015" s="2" t="s">
        <v>64</v>
      </c>
      <c r="Y1015" s="2" t="s">
        <v>65</v>
      </c>
      <c r="Z1015" s="2">
        <v>0</v>
      </c>
      <c r="AA1015" s="2"/>
      <c r="AB1015" s="2"/>
      <c r="AC1015" s="4">
        <f>P1015*U1015/1000000</f>
        <v>5.9044026</v>
      </c>
      <c r="AD1015" s="4">
        <f>AC1015*(1-Z1015/100)</f>
        <v>5.9044026</v>
      </c>
      <c r="AE1015" s="2" t="s">
        <v>66</v>
      </c>
      <c r="AF1015" s="2" t="s">
        <v>67</v>
      </c>
      <c r="AG1015" s="2" t="s">
        <v>68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1395</v>
      </c>
      <c r="B1016" s="2" t="s">
        <v>1394</v>
      </c>
      <c r="C1016" s="2" t="s">
        <v>47</v>
      </c>
      <c r="D1016" s="2" t="s">
        <v>766</v>
      </c>
      <c r="E1016" s="2" t="s">
        <v>242</v>
      </c>
      <c r="F1016" s="2" t="s">
        <v>178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51</v>
      </c>
      <c r="M1016" s="2" t="s">
        <v>73</v>
      </c>
      <c r="N1016" s="3">
        <v>98406.71000000001</v>
      </c>
      <c r="O1016" s="3" t="s">
        <v>57</v>
      </c>
      <c r="P1016" s="4">
        <f>IF(O1016="吨",N1016*1000,IF(O1016="万立方米",N1016*10000,""))</f>
        <v>98406710.0</v>
      </c>
      <c r="Q1016" s="2" t="s">
        <v>58</v>
      </c>
      <c r="R1016" s="2" t="s">
        <v>59</v>
      </c>
      <c r="S1016" s="2" t="s">
        <v>74</v>
      </c>
      <c r="T1016" s="2" t="s">
        <v>75</v>
      </c>
      <c r="U1016" s="4">
        <f>1.5</f>
        <v>1.5</v>
      </c>
      <c r="V1016" s="2" t="s">
        <v>62</v>
      </c>
      <c r="W1016" s="2" t="s">
        <v>76</v>
      </c>
      <c r="X1016" s="2" t="s">
        <v>64</v>
      </c>
      <c r="Y1016" s="2" t="s">
        <v>65</v>
      </c>
      <c r="Z1016" s="2">
        <v>0</v>
      </c>
      <c r="AA1016" s="2"/>
      <c r="AB1016" s="2"/>
      <c r="AC1016" s="4">
        <f>P1016*U1016/1000000</f>
        <v>147.610065</v>
      </c>
      <c r="AD1016" s="4">
        <f>AC1016*(1-Z1016/100)</f>
        <v>147.610065</v>
      </c>
      <c r="AE1016" s="2" t="s">
        <v>66</v>
      </c>
      <c r="AF1016" s="2" t="s">
        <v>67</v>
      </c>
      <c r="AG1016" s="2" t="s">
        <v>68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1396</v>
      </c>
      <c r="B1017" s="2" t="s">
        <v>1394</v>
      </c>
      <c r="C1017" s="2" t="s">
        <v>47</v>
      </c>
      <c r="D1017" s="2" t="s">
        <v>766</v>
      </c>
      <c r="E1017" s="2" t="s">
        <v>242</v>
      </c>
      <c r="F1017" s="2" t="s">
        <v>178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51</v>
      </c>
      <c r="M1017" s="2" t="s">
        <v>78</v>
      </c>
      <c r="N1017" s="3">
        <v>98406.71000000001</v>
      </c>
      <c r="O1017" s="3" t="s">
        <v>57</v>
      </c>
      <c r="P1017" s="4">
        <f>IF(O1017="吨",N1017*1000,IF(O1017="万立方米",N1017*10000,""))</f>
        <v>98406710.0</v>
      </c>
      <c r="Q1017" s="2" t="s">
        <v>58</v>
      </c>
      <c r="R1017" s="2" t="s">
        <v>59</v>
      </c>
      <c r="S1017" s="2" t="s">
        <v>79</v>
      </c>
      <c r="T1017" s="2" t="s">
        <v>75</v>
      </c>
      <c r="U1017" s="4">
        <f>6.0</f>
        <v>6.0</v>
      </c>
      <c r="V1017" s="2" t="s">
        <v>62</v>
      </c>
      <c r="W1017" s="2" t="s">
        <v>80</v>
      </c>
      <c r="X1017" s="2" t="s">
        <v>64</v>
      </c>
      <c r="Y1017" s="2" t="s">
        <v>65</v>
      </c>
      <c r="Z1017" s="2">
        <v>0</v>
      </c>
      <c r="AA1017" s="2"/>
      <c r="AB1017" s="2"/>
      <c r="AC1017" s="4">
        <f>P1017*U1017/1000000</f>
        <v>590.44026</v>
      </c>
      <c r="AD1017" s="4">
        <f>AC1017*(1-Z1017/100)</f>
        <v>590.44026</v>
      </c>
      <c r="AE1017" s="2" t="s">
        <v>66</v>
      </c>
      <c r="AF1017" s="2" t="s">
        <v>67</v>
      </c>
      <c r="AG1017" s="2" t="s">
        <v>68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1397</v>
      </c>
      <c r="B1018" s="2" t="s">
        <v>1394</v>
      </c>
      <c r="C1018" s="2" t="s">
        <v>47</v>
      </c>
      <c r="D1018" s="2" t="s">
        <v>766</v>
      </c>
      <c r="E1018" s="2" t="s">
        <v>242</v>
      </c>
      <c r="F1018" s="2" t="s">
        <v>178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51</v>
      </c>
      <c r="M1018" s="2" t="s">
        <v>82</v>
      </c>
      <c r="N1018" s="3">
        <v>98406.71000000001</v>
      </c>
      <c r="O1018" s="3" t="s">
        <v>57</v>
      </c>
      <c r="P1018" s="4">
        <f>IF(O1018="吨",N1018*1000,IF(O1018="万立方米",N1018*10000,""))</f>
        <v>98406710.0</v>
      </c>
      <c r="Q1018" s="2" t="s">
        <v>58</v>
      </c>
      <c r="R1018" s="2" t="s">
        <v>59</v>
      </c>
      <c r="S1018" s="2" t="s">
        <v>83</v>
      </c>
      <c r="T1018" s="2" t="s">
        <v>61</v>
      </c>
      <c r="U1018" s="4">
        <f>0.35</f>
        <v>0.35</v>
      </c>
      <c r="V1018" s="2" t="s">
        <v>62</v>
      </c>
      <c r="W1018" s="2" t="s">
        <v>84</v>
      </c>
      <c r="X1018" s="2" t="s">
        <v>64</v>
      </c>
      <c r="Y1018" s="2" t="s">
        <v>65</v>
      </c>
      <c r="Z1018" s="2">
        <v>0</v>
      </c>
      <c r="AA1018" s="2"/>
      <c r="AB1018" s="2"/>
      <c r="AC1018" s="4">
        <f>P1018*U1018/1000000</f>
        <v>34.4423485</v>
      </c>
      <c r="AD1018" s="4">
        <f>AC1018*(1-Z1018/100)</f>
        <v>34.4423485</v>
      </c>
      <c r="AE1018" s="2" t="s">
        <v>66</v>
      </c>
      <c r="AF1018" s="2" t="s">
        <v>67</v>
      </c>
      <c r="AG1018" s="2" t="s">
        <v>68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1398</v>
      </c>
      <c r="B1019" s="2" t="s">
        <v>1394</v>
      </c>
      <c r="C1019" s="2" t="s">
        <v>47</v>
      </c>
      <c r="D1019" s="2" t="s">
        <v>766</v>
      </c>
      <c r="E1019" s="2" t="s">
        <v>242</v>
      </c>
      <c r="F1019" s="2" t="s">
        <v>178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51</v>
      </c>
      <c r="M1019" s="2" t="s">
        <v>86</v>
      </c>
      <c r="N1019" s="3">
        <v>98406.71000000001</v>
      </c>
      <c r="O1019" s="3" t="s">
        <v>57</v>
      </c>
      <c r="P1019" s="4">
        <f>IF(O1019="吨",N1019*1000,IF(O1019="万立方米",N1019*10000,""))</f>
        <v>98406710.0</v>
      </c>
      <c r="Q1019" s="2" t="s">
        <v>58</v>
      </c>
      <c r="R1019" s="2" t="s">
        <v>59</v>
      </c>
      <c r="S1019" s="2" t="s">
        <v>87</v>
      </c>
      <c r="T1019" s="2" t="s">
        <v>88</v>
      </c>
      <c r="U1019" s="4">
        <f>0.75</f>
        <v>0.75</v>
      </c>
      <c r="V1019" s="2" t="s">
        <v>62</v>
      </c>
      <c r="W1019" s="2" t="s">
        <v>89</v>
      </c>
      <c r="X1019" s="2" t="s">
        <v>64</v>
      </c>
      <c r="Y1019" s="2" t="s">
        <v>65</v>
      </c>
      <c r="Z1019" s="2">
        <v>0</v>
      </c>
      <c r="AA1019" s="2"/>
      <c r="AB1019" s="2"/>
      <c r="AC1019" s="4">
        <f>P1019*U1019/1000000</f>
        <v>73.8050325</v>
      </c>
      <c r="AD1019" s="4">
        <f>AC1020*(1-AA1019/100)+(AC1019-AC1020)*(1-AB1019/100)</f>
        <v>73.8050325</v>
      </c>
      <c r="AE1019" s="2" t="s">
        <v>66</v>
      </c>
      <c r="AF1019" s="2" t="s">
        <v>67</v>
      </c>
      <c r="AG1019" s="2" t="s">
        <v>68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1399</v>
      </c>
      <c r="B1020" s="2" t="s">
        <v>1394</v>
      </c>
      <c r="C1020" s="2" t="s">
        <v>47</v>
      </c>
      <c r="D1020" s="2" t="s">
        <v>766</v>
      </c>
      <c r="E1020" s="2" t="s">
        <v>242</v>
      </c>
      <c r="F1020" s="2" t="s">
        <v>178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51</v>
      </c>
      <c r="M1020" s="2" t="s">
        <v>91</v>
      </c>
      <c r="N1020" s="3">
        <v>98406.71000000001</v>
      </c>
      <c r="O1020" s="3" t="s">
        <v>57</v>
      </c>
      <c r="P1020" s="4">
        <f>IF(O1020="吨",N1020*1000,IF(O1020="万立方米",N1020*10000,""))</f>
        <v>98406710.0</v>
      </c>
      <c r="Q1020" s="2" t="s">
        <v>58</v>
      </c>
      <c r="R1020" s="2" t="s">
        <v>59</v>
      </c>
      <c r="S1020" s="2" t="s">
        <v>92</v>
      </c>
      <c r="T1020" s="2" t="s">
        <v>88</v>
      </c>
      <c r="U1020" s="4">
        <f>0.75</f>
        <v>0.75</v>
      </c>
      <c r="V1020" s="2" t="s">
        <v>62</v>
      </c>
      <c r="W1020" s="2" t="s">
        <v>93</v>
      </c>
      <c r="X1020" s="2" t="s">
        <v>64</v>
      </c>
      <c r="Y1020" s="2" t="s">
        <v>65</v>
      </c>
      <c r="Z1020" s="2">
        <v>0</v>
      </c>
      <c r="AA1020" s="2"/>
      <c r="AB1020" s="2"/>
      <c r="AC1020" s="4">
        <f>P1020*U1020/1000000</f>
        <v>73.8050325</v>
      </c>
      <c r="AD1020" s="4">
        <f>AC1020*(1-Z1020/100)</f>
        <v>73.8050325</v>
      </c>
      <c r="AE1020" s="2" t="s">
        <v>66</v>
      </c>
      <c r="AF1020" s="2" t="s">
        <v>67</v>
      </c>
      <c r="AG1020" s="2" t="s">
        <v>68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1400</v>
      </c>
      <c r="B1021" s="2" t="s">
        <v>1394</v>
      </c>
      <c r="C1021" s="2" t="s">
        <v>47</v>
      </c>
      <c r="D1021" s="2" t="s">
        <v>766</v>
      </c>
      <c r="E1021" s="2" t="s">
        <v>242</v>
      </c>
      <c r="F1021" s="2" t="s">
        <v>178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51</v>
      </c>
      <c r="M1021" s="2" t="s">
        <v>95</v>
      </c>
      <c r="N1021" s="3">
        <v>98406.71000000001</v>
      </c>
      <c r="O1021" s="3" t="s">
        <v>57</v>
      </c>
      <c r="P1021" s="4">
        <f>IF(O1021="吨",N1021*1000,IF(O1021="万立方米",N1021*10000,""))</f>
        <v>98406710.0</v>
      </c>
      <c r="Q1021" s="2" t="s">
        <v>58</v>
      </c>
      <c r="R1021" s="2" t="s">
        <v>59</v>
      </c>
      <c r="S1021" s="2" t="s">
        <v>96</v>
      </c>
      <c r="T1021" s="2" t="s">
        <v>97</v>
      </c>
      <c r="U1021" s="4">
        <f>1.7</f>
        <v>1.7</v>
      </c>
      <c r="V1021" s="2" t="s">
        <v>62</v>
      </c>
      <c r="W1021" s="2" t="s">
        <v>98</v>
      </c>
      <c r="X1021" s="2" t="s">
        <v>64</v>
      </c>
      <c r="Y1021" s="2" t="s">
        <v>65</v>
      </c>
      <c r="Z1021" s="2">
        <v>0</v>
      </c>
      <c r="AA1021" s="2"/>
      <c r="AB1021" s="2"/>
      <c r="AC1021" s="4">
        <f>P1021*U1021/1000000</f>
        <v>167.291407</v>
      </c>
      <c r="AD1021" s="4">
        <f>AC1021*(1-Z1021/100)</f>
        <v>167.291407</v>
      </c>
      <c r="AE1021" s="2" t="s">
        <v>66</v>
      </c>
      <c r="AF1021" s="2" t="s">
        <v>67</v>
      </c>
      <c r="AG1021" s="2" t="s">
        <v>68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1401</v>
      </c>
      <c r="B1022" s="2" t="s">
        <v>1394</v>
      </c>
      <c r="C1022" s="2" t="s">
        <v>47</v>
      </c>
      <c r="D1022" s="2" t="s">
        <v>766</v>
      </c>
      <c r="E1022" s="2" t="s">
        <v>242</v>
      </c>
      <c r="F1022" s="2" t="s">
        <v>178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51</v>
      </c>
      <c r="M1022" s="2" t="s">
        <v>100</v>
      </c>
      <c r="N1022" s="3">
        <v>98406.71000000001</v>
      </c>
      <c r="O1022" s="3" t="s">
        <v>57</v>
      </c>
      <c r="P1022" s="4">
        <f>IF(O1022="吨",N1022*1000,IF(O1022="万立方米",N1022*10000,""))</f>
        <v>98406710.0</v>
      </c>
      <c r="Q1022" s="2" t="s">
        <v>58</v>
      </c>
      <c r="R1022" s="2" t="s">
        <v>59</v>
      </c>
      <c r="S1022" s="2" t="s">
        <v>101</v>
      </c>
      <c r="T1022" s="2" t="s">
        <v>75</v>
      </c>
      <c r="U1022" s="4">
        <f>0.12</f>
        <v>0.12</v>
      </c>
      <c r="V1022" s="2" t="s">
        <v>62</v>
      </c>
      <c r="W1022" s="2" t="s">
        <v>102</v>
      </c>
      <c r="X1022" s="2" t="s">
        <v>64</v>
      </c>
      <c r="Y1022" s="2" t="s">
        <v>65</v>
      </c>
      <c r="Z1022" s="2">
        <v>0</v>
      </c>
      <c r="AA1022" s="2"/>
      <c r="AB1022" s="2"/>
      <c r="AC1022" s="4">
        <f>P1022*U1022/1000000</f>
        <v>11.8088052</v>
      </c>
      <c r="AD1022" s="4">
        <f>AC1022*(1-Z1022/100)</f>
        <v>11.8088052</v>
      </c>
      <c r="AE1022" s="2" t="s">
        <v>66</v>
      </c>
      <c r="AF1022" s="2" t="s">
        <v>67</v>
      </c>
      <c r="AG1022" s="2" t="s">
        <v>68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1402</v>
      </c>
      <c r="B1023" s="2" t="s">
        <v>1394</v>
      </c>
      <c r="C1023" s="2" t="s">
        <v>47</v>
      </c>
      <c r="D1023" s="2" t="s">
        <v>766</v>
      </c>
      <c r="E1023" s="2" t="s">
        <v>242</v>
      </c>
      <c r="F1023" s="2" t="s">
        <v>178</v>
      </c>
      <c r="G1023" s="2" t="s">
        <v>51</v>
      </c>
      <c r="H1023" s="2" t="s">
        <v>52</v>
      </c>
      <c r="I1023" s="2"/>
      <c r="J1023" s="2"/>
      <c r="K1023" s="2" t="s">
        <v>147</v>
      </c>
      <c r="L1023" s="2" t="s">
        <v>148</v>
      </c>
      <c r="M1023" s="2" t="s">
        <v>104</v>
      </c>
      <c r="N1023" s="3"/>
      <c r="O1023" s="3"/>
      <c r="P1023" s="4">
        <v>98406710.0</v>
      </c>
      <c r="Q1023" s="2" t="s">
        <v>105</v>
      </c>
      <c r="R1023" s="2" t="s">
        <v>106</v>
      </c>
      <c r="S1023" s="2" t="s">
        <v>107</v>
      </c>
      <c r="T1023" s="2" t="s">
        <v>108</v>
      </c>
      <c r="U1023" s="4">
        <f>0.0</f>
        <v>0.0</v>
      </c>
      <c r="V1023" s="2" t="s">
        <v>109</v>
      </c>
      <c r="W1023" s="2" t="s">
        <v>110</v>
      </c>
      <c r="X1023" s="2"/>
      <c r="Y1023" s="2" t="s">
        <v>65</v>
      </c>
      <c r="Z1023" s="2">
        <v>0</v>
      </c>
      <c r="AA1023" s="2"/>
      <c r="AB1023" s="2"/>
      <c r="AC1023" s="4">
        <f>P1023*U1023/1000000</f>
        <v>0.0</v>
      </c>
      <c r="AD1023" s="4">
        <f>AC1023*(1-Z1023/100)</f>
        <v>0.0</v>
      </c>
      <c r="AE1023" s="2" t="s">
        <v>66</v>
      </c>
      <c r="AF1023" s="2" t="s">
        <v>67</v>
      </c>
      <c r="AG1023" s="2" t="s">
        <v>68</v>
      </c>
      <c r="AH1023" s="2" t="s">
        <v>69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1403</v>
      </c>
      <c r="B1024" s="2" t="s">
        <v>1404</v>
      </c>
      <c r="C1024" s="2" t="s">
        <v>47</v>
      </c>
      <c r="D1024" s="2" t="s">
        <v>1405</v>
      </c>
      <c r="E1024" s="2" t="s">
        <v>1299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1406</v>
      </c>
      <c r="K1024" s="2" t="s">
        <v>55</v>
      </c>
      <c r="L1024" s="2" t="s">
        <v>51</v>
      </c>
      <c r="M1024" s="2" t="s">
        <v>56</v>
      </c>
      <c r="N1024" s="3">
        <v>1905875</v>
      </c>
      <c r="O1024" s="3" t="s">
        <v>57</v>
      </c>
      <c r="P1024" s="4">
        <f>IF(O1024="吨",N1024*1000,IF(O1024="万立方米",N1024*10000,""))</f>
        <v>1905875000.0</v>
      </c>
      <c r="Q1024" s="2" t="s">
        <v>58</v>
      </c>
      <c r="R1024" s="2" t="s">
        <v>59</v>
      </c>
      <c r="S1024" s="2" t="s">
        <v>60</v>
      </c>
      <c r="T1024" s="2" t="s">
        <v>61</v>
      </c>
      <c r="U1024" s="4">
        <f>0.06</f>
        <v>0.06</v>
      </c>
      <c r="V1024" s="2" t="s">
        <v>62</v>
      </c>
      <c r="W1024" s="2" t="s">
        <v>63</v>
      </c>
      <c r="X1024" s="2" t="s">
        <v>64</v>
      </c>
      <c r="Y1024" s="2" t="s">
        <v>65</v>
      </c>
      <c r="Z1024" s="2">
        <v>0</v>
      </c>
      <c r="AA1024" s="2"/>
      <c r="AB1024" s="2"/>
      <c r="AC1024" s="4">
        <f>P1024*U1024/1000000</f>
        <v>114.3525</v>
      </c>
      <c r="AD1024" s="4">
        <f>AC1024*(1-Z1024/100)</f>
        <v>114.3525</v>
      </c>
      <c r="AE1024" s="2" t="s">
        <v>66</v>
      </c>
      <c r="AF1024" s="2" t="s">
        <v>67</v>
      </c>
      <c r="AG1024" s="2" t="s">
        <v>68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1407</v>
      </c>
      <c r="B1025" s="2" t="s">
        <v>1404</v>
      </c>
      <c r="C1025" s="2" t="s">
        <v>47</v>
      </c>
      <c r="D1025" s="2" t="s">
        <v>1405</v>
      </c>
      <c r="E1025" s="2" t="s">
        <v>1299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1406</v>
      </c>
      <c r="K1025" s="2" t="s">
        <v>55</v>
      </c>
      <c r="L1025" s="2" t="s">
        <v>51</v>
      </c>
      <c r="M1025" s="2" t="s">
        <v>73</v>
      </c>
      <c r="N1025" s="3">
        <v>1905875</v>
      </c>
      <c r="O1025" s="3" t="s">
        <v>57</v>
      </c>
      <c r="P1025" s="4">
        <f>IF(O1025="吨",N1025*1000,IF(O1025="万立方米",N1025*10000,""))</f>
        <v>1905875000.0</v>
      </c>
      <c r="Q1025" s="2" t="s">
        <v>58</v>
      </c>
      <c r="R1025" s="2" t="s">
        <v>59</v>
      </c>
      <c r="S1025" s="2" t="s">
        <v>74</v>
      </c>
      <c r="T1025" s="2" t="s">
        <v>75</v>
      </c>
      <c r="U1025" s="4">
        <f>1.5</f>
        <v>1.5</v>
      </c>
      <c r="V1025" s="2" t="s">
        <v>62</v>
      </c>
      <c r="W1025" s="2" t="s">
        <v>76</v>
      </c>
      <c r="X1025" s="2" t="s">
        <v>64</v>
      </c>
      <c r="Y1025" s="2" t="s">
        <v>65</v>
      </c>
      <c r="Z1025" s="2">
        <v>0</v>
      </c>
      <c r="AA1025" s="2"/>
      <c r="AB1025" s="2"/>
      <c r="AC1025" s="4">
        <f>P1025*U1025/1000000</f>
        <v>2858.8125</v>
      </c>
      <c r="AD1025" s="4">
        <f>AC1025*(1-Z1025/100)</f>
        <v>2858.8125</v>
      </c>
      <c r="AE1025" s="2" t="s">
        <v>66</v>
      </c>
      <c r="AF1025" s="2" t="s">
        <v>67</v>
      </c>
      <c r="AG1025" s="2" t="s">
        <v>68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1408</v>
      </c>
      <c r="B1026" s="2" t="s">
        <v>1404</v>
      </c>
      <c r="C1026" s="2" t="s">
        <v>47</v>
      </c>
      <c r="D1026" s="2" t="s">
        <v>1405</v>
      </c>
      <c r="E1026" s="2" t="s">
        <v>1299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1406</v>
      </c>
      <c r="K1026" s="2" t="s">
        <v>55</v>
      </c>
      <c r="L1026" s="2" t="s">
        <v>51</v>
      </c>
      <c r="M1026" s="2" t="s">
        <v>78</v>
      </c>
      <c r="N1026" s="3">
        <v>1905875</v>
      </c>
      <c r="O1026" s="3" t="s">
        <v>57</v>
      </c>
      <c r="P1026" s="4">
        <f>IF(O1026="吨",N1026*1000,IF(O1026="万立方米",N1026*10000,""))</f>
        <v>1905875000.0</v>
      </c>
      <c r="Q1026" s="2" t="s">
        <v>58</v>
      </c>
      <c r="R1026" s="2" t="s">
        <v>59</v>
      </c>
      <c r="S1026" s="2" t="s">
        <v>79</v>
      </c>
      <c r="T1026" s="2" t="s">
        <v>75</v>
      </c>
      <c r="U1026" s="4">
        <f>6.0</f>
        <v>6.0</v>
      </c>
      <c r="V1026" s="2" t="s">
        <v>62</v>
      </c>
      <c r="W1026" s="2" t="s">
        <v>80</v>
      </c>
      <c r="X1026" s="2" t="s">
        <v>64</v>
      </c>
      <c r="Y1026" s="2" t="s">
        <v>65</v>
      </c>
      <c r="Z1026" s="2">
        <v>0</v>
      </c>
      <c r="AA1026" s="2"/>
      <c r="AB1026" s="2"/>
      <c r="AC1026" s="4">
        <f>P1026*U1026/1000000</f>
        <v>11435.25</v>
      </c>
      <c r="AD1026" s="4">
        <f>AC1026*(1-Z1026/100)</f>
        <v>11435.25</v>
      </c>
      <c r="AE1026" s="2" t="s">
        <v>66</v>
      </c>
      <c r="AF1026" s="2" t="s">
        <v>67</v>
      </c>
      <c r="AG1026" s="2" t="s">
        <v>68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1409</v>
      </c>
      <c r="B1027" s="2" t="s">
        <v>1404</v>
      </c>
      <c r="C1027" s="2" t="s">
        <v>47</v>
      </c>
      <c r="D1027" s="2" t="s">
        <v>1405</v>
      </c>
      <c r="E1027" s="2" t="s">
        <v>1299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1406</v>
      </c>
      <c r="K1027" s="2" t="s">
        <v>55</v>
      </c>
      <c r="L1027" s="2" t="s">
        <v>51</v>
      </c>
      <c r="M1027" s="2" t="s">
        <v>82</v>
      </c>
      <c r="N1027" s="3">
        <v>1905875</v>
      </c>
      <c r="O1027" s="3" t="s">
        <v>57</v>
      </c>
      <c r="P1027" s="4">
        <f>IF(O1027="吨",N1027*1000,IF(O1027="万立方米",N1027*10000,""))</f>
        <v>1905875000.0</v>
      </c>
      <c r="Q1027" s="2" t="s">
        <v>58</v>
      </c>
      <c r="R1027" s="2" t="s">
        <v>59</v>
      </c>
      <c r="S1027" s="2" t="s">
        <v>83</v>
      </c>
      <c r="T1027" s="2" t="s">
        <v>61</v>
      </c>
      <c r="U1027" s="4">
        <f>0.35</f>
        <v>0.35</v>
      </c>
      <c r="V1027" s="2" t="s">
        <v>62</v>
      </c>
      <c r="W1027" s="2" t="s">
        <v>84</v>
      </c>
      <c r="X1027" s="2" t="s">
        <v>64</v>
      </c>
      <c r="Y1027" s="2" t="s">
        <v>65</v>
      </c>
      <c r="Z1027" s="2">
        <v>0</v>
      </c>
      <c r="AA1027" s="2"/>
      <c r="AB1027" s="2"/>
      <c r="AC1027" s="4">
        <f>P1027*U1027/1000000</f>
        <v>667.05625</v>
      </c>
      <c r="AD1027" s="4">
        <f>AC1027*(1-Z1027/100)</f>
        <v>667.05625</v>
      </c>
      <c r="AE1027" s="2" t="s">
        <v>66</v>
      </c>
      <c r="AF1027" s="2" t="s">
        <v>67</v>
      </c>
      <c r="AG1027" s="2" t="s">
        <v>68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1410</v>
      </c>
      <c r="B1028" s="2" t="s">
        <v>1404</v>
      </c>
      <c r="C1028" s="2" t="s">
        <v>47</v>
      </c>
      <c r="D1028" s="2" t="s">
        <v>1405</v>
      </c>
      <c r="E1028" s="2" t="s">
        <v>1299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1406</v>
      </c>
      <c r="K1028" s="2" t="s">
        <v>55</v>
      </c>
      <c r="L1028" s="2" t="s">
        <v>51</v>
      </c>
      <c r="M1028" s="2" t="s">
        <v>86</v>
      </c>
      <c r="N1028" s="3">
        <v>1905875</v>
      </c>
      <c r="O1028" s="3" t="s">
        <v>57</v>
      </c>
      <c r="P1028" s="4">
        <f>IF(O1028="吨",N1028*1000,IF(O1028="万立方米",N1028*10000,""))</f>
        <v>1905875000.0</v>
      </c>
      <c r="Q1028" s="2" t="s">
        <v>58</v>
      </c>
      <c r="R1028" s="2" t="s">
        <v>59</v>
      </c>
      <c r="S1028" s="2" t="s">
        <v>87</v>
      </c>
      <c r="T1028" s="2" t="s">
        <v>88</v>
      </c>
      <c r="U1028" s="4">
        <f>0.75</f>
        <v>0.75</v>
      </c>
      <c r="V1028" s="2" t="s">
        <v>62</v>
      </c>
      <c r="W1028" s="2" t="s">
        <v>89</v>
      </c>
      <c r="X1028" s="2" t="s">
        <v>64</v>
      </c>
      <c r="Y1028" s="2" t="s">
        <v>65</v>
      </c>
      <c r="Z1028" s="2">
        <v>0</v>
      </c>
      <c r="AA1028" s="2"/>
      <c r="AB1028" s="2"/>
      <c r="AC1028" s="4">
        <f>P1028*U1028/1000000</f>
        <v>1429.40625</v>
      </c>
      <c r="AD1028" s="4">
        <f>AC1029*(1-AA1028/100)+(AC1028-AC1029)*(1-AB1028/100)</f>
        <v>1429.40625</v>
      </c>
      <c r="AE1028" s="2" t="s">
        <v>66</v>
      </c>
      <c r="AF1028" s="2" t="s">
        <v>67</v>
      </c>
      <c r="AG1028" s="2" t="s">
        <v>68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1411</v>
      </c>
      <c r="B1029" s="2" t="s">
        <v>1404</v>
      </c>
      <c r="C1029" s="2" t="s">
        <v>47</v>
      </c>
      <c r="D1029" s="2" t="s">
        <v>1405</v>
      </c>
      <c r="E1029" s="2" t="s">
        <v>1299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1406</v>
      </c>
      <c r="K1029" s="2" t="s">
        <v>55</v>
      </c>
      <c r="L1029" s="2" t="s">
        <v>51</v>
      </c>
      <c r="M1029" s="2" t="s">
        <v>91</v>
      </c>
      <c r="N1029" s="3">
        <v>1905875</v>
      </c>
      <c r="O1029" s="3" t="s">
        <v>57</v>
      </c>
      <c r="P1029" s="4">
        <f>IF(O1029="吨",N1029*1000,IF(O1029="万立方米",N1029*10000,""))</f>
        <v>1905875000.0</v>
      </c>
      <c r="Q1029" s="2" t="s">
        <v>58</v>
      </c>
      <c r="R1029" s="2" t="s">
        <v>59</v>
      </c>
      <c r="S1029" s="2" t="s">
        <v>92</v>
      </c>
      <c r="T1029" s="2" t="s">
        <v>88</v>
      </c>
      <c r="U1029" s="4">
        <f>0.75</f>
        <v>0.75</v>
      </c>
      <c r="V1029" s="2" t="s">
        <v>62</v>
      </c>
      <c r="W1029" s="2" t="s">
        <v>93</v>
      </c>
      <c r="X1029" s="2" t="s">
        <v>64</v>
      </c>
      <c r="Y1029" s="2" t="s">
        <v>65</v>
      </c>
      <c r="Z1029" s="2">
        <v>0</v>
      </c>
      <c r="AA1029" s="2"/>
      <c r="AB1029" s="2"/>
      <c r="AC1029" s="4">
        <f>P1029*U1029/1000000</f>
        <v>1429.40625</v>
      </c>
      <c r="AD1029" s="4">
        <f>AC1029*(1-Z1029/100)</f>
        <v>1429.40625</v>
      </c>
      <c r="AE1029" s="2" t="s">
        <v>66</v>
      </c>
      <c r="AF1029" s="2" t="s">
        <v>67</v>
      </c>
      <c r="AG1029" s="2" t="s">
        <v>68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1412</v>
      </c>
      <c r="B1030" s="2" t="s">
        <v>1404</v>
      </c>
      <c r="C1030" s="2" t="s">
        <v>47</v>
      </c>
      <c r="D1030" s="2" t="s">
        <v>1405</v>
      </c>
      <c r="E1030" s="2" t="s">
        <v>1299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1406</v>
      </c>
      <c r="K1030" s="2" t="s">
        <v>55</v>
      </c>
      <c r="L1030" s="2" t="s">
        <v>51</v>
      </c>
      <c r="M1030" s="2" t="s">
        <v>95</v>
      </c>
      <c r="N1030" s="3">
        <v>1905875</v>
      </c>
      <c r="O1030" s="3" t="s">
        <v>57</v>
      </c>
      <c r="P1030" s="4">
        <f>IF(O1030="吨",N1030*1000,IF(O1030="万立方米",N1030*10000,""))</f>
        <v>1905875000.0</v>
      </c>
      <c r="Q1030" s="2" t="s">
        <v>58</v>
      </c>
      <c r="R1030" s="2" t="s">
        <v>59</v>
      </c>
      <c r="S1030" s="2" t="s">
        <v>96</v>
      </c>
      <c r="T1030" s="2" t="s">
        <v>97</v>
      </c>
      <c r="U1030" s="4">
        <f>1.7</f>
        <v>1.7</v>
      </c>
      <c r="V1030" s="2" t="s">
        <v>62</v>
      </c>
      <c r="W1030" s="2" t="s">
        <v>98</v>
      </c>
      <c r="X1030" s="2" t="s">
        <v>64</v>
      </c>
      <c r="Y1030" s="2" t="s">
        <v>65</v>
      </c>
      <c r="Z1030" s="2">
        <v>0</v>
      </c>
      <c r="AA1030" s="2"/>
      <c r="AB1030" s="2"/>
      <c r="AC1030" s="4">
        <f>P1030*U1030/1000000</f>
        <v>3239.9875</v>
      </c>
      <c r="AD1030" s="4">
        <f>AC1030*(1-Z1030/100)</f>
        <v>3239.9875</v>
      </c>
      <c r="AE1030" s="2" t="s">
        <v>66</v>
      </c>
      <c r="AF1030" s="2" t="s">
        <v>67</v>
      </c>
      <c r="AG1030" s="2" t="s">
        <v>68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1413</v>
      </c>
      <c r="B1031" s="2" t="s">
        <v>1404</v>
      </c>
      <c r="C1031" s="2" t="s">
        <v>47</v>
      </c>
      <c r="D1031" s="2" t="s">
        <v>1405</v>
      </c>
      <c r="E1031" s="2" t="s">
        <v>1299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1406</v>
      </c>
      <c r="K1031" s="2" t="s">
        <v>55</v>
      </c>
      <c r="L1031" s="2" t="s">
        <v>51</v>
      </c>
      <c r="M1031" s="2" t="s">
        <v>100</v>
      </c>
      <c r="N1031" s="3">
        <v>1905875</v>
      </c>
      <c r="O1031" s="3" t="s">
        <v>57</v>
      </c>
      <c r="P1031" s="4">
        <f>IF(O1031="吨",N1031*1000,IF(O1031="万立方米",N1031*10000,""))</f>
        <v>1905875000.0</v>
      </c>
      <c r="Q1031" s="2" t="s">
        <v>58</v>
      </c>
      <c r="R1031" s="2" t="s">
        <v>59</v>
      </c>
      <c r="S1031" s="2" t="s">
        <v>101</v>
      </c>
      <c r="T1031" s="2" t="s">
        <v>75</v>
      </c>
      <c r="U1031" s="4">
        <f>0.12</f>
        <v>0.12</v>
      </c>
      <c r="V1031" s="2" t="s">
        <v>62</v>
      </c>
      <c r="W1031" s="2" t="s">
        <v>102</v>
      </c>
      <c r="X1031" s="2" t="s">
        <v>64</v>
      </c>
      <c r="Y1031" s="2" t="s">
        <v>65</v>
      </c>
      <c r="Z1031" s="2">
        <v>0</v>
      </c>
      <c r="AA1031" s="2"/>
      <c r="AB1031" s="2"/>
      <c r="AC1031" s="4">
        <f>P1031*U1031/1000000</f>
        <v>228.705</v>
      </c>
      <c r="AD1031" s="4">
        <f>AC1031*(1-Z1031/100)</f>
        <v>228.705</v>
      </c>
      <c r="AE1031" s="2" t="s">
        <v>66</v>
      </c>
      <c r="AF1031" s="2" t="s">
        <v>67</v>
      </c>
      <c r="AG1031" s="2" t="s">
        <v>68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1414</v>
      </c>
      <c r="B1032" s="2" t="s">
        <v>1404</v>
      </c>
      <c r="C1032" s="2" t="s">
        <v>47</v>
      </c>
      <c r="D1032" s="2" t="s">
        <v>1405</v>
      </c>
      <c r="E1032" s="2" t="s">
        <v>1299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104</v>
      </c>
      <c r="N1032" s="3"/>
      <c r="O1032" s="3"/>
      <c r="P1032" s="4">
        <v>0.0</v>
      </c>
      <c r="Q1032" s="2" t="s">
        <v>105</v>
      </c>
      <c r="R1032" s="2" t="s">
        <v>106</v>
      </c>
      <c r="S1032" s="2" t="s">
        <v>107</v>
      </c>
      <c r="T1032" s="2" t="s">
        <v>108</v>
      </c>
      <c r="U1032" s="4">
        <f>0.0</f>
        <v>0.0</v>
      </c>
      <c r="V1032" s="2" t="s">
        <v>109</v>
      </c>
      <c r="W1032" s="2" t="s">
        <v>110</v>
      </c>
      <c r="X1032" s="2"/>
      <c r="Y1032" s="2" t="s">
        <v>65</v>
      </c>
      <c r="Z1032" s="2">
        <v>0</v>
      </c>
      <c r="AA1032" s="2"/>
      <c r="AB1032" s="2"/>
      <c r="AC1032" s="4"/>
      <c r="AD1032" s="4"/>
      <c r="AE1032" s="2" t="s">
        <v>171</v>
      </c>
      <c r="AF1032" s="2" t="s">
        <v>172</v>
      </c>
      <c r="AG1032" s="2" t="s">
        <v>173</v>
      </c>
      <c r="AH1032" s="2" t="s">
        <v>69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1415</v>
      </c>
      <c r="B1033" s="2" t="s">
        <v>1416</v>
      </c>
      <c r="C1033" s="2" t="s">
        <v>47</v>
      </c>
      <c r="D1033" s="2" t="s">
        <v>1417</v>
      </c>
      <c r="E1033" s="2" t="s">
        <v>152</v>
      </c>
      <c r="F1033" s="2" t="s">
        <v>178</v>
      </c>
      <c r="G1033" s="2" t="s">
        <v>572</v>
      </c>
      <c r="H1033" s="2" t="s">
        <v>138</v>
      </c>
      <c r="I1033" s="2" t="s">
        <v>53</v>
      </c>
      <c r="J1033" s="2" t="s">
        <v>1418</v>
      </c>
      <c r="K1033" s="2" t="s">
        <v>55</v>
      </c>
      <c r="L1033" s="2" t="s">
        <v>51</v>
      </c>
      <c r="M1033" s="2" t="s">
        <v>56</v>
      </c>
      <c r="N1033" s="3">
        <v>8084.18</v>
      </c>
      <c r="O1033" s="3" t="s">
        <v>57</v>
      </c>
      <c r="P1033" s="4">
        <f>IF(O1033="吨",N1033*1000,IF(O1033="万立方米",N1033*10000,""))</f>
        <v>8084180.0</v>
      </c>
      <c r="Q1033" s="2" t="s">
        <v>58</v>
      </c>
      <c r="R1033" s="2" t="s">
        <v>59</v>
      </c>
      <c r="S1033" s="2" t="s">
        <v>60</v>
      </c>
      <c r="T1033" s="2" t="s">
        <v>61</v>
      </c>
      <c r="U1033" s="4">
        <f>0.06</f>
        <v>0.06</v>
      </c>
      <c r="V1033" s="2" t="s">
        <v>62</v>
      </c>
      <c r="W1033" s="2" t="s">
        <v>63</v>
      </c>
      <c r="X1033" s="2" t="s">
        <v>64</v>
      </c>
      <c r="Y1033" s="2" t="s">
        <v>65</v>
      </c>
      <c r="Z1033" s="2">
        <v>0</v>
      </c>
      <c r="AA1033" s="2"/>
      <c r="AB1033" s="2"/>
      <c r="AC1033" s="4">
        <f>P1033*U1033/1000000</f>
        <v>0.4850508</v>
      </c>
      <c r="AD1033" s="4">
        <f>AC1033*(1-Z1033/100)</f>
        <v>0.4850508</v>
      </c>
      <c r="AE1033" s="2" t="s">
        <v>66</v>
      </c>
      <c r="AF1033" s="2" t="s">
        <v>67</v>
      </c>
      <c r="AG1033" s="2"/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1419</v>
      </c>
      <c r="B1034" s="2" t="s">
        <v>1416</v>
      </c>
      <c r="C1034" s="2" t="s">
        <v>47</v>
      </c>
      <c r="D1034" s="2" t="s">
        <v>1417</v>
      </c>
      <c r="E1034" s="2" t="s">
        <v>152</v>
      </c>
      <c r="F1034" s="2" t="s">
        <v>178</v>
      </c>
      <c r="G1034" s="2" t="s">
        <v>572</v>
      </c>
      <c r="H1034" s="2" t="s">
        <v>138</v>
      </c>
      <c r="I1034" s="2" t="s">
        <v>53</v>
      </c>
      <c r="J1034" s="2" t="s">
        <v>1418</v>
      </c>
      <c r="K1034" s="2" t="s">
        <v>55</v>
      </c>
      <c r="L1034" s="2" t="s">
        <v>51</v>
      </c>
      <c r="M1034" s="2" t="s">
        <v>73</v>
      </c>
      <c r="N1034" s="3">
        <v>8084.18</v>
      </c>
      <c r="O1034" s="3" t="s">
        <v>57</v>
      </c>
      <c r="P1034" s="4">
        <f>IF(O1034="吨",N1034*1000,IF(O1034="万立方米",N1034*10000,""))</f>
        <v>8084180.0</v>
      </c>
      <c r="Q1034" s="2" t="s">
        <v>58</v>
      </c>
      <c r="R1034" s="2" t="s">
        <v>59</v>
      </c>
      <c r="S1034" s="2" t="s">
        <v>74</v>
      </c>
      <c r="T1034" s="2" t="s">
        <v>75</v>
      </c>
      <c r="U1034" s="4">
        <f>1.5</f>
        <v>1.5</v>
      </c>
      <c r="V1034" s="2" t="s">
        <v>62</v>
      </c>
      <c r="W1034" s="2" t="s">
        <v>76</v>
      </c>
      <c r="X1034" s="2" t="s">
        <v>64</v>
      </c>
      <c r="Y1034" s="2" t="s">
        <v>65</v>
      </c>
      <c r="Z1034" s="2">
        <v>0</v>
      </c>
      <c r="AA1034" s="2"/>
      <c r="AB1034" s="2"/>
      <c r="AC1034" s="4">
        <f>P1034*U1034/1000000</f>
        <v>12.12627</v>
      </c>
      <c r="AD1034" s="4">
        <f>AC1034*(1-Z1034/100)</f>
        <v>12.12627</v>
      </c>
      <c r="AE1034" s="2" t="s">
        <v>66</v>
      </c>
      <c r="AF1034" s="2" t="s">
        <v>67</v>
      </c>
      <c r="AG1034" s="2"/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1420</v>
      </c>
      <c r="B1035" s="2" t="s">
        <v>1416</v>
      </c>
      <c r="C1035" s="2" t="s">
        <v>47</v>
      </c>
      <c r="D1035" s="2" t="s">
        <v>1417</v>
      </c>
      <c r="E1035" s="2" t="s">
        <v>152</v>
      </c>
      <c r="F1035" s="2" t="s">
        <v>178</v>
      </c>
      <c r="G1035" s="2" t="s">
        <v>572</v>
      </c>
      <c r="H1035" s="2" t="s">
        <v>138</v>
      </c>
      <c r="I1035" s="2" t="s">
        <v>53</v>
      </c>
      <c r="J1035" s="2" t="s">
        <v>1418</v>
      </c>
      <c r="K1035" s="2" t="s">
        <v>55</v>
      </c>
      <c r="L1035" s="2" t="s">
        <v>51</v>
      </c>
      <c r="M1035" s="2" t="s">
        <v>78</v>
      </c>
      <c r="N1035" s="3">
        <v>8084.18</v>
      </c>
      <c r="O1035" s="3" t="s">
        <v>57</v>
      </c>
      <c r="P1035" s="4">
        <f>IF(O1035="吨",N1035*1000,IF(O1035="万立方米",N1035*10000,""))</f>
        <v>8084180.0</v>
      </c>
      <c r="Q1035" s="2" t="s">
        <v>58</v>
      </c>
      <c r="R1035" s="2" t="s">
        <v>59</v>
      </c>
      <c r="S1035" s="2" t="s">
        <v>79</v>
      </c>
      <c r="T1035" s="2" t="s">
        <v>75</v>
      </c>
      <c r="U1035" s="4">
        <f>6.0</f>
        <v>6.0</v>
      </c>
      <c r="V1035" s="2" t="s">
        <v>62</v>
      </c>
      <c r="W1035" s="2" t="s">
        <v>80</v>
      </c>
      <c r="X1035" s="2" t="s">
        <v>64</v>
      </c>
      <c r="Y1035" s="2" t="s">
        <v>65</v>
      </c>
      <c r="Z1035" s="2">
        <v>0</v>
      </c>
      <c r="AA1035" s="2"/>
      <c r="AB1035" s="2"/>
      <c r="AC1035" s="4">
        <f>P1035*U1035/1000000</f>
        <v>48.50508</v>
      </c>
      <c r="AD1035" s="4">
        <f>AC1035*(1-Z1035/100)</f>
        <v>48.50508</v>
      </c>
      <c r="AE1035" s="2" t="s">
        <v>66</v>
      </c>
      <c r="AF1035" s="2" t="s">
        <v>67</v>
      </c>
      <c r="AG1035" s="2"/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1421</v>
      </c>
      <c r="B1036" s="2" t="s">
        <v>1416</v>
      </c>
      <c r="C1036" s="2" t="s">
        <v>47</v>
      </c>
      <c r="D1036" s="2" t="s">
        <v>1417</v>
      </c>
      <c r="E1036" s="2" t="s">
        <v>152</v>
      </c>
      <c r="F1036" s="2" t="s">
        <v>178</v>
      </c>
      <c r="G1036" s="2" t="s">
        <v>572</v>
      </c>
      <c r="H1036" s="2" t="s">
        <v>138</v>
      </c>
      <c r="I1036" s="2" t="s">
        <v>53</v>
      </c>
      <c r="J1036" s="2" t="s">
        <v>1418</v>
      </c>
      <c r="K1036" s="2" t="s">
        <v>55</v>
      </c>
      <c r="L1036" s="2" t="s">
        <v>51</v>
      </c>
      <c r="M1036" s="2" t="s">
        <v>82</v>
      </c>
      <c r="N1036" s="3">
        <v>8084.18</v>
      </c>
      <c r="O1036" s="3" t="s">
        <v>57</v>
      </c>
      <c r="P1036" s="4">
        <f>IF(O1036="吨",N1036*1000,IF(O1036="万立方米",N1036*10000,""))</f>
        <v>8084180.0</v>
      </c>
      <c r="Q1036" s="2" t="s">
        <v>58</v>
      </c>
      <c r="R1036" s="2" t="s">
        <v>59</v>
      </c>
      <c r="S1036" s="2" t="s">
        <v>83</v>
      </c>
      <c r="T1036" s="2" t="s">
        <v>61</v>
      </c>
      <c r="U1036" s="4">
        <f>0.35</f>
        <v>0.35</v>
      </c>
      <c r="V1036" s="2" t="s">
        <v>62</v>
      </c>
      <c r="W1036" s="2" t="s">
        <v>84</v>
      </c>
      <c r="X1036" s="2" t="s">
        <v>64</v>
      </c>
      <c r="Y1036" s="2" t="s">
        <v>65</v>
      </c>
      <c r="Z1036" s="2">
        <v>0</v>
      </c>
      <c r="AA1036" s="2"/>
      <c r="AB1036" s="2"/>
      <c r="AC1036" s="4">
        <f>P1036*U1036/1000000</f>
        <v>2.829463</v>
      </c>
      <c r="AD1036" s="4">
        <f>AC1036*(1-Z1036/100)</f>
        <v>2.829463</v>
      </c>
      <c r="AE1036" s="2" t="s">
        <v>66</v>
      </c>
      <c r="AF1036" s="2" t="s">
        <v>67</v>
      </c>
      <c r="AG1036" s="2"/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1422</v>
      </c>
      <c r="B1037" s="2" t="s">
        <v>1416</v>
      </c>
      <c r="C1037" s="2" t="s">
        <v>47</v>
      </c>
      <c r="D1037" s="2" t="s">
        <v>1417</v>
      </c>
      <c r="E1037" s="2" t="s">
        <v>152</v>
      </c>
      <c r="F1037" s="2" t="s">
        <v>178</v>
      </c>
      <c r="G1037" s="2" t="s">
        <v>572</v>
      </c>
      <c r="H1037" s="2" t="s">
        <v>138</v>
      </c>
      <c r="I1037" s="2" t="s">
        <v>53</v>
      </c>
      <c r="J1037" s="2" t="s">
        <v>1418</v>
      </c>
      <c r="K1037" s="2" t="s">
        <v>55</v>
      </c>
      <c r="L1037" s="2" t="s">
        <v>51</v>
      </c>
      <c r="M1037" s="2" t="s">
        <v>86</v>
      </c>
      <c r="N1037" s="3">
        <v>8084.18</v>
      </c>
      <c r="O1037" s="3" t="s">
        <v>57</v>
      </c>
      <c r="P1037" s="4">
        <f>IF(O1037="吨",N1037*1000,IF(O1037="万立方米",N1037*10000,""))</f>
        <v>8084180.0</v>
      </c>
      <c r="Q1037" s="2" t="s">
        <v>58</v>
      </c>
      <c r="R1037" s="2" t="s">
        <v>59</v>
      </c>
      <c r="S1037" s="2" t="s">
        <v>87</v>
      </c>
      <c r="T1037" s="2" t="s">
        <v>88</v>
      </c>
      <c r="U1037" s="4">
        <f>0.75</f>
        <v>0.75</v>
      </c>
      <c r="V1037" s="2" t="s">
        <v>62</v>
      </c>
      <c r="W1037" s="2" t="s">
        <v>89</v>
      </c>
      <c r="X1037" s="2" t="s">
        <v>64</v>
      </c>
      <c r="Y1037" s="2" t="s">
        <v>65</v>
      </c>
      <c r="Z1037" s="2">
        <v>0</v>
      </c>
      <c r="AA1037" s="2"/>
      <c r="AB1037" s="2"/>
      <c r="AC1037" s="4">
        <f>P1037*U1037/1000000</f>
        <v>6.063135</v>
      </c>
      <c r="AD1037" s="4">
        <f>AC1038*(1-AA1037/100)+(AC1037-AC1038)*(1-AB1037/100)</f>
        <v>6.063135</v>
      </c>
      <c r="AE1037" s="2" t="s">
        <v>66</v>
      </c>
      <c r="AF1037" s="2" t="s">
        <v>67</v>
      </c>
      <c r="AG1037" s="2"/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1423</v>
      </c>
      <c r="B1038" s="2" t="s">
        <v>1416</v>
      </c>
      <c r="C1038" s="2" t="s">
        <v>47</v>
      </c>
      <c r="D1038" s="2" t="s">
        <v>1417</v>
      </c>
      <c r="E1038" s="2" t="s">
        <v>152</v>
      </c>
      <c r="F1038" s="2" t="s">
        <v>178</v>
      </c>
      <c r="G1038" s="2" t="s">
        <v>572</v>
      </c>
      <c r="H1038" s="2" t="s">
        <v>138</v>
      </c>
      <c r="I1038" s="2" t="s">
        <v>53</v>
      </c>
      <c r="J1038" s="2" t="s">
        <v>1418</v>
      </c>
      <c r="K1038" s="2" t="s">
        <v>55</v>
      </c>
      <c r="L1038" s="2" t="s">
        <v>51</v>
      </c>
      <c r="M1038" s="2" t="s">
        <v>91</v>
      </c>
      <c r="N1038" s="3">
        <v>8084.18</v>
      </c>
      <c r="O1038" s="3" t="s">
        <v>57</v>
      </c>
      <c r="P1038" s="4">
        <f>IF(O1038="吨",N1038*1000,IF(O1038="万立方米",N1038*10000,""))</f>
        <v>8084180.0</v>
      </c>
      <c r="Q1038" s="2" t="s">
        <v>58</v>
      </c>
      <c r="R1038" s="2" t="s">
        <v>59</v>
      </c>
      <c r="S1038" s="2" t="s">
        <v>92</v>
      </c>
      <c r="T1038" s="2" t="s">
        <v>88</v>
      </c>
      <c r="U1038" s="4">
        <f>0.75</f>
        <v>0.75</v>
      </c>
      <c r="V1038" s="2" t="s">
        <v>62</v>
      </c>
      <c r="W1038" s="2" t="s">
        <v>93</v>
      </c>
      <c r="X1038" s="2" t="s">
        <v>64</v>
      </c>
      <c r="Y1038" s="2" t="s">
        <v>65</v>
      </c>
      <c r="Z1038" s="2">
        <v>0</v>
      </c>
      <c r="AA1038" s="2"/>
      <c r="AB1038" s="2"/>
      <c r="AC1038" s="4">
        <f>P1038*U1038/1000000</f>
        <v>6.063135</v>
      </c>
      <c r="AD1038" s="4">
        <f>AC1038*(1-Z1038/100)</f>
        <v>6.063135</v>
      </c>
      <c r="AE1038" s="2" t="s">
        <v>66</v>
      </c>
      <c r="AF1038" s="2" t="s">
        <v>67</v>
      </c>
      <c r="AG1038" s="2"/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1424</v>
      </c>
      <c r="B1039" s="2" t="s">
        <v>1416</v>
      </c>
      <c r="C1039" s="2" t="s">
        <v>47</v>
      </c>
      <c r="D1039" s="2" t="s">
        <v>1417</v>
      </c>
      <c r="E1039" s="2" t="s">
        <v>152</v>
      </c>
      <c r="F1039" s="2" t="s">
        <v>178</v>
      </c>
      <c r="G1039" s="2" t="s">
        <v>572</v>
      </c>
      <c r="H1039" s="2" t="s">
        <v>138</v>
      </c>
      <c r="I1039" s="2" t="s">
        <v>53</v>
      </c>
      <c r="J1039" s="2" t="s">
        <v>1418</v>
      </c>
      <c r="K1039" s="2" t="s">
        <v>55</v>
      </c>
      <c r="L1039" s="2" t="s">
        <v>51</v>
      </c>
      <c r="M1039" s="2" t="s">
        <v>95</v>
      </c>
      <c r="N1039" s="3">
        <v>8084.18</v>
      </c>
      <c r="O1039" s="3" t="s">
        <v>57</v>
      </c>
      <c r="P1039" s="4">
        <f>IF(O1039="吨",N1039*1000,IF(O1039="万立方米",N1039*10000,""))</f>
        <v>8084180.0</v>
      </c>
      <c r="Q1039" s="2" t="s">
        <v>58</v>
      </c>
      <c r="R1039" s="2" t="s">
        <v>59</v>
      </c>
      <c r="S1039" s="2" t="s">
        <v>96</v>
      </c>
      <c r="T1039" s="2" t="s">
        <v>97</v>
      </c>
      <c r="U1039" s="4">
        <f>1.7</f>
        <v>1.7</v>
      </c>
      <c r="V1039" s="2" t="s">
        <v>62</v>
      </c>
      <c r="W1039" s="2" t="s">
        <v>98</v>
      </c>
      <c r="X1039" s="2" t="s">
        <v>64</v>
      </c>
      <c r="Y1039" s="2" t="s">
        <v>65</v>
      </c>
      <c r="Z1039" s="2">
        <v>0</v>
      </c>
      <c r="AA1039" s="2"/>
      <c r="AB1039" s="2"/>
      <c r="AC1039" s="4">
        <f>P1039*U1039/1000000</f>
        <v>13.743106</v>
      </c>
      <c r="AD1039" s="4">
        <f>AC1039*(1-Z1039/100)</f>
        <v>13.743106</v>
      </c>
      <c r="AE1039" s="2" t="s">
        <v>66</v>
      </c>
      <c r="AF1039" s="2" t="s">
        <v>67</v>
      </c>
      <c r="AG1039" s="2"/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1425</v>
      </c>
      <c r="B1040" s="2" t="s">
        <v>1416</v>
      </c>
      <c r="C1040" s="2" t="s">
        <v>47</v>
      </c>
      <c r="D1040" s="2" t="s">
        <v>1417</v>
      </c>
      <c r="E1040" s="2" t="s">
        <v>152</v>
      </c>
      <c r="F1040" s="2" t="s">
        <v>178</v>
      </c>
      <c r="G1040" s="2" t="s">
        <v>572</v>
      </c>
      <c r="H1040" s="2" t="s">
        <v>138</v>
      </c>
      <c r="I1040" s="2" t="s">
        <v>53</v>
      </c>
      <c r="J1040" s="2" t="s">
        <v>1418</v>
      </c>
      <c r="K1040" s="2" t="s">
        <v>55</v>
      </c>
      <c r="L1040" s="2" t="s">
        <v>51</v>
      </c>
      <c r="M1040" s="2" t="s">
        <v>100</v>
      </c>
      <c r="N1040" s="3">
        <v>8084.18</v>
      </c>
      <c r="O1040" s="3" t="s">
        <v>57</v>
      </c>
      <c r="P1040" s="4">
        <f>IF(O1040="吨",N1040*1000,IF(O1040="万立方米",N1040*10000,""))</f>
        <v>8084180.0</v>
      </c>
      <c r="Q1040" s="2" t="s">
        <v>58</v>
      </c>
      <c r="R1040" s="2" t="s">
        <v>59</v>
      </c>
      <c r="S1040" s="2" t="s">
        <v>101</v>
      </c>
      <c r="T1040" s="2" t="s">
        <v>75</v>
      </c>
      <c r="U1040" s="4">
        <f>0.12</f>
        <v>0.12</v>
      </c>
      <c r="V1040" s="2" t="s">
        <v>62</v>
      </c>
      <c r="W1040" s="2" t="s">
        <v>102</v>
      </c>
      <c r="X1040" s="2" t="s">
        <v>64</v>
      </c>
      <c r="Y1040" s="2" t="s">
        <v>65</v>
      </c>
      <c r="Z1040" s="2">
        <v>0</v>
      </c>
      <c r="AA1040" s="2"/>
      <c r="AB1040" s="2"/>
      <c r="AC1040" s="4">
        <f>P1040*U1040/1000000</f>
        <v>0.9701016</v>
      </c>
      <c r="AD1040" s="4">
        <f>AC1040*(1-Z1040/100)</f>
        <v>0.9701016</v>
      </c>
      <c r="AE1040" s="2" t="s">
        <v>66</v>
      </c>
      <c r="AF1040" s="2" t="s">
        <v>67</v>
      </c>
      <c r="AG1040" s="2"/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1426</v>
      </c>
      <c r="B1041" s="2" t="s">
        <v>1416</v>
      </c>
      <c r="C1041" s="2" t="s">
        <v>47</v>
      </c>
      <c r="D1041" s="2" t="s">
        <v>1417</v>
      </c>
      <c r="E1041" s="2" t="s">
        <v>152</v>
      </c>
      <c r="F1041" s="2" t="s">
        <v>178</v>
      </c>
      <c r="G1041" s="2" t="s">
        <v>572</v>
      </c>
      <c r="H1041" s="2" t="s">
        <v>138</v>
      </c>
      <c r="I1041" s="2"/>
      <c r="J1041" s="2"/>
      <c r="K1041" s="2"/>
      <c r="L1041" s="2"/>
      <c r="M1041" s="2" t="s">
        <v>104</v>
      </c>
      <c r="N1041" s="3"/>
      <c r="O1041" s="3"/>
      <c r="P1041" s="4">
        <v>0.0</v>
      </c>
      <c r="Q1041" s="2" t="s">
        <v>105</v>
      </c>
      <c r="R1041" s="2" t="s">
        <v>106</v>
      </c>
      <c r="S1041" s="2" t="s">
        <v>107</v>
      </c>
      <c r="T1041" s="2" t="s">
        <v>108</v>
      </c>
      <c r="U1041" s="4">
        <f>0.0</f>
        <v>0.0</v>
      </c>
      <c r="V1041" s="2" t="s">
        <v>109</v>
      </c>
      <c r="W1041" s="2" t="s">
        <v>110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134</v>
      </c>
      <c r="AH1041" s="2" t="s">
        <v>69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1427</v>
      </c>
      <c r="B1042" s="2" t="s">
        <v>1428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243</v>
      </c>
      <c r="I1042" s="2" t="s">
        <v>53</v>
      </c>
      <c r="J1042" s="2" t="s">
        <v>54</v>
      </c>
      <c r="K1042" s="2" t="s">
        <v>55</v>
      </c>
      <c r="L1042" s="2" t="s">
        <v>51</v>
      </c>
      <c r="M1042" s="2" t="s">
        <v>56</v>
      </c>
      <c r="N1042" s="3">
        <v>862646.14</v>
      </c>
      <c r="O1042" s="3" t="s">
        <v>57</v>
      </c>
      <c r="P1042" s="4">
        <f>IF(O1042="吨",N1042*1000,IF(O1042="万立方米",N1042*10000,""))</f>
        <v>862646140.0</v>
      </c>
      <c r="Q1042" s="2" t="s">
        <v>58</v>
      </c>
      <c r="R1042" s="2" t="s">
        <v>59</v>
      </c>
      <c r="S1042" s="2" t="s">
        <v>60</v>
      </c>
      <c r="T1042" s="2" t="s">
        <v>61</v>
      </c>
      <c r="U1042" s="4">
        <f>0.06</f>
        <v>0.06</v>
      </c>
      <c r="V1042" s="2" t="s">
        <v>62</v>
      </c>
      <c r="W1042" s="2" t="s">
        <v>63</v>
      </c>
      <c r="X1042" s="2" t="s">
        <v>64</v>
      </c>
      <c r="Y1042" s="2" t="s">
        <v>65</v>
      </c>
      <c r="Z1042" s="2">
        <v>0</v>
      </c>
      <c r="AA1042" s="2"/>
      <c r="AB1042" s="2"/>
      <c r="AC1042" s="4">
        <f>P1042*U1042/1000000</f>
        <v>51.7587684</v>
      </c>
      <c r="AD1042" s="4">
        <f>AC1042*(1-Z1042/100)</f>
        <v>51.7587684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1429</v>
      </c>
      <c r="B1043" s="2" t="s">
        <v>1428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243</v>
      </c>
      <c r="I1043" s="2" t="s">
        <v>53</v>
      </c>
      <c r="J1043" s="2" t="s">
        <v>54</v>
      </c>
      <c r="K1043" s="2" t="s">
        <v>55</v>
      </c>
      <c r="L1043" s="2" t="s">
        <v>51</v>
      </c>
      <c r="M1043" s="2" t="s">
        <v>73</v>
      </c>
      <c r="N1043" s="3">
        <v>862646.14</v>
      </c>
      <c r="O1043" s="3" t="s">
        <v>57</v>
      </c>
      <c r="P1043" s="4">
        <f>IF(O1043="吨",N1043*1000,IF(O1043="万立方米",N1043*10000,""))</f>
        <v>862646140.0</v>
      </c>
      <c r="Q1043" s="2" t="s">
        <v>58</v>
      </c>
      <c r="R1043" s="2" t="s">
        <v>59</v>
      </c>
      <c r="S1043" s="2" t="s">
        <v>74</v>
      </c>
      <c r="T1043" s="2" t="s">
        <v>75</v>
      </c>
      <c r="U1043" s="4">
        <f>1.5</f>
        <v>1.5</v>
      </c>
      <c r="V1043" s="2" t="s">
        <v>62</v>
      </c>
      <c r="W1043" s="2" t="s">
        <v>76</v>
      </c>
      <c r="X1043" s="2" t="s">
        <v>64</v>
      </c>
      <c r="Y1043" s="2" t="s">
        <v>65</v>
      </c>
      <c r="Z1043" s="2">
        <v>0</v>
      </c>
      <c r="AA1043" s="2"/>
      <c r="AB1043" s="2"/>
      <c r="AC1043" s="4">
        <f>P1043*U1043/1000000</f>
        <v>1293.96921</v>
      </c>
      <c r="AD1043" s="4">
        <f>AC1043*(1-Z1043/100)</f>
        <v>1293.96921</v>
      </c>
      <c r="AE1043" s="2" t="s">
        <v>66</v>
      </c>
      <c r="AF1043" s="2" t="s">
        <v>67</v>
      </c>
      <c r="AG1043" s="2" t="s">
        <v>68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1430</v>
      </c>
      <c r="B1044" s="2" t="s">
        <v>1428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243</v>
      </c>
      <c r="I1044" s="2" t="s">
        <v>53</v>
      </c>
      <c r="J1044" s="2" t="s">
        <v>54</v>
      </c>
      <c r="K1044" s="2" t="s">
        <v>55</v>
      </c>
      <c r="L1044" s="2" t="s">
        <v>51</v>
      </c>
      <c r="M1044" s="2" t="s">
        <v>78</v>
      </c>
      <c r="N1044" s="3">
        <v>862646.14</v>
      </c>
      <c r="O1044" s="3" t="s">
        <v>57</v>
      </c>
      <c r="P1044" s="4">
        <f>IF(O1044="吨",N1044*1000,IF(O1044="万立方米",N1044*10000,""))</f>
        <v>862646140.0</v>
      </c>
      <c r="Q1044" s="2" t="s">
        <v>58</v>
      </c>
      <c r="R1044" s="2" t="s">
        <v>59</v>
      </c>
      <c r="S1044" s="2" t="s">
        <v>79</v>
      </c>
      <c r="T1044" s="2" t="s">
        <v>75</v>
      </c>
      <c r="U1044" s="4">
        <f>6.0</f>
        <v>6.0</v>
      </c>
      <c r="V1044" s="2" t="s">
        <v>62</v>
      </c>
      <c r="W1044" s="2" t="s">
        <v>80</v>
      </c>
      <c r="X1044" s="2" t="s">
        <v>64</v>
      </c>
      <c r="Y1044" s="2" t="s">
        <v>65</v>
      </c>
      <c r="Z1044" s="2">
        <v>0</v>
      </c>
      <c r="AA1044" s="2"/>
      <c r="AB1044" s="2"/>
      <c r="AC1044" s="4">
        <f>P1044*U1044/1000000</f>
        <v>5175.87684</v>
      </c>
      <c r="AD1044" s="4">
        <f>AC1044*(1-Z1044/100)</f>
        <v>5175.87684</v>
      </c>
      <c r="AE1044" s="2" t="s">
        <v>66</v>
      </c>
      <c r="AF1044" s="2" t="s">
        <v>67</v>
      </c>
      <c r="AG1044" s="2" t="s">
        <v>68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1431</v>
      </c>
      <c r="B1045" s="2" t="s">
        <v>1428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243</v>
      </c>
      <c r="I1045" s="2" t="s">
        <v>53</v>
      </c>
      <c r="J1045" s="2" t="s">
        <v>54</v>
      </c>
      <c r="K1045" s="2" t="s">
        <v>55</v>
      </c>
      <c r="L1045" s="2" t="s">
        <v>51</v>
      </c>
      <c r="M1045" s="2" t="s">
        <v>82</v>
      </c>
      <c r="N1045" s="3">
        <v>862646.14</v>
      </c>
      <c r="O1045" s="3" t="s">
        <v>57</v>
      </c>
      <c r="P1045" s="4">
        <f>IF(O1045="吨",N1045*1000,IF(O1045="万立方米",N1045*10000,""))</f>
        <v>862646140.0</v>
      </c>
      <c r="Q1045" s="2" t="s">
        <v>58</v>
      </c>
      <c r="R1045" s="2" t="s">
        <v>59</v>
      </c>
      <c r="S1045" s="2" t="s">
        <v>83</v>
      </c>
      <c r="T1045" s="2" t="s">
        <v>61</v>
      </c>
      <c r="U1045" s="4">
        <f>0.35</f>
        <v>0.35</v>
      </c>
      <c r="V1045" s="2" t="s">
        <v>62</v>
      </c>
      <c r="W1045" s="2" t="s">
        <v>84</v>
      </c>
      <c r="X1045" s="2" t="s">
        <v>64</v>
      </c>
      <c r="Y1045" s="2" t="s">
        <v>65</v>
      </c>
      <c r="Z1045" s="2">
        <v>0</v>
      </c>
      <c r="AA1045" s="2"/>
      <c r="AB1045" s="2"/>
      <c r="AC1045" s="4">
        <f>P1045*U1045/1000000</f>
        <v>301.926149</v>
      </c>
      <c r="AD1045" s="4">
        <f>AC1045*(1-Z1045/100)</f>
        <v>301.926149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1432</v>
      </c>
      <c r="B1046" s="2" t="s">
        <v>1428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243</v>
      </c>
      <c r="I1046" s="2" t="s">
        <v>53</v>
      </c>
      <c r="J1046" s="2" t="s">
        <v>54</v>
      </c>
      <c r="K1046" s="2" t="s">
        <v>55</v>
      </c>
      <c r="L1046" s="2" t="s">
        <v>51</v>
      </c>
      <c r="M1046" s="2" t="s">
        <v>86</v>
      </c>
      <c r="N1046" s="3">
        <v>862646.14</v>
      </c>
      <c r="O1046" s="3" t="s">
        <v>57</v>
      </c>
      <c r="P1046" s="4">
        <f>IF(O1046="吨",N1046*1000,IF(O1046="万立方米",N1046*10000,""))</f>
        <v>862646140.0</v>
      </c>
      <c r="Q1046" s="2" t="s">
        <v>58</v>
      </c>
      <c r="R1046" s="2" t="s">
        <v>59</v>
      </c>
      <c r="S1046" s="2" t="s">
        <v>87</v>
      </c>
      <c r="T1046" s="2" t="s">
        <v>88</v>
      </c>
      <c r="U1046" s="4">
        <f>0.75</f>
        <v>0.75</v>
      </c>
      <c r="V1046" s="2" t="s">
        <v>62</v>
      </c>
      <c r="W1046" s="2" t="s">
        <v>89</v>
      </c>
      <c r="X1046" s="2" t="s">
        <v>64</v>
      </c>
      <c r="Y1046" s="2" t="s">
        <v>65</v>
      </c>
      <c r="Z1046" s="2">
        <v>0</v>
      </c>
      <c r="AA1046" s="2"/>
      <c r="AB1046" s="2"/>
      <c r="AC1046" s="4">
        <f>P1046*U1046/1000000</f>
        <v>646.984605</v>
      </c>
      <c r="AD1046" s="4">
        <f>AC1047*(1-AA1046/100)+(AC1046-AC1047)*(1-AB1046/100)</f>
        <v>646.984605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1433</v>
      </c>
      <c r="B1047" s="2" t="s">
        <v>1428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243</v>
      </c>
      <c r="I1047" s="2" t="s">
        <v>53</v>
      </c>
      <c r="J1047" s="2" t="s">
        <v>54</v>
      </c>
      <c r="K1047" s="2" t="s">
        <v>55</v>
      </c>
      <c r="L1047" s="2" t="s">
        <v>51</v>
      </c>
      <c r="M1047" s="2" t="s">
        <v>91</v>
      </c>
      <c r="N1047" s="3">
        <v>862646.14</v>
      </c>
      <c r="O1047" s="3" t="s">
        <v>57</v>
      </c>
      <c r="P1047" s="4">
        <f>IF(O1047="吨",N1047*1000,IF(O1047="万立方米",N1047*10000,""))</f>
        <v>862646140.0</v>
      </c>
      <c r="Q1047" s="2" t="s">
        <v>58</v>
      </c>
      <c r="R1047" s="2" t="s">
        <v>59</v>
      </c>
      <c r="S1047" s="2" t="s">
        <v>92</v>
      </c>
      <c r="T1047" s="2" t="s">
        <v>88</v>
      </c>
      <c r="U1047" s="4">
        <f>0.75</f>
        <v>0.75</v>
      </c>
      <c r="V1047" s="2" t="s">
        <v>62</v>
      </c>
      <c r="W1047" s="2" t="s">
        <v>93</v>
      </c>
      <c r="X1047" s="2" t="s">
        <v>64</v>
      </c>
      <c r="Y1047" s="2" t="s">
        <v>65</v>
      </c>
      <c r="Z1047" s="2">
        <v>0</v>
      </c>
      <c r="AA1047" s="2"/>
      <c r="AB1047" s="2"/>
      <c r="AC1047" s="4">
        <f>P1047*U1047/1000000</f>
        <v>646.984605</v>
      </c>
      <c r="AD1047" s="4">
        <f>AC1047*(1-Z1047/100)</f>
        <v>646.984605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1434</v>
      </c>
      <c r="B1048" s="2" t="s">
        <v>1428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243</v>
      </c>
      <c r="I1048" s="2" t="s">
        <v>53</v>
      </c>
      <c r="J1048" s="2" t="s">
        <v>54</v>
      </c>
      <c r="K1048" s="2" t="s">
        <v>55</v>
      </c>
      <c r="L1048" s="2" t="s">
        <v>51</v>
      </c>
      <c r="M1048" s="2" t="s">
        <v>95</v>
      </c>
      <c r="N1048" s="3">
        <v>862646.14</v>
      </c>
      <c r="O1048" s="3" t="s">
        <v>57</v>
      </c>
      <c r="P1048" s="4">
        <f>IF(O1048="吨",N1048*1000,IF(O1048="万立方米",N1048*10000,""))</f>
        <v>862646140.0</v>
      </c>
      <c r="Q1048" s="2" t="s">
        <v>58</v>
      </c>
      <c r="R1048" s="2" t="s">
        <v>59</v>
      </c>
      <c r="S1048" s="2" t="s">
        <v>96</v>
      </c>
      <c r="T1048" s="2" t="s">
        <v>97</v>
      </c>
      <c r="U1048" s="4">
        <f>1.7</f>
        <v>1.7</v>
      </c>
      <c r="V1048" s="2" t="s">
        <v>62</v>
      </c>
      <c r="W1048" s="2" t="s">
        <v>98</v>
      </c>
      <c r="X1048" s="2" t="s">
        <v>64</v>
      </c>
      <c r="Y1048" s="2" t="s">
        <v>65</v>
      </c>
      <c r="Z1048" s="2">
        <v>0</v>
      </c>
      <c r="AA1048" s="2"/>
      <c r="AB1048" s="2"/>
      <c r="AC1048" s="4">
        <f>P1048*U1048/1000000</f>
        <v>1466.498438</v>
      </c>
      <c r="AD1048" s="4">
        <f>AC1048*(1-Z1048/100)</f>
        <v>1466.498438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1435</v>
      </c>
      <c r="B1049" s="2" t="s">
        <v>1428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243</v>
      </c>
      <c r="I1049" s="2" t="s">
        <v>53</v>
      </c>
      <c r="J1049" s="2" t="s">
        <v>54</v>
      </c>
      <c r="K1049" s="2" t="s">
        <v>55</v>
      </c>
      <c r="L1049" s="2" t="s">
        <v>51</v>
      </c>
      <c r="M1049" s="2" t="s">
        <v>100</v>
      </c>
      <c r="N1049" s="3">
        <v>862646.14</v>
      </c>
      <c r="O1049" s="3" t="s">
        <v>57</v>
      </c>
      <c r="P1049" s="4">
        <f>IF(O1049="吨",N1049*1000,IF(O1049="万立方米",N1049*10000,""))</f>
        <v>862646140.0</v>
      </c>
      <c r="Q1049" s="2" t="s">
        <v>58</v>
      </c>
      <c r="R1049" s="2" t="s">
        <v>59</v>
      </c>
      <c r="S1049" s="2" t="s">
        <v>101</v>
      </c>
      <c r="T1049" s="2" t="s">
        <v>75</v>
      </c>
      <c r="U1049" s="4">
        <f>0.12</f>
        <v>0.12</v>
      </c>
      <c r="V1049" s="2" t="s">
        <v>62</v>
      </c>
      <c r="W1049" s="2" t="s">
        <v>102</v>
      </c>
      <c r="X1049" s="2" t="s">
        <v>64</v>
      </c>
      <c r="Y1049" s="2" t="s">
        <v>65</v>
      </c>
      <c r="Z1049" s="2">
        <v>0</v>
      </c>
      <c r="AA1049" s="2"/>
      <c r="AB1049" s="2"/>
      <c r="AC1049" s="4">
        <f>P1049*U1049/1000000</f>
        <v>103.5175368</v>
      </c>
      <c r="AD1049" s="4">
        <f>AC1049*(1-Z1049/100)</f>
        <v>103.5175368</v>
      </c>
      <c r="AE1049" s="2" t="s">
        <v>66</v>
      </c>
      <c r="AF1049" s="2" t="s">
        <v>67</v>
      </c>
      <c r="AG1049" s="2" t="s">
        <v>68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1436</v>
      </c>
      <c r="B1050" s="2" t="s">
        <v>1428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243</v>
      </c>
      <c r="I1050" s="2"/>
      <c r="J1050" s="2"/>
      <c r="K1050" s="2"/>
      <c r="L1050" s="2"/>
      <c r="M1050" s="2" t="s">
        <v>104</v>
      </c>
      <c r="N1050" s="3"/>
      <c r="O1050" s="3"/>
      <c r="P1050" s="4">
        <v>0.0</v>
      </c>
      <c r="Q1050" s="2" t="s">
        <v>105</v>
      </c>
      <c r="R1050" s="2" t="s">
        <v>106</v>
      </c>
      <c r="S1050" s="2" t="s">
        <v>107</v>
      </c>
      <c r="T1050" s="2" t="s">
        <v>108</v>
      </c>
      <c r="U1050" s="4">
        <f>0.0</f>
        <v>0.0</v>
      </c>
      <c r="V1050" s="2" t="s">
        <v>109</v>
      </c>
      <c r="W1050" s="2" t="s">
        <v>110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111</v>
      </c>
      <c r="AH1050" s="2" t="s">
        <v>69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1437</v>
      </c>
      <c r="B1051" s="2" t="s">
        <v>1438</v>
      </c>
      <c r="C1051" s="2" t="s">
        <v>47</v>
      </c>
      <c r="D1051" s="2" t="s">
        <v>452</v>
      </c>
      <c r="E1051" s="2" t="s">
        <v>377</v>
      </c>
      <c r="F1051" s="2" t="s">
        <v>178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51</v>
      </c>
      <c r="M1051" s="2" t="s">
        <v>56</v>
      </c>
      <c r="N1051" s="3">
        <v>135632</v>
      </c>
      <c r="O1051" s="3" t="s">
        <v>57</v>
      </c>
      <c r="P1051" s="4">
        <f>IF(O1051="吨",N1051*1000,IF(O1051="万立方米",N1051*10000,""))</f>
        <v>135632000.0</v>
      </c>
      <c r="Q1051" s="2" t="s">
        <v>58</v>
      </c>
      <c r="R1051" s="2" t="s">
        <v>59</v>
      </c>
      <c r="S1051" s="2" t="s">
        <v>60</v>
      </c>
      <c r="T1051" s="2" t="s">
        <v>61</v>
      </c>
      <c r="U1051" s="4">
        <f>0.06</f>
        <v>0.06</v>
      </c>
      <c r="V1051" s="2" t="s">
        <v>62</v>
      </c>
      <c r="W1051" s="2" t="s">
        <v>63</v>
      </c>
      <c r="X1051" s="2" t="s">
        <v>64</v>
      </c>
      <c r="Y1051" s="2" t="s">
        <v>65</v>
      </c>
      <c r="Z1051" s="2">
        <v>0</v>
      </c>
      <c r="AA1051" s="2"/>
      <c r="AB1051" s="2"/>
      <c r="AC1051" s="4">
        <f>P1051*U1051/1000000</f>
        <v>8.13792</v>
      </c>
      <c r="AD1051" s="4">
        <f>AC1051*(1-Z1051/100)</f>
        <v>8.13792</v>
      </c>
      <c r="AE1051" s="2" t="s">
        <v>66</v>
      </c>
      <c r="AF1051" s="2" t="s">
        <v>67</v>
      </c>
      <c r="AG1051" s="2" t="s">
        <v>68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1439</v>
      </c>
      <c r="B1052" s="2" t="s">
        <v>1438</v>
      </c>
      <c r="C1052" s="2" t="s">
        <v>47</v>
      </c>
      <c r="D1052" s="2" t="s">
        <v>452</v>
      </c>
      <c r="E1052" s="2" t="s">
        <v>377</v>
      </c>
      <c r="F1052" s="2" t="s">
        <v>178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51</v>
      </c>
      <c r="M1052" s="2" t="s">
        <v>73</v>
      </c>
      <c r="N1052" s="3">
        <v>135632</v>
      </c>
      <c r="O1052" s="3" t="s">
        <v>57</v>
      </c>
      <c r="P1052" s="4">
        <f>IF(O1052="吨",N1052*1000,IF(O1052="万立方米",N1052*10000,""))</f>
        <v>135632000.0</v>
      </c>
      <c r="Q1052" s="2" t="s">
        <v>58</v>
      </c>
      <c r="R1052" s="2" t="s">
        <v>59</v>
      </c>
      <c r="S1052" s="2" t="s">
        <v>74</v>
      </c>
      <c r="T1052" s="2" t="s">
        <v>75</v>
      </c>
      <c r="U1052" s="4">
        <f>1.5</f>
        <v>1.5</v>
      </c>
      <c r="V1052" s="2" t="s">
        <v>62</v>
      </c>
      <c r="W1052" s="2" t="s">
        <v>76</v>
      </c>
      <c r="X1052" s="2" t="s">
        <v>64</v>
      </c>
      <c r="Y1052" s="2" t="s">
        <v>65</v>
      </c>
      <c r="Z1052" s="2">
        <v>0</v>
      </c>
      <c r="AA1052" s="2"/>
      <c r="AB1052" s="2"/>
      <c r="AC1052" s="4">
        <f>P1052*U1052/1000000</f>
        <v>203.448</v>
      </c>
      <c r="AD1052" s="4">
        <f>AC1052*(1-Z1052/100)</f>
        <v>203.448</v>
      </c>
      <c r="AE1052" s="2" t="s">
        <v>66</v>
      </c>
      <c r="AF1052" s="2" t="s">
        <v>67</v>
      </c>
      <c r="AG1052" s="2" t="s">
        <v>68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1440</v>
      </c>
      <c r="B1053" s="2" t="s">
        <v>1438</v>
      </c>
      <c r="C1053" s="2" t="s">
        <v>47</v>
      </c>
      <c r="D1053" s="2" t="s">
        <v>452</v>
      </c>
      <c r="E1053" s="2" t="s">
        <v>377</v>
      </c>
      <c r="F1053" s="2" t="s">
        <v>178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51</v>
      </c>
      <c r="M1053" s="2" t="s">
        <v>78</v>
      </c>
      <c r="N1053" s="3">
        <v>135632</v>
      </c>
      <c r="O1053" s="3" t="s">
        <v>57</v>
      </c>
      <c r="P1053" s="4">
        <f>IF(O1053="吨",N1053*1000,IF(O1053="万立方米",N1053*10000,""))</f>
        <v>135632000.0</v>
      </c>
      <c r="Q1053" s="2" t="s">
        <v>58</v>
      </c>
      <c r="R1053" s="2" t="s">
        <v>59</v>
      </c>
      <c r="S1053" s="2" t="s">
        <v>79</v>
      </c>
      <c r="T1053" s="2" t="s">
        <v>75</v>
      </c>
      <c r="U1053" s="4">
        <f>6.0</f>
        <v>6.0</v>
      </c>
      <c r="V1053" s="2" t="s">
        <v>62</v>
      </c>
      <c r="W1053" s="2" t="s">
        <v>80</v>
      </c>
      <c r="X1053" s="2" t="s">
        <v>64</v>
      </c>
      <c r="Y1053" s="2" t="s">
        <v>65</v>
      </c>
      <c r="Z1053" s="2">
        <v>0</v>
      </c>
      <c r="AA1053" s="2"/>
      <c r="AB1053" s="2"/>
      <c r="AC1053" s="4">
        <f>P1053*U1053/1000000</f>
        <v>813.792</v>
      </c>
      <c r="AD1053" s="4">
        <f>AC1053*(1-Z1053/100)</f>
        <v>813.792</v>
      </c>
      <c r="AE1053" s="2" t="s">
        <v>66</v>
      </c>
      <c r="AF1053" s="2" t="s">
        <v>67</v>
      </c>
      <c r="AG1053" s="2" t="s">
        <v>68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1441</v>
      </c>
      <c r="B1054" s="2" t="s">
        <v>1438</v>
      </c>
      <c r="C1054" s="2" t="s">
        <v>47</v>
      </c>
      <c r="D1054" s="2" t="s">
        <v>452</v>
      </c>
      <c r="E1054" s="2" t="s">
        <v>377</v>
      </c>
      <c r="F1054" s="2" t="s">
        <v>178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51</v>
      </c>
      <c r="M1054" s="2" t="s">
        <v>82</v>
      </c>
      <c r="N1054" s="3">
        <v>135632</v>
      </c>
      <c r="O1054" s="3" t="s">
        <v>57</v>
      </c>
      <c r="P1054" s="4">
        <f>IF(O1054="吨",N1054*1000,IF(O1054="万立方米",N1054*10000,""))</f>
        <v>135632000.0</v>
      </c>
      <c r="Q1054" s="2" t="s">
        <v>58</v>
      </c>
      <c r="R1054" s="2" t="s">
        <v>59</v>
      </c>
      <c r="S1054" s="2" t="s">
        <v>83</v>
      </c>
      <c r="T1054" s="2" t="s">
        <v>61</v>
      </c>
      <c r="U1054" s="4">
        <f>0.35</f>
        <v>0.35</v>
      </c>
      <c r="V1054" s="2" t="s">
        <v>62</v>
      </c>
      <c r="W1054" s="2" t="s">
        <v>84</v>
      </c>
      <c r="X1054" s="2" t="s">
        <v>64</v>
      </c>
      <c r="Y1054" s="2" t="s">
        <v>65</v>
      </c>
      <c r="Z1054" s="2">
        <v>0</v>
      </c>
      <c r="AA1054" s="2"/>
      <c r="AB1054" s="2"/>
      <c r="AC1054" s="4">
        <f>P1054*U1054/1000000</f>
        <v>47.4712</v>
      </c>
      <c r="AD1054" s="4">
        <f>AC1054*(1-Z1054/100)</f>
        <v>47.4712</v>
      </c>
      <c r="AE1054" s="2" t="s">
        <v>66</v>
      </c>
      <c r="AF1054" s="2" t="s">
        <v>67</v>
      </c>
      <c r="AG1054" s="2" t="s">
        <v>68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1442</v>
      </c>
      <c r="B1055" s="2" t="s">
        <v>1438</v>
      </c>
      <c r="C1055" s="2" t="s">
        <v>47</v>
      </c>
      <c r="D1055" s="2" t="s">
        <v>452</v>
      </c>
      <c r="E1055" s="2" t="s">
        <v>377</v>
      </c>
      <c r="F1055" s="2" t="s">
        <v>178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51</v>
      </c>
      <c r="M1055" s="2" t="s">
        <v>86</v>
      </c>
      <c r="N1055" s="3">
        <v>135632</v>
      </c>
      <c r="O1055" s="3" t="s">
        <v>57</v>
      </c>
      <c r="P1055" s="4">
        <f>IF(O1055="吨",N1055*1000,IF(O1055="万立方米",N1055*10000,""))</f>
        <v>135632000.0</v>
      </c>
      <c r="Q1055" s="2" t="s">
        <v>58</v>
      </c>
      <c r="R1055" s="2" t="s">
        <v>59</v>
      </c>
      <c r="S1055" s="2" t="s">
        <v>87</v>
      </c>
      <c r="T1055" s="2" t="s">
        <v>88</v>
      </c>
      <c r="U1055" s="4">
        <f>0.75</f>
        <v>0.75</v>
      </c>
      <c r="V1055" s="2" t="s">
        <v>62</v>
      </c>
      <c r="W1055" s="2" t="s">
        <v>89</v>
      </c>
      <c r="X1055" s="2" t="s">
        <v>64</v>
      </c>
      <c r="Y1055" s="2" t="s">
        <v>65</v>
      </c>
      <c r="Z1055" s="2">
        <v>0</v>
      </c>
      <c r="AA1055" s="2"/>
      <c r="AB1055" s="2"/>
      <c r="AC1055" s="4">
        <f>P1055*U1055/1000000</f>
        <v>101.724</v>
      </c>
      <c r="AD1055" s="4">
        <f>AC1056*(1-AA1055/100)+(AC1055-AC1056)*(1-AB1055/100)</f>
        <v>101.724</v>
      </c>
      <c r="AE1055" s="2" t="s">
        <v>66</v>
      </c>
      <c r="AF1055" s="2" t="s">
        <v>67</v>
      </c>
      <c r="AG1055" s="2" t="s">
        <v>68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1443</v>
      </c>
      <c r="B1056" s="2" t="s">
        <v>1438</v>
      </c>
      <c r="C1056" s="2" t="s">
        <v>47</v>
      </c>
      <c r="D1056" s="2" t="s">
        <v>452</v>
      </c>
      <c r="E1056" s="2" t="s">
        <v>377</v>
      </c>
      <c r="F1056" s="2" t="s">
        <v>178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51</v>
      </c>
      <c r="M1056" s="2" t="s">
        <v>91</v>
      </c>
      <c r="N1056" s="3">
        <v>135632</v>
      </c>
      <c r="O1056" s="3" t="s">
        <v>57</v>
      </c>
      <c r="P1056" s="4">
        <f>IF(O1056="吨",N1056*1000,IF(O1056="万立方米",N1056*10000,""))</f>
        <v>135632000.0</v>
      </c>
      <c r="Q1056" s="2" t="s">
        <v>58</v>
      </c>
      <c r="R1056" s="2" t="s">
        <v>59</v>
      </c>
      <c r="S1056" s="2" t="s">
        <v>92</v>
      </c>
      <c r="T1056" s="2" t="s">
        <v>88</v>
      </c>
      <c r="U1056" s="4">
        <f>0.75</f>
        <v>0.75</v>
      </c>
      <c r="V1056" s="2" t="s">
        <v>62</v>
      </c>
      <c r="W1056" s="2" t="s">
        <v>93</v>
      </c>
      <c r="X1056" s="2" t="s">
        <v>64</v>
      </c>
      <c r="Y1056" s="2" t="s">
        <v>65</v>
      </c>
      <c r="Z1056" s="2">
        <v>0</v>
      </c>
      <c r="AA1056" s="2"/>
      <c r="AB1056" s="2"/>
      <c r="AC1056" s="4">
        <f>P1056*U1056/1000000</f>
        <v>101.724</v>
      </c>
      <c r="AD1056" s="4">
        <f>AC1056*(1-Z1056/100)</f>
        <v>101.724</v>
      </c>
      <c r="AE1056" s="2" t="s">
        <v>66</v>
      </c>
      <c r="AF1056" s="2" t="s">
        <v>67</v>
      </c>
      <c r="AG1056" s="2" t="s">
        <v>68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1444</v>
      </c>
      <c r="B1057" s="2" t="s">
        <v>1438</v>
      </c>
      <c r="C1057" s="2" t="s">
        <v>47</v>
      </c>
      <c r="D1057" s="2" t="s">
        <v>452</v>
      </c>
      <c r="E1057" s="2" t="s">
        <v>377</v>
      </c>
      <c r="F1057" s="2" t="s">
        <v>178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51</v>
      </c>
      <c r="M1057" s="2" t="s">
        <v>95</v>
      </c>
      <c r="N1057" s="3">
        <v>135632</v>
      </c>
      <c r="O1057" s="3" t="s">
        <v>57</v>
      </c>
      <c r="P1057" s="4">
        <f>IF(O1057="吨",N1057*1000,IF(O1057="万立方米",N1057*10000,""))</f>
        <v>135632000.0</v>
      </c>
      <c r="Q1057" s="2" t="s">
        <v>58</v>
      </c>
      <c r="R1057" s="2" t="s">
        <v>59</v>
      </c>
      <c r="S1057" s="2" t="s">
        <v>96</v>
      </c>
      <c r="T1057" s="2" t="s">
        <v>97</v>
      </c>
      <c r="U1057" s="4">
        <f>1.7</f>
        <v>1.7</v>
      </c>
      <c r="V1057" s="2" t="s">
        <v>62</v>
      </c>
      <c r="W1057" s="2" t="s">
        <v>98</v>
      </c>
      <c r="X1057" s="2" t="s">
        <v>64</v>
      </c>
      <c r="Y1057" s="2" t="s">
        <v>65</v>
      </c>
      <c r="Z1057" s="2">
        <v>0</v>
      </c>
      <c r="AA1057" s="2"/>
      <c r="AB1057" s="2"/>
      <c r="AC1057" s="4">
        <f>P1057*U1057/1000000</f>
        <v>230.5744</v>
      </c>
      <c r="AD1057" s="4">
        <f>AC1057*(1-Z1057/100)</f>
        <v>230.5744</v>
      </c>
      <c r="AE1057" s="2" t="s">
        <v>66</v>
      </c>
      <c r="AF1057" s="2" t="s">
        <v>67</v>
      </c>
      <c r="AG1057" s="2" t="s">
        <v>68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1445</v>
      </c>
      <c r="B1058" s="2" t="s">
        <v>1438</v>
      </c>
      <c r="C1058" s="2" t="s">
        <v>47</v>
      </c>
      <c r="D1058" s="2" t="s">
        <v>452</v>
      </c>
      <c r="E1058" s="2" t="s">
        <v>377</v>
      </c>
      <c r="F1058" s="2" t="s">
        <v>178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51</v>
      </c>
      <c r="M1058" s="2" t="s">
        <v>100</v>
      </c>
      <c r="N1058" s="3">
        <v>135632</v>
      </c>
      <c r="O1058" s="3" t="s">
        <v>57</v>
      </c>
      <c r="P1058" s="4">
        <f>IF(O1058="吨",N1058*1000,IF(O1058="万立方米",N1058*10000,""))</f>
        <v>135632000.0</v>
      </c>
      <c r="Q1058" s="2" t="s">
        <v>58</v>
      </c>
      <c r="R1058" s="2" t="s">
        <v>59</v>
      </c>
      <c r="S1058" s="2" t="s">
        <v>101</v>
      </c>
      <c r="T1058" s="2" t="s">
        <v>75</v>
      </c>
      <c r="U1058" s="4">
        <f>0.12</f>
        <v>0.12</v>
      </c>
      <c r="V1058" s="2" t="s">
        <v>62</v>
      </c>
      <c r="W1058" s="2" t="s">
        <v>102</v>
      </c>
      <c r="X1058" s="2" t="s">
        <v>64</v>
      </c>
      <c r="Y1058" s="2" t="s">
        <v>65</v>
      </c>
      <c r="Z1058" s="2">
        <v>0</v>
      </c>
      <c r="AA1058" s="2"/>
      <c r="AB1058" s="2"/>
      <c r="AC1058" s="4">
        <f>P1058*U1058/1000000</f>
        <v>16.27584</v>
      </c>
      <c r="AD1058" s="4">
        <f>AC1058*(1-Z1058/100)</f>
        <v>16.27584</v>
      </c>
      <c r="AE1058" s="2" t="s">
        <v>66</v>
      </c>
      <c r="AF1058" s="2" t="s">
        <v>67</v>
      </c>
      <c r="AG1058" s="2" t="s">
        <v>68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1446</v>
      </c>
      <c r="B1059" s="2" t="s">
        <v>1438</v>
      </c>
      <c r="C1059" s="2" t="s">
        <v>47</v>
      </c>
      <c r="D1059" s="2" t="s">
        <v>452</v>
      </c>
      <c r="E1059" s="2" t="s">
        <v>377</v>
      </c>
      <c r="F1059" s="2" t="s">
        <v>178</v>
      </c>
      <c r="G1059" s="2" t="s">
        <v>51</v>
      </c>
      <c r="H1059" s="2" t="s">
        <v>52</v>
      </c>
      <c r="I1059" s="2"/>
      <c r="J1059" s="2"/>
      <c r="K1059" s="2" t="s">
        <v>147</v>
      </c>
      <c r="L1059" s="2" t="s">
        <v>148</v>
      </c>
      <c r="M1059" s="2" t="s">
        <v>104</v>
      </c>
      <c r="N1059" s="3"/>
      <c r="O1059" s="3"/>
      <c r="P1059" s="4">
        <v>135632000.0</v>
      </c>
      <c r="Q1059" s="2" t="s">
        <v>105</v>
      </c>
      <c r="R1059" s="2" t="s">
        <v>106</v>
      </c>
      <c r="S1059" s="2" t="s">
        <v>107</v>
      </c>
      <c r="T1059" s="2" t="s">
        <v>108</v>
      </c>
      <c r="U1059" s="4">
        <f>0.0</f>
        <v>0.0</v>
      </c>
      <c r="V1059" s="2" t="s">
        <v>109</v>
      </c>
      <c r="W1059" s="2" t="s">
        <v>110</v>
      </c>
      <c r="X1059" s="2"/>
      <c r="Y1059" s="2" t="s">
        <v>65</v>
      </c>
      <c r="Z1059" s="2">
        <v>0</v>
      </c>
      <c r="AA1059" s="2"/>
      <c r="AB1059" s="2"/>
      <c r="AC1059" s="4">
        <f>P1059*U1059/1000000</f>
        <v>0.0</v>
      </c>
      <c r="AD1059" s="4">
        <f>AC1059*(1-Z1059/100)</f>
        <v>0.0</v>
      </c>
      <c r="AE1059" s="2" t="s">
        <v>66</v>
      </c>
      <c r="AF1059" s="2" t="s">
        <v>67</v>
      </c>
      <c r="AG1059" s="2" t="s">
        <v>68</v>
      </c>
      <c r="AH1059" s="2" t="s">
        <v>69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1447</v>
      </c>
      <c r="B1060" s="2" t="s">
        <v>1448</v>
      </c>
      <c r="C1060" s="2" t="s">
        <v>47</v>
      </c>
      <c r="D1060" s="2" t="s">
        <v>1449</v>
      </c>
      <c r="E1060" s="2" t="s">
        <v>1450</v>
      </c>
      <c r="F1060" s="2" t="s">
        <v>50</v>
      </c>
      <c r="G1060" s="2" t="s">
        <v>51</v>
      </c>
      <c r="H1060" s="2" t="s">
        <v>323</v>
      </c>
      <c r="I1060" s="2" t="s">
        <v>53</v>
      </c>
      <c r="J1060" s="2" t="s">
        <v>54</v>
      </c>
      <c r="K1060" s="2" t="s">
        <v>55</v>
      </c>
      <c r="L1060" s="2" t="s">
        <v>51</v>
      </c>
      <c r="M1060" s="2" t="s">
        <v>56</v>
      </c>
      <c r="N1060" s="3">
        <v>1625794.95</v>
      </c>
      <c r="O1060" s="3" t="s">
        <v>57</v>
      </c>
      <c r="P1060" s="4">
        <f>IF(O1060="吨",N1060*1000,IF(O1060="万立方米",N1060*10000,""))</f>
        <v>1625794950.0</v>
      </c>
      <c r="Q1060" s="2" t="s">
        <v>58</v>
      </c>
      <c r="R1060" s="2" t="s">
        <v>59</v>
      </c>
      <c r="S1060" s="2" t="s">
        <v>60</v>
      </c>
      <c r="T1060" s="2" t="s">
        <v>61</v>
      </c>
      <c r="U1060" s="4">
        <f>0.06</f>
        <v>0.06</v>
      </c>
      <c r="V1060" s="2" t="s">
        <v>62</v>
      </c>
      <c r="W1060" s="2" t="s">
        <v>63</v>
      </c>
      <c r="X1060" s="2" t="s">
        <v>64</v>
      </c>
      <c r="Y1060" s="2" t="s">
        <v>65</v>
      </c>
      <c r="Z1060" s="2">
        <v>0</v>
      </c>
      <c r="AA1060" s="2"/>
      <c r="AB1060" s="2"/>
      <c r="AC1060" s="4">
        <f>P1060*U1060/1000000</f>
        <v>97.547697</v>
      </c>
      <c r="AD1060" s="4">
        <f>AC1060*(1-Z1060/100)</f>
        <v>97.547697</v>
      </c>
      <c r="AE1060" s="2" t="s">
        <v>66</v>
      </c>
      <c r="AF1060" s="2" t="s">
        <v>67</v>
      </c>
      <c r="AG1060" s="2" t="s">
        <v>68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1451</v>
      </c>
      <c r="B1061" s="2" t="s">
        <v>1448</v>
      </c>
      <c r="C1061" s="2" t="s">
        <v>47</v>
      </c>
      <c r="D1061" s="2" t="s">
        <v>1449</v>
      </c>
      <c r="E1061" s="2" t="s">
        <v>1450</v>
      </c>
      <c r="F1061" s="2" t="s">
        <v>50</v>
      </c>
      <c r="G1061" s="2" t="s">
        <v>51</v>
      </c>
      <c r="H1061" s="2" t="s">
        <v>323</v>
      </c>
      <c r="I1061" s="2" t="s">
        <v>53</v>
      </c>
      <c r="J1061" s="2" t="s">
        <v>54</v>
      </c>
      <c r="K1061" s="2" t="s">
        <v>55</v>
      </c>
      <c r="L1061" s="2" t="s">
        <v>51</v>
      </c>
      <c r="M1061" s="2" t="s">
        <v>73</v>
      </c>
      <c r="N1061" s="3">
        <v>1625794.95</v>
      </c>
      <c r="O1061" s="3" t="s">
        <v>57</v>
      </c>
      <c r="P1061" s="4">
        <f>IF(O1061="吨",N1061*1000,IF(O1061="万立方米",N1061*10000,""))</f>
        <v>1625794950.0</v>
      </c>
      <c r="Q1061" s="2" t="s">
        <v>58</v>
      </c>
      <c r="R1061" s="2" t="s">
        <v>59</v>
      </c>
      <c r="S1061" s="2" t="s">
        <v>74</v>
      </c>
      <c r="T1061" s="2" t="s">
        <v>75</v>
      </c>
      <c r="U1061" s="4">
        <f>1.5</f>
        <v>1.5</v>
      </c>
      <c r="V1061" s="2" t="s">
        <v>62</v>
      </c>
      <c r="W1061" s="2" t="s">
        <v>76</v>
      </c>
      <c r="X1061" s="2" t="s">
        <v>64</v>
      </c>
      <c r="Y1061" s="2" t="s">
        <v>65</v>
      </c>
      <c r="Z1061" s="2">
        <v>0</v>
      </c>
      <c r="AA1061" s="2"/>
      <c r="AB1061" s="2"/>
      <c r="AC1061" s="4">
        <f>P1061*U1061/1000000</f>
        <v>2438.692425</v>
      </c>
      <c r="AD1061" s="4">
        <f>AC1061*(1-Z1061/100)</f>
        <v>2438.692425</v>
      </c>
      <c r="AE1061" s="2" t="s">
        <v>66</v>
      </c>
      <c r="AF1061" s="2" t="s">
        <v>67</v>
      </c>
      <c r="AG1061" s="2" t="s">
        <v>68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1452</v>
      </c>
      <c r="B1062" s="2" t="s">
        <v>1448</v>
      </c>
      <c r="C1062" s="2" t="s">
        <v>47</v>
      </c>
      <c r="D1062" s="2" t="s">
        <v>1449</v>
      </c>
      <c r="E1062" s="2" t="s">
        <v>1450</v>
      </c>
      <c r="F1062" s="2" t="s">
        <v>50</v>
      </c>
      <c r="G1062" s="2" t="s">
        <v>51</v>
      </c>
      <c r="H1062" s="2" t="s">
        <v>323</v>
      </c>
      <c r="I1062" s="2" t="s">
        <v>53</v>
      </c>
      <c r="J1062" s="2" t="s">
        <v>54</v>
      </c>
      <c r="K1062" s="2" t="s">
        <v>55</v>
      </c>
      <c r="L1062" s="2" t="s">
        <v>51</v>
      </c>
      <c r="M1062" s="2" t="s">
        <v>78</v>
      </c>
      <c r="N1062" s="3">
        <v>1625794.95</v>
      </c>
      <c r="O1062" s="3" t="s">
        <v>57</v>
      </c>
      <c r="P1062" s="4">
        <f>IF(O1062="吨",N1062*1000,IF(O1062="万立方米",N1062*10000,""))</f>
        <v>1625794950.0</v>
      </c>
      <c r="Q1062" s="2" t="s">
        <v>58</v>
      </c>
      <c r="R1062" s="2" t="s">
        <v>59</v>
      </c>
      <c r="S1062" s="2" t="s">
        <v>79</v>
      </c>
      <c r="T1062" s="2" t="s">
        <v>75</v>
      </c>
      <c r="U1062" s="4">
        <f>6.0</f>
        <v>6.0</v>
      </c>
      <c r="V1062" s="2" t="s">
        <v>62</v>
      </c>
      <c r="W1062" s="2" t="s">
        <v>80</v>
      </c>
      <c r="X1062" s="2" t="s">
        <v>64</v>
      </c>
      <c r="Y1062" s="2" t="s">
        <v>65</v>
      </c>
      <c r="Z1062" s="2">
        <v>0</v>
      </c>
      <c r="AA1062" s="2"/>
      <c r="AB1062" s="2"/>
      <c r="AC1062" s="4">
        <f>P1062*U1062/1000000</f>
        <v>9754.7697</v>
      </c>
      <c r="AD1062" s="4">
        <f>AC1062*(1-Z1062/100)</f>
        <v>9754.7697</v>
      </c>
      <c r="AE1062" s="2" t="s">
        <v>66</v>
      </c>
      <c r="AF1062" s="2" t="s">
        <v>67</v>
      </c>
      <c r="AG1062" s="2" t="s">
        <v>68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1453</v>
      </c>
      <c r="B1063" s="2" t="s">
        <v>1448</v>
      </c>
      <c r="C1063" s="2" t="s">
        <v>47</v>
      </c>
      <c r="D1063" s="2" t="s">
        <v>1449</v>
      </c>
      <c r="E1063" s="2" t="s">
        <v>1450</v>
      </c>
      <c r="F1063" s="2" t="s">
        <v>50</v>
      </c>
      <c r="G1063" s="2" t="s">
        <v>51</v>
      </c>
      <c r="H1063" s="2" t="s">
        <v>323</v>
      </c>
      <c r="I1063" s="2" t="s">
        <v>53</v>
      </c>
      <c r="J1063" s="2" t="s">
        <v>54</v>
      </c>
      <c r="K1063" s="2" t="s">
        <v>55</v>
      </c>
      <c r="L1063" s="2" t="s">
        <v>51</v>
      </c>
      <c r="M1063" s="2" t="s">
        <v>82</v>
      </c>
      <c r="N1063" s="3">
        <v>1625794.95</v>
      </c>
      <c r="O1063" s="3" t="s">
        <v>57</v>
      </c>
      <c r="P1063" s="4">
        <f>IF(O1063="吨",N1063*1000,IF(O1063="万立方米",N1063*10000,""))</f>
        <v>1625794950.0</v>
      </c>
      <c r="Q1063" s="2" t="s">
        <v>58</v>
      </c>
      <c r="R1063" s="2" t="s">
        <v>59</v>
      </c>
      <c r="S1063" s="2" t="s">
        <v>83</v>
      </c>
      <c r="T1063" s="2" t="s">
        <v>61</v>
      </c>
      <c r="U1063" s="4">
        <f>0.35</f>
        <v>0.35</v>
      </c>
      <c r="V1063" s="2" t="s">
        <v>62</v>
      </c>
      <c r="W1063" s="2" t="s">
        <v>84</v>
      </c>
      <c r="X1063" s="2" t="s">
        <v>64</v>
      </c>
      <c r="Y1063" s="2" t="s">
        <v>65</v>
      </c>
      <c r="Z1063" s="2">
        <v>0</v>
      </c>
      <c r="AA1063" s="2"/>
      <c r="AB1063" s="2"/>
      <c r="AC1063" s="4">
        <f>P1063*U1063/1000000</f>
        <v>569.0282325</v>
      </c>
      <c r="AD1063" s="4">
        <f>AC1063*(1-Z1063/100)</f>
        <v>569.0282325</v>
      </c>
      <c r="AE1063" s="2" t="s">
        <v>66</v>
      </c>
      <c r="AF1063" s="2" t="s">
        <v>67</v>
      </c>
      <c r="AG1063" s="2" t="s">
        <v>68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1454</v>
      </c>
      <c r="B1064" s="2" t="s">
        <v>1448</v>
      </c>
      <c r="C1064" s="2" t="s">
        <v>47</v>
      </c>
      <c r="D1064" s="2" t="s">
        <v>1449</v>
      </c>
      <c r="E1064" s="2" t="s">
        <v>1450</v>
      </c>
      <c r="F1064" s="2" t="s">
        <v>50</v>
      </c>
      <c r="G1064" s="2" t="s">
        <v>51</v>
      </c>
      <c r="H1064" s="2" t="s">
        <v>323</v>
      </c>
      <c r="I1064" s="2" t="s">
        <v>53</v>
      </c>
      <c r="J1064" s="2" t="s">
        <v>54</v>
      </c>
      <c r="K1064" s="2" t="s">
        <v>55</v>
      </c>
      <c r="L1064" s="2" t="s">
        <v>51</v>
      </c>
      <c r="M1064" s="2" t="s">
        <v>86</v>
      </c>
      <c r="N1064" s="3">
        <v>1625794.95</v>
      </c>
      <c r="O1064" s="3" t="s">
        <v>57</v>
      </c>
      <c r="P1064" s="4">
        <f>IF(O1064="吨",N1064*1000,IF(O1064="万立方米",N1064*10000,""))</f>
        <v>1625794950.0</v>
      </c>
      <c r="Q1064" s="2" t="s">
        <v>58</v>
      </c>
      <c r="R1064" s="2" t="s">
        <v>59</v>
      </c>
      <c r="S1064" s="2" t="s">
        <v>87</v>
      </c>
      <c r="T1064" s="2" t="s">
        <v>88</v>
      </c>
      <c r="U1064" s="4">
        <f>0.75</f>
        <v>0.75</v>
      </c>
      <c r="V1064" s="2" t="s">
        <v>62</v>
      </c>
      <c r="W1064" s="2" t="s">
        <v>89</v>
      </c>
      <c r="X1064" s="2" t="s">
        <v>64</v>
      </c>
      <c r="Y1064" s="2" t="s">
        <v>65</v>
      </c>
      <c r="Z1064" s="2">
        <v>0</v>
      </c>
      <c r="AA1064" s="2"/>
      <c r="AB1064" s="2"/>
      <c r="AC1064" s="4">
        <f>P1064*U1064/1000000</f>
        <v>1219.3462125</v>
      </c>
      <c r="AD1064" s="4">
        <f>AC1065*(1-AA1064/100)+(AC1064-AC1065)*(1-AB1064/100)</f>
        <v>1219.3462125</v>
      </c>
      <c r="AE1064" s="2" t="s">
        <v>66</v>
      </c>
      <c r="AF1064" s="2" t="s">
        <v>67</v>
      </c>
      <c r="AG1064" s="2" t="s">
        <v>68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1455</v>
      </c>
      <c r="B1065" s="2" t="s">
        <v>1448</v>
      </c>
      <c r="C1065" s="2" t="s">
        <v>47</v>
      </c>
      <c r="D1065" s="2" t="s">
        <v>1449</v>
      </c>
      <c r="E1065" s="2" t="s">
        <v>1450</v>
      </c>
      <c r="F1065" s="2" t="s">
        <v>50</v>
      </c>
      <c r="G1065" s="2" t="s">
        <v>51</v>
      </c>
      <c r="H1065" s="2" t="s">
        <v>323</v>
      </c>
      <c r="I1065" s="2" t="s">
        <v>53</v>
      </c>
      <c r="J1065" s="2" t="s">
        <v>54</v>
      </c>
      <c r="K1065" s="2" t="s">
        <v>55</v>
      </c>
      <c r="L1065" s="2" t="s">
        <v>51</v>
      </c>
      <c r="M1065" s="2" t="s">
        <v>91</v>
      </c>
      <c r="N1065" s="3">
        <v>1625794.95</v>
      </c>
      <c r="O1065" s="3" t="s">
        <v>57</v>
      </c>
      <c r="P1065" s="4">
        <f>IF(O1065="吨",N1065*1000,IF(O1065="万立方米",N1065*10000,""))</f>
        <v>1625794950.0</v>
      </c>
      <c r="Q1065" s="2" t="s">
        <v>58</v>
      </c>
      <c r="R1065" s="2" t="s">
        <v>59</v>
      </c>
      <c r="S1065" s="2" t="s">
        <v>92</v>
      </c>
      <c r="T1065" s="2" t="s">
        <v>88</v>
      </c>
      <c r="U1065" s="4">
        <f>0.75</f>
        <v>0.75</v>
      </c>
      <c r="V1065" s="2" t="s">
        <v>62</v>
      </c>
      <c r="W1065" s="2" t="s">
        <v>93</v>
      </c>
      <c r="X1065" s="2" t="s">
        <v>64</v>
      </c>
      <c r="Y1065" s="2" t="s">
        <v>65</v>
      </c>
      <c r="Z1065" s="2">
        <v>0</v>
      </c>
      <c r="AA1065" s="2"/>
      <c r="AB1065" s="2"/>
      <c r="AC1065" s="4">
        <f>P1065*U1065/1000000</f>
        <v>1219.3462125</v>
      </c>
      <c r="AD1065" s="4">
        <f>AC1065*(1-Z1065/100)</f>
        <v>1219.3462125</v>
      </c>
      <c r="AE1065" s="2" t="s">
        <v>66</v>
      </c>
      <c r="AF1065" s="2" t="s">
        <v>67</v>
      </c>
      <c r="AG1065" s="2" t="s">
        <v>68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1456</v>
      </c>
      <c r="B1066" s="2" t="s">
        <v>1448</v>
      </c>
      <c r="C1066" s="2" t="s">
        <v>47</v>
      </c>
      <c r="D1066" s="2" t="s">
        <v>1449</v>
      </c>
      <c r="E1066" s="2" t="s">
        <v>1450</v>
      </c>
      <c r="F1066" s="2" t="s">
        <v>50</v>
      </c>
      <c r="G1066" s="2" t="s">
        <v>51</v>
      </c>
      <c r="H1066" s="2" t="s">
        <v>323</v>
      </c>
      <c r="I1066" s="2" t="s">
        <v>53</v>
      </c>
      <c r="J1066" s="2" t="s">
        <v>54</v>
      </c>
      <c r="K1066" s="2" t="s">
        <v>55</v>
      </c>
      <c r="L1066" s="2" t="s">
        <v>51</v>
      </c>
      <c r="M1066" s="2" t="s">
        <v>95</v>
      </c>
      <c r="N1066" s="3">
        <v>1625794.95</v>
      </c>
      <c r="O1066" s="3" t="s">
        <v>57</v>
      </c>
      <c r="P1066" s="4">
        <f>IF(O1066="吨",N1066*1000,IF(O1066="万立方米",N1066*10000,""))</f>
        <v>1625794950.0</v>
      </c>
      <c r="Q1066" s="2" t="s">
        <v>58</v>
      </c>
      <c r="R1066" s="2" t="s">
        <v>59</v>
      </c>
      <c r="S1066" s="2" t="s">
        <v>96</v>
      </c>
      <c r="T1066" s="2" t="s">
        <v>97</v>
      </c>
      <c r="U1066" s="4">
        <f>1.7</f>
        <v>1.7</v>
      </c>
      <c r="V1066" s="2" t="s">
        <v>62</v>
      </c>
      <c r="W1066" s="2" t="s">
        <v>98</v>
      </c>
      <c r="X1066" s="2" t="s">
        <v>64</v>
      </c>
      <c r="Y1066" s="2" t="s">
        <v>65</v>
      </c>
      <c r="Z1066" s="2">
        <v>0</v>
      </c>
      <c r="AA1066" s="2"/>
      <c r="AB1066" s="2"/>
      <c r="AC1066" s="4">
        <f>P1066*U1066/1000000</f>
        <v>2763.851415</v>
      </c>
      <c r="AD1066" s="4">
        <f>AC1066*(1-Z1066/100)</f>
        <v>2763.851415</v>
      </c>
      <c r="AE1066" s="2" t="s">
        <v>66</v>
      </c>
      <c r="AF1066" s="2" t="s">
        <v>67</v>
      </c>
      <c r="AG1066" s="2" t="s">
        <v>68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1457</v>
      </c>
      <c r="B1067" s="2" t="s">
        <v>1448</v>
      </c>
      <c r="C1067" s="2" t="s">
        <v>47</v>
      </c>
      <c r="D1067" s="2" t="s">
        <v>1449</v>
      </c>
      <c r="E1067" s="2" t="s">
        <v>1450</v>
      </c>
      <c r="F1067" s="2" t="s">
        <v>50</v>
      </c>
      <c r="G1067" s="2" t="s">
        <v>51</v>
      </c>
      <c r="H1067" s="2" t="s">
        <v>323</v>
      </c>
      <c r="I1067" s="2" t="s">
        <v>53</v>
      </c>
      <c r="J1067" s="2" t="s">
        <v>54</v>
      </c>
      <c r="K1067" s="2" t="s">
        <v>55</v>
      </c>
      <c r="L1067" s="2" t="s">
        <v>51</v>
      </c>
      <c r="M1067" s="2" t="s">
        <v>100</v>
      </c>
      <c r="N1067" s="3">
        <v>1625794.95</v>
      </c>
      <c r="O1067" s="3" t="s">
        <v>57</v>
      </c>
      <c r="P1067" s="4">
        <f>IF(O1067="吨",N1067*1000,IF(O1067="万立方米",N1067*10000,""))</f>
        <v>1625794950.0</v>
      </c>
      <c r="Q1067" s="2" t="s">
        <v>58</v>
      </c>
      <c r="R1067" s="2" t="s">
        <v>59</v>
      </c>
      <c r="S1067" s="2" t="s">
        <v>101</v>
      </c>
      <c r="T1067" s="2" t="s">
        <v>75</v>
      </c>
      <c r="U1067" s="4">
        <f>0.12</f>
        <v>0.12</v>
      </c>
      <c r="V1067" s="2" t="s">
        <v>62</v>
      </c>
      <c r="W1067" s="2" t="s">
        <v>102</v>
      </c>
      <c r="X1067" s="2" t="s">
        <v>64</v>
      </c>
      <c r="Y1067" s="2" t="s">
        <v>65</v>
      </c>
      <c r="Z1067" s="2">
        <v>0</v>
      </c>
      <c r="AA1067" s="2"/>
      <c r="AB1067" s="2"/>
      <c r="AC1067" s="4">
        <f>P1067*U1067/1000000</f>
        <v>195.095394</v>
      </c>
      <c r="AD1067" s="4">
        <f>AC1067*(1-Z1067/100)</f>
        <v>195.095394</v>
      </c>
      <c r="AE1067" s="2" t="s">
        <v>66</v>
      </c>
      <c r="AF1067" s="2" t="s">
        <v>67</v>
      </c>
      <c r="AG1067" s="2" t="s">
        <v>68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1458</v>
      </c>
      <c r="B1068" s="2" t="s">
        <v>1448</v>
      </c>
      <c r="C1068" s="2" t="s">
        <v>47</v>
      </c>
      <c r="D1068" s="2" t="s">
        <v>1449</v>
      </c>
      <c r="E1068" s="2" t="s">
        <v>1450</v>
      </c>
      <c r="F1068" s="2" t="s">
        <v>50</v>
      </c>
      <c r="G1068" s="2" t="s">
        <v>51</v>
      </c>
      <c r="H1068" s="2" t="s">
        <v>323</v>
      </c>
      <c r="I1068" s="2"/>
      <c r="J1068" s="2"/>
      <c r="K1068" s="2" t="s">
        <v>147</v>
      </c>
      <c r="L1068" s="2" t="s">
        <v>148</v>
      </c>
      <c r="M1068" s="2" t="s">
        <v>104</v>
      </c>
      <c r="N1068" s="3"/>
      <c r="O1068" s="3"/>
      <c r="P1068" s="4">
        <v>1625794950.0</v>
      </c>
      <c r="Q1068" s="2" t="s">
        <v>105</v>
      </c>
      <c r="R1068" s="2" t="s">
        <v>106</v>
      </c>
      <c r="S1068" s="2" t="s">
        <v>107</v>
      </c>
      <c r="T1068" s="2" t="s">
        <v>108</v>
      </c>
      <c r="U1068" s="4">
        <f>0.0</f>
        <v>0.0</v>
      </c>
      <c r="V1068" s="2" t="s">
        <v>109</v>
      </c>
      <c r="W1068" s="2" t="s">
        <v>110</v>
      </c>
      <c r="X1068" s="2"/>
      <c r="Y1068" s="2" t="s">
        <v>65</v>
      </c>
      <c r="Z1068" s="2">
        <v>0</v>
      </c>
      <c r="AA1068" s="2"/>
      <c r="AB1068" s="2"/>
      <c r="AC1068" s="4">
        <f>P1068*U1068/1000000</f>
        <v>0.0</v>
      </c>
      <c r="AD1068" s="4">
        <f>AC1068*(1-Z1068/100)</f>
        <v>0.0</v>
      </c>
      <c r="AE1068" s="2" t="s">
        <v>66</v>
      </c>
      <c r="AF1068" s="2" t="s">
        <v>67</v>
      </c>
      <c r="AG1068" s="2" t="s">
        <v>68</v>
      </c>
      <c r="AH1068" s="2" t="s">
        <v>69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1459</v>
      </c>
      <c r="B1069" s="2" t="s">
        <v>1460</v>
      </c>
      <c r="C1069" s="2" t="s">
        <v>47</v>
      </c>
      <c r="D1069" s="2" t="s">
        <v>1209</v>
      </c>
      <c r="E1069" s="2" t="s">
        <v>412</v>
      </c>
      <c r="F1069" s="2" t="s">
        <v>50</v>
      </c>
      <c r="G1069" s="2" t="s">
        <v>179</v>
      </c>
      <c r="H1069" s="2" t="s">
        <v>52</v>
      </c>
      <c r="I1069" s="2" t="s">
        <v>53</v>
      </c>
      <c r="J1069" s="2" t="s">
        <v>180</v>
      </c>
      <c r="K1069" s="2" t="s">
        <v>180</v>
      </c>
      <c r="L1069" s="2" t="s">
        <v>181</v>
      </c>
      <c r="M1069" s="2" t="s">
        <v>56</v>
      </c>
      <c r="N1069" s="3">
        <v>4837</v>
      </c>
      <c r="O1069" s="3" t="s">
        <v>182</v>
      </c>
      <c r="P1069" s="4">
        <f>IF(O1069="吨",N1069*1000,IF(O1069="万立方米",N1069*10000,""))</f>
        <v>48370000.0</v>
      </c>
      <c r="Q1069" s="2" t="s">
        <v>183</v>
      </c>
      <c r="R1069" s="2" t="s">
        <v>184</v>
      </c>
      <c r="S1069" s="2" t="s">
        <v>185</v>
      </c>
      <c r="T1069" s="2" t="s">
        <v>75</v>
      </c>
      <c r="U1069" s="4">
        <f>0.001</f>
        <v>0.001</v>
      </c>
      <c r="V1069" s="2" t="s">
        <v>186</v>
      </c>
      <c r="W1069" s="2" t="s">
        <v>187</v>
      </c>
      <c r="X1069" s="2" t="s">
        <v>64</v>
      </c>
      <c r="Y1069" s="2" t="s">
        <v>65</v>
      </c>
      <c r="Z1069" s="2">
        <v>0</v>
      </c>
      <c r="AA1069" s="2"/>
      <c r="AB1069" s="2"/>
      <c r="AC1069" s="4">
        <f>P1069*U1069/1000000</f>
        <v>0.04837</v>
      </c>
      <c r="AD1069" s="4">
        <f>AC1069*(1-Z1069/100)</f>
        <v>0.04837</v>
      </c>
      <c r="AE1069" s="2" t="s">
        <v>66</v>
      </c>
      <c r="AF1069" s="2" t="s">
        <v>67</v>
      </c>
      <c r="AG1069" s="2"/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1461</v>
      </c>
      <c r="B1070" s="2" t="s">
        <v>1460</v>
      </c>
      <c r="C1070" s="2" t="s">
        <v>47</v>
      </c>
      <c r="D1070" s="2" t="s">
        <v>1209</v>
      </c>
      <c r="E1070" s="2" t="s">
        <v>412</v>
      </c>
      <c r="F1070" s="2" t="s">
        <v>50</v>
      </c>
      <c r="G1070" s="2" t="s">
        <v>179</v>
      </c>
      <c r="H1070" s="2" t="s">
        <v>52</v>
      </c>
      <c r="I1070" s="2" t="s">
        <v>53</v>
      </c>
      <c r="J1070" s="2" t="s">
        <v>180</v>
      </c>
      <c r="K1070" s="2" t="s">
        <v>180</v>
      </c>
      <c r="L1070" s="2" t="s">
        <v>181</v>
      </c>
      <c r="M1070" s="2" t="s">
        <v>73</v>
      </c>
      <c r="N1070" s="3">
        <v>4837</v>
      </c>
      <c r="O1070" s="3" t="s">
        <v>182</v>
      </c>
      <c r="P1070" s="4">
        <f>IF(O1070="吨",N1070*1000,IF(O1070="万立方米",N1070*10000,""))</f>
        <v>48370000.0</v>
      </c>
      <c r="Q1070" s="2" t="s">
        <v>183</v>
      </c>
      <c r="R1070" s="2" t="s">
        <v>184</v>
      </c>
      <c r="S1070" s="2" t="s">
        <v>189</v>
      </c>
      <c r="T1070" s="2" t="s">
        <v>75</v>
      </c>
      <c r="U1070" s="4">
        <f>0.35</f>
        <v>0.35</v>
      </c>
      <c r="V1070" s="2" t="s">
        <v>186</v>
      </c>
      <c r="W1070" s="2" t="s">
        <v>190</v>
      </c>
      <c r="X1070" s="2" t="s">
        <v>64</v>
      </c>
      <c r="Y1070" s="2" t="s">
        <v>65</v>
      </c>
      <c r="Z1070" s="2">
        <v>0</v>
      </c>
      <c r="AA1070" s="2"/>
      <c r="AB1070" s="2"/>
      <c r="AC1070" s="4">
        <f>P1070*U1070/1000000</f>
        <v>16.9295</v>
      </c>
      <c r="AD1070" s="4">
        <f>AC1070*(1-Z1070/100)</f>
        <v>16.9295</v>
      </c>
      <c r="AE1070" s="2" t="s">
        <v>66</v>
      </c>
      <c r="AF1070" s="2" t="s">
        <v>67</v>
      </c>
      <c r="AG1070" s="2"/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1462</v>
      </c>
      <c r="B1071" s="2" t="s">
        <v>1460</v>
      </c>
      <c r="C1071" s="2" t="s">
        <v>47</v>
      </c>
      <c r="D1071" s="2" t="s">
        <v>1209</v>
      </c>
      <c r="E1071" s="2" t="s">
        <v>412</v>
      </c>
      <c r="F1071" s="2" t="s">
        <v>50</v>
      </c>
      <c r="G1071" s="2" t="s">
        <v>179</v>
      </c>
      <c r="H1071" s="2" t="s">
        <v>52</v>
      </c>
      <c r="I1071" s="2" t="s">
        <v>53</v>
      </c>
      <c r="J1071" s="2" t="s">
        <v>180</v>
      </c>
      <c r="K1071" s="2" t="s">
        <v>180</v>
      </c>
      <c r="L1071" s="2" t="s">
        <v>181</v>
      </c>
      <c r="M1071" s="2" t="s">
        <v>78</v>
      </c>
      <c r="N1071" s="3">
        <v>4837</v>
      </c>
      <c r="O1071" s="3" t="s">
        <v>182</v>
      </c>
      <c r="P1071" s="4">
        <f>IF(O1071="吨",N1071*1000,IF(O1071="万立方米",N1071*10000,""))</f>
        <v>48370000.0</v>
      </c>
      <c r="Q1071" s="2" t="s">
        <v>183</v>
      </c>
      <c r="R1071" s="2" t="s">
        <v>184</v>
      </c>
      <c r="S1071" s="2" t="s">
        <v>192</v>
      </c>
      <c r="T1071" s="2" t="s">
        <v>75</v>
      </c>
      <c r="U1071" s="4">
        <f>1.2</f>
        <v>1.2</v>
      </c>
      <c r="V1071" s="2" t="s">
        <v>186</v>
      </c>
      <c r="W1071" s="2" t="s">
        <v>193</v>
      </c>
      <c r="X1071" s="2" t="s">
        <v>64</v>
      </c>
      <c r="Y1071" s="2" t="s">
        <v>65</v>
      </c>
      <c r="Z1071" s="2">
        <v>0</v>
      </c>
      <c r="AA1071" s="2"/>
      <c r="AB1071" s="2"/>
      <c r="AC1071" s="4">
        <f>P1071*U1071/1000000</f>
        <v>58.044</v>
      </c>
      <c r="AD1071" s="4">
        <f>AC1071*(1-Z1071/100)</f>
        <v>58.044</v>
      </c>
      <c r="AE1071" s="2" t="s">
        <v>66</v>
      </c>
      <c r="AF1071" s="2" t="s">
        <v>67</v>
      </c>
      <c r="AG1071" s="2"/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1463</v>
      </c>
      <c r="B1072" s="2" t="s">
        <v>1460</v>
      </c>
      <c r="C1072" s="2" t="s">
        <v>47</v>
      </c>
      <c r="D1072" s="2" t="s">
        <v>1209</v>
      </c>
      <c r="E1072" s="2" t="s">
        <v>412</v>
      </c>
      <c r="F1072" s="2" t="s">
        <v>50</v>
      </c>
      <c r="G1072" s="2" t="s">
        <v>179</v>
      </c>
      <c r="H1072" s="2" t="s">
        <v>52</v>
      </c>
      <c r="I1072" s="2" t="s">
        <v>53</v>
      </c>
      <c r="J1072" s="2" t="s">
        <v>180</v>
      </c>
      <c r="K1072" s="2" t="s">
        <v>180</v>
      </c>
      <c r="L1072" s="2" t="s">
        <v>181</v>
      </c>
      <c r="M1072" s="2" t="s">
        <v>82</v>
      </c>
      <c r="N1072" s="3">
        <v>4837</v>
      </c>
      <c r="O1072" s="3" t="s">
        <v>182</v>
      </c>
      <c r="P1072" s="4">
        <f>IF(O1072="吨",N1072*1000,IF(O1072="万立方米",N1072*10000,""))</f>
        <v>48370000.0</v>
      </c>
      <c r="Q1072" s="2" t="s">
        <v>183</v>
      </c>
      <c r="R1072" s="2" t="s">
        <v>184</v>
      </c>
      <c r="S1072" s="2" t="s">
        <v>195</v>
      </c>
      <c r="T1072" s="2" t="s">
        <v>75</v>
      </c>
      <c r="U1072" s="4">
        <f>0.002</f>
        <v>0.002</v>
      </c>
      <c r="V1072" s="2" t="s">
        <v>186</v>
      </c>
      <c r="W1072" s="2" t="s">
        <v>196</v>
      </c>
      <c r="X1072" s="2" t="s">
        <v>64</v>
      </c>
      <c r="Y1072" s="2" t="s">
        <v>65</v>
      </c>
      <c r="Z1072" s="2">
        <v>0</v>
      </c>
      <c r="AA1072" s="2"/>
      <c r="AB1072" s="2"/>
      <c r="AC1072" s="4">
        <f>P1072*U1072/1000000</f>
        <v>0.09674</v>
      </c>
      <c r="AD1072" s="4">
        <f>AC1072*(1-Z1072/100)</f>
        <v>0.09674</v>
      </c>
      <c r="AE1072" s="2" t="s">
        <v>66</v>
      </c>
      <c r="AF1072" s="2" t="s">
        <v>67</v>
      </c>
      <c r="AG1072" s="2"/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1464</v>
      </c>
      <c r="B1073" s="2" t="s">
        <v>1460</v>
      </c>
      <c r="C1073" s="2" t="s">
        <v>47</v>
      </c>
      <c r="D1073" s="2" t="s">
        <v>1209</v>
      </c>
      <c r="E1073" s="2" t="s">
        <v>412</v>
      </c>
      <c r="F1073" s="2" t="s">
        <v>50</v>
      </c>
      <c r="G1073" s="2" t="s">
        <v>179</v>
      </c>
      <c r="H1073" s="2" t="s">
        <v>52</v>
      </c>
      <c r="I1073" s="2" t="s">
        <v>53</v>
      </c>
      <c r="J1073" s="2" t="s">
        <v>180</v>
      </c>
      <c r="K1073" s="2" t="s">
        <v>180</v>
      </c>
      <c r="L1073" s="2" t="s">
        <v>181</v>
      </c>
      <c r="M1073" s="2" t="s">
        <v>86</v>
      </c>
      <c r="N1073" s="3">
        <v>4837</v>
      </c>
      <c r="O1073" s="3" t="s">
        <v>182</v>
      </c>
      <c r="P1073" s="4">
        <f>IF(O1073="吨",N1073*1000,IF(O1073="万立方米",N1073*10000,""))</f>
        <v>48370000.0</v>
      </c>
      <c r="Q1073" s="2" t="s">
        <v>183</v>
      </c>
      <c r="R1073" s="2" t="s">
        <v>184</v>
      </c>
      <c r="S1073" s="2" t="s">
        <v>198</v>
      </c>
      <c r="T1073" s="2" t="s">
        <v>75</v>
      </c>
      <c r="U1073" s="4">
        <f>0.01</f>
        <v>0.01</v>
      </c>
      <c r="V1073" s="2" t="s">
        <v>186</v>
      </c>
      <c r="W1073" s="2" t="s">
        <v>199</v>
      </c>
      <c r="X1073" s="2" t="s">
        <v>64</v>
      </c>
      <c r="Y1073" s="2" t="s">
        <v>65</v>
      </c>
      <c r="Z1073" s="2">
        <v>0</v>
      </c>
      <c r="AA1073" s="2"/>
      <c r="AB1073" s="2"/>
      <c r="AC1073" s="4">
        <f>P1073*U1073/1000000</f>
        <v>0.4837</v>
      </c>
      <c r="AD1073" s="4">
        <f>AC1074*(1-AA1073/100)+(AC1073-AC1074)*(1-AB1073/100)</f>
        <v>0.4837</v>
      </c>
      <c r="AE1073" s="2" t="s">
        <v>66</v>
      </c>
      <c r="AF1073" s="2" t="s">
        <v>67</v>
      </c>
      <c r="AG1073" s="2"/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1465</v>
      </c>
      <c r="B1074" s="2" t="s">
        <v>1460</v>
      </c>
      <c r="C1074" s="2" t="s">
        <v>47</v>
      </c>
      <c r="D1074" s="2" t="s">
        <v>1209</v>
      </c>
      <c r="E1074" s="2" t="s">
        <v>412</v>
      </c>
      <c r="F1074" s="2" t="s">
        <v>50</v>
      </c>
      <c r="G1074" s="2" t="s">
        <v>179</v>
      </c>
      <c r="H1074" s="2" t="s">
        <v>52</v>
      </c>
      <c r="I1074" s="2" t="s">
        <v>53</v>
      </c>
      <c r="J1074" s="2" t="s">
        <v>180</v>
      </c>
      <c r="K1074" s="2" t="s">
        <v>180</v>
      </c>
      <c r="L1074" s="2" t="s">
        <v>181</v>
      </c>
      <c r="M1074" s="2" t="s">
        <v>91</v>
      </c>
      <c r="N1074" s="3">
        <v>4837</v>
      </c>
      <c r="O1074" s="3" t="s">
        <v>182</v>
      </c>
      <c r="P1074" s="4">
        <f>IF(O1074="吨",N1074*1000,IF(O1074="万立方米",N1074*10000,""))</f>
        <v>48370000.0</v>
      </c>
      <c r="Q1074" s="2" t="s">
        <v>183</v>
      </c>
      <c r="R1074" s="2" t="s">
        <v>184</v>
      </c>
      <c r="S1074" s="2" t="s">
        <v>201</v>
      </c>
      <c r="T1074" s="2" t="s">
        <v>75</v>
      </c>
      <c r="U1074" s="4">
        <f>0.005</f>
        <v>0.005</v>
      </c>
      <c r="V1074" s="2" t="s">
        <v>186</v>
      </c>
      <c r="W1074" s="2" t="s">
        <v>202</v>
      </c>
      <c r="X1074" s="2" t="s">
        <v>64</v>
      </c>
      <c r="Y1074" s="2" t="s">
        <v>65</v>
      </c>
      <c r="Z1074" s="2">
        <v>0</v>
      </c>
      <c r="AA1074" s="2"/>
      <c r="AB1074" s="2"/>
      <c r="AC1074" s="4">
        <f>P1074*U1074/1000000</f>
        <v>0.24185</v>
      </c>
      <c r="AD1074" s="4">
        <f>AC1074*(1-Z1074/100)</f>
        <v>0.24185</v>
      </c>
      <c r="AE1074" s="2" t="s">
        <v>66</v>
      </c>
      <c r="AF1074" s="2" t="s">
        <v>67</v>
      </c>
      <c r="AG1074" s="2"/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1466</v>
      </c>
      <c r="B1075" s="2" t="s">
        <v>1460</v>
      </c>
      <c r="C1075" s="2" t="s">
        <v>47</v>
      </c>
      <c r="D1075" s="2" t="s">
        <v>1209</v>
      </c>
      <c r="E1075" s="2" t="s">
        <v>412</v>
      </c>
      <c r="F1075" s="2" t="s">
        <v>50</v>
      </c>
      <c r="G1075" s="2" t="s">
        <v>179</v>
      </c>
      <c r="H1075" s="2" t="s">
        <v>52</v>
      </c>
      <c r="I1075" s="2" t="s">
        <v>53</v>
      </c>
      <c r="J1075" s="2" t="s">
        <v>180</v>
      </c>
      <c r="K1075" s="2" t="s">
        <v>180</v>
      </c>
      <c r="L1075" s="2" t="s">
        <v>181</v>
      </c>
      <c r="M1075" s="2" t="s">
        <v>95</v>
      </c>
      <c r="N1075" s="3">
        <v>4837</v>
      </c>
      <c r="O1075" s="3" t="s">
        <v>182</v>
      </c>
      <c r="P1075" s="4">
        <f>IF(O1075="吨",N1075*1000,IF(O1075="万立方米",N1075*10000,""))</f>
        <v>48370000.0</v>
      </c>
      <c r="Q1075" s="2" t="s">
        <v>183</v>
      </c>
      <c r="R1075" s="2" t="s">
        <v>184</v>
      </c>
      <c r="S1075" s="2" t="s">
        <v>204</v>
      </c>
      <c r="T1075" s="2" t="s">
        <v>75</v>
      </c>
      <c r="U1075" s="4">
        <f>0.005</f>
        <v>0.005</v>
      </c>
      <c r="V1075" s="2" t="s">
        <v>186</v>
      </c>
      <c r="W1075" s="2" t="s">
        <v>205</v>
      </c>
      <c r="X1075" s="2" t="s">
        <v>64</v>
      </c>
      <c r="Y1075" s="2" t="s">
        <v>65</v>
      </c>
      <c r="Z1075" s="2">
        <v>0</v>
      </c>
      <c r="AA1075" s="2"/>
      <c r="AB1075" s="2"/>
      <c r="AC1075" s="4">
        <f>P1075*U1075/1000000</f>
        <v>0.24185</v>
      </c>
      <c r="AD1075" s="4">
        <f>AC1075*(1-Z1075/100)</f>
        <v>0.24185</v>
      </c>
      <c r="AE1075" s="2" t="s">
        <v>66</v>
      </c>
      <c r="AF1075" s="2" t="s">
        <v>67</v>
      </c>
      <c r="AG1075" s="2"/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1467</v>
      </c>
      <c r="B1076" s="2" t="s">
        <v>1460</v>
      </c>
      <c r="C1076" s="2" t="s">
        <v>47</v>
      </c>
      <c r="D1076" s="2" t="s">
        <v>1209</v>
      </c>
      <c r="E1076" s="2" t="s">
        <v>412</v>
      </c>
      <c r="F1076" s="2" t="s">
        <v>50</v>
      </c>
      <c r="G1076" s="2" t="s">
        <v>179</v>
      </c>
      <c r="H1076" s="2" t="s">
        <v>52</v>
      </c>
      <c r="I1076" s="2" t="s">
        <v>53</v>
      </c>
      <c r="J1076" s="2" t="s">
        <v>180</v>
      </c>
      <c r="K1076" s="2" t="s">
        <v>180</v>
      </c>
      <c r="L1076" s="2" t="s">
        <v>181</v>
      </c>
      <c r="M1076" s="2" t="s">
        <v>100</v>
      </c>
      <c r="N1076" s="3">
        <v>4837</v>
      </c>
      <c r="O1076" s="3" t="s">
        <v>182</v>
      </c>
      <c r="P1076" s="4">
        <f>IF(O1076="吨",N1076*1000,IF(O1076="万立方米",N1076*10000,""))</f>
        <v>48370000.0</v>
      </c>
      <c r="Q1076" s="2" t="s">
        <v>183</v>
      </c>
      <c r="R1076" s="2" t="s">
        <v>184</v>
      </c>
      <c r="S1076" s="2" t="s">
        <v>207</v>
      </c>
      <c r="T1076" s="2" t="s">
        <v>75</v>
      </c>
      <c r="U1076" s="4">
        <f>0.02</f>
        <v>0.02</v>
      </c>
      <c r="V1076" s="2" t="s">
        <v>186</v>
      </c>
      <c r="W1076" s="2" t="s">
        <v>208</v>
      </c>
      <c r="X1076" s="2" t="s">
        <v>64</v>
      </c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/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1468</v>
      </c>
      <c r="B1077" s="2" t="s">
        <v>1460</v>
      </c>
      <c r="C1077" s="2" t="s">
        <v>47</v>
      </c>
      <c r="D1077" s="2" t="s">
        <v>1209</v>
      </c>
      <c r="E1077" s="2" t="s">
        <v>412</v>
      </c>
      <c r="F1077" s="2" t="s">
        <v>50</v>
      </c>
      <c r="G1077" s="2" t="s">
        <v>179</v>
      </c>
      <c r="H1077" s="2" t="s">
        <v>52</v>
      </c>
      <c r="I1077" s="2"/>
      <c r="J1077" s="2"/>
      <c r="K1077" s="2"/>
      <c r="L1077" s="2"/>
      <c r="M1077" s="2" t="s">
        <v>104</v>
      </c>
      <c r="N1077" s="3"/>
      <c r="O1077" s="3"/>
      <c r="P1077" s="4">
        <v>0.0</v>
      </c>
      <c r="Q1077" s="2" t="s">
        <v>105</v>
      </c>
      <c r="R1077" s="2" t="s">
        <v>106</v>
      </c>
      <c r="S1077" s="2" t="s">
        <v>107</v>
      </c>
      <c r="T1077" s="2" t="s">
        <v>108</v>
      </c>
      <c r="U1077" s="4">
        <f>0.0</f>
        <v>0.0</v>
      </c>
      <c r="V1077" s="2" t="s">
        <v>109</v>
      </c>
      <c r="W1077" s="2" t="s">
        <v>110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134</v>
      </c>
      <c r="AH1077" s="2" t="s">
        <v>69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1469</v>
      </c>
      <c r="B1078" s="2" t="s">
        <v>1470</v>
      </c>
      <c r="C1078" s="2" t="s">
        <v>47</v>
      </c>
      <c r="D1078" s="2" t="s">
        <v>241</v>
      </c>
      <c r="E1078" s="2" t="s">
        <v>242</v>
      </c>
      <c r="F1078" s="2" t="s">
        <v>228</v>
      </c>
      <c r="G1078" s="2" t="s">
        <v>117</v>
      </c>
      <c r="H1078" s="2" t="s">
        <v>138</v>
      </c>
      <c r="I1078" s="2" t="s">
        <v>53</v>
      </c>
      <c r="J1078" s="2" t="s">
        <v>230</v>
      </c>
      <c r="K1078" s="2" t="s">
        <v>55</v>
      </c>
      <c r="L1078" s="2" t="s">
        <v>51</v>
      </c>
      <c r="M1078" s="2" t="s">
        <v>56</v>
      </c>
      <c r="N1078" s="3">
        <v>193369.1</v>
      </c>
      <c r="O1078" s="3" t="s">
        <v>57</v>
      </c>
      <c r="P1078" s="4">
        <f>IF(O1078="吨",N1078*1000,IF(O1078="万立方米",N1078*10000,""))</f>
        <v>193369100.0</v>
      </c>
      <c r="Q1078" s="2" t="s">
        <v>58</v>
      </c>
      <c r="R1078" s="2" t="s">
        <v>59</v>
      </c>
      <c r="S1078" s="2" t="s">
        <v>60</v>
      </c>
      <c r="T1078" s="2" t="s">
        <v>61</v>
      </c>
      <c r="U1078" s="4">
        <f>0.06</f>
        <v>0.06</v>
      </c>
      <c r="V1078" s="2" t="s">
        <v>62</v>
      </c>
      <c r="W1078" s="2" t="s">
        <v>63</v>
      </c>
      <c r="X1078" s="2" t="s">
        <v>64</v>
      </c>
      <c r="Y1078" s="2" t="s">
        <v>65</v>
      </c>
      <c r="Z1078" s="2">
        <v>0</v>
      </c>
      <c r="AA1078" s="2"/>
      <c r="AB1078" s="2"/>
      <c r="AC1078" s="4">
        <f>P1078*U1078/1000000</f>
        <v>11.602146</v>
      </c>
      <c r="AD1078" s="4">
        <f>AC1078*(1-Z1078/100)</f>
        <v>11.602146</v>
      </c>
      <c r="AE1078" s="2" t="s">
        <v>66</v>
      </c>
      <c r="AF1078" s="2" t="s">
        <v>67</v>
      </c>
      <c r="AG1078" s="2" t="s">
        <v>68</v>
      </c>
      <c r="AH1078" s="2" t="s">
        <v>69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1471</v>
      </c>
      <c r="B1079" s="2" t="s">
        <v>1470</v>
      </c>
      <c r="C1079" s="2" t="s">
        <v>47</v>
      </c>
      <c r="D1079" s="2" t="s">
        <v>241</v>
      </c>
      <c r="E1079" s="2" t="s">
        <v>242</v>
      </c>
      <c r="F1079" s="2" t="s">
        <v>228</v>
      </c>
      <c r="G1079" s="2" t="s">
        <v>117</v>
      </c>
      <c r="H1079" s="2" t="s">
        <v>138</v>
      </c>
      <c r="I1079" s="2" t="s">
        <v>53</v>
      </c>
      <c r="J1079" s="2" t="s">
        <v>230</v>
      </c>
      <c r="K1079" s="2" t="s">
        <v>55</v>
      </c>
      <c r="L1079" s="2" t="s">
        <v>51</v>
      </c>
      <c r="M1079" s="2" t="s">
        <v>73</v>
      </c>
      <c r="N1079" s="3">
        <v>193369.1</v>
      </c>
      <c r="O1079" s="3" t="s">
        <v>57</v>
      </c>
      <c r="P1079" s="4">
        <f>IF(O1079="吨",N1079*1000,IF(O1079="万立方米",N1079*10000,""))</f>
        <v>193369100.0</v>
      </c>
      <c r="Q1079" s="2" t="s">
        <v>58</v>
      </c>
      <c r="R1079" s="2" t="s">
        <v>59</v>
      </c>
      <c r="S1079" s="2" t="s">
        <v>74</v>
      </c>
      <c r="T1079" s="2" t="s">
        <v>75</v>
      </c>
      <c r="U1079" s="4">
        <f>1.5</f>
        <v>1.5</v>
      </c>
      <c r="V1079" s="2" t="s">
        <v>62</v>
      </c>
      <c r="W1079" s="2" t="s">
        <v>76</v>
      </c>
      <c r="X1079" s="2" t="s">
        <v>64</v>
      </c>
      <c r="Y1079" s="2" t="s">
        <v>65</v>
      </c>
      <c r="Z1079" s="2">
        <v>0</v>
      </c>
      <c r="AA1079" s="2"/>
      <c r="AB1079" s="2"/>
      <c r="AC1079" s="4">
        <f>P1079*U1079/1000000</f>
        <v>290.05365</v>
      </c>
      <c r="AD1079" s="4">
        <f>AC1079*(1-Z1079/100)</f>
        <v>290.05365</v>
      </c>
      <c r="AE1079" s="2" t="s">
        <v>66</v>
      </c>
      <c r="AF1079" s="2" t="s">
        <v>67</v>
      </c>
      <c r="AG1079" s="2" t="s">
        <v>68</v>
      </c>
      <c r="AH1079" s="2" t="s">
        <v>69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1472</v>
      </c>
      <c r="B1080" s="2" t="s">
        <v>1470</v>
      </c>
      <c r="C1080" s="2" t="s">
        <v>47</v>
      </c>
      <c r="D1080" s="2" t="s">
        <v>241</v>
      </c>
      <c r="E1080" s="2" t="s">
        <v>242</v>
      </c>
      <c r="F1080" s="2" t="s">
        <v>228</v>
      </c>
      <c r="G1080" s="2" t="s">
        <v>117</v>
      </c>
      <c r="H1080" s="2" t="s">
        <v>138</v>
      </c>
      <c r="I1080" s="2" t="s">
        <v>53</v>
      </c>
      <c r="J1080" s="2" t="s">
        <v>230</v>
      </c>
      <c r="K1080" s="2" t="s">
        <v>55</v>
      </c>
      <c r="L1080" s="2" t="s">
        <v>51</v>
      </c>
      <c r="M1080" s="2" t="s">
        <v>78</v>
      </c>
      <c r="N1080" s="3">
        <v>193369.1</v>
      </c>
      <c r="O1080" s="3" t="s">
        <v>57</v>
      </c>
      <c r="P1080" s="4">
        <f>IF(O1080="吨",N1080*1000,IF(O1080="万立方米",N1080*10000,""))</f>
        <v>193369100.0</v>
      </c>
      <c r="Q1080" s="2" t="s">
        <v>58</v>
      </c>
      <c r="R1080" s="2" t="s">
        <v>59</v>
      </c>
      <c r="S1080" s="2" t="s">
        <v>79</v>
      </c>
      <c r="T1080" s="2" t="s">
        <v>75</v>
      </c>
      <c r="U1080" s="4">
        <f>6.0</f>
        <v>6.0</v>
      </c>
      <c r="V1080" s="2" t="s">
        <v>62</v>
      </c>
      <c r="W1080" s="2" t="s">
        <v>80</v>
      </c>
      <c r="X1080" s="2" t="s">
        <v>64</v>
      </c>
      <c r="Y1080" s="2" t="s">
        <v>65</v>
      </c>
      <c r="Z1080" s="2">
        <v>0</v>
      </c>
      <c r="AA1080" s="2"/>
      <c r="AB1080" s="2"/>
      <c r="AC1080" s="4">
        <f>P1080*U1080/1000000</f>
        <v>1160.2146</v>
      </c>
      <c r="AD1080" s="4">
        <f>AC1080*(1-Z1080/100)</f>
        <v>1160.2146</v>
      </c>
      <c r="AE1080" s="2" t="s">
        <v>66</v>
      </c>
      <c r="AF1080" s="2" t="s">
        <v>67</v>
      </c>
      <c r="AG1080" s="2" t="s">
        <v>68</v>
      </c>
      <c r="AH1080" s="2" t="s">
        <v>69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1473</v>
      </c>
      <c r="B1081" s="2" t="s">
        <v>1470</v>
      </c>
      <c r="C1081" s="2" t="s">
        <v>47</v>
      </c>
      <c r="D1081" s="2" t="s">
        <v>241</v>
      </c>
      <c r="E1081" s="2" t="s">
        <v>242</v>
      </c>
      <c r="F1081" s="2" t="s">
        <v>228</v>
      </c>
      <c r="G1081" s="2" t="s">
        <v>117</v>
      </c>
      <c r="H1081" s="2" t="s">
        <v>138</v>
      </c>
      <c r="I1081" s="2" t="s">
        <v>53</v>
      </c>
      <c r="J1081" s="2" t="s">
        <v>230</v>
      </c>
      <c r="K1081" s="2" t="s">
        <v>55</v>
      </c>
      <c r="L1081" s="2" t="s">
        <v>51</v>
      </c>
      <c r="M1081" s="2" t="s">
        <v>82</v>
      </c>
      <c r="N1081" s="3">
        <v>193369.1</v>
      </c>
      <c r="O1081" s="3" t="s">
        <v>57</v>
      </c>
      <c r="P1081" s="4">
        <f>IF(O1081="吨",N1081*1000,IF(O1081="万立方米",N1081*10000,""))</f>
        <v>193369100.0</v>
      </c>
      <c r="Q1081" s="2" t="s">
        <v>58</v>
      </c>
      <c r="R1081" s="2" t="s">
        <v>59</v>
      </c>
      <c r="S1081" s="2" t="s">
        <v>83</v>
      </c>
      <c r="T1081" s="2" t="s">
        <v>61</v>
      </c>
      <c r="U1081" s="4">
        <f>0.35</f>
        <v>0.35</v>
      </c>
      <c r="V1081" s="2" t="s">
        <v>62</v>
      </c>
      <c r="W1081" s="2" t="s">
        <v>84</v>
      </c>
      <c r="X1081" s="2" t="s">
        <v>64</v>
      </c>
      <c r="Y1081" s="2" t="s">
        <v>65</v>
      </c>
      <c r="Z1081" s="2">
        <v>0</v>
      </c>
      <c r="AA1081" s="2"/>
      <c r="AB1081" s="2"/>
      <c r="AC1081" s="4">
        <f>P1081*U1081/1000000</f>
        <v>67.679185</v>
      </c>
      <c r="AD1081" s="4">
        <f>AC1081*(1-Z1081/100)</f>
        <v>67.679185</v>
      </c>
      <c r="AE1081" s="2" t="s">
        <v>66</v>
      </c>
      <c r="AF1081" s="2" t="s">
        <v>67</v>
      </c>
      <c r="AG1081" s="2" t="s">
        <v>68</v>
      </c>
      <c r="AH1081" s="2" t="s">
        <v>69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1474</v>
      </c>
      <c r="B1082" s="2" t="s">
        <v>1470</v>
      </c>
      <c r="C1082" s="2" t="s">
        <v>47</v>
      </c>
      <c r="D1082" s="2" t="s">
        <v>241</v>
      </c>
      <c r="E1082" s="2" t="s">
        <v>242</v>
      </c>
      <c r="F1082" s="2" t="s">
        <v>228</v>
      </c>
      <c r="G1082" s="2" t="s">
        <v>117</v>
      </c>
      <c r="H1082" s="2" t="s">
        <v>138</v>
      </c>
      <c r="I1082" s="2" t="s">
        <v>53</v>
      </c>
      <c r="J1082" s="2" t="s">
        <v>230</v>
      </c>
      <c r="K1082" s="2" t="s">
        <v>55</v>
      </c>
      <c r="L1082" s="2" t="s">
        <v>51</v>
      </c>
      <c r="M1082" s="2" t="s">
        <v>86</v>
      </c>
      <c r="N1082" s="3">
        <v>193369.1</v>
      </c>
      <c r="O1082" s="3" t="s">
        <v>57</v>
      </c>
      <c r="P1082" s="4">
        <f>IF(O1082="吨",N1082*1000,IF(O1082="万立方米",N1082*10000,""))</f>
        <v>193369100.0</v>
      </c>
      <c r="Q1082" s="2" t="s">
        <v>58</v>
      </c>
      <c r="R1082" s="2" t="s">
        <v>59</v>
      </c>
      <c r="S1082" s="2" t="s">
        <v>87</v>
      </c>
      <c r="T1082" s="2" t="s">
        <v>88</v>
      </c>
      <c r="U1082" s="4">
        <f>0.75</f>
        <v>0.75</v>
      </c>
      <c r="V1082" s="2" t="s">
        <v>62</v>
      </c>
      <c r="W1082" s="2" t="s">
        <v>89</v>
      </c>
      <c r="X1082" s="2" t="s">
        <v>64</v>
      </c>
      <c r="Y1082" s="2" t="s">
        <v>65</v>
      </c>
      <c r="Z1082" s="2">
        <v>0</v>
      </c>
      <c r="AA1082" s="2"/>
      <c r="AB1082" s="2"/>
      <c r="AC1082" s="4">
        <f>P1082*U1082/1000000</f>
        <v>145.026825</v>
      </c>
      <c r="AD1082" s="4">
        <f>AC1083*(1-AA1082/100)+(AC1082-AC1083)*(1-AB1082/100)</f>
        <v>145.026825</v>
      </c>
      <c r="AE1082" s="2" t="s">
        <v>66</v>
      </c>
      <c r="AF1082" s="2" t="s">
        <v>67</v>
      </c>
      <c r="AG1082" s="2" t="s">
        <v>68</v>
      </c>
      <c r="AH1082" s="2" t="s">
        <v>69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1475</v>
      </c>
      <c r="B1083" s="2" t="s">
        <v>1470</v>
      </c>
      <c r="C1083" s="2" t="s">
        <v>47</v>
      </c>
      <c r="D1083" s="2" t="s">
        <v>241</v>
      </c>
      <c r="E1083" s="2" t="s">
        <v>242</v>
      </c>
      <c r="F1083" s="2" t="s">
        <v>228</v>
      </c>
      <c r="G1083" s="2" t="s">
        <v>117</v>
      </c>
      <c r="H1083" s="2" t="s">
        <v>138</v>
      </c>
      <c r="I1083" s="2" t="s">
        <v>53</v>
      </c>
      <c r="J1083" s="2" t="s">
        <v>230</v>
      </c>
      <c r="K1083" s="2" t="s">
        <v>55</v>
      </c>
      <c r="L1083" s="2" t="s">
        <v>51</v>
      </c>
      <c r="M1083" s="2" t="s">
        <v>91</v>
      </c>
      <c r="N1083" s="3">
        <v>193369.1</v>
      </c>
      <c r="O1083" s="3" t="s">
        <v>57</v>
      </c>
      <c r="P1083" s="4">
        <f>IF(O1083="吨",N1083*1000,IF(O1083="万立方米",N1083*10000,""))</f>
        <v>193369100.0</v>
      </c>
      <c r="Q1083" s="2" t="s">
        <v>58</v>
      </c>
      <c r="R1083" s="2" t="s">
        <v>59</v>
      </c>
      <c r="S1083" s="2" t="s">
        <v>92</v>
      </c>
      <c r="T1083" s="2" t="s">
        <v>88</v>
      </c>
      <c r="U1083" s="4">
        <f>0.75</f>
        <v>0.75</v>
      </c>
      <c r="V1083" s="2" t="s">
        <v>62</v>
      </c>
      <c r="W1083" s="2" t="s">
        <v>93</v>
      </c>
      <c r="X1083" s="2" t="s">
        <v>64</v>
      </c>
      <c r="Y1083" s="2" t="s">
        <v>65</v>
      </c>
      <c r="Z1083" s="2">
        <v>0</v>
      </c>
      <c r="AA1083" s="2"/>
      <c r="AB1083" s="2"/>
      <c r="AC1083" s="4">
        <f>P1083*U1083/1000000</f>
        <v>145.026825</v>
      </c>
      <c r="AD1083" s="4">
        <f>AC1083*(1-Z1083/100)</f>
        <v>145.026825</v>
      </c>
      <c r="AE1083" s="2" t="s">
        <v>66</v>
      </c>
      <c r="AF1083" s="2" t="s">
        <v>67</v>
      </c>
      <c r="AG1083" s="2" t="s">
        <v>68</v>
      </c>
      <c r="AH1083" s="2" t="s">
        <v>69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1476</v>
      </c>
      <c r="B1084" s="2" t="s">
        <v>1470</v>
      </c>
      <c r="C1084" s="2" t="s">
        <v>47</v>
      </c>
      <c r="D1084" s="2" t="s">
        <v>241</v>
      </c>
      <c r="E1084" s="2" t="s">
        <v>242</v>
      </c>
      <c r="F1084" s="2" t="s">
        <v>228</v>
      </c>
      <c r="G1084" s="2" t="s">
        <v>117</v>
      </c>
      <c r="H1084" s="2" t="s">
        <v>138</v>
      </c>
      <c r="I1084" s="2" t="s">
        <v>53</v>
      </c>
      <c r="J1084" s="2" t="s">
        <v>230</v>
      </c>
      <c r="K1084" s="2" t="s">
        <v>55</v>
      </c>
      <c r="L1084" s="2" t="s">
        <v>51</v>
      </c>
      <c r="M1084" s="2" t="s">
        <v>95</v>
      </c>
      <c r="N1084" s="3">
        <v>193369.1</v>
      </c>
      <c r="O1084" s="3" t="s">
        <v>57</v>
      </c>
      <c r="P1084" s="4">
        <f>IF(O1084="吨",N1084*1000,IF(O1084="万立方米",N1084*10000,""))</f>
        <v>193369100.0</v>
      </c>
      <c r="Q1084" s="2" t="s">
        <v>58</v>
      </c>
      <c r="R1084" s="2" t="s">
        <v>59</v>
      </c>
      <c r="S1084" s="2" t="s">
        <v>96</v>
      </c>
      <c r="T1084" s="2" t="s">
        <v>97</v>
      </c>
      <c r="U1084" s="4">
        <f>1.7</f>
        <v>1.7</v>
      </c>
      <c r="V1084" s="2" t="s">
        <v>62</v>
      </c>
      <c r="W1084" s="2" t="s">
        <v>98</v>
      </c>
      <c r="X1084" s="2" t="s">
        <v>64</v>
      </c>
      <c r="Y1084" s="2" t="s">
        <v>65</v>
      </c>
      <c r="Z1084" s="2">
        <v>0</v>
      </c>
      <c r="AA1084" s="2"/>
      <c r="AB1084" s="2"/>
      <c r="AC1084" s="4">
        <f>P1084*U1084/1000000</f>
        <v>328.72747</v>
      </c>
      <c r="AD1084" s="4">
        <f>AC1084*(1-Z1084/100)</f>
        <v>328.72747</v>
      </c>
      <c r="AE1084" s="2" t="s">
        <v>66</v>
      </c>
      <c r="AF1084" s="2" t="s">
        <v>67</v>
      </c>
      <c r="AG1084" s="2" t="s">
        <v>68</v>
      </c>
      <c r="AH1084" s="2" t="s">
        <v>69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1477</v>
      </c>
      <c r="B1085" s="2" t="s">
        <v>1470</v>
      </c>
      <c r="C1085" s="2" t="s">
        <v>47</v>
      </c>
      <c r="D1085" s="2" t="s">
        <v>241</v>
      </c>
      <c r="E1085" s="2" t="s">
        <v>242</v>
      </c>
      <c r="F1085" s="2" t="s">
        <v>228</v>
      </c>
      <c r="G1085" s="2" t="s">
        <v>117</v>
      </c>
      <c r="H1085" s="2" t="s">
        <v>138</v>
      </c>
      <c r="I1085" s="2" t="s">
        <v>53</v>
      </c>
      <c r="J1085" s="2" t="s">
        <v>230</v>
      </c>
      <c r="K1085" s="2" t="s">
        <v>55</v>
      </c>
      <c r="L1085" s="2" t="s">
        <v>51</v>
      </c>
      <c r="M1085" s="2" t="s">
        <v>100</v>
      </c>
      <c r="N1085" s="3">
        <v>193369.1</v>
      </c>
      <c r="O1085" s="3" t="s">
        <v>57</v>
      </c>
      <c r="P1085" s="4">
        <f>IF(O1085="吨",N1085*1000,IF(O1085="万立方米",N1085*10000,""))</f>
        <v>193369100.0</v>
      </c>
      <c r="Q1085" s="2" t="s">
        <v>58</v>
      </c>
      <c r="R1085" s="2" t="s">
        <v>59</v>
      </c>
      <c r="S1085" s="2" t="s">
        <v>101</v>
      </c>
      <c r="T1085" s="2" t="s">
        <v>75</v>
      </c>
      <c r="U1085" s="4">
        <f>0.12</f>
        <v>0.12</v>
      </c>
      <c r="V1085" s="2" t="s">
        <v>62</v>
      </c>
      <c r="W1085" s="2" t="s">
        <v>102</v>
      </c>
      <c r="X1085" s="2" t="s">
        <v>64</v>
      </c>
      <c r="Y1085" s="2" t="s">
        <v>65</v>
      </c>
      <c r="Z1085" s="2">
        <v>0</v>
      </c>
      <c r="AA1085" s="2"/>
      <c r="AB1085" s="2"/>
      <c r="AC1085" s="4">
        <f>P1085*U1085/1000000</f>
        <v>23.204292</v>
      </c>
      <c r="AD1085" s="4">
        <f>AC1085*(1-Z1085/100)</f>
        <v>23.204292</v>
      </c>
      <c r="AE1085" s="2" t="s">
        <v>66</v>
      </c>
      <c r="AF1085" s="2" t="s">
        <v>67</v>
      </c>
      <c r="AG1085" s="2" t="s">
        <v>68</v>
      </c>
      <c r="AH1085" s="2" t="s">
        <v>69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1478</v>
      </c>
      <c r="B1086" s="2" t="s">
        <v>1470</v>
      </c>
      <c r="C1086" s="2" t="s">
        <v>47</v>
      </c>
      <c r="D1086" s="2" t="s">
        <v>241</v>
      </c>
      <c r="E1086" s="2" t="s">
        <v>242</v>
      </c>
      <c r="F1086" s="2" t="s">
        <v>228</v>
      </c>
      <c r="G1086" s="2" t="s">
        <v>117</v>
      </c>
      <c r="H1086" s="2" t="s">
        <v>138</v>
      </c>
      <c r="I1086" s="2"/>
      <c r="J1086" s="2"/>
      <c r="K1086" s="2" t="s">
        <v>147</v>
      </c>
      <c r="L1086" s="2" t="s">
        <v>253</v>
      </c>
      <c r="M1086" s="2" t="s">
        <v>104</v>
      </c>
      <c r="N1086" s="3"/>
      <c r="O1086" s="3"/>
      <c r="P1086" s="2"/>
      <c r="Q1086" s="2" t="s">
        <v>105</v>
      </c>
      <c r="R1086" s="2" t="s">
        <v>106</v>
      </c>
      <c r="S1086" s="2" t="s">
        <v>107</v>
      </c>
      <c r="T1086" s="2" t="s">
        <v>108</v>
      </c>
      <c r="U1086" s="2"/>
      <c r="V1086" s="2" t="s">
        <v>109</v>
      </c>
      <c r="W1086" s="2" t="s">
        <v>110</v>
      </c>
      <c r="X1086" s="2"/>
      <c r="Y1086" s="2" t="s">
        <v>65</v>
      </c>
      <c r="Z1086" s="2">
        <v>0</v>
      </c>
      <c r="AA1086" s="2"/>
      <c r="AB1086" s="2"/>
      <c r="AC1086" s="2"/>
      <c r="AD1086" s="2"/>
      <c r="AE1086" s="2" t="s">
        <v>123</v>
      </c>
      <c r="AF1086" s="2" t="s">
        <v>222</v>
      </c>
      <c r="AG1086" s="2" t="s">
        <v>223</v>
      </c>
      <c r="AH1086" s="2" t="s">
        <v>69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1479</v>
      </c>
      <c r="B1087" s="2" t="s">
        <v>1480</v>
      </c>
      <c r="C1087" s="2" t="s">
        <v>47</v>
      </c>
      <c r="D1087" s="2" t="s">
        <v>1481</v>
      </c>
      <c r="E1087" s="2" t="s">
        <v>227</v>
      </c>
      <c r="F1087" s="2" t="s">
        <v>116</v>
      </c>
      <c r="G1087" s="2" t="s">
        <v>181</v>
      </c>
      <c r="H1087" s="2" t="s">
        <v>52</v>
      </c>
      <c r="I1087" s="2" t="s">
        <v>53</v>
      </c>
      <c r="J1087" s="2" t="s">
        <v>180</v>
      </c>
      <c r="K1087" s="2" t="s">
        <v>180</v>
      </c>
      <c r="L1087" s="2" t="s">
        <v>181</v>
      </c>
      <c r="M1087" s="2" t="s">
        <v>56</v>
      </c>
      <c r="N1087" s="3">
        <v>290.9</v>
      </c>
      <c r="O1087" s="3" t="s">
        <v>182</v>
      </c>
      <c r="P1087" s="4">
        <f>IF(O1087="吨",N1087*1000,IF(O1087="万立方米",N1087*10000,""))</f>
        <v>2909000.0</v>
      </c>
      <c r="Q1087" s="2" t="s">
        <v>183</v>
      </c>
      <c r="R1087" s="2" t="s">
        <v>184</v>
      </c>
      <c r="S1087" s="2" t="s">
        <v>185</v>
      </c>
      <c r="T1087" s="2" t="s">
        <v>75</v>
      </c>
      <c r="U1087" s="4">
        <f>0.001</f>
        <v>0.001</v>
      </c>
      <c r="V1087" s="2" t="s">
        <v>186</v>
      </c>
      <c r="W1087" s="2" t="s">
        <v>187</v>
      </c>
      <c r="X1087" s="2" t="s">
        <v>64</v>
      </c>
      <c r="Y1087" s="2" t="s">
        <v>65</v>
      </c>
      <c r="Z1087" s="2">
        <v>0</v>
      </c>
      <c r="AA1087" s="2"/>
      <c r="AB1087" s="2"/>
      <c r="AC1087" s="4">
        <f>P1087*U1087/1000000</f>
        <v>0.002909</v>
      </c>
      <c r="AD1087" s="4">
        <f>AC1087*(1-Z1087/100)</f>
        <v>0.002909</v>
      </c>
      <c r="AE1087" s="2" t="s">
        <v>66</v>
      </c>
      <c r="AF1087" s="2" t="s">
        <v>67</v>
      </c>
      <c r="AG1087" s="2"/>
      <c r="AH1087" s="2" t="s">
        <v>69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1482</v>
      </c>
      <c r="B1088" s="2" t="s">
        <v>1480</v>
      </c>
      <c r="C1088" s="2" t="s">
        <v>47</v>
      </c>
      <c r="D1088" s="2" t="s">
        <v>1481</v>
      </c>
      <c r="E1088" s="2" t="s">
        <v>227</v>
      </c>
      <c r="F1088" s="2" t="s">
        <v>116</v>
      </c>
      <c r="G1088" s="2" t="s">
        <v>181</v>
      </c>
      <c r="H1088" s="2" t="s">
        <v>52</v>
      </c>
      <c r="I1088" s="2" t="s">
        <v>53</v>
      </c>
      <c r="J1088" s="2" t="s">
        <v>180</v>
      </c>
      <c r="K1088" s="2" t="s">
        <v>180</v>
      </c>
      <c r="L1088" s="2" t="s">
        <v>181</v>
      </c>
      <c r="M1088" s="2" t="s">
        <v>73</v>
      </c>
      <c r="N1088" s="3">
        <v>290.9</v>
      </c>
      <c r="O1088" s="3" t="s">
        <v>182</v>
      </c>
      <c r="P1088" s="4">
        <f>IF(O1088="吨",N1088*1000,IF(O1088="万立方米",N1088*10000,""))</f>
        <v>2909000.0</v>
      </c>
      <c r="Q1088" s="2" t="s">
        <v>183</v>
      </c>
      <c r="R1088" s="2" t="s">
        <v>184</v>
      </c>
      <c r="S1088" s="2" t="s">
        <v>189</v>
      </c>
      <c r="T1088" s="2" t="s">
        <v>75</v>
      </c>
      <c r="U1088" s="4">
        <f>0.35</f>
        <v>0.35</v>
      </c>
      <c r="V1088" s="2" t="s">
        <v>186</v>
      </c>
      <c r="W1088" s="2" t="s">
        <v>190</v>
      </c>
      <c r="X1088" s="2" t="s">
        <v>64</v>
      </c>
      <c r="Y1088" s="2" t="s">
        <v>65</v>
      </c>
      <c r="Z1088" s="2">
        <v>0</v>
      </c>
      <c r="AA1088" s="2"/>
      <c r="AB1088" s="2"/>
      <c r="AC1088" s="4">
        <f>P1088*U1088/1000000</f>
        <v>1.0181499999999999</v>
      </c>
      <c r="AD1088" s="4">
        <f>AC1088*(1-Z1088/100)</f>
        <v>1.0181499999999999</v>
      </c>
      <c r="AE1088" s="2" t="s">
        <v>66</v>
      </c>
      <c r="AF1088" s="2" t="s">
        <v>67</v>
      </c>
      <c r="AG1088" s="2"/>
      <c r="AH1088" s="2" t="s">
        <v>69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1483</v>
      </c>
      <c r="B1089" s="2" t="s">
        <v>1480</v>
      </c>
      <c r="C1089" s="2" t="s">
        <v>47</v>
      </c>
      <c r="D1089" s="2" t="s">
        <v>1481</v>
      </c>
      <c r="E1089" s="2" t="s">
        <v>227</v>
      </c>
      <c r="F1089" s="2" t="s">
        <v>116</v>
      </c>
      <c r="G1089" s="2" t="s">
        <v>181</v>
      </c>
      <c r="H1089" s="2" t="s">
        <v>52</v>
      </c>
      <c r="I1089" s="2" t="s">
        <v>53</v>
      </c>
      <c r="J1089" s="2" t="s">
        <v>180</v>
      </c>
      <c r="K1089" s="2" t="s">
        <v>180</v>
      </c>
      <c r="L1089" s="2" t="s">
        <v>181</v>
      </c>
      <c r="M1089" s="2" t="s">
        <v>78</v>
      </c>
      <c r="N1089" s="3">
        <v>290.9</v>
      </c>
      <c r="O1089" s="3" t="s">
        <v>182</v>
      </c>
      <c r="P1089" s="4">
        <f>IF(O1089="吨",N1089*1000,IF(O1089="万立方米",N1089*10000,""))</f>
        <v>2909000.0</v>
      </c>
      <c r="Q1089" s="2" t="s">
        <v>183</v>
      </c>
      <c r="R1089" s="2" t="s">
        <v>184</v>
      </c>
      <c r="S1089" s="2" t="s">
        <v>192</v>
      </c>
      <c r="T1089" s="2" t="s">
        <v>75</v>
      </c>
      <c r="U1089" s="4">
        <f>1.2</f>
        <v>1.2</v>
      </c>
      <c r="V1089" s="2" t="s">
        <v>186</v>
      </c>
      <c r="W1089" s="2" t="s">
        <v>193</v>
      </c>
      <c r="X1089" s="2" t="s">
        <v>64</v>
      </c>
      <c r="Y1089" s="2" t="s">
        <v>65</v>
      </c>
      <c r="Z1089" s="2">
        <v>0</v>
      </c>
      <c r="AA1089" s="2"/>
      <c r="AB1089" s="2"/>
      <c r="AC1089" s="4">
        <f>P1089*U1089/1000000</f>
        <v>3.4908</v>
      </c>
      <c r="AD1089" s="4">
        <f>AC1089*(1-Z1089/100)</f>
        <v>3.4908</v>
      </c>
      <c r="AE1089" s="2" t="s">
        <v>66</v>
      </c>
      <c r="AF1089" s="2" t="s">
        <v>67</v>
      </c>
      <c r="AG1089" s="2"/>
      <c r="AH1089" s="2" t="s">
        <v>69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1484</v>
      </c>
      <c r="B1090" s="2" t="s">
        <v>1480</v>
      </c>
      <c r="C1090" s="2" t="s">
        <v>47</v>
      </c>
      <c r="D1090" s="2" t="s">
        <v>1481</v>
      </c>
      <c r="E1090" s="2" t="s">
        <v>227</v>
      </c>
      <c r="F1090" s="2" t="s">
        <v>116</v>
      </c>
      <c r="G1090" s="2" t="s">
        <v>181</v>
      </c>
      <c r="H1090" s="2" t="s">
        <v>52</v>
      </c>
      <c r="I1090" s="2" t="s">
        <v>53</v>
      </c>
      <c r="J1090" s="2" t="s">
        <v>180</v>
      </c>
      <c r="K1090" s="2" t="s">
        <v>180</v>
      </c>
      <c r="L1090" s="2" t="s">
        <v>181</v>
      </c>
      <c r="M1090" s="2" t="s">
        <v>82</v>
      </c>
      <c r="N1090" s="3">
        <v>290.9</v>
      </c>
      <c r="O1090" s="3" t="s">
        <v>182</v>
      </c>
      <c r="P1090" s="4">
        <f>IF(O1090="吨",N1090*1000,IF(O1090="万立方米",N1090*10000,""))</f>
        <v>2909000.0</v>
      </c>
      <c r="Q1090" s="2" t="s">
        <v>183</v>
      </c>
      <c r="R1090" s="2" t="s">
        <v>184</v>
      </c>
      <c r="S1090" s="2" t="s">
        <v>195</v>
      </c>
      <c r="T1090" s="2" t="s">
        <v>75</v>
      </c>
      <c r="U1090" s="4">
        <f>0.002</f>
        <v>0.002</v>
      </c>
      <c r="V1090" s="2" t="s">
        <v>186</v>
      </c>
      <c r="W1090" s="2" t="s">
        <v>196</v>
      </c>
      <c r="X1090" s="2" t="s">
        <v>64</v>
      </c>
      <c r="Y1090" s="2" t="s">
        <v>65</v>
      </c>
      <c r="Z1090" s="2">
        <v>0</v>
      </c>
      <c r="AA1090" s="2"/>
      <c r="AB1090" s="2"/>
      <c r="AC1090" s="4">
        <f>P1090*U1090/1000000</f>
        <v>0.005818</v>
      </c>
      <c r="AD1090" s="4">
        <f>AC1090*(1-Z1090/100)</f>
        <v>0.005818</v>
      </c>
      <c r="AE1090" s="2" t="s">
        <v>66</v>
      </c>
      <c r="AF1090" s="2" t="s">
        <v>67</v>
      </c>
      <c r="AG1090" s="2"/>
      <c r="AH1090" s="2" t="s">
        <v>69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1485</v>
      </c>
      <c r="B1091" s="2" t="s">
        <v>1480</v>
      </c>
      <c r="C1091" s="2" t="s">
        <v>47</v>
      </c>
      <c r="D1091" s="2" t="s">
        <v>1481</v>
      </c>
      <c r="E1091" s="2" t="s">
        <v>227</v>
      </c>
      <c r="F1091" s="2" t="s">
        <v>116</v>
      </c>
      <c r="G1091" s="2" t="s">
        <v>181</v>
      </c>
      <c r="H1091" s="2" t="s">
        <v>52</v>
      </c>
      <c r="I1091" s="2" t="s">
        <v>53</v>
      </c>
      <c r="J1091" s="2" t="s">
        <v>180</v>
      </c>
      <c r="K1091" s="2" t="s">
        <v>180</v>
      </c>
      <c r="L1091" s="2" t="s">
        <v>181</v>
      </c>
      <c r="M1091" s="2" t="s">
        <v>86</v>
      </c>
      <c r="N1091" s="3">
        <v>290.9</v>
      </c>
      <c r="O1091" s="3" t="s">
        <v>182</v>
      </c>
      <c r="P1091" s="4">
        <f>IF(O1091="吨",N1091*1000,IF(O1091="万立方米",N1091*10000,""))</f>
        <v>2909000.0</v>
      </c>
      <c r="Q1091" s="2" t="s">
        <v>183</v>
      </c>
      <c r="R1091" s="2" t="s">
        <v>184</v>
      </c>
      <c r="S1091" s="2" t="s">
        <v>198</v>
      </c>
      <c r="T1091" s="2" t="s">
        <v>75</v>
      </c>
      <c r="U1091" s="4">
        <f>0.01</f>
        <v>0.01</v>
      </c>
      <c r="V1091" s="2" t="s">
        <v>186</v>
      </c>
      <c r="W1091" s="2" t="s">
        <v>199</v>
      </c>
      <c r="X1091" s="2" t="s">
        <v>64</v>
      </c>
      <c r="Y1091" s="2" t="s">
        <v>65</v>
      </c>
      <c r="Z1091" s="2">
        <v>0</v>
      </c>
      <c r="AA1091" s="2"/>
      <c r="AB1091" s="2"/>
      <c r="AC1091" s="4">
        <f>P1091*U1091/1000000</f>
        <v>0.02909</v>
      </c>
      <c r="AD1091" s="4">
        <f>AC1092*(1-AA1091/100)+(AC1091-AC1092)*(1-AB1091/100)</f>
        <v>0.02909</v>
      </c>
      <c r="AE1091" s="2" t="s">
        <v>66</v>
      </c>
      <c r="AF1091" s="2" t="s">
        <v>67</v>
      </c>
      <c r="AG1091" s="2"/>
      <c r="AH1091" s="2" t="s">
        <v>69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1486</v>
      </c>
      <c r="B1092" s="2" t="s">
        <v>1480</v>
      </c>
      <c r="C1092" s="2" t="s">
        <v>47</v>
      </c>
      <c r="D1092" s="2" t="s">
        <v>1481</v>
      </c>
      <c r="E1092" s="2" t="s">
        <v>227</v>
      </c>
      <c r="F1092" s="2" t="s">
        <v>116</v>
      </c>
      <c r="G1092" s="2" t="s">
        <v>181</v>
      </c>
      <c r="H1092" s="2" t="s">
        <v>52</v>
      </c>
      <c r="I1092" s="2" t="s">
        <v>53</v>
      </c>
      <c r="J1092" s="2" t="s">
        <v>180</v>
      </c>
      <c r="K1092" s="2" t="s">
        <v>180</v>
      </c>
      <c r="L1092" s="2" t="s">
        <v>181</v>
      </c>
      <c r="M1092" s="2" t="s">
        <v>91</v>
      </c>
      <c r="N1092" s="3">
        <v>290.9</v>
      </c>
      <c r="O1092" s="3" t="s">
        <v>182</v>
      </c>
      <c r="P1092" s="4">
        <f>IF(O1092="吨",N1092*1000,IF(O1092="万立方米",N1092*10000,""))</f>
        <v>2909000.0</v>
      </c>
      <c r="Q1092" s="2" t="s">
        <v>183</v>
      </c>
      <c r="R1092" s="2" t="s">
        <v>184</v>
      </c>
      <c r="S1092" s="2" t="s">
        <v>201</v>
      </c>
      <c r="T1092" s="2" t="s">
        <v>75</v>
      </c>
      <c r="U1092" s="4">
        <f>0.005</f>
        <v>0.005</v>
      </c>
      <c r="V1092" s="2" t="s">
        <v>186</v>
      </c>
      <c r="W1092" s="2" t="s">
        <v>202</v>
      </c>
      <c r="X1092" s="2" t="s">
        <v>64</v>
      </c>
      <c r="Y1092" s="2" t="s">
        <v>65</v>
      </c>
      <c r="Z1092" s="2">
        <v>0</v>
      </c>
      <c r="AA1092" s="2"/>
      <c r="AB1092" s="2"/>
      <c r="AC1092" s="4">
        <f>P1092*U1092/1000000</f>
        <v>0.014545</v>
      </c>
      <c r="AD1092" s="4">
        <f>AC1092*(1-Z1092/100)</f>
        <v>0.014545</v>
      </c>
      <c r="AE1092" s="2" t="s">
        <v>66</v>
      </c>
      <c r="AF1092" s="2" t="s">
        <v>67</v>
      </c>
      <c r="AG1092" s="2"/>
      <c r="AH1092" s="2" t="s">
        <v>69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1487</v>
      </c>
      <c r="B1093" s="2" t="s">
        <v>1480</v>
      </c>
      <c r="C1093" s="2" t="s">
        <v>47</v>
      </c>
      <c r="D1093" s="2" t="s">
        <v>1481</v>
      </c>
      <c r="E1093" s="2" t="s">
        <v>227</v>
      </c>
      <c r="F1093" s="2" t="s">
        <v>116</v>
      </c>
      <c r="G1093" s="2" t="s">
        <v>181</v>
      </c>
      <c r="H1093" s="2" t="s">
        <v>52</v>
      </c>
      <c r="I1093" s="2" t="s">
        <v>53</v>
      </c>
      <c r="J1093" s="2" t="s">
        <v>180</v>
      </c>
      <c r="K1093" s="2" t="s">
        <v>180</v>
      </c>
      <c r="L1093" s="2" t="s">
        <v>181</v>
      </c>
      <c r="M1093" s="2" t="s">
        <v>95</v>
      </c>
      <c r="N1093" s="3">
        <v>290.9</v>
      </c>
      <c r="O1093" s="3" t="s">
        <v>182</v>
      </c>
      <c r="P1093" s="4">
        <f>IF(O1093="吨",N1093*1000,IF(O1093="万立方米",N1093*10000,""))</f>
        <v>2909000.0</v>
      </c>
      <c r="Q1093" s="2" t="s">
        <v>183</v>
      </c>
      <c r="R1093" s="2" t="s">
        <v>184</v>
      </c>
      <c r="S1093" s="2" t="s">
        <v>204</v>
      </c>
      <c r="T1093" s="2" t="s">
        <v>75</v>
      </c>
      <c r="U1093" s="4">
        <f>0.005</f>
        <v>0.005</v>
      </c>
      <c r="V1093" s="2" t="s">
        <v>186</v>
      </c>
      <c r="W1093" s="2" t="s">
        <v>205</v>
      </c>
      <c r="X1093" s="2" t="s">
        <v>64</v>
      </c>
      <c r="Y1093" s="2" t="s">
        <v>65</v>
      </c>
      <c r="Z1093" s="2">
        <v>0</v>
      </c>
      <c r="AA1093" s="2"/>
      <c r="AB1093" s="2"/>
      <c r="AC1093" s="4">
        <f>P1093*U1093/1000000</f>
        <v>0.014545</v>
      </c>
      <c r="AD1093" s="4">
        <f>AC1093*(1-Z1093/100)</f>
        <v>0.014545</v>
      </c>
      <c r="AE1093" s="2" t="s">
        <v>66</v>
      </c>
      <c r="AF1093" s="2" t="s">
        <v>67</v>
      </c>
      <c r="AG1093" s="2"/>
      <c r="AH1093" s="2" t="s">
        <v>69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1488</v>
      </c>
      <c r="B1094" s="2" t="s">
        <v>1480</v>
      </c>
      <c r="C1094" s="2" t="s">
        <v>47</v>
      </c>
      <c r="D1094" s="2" t="s">
        <v>1481</v>
      </c>
      <c r="E1094" s="2" t="s">
        <v>227</v>
      </c>
      <c r="F1094" s="2" t="s">
        <v>116</v>
      </c>
      <c r="G1094" s="2" t="s">
        <v>181</v>
      </c>
      <c r="H1094" s="2" t="s">
        <v>52</v>
      </c>
      <c r="I1094" s="2" t="s">
        <v>53</v>
      </c>
      <c r="J1094" s="2" t="s">
        <v>180</v>
      </c>
      <c r="K1094" s="2" t="s">
        <v>180</v>
      </c>
      <c r="L1094" s="2" t="s">
        <v>181</v>
      </c>
      <c r="M1094" s="2" t="s">
        <v>100</v>
      </c>
      <c r="N1094" s="3">
        <v>290.9</v>
      </c>
      <c r="O1094" s="3" t="s">
        <v>182</v>
      </c>
      <c r="P1094" s="4">
        <f>IF(O1094="吨",N1094*1000,IF(O1094="万立方米",N1094*10000,""))</f>
        <v>2909000.0</v>
      </c>
      <c r="Q1094" s="2" t="s">
        <v>183</v>
      </c>
      <c r="R1094" s="2" t="s">
        <v>184</v>
      </c>
      <c r="S1094" s="2" t="s">
        <v>207</v>
      </c>
      <c r="T1094" s="2" t="s">
        <v>75</v>
      </c>
      <c r="U1094" s="4">
        <f>0.02</f>
        <v>0.02</v>
      </c>
      <c r="V1094" s="2" t="s">
        <v>186</v>
      </c>
      <c r="W1094" s="2" t="s">
        <v>208</v>
      </c>
      <c r="X1094" s="2" t="s">
        <v>64</v>
      </c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/>
      <c r="AH1094" s="2" t="s">
        <v>69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1489</v>
      </c>
      <c r="B1095" s="2" t="s">
        <v>1480</v>
      </c>
      <c r="C1095" s="2" t="s">
        <v>47</v>
      </c>
      <c r="D1095" s="2" t="s">
        <v>1481</v>
      </c>
      <c r="E1095" s="2" t="s">
        <v>227</v>
      </c>
      <c r="F1095" s="2" t="s">
        <v>116</v>
      </c>
      <c r="G1095" s="2" t="s">
        <v>181</v>
      </c>
      <c r="H1095" s="2" t="s">
        <v>52</v>
      </c>
      <c r="I1095" s="2"/>
      <c r="J1095" s="2"/>
      <c r="K1095" s="2"/>
      <c r="L1095" s="2"/>
      <c r="M1095" s="2" t="s">
        <v>104</v>
      </c>
      <c r="N1095" s="3"/>
      <c r="O1095" s="3"/>
      <c r="P1095" s="4">
        <v>0.0</v>
      </c>
      <c r="Q1095" s="2" t="s">
        <v>105</v>
      </c>
      <c r="R1095" s="2" t="s">
        <v>106</v>
      </c>
      <c r="S1095" s="2" t="s">
        <v>107</v>
      </c>
      <c r="T1095" s="2" t="s">
        <v>108</v>
      </c>
      <c r="U1095" s="4">
        <f>0.0</f>
        <v>0.0</v>
      </c>
      <c r="V1095" s="2" t="s">
        <v>109</v>
      </c>
      <c r="W1095" s="2" t="s">
        <v>110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134</v>
      </c>
      <c r="AH1095" s="2" t="s">
        <v>69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1490</v>
      </c>
      <c r="B1096" s="2" t="s">
        <v>1491</v>
      </c>
      <c r="C1096" s="2" t="s">
        <v>47</v>
      </c>
      <c r="D1096" s="2" t="s">
        <v>1492</v>
      </c>
      <c r="E1096" s="2" t="s">
        <v>1493</v>
      </c>
      <c r="F1096" s="2" t="s">
        <v>50</v>
      </c>
      <c r="G1096" s="2" t="s">
        <v>51</v>
      </c>
      <c r="H1096" s="2" t="s">
        <v>138</v>
      </c>
      <c r="I1096" s="2" t="s">
        <v>53</v>
      </c>
      <c r="J1096" s="2" t="s">
        <v>54</v>
      </c>
      <c r="K1096" s="2" t="s">
        <v>55</v>
      </c>
      <c r="L1096" s="2" t="s">
        <v>51</v>
      </c>
      <c r="M1096" s="2" t="s">
        <v>56</v>
      </c>
      <c r="N1096" s="3">
        <v>171845</v>
      </c>
      <c r="O1096" s="3" t="s">
        <v>57</v>
      </c>
      <c r="P1096" s="4">
        <f>IF(O1096="吨",N1096*1000,IF(O1096="万立方米",N1096*10000,""))</f>
        <v>171845000.0</v>
      </c>
      <c r="Q1096" s="2" t="s">
        <v>58</v>
      </c>
      <c r="R1096" s="2" t="s">
        <v>59</v>
      </c>
      <c r="S1096" s="2" t="s">
        <v>60</v>
      </c>
      <c r="T1096" s="2" t="s">
        <v>61</v>
      </c>
      <c r="U1096" s="4">
        <f>0.06</f>
        <v>0.06</v>
      </c>
      <c r="V1096" s="2" t="s">
        <v>62</v>
      </c>
      <c r="W1096" s="2" t="s">
        <v>63</v>
      </c>
      <c r="X1096" s="2" t="s">
        <v>64</v>
      </c>
      <c r="Y1096" s="2" t="s">
        <v>65</v>
      </c>
      <c r="Z1096" s="2">
        <v>0</v>
      </c>
      <c r="AA1096" s="2"/>
      <c r="AB1096" s="2"/>
      <c r="AC1096" s="4">
        <f>P1096*U1096/1000000</f>
        <v>10.3107</v>
      </c>
      <c r="AD1096" s="4">
        <f>AC1096*(1-Z1096/100)</f>
        <v>10.3107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1494</v>
      </c>
      <c r="B1097" s="2" t="s">
        <v>1491</v>
      </c>
      <c r="C1097" s="2" t="s">
        <v>47</v>
      </c>
      <c r="D1097" s="2" t="s">
        <v>1492</v>
      </c>
      <c r="E1097" s="2" t="s">
        <v>1493</v>
      </c>
      <c r="F1097" s="2" t="s">
        <v>50</v>
      </c>
      <c r="G1097" s="2" t="s">
        <v>51</v>
      </c>
      <c r="H1097" s="2" t="s">
        <v>138</v>
      </c>
      <c r="I1097" s="2" t="s">
        <v>53</v>
      </c>
      <c r="J1097" s="2" t="s">
        <v>54</v>
      </c>
      <c r="K1097" s="2" t="s">
        <v>55</v>
      </c>
      <c r="L1097" s="2" t="s">
        <v>51</v>
      </c>
      <c r="M1097" s="2" t="s">
        <v>73</v>
      </c>
      <c r="N1097" s="3">
        <v>171845</v>
      </c>
      <c r="O1097" s="3" t="s">
        <v>57</v>
      </c>
      <c r="P1097" s="4">
        <f>IF(O1097="吨",N1097*1000,IF(O1097="万立方米",N1097*10000,""))</f>
        <v>171845000.0</v>
      </c>
      <c r="Q1097" s="2" t="s">
        <v>58</v>
      </c>
      <c r="R1097" s="2" t="s">
        <v>59</v>
      </c>
      <c r="S1097" s="2" t="s">
        <v>74</v>
      </c>
      <c r="T1097" s="2" t="s">
        <v>75</v>
      </c>
      <c r="U1097" s="4">
        <f>1.5</f>
        <v>1.5</v>
      </c>
      <c r="V1097" s="2" t="s">
        <v>62</v>
      </c>
      <c r="W1097" s="2" t="s">
        <v>76</v>
      </c>
      <c r="X1097" s="2" t="s">
        <v>64</v>
      </c>
      <c r="Y1097" s="2" t="s">
        <v>65</v>
      </c>
      <c r="Z1097" s="2">
        <v>0</v>
      </c>
      <c r="AA1097" s="2"/>
      <c r="AB1097" s="2"/>
      <c r="AC1097" s="4">
        <f>P1097*U1097/1000000</f>
        <v>257.7675</v>
      </c>
      <c r="AD1097" s="4">
        <f>AC1097*(1-Z1097/100)</f>
        <v>257.7675</v>
      </c>
      <c r="AE1097" s="2" t="s">
        <v>66</v>
      </c>
      <c r="AF1097" s="2" t="s">
        <v>67</v>
      </c>
      <c r="AG1097" s="2" t="s">
        <v>68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1495</v>
      </c>
      <c r="B1098" s="2" t="s">
        <v>1491</v>
      </c>
      <c r="C1098" s="2" t="s">
        <v>47</v>
      </c>
      <c r="D1098" s="2" t="s">
        <v>1492</v>
      </c>
      <c r="E1098" s="2" t="s">
        <v>1493</v>
      </c>
      <c r="F1098" s="2" t="s">
        <v>50</v>
      </c>
      <c r="G1098" s="2" t="s">
        <v>51</v>
      </c>
      <c r="H1098" s="2" t="s">
        <v>138</v>
      </c>
      <c r="I1098" s="2" t="s">
        <v>53</v>
      </c>
      <c r="J1098" s="2" t="s">
        <v>54</v>
      </c>
      <c r="K1098" s="2" t="s">
        <v>55</v>
      </c>
      <c r="L1098" s="2" t="s">
        <v>51</v>
      </c>
      <c r="M1098" s="2" t="s">
        <v>78</v>
      </c>
      <c r="N1098" s="3">
        <v>171845</v>
      </c>
      <c r="O1098" s="3" t="s">
        <v>57</v>
      </c>
      <c r="P1098" s="4">
        <f>IF(O1098="吨",N1098*1000,IF(O1098="万立方米",N1098*10000,""))</f>
        <v>171845000.0</v>
      </c>
      <c r="Q1098" s="2" t="s">
        <v>58</v>
      </c>
      <c r="R1098" s="2" t="s">
        <v>59</v>
      </c>
      <c r="S1098" s="2" t="s">
        <v>79</v>
      </c>
      <c r="T1098" s="2" t="s">
        <v>75</v>
      </c>
      <c r="U1098" s="4">
        <f>6.0</f>
        <v>6.0</v>
      </c>
      <c r="V1098" s="2" t="s">
        <v>62</v>
      </c>
      <c r="W1098" s="2" t="s">
        <v>80</v>
      </c>
      <c r="X1098" s="2" t="s">
        <v>64</v>
      </c>
      <c r="Y1098" s="2" t="s">
        <v>65</v>
      </c>
      <c r="Z1098" s="2">
        <v>0</v>
      </c>
      <c r="AA1098" s="2"/>
      <c r="AB1098" s="2"/>
      <c r="AC1098" s="4">
        <f>P1098*U1098/1000000</f>
        <v>1031.07</v>
      </c>
      <c r="AD1098" s="4">
        <f>AC1098*(1-Z1098/100)</f>
        <v>1031.07</v>
      </c>
      <c r="AE1098" s="2" t="s">
        <v>66</v>
      </c>
      <c r="AF1098" s="2" t="s">
        <v>67</v>
      </c>
      <c r="AG1098" s="2" t="s">
        <v>68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1496</v>
      </c>
      <c r="B1099" s="2" t="s">
        <v>1491</v>
      </c>
      <c r="C1099" s="2" t="s">
        <v>47</v>
      </c>
      <c r="D1099" s="2" t="s">
        <v>1492</v>
      </c>
      <c r="E1099" s="2" t="s">
        <v>1493</v>
      </c>
      <c r="F1099" s="2" t="s">
        <v>50</v>
      </c>
      <c r="G1099" s="2" t="s">
        <v>51</v>
      </c>
      <c r="H1099" s="2" t="s">
        <v>138</v>
      </c>
      <c r="I1099" s="2" t="s">
        <v>53</v>
      </c>
      <c r="J1099" s="2" t="s">
        <v>54</v>
      </c>
      <c r="K1099" s="2" t="s">
        <v>55</v>
      </c>
      <c r="L1099" s="2" t="s">
        <v>51</v>
      </c>
      <c r="M1099" s="2" t="s">
        <v>82</v>
      </c>
      <c r="N1099" s="3">
        <v>171845</v>
      </c>
      <c r="O1099" s="3" t="s">
        <v>57</v>
      </c>
      <c r="P1099" s="4">
        <f>IF(O1099="吨",N1099*1000,IF(O1099="万立方米",N1099*10000,""))</f>
        <v>171845000.0</v>
      </c>
      <c r="Q1099" s="2" t="s">
        <v>58</v>
      </c>
      <c r="R1099" s="2" t="s">
        <v>59</v>
      </c>
      <c r="S1099" s="2" t="s">
        <v>83</v>
      </c>
      <c r="T1099" s="2" t="s">
        <v>61</v>
      </c>
      <c r="U1099" s="4">
        <f>0.35</f>
        <v>0.35</v>
      </c>
      <c r="V1099" s="2" t="s">
        <v>62</v>
      </c>
      <c r="W1099" s="2" t="s">
        <v>84</v>
      </c>
      <c r="X1099" s="2" t="s">
        <v>64</v>
      </c>
      <c r="Y1099" s="2" t="s">
        <v>65</v>
      </c>
      <c r="Z1099" s="2">
        <v>0</v>
      </c>
      <c r="AA1099" s="2"/>
      <c r="AB1099" s="2"/>
      <c r="AC1099" s="4">
        <f>P1099*U1099/1000000</f>
        <v>60.14574999999999</v>
      </c>
      <c r="AD1099" s="4">
        <f>AC1099*(1-Z1099/100)</f>
        <v>60.14574999999999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1497</v>
      </c>
      <c r="B1100" s="2" t="s">
        <v>1491</v>
      </c>
      <c r="C1100" s="2" t="s">
        <v>47</v>
      </c>
      <c r="D1100" s="2" t="s">
        <v>1492</v>
      </c>
      <c r="E1100" s="2" t="s">
        <v>1493</v>
      </c>
      <c r="F1100" s="2" t="s">
        <v>50</v>
      </c>
      <c r="G1100" s="2" t="s">
        <v>51</v>
      </c>
      <c r="H1100" s="2" t="s">
        <v>138</v>
      </c>
      <c r="I1100" s="2" t="s">
        <v>53</v>
      </c>
      <c r="J1100" s="2" t="s">
        <v>54</v>
      </c>
      <c r="K1100" s="2" t="s">
        <v>55</v>
      </c>
      <c r="L1100" s="2" t="s">
        <v>51</v>
      </c>
      <c r="M1100" s="2" t="s">
        <v>86</v>
      </c>
      <c r="N1100" s="3">
        <v>171845</v>
      </c>
      <c r="O1100" s="3" t="s">
        <v>57</v>
      </c>
      <c r="P1100" s="4">
        <f>IF(O1100="吨",N1100*1000,IF(O1100="万立方米",N1100*10000,""))</f>
        <v>171845000.0</v>
      </c>
      <c r="Q1100" s="2" t="s">
        <v>58</v>
      </c>
      <c r="R1100" s="2" t="s">
        <v>59</v>
      </c>
      <c r="S1100" s="2" t="s">
        <v>87</v>
      </c>
      <c r="T1100" s="2" t="s">
        <v>88</v>
      </c>
      <c r="U1100" s="4">
        <f>0.75</f>
        <v>0.75</v>
      </c>
      <c r="V1100" s="2" t="s">
        <v>62</v>
      </c>
      <c r="W1100" s="2" t="s">
        <v>89</v>
      </c>
      <c r="X1100" s="2" t="s">
        <v>64</v>
      </c>
      <c r="Y1100" s="2" t="s">
        <v>65</v>
      </c>
      <c r="Z1100" s="2">
        <v>0</v>
      </c>
      <c r="AA1100" s="2"/>
      <c r="AB1100" s="2"/>
      <c r="AC1100" s="4">
        <f>P1100*U1100/1000000</f>
        <v>128.88375</v>
      </c>
      <c r="AD1100" s="4">
        <f>AC1101*(1-AA1100/100)+(AC1100-AC1101)*(1-AB1100/100)</f>
        <v>128.88375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1498</v>
      </c>
      <c r="B1101" s="2" t="s">
        <v>1491</v>
      </c>
      <c r="C1101" s="2" t="s">
        <v>47</v>
      </c>
      <c r="D1101" s="2" t="s">
        <v>1492</v>
      </c>
      <c r="E1101" s="2" t="s">
        <v>1493</v>
      </c>
      <c r="F1101" s="2" t="s">
        <v>50</v>
      </c>
      <c r="G1101" s="2" t="s">
        <v>51</v>
      </c>
      <c r="H1101" s="2" t="s">
        <v>138</v>
      </c>
      <c r="I1101" s="2" t="s">
        <v>53</v>
      </c>
      <c r="J1101" s="2" t="s">
        <v>54</v>
      </c>
      <c r="K1101" s="2" t="s">
        <v>55</v>
      </c>
      <c r="L1101" s="2" t="s">
        <v>51</v>
      </c>
      <c r="M1101" s="2" t="s">
        <v>91</v>
      </c>
      <c r="N1101" s="3">
        <v>171845</v>
      </c>
      <c r="O1101" s="3" t="s">
        <v>57</v>
      </c>
      <c r="P1101" s="4">
        <f>IF(O1101="吨",N1101*1000,IF(O1101="万立方米",N1101*10000,""))</f>
        <v>171845000.0</v>
      </c>
      <c r="Q1101" s="2" t="s">
        <v>58</v>
      </c>
      <c r="R1101" s="2" t="s">
        <v>59</v>
      </c>
      <c r="S1101" s="2" t="s">
        <v>92</v>
      </c>
      <c r="T1101" s="2" t="s">
        <v>88</v>
      </c>
      <c r="U1101" s="4">
        <f>0.75</f>
        <v>0.75</v>
      </c>
      <c r="V1101" s="2" t="s">
        <v>62</v>
      </c>
      <c r="W1101" s="2" t="s">
        <v>93</v>
      </c>
      <c r="X1101" s="2" t="s">
        <v>64</v>
      </c>
      <c r="Y1101" s="2" t="s">
        <v>65</v>
      </c>
      <c r="Z1101" s="2">
        <v>0</v>
      </c>
      <c r="AA1101" s="2"/>
      <c r="AB1101" s="2"/>
      <c r="AC1101" s="4">
        <f>P1101*U1101/1000000</f>
        <v>128.88375</v>
      </c>
      <c r="AD1101" s="4">
        <f>AC1101*(1-Z1101/100)</f>
        <v>128.88375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1499</v>
      </c>
      <c r="B1102" s="2" t="s">
        <v>1491</v>
      </c>
      <c r="C1102" s="2" t="s">
        <v>47</v>
      </c>
      <c r="D1102" s="2" t="s">
        <v>1492</v>
      </c>
      <c r="E1102" s="2" t="s">
        <v>1493</v>
      </c>
      <c r="F1102" s="2" t="s">
        <v>50</v>
      </c>
      <c r="G1102" s="2" t="s">
        <v>51</v>
      </c>
      <c r="H1102" s="2" t="s">
        <v>138</v>
      </c>
      <c r="I1102" s="2" t="s">
        <v>53</v>
      </c>
      <c r="J1102" s="2" t="s">
        <v>54</v>
      </c>
      <c r="K1102" s="2" t="s">
        <v>55</v>
      </c>
      <c r="L1102" s="2" t="s">
        <v>51</v>
      </c>
      <c r="M1102" s="2" t="s">
        <v>95</v>
      </c>
      <c r="N1102" s="3">
        <v>171845</v>
      </c>
      <c r="O1102" s="3" t="s">
        <v>57</v>
      </c>
      <c r="P1102" s="4">
        <f>IF(O1102="吨",N1102*1000,IF(O1102="万立方米",N1102*10000,""))</f>
        <v>171845000.0</v>
      </c>
      <c r="Q1102" s="2" t="s">
        <v>58</v>
      </c>
      <c r="R1102" s="2" t="s">
        <v>59</v>
      </c>
      <c r="S1102" s="2" t="s">
        <v>96</v>
      </c>
      <c r="T1102" s="2" t="s">
        <v>97</v>
      </c>
      <c r="U1102" s="4">
        <f>1.7</f>
        <v>1.7</v>
      </c>
      <c r="V1102" s="2" t="s">
        <v>62</v>
      </c>
      <c r="W1102" s="2" t="s">
        <v>98</v>
      </c>
      <c r="X1102" s="2" t="s">
        <v>64</v>
      </c>
      <c r="Y1102" s="2" t="s">
        <v>65</v>
      </c>
      <c r="Z1102" s="2">
        <v>0</v>
      </c>
      <c r="AA1102" s="2"/>
      <c r="AB1102" s="2"/>
      <c r="AC1102" s="4">
        <f>P1102*U1102/1000000</f>
        <v>292.1365</v>
      </c>
      <c r="AD1102" s="4">
        <f>AC1102*(1-Z1102/100)</f>
        <v>292.1365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1500</v>
      </c>
      <c r="B1103" s="2" t="s">
        <v>1491</v>
      </c>
      <c r="C1103" s="2" t="s">
        <v>47</v>
      </c>
      <c r="D1103" s="2" t="s">
        <v>1492</v>
      </c>
      <c r="E1103" s="2" t="s">
        <v>1493</v>
      </c>
      <c r="F1103" s="2" t="s">
        <v>50</v>
      </c>
      <c r="G1103" s="2" t="s">
        <v>51</v>
      </c>
      <c r="H1103" s="2" t="s">
        <v>138</v>
      </c>
      <c r="I1103" s="2" t="s">
        <v>53</v>
      </c>
      <c r="J1103" s="2" t="s">
        <v>54</v>
      </c>
      <c r="K1103" s="2" t="s">
        <v>55</v>
      </c>
      <c r="L1103" s="2" t="s">
        <v>51</v>
      </c>
      <c r="M1103" s="2" t="s">
        <v>100</v>
      </c>
      <c r="N1103" s="3">
        <v>171845</v>
      </c>
      <c r="O1103" s="3" t="s">
        <v>57</v>
      </c>
      <c r="P1103" s="4">
        <f>IF(O1103="吨",N1103*1000,IF(O1103="万立方米",N1103*10000,""))</f>
        <v>171845000.0</v>
      </c>
      <c r="Q1103" s="2" t="s">
        <v>58</v>
      </c>
      <c r="R1103" s="2" t="s">
        <v>59</v>
      </c>
      <c r="S1103" s="2" t="s">
        <v>101</v>
      </c>
      <c r="T1103" s="2" t="s">
        <v>75</v>
      </c>
      <c r="U1103" s="4">
        <f>0.12</f>
        <v>0.12</v>
      </c>
      <c r="V1103" s="2" t="s">
        <v>62</v>
      </c>
      <c r="W1103" s="2" t="s">
        <v>102</v>
      </c>
      <c r="X1103" s="2" t="s">
        <v>64</v>
      </c>
      <c r="Y1103" s="2" t="s">
        <v>65</v>
      </c>
      <c r="Z1103" s="2">
        <v>0</v>
      </c>
      <c r="AA1103" s="2"/>
      <c r="AB1103" s="2"/>
      <c r="AC1103" s="4">
        <f>P1103*U1103/1000000</f>
        <v>20.6214</v>
      </c>
      <c r="AD1103" s="4">
        <f>AC1103*(1-Z1103/100)</f>
        <v>20.6214</v>
      </c>
      <c r="AE1103" s="2" t="s">
        <v>66</v>
      </c>
      <c r="AF1103" s="2" t="s">
        <v>67</v>
      </c>
      <c r="AG1103" s="2" t="s">
        <v>68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1501</v>
      </c>
      <c r="B1104" s="2" t="s">
        <v>1491</v>
      </c>
      <c r="C1104" s="2" t="s">
        <v>47</v>
      </c>
      <c r="D1104" s="2" t="s">
        <v>1492</v>
      </c>
      <c r="E1104" s="2" t="s">
        <v>1493</v>
      </c>
      <c r="F1104" s="2" t="s">
        <v>50</v>
      </c>
      <c r="G1104" s="2" t="s">
        <v>51</v>
      </c>
      <c r="H1104" s="2" t="s">
        <v>138</v>
      </c>
      <c r="I1104" s="2"/>
      <c r="J1104" s="2"/>
      <c r="K1104" s="2"/>
      <c r="L1104" s="2"/>
      <c r="M1104" s="2" t="s">
        <v>104</v>
      </c>
      <c r="N1104" s="3"/>
      <c r="O1104" s="3"/>
      <c r="P1104" s="4">
        <v>0.0</v>
      </c>
      <c r="Q1104" s="2" t="s">
        <v>105</v>
      </c>
      <c r="R1104" s="2" t="s">
        <v>106</v>
      </c>
      <c r="S1104" s="2" t="s">
        <v>107</v>
      </c>
      <c r="T1104" s="2" t="s">
        <v>108</v>
      </c>
      <c r="U1104" s="4">
        <f>0.0</f>
        <v>0.0</v>
      </c>
      <c r="V1104" s="2" t="s">
        <v>109</v>
      </c>
      <c r="W1104" s="2" t="s">
        <v>110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111</v>
      </c>
      <c r="AH1104" s="2" t="s">
        <v>69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1502</v>
      </c>
      <c r="B1105" s="2" t="s">
        <v>1503</v>
      </c>
      <c r="C1105" s="2" t="s">
        <v>47</v>
      </c>
      <c r="D1105" s="2" t="s">
        <v>1298</v>
      </c>
      <c r="E1105" s="2" t="s">
        <v>1299</v>
      </c>
      <c r="F1105" s="2" t="s">
        <v>178</v>
      </c>
      <c r="G1105" s="2" t="s">
        <v>179</v>
      </c>
      <c r="H1105" s="2" t="s">
        <v>138</v>
      </c>
      <c r="I1105" s="2" t="s">
        <v>53</v>
      </c>
      <c r="J1105" s="2" t="s">
        <v>180</v>
      </c>
      <c r="K1105" s="2" t="s">
        <v>180</v>
      </c>
      <c r="L1105" s="2" t="s">
        <v>181</v>
      </c>
      <c r="M1105" s="2" t="s">
        <v>56</v>
      </c>
      <c r="N1105" s="3">
        <v>1265.9</v>
      </c>
      <c r="O1105" s="3" t="s">
        <v>182</v>
      </c>
      <c r="P1105" s="4">
        <f>IF(O1105="吨",N1105*1000,IF(O1105="万立方米",N1105*10000,""))</f>
        <v>12659000.0</v>
      </c>
      <c r="Q1105" s="2" t="s">
        <v>183</v>
      </c>
      <c r="R1105" s="2" t="s">
        <v>184</v>
      </c>
      <c r="S1105" s="2" t="s">
        <v>185</v>
      </c>
      <c r="T1105" s="2" t="s">
        <v>75</v>
      </c>
      <c r="U1105" s="4">
        <f>0.001</f>
        <v>0.001</v>
      </c>
      <c r="V1105" s="2" t="s">
        <v>186</v>
      </c>
      <c r="W1105" s="2" t="s">
        <v>187</v>
      </c>
      <c r="X1105" s="2" t="s">
        <v>64</v>
      </c>
      <c r="Y1105" s="2" t="s">
        <v>65</v>
      </c>
      <c r="Z1105" s="2">
        <v>0</v>
      </c>
      <c r="AA1105" s="2"/>
      <c r="AB1105" s="2"/>
      <c r="AC1105" s="4">
        <f>P1105*U1105/1000000</f>
        <v>0.012659</v>
      </c>
      <c r="AD1105" s="4">
        <f>AC1105*(1-Z1105/100)</f>
        <v>0.012659</v>
      </c>
      <c r="AE1105" s="2" t="s">
        <v>66</v>
      </c>
      <c r="AF1105" s="2" t="s">
        <v>67</v>
      </c>
      <c r="AG1105" s="2"/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1504</v>
      </c>
      <c r="B1106" s="2" t="s">
        <v>1503</v>
      </c>
      <c r="C1106" s="2" t="s">
        <v>47</v>
      </c>
      <c r="D1106" s="2" t="s">
        <v>1298</v>
      </c>
      <c r="E1106" s="2" t="s">
        <v>1299</v>
      </c>
      <c r="F1106" s="2" t="s">
        <v>178</v>
      </c>
      <c r="G1106" s="2" t="s">
        <v>179</v>
      </c>
      <c r="H1106" s="2" t="s">
        <v>138</v>
      </c>
      <c r="I1106" s="2" t="s">
        <v>53</v>
      </c>
      <c r="J1106" s="2" t="s">
        <v>180</v>
      </c>
      <c r="K1106" s="2" t="s">
        <v>180</v>
      </c>
      <c r="L1106" s="2" t="s">
        <v>181</v>
      </c>
      <c r="M1106" s="2" t="s">
        <v>73</v>
      </c>
      <c r="N1106" s="3">
        <v>1265.9</v>
      </c>
      <c r="O1106" s="3" t="s">
        <v>182</v>
      </c>
      <c r="P1106" s="4">
        <f>IF(O1106="吨",N1106*1000,IF(O1106="万立方米",N1106*10000,""))</f>
        <v>12659000.0</v>
      </c>
      <c r="Q1106" s="2" t="s">
        <v>183</v>
      </c>
      <c r="R1106" s="2" t="s">
        <v>184</v>
      </c>
      <c r="S1106" s="2" t="s">
        <v>189</v>
      </c>
      <c r="T1106" s="2" t="s">
        <v>75</v>
      </c>
      <c r="U1106" s="4">
        <f>0.35</f>
        <v>0.35</v>
      </c>
      <c r="V1106" s="2" t="s">
        <v>186</v>
      </c>
      <c r="W1106" s="2" t="s">
        <v>190</v>
      </c>
      <c r="X1106" s="2" t="s">
        <v>64</v>
      </c>
      <c r="Y1106" s="2" t="s">
        <v>65</v>
      </c>
      <c r="Z1106" s="2">
        <v>0</v>
      </c>
      <c r="AA1106" s="2"/>
      <c r="AB1106" s="2"/>
      <c r="AC1106" s="4">
        <f>P1106*U1106/1000000</f>
        <v>4.43065</v>
      </c>
      <c r="AD1106" s="4">
        <f>AC1106*(1-Z1106/100)</f>
        <v>4.43065</v>
      </c>
      <c r="AE1106" s="2" t="s">
        <v>66</v>
      </c>
      <c r="AF1106" s="2" t="s">
        <v>67</v>
      </c>
      <c r="AG1106" s="2"/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1505</v>
      </c>
      <c r="B1107" s="2" t="s">
        <v>1503</v>
      </c>
      <c r="C1107" s="2" t="s">
        <v>47</v>
      </c>
      <c r="D1107" s="2" t="s">
        <v>1298</v>
      </c>
      <c r="E1107" s="2" t="s">
        <v>1299</v>
      </c>
      <c r="F1107" s="2" t="s">
        <v>178</v>
      </c>
      <c r="G1107" s="2" t="s">
        <v>179</v>
      </c>
      <c r="H1107" s="2" t="s">
        <v>138</v>
      </c>
      <c r="I1107" s="2" t="s">
        <v>53</v>
      </c>
      <c r="J1107" s="2" t="s">
        <v>180</v>
      </c>
      <c r="K1107" s="2" t="s">
        <v>180</v>
      </c>
      <c r="L1107" s="2" t="s">
        <v>181</v>
      </c>
      <c r="M1107" s="2" t="s">
        <v>78</v>
      </c>
      <c r="N1107" s="3">
        <v>1265.9</v>
      </c>
      <c r="O1107" s="3" t="s">
        <v>182</v>
      </c>
      <c r="P1107" s="4">
        <f>IF(O1107="吨",N1107*1000,IF(O1107="万立方米",N1107*10000,""))</f>
        <v>12659000.0</v>
      </c>
      <c r="Q1107" s="2" t="s">
        <v>183</v>
      </c>
      <c r="R1107" s="2" t="s">
        <v>184</v>
      </c>
      <c r="S1107" s="2" t="s">
        <v>192</v>
      </c>
      <c r="T1107" s="2" t="s">
        <v>75</v>
      </c>
      <c r="U1107" s="4">
        <f>1.2</f>
        <v>1.2</v>
      </c>
      <c r="V1107" s="2" t="s">
        <v>186</v>
      </c>
      <c r="W1107" s="2" t="s">
        <v>193</v>
      </c>
      <c r="X1107" s="2" t="s">
        <v>64</v>
      </c>
      <c r="Y1107" s="2" t="s">
        <v>65</v>
      </c>
      <c r="Z1107" s="2">
        <v>0</v>
      </c>
      <c r="AA1107" s="2"/>
      <c r="AB1107" s="2"/>
      <c r="AC1107" s="4">
        <f>P1107*U1107/1000000</f>
        <v>15.1908</v>
      </c>
      <c r="AD1107" s="4">
        <f>AC1107*(1-Z1107/100)</f>
        <v>15.1908</v>
      </c>
      <c r="AE1107" s="2" t="s">
        <v>66</v>
      </c>
      <c r="AF1107" s="2" t="s">
        <v>67</v>
      </c>
      <c r="AG1107" s="2"/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1506</v>
      </c>
      <c r="B1108" s="2" t="s">
        <v>1503</v>
      </c>
      <c r="C1108" s="2" t="s">
        <v>47</v>
      </c>
      <c r="D1108" s="2" t="s">
        <v>1298</v>
      </c>
      <c r="E1108" s="2" t="s">
        <v>1299</v>
      </c>
      <c r="F1108" s="2" t="s">
        <v>178</v>
      </c>
      <c r="G1108" s="2" t="s">
        <v>179</v>
      </c>
      <c r="H1108" s="2" t="s">
        <v>138</v>
      </c>
      <c r="I1108" s="2" t="s">
        <v>53</v>
      </c>
      <c r="J1108" s="2" t="s">
        <v>180</v>
      </c>
      <c r="K1108" s="2" t="s">
        <v>180</v>
      </c>
      <c r="L1108" s="2" t="s">
        <v>181</v>
      </c>
      <c r="M1108" s="2" t="s">
        <v>82</v>
      </c>
      <c r="N1108" s="3">
        <v>1265.9</v>
      </c>
      <c r="O1108" s="3" t="s">
        <v>182</v>
      </c>
      <c r="P1108" s="4">
        <f>IF(O1108="吨",N1108*1000,IF(O1108="万立方米",N1108*10000,""))</f>
        <v>12659000.0</v>
      </c>
      <c r="Q1108" s="2" t="s">
        <v>183</v>
      </c>
      <c r="R1108" s="2" t="s">
        <v>184</v>
      </c>
      <c r="S1108" s="2" t="s">
        <v>195</v>
      </c>
      <c r="T1108" s="2" t="s">
        <v>75</v>
      </c>
      <c r="U1108" s="4">
        <f>0.002</f>
        <v>0.002</v>
      </c>
      <c r="V1108" s="2" t="s">
        <v>186</v>
      </c>
      <c r="W1108" s="2" t="s">
        <v>196</v>
      </c>
      <c r="X1108" s="2" t="s">
        <v>64</v>
      </c>
      <c r="Y1108" s="2" t="s">
        <v>65</v>
      </c>
      <c r="Z1108" s="2">
        <v>0</v>
      </c>
      <c r="AA1108" s="2"/>
      <c r="AB1108" s="2"/>
      <c r="AC1108" s="4">
        <f>P1108*U1108/1000000</f>
        <v>0.025318</v>
      </c>
      <c r="AD1108" s="4">
        <f>AC1108*(1-Z1108/100)</f>
        <v>0.025318</v>
      </c>
      <c r="AE1108" s="2" t="s">
        <v>66</v>
      </c>
      <c r="AF1108" s="2" t="s">
        <v>67</v>
      </c>
      <c r="AG1108" s="2"/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1507</v>
      </c>
      <c r="B1109" s="2" t="s">
        <v>1503</v>
      </c>
      <c r="C1109" s="2" t="s">
        <v>47</v>
      </c>
      <c r="D1109" s="2" t="s">
        <v>1298</v>
      </c>
      <c r="E1109" s="2" t="s">
        <v>1299</v>
      </c>
      <c r="F1109" s="2" t="s">
        <v>178</v>
      </c>
      <c r="G1109" s="2" t="s">
        <v>179</v>
      </c>
      <c r="H1109" s="2" t="s">
        <v>138</v>
      </c>
      <c r="I1109" s="2" t="s">
        <v>53</v>
      </c>
      <c r="J1109" s="2" t="s">
        <v>180</v>
      </c>
      <c r="K1109" s="2" t="s">
        <v>180</v>
      </c>
      <c r="L1109" s="2" t="s">
        <v>181</v>
      </c>
      <c r="M1109" s="2" t="s">
        <v>86</v>
      </c>
      <c r="N1109" s="3">
        <v>1265.9</v>
      </c>
      <c r="O1109" s="3" t="s">
        <v>182</v>
      </c>
      <c r="P1109" s="4">
        <f>IF(O1109="吨",N1109*1000,IF(O1109="万立方米",N1109*10000,""))</f>
        <v>12659000.0</v>
      </c>
      <c r="Q1109" s="2" t="s">
        <v>183</v>
      </c>
      <c r="R1109" s="2" t="s">
        <v>184</v>
      </c>
      <c r="S1109" s="2" t="s">
        <v>198</v>
      </c>
      <c r="T1109" s="2" t="s">
        <v>75</v>
      </c>
      <c r="U1109" s="4">
        <f>0.01</f>
        <v>0.01</v>
      </c>
      <c r="V1109" s="2" t="s">
        <v>186</v>
      </c>
      <c r="W1109" s="2" t="s">
        <v>199</v>
      </c>
      <c r="X1109" s="2" t="s">
        <v>64</v>
      </c>
      <c r="Y1109" s="2" t="s">
        <v>65</v>
      </c>
      <c r="Z1109" s="2">
        <v>0</v>
      </c>
      <c r="AA1109" s="2"/>
      <c r="AB1109" s="2"/>
      <c r="AC1109" s="4">
        <f>P1109*U1109/1000000</f>
        <v>0.12659</v>
      </c>
      <c r="AD1109" s="4">
        <f>AC1110*(1-AA1109/100)+(AC1109-AC1110)*(1-AB1109/100)</f>
        <v>0.12659</v>
      </c>
      <c r="AE1109" s="2" t="s">
        <v>66</v>
      </c>
      <c r="AF1109" s="2" t="s">
        <v>67</v>
      </c>
      <c r="AG1109" s="2"/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1508</v>
      </c>
      <c r="B1110" s="2" t="s">
        <v>1503</v>
      </c>
      <c r="C1110" s="2" t="s">
        <v>47</v>
      </c>
      <c r="D1110" s="2" t="s">
        <v>1298</v>
      </c>
      <c r="E1110" s="2" t="s">
        <v>1299</v>
      </c>
      <c r="F1110" s="2" t="s">
        <v>178</v>
      </c>
      <c r="G1110" s="2" t="s">
        <v>179</v>
      </c>
      <c r="H1110" s="2" t="s">
        <v>138</v>
      </c>
      <c r="I1110" s="2" t="s">
        <v>53</v>
      </c>
      <c r="J1110" s="2" t="s">
        <v>180</v>
      </c>
      <c r="K1110" s="2" t="s">
        <v>180</v>
      </c>
      <c r="L1110" s="2" t="s">
        <v>181</v>
      </c>
      <c r="M1110" s="2" t="s">
        <v>91</v>
      </c>
      <c r="N1110" s="3">
        <v>1265.9</v>
      </c>
      <c r="O1110" s="3" t="s">
        <v>182</v>
      </c>
      <c r="P1110" s="4">
        <f>IF(O1110="吨",N1110*1000,IF(O1110="万立方米",N1110*10000,""))</f>
        <v>12659000.0</v>
      </c>
      <c r="Q1110" s="2" t="s">
        <v>183</v>
      </c>
      <c r="R1110" s="2" t="s">
        <v>184</v>
      </c>
      <c r="S1110" s="2" t="s">
        <v>201</v>
      </c>
      <c r="T1110" s="2" t="s">
        <v>75</v>
      </c>
      <c r="U1110" s="4">
        <f>0.005</f>
        <v>0.005</v>
      </c>
      <c r="V1110" s="2" t="s">
        <v>186</v>
      </c>
      <c r="W1110" s="2" t="s">
        <v>202</v>
      </c>
      <c r="X1110" s="2" t="s">
        <v>64</v>
      </c>
      <c r="Y1110" s="2" t="s">
        <v>65</v>
      </c>
      <c r="Z1110" s="2">
        <v>0</v>
      </c>
      <c r="AA1110" s="2"/>
      <c r="AB1110" s="2"/>
      <c r="AC1110" s="4">
        <f>P1110*U1110/1000000</f>
        <v>0.063295</v>
      </c>
      <c r="AD1110" s="4">
        <f>AC1110*(1-Z1110/100)</f>
        <v>0.063295</v>
      </c>
      <c r="AE1110" s="2" t="s">
        <v>66</v>
      </c>
      <c r="AF1110" s="2" t="s">
        <v>67</v>
      </c>
      <c r="AG1110" s="2"/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1509</v>
      </c>
      <c r="B1111" s="2" t="s">
        <v>1503</v>
      </c>
      <c r="C1111" s="2" t="s">
        <v>47</v>
      </c>
      <c r="D1111" s="2" t="s">
        <v>1298</v>
      </c>
      <c r="E1111" s="2" t="s">
        <v>1299</v>
      </c>
      <c r="F1111" s="2" t="s">
        <v>178</v>
      </c>
      <c r="G1111" s="2" t="s">
        <v>179</v>
      </c>
      <c r="H1111" s="2" t="s">
        <v>138</v>
      </c>
      <c r="I1111" s="2" t="s">
        <v>53</v>
      </c>
      <c r="J1111" s="2" t="s">
        <v>180</v>
      </c>
      <c r="K1111" s="2" t="s">
        <v>180</v>
      </c>
      <c r="L1111" s="2" t="s">
        <v>181</v>
      </c>
      <c r="M1111" s="2" t="s">
        <v>95</v>
      </c>
      <c r="N1111" s="3">
        <v>1265.9</v>
      </c>
      <c r="O1111" s="3" t="s">
        <v>182</v>
      </c>
      <c r="P1111" s="4">
        <f>IF(O1111="吨",N1111*1000,IF(O1111="万立方米",N1111*10000,""))</f>
        <v>12659000.0</v>
      </c>
      <c r="Q1111" s="2" t="s">
        <v>183</v>
      </c>
      <c r="R1111" s="2" t="s">
        <v>184</v>
      </c>
      <c r="S1111" s="2" t="s">
        <v>204</v>
      </c>
      <c r="T1111" s="2" t="s">
        <v>75</v>
      </c>
      <c r="U1111" s="4">
        <f>0.005</f>
        <v>0.005</v>
      </c>
      <c r="V1111" s="2" t="s">
        <v>186</v>
      </c>
      <c r="W1111" s="2" t="s">
        <v>205</v>
      </c>
      <c r="X1111" s="2" t="s">
        <v>64</v>
      </c>
      <c r="Y1111" s="2" t="s">
        <v>65</v>
      </c>
      <c r="Z1111" s="2">
        <v>0</v>
      </c>
      <c r="AA1111" s="2"/>
      <c r="AB1111" s="2"/>
      <c r="AC1111" s="4">
        <f>P1111*U1111/1000000</f>
        <v>0.063295</v>
      </c>
      <c r="AD1111" s="4">
        <f>AC1111*(1-Z1111/100)</f>
        <v>0.063295</v>
      </c>
      <c r="AE1111" s="2" t="s">
        <v>66</v>
      </c>
      <c r="AF1111" s="2" t="s">
        <v>67</v>
      </c>
      <c r="AG1111" s="2"/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1510</v>
      </c>
      <c r="B1112" s="2" t="s">
        <v>1503</v>
      </c>
      <c r="C1112" s="2" t="s">
        <v>47</v>
      </c>
      <c r="D1112" s="2" t="s">
        <v>1298</v>
      </c>
      <c r="E1112" s="2" t="s">
        <v>1299</v>
      </c>
      <c r="F1112" s="2" t="s">
        <v>178</v>
      </c>
      <c r="G1112" s="2" t="s">
        <v>179</v>
      </c>
      <c r="H1112" s="2" t="s">
        <v>138</v>
      </c>
      <c r="I1112" s="2" t="s">
        <v>53</v>
      </c>
      <c r="J1112" s="2" t="s">
        <v>180</v>
      </c>
      <c r="K1112" s="2" t="s">
        <v>180</v>
      </c>
      <c r="L1112" s="2" t="s">
        <v>181</v>
      </c>
      <c r="M1112" s="2" t="s">
        <v>100</v>
      </c>
      <c r="N1112" s="3">
        <v>1265.9</v>
      </c>
      <c r="O1112" s="3" t="s">
        <v>182</v>
      </c>
      <c r="P1112" s="4">
        <f>IF(O1112="吨",N1112*1000,IF(O1112="万立方米",N1112*10000,""))</f>
        <v>12659000.0</v>
      </c>
      <c r="Q1112" s="2" t="s">
        <v>183</v>
      </c>
      <c r="R1112" s="2" t="s">
        <v>184</v>
      </c>
      <c r="S1112" s="2" t="s">
        <v>207</v>
      </c>
      <c r="T1112" s="2" t="s">
        <v>75</v>
      </c>
      <c r="U1112" s="4">
        <f>0.02</f>
        <v>0.02</v>
      </c>
      <c r="V1112" s="2" t="s">
        <v>186</v>
      </c>
      <c r="W1112" s="2" t="s">
        <v>208</v>
      </c>
      <c r="X1112" s="2" t="s">
        <v>64</v>
      </c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/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1511</v>
      </c>
      <c r="B1113" s="2" t="s">
        <v>1503</v>
      </c>
      <c r="C1113" s="2" t="s">
        <v>47</v>
      </c>
      <c r="D1113" s="2" t="s">
        <v>1298</v>
      </c>
      <c r="E1113" s="2" t="s">
        <v>1299</v>
      </c>
      <c r="F1113" s="2" t="s">
        <v>178</v>
      </c>
      <c r="G1113" s="2" t="s">
        <v>179</v>
      </c>
      <c r="H1113" s="2" t="s">
        <v>138</v>
      </c>
      <c r="I1113" s="2"/>
      <c r="J1113" s="2"/>
      <c r="K1113" s="2"/>
      <c r="L1113" s="2"/>
      <c r="M1113" s="2" t="s">
        <v>104</v>
      </c>
      <c r="N1113" s="3"/>
      <c r="O1113" s="3"/>
      <c r="P1113" s="4">
        <v>0.0</v>
      </c>
      <c r="Q1113" s="2" t="s">
        <v>105</v>
      </c>
      <c r="R1113" s="2" t="s">
        <v>106</v>
      </c>
      <c r="S1113" s="2" t="s">
        <v>107</v>
      </c>
      <c r="T1113" s="2" t="s">
        <v>108</v>
      </c>
      <c r="U1113" s="4">
        <f>0.0</f>
        <v>0.0</v>
      </c>
      <c r="V1113" s="2" t="s">
        <v>109</v>
      </c>
      <c r="W1113" s="2" t="s">
        <v>110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134</v>
      </c>
      <c r="AH1113" s="2" t="s">
        <v>69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1512</v>
      </c>
      <c r="B1114" s="2" t="s">
        <v>1513</v>
      </c>
      <c r="C1114" s="2" t="s">
        <v>47</v>
      </c>
      <c r="D1114" s="2" t="s">
        <v>1514</v>
      </c>
      <c r="E1114" s="2" t="s">
        <v>115</v>
      </c>
      <c r="F1114" s="2" t="s">
        <v>228</v>
      </c>
      <c r="G1114" s="2" t="s">
        <v>117</v>
      </c>
      <c r="H1114" s="2" t="s">
        <v>52</v>
      </c>
      <c r="I1114" s="2" t="s">
        <v>53</v>
      </c>
      <c r="J1114" s="2" t="s">
        <v>230</v>
      </c>
      <c r="K1114" s="2" t="s">
        <v>55</v>
      </c>
      <c r="L1114" s="2" t="s">
        <v>51</v>
      </c>
      <c r="M1114" s="2" t="s">
        <v>56</v>
      </c>
      <c r="N1114" s="3">
        <v>186995.14</v>
      </c>
      <c r="O1114" s="3" t="s">
        <v>57</v>
      </c>
      <c r="P1114" s="4">
        <f>IF(O1114="吨",N1114*1000,IF(O1114="万立方米",N1114*10000,""))</f>
        <v>186995140.0</v>
      </c>
      <c r="Q1114" s="2" t="s">
        <v>58</v>
      </c>
      <c r="R1114" s="2" t="s">
        <v>59</v>
      </c>
      <c r="S1114" s="2" t="s">
        <v>60</v>
      </c>
      <c r="T1114" s="2" t="s">
        <v>61</v>
      </c>
      <c r="U1114" s="4">
        <f>0.06</f>
        <v>0.06</v>
      </c>
      <c r="V1114" s="2" t="s">
        <v>62</v>
      </c>
      <c r="W1114" s="2" t="s">
        <v>63</v>
      </c>
      <c r="X1114" s="2" t="s">
        <v>64</v>
      </c>
      <c r="Y1114" s="2" t="s">
        <v>65</v>
      </c>
      <c r="Z1114" s="2">
        <v>0</v>
      </c>
      <c r="AA1114" s="2"/>
      <c r="AB1114" s="2"/>
      <c r="AC1114" s="4">
        <f>P1114*U1114/1000000</f>
        <v>11.2197084</v>
      </c>
      <c r="AD1114" s="4">
        <f>AC1114*(1-Z1114/100)</f>
        <v>11.2197084</v>
      </c>
      <c r="AE1114" s="2" t="s">
        <v>66</v>
      </c>
      <c r="AF1114" s="2" t="s">
        <v>67</v>
      </c>
      <c r="AG1114" s="2" t="s">
        <v>68</v>
      </c>
      <c r="AH1114" s="2" t="s">
        <v>69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1515</v>
      </c>
      <c r="B1115" s="2" t="s">
        <v>1513</v>
      </c>
      <c r="C1115" s="2" t="s">
        <v>47</v>
      </c>
      <c r="D1115" s="2" t="s">
        <v>1514</v>
      </c>
      <c r="E1115" s="2" t="s">
        <v>115</v>
      </c>
      <c r="F1115" s="2" t="s">
        <v>228</v>
      </c>
      <c r="G1115" s="2" t="s">
        <v>117</v>
      </c>
      <c r="H1115" s="2" t="s">
        <v>52</v>
      </c>
      <c r="I1115" s="2" t="s">
        <v>53</v>
      </c>
      <c r="J1115" s="2" t="s">
        <v>230</v>
      </c>
      <c r="K1115" s="2" t="s">
        <v>55</v>
      </c>
      <c r="L1115" s="2" t="s">
        <v>51</v>
      </c>
      <c r="M1115" s="2" t="s">
        <v>73</v>
      </c>
      <c r="N1115" s="3">
        <v>186995.14</v>
      </c>
      <c r="O1115" s="3" t="s">
        <v>57</v>
      </c>
      <c r="P1115" s="4">
        <f>IF(O1115="吨",N1115*1000,IF(O1115="万立方米",N1115*10000,""))</f>
        <v>186995140.0</v>
      </c>
      <c r="Q1115" s="2" t="s">
        <v>58</v>
      </c>
      <c r="R1115" s="2" t="s">
        <v>59</v>
      </c>
      <c r="S1115" s="2" t="s">
        <v>74</v>
      </c>
      <c r="T1115" s="2" t="s">
        <v>75</v>
      </c>
      <c r="U1115" s="4">
        <f>1.5</f>
        <v>1.5</v>
      </c>
      <c r="V1115" s="2" t="s">
        <v>62</v>
      </c>
      <c r="W1115" s="2" t="s">
        <v>76</v>
      </c>
      <c r="X1115" s="2" t="s">
        <v>64</v>
      </c>
      <c r="Y1115" s="2" t="s">
        <v>65</v>
      </c>
      <c r="Z1115" s="2">
        <v>0</v>
      </c>
      <c r="AA1115" s="2"/>
      <c r="AB1115" s="2"/>
      <c r="AC1115" s="4">
        <f>P1115*U1115/1000000</f>
        <v>280.49271</v>
      </c>
      <c r="AD1115" s="4">
        <f>AC1115*(1-Z1115/100)</f>
        <v>280.49271</v>
      </c>
      <c r="AE1115" s="2" t="s">
        <v>66</v>
      </c>
      <c r="AF1115" s="2" t="s">
        <v>67</v>
      </c>
      <c r="AG1115" s="2" t="s">
        <v>68</v>
      </c>
      <c r="AH1115" s="2" t="s">
        <v>69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1516</v>
      </c>
      <c r="B1116" s="2" t="s">
        <v>1513</v>
      </c>
      <c r="C1116" s="2" t="s">
        <v>47</v>
      </c>
      <c r="D1116" s="2" t="s">
        <v>1514</v>
      </c>
      <c r="E1116" s="2" t="s">
        <v>115</v>
      </c>
      <c r="F1116" s="2" t="s">
        <v>228</v>
      </c>
      <c r="G1116" s="2" t="s">
        <v>117</v>
      </c>
      <c r="H1116" s="2" t="s">
        <v>52</v>
      </c>
      <c r="I1116" s="2" t="s">
        <v>53</v>
      </c>
      <c r="J1116" s="2" t="s">
        <v>230</v>
      </c>
      <c r="K1116" s="2" t="s">
        <v>55</v>
      </c>
      <c r="L1116" s="2" t="s">
        <v>51</v>
      </c>
      <c r="M1116" s="2" t="s">
        <v>78</v>
      </c>
      <c r="N1116" s="3">
        <v>186995.14</v>
      </c>
      <c r="O1116" s="3" t="s">
        <v>57</v>
      </c>
      <c r="P1116" s="4">
        <f>IF(O1116="吨",N1116*1000,IF(O1116="万立方米",N1116*10000,""))</f>
        <v>186995140.0</v>
      </c>
      <c r="Q1116" s="2" t="s">
        <v>58</v>
      </c>
      <c r="R1116" s="2" t="s">
        <v>59</v>
      </c>
      <c r="S1116" s="2" t="s">
        <v>79</v>
      </c>
      <c r="T1116" s="2" t="s">
        <v>75</v>
      </c>
      <c r="U1116" s="4">
        <f>6.0</f>
        <v>6.0</v>
      </c>
      <c r="V1116" s="2" t="s">
        <v>62</v>
      </c>
      <c r="W1116" s="2" t="s">
        <v>80</v>
      </c>
      <c r="X1116" s="2" t="s">
        <v>64</v>
      </c>
      <c r="Y1116" s="2" t="s">
        <v>65</v>
      </c>
      <c r="Z1116" s="2">
        <v>0</v>
      </c>
      <c r="AA1116" s="2"/>
      <c r="AB1116" s="2"/>
      <c r="AC1116" s="4">
        <f>P1116*U1116/1000000</f>
        <v>1121.97084</v>
      </c>
      <c r="AD1116" s="4">
        <f>AC1116*(1-Z1116/100)</f>
        <v>1121.97084</v>
      </c>
      <c r="AE1116" s="2" t="s">
        <v>66</v>
      </c>
      <c r="AF1116" s="2" t="s">
        <v>67</v>
      </c>
      <c r="AG1116" s="2" t="s">
        <v>68</v>
      </c>
      <c r="AH1116" s="2" t="s">
        <v>69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1517</v>
      </c>
      <c r="B1117" s="2" t="s">
        <v>1513</v>
      </c>
      <c r="C1117" s="2" t="s">
        <v>47</v>
      </c>
      <c r="D1117" s="2" t="s">
        <v>1514</v>
      </c>
      <c r="E1117" s="2" t="s">
        <v>115</v>
      </c>
      <c r="F1117" s="2" t="s">
        <v>228</v>
      </c>
      <c r="G1117" s="2" t="s">
        <v>117</v>
      </c>
      <c r="H1117" s="2" t="s">
        <v>52</v>
      </c>
      <c r="I1117" s="2" t="s">
        <v>53</v>
      </c>
      <c r="J1117" s="2" t="s">
        <v>230</v>
      </c>
      <c r="K1117" s="2" t="s">
        <v>55</v>
      </c>
      <c r="L1117" s="2" t="s">
        <v>51</v>
      </c>
      <c r="M1117" s="2" t="s">
        <v>82</v>
      </c>
      <c r="N1117" s="3">
        <v>186995.14</v>
      </c>
      <c r="O1117" s="3" t="s">
        <v>57</v>
      </c>
      <c r="P1117" s="4">
        <f>IF(O1117="吨",N1117*1000,IF(O1117="万立方米",N1117*10000,""))</f>
        <v>186995140.0</v>
      </c>
      <c r="Q1117" s="2" t="s">
        <v>58</v>
      </c>
      <c r="R1117" s="2" t="s">
        <v>59</v>
      </c>
      <c r="S1117" s="2" t="s">
        <v>83</v>
      </c>
      <c r="T1117" s="2" t="s">
        <v>61</v>
      </c>
      <c r="U1117" s="4">
        <f>0.35</f>
        <v>0.35</v>
      </c>
      <c r="V1117" s="2" t="s">
        <v>62</v>
      </c>
      <c r="W1117" s="2" t="s">
        <v>84</v>
      </c>
      <c r="X1117" s="2" t="s">
        <v>64</v>
      </c>
      <c r="Y1117" s="2" t="s">
        <v>65</v>
      </c>
      <c r="Z1117" s="2">
        <v>0</v>
      </c>
      <c r="AA1117" s="2"/>
      <c r="AB1117" s="2"/>
      <c r="AC1117" s="4">
        <f>P1117*U1117/1000000</f>
        <v>65.44829899999999</v>
      </c>
      <c r="AD1117" s="4">
        <f>AC1117*(1-Z1117/100)</f>
        <v>65.44829899999999</v>
      </c>
      <c r="AE1117" s="2" t="s">
        <v>66</v>
      </c>
      <c r="AF1117" s="2" t="s">
        <v>67</v>
      </c>
      <c r="AG1117" s="2" t="s">
        <v>68</v>
      </c>
      <c r="AH1117" s="2" t="s">
        <v>69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1518</v>
      </c>
      <c r="B1118" s="2" t="s">
        <v>1513</v>
      </c>
      <c r="C1118" s="2" t="s">
        <v>47</v>
      </c>
      <c r="D1118" s="2" t="s">
        <v>1514</v>
      </c>
      <c r="E1118" s="2" t="s">
        <v>115</v>
      </c>
      <c r="F1118" s="2" t="s">
        <v>228</v>
      </c>
      <c r="G1118" s="2" t="s">
        <v>117</v>
      </c>
      <c r="H1118" s="2" t="s">
        <v>52</v>
      </c>
      <c r="I1118" s="2" t="s">
        <v>53</v>
      </c>
      <c r="J1118" s="2" t="s">
        <v>230</v>
      </c>
      <c r="K1118" s="2" t="s">
        <v>55</v>
      </c>
      <c r="L1118" s="2" t="s">
        <v>51</v>
      </c>
      <c r="M1118" s="2" t="s">
        <v>86</v>
      </c>
      <c r="N1118" s="3">
        <v>186995.14</v>
      </c>
      <c r="O1118" s="3" t="s">
        <v>57</v>
      </c>
      <c r="P1118" s="4">
        <f>IF(O1118="吨",N1118*1000,IF(O1118="万立方米",N1118*10000,""))</f>
        <v>186995140.0</v>
      </c>
      <c r="Q1118" s="2" t="s">
        <v>58</v>
      </c>
      <c r="R1118" s="2" t="s">
        <v>59</v>
      </c>
      <c r="S1118" s="2" t="s">
        <v>87</v>
      </c>
      <c r="T1118" s="2" t="s">
        <v>88</v>
      </c>
      <c r="U1118" s="4">
        <f>0.75</f>
        <v>0.75</v>
      </c>
      <c r="V1118" s="2" t="s">
        <v>62</v>
      </c>
      <c r="W1118" s="2" t="s">
        <v>89</v>
      </c>
      <c r="X1118" s="2" t="s">
        <v>64</v>
      </c>
      <c r="Y1118" s="2" t="s">
        <v>65</v>
      </c>
      <c r="Z1118" s="2">
        <v>0</v>
      </c>
      <c r="AA1118" s="2"/>
      <c r="AB1118" s="2"/>
      <c r="AC1118" s="4">
        <f>P1118*U1118/1000000</f>
        <v>140.246355</v>
      </c>
      <c r="AD1118" s="4">
        <f>AC1119*(1-AA1118/100)+(AC1118-AC1119)*(1-AB1118/100)</f>
        <v>140.246355</v>
      </c>
      <c r="AE1118" s="2" t="s">
        <v>66</v>
      </c>
      <c r="AF1118" s="2" t="s">
        <v>67</v>
      </c>
      <c r="AG1118" s="2" t="s">
        <v>68</v>
      </c>
      <c r="AH1118" s="2" t="s">
        <v>69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1519</v>
      </c>
      <c r="B1119" s="2" t="s">
        <v>1513</v>
      </c>
      <c r="C1119" s="2" t="s">
        <v>47</v>
      </c>
      <c r="D1119" s="2" t="s">
        <v>1514</v>
      </c>
      <c r="E1119" s="2" t="s">
        <v>115</v>
      </c>
      <c r="F1119" s="2" t="s">
        <v>228</v>
      </c>
      <c r="G1119" s="2" t="s">
        <v>117</v>
      </c>
      <c r="H1119" s="2" t="s">
        <v>52</v>
      </c>
      <c r="I1119" s="2" t="s">
        <v>53</v>
      </c>
      <c r="J1119" s="2" t="s">
        <v>230</v>
      </c>
      <c r="K1119" s="2" t="s">
        <v>55</v>
      </c>
      <c r="L1119" s="2" t="s">
        <v>51</v>
      </c>
      <c r="M1119" s="2" t="s">
        <v>91</v>
      </c>
      <c r="N1119" s="3">
        <v>186995.14</v>
      </c>
      <c r="O1119" s="3" t="s">
        <v>57</v>
      </c>
      <c r="P1119" s="4">
        <f>IF(O1119="吨",N1119*1000,IF(O1119="万立方米",N1119*10000,""))</f>
        <v>186995140.0</v>
      </c>
      <c r="Q1119" s="2" t="s">
        <v>58</v>
      </c>
      <c r="R1119" s="2" t="s">
        <v>59</v>
      </c>
      <c r="S1119" s="2" t="s">
        <v>92</v>
      </c>
      <c r="T1119" s="2" t="s">
        <v>88</v>
      </c>
      <c r="U1119" s="4">
        <f>0.75</f>
        <v>0.75</v>
      </c>
      <c r="V1119" s="2" t="s">
        <v>62</v>
      </c>
      <c r="W1119" s="2" t="s">
        <v>93</v>
      </c>
      <c r="X1119" s="2" t="s">
        <v>64</v>
      </c>
      <c r="Y1119" s="2" t="s">
        <v>65</v>
      </c>
      <c r="Z1119" s="2">
        <v>0</v>
      </c>
      <c r="AA1119" s="2"/>
      <c r="AB1119" s="2"/>
      <c r="AC1119" s="4">
        <f>P1119*U1119/1000000</f>
        <v>140.246355</v>
      </c>
      <c r="AD1119" s="4">
        <f>AC1119*(1-Z1119/100)</f>
        <v>140.246355</v>
      </c>
      <c r="AE1119" s="2" t="s">
        <v>66</v>
      </c>
      <c r="AF1119" s="2" t="s">
        <v>67</v>
      </c>
      <c r="AG1119" s="2" t="s">
        <v>68</v>
      </c>
      <c r="AH1119" s="2" t="s">
        <v>69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1520</v>
      </c>
      <c r="B1120" s="2" t="s">
        <v>1513</v>
      </c>
      <c r="C1120" s="2" t="s">
        <v>47</v>
      </c>
      <c r="D1120" s="2" t="s">
        <v>1514</v>
      </c>
      <c r="E1120" s="2" t="s">
        <v>115</v>
      </c>
      <c r="F1120" s="2" t="s">
        <v>228</v>
      </c>
      <c r="G1120" s="2" t="s">
        <v>117</v>
      </c>
      <c r="H1120" s="2" t="s">
        <v>52</v>
      </c>
      <c r="I1120" s="2" t="s">
        <v>53</v>
      </c>
      <c r="J1120" s="2" t="s">
        <v>230</v>
      </c>
      <c r="K1120" s="2" t="s">
        <v>55</v>
      </c>
      <c r="L1120" s="2" t="s">
        <v>51</v>
      </c>
      <c r="M1120" s="2" t="s">
        <v>95</v>
      </c>
      <c r="N1120" s="3">
        <v>186995.14</v>
      </c>
      <c r="O1120" s="3" t="s">
        <v>57</v>
      </c>
      <c r="P1120" s="4">
        <f>IF(O1120="吨",N1120*1000,IF(O1120="万立方米",N1120*10000,""))</f>
        <v>186995140.0</v>
      </c>
      <c r="Q1120" s="2" t="s">
        <v>58</v>
      </c>
      <c r="R1120" s="2" t="s">
        <v>59</v>
      </c>
      <c r="S1120" s="2" t="s">
        <v>96</v>
      </c>
      <c r="T1120" s="2" t="s">
        <v>97</v>
      </c>
      <c r="U1120" s="4">
        <f>1.7</f>
        <v>1.7</v>
      </c>
      <c r="V1120" s="2" t="s">
        <v>62</v>
      </c>
      <c r="W1120" s="2" t="s">
        <v>98</v>
      </c>
      <c r="X1120" s="2" t="s">
        <v>64</v>
      </c>
      <c r="Y1120" s="2" t="s">
        <v>65</v>
      </c>
      <c r="Z1120" s="2">
        <v>0</v>
      </c>
      <c r="AA1120" s="2"/>
      <c r="AB1120" s="2"/>
      <c r="AC1120" s="4">
        <f>P1120*U1120/1000000</f>
        <v>317.891738</v>
      </c>
      <c r="AD1120" s="4">
        <f>AC1120*(1-Z1120/100)</f>
        <v>317.891738</v>
      </c>
      <c r="AE1120" s="2" t="s">
        <v>66</v>
      </c>
      <c r="AF1120" s="2" t="s">
        <v>67</v>
      </c>
      <c r="AG1120" s="2" t="s">
        <v>68</v>
      </c>
      <c r="AH1120" s="2" t="s">
        <v>69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1521</v>
      </c>
      <c r="B1121" s="2" t="s">
        <v>1513</v>
      </c>
      <c r="C1121" s="2" t="s">
        <v>47</v>
      </c>
      <c r="D1121" s="2" t="s">
        <v>1514</v>
      </c>
      <c r="E1121" s="2" t="s">
        <v>115</v>
      </c>
      <c r="F1121" s="2" t="s">
        <v>228</v>
      </c>
      <c r="G1121" s="2" t="s">
        <v>117</v>
      </c>
      <c r="H1121" s="2" t="s">
        <v>52</v>
      </c>
      <c r="I1121" s="2" t="s">
        <v>53</v>
      </c>
      <c r="J1121" s="2" t="s">
        <v>230</v>
      </c>
      <c r="K1121" s="2" t="s">
        <v>55</v>
      </c>
      <c r="L1121" s="2" t="s">
        <v>51</v>
      </c>
      <c r="M1121" s="2" t="s">
        <v>100</v>
      </c>
      <c r="N1121" s="3">
        <v>186995.14</v>
      </c>
      <c r="O1121" s="3" t="s">
        <v>57</v>
      </c>
      <c r="P1121" s="4">
        <f>IF(O1121="吨",N1121*1000,IF(O1121="万立方米",N1121*10000,""))</f>
        <v>186995140.0</v>
      </c>
      <c r="Q1121" s="2" t="s">
        <v>58</v>
      </c>
      <c r="R1121" s="2" t="s">
        <v>59</v>
      </c>
      <c r="S1121" s="2" t="s">
        <v>101</v>
      </c>
      <c r="T1121" s="2" t="s">
        <v>75</v>
      </c>
      <c r="U1121" s="4">
        <f>0.12</f>
        <v>0.12</v>
      </c>
      <c r="V1121" s="2" t="s">
        <v>62</v>
      </c>
      <c r="W1121" s="2" t="s">
        <v>102</v>
      </c>
      <c r="X1121" s="2" t="s">
        <v>64</v>
      </c>
      <c r="Y1121" s="2" t="s">
        <v>65</v>
      </c>
      <c r="Z1121" s="2">
        <v>0</v>
      </c>
      <c r="AA1121" s="2"/>
      <c r="AB1121" s="2"/>
      <c r="AC1121" s="4">
        <f>P1121*U1121/1000000</f>
        <v>22.4394168</v>
      </c>
      <c r="AD1121" s="4">
        <f>AC1121*(1-Z1121/100)</f>
        <v>22.4394168</v>
      </c>
      <c r="AE1121" s="2" t="s">
        <v>66</v>
      </c>
      <c r="AF1121" s="2" t="s">
        <v>67</v>
      </c>
      <c r="AG1121" s="2" t="s">
        <v>68</v>
      </c>
      <c r="AH1121" s="2" t="s">
        <v>69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1522</v>
      </c>
      <c r="B1122" s="2" t="s">
        <v>1513</v>
      </c>
      <c r="C1122" s="2" t="s">
        <v>47</v>
      </c>
      <c r="D1122" s="2" t="s">
        <v>1514</v>
      </c>
      <c r="E1122" s="2" t="s">
        <v>115</v>
      </c>
      <c r="F1122" s="2" t="s">
        <v>228</v>
      </c>
      <c r="G1122" s="2" t="s">
        <v>117</v>
      </c>
      <c r="H1122" s="2" t="s">
        <v>52</v>
      </c>
      <c r="I1122" s="2" t="s">
        <v>161</v>
      </c>
      <c r="J1122" s="2" t="s">
        <v>279</v>
      </c>
      <c r="K1122" s="2" t="s">
        <v>55</v>
      </c>
      <c r="L1122" s="2" t="s">
        <v>51</v>
      </c>
      <c r="M1122" s="2" t="s">
        <v>56</v>
      </c>
      <c r="N1122" s="3">
        <v>118.25</v>
      </c>
      <c r="O1122" s="3" t="s">
        <v>57</v>
      </c>
      <c r="P1122" s="4">
        <f>IF(O1122="吨",N1122*1000,IF(O1122="万立方米",N1122*10000,""))</f>
        <v>118250.0</v>
      </c>
      <c r="Q1122" s="2" t="s">
        <v>58</v>
      </c>
      <c r="R1122" s="2" t="s">
        <v>59</v>
      </c>
      <c r="S1122" s="2" t="s">
        <v>60</v>
      </c>
      <c r="T1122" s="2" t="s">
        <v>61</v>
      </c>
      <c r="U1122" s="4">
        <f>0.06</f>
        <v>0.06</v>
      </c>
      <c r="V1122" s="2" t="s">
        <v>62</v>
      </c>
      <c r="W1122" s="2" t="s">
        <v>63</v>
      </c>
      <c r="X1122" s="2" t="s">
        <v>64</v>
      </c>
      <c r="Y1122" s="2" t="s">
        <v>65</v>
      </c>
      <c r="Z1122" s="2">
        <v>0</v>
      </c>
      <c r="AA1122" s="2"/>
      <c r="AB1122" s="2"/>
      <c r="AC1122" s="4">
        <f>P1122*U1122/1000000</f>
        <v>0.007095</v>
      </c>
      <c r="AD1122" s="4">
        <f>AC1122*(1-Z1122/100)</f>
        <v>0.007095</v>
      </c>
      <c r="AE1122" s="2" t="s">
        <v>66</v>
      </c>
      <c r="AF1122" s="2" t="s">
        <v>67</v>
      </c>
      <c r="AG1122" s="2" t="s">
        <v>68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1523</v>
      </c>
      <c r="B1123" s="2" t="s">
        <v>1513</v>
      </c>
      <c r="C1123" s="2" t="s">
        <v>47</v>
      </c>
      <c r="D1123" s="2" t="s">
        <v>1514</v>
      </c>
      <c r="E1123" s="2" t="s">
        <v>115</v>
      </c>
      <c r="F1123" s="2" t="s">
        <v>228</v>
      </c>
      <c r="G1123" s="2" t="s">
        <v>117</v>
      </c>
      <c r="H1123" s="2" t="s">
        <v>52</v>
      </c>
      <c r="I1123" s="2" t="s">
        <v>161</v>
      </c>
      <c r="J1123" s="2" t="s">
        <v>279</v>
      </c>
      <c r="K1123" s="2" t="s">
        <v>55</v>
      </c>
      <c r="L1123" s="2" t="s">
        <v>51</v>
      </c>
      <c r="M1123" s="2" t="s">
        <v>73</v>
      </c>
      <c r="N1123" s="3">
        <v>118.25</v>
      </c>
      <c r="O1123" s="3" t="s">
        <v>57</v>
      </c>
      <c r="P1123" s="4">
        <f>IF(O1123="吨",N1123*1000,IF(O1123="万立方米",N1123*10000,""))</f>
        <v>118250.0</v>
      </c>
      <c r="Q1123" s="2" t="s">
        <v>58</v>
      </c>
      <c r="R1123" s="2" t="s">
        <v>59</v>
      </c>
      <c r="S1123" s="2" t="s">
        <v>74</v>
      </c>
      <c r="T1123" s="2" t="s">
        <v>75</v>
      </c>
      <c r="U1123" s="4">
        <f>1.5</f>
        <v>1.5</v>
      </c>
      <c r="V1123" s="2" t="s">
        <v>62</v>
      </c>
      <c r="W1123" s="2" t="s">
        <v>76</v>
      </c>
      <c r="X1123" s="2" t="s">
        <v>64</v>
      </c>
      <c r="Y1123" s="2" t="s">
        <v>65</v>
      </c>
      <c r="Z1123" s="2">
        <v>0</v>
      </c>
      <c r="AA1123" s="2"/>
      <c r="AB1123" s="2"/>
      <c r="AC1123" s="4">
        <f>P1123*U1123/1000000</f>
        <v>0.177375</v>
      </c>
      <c r="AD1123" s="4">
        <f>AC1123*(1-Z1123/100)</f>
        <v>0.177375</v>
      </c>
      <c r="AE1123" s="2" t="s">
        <v>66</v>
      </c>
      <c r="AF1123" s="2" t="s">
        <v>67</v>
      </c>
      <c r="AG1123" s="2" t="s">
        <v>68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1524</v>
      </c>
      <c r="B1124" s="2" t="s">
        <v>1513</v>
      </c>
      <c r="C1124" s="2" t="s">
        <v>47</v>
      </c>
      <c r="D1124" s="2" t="s">
        <v>1514</v>
      </c>
      <c r="E1124" s="2" t="s">
        <v>115</v>
      </c>
      <c r="F1124" s="2" t="s">
        <v>228</v>
      </c>
      <c r="G1124" s="2" t="s">
        <v>117</v>
      </c>
      <c r="H1124" s="2" t="s">
        <v>52</v>
      </c>
      <c r="I1124" s="2" t="s">
        <v>161</v>
      </c>
      <c r="J1124" s="2" t="s">
        <v>279</v>
      </c>
      <c r="K1124" s="2" t="s">
        <v>55</v>
      </c>
      <c r="L1124" s="2" t="s">
        <v>51</v>
      </c>
      <c r="M1124" s="2" t="s">
        <v>78</v>
      </c>
      <c r="N1124" s="3">
        <v>118.25</v>
      </c>
      <c r="O1124" s="3" t="s">
        <v>57</v>
      </c>
      <c r="P1124" s="4">
        <f>IF(O1124="吨",N1124*1000,IF(O1124="万立方米",N1124*10000,""))</f>
        <v>118250.0</v>
      </c>
      <c r="Q1124" s="2" t="s">
        <v>58</v>
      </c>
      <c r="R1124" s="2" t="s">
        <v>59</v>
      </c>
      <c r="S1124" s="2" t="s">
        <v>79</v>
      </c>
      <c r="T1124" s="2" t="s">
        <v>75</v>
      </c>
      <c r="U1124" s="4">
        <f>6.0</f>
        <v>6.0</v>
      </c>
      <c r="V1124" s="2" t="s">
        <v>62</v>
      </c>
      <c r="W1124" s="2" t="s">
        <v>80</v>
      </c>
      <c r="X1124" s="2" t="s">
        <v>64</v>
      </c>
      <c r="Y1124" s="2" t="s">
        <v>65</v>
      </c>
      <c r="Z1124" s="2">
        <v>0</v>
      </c>
      <c r="AA1124" s="2"/>
      <c r="AB1124" s="2"/>
      <c r="AC1124" s="4">
        <f>P1124*U1124/1000000</f>
        <v>0.7095</v>
      </c>
      <c r="AD1124" s="4">
        <f>AC1124*(1-Z1124/100)</f>
        <v>0.7095</v>
      </c>
      <c r="AE1124" s="2" t="s">
        <v>66</v>
      </c>
      <c r="AF1124" s="2" t="s">
        <v>67</v>
      </c>
      <c r="AG1124" s="2" t="s">
        <v>68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1525</v>
      </c>
      <c r="B1125" s="2" t="s">
        <v>1513</v>
      </c>
      <c r="C1125" s="2" t="s">
        <v>47</v>
      </c>
      <c r="D1125" s="2" t="s">
        <v>1514</v>
      </c>
      <c r="E1125" s="2" t="s">
        <v>115</v>
      </c>
      <c r="F1125" s="2" t="s">
        <v>228</v>
      </c>
      <c r="G1125" s="2" t="s">
        <v>117</v>
      </c>
      <c r="H1125" s="2" t="s">
        <v>52</v>
      </c>
      <c r="I1125" s="2" t="s">
        <v>161</v>
      </c>
      <c r="J1125" s="2" t="s">
        <v>279</v>
      </c>
      <c r="K1125" s="2" t="s">
        <v>55</v>
      </c>
      <c r="L1125" s="2" t="s">
        <v>51</v>
      </c>
      <c r="M1125" s="2" t="s">
        <v>82</v>
      </c>
      <c r="N1125" s="3">
        <v>118.25</v>
      </c>
      <c r="O1125" s="3" t="s">
        <v>57</v>
      </c>
      <c r="P1125" s="4">
        <f>IF(O1125="吨",N1125*1000,IF(O1125="万立方米",N1125*10000,""))</f>
        <v>118250.0</v>
      </c>
      <c r="Q1125" s="2" t="s">
        <v>58</v>
      </c>
      <c r="R1125" s="2" t="s">
        <v>59</v>
      </c>
      <c r="S1125" s="2" t="s">
        <v>83</v>
      </c>
      <c r="T1125" s="2" t="s">
        <v>61</v>
      </c>
      <c r="U1125" s="4">
        <f>0.35</f>
        <v>0.35</v>
      </c>
      <c r="V1125" s="2" t="s">
        <v>62</v>
      </c>
      <c r="W1125" s="2" t="s">
        <v>84</v>
      </c>
      <c r="X1125" s="2" t="s">
        <v>64</v>
      </c>
      <c r="Y1125" s="2" t="s">
        <v>65</v>
      </c>
      <c r="Z1125" s="2">
        <v>0</v>
      </c>
      <c r="AA1125" s="2"/>
      <c r="AB1125" s="2"/>
      <c r="AC1125" s="4">
        <f>P1125*U1125/1000000</f>
        <v>0.0413875</v>
      </c>
      <c r="AD1125" s="4">
        <f>AC1125*(1-Z1125/100)</f>
        <v>0.0413875</v>
      </c>
      <c r="AE1125" s="2" t="s">
        <v>66</v>
      </c>
      <c r="AF1125" s="2" t="s">
        <v>67</v>
      </c>
      <c r="AG1125" s="2" t="s">
        <v>68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1526</v>
      </c>
      <c r="B1126" s="2" t="s">
        <v>1513</v>
      </c>
      <c r="C1126" s="2" t="s">
        <v>47</v>
      </c>
      <c r="D1126" s="2" t="s">
        <v>1514</v>
      </c>
      <c r="E1126" s="2" t="s">
        <v>115</v>
      </c>
      <c r="F1126" s="2" t="s">
        <v>228</v>
      </c>
      <c r="G1126" s="2" t="s">
        <v>117</v>
      </c>
      <c r="H1126" s="2" t="s">
        <v>52</v>
      </c>
      <c r="I1126" s="2" t="s">
        <v>161</v>
      </c>
      <c r="J1126" s="2" t="s">
        <v>279</v>
      </c>
      <c r="K1126" s="2" t="s">
        <v>55</v>
      </c>
      <c r="L1126" s="2" t="s">
        <v>51</v>
      </c>
      <c r="M1126" s="2" t="s">
        <v>86</v>
      </c>
      <c r="N1126" s="3">
        <v>118.25</v>
      </c>
      <c r="O1126" s="3" t="s">
        <v>57</v>
      </c>
      <c r="P1126" s="4">
        <f>IF(O1126="吨",N1126*1000,IF(O1126="万立方米",N1126*10000,""))</f>
        <v>118250.0</v>
      </c>
      <c r="Q1126" s="2" t="s">
        <v>58</v>
      </c>
      <c r="R1126" s="2" t="s">
        <v>59</v>
      </c>
      <c r="S1126" s="2" t="s">
        <v>87</v>
      </c>
      <c r="T1126" s="2" t="s">
        <v>88</v>
      </c>
      <c r="U1126" s="4">
        <f>0.75</f>
        <v>0.75</v>
      </c>
      <c r="V1126" s="2" t="s">
        <v>62</v>
      </c>
      <c r="W1126" s="2" t="s">
        <v>89</v>
      </c>
      <c r="X1126" s="2" t="s">
        <v>64</v>
      </c>
      <c r="Y1126" s="2" t="s">
        <v>65</v>
      </c>
      <c r="Z1126" s="2">
        <v>0</v>
      </c>
      <c r="AA1126" s="2"/>
      <c r="AB1126" s="2"/>
      <c r="AC1126" s="4">
        <f>P1126*U1126/1000000</f>
        <v>0.0886875</v>
      </c>
      <c r="AD1126" s="4">
        <f>AC1127*(1-AA1126/100)+(AC1126-AC1127)*(1-AB1126/100)</f>
        <v>0.0886875</v>
      </c>
      <c r="AE1126" s="2" t="s">
        <v>66</v>
      </c>
      <c r="AF1126" s="2" t="s">
        <v>67</v>
      </c>
      <c r="AG1126" s="2" t="s">
        <v>68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1527</v>
      </c>
      <c r="B1127" s="2" t="s">
        <v>1513</v>
      </c>
      <c r="C1127" s="2" t="s">
        <v>47</v>
      </c>
      <c r="D1127" s="2" t="s">
        <v>1514</v>
      </c>
      <c r="E1127" s="2" t="s">
        <v>115</v>
      </c>
      <c r="F1127" s="2" t="s">
        <v>228</v>
      </c>
      <c r="G1127" s="2" t="s">
        <v>117</v>
      </c>
      <c r="H1127" s="2" t="s">
        <v>52</v>
      </c>
      <c r="I1127" s="2" t="s">
        <v>161</v>
      </c>
      <c r="J1127" s="2" t="s">
        <v>279</v>
      </c>
      <c r="K1127" s="2" t="s">
        <v>55</v>
      </c>
      <c r="L1127" s="2" t="s">
        <v>51</v>
      </c>
      <c r="M1127" s="2" t="s">
        <v>91</v>
      </c>
      <c r="N1127" s="3">
        <v>118.25</v>
      </c>
      <c r="O1127" s="3" t="s">
        <v>57</v>
      </c>
      <c r="P1127" s="4">
        <f>IF(O1127="吨",N1127*1000,IF(O1127="万立方米",N1127*10000,""))</f>
        <v>118250.0</v>
      </c>
      <c r="Q1127" s="2" t="s">
        <v>58</v>
      </c>
      <c r="R1127" s="2" t="s">
        <v>59</v>
      </c>
      <c r="S1127" s="2" t="s">
        <v>92</v>
      </c>
      <c r="T1127" s="2" t="s">
        <v>88</v>
      </c>
      <c r="U1127" s="4">
        <f>0.75</f>
        <v>0.75</v>
      </c>
      <c r="V1127" s="2" t="s">
        <v>62</v>
      </c>
      <c r="W1127" s="2" t="s">
        <v>93</v>
      </c>
      <c r="X1127" s="2" t="s">
        <v>64</v>
      </c>
      <c r="Y1127" s="2" t="s">
        <v>65</v>
      </c>
      <c r="Z1127" s="2">
        <v>0</v>
      </c>
      <c r="AA1127" s="2"/>
      <c r="AB1127" s="2"/>
      <c r="AC1127" s="4">
        <f>P1127*U1127/1000000</f>
        <v>0.0886875</v>
      </c>
      <c r="AD1127" s="4">
        <f>AC1127*(1-Z1127/100)</f>
        <v>0.0886875</v>
      </c>
      <c r="AE1127" s="2" t="s">
        <v>66</v>
      </c>
      <c r="AF1127" s="2" t="s">
        <v>67</v>
      </c>
      <c r="AG1127" s="2" t="s">
        <v>68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1528</v>
      </c>
      <c r="B1128" s="2" t="s">
        <v>1513</v>
      </c>
      <c r="C1128" s="2" t="s">
        <v>47</v>
      </c>
      <c r="D1128" s="2" t="s">
        <v>1514</v>
      </c>
      <c r="E1128" s="2" t="s">
        <v>115</v>
      </c>
      <c r="F1128" s="2" t="s">
        <v>228</v>
      </c>
      <c r="G1128" s="2" t="s">
        <v>117</v>
      </c>
      <c r="H1128" s="2" t="s">
        <v>52</v>
      </c>
      <c r="I1128" s="2" t="s">
        <v>161</v>
      </c>
      <c r="J1128" s="2" t="s">
        <v>279</v>
      </c>
      <c r="K1128" s="2" t="s">
        <v>55</v>
      </c>
      <c r="L1128" s="2" t="s">
        <v>51</v>
      </c>
      <c r="M1128" s="2" t="s">
        <v>95</v>
      </c>
      <c r="N1128" s="3">
        <v>118.25</v>
      </c>
      <c r="O1128" s="3" t="s">
        <v>57</v>
      </c>
      <c r="P1128" s="4">
        <f>IF(O1128="吨",N1128*1000,IF(O1128="万立方米",N1128*10000,""))</f>
        <v>118250.0</v>
      </c>
      <c r="Q1128" s="2" t="s">
        <v>58</v>
      </c>
      <c r="R1128" s="2" t="s">
        <v>59</v>
      </c>
      <c r="S1128" s="2" t="s">
        <v>96</v>
      </c>
      <c r="T1128" s="2" t="s">
        <v>97</v>
      </c>
      <c r="U1128" s="4">
        <f>1.7</f>
        <v>1.7</v>
      </c>
      <c r="V1128" s="2" t="s">
        <v>62</v>
      </c>
      <c r="W1128" s="2" t="s">
        <v>98</v>
      </c>
      <c r="X1128" s="2" t="s">
        <v>64</v>
      </c>
      <c r="Y1128" s="2" t="s">
        <v>65</v>
      </c>
      <c r="Z1128" s="2">
        <v>0</v>
      </c>
      <c r="AA1128" s="2"/>
      <c r="AB1128" s="2"/>
      <c r="AC1128" s="4">
        <f>P1128*U1128/1000000</f>
        <v>0.201025</v>
      </c>
      <c r="AD1128" s="4">
        <f>AC1128*(1-Z1128/100)</f>
        <v>0.201025</v>
      </c>
      <c r="AE1128" s="2" t="s">
        <v>66</v>
      </c>
      <c r="AF1128" s="2" t="s">
        <v>67</v>
      </c>
      <c r="AG1128" s="2" t="s">
        <v>68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1529</v>
      </c>
      <c r="B1129" s="2" t="s">
        <v>1513</v>
      </c>
      <c r="C1129" s="2" t="s">
        <v>47</v>
      </c>
      <c r="D1129" s="2" t="s">
        <v>1514</v>
      </c>
      <c r="E1129" s="2" t="s">
        <v>115</v>
      </c>
      <c r="F1129" s="2" t="s">
        <v>228</v>
      </c>
      <c r="G1129" s="2" t="s">
        <v>117</v>
      </c>
      <c r="H1129" s="2" t="s">
        <v>52</v>
      </c>
      <c r="I1129" s="2" t="s">
        <v>161</v>
      </c>
      <c r="J1129" s="2" t="s">
        <v>279</v>
      </c>
      <c r="K1129" s="2" t="s">
        <v>55</v>
      </c>
      <c r="L1129" s="2" t="s">
        <v>51</v>
      </c>
      <c r="M1129" s="2" t="s">
        <v>100</v>
      </c>
      <c r="N1129" s="3">
        <v>118.25</v>
      </c>
      <c r="O1129" s="3" t="s">
        <v>57</v>
      </c>
      <c r="P1129" s="4">
        <f>IF(O1129="吨",N1129*1000,IF(O1129="万立方米",N1129*10000,""))</f>
        <v>118250.0</v>
      </c>
      <c r="Q1129" s="2" t="s">
        <v>58</v>
      </c>
      <c r="R1129" s="2" t="s">
        <v>59</v>
      </c>
      <c r="S1129" s="2" t="s">
        <v>101</v>
      </c>
      <c r="T1129" s="2" t="s">
        <v>75</v>
      </c>
      <c r="U1129" s="4">
        <f>0.12</f>
        <v>0.12</v>
      </c>
      <c r="V1129" s="2" t="s">
        <v>62</v>
      </c>
      <c r="W1129" s="2" t="s">
        <v>102</v>
      </c>
      <c r="X1129" s="2" t="s">
        <v>64</v>
      </c>
      <c r="Y1129" s="2" t="s">
        <v>65</v>
      </c>
      <c r="Z1129" s="2">
        <v>0</v>
      </c>
      <c r="AA1129" s="2"/>
      <c r="AB1129" s="2"/>
      <c r="AC1129" s="4">
        <f>P1129*U1129/1000000</f>
        <v>0.01419</v>
      </c>
      <c r="AD1129" s="4">
        <f>AC1129*(1-Z1129/100)</f>
        <v>0.01419</v>
      </c>
      <c r="AE1129" s="2" t="s">
        <v>66</v>
      </c>
      <c r="AF1129" s="2" t="s">
        <v>67</v>
      </c>
      <c r="AG1129" s="2" t="s">
        <v>68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1530</v>
      </c>
      <c r="B1130" s="2" t="s">
        <v>1513</v>
      </c>
      <c r="C1130" s="2" t="s">
        <v>47</v>
      </c>
      <c r="D1130" s="2" t="s">
        <v>1514</v>
      </c>
      <c r="E1130" s="2" t="s">
        <v>115</v>
      </c>
      <c r="F1130" s="2" t="s">
        <v>228</v>
      </c>
      <c r="G1130" s="2" t="s">
        <v>117</v>
      </c>
      <c r="H1130" s="2" t="s">
        <v>52</v>
      </c>
      <c r="I1130" s="2"/>
      <c r="J1130" s="2"/>
      <c r="K1130" s="2" t="s">
        <v>147</v>
      </c>
      <c r="L1130" s="2" t="s">
        <v>253</v>
      </c>
      <c r="M1130" s="2" t="s">
        <v>104</v>
      </c>
      <c r="N1130" s="3"/>
      <c r="O1130" s="3"/>
      <c r="P1130" s="2"/>
      <c r="Q1130" s="2" t="s">
        <v>105</v>
      </c>
      <c r="R1130" s="2" t="s">
        <v>106</v>
      </c>
      <c r="S1130" s="2" t="s">
        <v>107</v>
      </c>
      <c r="T1130" s="2" t="s">
        <v>108</v>
      </c>
      <c r="U1130" s="2"/>
      <c r="V1130" s="2" t="s">
        <v>109</v>
      </c>
      <c r="W1130" s="2" t="s">
        <v>110</v>
      </c>
      <c r="X1130" s="2"/>
      <c r="Y1130" s="2" t="s">
        <v>65</v>
      </c>
      <c r="Z1130" s="2">
        <v>0</v>
      </c>
      <c r="AA1130" s="2"/>
      <c r="AB1130" s="2"/>
      <c r="AC1130" s="2"/>
      <c r="AD1130" s="2"/>
      <c r="AE1130" s="2" t="s">
        <v>123</v>
      </c>
      <c r="AF1130" s="2" t="s">
        <v>222</v>
      </c>
      <c r="AG1130" s="2" t="s">
        <v>223</v>
      </c>
      <c r="AH1130" s="2" t="s">
        <v>69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1531</v>
      </c>
      <c r="B1131" s="2" t="s">
        <v>1532</v>
      </c>
      <c r="C1131" s="2" t="s">
        <v>47</v>
      </c>
      <c r="D1131" s="2" t="s">
        <v>1533</v>
      </c>
      <c r="E1131" s="2" t="s">
        <v>227</v>
      </c>
      <c r="F1131" s="2" t="s">
        <v>50</v>
      </c>
      <c r="G1131" s="2" t="s">
        <v>51</v>
      </c>
      <c r="H1131" s="2" t="s">
        <v>243</v>
      </c>
      <c r="I1131" s="2" t="s">
        <v>53</v>
      </c>
      <c r="J1131" s="2" t="s">
        <v>270</v>
      </c>
      <c r="K1131" s="2" t="s">
        <v>55</v>
      </c>
      <c r="L1131" s="2" t="s">
        <v>51</v>
      </c>
      <c r="M1131" s="2" t="s">
        <v>56</v>
      </c>
      <c r="N1131" s="3">
        <v>782867</v>
      </c>
      <c r="O1131" s="3" t="s">
        <v>57</v>
      </c>
      <c r="P1131" s="4">
        <f>IF(O1131="吨",N1131*1000,IF(O1131="万立方米",N1131*10000,""))</f>
        <v>782867000.0</v>
      </c>
      <c r="Q1131" s="2" t="s">
        <v>58</v>
      </c>
      <c r="R1131" s="2" t="s">
        <v>59</v>
      </c>
      <c r="S1131" s="2" t="s">
        <v>60</v>
      </c>
      <c r="T1131" s="2" t="s">
        <v>61</v>
      </c>
      <c r="U1131" s="4">
        <f>0.06</f>
        <v>0.06</v>
      </c>
      <c r="V1131" s="2" t="s">
        <v>62</v>
      </c>
      <c r="W1131" s="2" t="s">
        <v>63</v>
      </c>
      <c r="X1131" s="2" t="s">
        <v>64</v>
      </c>
      <c r="Y1131" s="2" t="s">
        <v>65</v>
      </c>
      <c r="Z1131" s="2">
        <v>0</v>
      </c>
      <c r="AA1131" s="2"/>
      <c r="AB1131" s="2"/>
      <c r="AC1131" s="4">
        <f>P1131*U1131/1000000</f>
        <v>46.97202</v>
      </c>
      <c r="AD1131" s="4">
        <f>AC1131*(1-Z1131/100)</f>
        <v>46.97202</v>
      </c>
      <c r="AE1131" s="2" t="s">
        <v>66</v>
      </c>
      <c r="AF1131" s="2" t="s">
        <v>67</v>
      </c>
      <c r="AG1131" s="2" t="s">
        <v>68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1534</v>
      </c>
      <c r="B1132" s="2" t="s">
        <v>1532</v>
      </c>
      <c r="C1132" s="2" t="s">
        <v>47</v>
      </c>
      <c r="D1132" s="2" t="s">
        <v>1533</v>
      </c>
      <c r="E1132" s="2" t="s">
        <v>227</v>
      </c>
      <c r="F1132" s="2" t="s">
        <v>50</v>
      </c>
      <c r="G1132" s="2" t="s">
        <v>51</v>
      </c>
      <c r="H1132" s="2" t="s">
        <v>243</v>
      </c>
      <c r="I1132" s="2" t="s">
        <v>53</v>
      </c>
      <c r="J1132" s="2" t="s">
        <v>270</v>
      </c>
      <c r="K1132" s="2" t="s">
        <v>55</v>
      </c>
      <c r="L1132" s="2" t="s">
        <v>51</v>
      </c>
      <c r="M1132" s="2" t="s">
        <v>73</v>
      </c>
      <c r="N1132" s="3">
        <v>782867</v>
      </c>
      <c r="O1132" s="3" t="s">
        <v>57</v>
      </c>
      <c r="P1132" s="4">
        <f>IF(O1132="吨",N1132*1000,IF(O1132="万立方米",N1132*10000,""))</f>
        <v>782867000.0</v>
      </c>
      <c r="Q1132" s="2" t="s">
        <v>58</v>
      </c>
      <c r="R1132" s="2" t="s">
        <v>59</v>
      </c>
      <c r="S1132" s="2" t="s">
        <v>74</v>
      </c>
      <c r="T1132" s="2" t="s">
        <v>75</v>
      </c>
      <c r="U1132" s="4">
        <f>1.5</f>
        <v>1.5</v>
      </c>
      <c r="V1132" s="2" t="s">
        <v>62</v>
      </c>
      <c r="W1132" s="2" t="s">
        <v>76</v>
      </c>
      <c r="X1132" s="2" t="s">
        <v>64</v>
      </c>
      <c r="Y1132" s="2" t="s">
        <v>65</v>
      </c>
      <c r="Z1132" s="2">
        <v>0</v>
      </c>
      <c r="AA1132" s="2"/>
      <c r="AB1132" s="2"/>
      <c r="AC1132" s="4">
        <f>P1132*U1132/1000000</f>
        <v>1174.3005</v>
      </c>
      <c r="AD1132" s="4">
        <f>AC1132*(1-Z1132/100)</f>
        <v>1174.3005</v>
      </c>
      <c r="AE1132" s="2" t="s">
        <v>66</v>
      </c>
      <c r="AF1132" s="2" t="s">
        <v>67</v>
      </c>
      <c r="AG1132" s="2" t="s">
        <v>68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1535</v>
      </c>
      <c r="B1133" s="2" t="s">
        <v>1532</v>
      </c>
      <c r="C1133" s="2" t="s">
        <v>47</v>
      </c>
      <c r="D1133" s="2" t="s">
        <v>1533</v>
      </c>
      <c r="E1133" s="2" t="s">
        <v>227</v>
      </c>
      <c r="F1133" s="2" t="s">
        <v>50</v>
      </c>
      <c r="G1133" s="2" t="s">
        <v>51</v>
      </c>
      <c r="H1133" s="2" t="s">
        <v>243</v>
      </c>
      <c r="I1133" s="2" t="s">
        <v>53</v>
      </c>
      <c r="J1133" s="2" t="s">
        <v>270</v>
      </c>
      <c r="K1133" s="2" t="s">
        <v>55</v>
      </c>
      <c r="L1133" s="2" t="s">
        <v>51</v>
      </c>
      <c r="M1133" s="2" t="s">
        <v>78</v>
      </c>
      <c r="N1133" s="3">
        <v>782867</v>
      </c>
      <c r="O1133" s="3" t="s">
        <v>57</v>
      </c>
      <c r="P1133" s="4">
        <f>IF(O1133="吨",N1133*1000,IF(O1133="万立方米",N1133*10000,""))</f>
        <v>782867000.0</v>
      </c>
      <c r="Q1133" s="2" t="s">
        <v>58</v>
      </c>
      <c r="R1133" s="2" t="s">
        <v>59</v>
      </c>
      <c r="S1133" s="2" t="s">
        <v>79</v>
      </c>
      <c r="T1133" s="2" t="s">
        <v>75</v>
      </c>
      <c r="U1133" s="4">
        <f>6.0</f>
        <v>6.0</v>
      </c>
      <c r="V1133" s="2" t="s">
        <v>62</v>
      </c>
      <c r="W1133" s="2" t="s">
        <v>80</v>
      </c>
      <c r="X1133" s="2" t="s">
        <v>64</v>
      </c>
      <c r="Y1133" s="2" t="s">
        <v>65</v>
      </c>
      <c r="Z1133" s="2">
        <v>0</v>
      </c>
      <c r="AA1133" s="2"/>
      <c r="AB1133" s="2"/>
      <c r="AC1133" s="4">
        <f>P1133*U1133/1000000</f>
        <v>4697.202</v>
      </c>
      <c r="AD1133" s="4">
        <f>AC1133*(1-Z1133/100)</f>
        <v>4697.202</v>
      </c>
      <c r="AE1133" s="2" t="s">
        <v>66</v>
      </c>
      <c r="AF1133" s="2" t="s">
        <v>67</v>
      </c>
      <c r="AG1133" s="2" t="s">
        <v>68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1536</v>
      </c>
      <c r="B1134" s="2" t="s">
        <v>1532</v>
      </c>
      <c r="C1134" s="2" t="s">
        <v>47</v>
      </c>
      <c r="D1134" s="2" t="s">
        <v>1533</v>
      </c>
      <c r="E1134" s="2" t="s">
        <v>227</v>
      </c>
      <c r="F1134" s="2" t="s">
        <v>50</v>
      </c>
      <c r="G1134" s="2" t="s">
        <v>51</v>
      </c>
      <c r="H1134" s="2" t="s">
        <v>243</v>
      </c>
      <c r="I1134" s="2" t="s">
        <v>53</v>
      </c>
      <c r="J1134" s="2" t="s">
        <v>270</v>
      </c>
      <c r="K1134" s="2" t="s">
        <v>55</v>
      </c>
      <c r="L1134" s="2" t="s">
        <v>51</v>
      </c>
      <c r="M1134" s="2" t="s">
        <v>82</v>
      </c>
      <c r="N1134" s="3">
        <v>782867</v>
      </c>
      <c r="O1134" s="3" t="s">
        <v>57</v>
      </c>
      <c r="P1134" s="4">
        <f>IF(O1134="吨",N1134*1000,IF(O1134="万立方米",N1134*10000,""))</f>
        <v>782867000.0</v>
      </c>
      <c r="Q1134" s="2" t="s">
        <v>58</v>
      </c>
      <c r="R1134" s="2" t="s">
        <v>59</v>
      </c>
      <c r="S1134" s="2" t="s">
        <v>83</v>
      </c>
      <c r="T1134" s="2" t="s">
        <v>61</v>
      </c>
      <c r="U1134" s="4">
        <f>0.35</f>
        <v>0.35</v>
      </c>
      <c r="V1134" s="2" t="s">
        <v>62</v>
      </c>
      <c r="W1134" s="2" t="s">
        <v>84</v>
      </c>
      <c r="X1134" s="2" t="s">
        <v>64</v>
      </c>
      <c r="Y1134" s="2" t="s">
        <v>65</v>
      </c>
      <c r="Z1134" s="2">
        <v>0</v>
      </c>
      <c r="AA1134" s="2"/>
      <c r="AB1134" s="2"/>
      <c r="AC1134" s="4">
        <f>P1134*U1134/1000000</f>
        <v>274.00345</v>
      </c>
      <c r="AD1134" s="4">
        <f>AC1134*(1-Z1134/100)</f>
        <v>274.00345</v>
      </c>
      <c r="AE1134" s="2" t="s">
        <v>66</v>
      </c>
      <c r="AF1134" s="2" t="s">
        <v>67</v>
      </c>
      <c r="AG1134" s="2" t="s">
        <v>68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1537</v>
      </c>
      <c r="B1135" s="2" t="s">
        <v>1532</v>
      </c>
      <c r="C1135" s="2" t="s">
        <v>47</v>
      </c>
      <c r="D1135" s="2" t="s">
        <v>1533</v>
      </c>
      <c r="E1135" s="2" t="s">
        <v>227</v>
      </c>
      <c r="F1135" s="2" t="s">
        <v>50</v>
      </c>
      <c r="G1135" s="2" t="s">
        <v>51</v>
      </c>
      <c r="H1135" s="2" t="s">
        <v>243</v>
      </c>
      <c r="I1135" s="2" t="s">
        <v>53</v>
      </c>
      <c r="J1135" s="2" t="s">
        <v>270</v>
      </c>
      <c r="K1135" s="2" t="s">
        <v>55</v>
      </c>
      <c r="L1135" s="2" t="s">
        <v>51</v>
      </c>
      <c r="M1135" s="2" t="s">
        <v>86</v>
      </c>
      <c r="N1135" s="3">
        <v>782867</v>
      </c>
      <c r="O1135" s="3" t="s">
        <v>57</v>
      </c>
      <c r="P1135" s="4">
        <f>IF(O1135="吨",N1135*1000,IF(O1135="万立方米",N1135*10000,""))</f>
        <v>782867000.0</v>
      </c>
      <c r="Q1135" s="2" t="s">
        <v>58</v>
      </c>
      <c r="R1135" s="2" t="s">
        <v>59</v>
      </c>
      <c r="S1135" s="2" t="s">
        <v>87</v>
      </c>
      <c r="T1135" s="2" t="s">
        <v>88</v>
      </c>
      <c r="U1135" s="4">
        <f>0.75</f>
        <v>0.75</v>
      </c>
      <c r="V1135" s="2" t="s">
        <v>62</v>
      </c>
      <c r="W1135" s="2" t="s">
        <v>89</v>
      </c>
      <c r="X1135" s="2" t="s">
        <v>64</v>
      </c>
      <c r="Y1135" s="2" t="s">
        <v>65</v>
      </c>
      <c r="Z1135" s="2">
        <v>0</v>
      </c>
      <c r="AA1135" s="2"/>
      <c r="AB1135" s="2"/>
      <c r="AC1135" s="4">
        <f>P1135*U1135/1000000</f>
        <v>587.15025</v>
      </c>
      <c r="AD1135" s="4">
        <f>AC1136*(1-AA1135/100)+(AC1135-AC1136)*(1-AB1135/100)</f>
        <v>587.15025</v>
      </c>
      <c r="AE1135" s="2" t="s">
        <v>66</v>
      </c>
      <c r="AF1135" s="2" t="s">
        <v>67</v>
      </c>
      <c r="AG1135" s="2" t="s">
        <v>68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1538</v>
      </c>
      <c r="B1136" s="2" t="s">
        <v>1532</v>
      </c>
      <c r="C1136" s="2" t="s">
        <v>47</v>
      </c>
      <c r="D1136" s="2" t="s">
        <v>1533</v>
      </c>
      <c r="E1136" s="2" t="s">
        <v>227</v>
      </c>
      <c r="F1136" s="2" t="s">
        <v>50</v>
      </c>
      <c r="G1136" s="2" t="s">
        <v>51</v>
      </c>
      <c r="H1136" s="2" t="s">
        <v>243</v>
      </c>
      <c r="I1136" s="2" t="s">
        <v>53</v>
      </c>
      <c r="J1136" s="2" t="s">
        <v>270</v>
      </c>
      <c r="K1136" s="2" t="s">
        <v>55</v>
      </c>
      <c r="L1136" s="2" t="s">
        <v>51</v>
      </c>
      <c r="M1136" s="2" t="s">
        <v>91</v>
      </c>
      <c r="N1136" s="3">
        <v>782867</v>
      </c>
      <c r="O1136" s="3" t="s">
        <v>57</v>
      </c>
      <c r="P1136" s="4">
        <f>IF(O1136="吨",N1136*1000,IF(O1136="万立方米",N1136*10000,""))</f>
        <v>782867000.0</v>
      </c>
      <c r="Q1136" s="2" t="s">
        <v>58</v>
      </c>
      <c r="R1136" s="2" t="s">
        <v>59</v>
      </c>
      <c r="S1136" s="2" t="s">
        <v>92</v>
      </c>
      <c r="T1136" s="2" t="s">
        <v>88</v>
      </c>
      <c r="U1136" s="4">
        <f>0.75</f>
        <v>0.75</v>
      </c>
      <c r="V1136" s="2" t="s">
        <v>62</v>
      </c>
      <c r="W1136" s="2" t="s">
        <v>93</v>
      </c>
      <c r="X1136" s="2" t="s">
        <v>64</v>
      </c>
      <c r="Y1136" s="2" t="s">
        <v>65</v>
      </c>
      <c r="Z1136" s="2">
        <v>0</v>
      </c>
      <c r="AA1136" s="2"/>
      <c r="AB1136" s="2"/>
      <c r="AC1136" s="4">
        <f>P1136*U1136/1000000</f>
        <v>587.15025</v>
      </c>
      <c r="AD1136" s="4">
        <f>AC1136*(1-Z1136/100)</f>
        <v>587.15025</v>
      </c>
      <c r="AE1136" s="2" t="s">
        <v>66</v>
      </c>
      <c r="AF1136" s="2" t="s">
        <v>67</v>
      </c>
      <c r="AG1136" s="2" t="s">
        <v>68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1539</v>
      </c>
      <c r="B1137" s="2" t="s">
        <v>1532</v>
      </c>
      <c r="C1137" s="2" t="s">
        <v>47</v>
      </c>
      <c r="D1137" s="2" t="s">
        <v>1533</v>
      </c>
      <c r="E1137" s="2" t="s">
        <v>227</v>
      </c>
      <c r="F1137" s="2" t="s">
        <v>50</v>
      </c>
      <c r="G1137" s="2" t="s">
        <v>51</v>
      </c>
      <c r="H1137" s="2" t="s">
        <v>243</v>
      </c>
      <c r="I1137" s="2" t="s">
        <v>53</v>
      </c>
      <c r="J1137" s="2" t="s">
        <v>270</v>
      </c>
      <c r="K1137" s="2" t="s">
        <v>55</v>
      </c>
      <c r="L1137" s="2" t="s">
        <v>51</v>
      </c>
      <c r="M1137" s="2" t="s">
        <v>95</v>
      </c>
      <c r="N1137" s="3">
        <v>782867</v>
      </c>
      <c r="O1137" s="3" t="s">
        <v>57</v>
      </c>
      <c r="P1137" s="4">
        <f>IF(O1137="吨",N1137*1000,IF(O1137="万立方米",N1137*10000,""))</f>
        <v>782867000.0</v>
      </c>
      <c r="Q1137" s="2" t="s">
        <v>58</v>
      </c>
      <c r="R1137" s="2" t="s">
        <v>59</v>
      </c>
      <c r="S1137" s="2" t="s">
        <v>96</v>
      </c>
      <c r="T1137" s="2" t="s">
        <v>97</v>
      </c>
      <c r="U1137" s="4">
        <f>1.7</f>
        <v>1.7</v>
      </c>
      <c r="V1137" s="2" t="s">
        <v>62</v>
      </c>
      <c r="W1137" s="2" t="s">
        <v>98</v>
      </c>
      <c r="X1137" s="2" t="s">
        <v>64</v>
      </c>
      <c r="Y1137" s="2" t="s">
        <v>65</v>
      </c>
      <c r="Z1137" s="2">
        <v>0</v>
      </c>
      <c r="AA1137" s="2"/>
      <c r="AB1137" s="2"/>
      <c r="AC1137" s="4">
        <f>P1137*U1137/1000000</f>
        <v>1330.8739</v>
      </c>
      <c r="AD1137" s="4">
        <f>AC1137*(1-Z1137/100)</f>
        <v>1330.8739</v>
      </c>
      <c r="AE1137" s="2" t="s">
        <v>66</v>
      </c>
      <c r="AF1137" s="2" t="s">
        <v>67</v>
      </c>
      <c r="AG1137" s="2" t="s">
        <v>68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1540</v>
      </c>
      <c r="B1138" s="2" t="s">
        <v>1532</v>
      </c>
      <c r="C1138" s="2" t="s">
        <v>47</v>
      </c>
      <c r="D1138" s="2" t="s">
        <v>1533</v>
      </c>
      <c r="E1138" s="2" t="s">
        <v>227</v>
      </c>
      <c r="F1138" s="2" t="s">
        <v>50</v>
      </c>
      <c r="G1138" s="2" t="s">
        <v>51</v>
      </c>
      <c r="H1138" s="2" t="s">
        <v>243</v>
      </c>
      <c r="I1138" s="2" t="s">
        <v>53</v>
      </c>
      <c r="J1138" s="2" t="s">
        <v>270</v>
      </c>
      <c r="K1138" s="2" t="s">
        <v>55</v>
      </c>
      <c r="L1138" s="2" t="s">
        <v>51</v>
      </c>
      <c r="M1138" s="2" t="s">
        <v>100</v>
      </c>
      <c r="N1138" s="3">
        <v>782867</v>
      </c>
      <c r="O1138" s="3" t="s">
        <v>57</v>
      </c>
      <c r="P1138" s="4">
        <f>IF(O1138="吨",N1138*1000,IF(O1138="万立方米",N1138*10000,""))</f>
        <v>782867000.0</v>
      </c>
      <c r="Q1138" s="2" t="s">
        <v>58</v>
      </c>
      <c r="R1138" s="2" t="s">
        <v>59</v>
      </c>
      <c r="S1138" s="2" t="s">
        <v>101</v>
      </c>
      <c r="T1138" s="2" t="s">
        <v>75</v>
      </c>
      <c r="U1138" s="4">
        <f>0.12</f>
        <v>0.12</v>
      </c>
      <c r="V1138" s="2" t="s">
        <v>62</v>
      </c>
      <c r="W1138" s="2" t="s">
        <v>102</v>
      </c>
      <c r="X1138" s="2" t="s">
        <v>64</v>
      </c>
      <c r="Y1138" s="2" t="s">
        <v>65</v>
      </c>
      <c r="Z1138" s="2">
        <v>0</v>
      </c>
      <c r="AA1138" s="2"/>
      <c r="AB1138" s="2"/>
      <c r="AC1138" s="4">
        <f>P1138*U1138/1000000</f>
        <v>93.94404</v>
      </c>
      <c r="AD1138" s="4">
        <f>AC1138*(1-Z1138/100)</f>
        <v>93.94404</v>
      </c>
      <c r="AE1138" s="2" t="s">
        <v>66</v>
      </c>
      <c r="AF1138" s="2" t="s">
        <v>67</v>
      </c>
      <c r="AG1138" s="2" t="s">
        <v>68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1541</v>
      </c>
      <c r="B1139" s="2" t="s">
        <v>1532</v>
      </c>
      <c r="C1139" s="2" t="s">
        <v>47</v>
      </c>
      <c r="D1139" s="2" t="s">
        <v>1533</v>
      </c>
      <c r="E1139" s="2" t="s">
        <v>227</v>
      </c>
      <c r="F1139" s="2" t="s">
        <v>50</v>
      </c>
      <c r="G1139" s="2" t="s">
        <v>51</v>
      </c>
      <c r="H1139" s="2" t="s">
        <v>243</v>
      </c>
      <c r="I1139" s="2" t="s">
        <v>161</v>
      </c>
      <c r="J1139" s="2" t="s">
        <v>1542</v>
      </c>
      <c r="K1139" s="2" t="s">
        <v>55</v>
      </c>
      <c r="L1139" s="2" t="s">
        <v>51</v>
      </c>
      <c r="M1139" s="2" t="s">
        <v>56</v>
      </c>
      <c r="N1139" s="3">
        <v>32.96</v>
      </c>
      <c r="O1139" s="3" t="s">
        <v>57</v>
      </c>
      <c r="P1139" s="4">
        <f>IF(O1139="吨",N1139*1000,IF(O1139="万立方米",N1139*10000,""))</f>
        <v>32960.0</v>
      </c>
      <c r="Q1139" s="2" t="s">
        <v>58</v>
      </c>
      <c r="R1139" s="2" t="s">
        <v>59</v>
      </c>
      <c r="S1139" s="2" t="s">
        <v>60</v>
      </c>
      <c r="T1139" s="2" t="s">
        <v>61</v>
      </c>
      <c r="U1139" s="4">
        <f>0.06</f>
        <v>0.06</v>
      </c>
      <c r="V1139" s="2" t="s">
        <v>62</v>
      </c>
      <c r="W1139" s="2" t="s">
        <v>63</v>
      </c>
      <c r="X1139" s="2" t="s">
        <v>64</v>
      </c>
      <c r="Y1139" s="2" t="s">
        <v>65</v>
      </c>
      <c r="Z1139" s="2">
        <v>0</v>
      </c>
      <c r="AA1139" s="2"/>
      <c r="AB1139" s="2"/>
      <c r="AC1139" s="4">
        <f>P1139*U1139/1000000</f>
        <v>0.0019776</v>
      </c>
      <c r="AD1139" s="4">
        <f>AC1139*(1-Z1139/100)</f>
        <v>0.0019776</v>
      </c>
      <c r="AE1139" s="2" t="s">
        <v>66</v>
      </c>
      <c r="AF1139" s="2" t="s">
        <v>67</v>
      </c>
      <c r="AG1139" s="2" t="s">
        <v>68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1543</v>
      </c>
      <c r="B1140" s="2" t="s">
        <v>1532</v>
      </c>
      <c r="C1140" s="2" t="s">
        <v>47</v>
      </c>
      <c r="D1140" s="2" t="s">
        <v>1533</v>
      </c>
      <c r="E1140" s="2" t="s">
        <v>227</v>
      </c>
      <c r="F1140" s="2" t="s">
        <v>50</v>
      </c>
      <c r="G1140" s="2" t="s">
        <v>51</v>
      </c>
      <c r="H1140" s="2" t="s">
        <v>243</v>
      </c>
      <c r="I1140" s="2" t="s">
        <v>161</v>
      </c>
      <c r="J1140" s="2" t="s">
        <v>1542</v>
      </c>
      <c r="K1140" s="2" t="s">
        <v>55</v>
      </c>
      <c r="L1140" s="2" t="s">
        <v>51</v>
      </c>
      <c r="M1140" s="2" t="s">
        <v>73</v>
      </c>
      <c r="N1140" s="3">
        <v>32.96</v>
      </c>
      <c r="O1140" s="3" t="s">
        <v>57</v>
      </c>
      <c r="P1140" s="4">
        <f>IF(O1140="吨",N1140*1000,IF(O1140="万立方米",N1140*10000,""))</f>
        <v>32960.0</v>
      </c>
      <c r="Q1140" s="2" t="s">
        <v>58</v>
      </c>
      <c r="R1140" s="2" t="s">
        <v>59</v>
      </c>
      <c r="S1140" s="2" t="s">
        <v>74</v>
      </c>
      <c r="T1140" s="2" t="s">
        <v>75</v>
      </c>
      <c r="U1140" s="4">
        <f>1.5</f>
        <v>1.5</v>
      </c>
      <c r="V1140" s="2" t="s">
        <v>62</v>
      </c>
      <c r="W1140" s="2" t="s">
        <v>76</v>
      </c>
      <c r="X1140" s="2" t="s">
        <v>64</v>
      </c>
      <c r="Y1140" s="2" t="s">
        <v>65</v>
      </c>
      <c r="Z1140" s="2">
        <v>0</v>
      </c>
      <c r="AA1140" s="2"/>
      <c r="AB1140" s="2"/>
      <c r="AC1140" s="4">
        <f>P1140*U1140/1000000</f>
        <v>0.04944</v>
      </c>
      <c r="AD1140" s="4">
        <f>AC1140*(1-Z1140/100)</f>
        <v>0.04944</v>
      </c>
      <c r="AE1140" s="2" t="s">
        <v>66</v>
      </c>
      <c r="AF1140" s="2" t="s">
        <v>67</v>
      </c>
      <c r="AG1140" s="2" t="s">
        <v>68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1544</v>
      </c>
      <c r="B1141" s="2" t="s">
        <v>1532</v>
      </c>
      <c r="C1141" s="2" t="s">
        <v>47</v>
      </c>
      <c r="D1141" s="2" t="s">
        <v>1533</v>
      </c>
      <c r="E1141" s="2" t="s">
        <v>227</v>
      </c>
      <c r="F1141" s="2" t="s">
        <v>50</v>
      </c>
      <c r="G1141" s="2" t="s">
        <v>51</v>
      </c>
      <c r="H1141" s="2" t="s">
        <v>243</v>
      </c>
      <c r="I1141" s="2" t="s">
        <v>161</v>
      </c>
      <c r="J1141" s="2" t="s">
        <v>1542</v>
      </c>
      <c r="K1141" s="2" t="s">
        <v>55</v>
      </c>
      <c r="L1141" s="2" t="s">
        <v>51</v>
      </c>
      <c r="M1141" s="2" t="s">
        <v>78</v>
      </c>
      <c r="N1141" s="3">
        <v>32.96</v>
      </c>
      <c r="O1141" s="3" t="s">
        <v>57</v>
      </c>
      <c r="P1141" s="4">
        <f>IF(O1141="吨",N1141*1000,IF(O1141="万立方米",N1141*10000,""))</f>
        <v>32960.0</v>
      </c>
      <c r="Q1141" s="2" t="s">
        <v>58</v>
      </c>
      <c r="R1141" s="2" t="s">
        <v>59</v>
      </c>
      <c r="S1141" s="2" t="s">
        <v>79</v>
      </c>
      <c r="T1141" s="2" t="s">
        <v>75</v>
      </c>
      <c r="U1141" s="4">
        <f>6.0</f>
        <v>6.0</v>
      </c>
      <c r="V1141" s="2" t="s">
        <v>62</v>
      </c>
      <c r="W1141" s="2" t="s">
        <v>80</v>
      </c>
      <c r="X1141" s="2" t="s">
        <v>64</v>
      </c>
      <c r="Y1141" s="2" t="s">
        <v>65</v>
      </c>
      <c r="Z1141" s="2">
        <v>0</v>
      </c>
      <c r="AA1141" s="2"/>
      <c r="AB1141" s="2"/>
      <c r="AC1141" s="4">
        <f>P1141*U1141/1000000</f>
        <v>0.19776</v>
      </c>
      <c r="AD1141" s="4">
        <f>AC1141*(1-Z1141/100)</f>
        <v>0.19776</v>
      </c>
      <c r="AE1141" s="2" t="s">
        <v>66</v>
      </c>
      <c r="AF1141" s="2" t="s">
        <v>67</v>
      </c>
      <c r="AG1141" s="2" t="s">
        <v>68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1545</v>
      </c>
      <c r="B1142" s="2" t="s">
        <v>1532</v>
      </c>
      <c r="C1142" s="2" t="s">
        <v>47</v>
      </c>
      <c r="D1142" s="2" t="s">
        <v>1533</v>
      </c>
      <c r="E1142" s="2" t="s">
        <v>227</v>
      </c>
      <c r="F1142" s="2" t="s">
        <v>50</v>
      </c>
      <c r="G1142" s="2" t="s">
        <v>51</v>
      </c>
      <c r="H1142" s="2" t="s">
        <v>243</v>
      </c>
      <c r="I1142" s="2" t="s">
        <v>161</v>
      </c>
      <c r="J1142" s="2" t="s">
        <v>1542</v>
      </c>
      <c r="K1142" s="2" t="s">
        <v>55</v>
      </c>
      <c r="L1142" s="2" t="s">
        <v>51</v>
      </c>
      <c r="M1142" s="2" t="s">
        <v>82</v>
      </c>
      <c r="N1142" s="3">
        <v>32.96</v>
      </c>
      <c r="O1142" s="3" t="s">
        <v>57</v>
      </c>
      <c r="P1142" s="4">
        <f>IF(O1142="吨",N1142*1000,IF(O1142="万立方米",N1142*10000,""))</f>
        <v>32960.0</v>
      </c>
      <c r="Q1142" s="2" t="s">
        <v>58</v>
      </c>
      <c r="R1142" s="2" t="s">
        <v>59</v>
      </c>
      <c r="S1142" s="2" t="s">
        <v>83</v>
      </c>
      <c r="T1142" s="2" t="s">
        <v>61</v>
      </c>
      <c r="U1142" s="4">
        <f>0.35</f>
        <v>0.35</v>
      </c>
      <c r="V1142" s="2" t="s">
        <v>62</v>
      </c>
      <c r="W1142" s="2" t="s">
        <v>84</v>
      </c>
      <c r="X1142" s="2" t="s">
        <v>64</v>
      </c>
      <c r="Y1142" s="2" t="s">
        <v>65</v>
      </c>
      <c r="Z1142" s="2">
        <v>0</v>
      </c>
      <c r="AA1142" s="2"/>
      <c r="AB1142" s="2"/>
      <c r="AC1142" s="4">
        <f>P1142*U1142/1000000</f>
        <v>0.011536</v>
      </c>
      <c r="AD1142" s="4">
        <f>AC1142*(1-Z1142/100)</f>
        <v>0.011536</v>
      </c>
      <c r="AE1142" s="2" t="s">
        <v>66</v>
      </c>
      <c r="AF1142" s="2" t="s">
        <v>67</v>
      </c>
      <c r="AG1142" s="2" t="s">
        <v>68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1546</v>
      </c>
      <c r="B1143" s="2" t="s">
        <v>1532</v>
      </c>
      <c r="C1143" s="2" t="s">
        <v>47</v>
      </c>
      <c r="D1143" s="2" t="s">
        <v>1533</v>
      </c>
      <c r="E1143" s="2" t="s">
        <v>227</v>
      </c>
      <c r="F1143" s="2" t="s">
        <v>50</v>
      </c>
      <c r="G1143" s="2" t="s">
        <v>51</v>
      </c>
      <c r="H1143" s="2" t="s">
        <v>243</v>
      </c>
      <c r="I1143" s="2" t="s">
        <v>161</v>
      </c>
      <c r="J1143" s="2" t="s">
        <v>1542</v>
      </c>
      <c r="K1143" s="2" t="s">
        <v>55</v>
      </c>
      <c r="L1143" s="2" t="s">
        <v>51</v>
      </c>
      <c r="M1143" s="2" t="s">
        <v>86</v>
      </c>
      <c r="N1143" s="3">
        <v>32.96</v>
      </c>
      <c r="O1143" s="3" t="s">
        <v>57</v>
      </c>
      <c r="P1143" s="4">
        <f>IF(O1143="吨",N1143*1000,IF(O1143="万立方米",N1143*10000,""))</f>
        <v>32960.0</v>
      </c>
      <c r="Q1143" s="2" t="s">
        <v>58</v>
      </c>
      <c r="R1143" s="2" t="s">
        <v>59</v>
      </c>
      <c r="S1143" s="2" t="s">
        <v>87</v>
      </c>
      <c r="T1143" s="2" t="s">
        <v>88</v>
      </c>
      <c r="U1143" s="4">
        <f>0.75</f>
        <v>0.75</v>
      </c>
      <c r="V1143" s="2" t="s">
        <v>62</v>
      </c>
      <c r="W1143" s="2" t="s">
        <v>89</v>
      </c>
      <c r="X1143" s="2" t="s">
        <v>64</v>
      </c>
      <c r="Y1143" s="2" t="s">
        <v>65</v>
      </c>
      <c r="Z1143" s="2">
        <v>0</v>
      </c>
      <c r="AA1143" s="2"/>
      <c r="AB1143" s="2"/>
      <c r="AC1143" s="4">
        <f>P1143*U1143/1000000</f>
        <v>0.02472</v>
      </c>
      <c r="AD1143" s="4">
        <f>AC1144*(1-AA1143/100)+(AC1143-AC1144)*(1-AB1143/100)</f>
        <v>0.02472</v>
      </c>
      <c r="AE1143" s="2" t="s">
        <v>66</v>
      </c>
      <c r="AF1143" s="2" t="s">
        <v>67</v>
      </c>
      <c r="AG1143" s="2" t="s">
        <v>68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1547</v>
      </c>
      <c r="B1144" s="2" t="s">
        <v>1532</v>
      </c>
      <c r="C1144" s="2" t="s">
        <v>47</v>
      </c>
      <c r="D1144" s="2" t="s">
        <v>1533</v>
      </c>
      <c r="E1144" s="2" t="s">
        <v>227</v>
      </c>
      <c r="F1144" s="2" t="s">
        <v>50</v>
      </c>
      <c r="G1144" s="2" t="s">
        <v>51</v>
      </c>
      <c r="H1144" s="2" t="s">
        <v>243</v>
      </c>
      <c r="I1144" s="2" t="s">
        <v>161</v>
      </c>
      <c r="J1144" s="2" t="s">
        <v>1542</v>
      </c>
      <c r="K1144" s="2" t="s">
        <v>55</v>
      </c>
      <c r="L1144" s="2" t="s">
        <v>51</v>
      </c>
      <c r="M1144" s="2" t="s">
        <v>91</v>
      </c>
      <c r="N1144" s="3">
        <v>32.96</v>
      </c>
      <c r="O1144" s="3" t="s">
        <v>57</v>
      </c>
      <c r="P1144" s="4">
        <f>IF(O1144="吨",N1144*1000,IF(O1144="万立方米",N1144*10000,""))</f>
        <v>32960.0</v>
      </c>
      <c r="Q1144" s="2" t="s">
        <v>58</v>
      </c>
      <c r="R1144" s="2" t="s">
        <v>59</v>
      </c>
      <c r="S1144" s="2" t="s">
        <v>92</v>
      </c>
      <c r="T1144" s="2" t="s">
        <v>88</v>
      </c>
      <c r="U1144" s="4">
        <f>0.75</f>
        <v>0.75</v>
      </c>
      <c r="V1144" s="2" t="s">
        <v>62</v>
      </c>
      <c r="W1144" s="2" t="s">
        <v>93</v>
      </c>
      <c r="X1144" s="2" t="s">
        <v>64</v>
      </c>
      <c r="Y1144" s="2" t="s">
        <v>65</v>
      </c>
      <c r="Z1144" s="2">
        <v>0</v>
      </c>
      <c r="AA1144" s="2"/>
      <c r="AB1144" s="2"/>
      <c r="AC1144" s="4">
        <f>P1144*U1144/1000000</f>
        <v>0.02472</v>
      </c>
      <c r="AD1144" s="4">
        <f>AC1144*(1-Z1144/100)</f>
        <v>0.02472</v>
      </c>
      <c r="AE1144" s="2" t="s">
        <v>66</v>
      </c>
      <c r="AF1144" s="2" t="s">
        <v>67</v>
      </c>
      <c r="AG1144" s="2" t="s">
        <v>68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1548</v>
      </c>
      <c r="B1145" s="2" t="s">
        <v>1532</v>
      </c>
      <c r="C1145" s="2" t="s">
        <v>47</v>
      </c>
      <c r="D1145" s="2" t="s">
        <v>1533</v>
      </c>
      <c r="E1145" s="2" t="s">
        <v>227</v>
      </c>
      <c r="F1145" s="2" t="s">
        <v>50</v>
      </c>
      <c r="G1145" s="2" t="s">
        <v>51</v>
      </c>
      <c r="H1145" s="2" t="s">
        <v>243</v>
      </c>
      <c r="I1145" s="2" t="s">
        <v>161</v>
      </c>
      <c r="J1145" s="2" t="s">
        <v>1542</v>
      </c>
      <c r="K1145" s="2" t="s">
        <v>55</v>
      </c>
      <c r="L1145" s="2" t="s">
        <v>51</v>
      </c>
      <c r="M1145" s="2" t="s">
        <v>95</v>
      </c>
      <c r="N1145" s="3">
        <v>32.96</v>
      </c>
      <c r="O1145" s="3" t="s">
        <v>57</v>
      </c>
      <c r="P1145" s="4">
        <f>IF(O1145="吨",N1145*1000,IF(O1145="万立方米",N1145*10000,""))</f>
        <v>32960.0</v>
      </c>
      <c r="Q1145" s="2" t="s">
        <v>58</v>
      </c>
      <c r="R1145" s="2" t="s">
        <v>59</v>
      </c>
      <c r="S1145" s="2" t="s">
        <v>96</v>
      </c>
      <c r="T1145" s="2" t="s">
        <v>97</v>
      </c>
      <c r="U1145" s="4">
        <f>1.7</f>
        <v>1.7</v>
      </c>
      <c r="V1145" s="2" t="s">
        <v>62</v>
      </c>
      <c r="W1145" s="2" t="s">
        <v>98</v>
      </c>
      <c r="X1145" s="2" t="s">
        <v>64</v>
      </c>
      <c r="Y1145" s="2" t="s">
        <v>65</v>
      </c>
      <c r="Z1145" s="2">
        <v>0</v>
      </c>
      <c r="AA1145" s="2"/>
      <c r="AB1145" s="2"/>
      <c r="AC1145" s="4">
        <f>P1145*U1145/1000000</f>
        <v>0.056032</v>
      </c>
      <c r="AD1145" s="4">
        <f>AC1145*(1-Z1145/100)</f>
        <v>0.056032</v>
      </c>
      <c r="AE1145" s="2" t="s">
        <v>66</v>
      </c>
      <c r="AF1145" s="2" t="s">
        <v>67</v>
      </c>
      <c r="AG1145" s="2" t="s">
        <v>68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1549</v>
      </c>
      <c r="B1146" s="2" t="s">
        <v>1532</v>
      </c>
      <c r="C1146" s="2" t="s">
        <v>47</v>
      </c>
      <c r="D1146" s="2" t="s">
        <v>1533</v>
      </c>
      <c r="E1146" s="2" t="s">
        <v>227</v>
      </c>
      <c r="F1146" s="2" t="s">
        <v>50</v>
      </c>
      <c r="G1146" s="2" t="s">
        <v>51</v>
      </c>
      <c r="H1146" s="2" t="s">
        <v>243</v>
      </c>
      <c r="I1146" s="2" t="s">
        <v>161</v>
      </c>
      <c r="J1146" s="2" t="s">
        <v>1542</v>
      </c>
      <c r="K1146" s="2" t="s">
        <v>55</v>
      </c>
      <c r="L1146" s="2" t="s">
        <v>51</v>
      </c>
      <c r="M1146" s="2" t="s">
        <v>100</v>
      </c>
      <c r="N1146" s="3">
        <v>32.96</v>
      </c>
      <c r="O1146" s="3" t="s">
        <v>57</v>
      </c>
      <c r="P1146" s="4">
        <f>IF(O1146="吨",N1146*1000,IF(O1146="万立方米",N1146*10000,""))</f>
        <v>32960.0</v>
      </c>
      <c r="Q1146" s="2" t="s">
        <v>58</v>
      </c>
      <c r="R1146" s="2" t="s">
        <v>59</v>
      </c>
      <c r="S1146" s="2" t="s">
        <v>101</v>
      </c>
      <c r="T1146" s="2" t="s">
        <v>75</v>
      </c>
      <c r="U1146" s="4">
        <f>0.12</f>
        <v>0.12</v>
      </c>
      <c r="V1146" s="2" t="s">
        <v>62</v>
      </c>
      <c r="W1146" s="2" t="s">
        <v>102</v>
      </c>
      <c r="X1146" s="2" t="s">
        <v>64</v>
      </c>
      <c r="Y1146" s="2" t="s">
        <v>65</v>
      </c>
      <c r="Z1146" s="2">
        <v>0</v>
      </c>
      <c r="AA1146" s="2"/>
      <c r="AB1146" s="2"/>
      <c r="AC1146" s="4">
        <f>P1146*U1146/1000000</f>
        <v>0.0039552</v>
      </c>
      <c r="AD1146" s="4">
        <f>AC1146*(1-Z1146/100)</f>
        <v>0.0039552</v>
      </c>
      <c r="AE1146" s="2" t="s">
        <v>66</v>
      </c>
      <c r="AF1146" s="2" t="s">
        <v>67</v>
      </c>
      <c r="AG1146" s="2" t="s">
        <v>68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1550</v>
      </c>
      <c r="B1147" s="2" t="s">
        <v>1532</v>
      </c>
      <c r="C1147" s="2" t="s">
        <v>47</v>
      </c>
      <c r="D1147" s="2" t="s">
        <v>1533</v>
      </c>
      <c r="E1147" s="2" t="s">
        <v>227</v>
      </c>
      <c r="F1147" s="2" t="s">
        <v>50</v>
      </c>
      <c r="G1147" s="2" t="s">
        <v>51</v>
      </c>
      <c r="H1147" s="2" t="s">
        <v>243</v>
      </c>
      <c r="I1147" s="2"/>
      <c r="J1147" s="2"/>
      <c r="K1147" s="2" t="s">
        <v>147</v>
      </c>
      <c r="L1147" s="2" t="s">
        <v>148</v>
      </c>
      <c r="M1147" s="2" t="s">
        <v>104</v>
      </c>
      <c r="N1147" s="3"/>
      <c r="O1147" s="3"/>
      <c r="P1147" s="4">
        <v>782867000.0</v>
      </c>
      <c r="Q1147" s="2" t="s">
        <v>105</v>
      </c>
      <c r="R1147" s="2" t="s">
        <v>106</v>
      </c>
      <c r="S1147" s="2" t="s">
        <v>107</v>
      </c>
      <c r="T1147" s="2" t="s">
        <v>108</v>
      </c>
      <c r="U1147" s="4">
        <f>0.0</f>
        <v>0.0</v>
      </c>
      <c r="V1147" s="2" t="s">
        <v>109</v>
      </c>
      <c r="W1147" s="2" t="s">
        <v>110</v>
      </c>
      <c r="X1147" s="2"/>
      <c r="Y1147" s="2" t="s">
        <v>65</v>
      </c>
      <c r="Z1147" s="2">
        <v>0</v>
      </c>
      <c r="AA1147" s="2"/>
      <c r="AB1147" s="2"/>
      <c r="AC1147" s="4">
        <f>P1147*U1147/1000000</f>
        <v>0.0</v>
      </c>
      <c r="AD1147" s="4">
        <f>AC1147*(1-Z1147/100)</f>
        <v>0.0</v>
      </c>
      <c r="AE1147" s="2" t="s">
        <v>66</v>
      </c>
      <c r="AF1147" s="2" t="s">
        <v>67</v>
      </c>
      <c r="AG1147" s="2" t="s">
        <v>68</v>
      </c>
      <c r="AH1147" s="2" t="s">
        <v>69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1551</v>
      </c>
      <c r="B1148" s="2" t="s">
        <v>1552</v>
      </c>
      <c r="C1148" s="2" t="s">
        <v>47</v>
      </c>
      <c r="D1148" s="2" t="s">
        <v>1553</v>
      </c>
      <c r="E1148" s="2" t="s">
        <v>799</v>
      </c>
      <c r="F1148" s="2" t="s">
        <v>178</v>
      </c>
      <c r="G1148" s="2" t="s">
        <v>51</v>
      </c>
      <c r="H1148" s="2" t="s">
        <v>52</v>
      </c>
      <c r="I1148" s="2" t="s">
        <v>53</v>
      </c>
      <c r="J1148" s="2" t="s">
        <v>270</v>
      </c>
      <c r="K1148" s="2" t="s">
        <v>55</v>
      </c>
      <c r="L1148" s="2" t="s">
        <v>51</v>
      </c>
      <c r="M1148" s="2" t="s">
        <v>56</v>
      </c>
      <c r="N1148" s="3">
        <v>529200</v>
      </c>
      <c r="O1148" s="3" t="s">
        <v>57</v>
      </c>
      <c r="P1148" s="4">
        <f>IF(O1148="吨",N1148*1000,IF(O1148="万立方米",N1148*10000,""))</f>
        <v>529200000.0</v>
      </c>
      <c r="Q1148" s="2" t="s">
        <v>58</v>
      </c>
      <c r="R1148" s="2" t="s">
        <v>59</v>
      </c>
      <c r="S1148" s="2" t="s">
        <v>60</v>
      </c>
      <c r="T1148" s="2" t="s">
        <v>61</v>
      </c>
      <c r="U1148" s="4">
        <f>0.06</f>
        <v>0.06</v>
      </c>
      <c r="V1148" s="2" t="s">
        <v>62</v>
      </c>
      <c r="W1148" s="2" t="s">
        <v>63</v>
      </c>
      <c r="X1148" s="2" t="s">
        <v>64</v>
      </c>
      <c r="Y1148" s="2" t="s">
        <v>65</v>
      </c>
      <c r="Z1148" s="2">
        <v>0</v>
      </c>
      <c r="AA1148" s="2"/>
      <c r="AB1148" s="2"/>
      <c r="AC1148" s="4">
        <f>P1148*U1148/1000000</f>
        <v>31.752</v>
      </c>
      <c r="AD1148" s="4">
        <f>AC1148*(1-Z1148/100)</f>
        <v>31.752</v>
      </c>
      <c r="AE1148" s="2" t="s">
        <v>66</v>
      </c>
      <c r="AF1148" s="2" t="s">
        <v>67</v>
      </c>
      <c r="AG1148" s="2" t="s">
        <v>68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1554</v>
      </c>
      <c r="B1149" s="2" t="s">
        <v>1552</v>
      </c>
      <c r="C1149" s="2" t="s">
        <v>47</v>
      </c>
      <c r="D1149" s="2" t="s">
        <v>1553</v>
      </c>
      <c r="E1149" s="2" t="s">
        <v>799</v>
      </c>
      <c r="F1149" s="2" t="s">
        <v>178</v>
      </c>
      <c r="G1149" s="2" t="s">
        <v>51</v>
      </c>
      <c r="H1149" s="2" t="s">
        <v>52</v>
      </c>
      <c r="I1149" s="2" t="s">
        <v>53</v>
      </c>
      <c r="J1149" s="2" t="s">
        <v>270</v>
      </c>
      <c r="K1149" s="2" t="s">
        <v>55</v>
      </c>
      <c r="L1149" s="2" t="s">
        <v>51</v>
      </c>
      <c r="M1149" s="2" t="s">
        <v>73</v>
      </c>
      <c r="N1149" s="3">
        <v>529200</v>
      </c>
      <c r="O1149" s="3" t="s">
        <v>57</v>
      </c>
      <c r="P1149" s="4">
        <f>IF(O1149="吨",N1149*1000,IF(O1149="万立方米",N1149*10000,""))</f>
        <v>529200000.0</v>
      </c>
      <c r="Q1149" s="2" t="s">
        <v>58</v>
      </c>
      <c r="R1149" s="2" t="s">
        <v>59</v>
      </c>
      <c r="S1149" s="2" t="s">
        <v>74</v>
      </c>
      <c r="T1149" s="2" t="s">
        <v>75</v>
      </c>
      <c r="U1149" s="4">
        <f>1.5</f>
        <v>1.5</v>
      </c>
      <c r="V1149" s="2" t="s">
        <v>62</v>
      </c>
      <c r="W1149" s="2" t="s">
        <v>76</v>
      </c>
      <c r="X1149" s="2" t="s">
        <v>64</v>
      </c>
      <c r="Y1149" s="2" t="s">
        <v>65</v>
      </c>
      <c r="Z1149" s="2">
        <v>0</v>
      </c>
      <c r="AA1149" s="2"/>
      <c r="AB1149" s="2"/>
      <c r="AC1149" s="4">
        <f>P1149*U1149/1000000</f>
        <v>793.8</v>
      </c>
      <c r="AD1149" s="4">
        <f>AC1149*(1-Z1149/100)</f>
        <v>793.8</v>
      </c>
      <c r="AE1149" s="2" t="s">
        <v>66</v>
      </c>
      <c r="AF1149" s="2" t="s">
        <v>67</v>
      </c>
      <c r="AG1149" s="2" t="s">
        <v>68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1555</v>
      </c>
      <c r="B1150" s="2" t="s">
        <v>1552</v>
      </c>
      <c r="C1150" s="2" t="s">
        <v>47</v>
      </c>
      <c r="D1150" s="2" t="s">
        <v>1553</v>
      </c>
      <c r="E1150" s="2" t="s">
        <v>799</v>
      </c>
      <c r="F1150" s="2" t="s">
        <v>178</v>
      </c>
      <c r="G1150" s="2" t="s">
        <v>51</v>
      </c>
      <c r="H1150" s="2" t="s">
        <v>52</v>
      </c>
      <c r="I1150" s="2" t="s">
        <v>53</v>
      </c>
      <c r="J1150" s="2" t="s">
        <v>270</v>
      </c>
      <c r="K1150" s="2" t="s">
        <v>55</v>
      </c>
      <c r="L1150" s="2" t="s">
        <v>51</v>
      </c>
      <c r="M1150" s="2" t="s">
        <v>78</v>
      </c>
      <c r="N1150" s="3">
        <v>529200</v>
      </c>
      <c r="O1150" s="3" t="s">
        <v>57</v>
      </c>
      <c r="P1150" s="4">
        <f>IF(O1150="吨",N1150*1000,IF(O1150="万立方米",N1150*10000,""))</f>
        <v>529200000.0</v>
      </c>
      <c r="Q1150" s="2" t="s">
        <v>58</v>
      </c>
      <c r="R1150" s="2" t="s">
        <v>59</v>
      </c>
      <c r="S1150" s="2" t="s">
        <v>79</v>
      </c>
      <c r="T1150" s="2" t="s">
        <v>75</v>
      </c>
      <c r="U1150" s="4">
        <f>6.0</f>
        <v>6.0</v>
      </c>
      <c r="V1150" s="2" t="s">
        <v>62</v>
      </c>
      <c r="W1150" s="2" t="s">
        <v>80</v>
      </c>
      <c r="X1150" s="2" t="s">
        <v>64</v>
      </c>
      <c r="Y1150" s="2" t="s">
        <v>65</v>
      </c>
      <c r="Z1150" s="2">
        <v>0</v>
      </c>
      <c r="AA1150" s="2"/>
      <c r="AB1150" s="2"/>
      <c r="AC1150" s="4">
        <f>P1150*U1150/1000000</f>
        <v>3175.2</v>
      </c>
      <c r="AD1150" s="4">
        <f>AC1150*(1-Z1150/100)</f>
        <v>3175.2</v>
      </c>
      <c r="AE1150" s="2" t="s">
        <v>66</v>
      </c>
      <c r="AF1150" s="2" t="s">
        <v>67</v>
      </c>
      <c r="AG1150" s="2" t="s">
        <v>68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1556</v>
      </c>
      <c r="B1151" s="2" t="s">
        <v>1552</v>
      </c>
      <c r="C1151" s="2" t="s">
        <v>47</v>
      </c>
      <c r="D1151" s="2" t="s">
        <v>1553</v>
      </c>
      <c r="E1151" s="2" t="s">
        <v>799</v>
      </c>
      <c r="F1151" s="2" t="s">
        <v>178</v>
      </c>
      <c r="G1151" s="2" t="s">
        <v>51</v>
      </c>
      <c r="H1151" s="2" t="s">
        <v>52</v>
      </c>
      <c r="I1151" s="2" t="s">
        <v>53</v>
      </c>
      <c r="J1151" s="2" t="s">
        <v>270</v>
      </c>
      <c r="K1151" s="2" t="s">
        <v>55</v>
      </c>
      <c r="L1151" s="2" t="s">
        <v>51</v>
      </c>
      <c r="M1151" s="2" t="s">
        <v>82</v>
      </c>
      <c r="N1151" s="3">
        <v>529200</v>
      </c>
      <c r="O1151" s="3" t="s">
        <v>57</v>
      </c>
      <c r="P1151" s="4">
        <f>IF(O1151="吨",N1151*1000,IF(O1151="万立方米",N1151*10000,""))</f>
        <v>529200000.0</v>
      </c>
      <c r="Q1151" s="2" t="s">
        <v>58</v>
      </c>
      <c r="R1151" s="2" t="s">
        <v>59</v>
      </c>
      <c r="S1151" s="2" t="s">
        <v>83</v>
      </c>
      <c r="T1151" s="2" t="s">
        <v>61</v>
      </c>
      <c r="U1151" s="4">
        <f>0.35</f>
        <v>0.35</v>
      </c>
      <c r="V1151" s="2" t="s">
        <v>62</v>
      </c>
      <c r="W1151" s="2" t="s">
        <v>84</v>
      </c>
      <c r="X1151" s="2" t="s">
        <v>64</v>
      </c>
      <c r="Y1151" s="2" t="s">
        <v>65</v>
      </c>
      <c r="Z1151" s="2">
        <v>0</v>
      </c>
      <c r="AA1151" s="2"/>
      <c r="AB1151" s="2"/>
      <c r="AC1151" s="4">
        <f>P1151*U1151/1000000</f>
        <v>185.22</v>
      </c>
      <c r="AD1151" s="4">
        <f>AC1151*(1-Z1151/100)</f>
        <v>185.22</v>
      </c>
      <c r="AE1151" s="2" t="s">
        <v>66</v>
      </c>
      <c r="AF1151" s="2" t="s">
        <v>67</v>
      </c>
      <c r="AG1151" s="2" t="s">
        <v>68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1557</v>
      </c>
      <c r="B1152" s="2" t="s">
        <v>1552</v>
      </c>
      <c r="C1152" s="2" t="s">
        <v>47</v>
      </c>
      <c r="D1152" s="2" t="s">
        <v>1553</v>
      </c>
      <c r="E1152" s="2" t="s">
        <v>799</v>
      </c>
      <c r="F1152" s="2" t="s">
        <v>178</v>
      </c>
      <c r="G1152" s="2" t="s">
        <v>51</v>
      </c>
      <c r="H1152" s="2" t="s">
        <v>52</v>
      </c>
      <c r="I1152" s="2" t="s">
        <v>53</v>
      </c>
      <c r="J1152" s="2" t="s">
        <v>270</v>
      </c>
      <c r="K1152" s="2" t="s">
        <v>55</v>
      </c>
      <c r="L1152" s="2" t="s">
        <v>51</v>
      </c>
      <c r="M1152" s="2" t="s">
        <v>86</v>
      </c>
      <c r="N1152" s="3">
        <v>529200</v>
      </c>
      <c r="O1152" s="3" t="s">
        <v>57</v>
      </c>
      <c r="P1152" s="4">
        <f>IF(O1152="吨",N1152*1000,IF(O1152="万立方米",N1152*10000,""))</f>
        <v>529200000.0</v>
      </c>
      <c r="Q1152" s="2" t="s">
        <v>58</v>
      </c>
      <c r="R1152" s="2" t="s">
        <v>59</v>
      </c>
      <c r="S1152" s="2" t="s">
        <v>87</v>
      </c>
      <c r="T1152" s="2" t="s">
        <v>88</v>
      </c>
      <c r="U1152" s="4">
        <f>0.75</f>
        <v>0.75</v>
      </c>
      <c r="V1152" s="2" t="s">
        <v>62</v>
      </c>
      <c r="W1152" s="2" t="s">
        <v>89</v>
      </c>
      <c r="X1152" s="2" t="s">
        <v>64</v>
      </c>
      <c r="Y1152" s="2" t="s">
        <v>65</v>
      </c>
      <c r="Z1152" s="2">
        <v>0</v>
      </c>
      <c r="AA1152" s="2"/>
      <c r="AB1152" s="2"/>
      <c r="AC1152" s="4">
        <f>P1152*U1152/1000000</f>
        <v>396.9</v>
      </c>
      <c r="AD1152" s="4">
        <f>AC1153*(1-AA1152/100)+(AC1152-AC1153)*(1-AB1152/100)</f>
        <v>396.9</v>
      </c>
      <c r="AE1152" s="2" t="s">
        <v>66</v>
      </c>
      <c r="AF1152" s="2" t="s">
        <v>67</v>
      </c>
      <c r="AG1152" s="2" t="s">
        <v>68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1558</v>
      </c>
      <c r="B1153" s="2" t="s">
        <v>1552</v>
      </c>
      <c r="C1153" s="2" t="s">
        <v>47</v>
      </c>
      <c r="D1153" s="2" t="s">
        <v>1553</v>
      </c>
      <c r="E1153" s="2" t="s">
        <v>799</v>
      </c>
      <c r="F1153" s="2" t="s">
        <v>178</v>
      </c>
      <c r="G1153" s="2" t="s">
        <v>51</v>
      </c>
      <c r="H1153" s="2" t="s">
        <v>52</v>
      </c>
      <c r="I1153" s="2" t="s">
        <v>53</v>
      </c>
      <c r="J1153" s="2" t="s">
        <v>270</v>
      </c>
      <c r="K1153" s="2" t="s">
        <v>55</v>
      </c>
      <c r="L1153" s="2" t="s">
        <v>51</v>
      </c>
      <c r="M1153" s="2" t="s">
        <v>91</v>
      </c>
      <c r="N1153" s="3">
        <v>529200</v>
      </c>
      <c r="O1153" s="3" t="s">
        <v>57</v>
      </c>
      <c r="P1153" s="4">
        <f>IF(O1153="吨",N1153*1000,IF(O1153="万立方米",N1153*10000,""))</f>
        <v>529200000.0</v>
      </c>
      <c r="Q1153" s="2" t="s">
        <v>58</v>
      </c>
      <c r="R1153" s="2" t="s">
        <v>59</v>
      </c>
      <c r="S1153" s="2" t="s">
        <v>92</v>
      </c>
      <c r="T1153" s="2" t="s">
        <v>88</v>
      </c>
      <c r="U1153" s="4">
        <f>0.75</f>
        <v>0.75</v>
      </c>
      <c r="V1153" s="2" t="s">
        <v>62</v>
      </c>
      <c r="W1153" s="2" t="s">
        <v>93</v>
      </c>
      <c r="X1153" s="2" t="s">
        <v>64</v>
      </c>
      <c r="Y1153" s="2" t="s">
        <v>65</v>
      </c>
      <c r="Z1153" s="2">
        <v>0</v>
      </c>
      <c r="AA1153" s="2"/>
      <c r="AB1153" s="2"/>
      <c r="AC1153" s="4">
        <f>P1153*U1153/1000000</f>
        <v>396.9</v>
      </c>
      <c r="AD1153" s="4">
        <f>AC1153*(1-Z1153/100)</f>
        <v>396.9</v>
      </c>
      <c r="AE1153" s="2" t="s">
        <v>66</v>
      </c>
      <c r="AF1153" s="2" t="s">
        <v>67</v>
      </c>
      <c r="AG1153" s="2" t="s">
        <v>68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1559</v>
      </c>
      <c r="B1154" s="2" t="s">
        <v>1552</v>
      </c>
      <c r="C1154" s="2" t="s">
        <v>47</v>
      </c>
      <c r="D1154" s="2" t="s">
        <v>1553</v>
      </c>
      <c r="E1154" s="2" t="s">
        <v>799</v>
      </c>
      <c r="F1154" s="2" t="s">
        <v>178</v>
      </c>
      <c r="G1154" s="2" t="s">
        <v>51</v>
      </c>
      <c r="H1154" s="2" t="s">
        <v>52</v>
      </c>
      <c r="I1154" s="2" t="s">
        <v>53</v>
      </c>
      <c r="J1154" s="2" t="s">
        <v>270</v>
      </c>
      <c r="K1154" s="2" t="s">
        <v>55</v>
      </c>
      <c r="L1154" s="2" t="s">
        <v>51</v>
      </c>
      <c r="M1154" s="2" t="s">
        <v>95</v>
      </c>
      <c r="N1154" s="3">
        <v>529200</v>
      </c>
      <c r="O1154" s="3" t="s">
        <v>57</v>
      </c>
      <c r="P1154" s="4">
        <f>IF(O1154="吨",N1154*1000,IF(O1154="万立方米",N1154*10000,""))</f>
        <v>529200000.0</v>
      </c>
      <c r="Q1154" s="2" t="s">
        <v>58</v>
      </c>
      <c r="R1154" s="2" t="s">
        <v>59</v>
      </c>
      <c r="S1154" s="2" t="s">
        <v>96</v>
      </c>
      <c r="T1154" s="2" t="s">
        <v>97</v>
      </c>
      <c r="U1154" s="4">
        <f>1.7</f>
        <v>1.7</v>
      </c>
      <c r="V1154" s="2" t="s">
        <v>62</v>
      </c>
      <c r="W1154" s="2" t="s">
        <v>98</v>
      </c>
      <c r="X1154" s="2" t="s">
        <v>64</v>
      </c>
      <c r="Y1154" s="2" t="s">
        <v>65</v>
      </c>
      <c r="Z1154" s="2">
        <v>0</v>
      </c>
      <c r="AA1154" s="2"/>
      <c r="AB1154" s="2"/>
      <c r="AC1154" s="4">
        <f>P1154*U1154/1000000</f>
        <v>899.64</v>
      </c>
      <c r="AD1154" s="4">
        <f>AC1154*(1-Z1154/100)</f>
        <v>899.64</v>
      </c>
      <c r="AE1154" s="2" t="s">
        <v>66</v>
      </c>
      <c r="AF1154" s="2" t="s">
        <v>67</v>
      </c>
      <c r="AG1154" s="2" t="s">
        <v>68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1560</v>
      </c>
      <c r="B1155" s="2" t="s">
        <v>1552</v>
      </c>
      <c r="C1155" s="2" t="s">
        <v>47</v>
      </c>
      <c r="D1155" s="2" t="s">
        <v>1553</v>
      </c>
      <c r="E1155" s="2" t="s">
        <v>799</v>
      </c>
      <c r="F1155" s="2" t="s">
        <v>178</v>
      </c>
      <c r="G1155" s="2" t="s">
        <v>51</v>
      </c>
      <c r="H1155" s="2" t="s">
        <v>52</v>
      </c>
      <c r="I1155" s="2" t="s">
        <v>53</v>
      </c>
      <c r="J1155" s="2" t="s">
        <v>270</v>
      </c>
      <c r="K1155" s="2" t="s">
        <v>55</v>
      </c>
      <c r="L1155" s="2" t="s">
        <v>51</v>
      </c>
      <c r="M1155" s="2" t="s">
        <v>100</v>
      </c>
      <c r="N1155" s="3">
        <v>529200</v>
      </c>
      <c r="O1155" s="3" t="s">
        <v>57</v>
      </c>
      <c r="P1155" s="4">
        <f>IF(O1155="吨",N1155*1000,IF(O1155="万立方米",N1155*10000,""))</f>
        <v>529200000.0</v>
      </c>
      <c r="Q1155" s="2" t="s">
        <v>58</v>
      </c>
      <c r="R1155" s="2" t="s">
        <v>59</v>
      </c>
      <c r="S1155" s="2" t="s">
        <v>101</v>
      </c>
      <c r="T1155" s="2" t="s">
        <v>75</v>
      </c>
      <c r="U1155" s="4">
        <f>0.12</f>
        <v>0.12</v>
      </c>
      <c r="V1155" s="2" t="s">
        <v>62</v>
      </c>
      <c r="W1155" s="2" t="s">
        <v>102</v>
      </c>
      <c r="X1155" s="2" t="s">
        <v>64</v>
      </c>
      <c r="Y1155" s="2" t="s">
        <v>65</v>
      </c>
      <c r="Z1155" s="2">
        <v>0</v>
      </c>
      <c r="AA1155" s="2"/>
      <c r="AB1155" s="2"/>
      <c r="AC1155" s="4">
        <f>P1155*U1155/1000000</f>
        <v>63.504</v>
      </c>
      <c r="AD1155" s="4">
        <f>AC1155*(1-Z1155/100)</f>
        <v>63.504</v>
      </c>
      <c r="AE1155" s="2" t="s">
        <v>66</v>
      </c>
      <c r="AF1155" s="2" t="s">
        <v>67</v>
      </c>
      <c r="AG1155" s="2" t="s">
        <v>68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1561</v>
      </c>
      <c r="B1156" s="2" t="s">
        <v>1552</v>
      </c>
      <c r="C1156" s="2" t="s">
        <v>47</v>
      </c>
      <c r="D1156" s="2" t="s">
        <v>1553</v>
      </c>
      <c r="E1156" s="2" t="s">
        <v>799</v>
      </c>
      <c r="F1156" s="2" t="s">
        <v>178</v>
      </c>
      <c r="G1156" s="2" t="s">
        <v>51</v>
      </c>
      <c r="H1156" s="2" t="s">
        <v>52</v>
      </c>
      <c r="I1156" s="2"/>
      <c r="J1156" s="2"/>
      <c r="K1156" s="2" t="s">
        <v>147</v>
      </c>
      <c r="L1156" s="2" t="s">
        <v>148</v>
      </c>
      <c r="M1156" s="2" t="s">
        <v>104</v>
      </c>
      <c r="N1156" s="3"/>
      <c r="O1156" s="3"/>
      <c r="P1156" s="4">
        <v>529200000.0</v>
      </c>
      <c r="Q1156" s="2" t="s">
        <v>105</v>
      </c>
      <c r="R1156" s="2" t="s">
        <v>106</v>
      </c>
      <c r="S1156" s="2" t="s">
        <v>107</v>
      </c>
      <c r="T1156" s="2" t="s">
        <v>108</v>
      </c>
      <c r="U1156" s="4">
        <f>0.0</f>
        <v>0.0</v>
      </c>
      <c r="V1156" s="2" t="s">
        <v>109</v>
      </c>
      <c r="W1156" s="2" t="s">
        <v>110</v>
      </c>
      <c r="X1156" s="2"/>
      <c r="Y1156" s="2" t="s">
        <v>65</v>
      </c>
      <c r="Z1156" s="2">
        <v>0</v>
      </c>
      <c r="AA1156" s="2"/>
      <c r="AB1156" s="2"/>
      <c r="AC1156" s="4">
        <f>P1156*U1156/1000000</f>
        <v>0.0</v>
      </c>
      <c r="AD1156" s="4">
        <f>AC1156*(1-Z1156/100)</f>
        <v>0.0</v>
      </c>
      <c r="AE1156" s="2" t="s">
        <v>66</v>
      </c>
      <c r="AF1156" s="2" t="s">
        <v>67</v>
      </c>
      <c r="AG1156" s="2" t="s">
        <v>68</v>
      </c>
      <c r="AH1156" s="2" t="s">
        <v>69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1562</v>
      </c>
      <c r="B1157" s="2" t="s">
        <v>1563</v>
      </c>
      <c r="C1157" s="2" t="s">
        <v>47</v>
      </c>
      <c r="D1157" s="2" t="s">
        <v>1134</v>
      </c>
      <c r="E1157" s="2" t="s">
        <v>227</v>
      </c>
      <c r="F1157" s="2" t="s">
        <v>228</v>
      </c>
      <c r="G1157" s="2" t="s">
        <v>117</v>
      </c>
      <c r="H1157" s="2" t="s">
        <v>1373</v>
      </c>
      <c r="I1157" s="2" t="s">
        <v>53</v>
      </c>
      <c r="J1157" s="2" t="s">
        <v>533</v>
      </c>
      <c r="K1157" s="2" t="s">
        <v>533</v>
      </c>
      <c r="L1157" s="2" t="s">
        <v>119</v>
      </c>
      <c r="M1157" s="2" t="s">
        <v>56</v>
      </c>
      <c r="N1157" s="3">
        <v>2606.9</v>
      </c>
      <c r="O1157" s="3" t="s">
        <v>120</v>
      </c>
      <c r="P1157" s="2"/>
      <c r="Q1157" s="2"/>
      <c r="R1157" s="2" t="s">
        <v>121</v>
      </c>
      <c r="S1157" s="2"/>
      <c r="T1157" s="2" t="s">
        <v>108</v>
      </c>
      <c r="U1157" s="2"/>
      <c r="V1157" s="2"/>
      <c r="W1157" s="2" t="s">
        <v>122</v>
      </c>
      <c r="X1157" s="2" t="s">
        <v>64</v>
      </c>
      <c r="Y1157" s="2" t="s">
        <v>65</v>
      </c>
      <c r="Z1157" s="2">
        <v>0</v>
      </c>
      <c r="AA1157" s="2"/>
      <c r="AB1157" s="2"/>
      <c r="AC1157" s="2"/>
      <c r="AD1157" s="2"/>
      <c r="AE1157" s="2" t="s">
        <v>123</v>
      </c>
      <c r="AF1157" s="2" t="s">
        <v>124</v>
      </c>
      <c r="AG1157" s="2" t="s">
        <v>125</v>
      </c>
      <c r="AH1157" s="2" t="s">
        <v>69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1564</v>
      </c>
      <c r="B1158" s="2" t="s">
        <v>1563</v>
      </c>
      <c r="C1158" s="2" t="s">
        <v>47</v>
      </c>
      <c r="D1158" s="2" t="s">
        <v>1134</v>
      </c>
      <c r="E1158" s="2" t="s">
        <v>227</v>
      </c>
      <c r="F1158" s="2" t="s">
        <v>228</v>
      </c>
      <c r="G1158" s="2" t="s">
        <v>117</v>
      </c>
      <c r="H1158" s="2" t="s">
        <v>1373</v>
      </c>
      <c r="I1158" s="2" t="s">
        <v>53</v>
      </c>
      <c r="J1158" s="2" t="s">
        <v>533</v>
      </c>
      <c r="K1158" s="2" t="s">
        <v>533</v>
      </c>
      <c r="L1158" s="2" t="s">
        <v>119</v>
      </c>
      <c r="M1158" s="2" t="s">
        <v>73</v>
      </c>
      <c r="N1158" s="3">
        <v>2606.9</v>
      </c>
      <c r="O1158" s="3" t="s">
        <v>120</v>
      </c>
      <c r="P1158" s="2"/>
      <c r="Q1158" s="2"/>
      <c r="R1158" s="2" t="s">
        <v>121</v>
      </c>
      <c r="S1158" s="2"/>
      <c r="T1158" s="2" t="s">
        <v>108</v>
      </c>
      <c r="U1158" s="2"/>
      <c r="V1158" s="2"/>
      <c r="W1158" s="2" t="s">
        <v>122</v>
      </c>
      <c r="X1158" s="2" t="s">
        <v>64</v>
      </c>
      <c r="Y1158" s="2" t="s">
        <v>65</v>
      </c>
      <c r="Z1158" s="2">
        <v>0</v>
      </c>
      <c r="AA1158" s="2"/>
      <c r="AB1158" s="2"/>
      <c r="AC1158" s="2"/>
      <c r="AD1158" s="2"/>
      <c r="AE1158" s="2" t="s">
        <v>123</v>
      </c>
      <c r="AF1158" s="2" t="s">
        <v>124</v>
      </c>
      <c r="AG1158" s="2" t="s">
        <v>125</v>
      </c>
      <c r="AH1158" s="2" t="s">
        <v>69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1565</v>
      </c>
      <c r="B1159" s="2" t="s">
        <v>1563</v>
      </c>
      <c r="C1159" s="2" t="s">
        <v>47</v>
      </c>
      <c r="D1159" s="2" t="s">
        <v>1134</v>
      </c>
      <c r="E1159" s="2" t="s">
        <v>227</v>
      </c>
      <c r="F1159" s="2" t="s">
        <v>228</v>
      </c>
      <c r="G1159" s="2" t="s">
        <v>117</v>
      </c>
      <c r="H1159" s="2" t="s">
        <v>1373</v>
      </c>
      <c r="I1159" s="2" t="s">
        <v>53</v>
      </c>
      <c r="J1159" s="2" t="s">
        <v>533</v>
      </c>
      <c r="K1159" s="2" t="s">
        <v>533</v>
      </c>
      <c r="L1159" s="2" t="s">
        <v>119</v>
      </c>
      <c r="M1159" s="2" t="s">
        <v>78</v>
      </c>
      <c r="N1159" s="3">
        <v>2606.9</v>
      </c>
      <c r="O1159" s="3" t="s">
        <v>120</v>
      </c>
      <c r="P1159" s="2"/>
      <c r="Q1159" s="2"/>
      <c r="R1159" s="2" t="s">
        <v>121</v>
      </c>
      <c r="S1159" s="2"/>
      <c r="T1159" s="2" t="s">
        <v>108</v>
      </c>
      <c r="U1159" s="2"/>
      <c r="V1159" s="2"/>
      <c r="W1159" s="2" t="s">
        <v>122</v>
      </c>
      <c r="X1159" s="2" t="s">
        <v>64</v>
      </c>
      <c r="Y1159" s="2" t="s">
        <v>65</v>
      </c>
      <c r="Z1159" s="2">
        <v>0</v>
      </c>
      <c r="AA1159" s="2"/>
      <c r="AB1159" s="2"/>
      <c r="AC1159" s="2"/>
      <c r="AD1159" s="2"/>
      <c r="AE1159" s="2" t="s">
        <v>123</v>
      </c>
      <c r="AF1159" s="2" t="s">
        <v>124</v>
      </c>
      <c r="AG1159" s="2" t="s">
        <v>125</v>
      </c>
      <c r="AH1159" s="2" t="s">
        <v>69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1566</v>
      </c>
      <c r="B1160" s="2" t="s">
        <v>1563</v>
      </c>
      <c r="C1160" s="2" t="s">
        <v>47</v>
      </c>
      <c r="D1160" s="2" t="s">
        <v>1134</v>
      </c>
      <c r="E1160" s="2" t="s">
        <v>227</v>
      </c>
      <c r="F1160" s="2" t="s">
        <v>228</v>
      </c>
      <c r="G1160" s="2" t="s">
        <v>117</v>
      </c>
      <c r="H1160" s="2" t="s">
        <v>1373</v>
      </c>
      <c r="I1160" s="2" t="s">
        <v>53</v>
      </c>
      <c r="J1160" s="2" t="s">
        <v>533</v>
      </c>
      <c r="K1160" s="2" t="s">
        <v>533</v>
      </c>
      <c r="L1160" s="2" t="s">
        <v>119</v>
      </c>
      <c r="M1160" s="2" t="s">
        <v>82</v>
      </c>
      <c r="N1160" s="3">
        <v>2606.9</v>
      </c>
      <c r="O1160" s="3" t="s">
        <v>120</v>
      </c>
      <c r="P1160" s="2"/>
      <c r="Q1160" s="2"/>
      <c r="R1160" s="2" t="s">
        <v>121</v>
      </c>
      <c r="S1160" s="2"/>
      <c r="T1160" s="2" t="s">
        <v>108</v>
      </c>
      <c r="U1160" s="2"/>
      <c r="V1160" s="2"/>
      <c r="W1160" s="2" t="s">
        <v>122</v>
      </c>
      <c r="X1160" s="2" t="s">
        <v>64</v>
      </c>
      <c r="Y1160" s="2" t="s">
        <v>65</v>
      </c>
      <c r="Z1160" s="2">
        <v>0</v>
      </c>
      <c r="AA1160" s="2"/>
      <c r="AB1160" s="2"/>
      <c r="AC1160" s="2"/>
      <c r="AD1160" s="2"/>
      <c r="AE1160" s="2" t="s">
        <v>123</v>
      </c>
      <c r="AF1160" s="2" t="s">
        <v>124</v>
      </c>
      <c r="AG1160" s="2" t="s">
        <v>125</v>
      </c>
      <c r="AH1160" s="2" t="s">
        <v>69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1567</v>
      </c>
      <c r="B1161" s="2" t="s">
        <v>1563</v>
      </c>
      <c r="C1161" s="2" t="s">
        <v>47</v>
      </c>
      <c r="D1161" s="2" t="s">
        <v>1134</v>
      </c>
      <c r="E1161" s="2" t="s">
        <v>227</v>
      </c>
      <c r="F1161" s="2" t="s">
        <v>228</v>
      </c>
      <c r="G1161" s="2" t="s">
        <v>117</v>
      </c>
      <c r="H1161" s="2" t="s">
        <v>1373</v>
      </c>
      <c r="I1161" s="2" t="s">
        <v>53</v>
      </c>
      <c r="J1161" s="2" t="s">
        <v>533</v>
      </c>
      <c r="K1161" s="2" t="s">
        <v>533</v>
      </c>
      <c r="L1161" s="2" t="s">
        <v>119</v>
      </c>
      <c r="M1161" s="2" t="s">
        <v>86</v>
      </c>
      <c r="N1161" s="3">
        <v>2606.9</v>
      </c>
      <c r="O1161" s="3" t="s">
        <v>120</v>
      </c>
      <c r="P1161" s="2"/>
      <c r="Q1161" s="2"/>
      <c r="R1161" s="2" t="s">
        <v>121</v>
      </c>
      <c r="S1161" s="2"/>
      <c r="T1161" s="2" t="s">
        <v>108</v>
      </c>
      <c r="U1161" s="2"/>
      <c r="V1161" s="2"/>
      <c r="W1161" s="2" t="s">
        <v>122</v>
      </c>
      <c r="X1161" s="2" t="s">
        <v>64</v>
      </c>
      <c r="Y1161" s="2" t="s">
        <v>65</v>
      </c>
      <c r="Z1161" s="2">
        <v>0</v>
      </c>
      <c r="AA1161" s="2"/>
      <c r="AB1161" s="2"/>
      <c r="AC1161" s="2"/>
      <c r="AD1161" s="2"/>
      <c r="AE1161" s="2" t="s">
        <v>123</v>
      </c>
      <c r="AF1161" s="2" t="s">
        <v>124</v>
      </c>
      <c r="AG1161" s="2" t="s">
        <v>125</v>
      </c>
      <c r="AH1161" s="2" t="s">
        <v>69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1568</v>
      </c>
      <c r="B1162" s="2" t="s">
        <v>1563</v>
      </c>
      <c r="C1162" s="2" t="s">
        <v>47</v>
      </c>
      <c r="D1162" s="2" t="s">
        <v>1134</v>
      </c>
      <c r="E1162" s="2" t="s">
        <v>227</v>
      </c>
      <c r="F1162" s="2" t="s">
        <v>228</v>
      </c>
      <c r="G1162" s="2" t="s">
        <v>117</v>
      </c>
      <c r="H1162" s="2" t="s">
        <v>1373</v>
      </c>
      <c r="I1162" s="2" t="s">
        <v>53</v>
      </c>
      <c r="J1162" s="2" t="s">
        <v>533</v>
      </c>
      <c r="K1162" s="2" t="s">
        <v>533</v>
      </c>
      <c r="L1162" s="2" t="s">
        <v>119</v>
      </c>
      <c r="M1162" s="2" t="s">
        <v>91</v>
      </c>
      <c r="N1162" s="3">
        <v>2606.9</v>
      </c>
      <c r="O1162" s="3" t="s">
        <v>120</v>
      </c>
      <c r="P1162" s="2"/>
      <c r="Q1162" s="2"/>
      <c r="R1162" s="2" t="s">
        <v>121</v>
      </c>
      <c r="S1162" s="2"/>
      <c r="T1162" s="2" t="s">
        <v>108</v>
      </c>
      <c r="U1162" s="2"/>
      <c r="V1162" s="2"/>
      <c r="W1162" s="2" t="s">
        <v>122</v>
      </c>
      <c r="X1162" s="2" t="s">
        <v>64</v>
      </c>
      <c r="Y1162" s="2" t="s">
        <v>65</v>
      </c>
      <c r="Z1162" s="2">
        <v>0</v>
      </c>
      <c r="AA1162" s="2"/>
      <c r="AB1162" s="2"/>
      <c r="AC1162" s="2"/>
      <c r="AD1162" s="2"/>
      <c r="AE1162" s="2" t="s">
        <v>123</v>
      </c>
      <c r="AF1162" s="2" t="s">
        <v>124</v>
      </c>
      <c r="AG1162" s="2" t="s">
        <v>125</v>
      </c>
      <c r="AH1162" s="2" t="s">
        <v>69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1569</v>
      </c>
      <c r="B1163" s="2" t="s">
        <v>1563</v>
      </c>
      <c r="C1163" s="2" t="s">
        <v>47</v>
      </c>
      <c r="D1163" s="2" t="s">
        <v>1134</v>
      </c>
      <c r="E1163" s="2" t="s">
        <v>227</v>
      </c>
      <c r="F1163" s="2" t="s">
        <v>228</v>
      </c>
      <c r="G1163" s="2" t="s">
        <v>117</v>
      </c>
      <c r="H1163" s="2" t="s">
        <v>1373</v>
      </c>
      <c r="I1163" s="2" t="s">
        <v>53</v>
      </c>
      <c r="J1163" s="2" t="s">
        <v>533</v>
      </c>
      <c r="K1163" s="2" t="s">
        <v>533</v>
      </c>
      <c r="L1163" s="2" t="s">
        <v>119</v>
      </c>
      <c r="M1163" s="2" t="s">
        <v>95</v>
      </c>
      <c r="N1163" s="3">
        <v>2606.9</v>
      </c>
      <c r="O1163" s="3" t="s">
        <v>120</v>
      </c>
      <c r="P1163" s="2"/>
      <c r="Q1163" s="2"/>
      <c r="R1163" s="2" t="s">
        <v>121</v>
      </c>
      <c r="S1163" s="2"/>
      <c r="T1163" s="2" t="s">
        <v>108</v>
      </c>
      <c r="U1163" s="2"/>
      <c r="V1163" s="2"/>
      <c r="W1163" s="2" t="s">
        <v>122</v>
      </c>
      <c r="X1163" s="2" t="s">
        <v>64</v>
      </c>
      <c r="Y1163" s="2" t="s">
        <v>65</v>
      </c>
      <c r="Z1163" s="2">
        <v>0</v>
      </c>
      <c r="AA1163" s="2"/>
      <c r="AB1163" s="2"/>
      <c r="AC1163" s="2"/>
      <c r="AD1163" s="2"/>
      <c r="AE1163" s="2" t="s">
        <v>123</v>
      </c>
      <c r="AF1163" s="2" t="s">
        <v>124</v>
      </c>
      <c r="AG1163" s="2" t="s">
        <v>125</v>
      </c>
      <c r="AH1163" s="2" t="s">
        <v>69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1570</v>
      </c>
      <c r="B1164" s="2" t="s">
        <v>1563</v>
      </c>
      <c r="C1164" s="2" t="s">
        <v>47</v>
      </c>
      <c r="D1164" s="2" t="s">
        <v>1134</v>
      </c>
      <c r="E1164" s="2" t="s">
        <v>227</v>
      </c>
      <c r="F1164" s="2" t="s">
        <v>228</v>
      </c>
      <c r="G1164" s="2" t="s">
        <v>117</v>
      </c>
      <c r="H1164" s="2" t="s">
        <v>1373</v>
      </c>
      <c r="I1164" s="2" t="s">
        <v>53</v>
      </c>
      <c r="J1164" s="2" t="s">
        <v>533</v>
      </c>
      <c r="K1164" s="2" t="s">
        <v>533</v>
      </c>
      <c r="L1164" s="2" t="s">
        <v>119</v>
      </c>
      <c r="M1164" s="2" t="s">
        <v>100</v>
      </c>
      <c r="N1164" s="3">
        <v>2606.9</v>
      </c>
      <c r="O1164" s="3" t="s">
        <v>120</v>
      </c>
      <c r="P1164" s="2"/>
      <c r="Q1164" s="2"/>
      <c r="R1164" s="2" t="s">
        <v>121</v>
      </c>
      <c r="S1164" s="2"/>
      <c r="T1164" s="2" t="s">
        <v>108</v>
      </c>
      <c r="U1164" s="2"/>
      <c r="V1164" s="2"/>
      <c r="W1164" s="2" t="s">
        <v>122</v>
      </c>
      <c r="X1164" s="2" t="s">
        <v>64</v>
      </c>
      <c r="Y1164" s="2" t="s">
        <v>65</v>
      </c>
      <c r="Z1164" s="2">
        <v>0</v>
      </c>
      <c r="AA1164" s="2"/>
      <c r="AB1164" s="2"/>
      <c r="AC1164" s="2"/>
      <c r="AD1164" s="2"/>
      <c r="AE1164" s="2" t="s">
        <v>123</v>
      </c>
      <c r="AF1164" s="2" t="s">
        <v>124</v>
      </c>
      <c r="AG1164" s="2" t="s">
        <v>125</v>
      </c>
      <c r="AH1164" s="2" t="s">
        <v>69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1571</v>
      </c>
      <c r="B1165" s="2" t="s">
        <v>1563</v>
      </c>
      <c r="C1165" s="2" t="s">
        <v>47</v>
      </c>
      <c r="D1165" s="2" t="s">
        <v>1134</v>
      </c>
      <c r="E1165" s="2" t="s">
        <v>227</v>
      </c>
      <c r="F1165" s="2" t="s">
        <v>228</v>
      </c>
      <c r="G1165" s="2" t="s">
        <v>117</v>
      </c>
      <c r="H1165" s="2" t="s">
        <v>1373</v>
      </c>
      <c r="I1165" s="2"/>
      <c r="J1165" s="2"/>
      <c r="K1165" s="2"/>
      <c r="L1165" s="2"/>
      <c r="M1165" s="2" t="s">
        <v>104</v>
      </c>
      <c r="N1165" s="3"/>
      <c r="O1165" s="3"/>
      <c r="P1165" s="4">
        <v>0.0</v>
      </c>
      <c r="Q1165" s="2" t="s">
        <v>105</v>
      </c>
      <c r="R1165" s="2" t="s">
        <v>106</v>
      </c>
      <c r="S1165" s="2" t="s">
        <v>107</v>
      </c>
      <c r="T1165" s="2" t="s">
        <v>108</v>
      </c>
      <c r="U1165" s="4">
        <f>0.0</f>
        <v>0.0</v>
      </c>
      <c r="V1165" s="2" t="s">
        <v>109</v>
      </c>
      <c r="W1165" s="2" t="s">
        <v>110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134</v>
      </c>
      <c r="AH1165" s="2" t="s">
        <v>69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1572</v>
      </c>
      <c r="B1166" s="2" t="s">
        <v>1573</v>
      </c>
      <c r="C1166" s="2" t="s">
        <v>47</v>
      </c>
      <c r="D1166" s="2" t="s">
        <v>627</v>
      </c>
      <c r="E1166" s="2" t="s">
        <v>400</v>
      </c>
      <c r="F1166" s="2" t="s">
        <v>178</v>
      </c>
      <c r="G1166" s="2" t="s">
        <v>179</v>
      </c>
      <c r="H1166" s="2" t="s">
        <v>229</v>
      </c>
      <c r="I1166" s="2" t="s">
        <v>53</v>
      </c>
      <c r="J1166" s="2" t="s">
        <v>180</v>
      </c>
      <c r="K1166" s="2" t="s">
        <v>180</v>
      </c>
      <c r="L1166" s="2" t="s">
        <v>181</v>
      </c>
      <c r="M1166" s="2" t="s">
        <v>56</v>
      </c>
      <c r="N1166" s="3">
        <v>20155.619</v>
      </c>
      <c r="O1166" s="3" t="s">
        <v>182</v>
      </c>
      <c r="P1166" s="4">
        <f>IF(O1166="吨",N1166*1000,IF(O1166="万立方米",N1166*10000,""))</f>
        <v>201556190.0</v>
      </c>
      <c r="Q1166" s="2" t="s">
        <v>183</v>
      </c>
      <c r="R1166" s="2" t="s">
        <v>184</v>
      </c>
      <c r="S1166" s="2" t="s">
        <v>185</v>
      </c>
      <c r="T1166" s="2" t="s">
        <v>75</v>
      </c>
      <c r="U1166" s="4">
        <f>0.001</f>
        <v>0.001</v>
      </c>
      <c r="V1166" s="2" t="s">
        <v>186</v>
      </c>
      <c r="W1166" s="2" t="s">
        <v>187</v>
      </c>
      <c r="X1166" s="2" t="s">
        <v>64</v>
      </c>
      <c r="Y1166" s="2" t="s">
        <v>65</v>
      </c>
      <c r="Z1166" s="2">
        <v>0</v>
      </c>
      <c r="AA1166" s="2"/>
      <c r="AB1166" s="2"/>
      <c r="AC1166" s="4">
        <f>P1166*U1166/1000000</f>
        <v>0.20155619</v>
      </c>
      <c r="AD1166" s="4">
        <f>AC1166*(1-Z1166/100)</f>
        <v>0.20155619</v>
      </c>
      <c r="AE1166" s="2" t="s">
        <v>66</v>
      </c>
      <c r="AF1166" s="2" t="s">
        <v>67</v>
      </c>
      <c r="AG1166" s="2" t="s">
        <v>68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1574</v>
      </c>
      <c r="B1167" s="2" t="s">
        <v>1573</v>
      </c>
      <c r="C1167" s="2" t="s">
        <v>47</v>
      </c>
      <c r="D1167" s="2" t="s">
        <v>627</v>
      </c>
      <c r="E1167" s="2" t="s">
        <v>400</v>
      </c>
      <c r="F1167" s="2" t="s">
        <v>178</v>
      </c>
      <c r="G1167" s="2" t="s">
        <v>179</v>
      </c>
      <c r="H1167" s="2" t="s">
        <v>229</v>
      </c>
      <c r="I1167" s="2" t="s">
        <v>53</v>
      </c>
      <c r="J1167" s="2" t="s">
        <v>180</v>
      </c>
      <c r="K1167" s="2" t="s">
        <v>180</v>
      </c>
      <c r="L1167" s="2" t="s">
        <v>181</v>
      </c>
      <c r="M1167" s="2" t="s">
        <v>73</v>
      </c>
      <c r="N1167" s="3">
        <v>20155.619</v>
      </c>
      <c r="O1167" s="3" t="s">
        <v>182</v>
      </c>
      <c r="P1167" s="4">
        <f>IF(O1167="吨",N1167*1000,IF(O1167="万立方米",N1167*10000,""))</f>
        <v>201556190.0</v>
      </c>
      <c r="Q1167" s="2" t="s">
        <v>183</v>
      </c>
      <c r="R1167" s="2" t="s">
        <v>184</v>
      </c>
      <c r="S1167" s="2" t="s">
        <v>189</v>
      </c>
      <c r="T1167" s="2" t="s">
        <v>75</v>
      </c>
      <c r="U1167" s="4">
        <f>0.35</f>
        <v>0.35</v>
      </c>
      <c r="V1167" s="2" t="s">
        <v>186</v>
      </c>
      <c r="W1167" s="2" t="s">
        <v>190</v>
      </c>
      <c r="X1167" s="2" t="s">
        <v>64</v>
      </c>
      <c r="Y1167" s="2" t="s">
        <v>65</v>
      </c>
      <c r="Z1167" s="2">
        <v>0</v>
      </c>
      <c r="AA1167" s="2"/>
      <c r="AB1167" s="2"/>
      <c r="AC1167" s="4">
        <f>P1167*U1167/1000000</f>
        <v>70.5446665</v>
      </c>
      <c r="AD1167" s="4">
        <f>AC1167*(1-Z1167/100)</f>
        <v>70.5446665</v>
      </c>
      <c r="AE1167" s="2" t="s">
        <v>66</v>
      </c>
      <c r="AF1167" s="2" t="s">
        <v>67</v>
      </c>
      <c r="AG1167" s="2" t="s">
        <v>68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1575</v>
      </c>
      <c r="B1168" s="2" t="s">
        <v>1573</v>
      </c>
      <c r="C1168" s="2" t="s">
        <v>47</v>
      </c>
      <c r="D1168" s="2" t="s">
        <v>627</v>
      </c>
      <c r="E1168" s="2" t="s">
        <v>400</v>
      </c>
      <c r="F1168" s="2" t="s">
        <v>178</v>
      </c>
      <c r="G1168" s="2" t="s">
        <v>179</v>
      </c>
      <c r="H1168" s="2" t="s">
        <v>229</v>
      </c>
      <c r="I1168" s="2" t="s">
        <v>53</v>
      </c>
      <c r="J1168" s="2" t="s">
        <v>180</v>
      </c>
      <c r="K1168" s="2" t="s">
        <v>180</v>
      </c>
      <c r="L1168" s="2" t="s">
        <v>181</v>
      </c>
      <c r="M1168" s="2" t="s">
        <v>78</v>
      </c>
      <c r="N1168" s="3">
        <v>20155.619</v>
      </c>
      <c r="O1168" s="3" t="s">
        <v>182</v>
      </c>
      <c r="P1168" s="4">
        <f>IF(O1168="吨",N1168*1000,IF(O1168="万立方米",N1168*10000,""))</f>
        <v>201556190.0</v>
      </c>
      <c r="Q1168" s="2" t="s">
        <v>183</v>
      </c>
      <c r="R1168" s="2" t="s">
        <v>184</v>
      </c>
      <c r="S1168" s="2" t="s">
        <v>192</v>
      </c>
      <c r="T1168" s="2" t="s">
        <v>75</v>
      </c>
      <c r="U1168" s="4">
        <f>1.2</f>
        <v>1.2</v>
      </c>
      <c r="V1168" s="2" t="s">
        <v>186</v>
      </c>
      <c r="W1168" s="2" t="s">
        <v>193</v>
      </c>
      <c r="X1168" s="2" t="s">
        <v>64</v>
      </c>
      <c r="Y1168" s="2" t="s">
        <v>65</v>
      </c>
      <c r="Z1168" s="2">
        <v>0</v>
      </c>
      <c r="AA1168" s="2"/>
      <c r="AB1168" s="2"/>
      <c r="AC1168" s="4">
        <f>P1168*U1168/1000000</f>
        <v>241.867428</v>
      </c>
      <c r="AD1168" s="4">
        <f>AC1168*(1-Z1168/100)</f>
        <v>241.867428</v>
      </c>
      <c r="AE1168" s="2" t="s">
        <v>66</v>
      </c>
      <c r="AF1168" s="2" t="s">
        <v>67</v>
      </c>
      <c r="AG1168" s="2" t="s">
        <v>68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1576</v>
      </c>
      <c r="B1169" s="2" t="s">
        <v>1573</v>
      </c>
      <c r="C1169" s="2" t="s">
        <v>47</v>
      </c>
      <c r="D1169" s="2" t="s">
        <v>627</v>
      </c>
      <c r="E1169" s="2" t="s">
        <v>400</v>
      </c>
      <c r="F1169" s="2" t="s">
        <v>178</v>
      </c>
      <c r="G1169" s="2" t="s">
        <v>179</v>
      </c>
      <c r="H1169" s="2" t="s">
        <v>229</v>
      </c>
      <c r="I1169" s="2" t="s">
        <v>53</v>
      </c>
      <c r="J1169" s="2" t="s">
        <v>180</v>
      </c>
      <c r="K1169" s="2" t="s">
        <v>180</v>
      </c>
      <c r="L1169" s="2" t="s">
        <v>181</v>
      </c>
      <c r="M1169" s="2" t="s">
        <v>82</v>
      </c>
      <c r="N1169" s="3">
        <v>20155.619</v>
      </c>
      <c r="O1169" s="3" t="s">
        <v>182</v>
      </c>
      <c r="P1169" s="4">
        <f>IF(O1169="吨",N1169*1000,IF(O1169="万立方米",N1169*10000,""))</f>
        <v>201556190.0</v>
      </c>
      <c r="Q1169" s="2" t="s">
        <v>183</v>
      </c>
      <c r="R1169" s="2" t="s">
        <v>184</v>
      </c>
      <c r="S1169" s="2" t="s">
        <v>195</v>
      </c>
      <c r="T1169" s="2" t="s">
        <v>75</v>
      </c>
      <c r="U1169" s="4">
        <f>0.002</f>
        <v>0.002</v>
      </c>
      <c r="V1169" s="2" t="s">
        <v>186</v>
      </c>
      <c r="W1169" s="2" t="s">
        <v>196</v>
      </c>
      <c r="X1169" s="2" t="s">
        <v>64</v>
      </c>
      <c r="Y1169" s="2" t="s">
        <v>65</v>
      </c>
      <c r="Z1169" s="2">
        <v>0</v>
      </c>
      <c r="AA1169" s="2"/>
      <c r="AB1169" s="2"/>
      <c r="AC1169" s="4">
        <f>P1169*U1169/1000000</f>
        <v>0.40311238</v>
      </c>
      <c r="AD1169" s="4">
        <f>AC1169*(1-Z1169/100)</f>
        <v>0.40311238</v>
      </c>
      <c r="AE1169" s="2" t="s">
        <v>66</v>
      </c>
      <c r="AF1169" s="2" t="s">
        <v>67</v>
      </c>
      <c r="AG1169" s="2" t="s">
        <v>68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1577</v>
      </c>
      <c r="B1170" s="2" t="s">
        <v>1573</v>
      </c>
      <c r="C1170" s="2" t="s">
        <v>47</v>
      </c>
      <c r="D1170" s="2" t="s">
        <v>627</v>
      </c>
      <c r="E1170" s="2" t="s">
        <v>400</v>
      </c>
      <c r="F1170" s="2" t="s">
        <v>178</v>
      </c>
      <c r="G1170" s="2" t="s">
        <v>179</v>
      </c>
      <c r="H1170" s="2" t="s">
        <v>229</v>
      </c>
      <c r="I1170" s="2" t="s">
        <v>53</v>
      </c>
      <c r="J1170" s="2" t="s">
        <v>180</v>
      </c>
      <c r="K1170" s="2" t="s">
        <v>180</v>
      </c>
      <c r="L1170" s="2" t="s">
        <v>181</v>
      </c>
      <c r="M1170" s="2" t="s">
        <v>86</v>
      </c>
      <c r="N1170" s="3">
        <v>20155.619</v>
      </c>
      <c r="O1170" s="3" t="s">
        <v>182</v>
      </c>
      <c r="P1170" s="4">
        <f>IF(O1170="吨",N1170*1000,IF(O1170="万立方米",N1170*10000,""))</f>
        <v>201556190.0</v>
      </c>
      <c r="Q1170" s="2" t="s">
        <v>183</v>
      </c>
      <c r="R1170" s="2" t="s">
        <v>184</v>
      </c>
      <c r="S1170" s="2" t="s">
        <v>198</v>
      </c>
      <c r="T1170" s="2" t="s">
        <v>75</v>
      </c>
      <c r="U1170" s="4">
        <f>0.01</f>
        <v>0.01</v>
      </c>
      <c r="V1170" s="2" t="s">
        <v>186</v>
      </c>
      <c r="W1170" s="2" t="s">
        <v>199</v>
      </c>
      <c r="X1170" s="2" t="s">
        <v>64</v>
      </c>
      <c r="Y1170" s="2" t="s">
        <v>65</v>
      </c>
      <c r="Z1170" s="2">
        <v>0</v>
      </c>
      <c r="AA1170" s="2"/>
      <c r="AB1170" s="2"/>
      <c r="AC1170" s="4">
        <f>P1170*U1170/1000000</f>
        <v>2.0155619000000002</v>
      </c>
      <c r="AD1170" s="4">
        <f>AC1171*(1-AA1170/100)+(AC1170-AC1171)*(1-AB1170/100)</f>
        <v>2.0155619000000002</v>
      </c>
      <c r="AE1170" s="2" t="s">
        <v>66</v>
      </c>
      <c r="AF1170" s="2" t="s">
        <v>67</v>
      </c>
      <c r="AG1170" s="2" t="s">
        <v>68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1578</v>
      </c>
      <c r="B1171" s="2" t="s">
        <v>1573</v>
      </c>
      <c r="C1171" s="2" t="s">
        <v>47</v>
      </c>
      <c r="D1171" s="2" t="s">
        <v>627</v>
      </c>
      <c r="E1171" s="2" t="s">
        <v>400</v>
      </c>
      <c r="F1171" s="2" t="s">
        <v>178</v>
      </c>
      <c r="G1171" s="2" t="s">
        <v>179</v>
      </c>
      <c r="H1171" s="2" t="s">
        <v>229</v>
      </c>
      <c r="I1171" s="2" t="s">
        <v>53</v>
      </c>
      <c r="J1171" s="2" t="s">
        <v>180</v>
      </c>
      <c r="K1171" s="2" t="s">
        <v>180</v>
      </c>
      <c r="L1171" s="2" t="s">
        <v>181</v>
      </c>
      <c r="M1171" s="2" t="s">
        <v>91</v>
      </c>
      <c r="N1171" s="3">
        <v>20155.619</v>
      </c>
      <c r="O1171" s="3" t="s">
        <v>182</v>
      </c>
      <c r="P1171" s="4">
        <f>IF(O1171="吨",N1171*1000,IF(O1171="万立方米",N1171*10000,""))</f>
        <v>201556190.0</v>
      </c>
      <c r="Q1171" s="2" t="s">
        <v>183</v>
      </c>
      <c r="R1171" s="2" t="s">
        <v>184</v>
      </c>
      <c r="S1171" s="2" t="s">
        <v>201</v>
      </c>
      <c r="T1171" s="2" t="s">
        <v>75</v>
      </c>
      <c r="U1171" s="4">
        <f>0.005</f>
        <v>0.005</v>
      </c>
      <c r="V1171" s="2" t="s">
        <v>186</v>
      </c>
      <c r="W1171" s="2" t="s">
        <v>202</v>
      </c>
      <c r="X1171" s="2" t="s">
        <v>64</v>
      </c>
      <c r="Y1171" s="2" t="s">
        <v>65</v>
      </c>
      <c r="Z1171" s="2">
        <v>0</v>
      </c>
      <c r="AA1171" s="2"/>
      <c r="AB1171" s="2"/>
      <c r="AC1171" s="4">
        <f>P1171*U1171/1000000</f>
        <v>1.0077809500000001</v>
      </c>
      <c r="AD1171" s="4">
        <f>AC1171*(1-Z1171/100)</f>
        <v>1.0077809500000001</v>
      </c>
      <c r="AE1171" s="2" t="s">
        <v>66</v>
      </c>
      <c r="AF1171" s="2" t="s">
        <v>67</v>
      </c>
      <c r="AG1171" s="2" t="s">
        <v>68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1579</v>
      </c>
      <c r="B1172" s="2" t="s">
        <v>1573</v>
      </c>
      <c r="C1172" s="2" t="s">
        <v>47</v>
      </c>
      <c r="D1172" s="2" t="s">
        <v>627</v>
      </c>
      <c r="E1172" s="2" t="s">
        <v>400</v>
      </c>
      <c r="F1172" s="2" t="s">
        <v>178</v>
      </c>
      <c r="G1172" s="2" t="s">
        <v>179</v>
      </c>
      <c r="H1172" s="2" t="s">
        <v>229</v>
      </c>
      <c r="I1172" s="2" t="s">
        <v>53</v>
      </c>
      <c r="J1172" s="2" t="s">
        <v>180</v>
      </c>
      <c r="K1172" s="2" t="s">
        <v>180</v>
      </c>
      <c r="L1172" s="2" t="s">
        <v>181</v>
      </c>
      <c r="M1172" s="2" t="s">
        <v>95</v>
      </c>
      <c r="N1172" s="3">
        <v>20155.619</v>
      </c>
      <c r="O1172" s="3" t="s">
        <v>182</v>
      </c>
      <c r="P1172" s="4">
        <f>IF(O1172="吨",N1172*1000,IF(O1172="万立方米",N1172*10000,""))</f>
        <v>201556190.0</v>
      </c>
      <c r="Q1172" s="2" t="s">
        <v>183</v>
      </c>
      <c r="R1172" s="2" t="s">
        <v>184</v>
      </c>
      <c r="S1172" s="2" t="s">
        <v>204</v>
      </c>
      <c r="T1172" s="2" t="s">
        <v>75</v>
      </c>
      <c r="U1172" s="4">
        <f>0.005</f>
        <v>0.005</v>
      </c>
      <c r="V1172" s="2" t="s">
        <v>186</v>
      </c>
      <c r="W1172" s="2" t="s">
        <v>205</v>
      </c>
      <c r="X1172" s="2" t="s">
        <v>64</v>
      </c>
      <c r="Y1172" s="2" t="s">
        <v>65</v>
      </c>
      <c r="Z1172" s="2">
        <v>0</v>
      </c>
      <c r="AA1172" s="2"/>
      <c r="AB1172" s="2"/>
      <c r="AC1172" s="4">
        <f>P1172*U1172/1000000</f>
        <v>1.0077809500000001</v>
      </c>
      <c r="AD1172" s="4">
        <f>AC1172*(1-Z1172/100)</f>
        <v>1.0077809500000001</v>
      </c>
      <c r="AE1172" s="2" t="s">
        <v>66</v>
      </c>
      <c r="AF1172" s="2" t="s">
        <v>67</v>
      </c>
      <c r="AG1172" s="2" t="s">
        <v>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1580</v>
      </c>
      <c r="B1173" s="2" t="s">
        <v>1573</v>
      </c>
      <c r="C1173" s="2" t="s">
        <v>47</v>
      </c>
      <c r="D1173" s="2" t="s">
        <v>627</v>
      </c>
      <c r="E1173" s="2" t="s">
        <v>400</v>
      </c>
      <c r="F1173" s="2" t="s">
        <v>178</v>
      </c>
      <c r="G1173" s="2" t="s">
        <v>179</v>
      </c>
      <c r="H1173" s="2" t="s">
        <v>229</v>
      </c>
      <c r="I1173" s="2" t="s">
        <v>53</v>
      </c>
      <c r="J1173" s="2" t="s">
        <v>180</v>
      </c>
      <c r="K1173" s="2" t="s">
        <v>180</v>
      </c>
      <c r="L1173" s="2" t="s">
        <v>181</v>
      </c>
      <c r="M1173" s="2" t="s">
        <v>100</v>
      </c>
      <c r="N1173" s="3">
        <v>20155.619</v>
      </c>
      <c r="O1173" s="3" t="s">
        <v>182</v>
      </c>
      <c r="P1173" s="4">
        <f>IF(O1173="吨",N1173*1000,IF(O1173="万立方米",N1173*10000,""))</f>
        <v>201556190.0</v>
      </c>
      <c r="Q1173" s="2" t="s">
        <v>183</v>
      </c>
      <c r="R1173" s="2" t="s">
        <v>184</v>
      </c>
      <c r="S1173" s="2" t="s">
        <v>207</v>
      </c>
      <c r="T1173" s="2" t="s">
        <v>75</v>
      </c>
      <c r="U1173" s="4">
        <f>0.02</f>
        <v>0.02</v>
      </c>
      <c r="V1173" s="2" t="s">
        <v>186</v>
      </c>
      <c r="W1173" s="2" t="s">
        <v>208</v>
      </c>
      <c r="X1173" s="2" t="s">
        <v>64</v>
      </c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68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1581</v>
      </c>
      <c r="B1174" s="2" t="s">
        <v>1573</v>
      </c>
      <c r="C1174" s="2" t="s">
        <v>47</v>
      </c>
      <c r="D1174" s="2" t="s">
        <v>627</v>
      </c>
      <c r="E1174" s="2" t="s">
        <v>400</v>
      </c>
      <c r="F1174" s="2" t="s">
        <v>178</v>
      </c>
      <c r="G1174" s="2" t="s">
        <v>179</v>
      </c>
      <c r="H1174" s="2" t="s">
        <v>229</v>
      </c>
      <c r="I1174" s="2"/>
      <c r="J1174" s="2"/>
      <c r="K1174" s="2" t="s">
        <v>147</v>
      </c>
      <c r="L1174" s="2" t="s">
        <v>148</v>
      </c>
      <c r="M1174" s="2" t="s">
        <v>104</v>
      </c>
      <c r="N1174" s="3"/>
      <c r="O1174" s="3"/>
      <c r="P1174" s="2"/>
      <c r="Q1174" s="2" t="s">
        <v>105</v>
      </c>
      <c r="R1174" s="2" t="s">
        <v>106</v>
      </c>
      <c r="S1174" s="2" t="s">
        <v>107</v>
      </c>
      <c r="T1174" s="2" t="s">
        <v>108</v>
      </c>
      <c r="U1174" s="2"/>
      <c r="V1174" s="2" t="s">
        <v>109</v>
      </c>
      <c r="W1174" s="2" t="s">
        <v>110</v>
      </c>
      <c r="X1174" s="2"/>
      <c r="Y1174" s="2" t="s">
        <v>65</v>
      </c>
      <c r="Z1174" s="2">
        <v>0</v>
      </c>
      <c r="AA1174" s="2"/>
      <c r="AB1174" s="2"/>
      <c r="AC1174" s="2"/>
      <c r="AD1174" s="2"/>
      <c r="AE1174" s="2" t="s">
        <v>123</v>
      </c>
      <c r="AF1174" s="2" t="s">
        <v>222</v>
      </c>
      <c r="AG1174" s="2" t="s">
        <v>223</v>
      </c>
      <c r="AH1174" s="2" t="s">
        <v>69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1582</v>
      </c>
      <c r="B1175" s="2" t="s">
        <v>1583</v>
      </c>
      <c r="C1175" s="2" t="s">
        <v>47</v>
      </c>
      <c r="D1175" s="2" t="s">
        <v>1584</v>
      </c>
      <c r="E1175" s="2" t="s">
        <v>744</v>
      </c>
      <c r="F1175" s="2" t="s">
        <v>228</v>
      </c>
      <c r="G1175" s="2" t="s">
        <v>117</v>
      </c>
      <c r="H1175" s="2" t="s">
        <v>243</v>
      </c>
      <c r="I1175" s="2" t="s">
        <v>53</v>
      </c>
      <c r="J1175" s="2" t="s">
        <v>230</v>
      </c>
      <c r="K1175" s="2" t="s">
        <v>55</v>
      </c>
      <c r="L1175" s="2" t="s">
        <v>51</v>
      </c>
      <c r="M1175" s="2" t="s">
        <v>56</v>
      </c>
      <c r="N1175" s="3">
        <v>289396</v>
      </c>
      <c r="O1175" s="3" t="s">
        <v>57</v>
      </c>
      <c r="P1175" s="4">
        <f>IF(O1175="吨",N1175*1000,IF(O1175="万立方米",N1175*10000,""))</f>
        <v>289396000.0</v>
      </c>
      <c r="Q1175" s="2" t="s">
        <v>58</v>
      </c>
      <c r="R1175" s="2" t="s">
        <v>59</v>
      </c>
      <c r="S1175" s="2" t="s">
        <v>60</v>
      </c>
      <c r="T1175" s="2" t="s">
        <v>61</v>
      </c>
      <c r="U1175" s="4">
        <f>0.06</f>
        <v>0.06</v>
      </c>
      <c r="V1175" s="2" t="s">
        <v>62</v>
      </c>
      <c r="W1175" s="2" t="s">
        <v>63</v>
      </c>
      <c r="X1175" s="2" t="s">
        <v>64</v>
      </c>
      <c r="Y1175" s="2" t="s">
        <v>65</v>
      </c>
      <c r="Z1175" s="2">
        <v>0</v>
      </c>
      <c r="AA1175" s="2"/>
      <c r="AB1175" s="2"/>
      <c r="AC1175" s="4">
        <f>P1175*U1175/1000000</f>
        <v>17.36376</v>
      </c>
      <c r="AD1175" s="4">
        <f>AC1175*(1-Z1175/100)</f>
        <v>17.36376</v>
      </c>
      <c r="AE1175" s="2" t="s">
        <v>66</v>
      </c>
      <c r="AF1175" s="2" t="s">
        <v>67</v>
      </c>
      <c r="AG1175" s="2" t="s">
        <v>68</v>
      </c>
      <c r="AH1175" s="2" t="s">
        <v>69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1585</v>
      </c>
      <c r="B1176" s="2" t="s">
        <v>1583</v>
      </c>
      <c r="C1176" s="2" t="s">
        <v>47</v>
      </c>
      <c r="D1176" s="2" t="s">
        <v>1584</v>
      </c>
      <c r="E1176" s="2" t="s">
        <v>744</v>
      </c>
      <c r="F1176" s="2" t="s">
        <v>228</v>
      </c>
      <c r="G1176" s="2" t="s">
        <v>117</v>
      </c>
      <c r="H1176" s="2" t="s">
        <v>243</v>
      </c>
      <c r="I1176" s="2" t="s">
        <v>53</v>
      </c>
      <c r="J1176" s="2" t="s">
        <v>230</v>
      </c>
      <c r="K1176" s="2" t="s">
        <v>55</v>
      </c>
      <c r="L1176" s="2" t="s">
        <v>51</v>
      </c>
      <c r="M1176" s="2" t="s">
        <v>73</v>
      </c>
      <c r="N1176" s="3">
        <v>289396</v>
      </c>
      <c r="O1176" s="3" t="s">
        <v>57</v>
      </c>
      <c r="P1176" s="4">
        <f>IF(O1176="吨",N1176*1000,IF(O1176="万立方米",N1176*10000,""))</f>
        <v>289396000.0</v>
      </c>
      <c r="Q1176" s="2" t="s">
        <v>58</v>
      </c>
      <c r="R1176" s="2" t="s">
        <v>59</v>
      </c>
      <c r="S1176" s="2" t="s">
        <v>74</v>
      </c>
      <c r="T1176" s="2" t="s">
        <v>75</v>
      </c>
      <c r="U1176" s="4">
        <f>1.5</f>
        <v>1.5</v>
      </c>
      <c r="V1176" s="2" t="s">
        <v>62</v>
      </c>
      <c r="W1176" s="2" t="s">
        <v>76</v>
      </c>
      <c r="X1176" s="2" t="s">
        <v>64</v>
      </c>
      <c r="Y1176" s="2" t="s">
        <v>65</v>
      </c>
      <c r="Z1176" s="2">
        <v>0</v>
      </c>
      <c r="AA1176" s="2"/>
      <c r="AB1176" s="2"/>
      <c r="AC1176" s="4">
        <f>P1176*U1176/1000000</f>
        <v>434.094</v>
      </c>
      <c r="AD1176" s="4">
        <f>AC1176*(1-Z1176/100)</f>
        <v>434.094</v>
      </c>
      <c r="AE1176" s="2" t="s">
        <v>66</v>
      </c>
      <c r="AF1176" s="2" t="s">
        <v>67</v>
      </c>
      <c r="AG1176" s="2" t="s">
        <v>68</v>
      </c>
      <c r="AH1176" s="2" t="s">
        <v>69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1586</v>
      </c>
      <c r="B1177" s="2" t="s">
        <v>1583</v>
      </c>
      <c r="C1177" s="2" t="s">
        <v>47</v>
      </c>
      <c r="D1177" s="2" t="s">
        <v>1584</v>
      </c>
      <c r="E1177" s="2" t="s">
        <v>744</v>
      </c>
      <c r="F1177" s="2" t="s">
        <v>228</v>
      </c>
      <c r="G1177" s="2" t="s">
        <v>117</v>
      </c>
      <c r="H1177" s="2" t="s">
        <v>243</v>
      </c>
      <c r="I1177" s="2" t="s">
        <v>53</v>
      </c>
      <c r="J1177" s="2" t="s">
        <v>230</v>
      </c>
      <c r="K1177" s="2" t="s">
        <v>55</v>
      </c>
      <c r="L1177" s="2" t="s">
        <v>51</v>
      </c>
      <c r="M1177" s="2" t="s">
        <v>78</v>
      </c>
      <c r="N1177" s="3">
        <v>289396</v>
      </c>
      <c r="O1177" s="3" t="s">
        <v>57</v>
      </c>
      <c r="P1177" s="4">
        <f>IF(O1177="吨",N1177*1000,IF(O1177="万立方米",N1177*10000,""))</f>
        <v>289396000.0</v>
      </c>
      <c r="Q1177" s="2" t="s">
        <v>58</v>
      </c>
      <c r="R1177" s="2" t="s">
        <v>59</v>
      </c>
      <c r="S1177" s="2" t="s">
        <v>79</v>
      </c>
      <c r="T1177" s="2" t="s">
        <v>75</v>
      </c>
      <c r="U1177" s="4">
        <f>6.0</f>
        <v>6.0</v>
      </c>
      <c r="V1177" s="2" t="s">
        <v>62</v>
      </c>
      <c r="W1177" s="2" t="s">
        <v>80</v>
      </c>
      <c r="X1177" s="2" t="s">
        <v>64</v>
      </c>
      <c r="Y1177" s="2" t="s">
        <v>65</v>
      </c>
      <c r="Z1177" s="2">
        <v>0</v>
      </c>
      <c r="AA1177" s="2"/>
      <c r="AB1177" s="2"/>
      <c r="AC1177" s="4">
        <f>P1177*U1177/1000000</f>
        <v>1736.376</v>
      </c>
      <c r="AD1177" s="4">
        <f>AC1177*(1-Z1177/100)</f>
        <v>1736.376</v>
      </c>
      <c r="AE1177" s="2" t="s">
        <v>66</v>
      </c>
      <c r="AF1177" s="2" t="s">
        <v>67</v>
      </c>
      <c r="AG1177" s="2" t="s">
        <v>68</v>
      </c>
      <c r="AH1177" s="2" t="s">
        <v>69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1587</v>
      </c>
      <c r="B1178" s="2" t="s">
        <v>1583</v>
      </c>
      <c r="C1178" s="2" t="s">
        <v>47</v>
      </c>
      <c r="D1178" s="2" t="s">
        <v>1584</v>
      </c>
      <c r="E1178" s="2" t="s">
        <v>744</v>
      </c>
      <c r="F1178" s="2" t="s">
        <v>228</v>
      </c>
      <c r="G1178" s="2" t="s">
        <v>117</v>
      </c>
      <c r="H1178" s="2" t="s">
        <v>243</v>
      </c>
      <c r="I1178" s="2" t="s">
        <v>53</v>
      </c>
      <c r="J1178" s="2" t="s">
        <v>230</v>
      </c>
      <c r="K1178" s="2" t="s">
        <v>55</v>
      </c>
      <c r="L1178" s="2" t="s">
        <v>51</v>
      </c>
      <c r="M1178" s="2" t="s">
        <v>82</v>
      </c>
      <c r="N1178" s="3">
        <v>289396</v>
      </c>
      <c r="O1178" s="3" t="s">
        <v>57</v>
      </c>
      <c r="P1178" s="4">
        <f>IF(O1178="吨",N1178*1000,IF(O1178="万立方米",N1178*10000,""))</f>
        <v>289396000.0</v>
      </c>
      <c r="Q1178" s="2" t="s">
        <v>58</v>
      </c>
      <c r="R1178" s="2" t="s">
        <v>59</v>
      </c>
      <c r="S1178" s="2" t="s">
        <v>83</v>
      </c>
      <c r="T1178" s="2" t="s">
        <v>61</v>
      </c>
      <c r="U1178" s="4">
        <f>0.35</f>
        <v>0.35</v>
      </c>
      <c r="V1178" s="2" t="s">
        <v>62</v>
      </c>
      <c r="W1178" s="2" t="s">
        <v>84</v>
      </c>
      <c r="X1178" s="2" t="s">
        <v>64</v>
      </c>
      <c r="Y1178" s="2" t="s">
        <v>65</v>
      </c>
      <c r="Z1178" s="2">
        <v>0</v>
      </c>
      <c r="AA1178" s="2"/>
      <c r="AB1178" s="2"/>
      <c r="AC1178" s="4">
        <f>P1178*U1178/1000000</f>
        <v>101.2886</v>
      </c>
      <c r="AD1178" s="4">
        <f>AC1178*(1-Z1178/100)</f>
        <v>101.2886</v>
      </c>
      <c r="AE1178" s="2" t="s">
        <v>66</v>
      </c>
      <c r="AF1178" s="2" t="s">
        <v>67</v>
      </c>
      <c r="AG1178" s="2" t="s">
        <v>68</v>
      </c>
      <c r="AH1178" s="2" t="s">
        <v>69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1588</v>
      </c>
      <c r="B1179" s="2" t="s">
        <v>1583</v>
      </c>
      <c r="C1179" s="2" t="s">
        <v>47</v>
      </c>
      <c r="D1179" s="2" t="s">
        <v>1584</v>
      </c>
      <c r="E1179" s="2" t="s">
        <v>744</v>
      </c>
      <c r="F1179" s="2" t="s">
        <v>228</v>
      </c>
      <c r="G1179" s="2" t="s">
        <v>117</v>
      </c>
      <c r="H1179" s="2" t="s">
        <v>243</v>
      </c>
      <c r="I1179" s="2" t="s">
        <v>53</v>
      </c>
      <c r="J1179" s="2" t="s">
        <v>230</v>
      </c>
      <c r="K1179" s="2" t="s">
        <v>55</v>
      </c>
      <c r="L1179" s="2" t="s">
        <v>51</v>
      </c>
      <c r="M1179" s="2" t="s">
        <v>86</v>
      </c>
      <c r="N1179" s="3">
        <v>289396</v>
      </c>
      <c r="O1179" s="3" t="s">
        <v>57</v>
      </c>
      <c r="P1179" s="4">
        <f>IF(O1179="吨",N1179*1000,IF(O1179="万立方米",N1179*10000,""))</f>
        <v>289396000.0</v>
      </c>
      <c r="Q1179" s="2" t="s">
        <v>58</v>
      </c>
      <c r="R1179" s="2" t="s">
        <v>59</v>
      </c>
      <c r="S1179" s="2" t="s">
        <v>87</v>
      </c>
      <c r="T1179" s="2" t="s">
        <v>88</v>
      </c>
      <c r="U1179" s="4">
        <f>0.75</f>
        <v>0.75</v>
      </c>
      <c r="V1179" s="2" t="s">
        <v>62</v>
      </c>
      <c r="W1179" s="2" t="s">
        <v>89</v>
      </c>
      <c r="X1179" s="2" t="s">
        <v>64</v>
      </c>
      <c r="Y1179" s="2" t="s">
        <v>65</v>
      </c>
      <c r="Z1179" s="2">
        <v>0</v>
      </c>
      <c r="AA1179" s="2"/>
      <c r="AB1179" s="2"/>
      <c r="AC1179" s="4">
        <f>P1179*U1179/1000000</f>
        <v>217.047</v>
      </c>
      <c r="AD1179" s="4">
        <f>AC1180*(1-AA1179/100)+(AC1179-AC1180)*(1-AB1179/100)</f>
        <v>217.047</v>
      </c>
      <c r="AE1179" s="2" t="s">
        <v>66</v>
      </c>
      <c r="AF1179" s="2" t="s">
        <v>67</v>
      </c>
      <c r="AG1179" s="2" t="s">
        <v>68</v>
      </c>
      <c r="AH1179" s="2" t="s">
        <v>69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1589</v>
      </c>
      <c r="B1180" s="2" t="s">
        <v>1583</v>
      </c>
      <c r="C1180" s="2" t="s">
        <v>47</v>
      </c>
      <c r="D1180" s="2" t="s">
        <v>1584</v>
      </c>
      <c r="E1180" s="2" t="s">
        <v>744</v>
      </c>
      <c r="F1180" s="2" t="s">
        <v>228</v>
      </c>
      <c r="G1180" s="2" t="s">
        <v>117</v>
      </c>
      <c r="H1180" s="2" t="s">
        <v>243</v>
      </c>
      <c r="I1180" s="2" t="s">
        <v>53</v>
      </c>
      <c r="J1180" s="2" t="s">
        <v>230</v>
      </c>
      <c r="K1180" s="2" t="s">
        <v>55</v>
      </c>
      <c r="L1180" s="2" t="s">
        <v>51</v>
      </c>
      <c r="M1180" s="2" t="s">
        <v>91</v>
      </c>
      <c r="N1180" s="3">
        <v>289396</v>
      </c>
      <c r="O1180" s="3" t="s">
        <v>57</v>
      </c>
      <c r="P1180" s="4">
        <f>IF(O1180="吨",N1180*1000,IF(O1180="万立方米",N1180*10000,""))</f>
        <v>289396000.0</v>
      </c>
      <c r="Q1180" s="2" t="s">
        <v>58</v>
      </c>
      <c r="R1180" s="2" t="s">
        <v>59</v>
      </c>
      <c r="S1180" s="2" t="s">
        <v>92</v>
      </c>
      <c r="T1180" s="2" t="s">
        <v>88</v>
      </c>
      <c r="U1180" s="4">
        <f>0.75</f>
        <v>0.75</v>
      </c>
      <c r="V1180" s="2" t="s">
        <v>62</v>
      </c>
      <c r="W1180" s="2" t="s">
        <v>93</v>
      </c>
      <c r="X1180" s="2" t="s">
        <v>64</v>
      </c>
      <c r="Y1180" s="2" t="s">
        <v>65</v>
      </c>
      <c r="Z1180" s="2">
        <v>0</v>
      </c>
      <c r="AA1180" s="2"/>
      <c r="AB1180" s="2"/>
      <c r="AC1180" s="4">
        <f>P1180*U1180/1000000</f>
        <v>217.047</v>
      </c>
      <c r="AD1180" s="4">
        <f>AC1180*(1-Z1180/100)</f>
        <v>217.047</v>
      </c>
      <c r="AE1180" s="2" t="s">
        <v>66</v>
      </c>
      <c r="AF1180" s="2" t="s">
        <v>67</v>
      </c>
      <c r="AG1180" s="2" t="s">
        <v>68</v>
      </c>
      <c r="AH1180" s="2" t="s">
        <v>69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1590</v>
      </c>
      <c r="B1181" s="2" t="s">
        <v>1583</v>
      </c>
      <c r="C1181" s="2" t="s">
        <v>47</v>
      </c>
      <c r="D1181" s="2" t="s">
        <v>1584</v>
      </c>
      <c r="E1181" s="2" t="s">
        <v>744</v>
      </c>
      <c r="F1181" s="2" t="s">
        <v>228</v>
      </c>
      <c r="G1181" s="2" t="s">
        <v>117</v>
      </c>
      <c r="H1181" s="2" t="s">
        <v>243</v>
      </c>
      <c r="I1181" s="2" t="s">
        <v>53</v>
      </c>
      <c r="J1181" s="2" t="s">
        <v>230</v>
      </c>
      <c r="K1181" s="2" t="s">
        <v>55</v>
      </c>
      <c r="L1181" s="2" t="s">
        <v>51</v>
      </c>
      <c r="M1181" s="2" t="s">
        <v>95</v>
      </c>
      <c r="N1181" s="3">
        <v>289396</v>
      </c>
      <c r="O1181" s="3" t="s">
        <v>57</v>
      </c>
      <c r="P1181" s="4">
        <f>IF(O1181="吨",N1181*1000,IF(O1181="万立方米",N1181*10000,""))</f>
        <v>289396000.0</v>
      </c>
      <c r="Q1181" s="2" t="s">
        <v>58</v>
      </c>
      <c r="R1181" s="2" t="s">
        <v>59</v>
      </c>
      <c r="S1181" s="2" t="s">
        <v>96</v>
      </c>
      <c r="T1181" s="2" t="s">
        <v>97</v>
      </c>
      <c r="U1181" s="4">
        <f>1.7</f>
        <v>1.7</v>
      </c>
      <c r="V1181" s="2" t="s">
        <v>62</v>
      </c>
      <c r="W1181" s="2" t="s">
        <v>98</v>
      </c>
      <c r="X1181" s="2" t="s">
        <v>64</v>
      </c>
      <c r="Y1181" s="2" t="s">
        <v>65</v>
      </c>
      <c r="Z1181" s="2">
        <v>0</v>
      </c>
      <c r="AA1181" s="2"/>
      <c r="AB1181" s="2"/>
      <c r="AC1181" s="4">
        <f>P1181*U1181/1000000</f>
        <v>491.9732</v>
      </c>
      <c r="AD1181" s="4">
        <f>AC1181*(1-Z1181/100)</f>
        <v>491.9732</v>
      </c>
      <c r="AE1181" s="2" t="s">
        <v>66</v>
      </c>
      <c r="AF1181" s="2" t="s">
        <v>67</v>
      </c>
      <c r="AG1181" s="2" t="s">
        <v>68</v>
      </c>
      <c r="AH1181" s="2" t="s">
        <v>69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1591</v>
      </c>
      <c r="B1182" s="2" t="s">
        <v>1583</v>
      </c>
      <c r="C1182" s="2" t="s">
        <v>47</v>
      </c>
      <c r="D1182" s="2" t="s">
        <v>1584</v>
      </c>
      <c r="E1182" s="2" t="s">
        <v>744</v>
      </c>
      <c r="F1182" s="2" t="s">
        <v>228</v>
      </c>
      <c r="G1182" s="2" t="s">
        <v>117</v>
      </c>
      <c r="H1182" s="2" t="s">
        <v>243</v>
      </c>
      <c r="I1182" s="2" t="s">
        <v>53</v>
      </c>
      <c r="J1182" s="2" t="s">
        <v>230</v>
      </c>
      <c r="K1182" s="2" t="s">
        <v>55</v>
      </c>
      <c r="L1182" s="2" t="s">
        <v>51</v>
      </c>
      <c r="M1182" s="2" t="s">
        <v>100</v>
      </c>
      <c r="N1182" s="3">
        <v>289396</v>
      </c>
      <c r="O1182" s="3" t="s">
        <v>57</v>
      </c>
      <c r="P1182" s="4">
        <f>IF(O1182="吨",N1182*1000,IF(O1182="万立方米",N1182*10000,""))</f>
        <v>289396000.0</v>
      </c>
      <c r="Q1182" s="2" t="s">
        <v>58</v>
      </c>
      <c r="R1182" s="2" t="s">
        <v>59</v>
      </c>
      <c r="S1182" s="2" t="s">
        <v>101</v>
      </c>
      <c r="T1182" s="2" t="s">
        <v>75</v>
      </c>
      <c r="U1182" s="4">
        <f>0.12</f>
        <v>0.12</v>
      </c>
      <c r="V1182" s="2" t="s">
        <v>62</v>
      </c>
      <c r="W1182" s="2" t="s">
        <v>102</v>
      </c>
      <c r="X1182" s="2" t="s">
        <v>64</v>
      </c>
      <c r="Y1182" s="2" t="s">
        <v>65</v>
      </c>
      <c r="Z1182" s="2">
        <v>0</v>
      </c>
      <c r="AA1182" s="2"/>
      <c r="AB1182" s="2"/>
      <c r="AC1182" s="4">
        <f>P1182*U1182/1000000</f>
        <v>34.72752</v>
      </c>
      <c r="AD1182" s="4">
        <f>AC1182*(1-Z1182/100)</f>
        <v>34.72752</v>
      </c>
      <c r="AE1182" s="2" t="s">
        <v>66</v>
      </c>
      <c r="AF1182" s="2" t="s">
        <v>67</v>
      </c>
      <c r="AG1182" s="2" t="s">
        <v>68</v>
      </c>
      <c r="AH1182" s="2" t="s">
        <v>69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1592</v>
      </c>
      <c r="B1183" s="2" t="s">
        <v>1583</v>
      </c>
      <c r="C1183" s="2" t="s">
        <v>47</v>
      </c>
      <c r="D1183" s="2" t="s">
        <v>1584</v>
      </c>
      <c r="E1183" s="2" t="s">
        <v>744</v>
      </c>
      <c r="F1183" s="2" t="s">
        <v>228</v>
      </c>
      <c r="G1183" s="2" t="s">
        <v>117</v>
      </c>
      <c r="H1183" s="2" t="s">
        <v>243</v>
      </c>
      <c r="I1183" s="2" t="s">
        <v>161</v>
      </c>
      <c r="J1183" s="2" t="s">
        <v>180</v>
      </c>
      <c r="K1183" s="2" t="s">
        <v>180</v>
      </c>
      <c r="L1183" s="2" t="s">
        <v>181</v>
      </c>
      <c r="M1183" s="2" t="s">
        <v>56</v>
      </c>
      <c r="N1183" s="3">
        <v>42.197</v>
      </c>
      <c r="O1183" s="3" t="s">
        <v>182</v>
      </c>
      <c r="P1183" s="4">
        <f>IF(O1183="吨",N1183*1000,IF(O1183="万立方米",N1183*10000,""))</f>
        <v>421970.0</v>
      </c>
      <c r="Q1183" s="2" t="s">
        <v>183</v>
      </c>
      <c r="R1183" s="2" t="s">
        <v>184</v>
      </c>
      <c r="S1183" s="2" t="s">
        <v>185</v>
      </c>
      <c r="T1183" s="2" t="s">
        <v>75</v>
      </c>
      <c r="U1183" s="4">
        <f>0.001</f>
        <v>0.001</v>
      </c>
      <c r="V1183" s="2" t="s">
        <v>186</v>
      </c>
      <c r="W1183" s="2" t="s">
        <v>187</v>
      </c>
      <c r="X1183" s="2" t="s">
        <v>64</v>
      </c>
      <c r="Y1183" s="2" t="s">
        <v>65</v>
      </c>
      <c r="Z1183" s="2">
        <v>0</v>
      </c>
      <c r="AA1183" s="2"/>
      <c r="AB1183" s="2"/>
      <c r="AC1183" s="4">
        <f>P1183*U1183/1000000</f>
        <v>0.00042197000000000003</v>
      </c>
      <c r="AD1183" s="4">
        <f>AC1183*(1-Z1183/100)</f>
        <v>0.00042197000000000003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1593</v>
      </c>
      <c r="B1184" s="2" t="s">
        <v>1583</v>
      </c>
      <c r="C1184" s="2" t="s">
        <v>47</v>
      </c>
      <c r="D1184" s="2" t="s">
        <v>1584</v>
      </c>
      <c r="E1184" s="2" t="s">
        <v>744</v>
      </c>
      <c r="F1184" s="2" t="s">
        <v>228</v>
      </c>
      <c r="G1184" s="2" t="s">
        <v>117</v>
      </c>
      <c r="H1184" s="2" t="s">
        <v>243</v>
      </c>
      <c r="I1184" s="2" t="s">
        <v>161</v>
      </c>
      <c r="J1184" s="2" t="s">
        <v>180</v>
      </c>
      <c r="K1184" s="2" t="s">
        <v>180</v>
      </c>
      <c r="L1184" s="2" t="s">
        <v>181</v>
      </c>
      <c r="M1184" s="2" t="s">
        <v>73</v>
      </c>
      <c r="N1184" s="3">
        <v>42.197</v>
      </c>
      <c r="O1184" s="3" t="s">
        <v>182</v>
      </c>
      <c r="P1184" s="4">
        <f>IF(O1184="吨",N1184*1000,IF(O1184="万立方米",N1184*10000,""))</f>
        <v>421970.0</v>
      </c>
      <c r="Q1184" s="2" t="s">
        <v>183</v>
      </c>
      <c r="R1184" s="2" t="s">
        <v>184</v>
      </c>
      <c r="S1184" s="2" t="s">
        <v>189</v>
      </c>
      <c r="T1184" s="2" t="s">
        <v>75</v>
      </c>
      <c r="U1184" s="4">
        <f>0.35</f>
        <v>0.35</v>
      </c>
      <c r="V1184" s="2" t="s">
        <v>186</v>
      </c>
      <c r="W1184" s="2" t="s">
        <v>190</v>
      </c>
      <c r="X1184" s="2" t="s">
        <v>64</v>
      </c>
      <c r="Y1184" s="2" t="s">
        <v>65</v>
      </c>
      <c r="Z1184" s="2">
        <v>0</v>
      </c>
      <c r="AA1184" s="2"/>
      <c r="AB1184" s="2"/>
      <c r="AC1184" s="4">
        <f>P1184*U1184/1000000</f>
        <v>0.1476895</v>
      </c>
      <c r="AD1184" s="4">
        <f>AC1184*(1-Z1184/100)</f>
        <v>0.1476895</v>
      </c>
      <c r="AE1184" s="2" t="s">
        <v>66</v>
      </c>
      <c r="AF1184" s="2" t="s">
        <v>67</v>
      </c>
      <c r="AG1184" s="2" t="s">
        <v>68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1594</v>
      </c>
      <c r="B1185" s="2" t="s">
        <v>1583</v>
      </c>
      <c r="C1185" s="2" t="s">
        <v>47</v>
      </c>
      <c r="D1185" s="2" t="s">
        <v>1584</v>
      </c>
      <c r="E1185" s="2" t="s">
        <v>744</v>
      </c>
      <c r="F1185" s="2" t="s">
        <v>228</v>
      </c>
      <c r="G1185" s="2" t="s">
        <v>117</v>
      </c>
      <c r="H1185" s="2" t="s">
        <v>243</v>
      </c>
      <c r="I1185" s="2" t="s">
        <v>161</v>
      </c>
      <c r="J1185" s="2" t="s">
        <v>180</v>
      </c>
      <c r="K1185" s="2" t="s">
        <v>180</v>
      </c>
      <c r="L1185" s="2" t="s">
        <v>181</v>
      </c>
      <c r="M1185" s="2" t="s">
        <v>78</v>
      </c>
      <c r="N1185" s="3">
        <v>42.197</v>
      </c>
      <c r="O1185" s="3" t="s">
        <v>182</v>
      </c>
      <c r="P1185" s="4">
        <f>IF(O1185="吨",N1185*1000,IF(O1185="万立方米",N1185*10000,""))</f>
        <v>421970.0</v>
      </c>
      <c r="Q1185" s="2" t="s">
        <v>183</v>
      </c>
      <c r="R1185" s="2" t="s">
        <v>184</v>
      </c>
      <c r="S1185" s="2" t="s">
        <v>192</v>
      </c>
      <c r="T1185" s="2" t="s">
        <v>75</v>
      </c>
      <c r="U1185" s="4">
        <f>1.2</f>
        <v>1.2</v>
      </c>
      <c r="V1185" s="2" t="s">
        <v>186</v>
      </c>
      <c r="W1185" s="2" t="s">
        <v>193</v>
      </c>
      <c r="X1185" s="2" t="s">
        <v>64</v>
      </c>
      <c r="Y1185" s="2" t="s">
        <v>65</v>
      </c>
      <c r="Z1185" s="2">
        <v>0</v>
      </c>
      <c r="AA1185" s="2"/>
      <c r="AB1185" s="2"/>
      <c r="AC1185" s="4">
        <f>P1185*U1185/1000000</f>
        <v>0.506364</v>
      </c>
      <c r="AD1185" s="4">
        <f>AC1185*(1-Z1185/100)</f>
        <v>0.506364</v>
      </c>
      <c r="AE1185" s="2" t="s">
        <v>66</v>
      </c>
      <c r="AF1185" s="2" t="s">
        <v>67</v>
      </c>
      <c r="AG1185" s="2" t="s">
        <v>68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1595</v>
      </c>
      <c r="B1186" s="2" t="s">
        <v>1583</v>
      </c>
      <c r="C1186" s="2" t="s">
        <v>47</v>
      </c>
      <c r="D1186" s="2" t="s">
        <v>1584</v>
      </c>
      <c r="E1186" s="2" t="s">
        <v>744</v>
      </c>
      <c r="F1186" s="2" t="s">
        <v>228</v>
      </c>
      <c r="G1186" s="2" t="s">
        <v>117</v>
      </c>
      <c r="H1186" s="2" t="s">
        <v>243</v>
      </c>
      <c r="I1186" s="2" t="s">
        <v>161</v>
      </c>
      <c r="J1186" s="2" t="s">
        <v>180</v>
      </c>
      <c r="K1186" s="2" t="s">
        <v>180</v>
      </c>
      <c r="L1186" s="2" t="s">
        <v>181</v>
      </c>
      <c r="M1186" s="2" t="s">
        <v>82</v>
      </c>
      <c r="N1186" s="3">
        <v>42.197</v>
      </c>
      <c r="O1186" s="3" t="s">
        <v>182</v>
      </c>
      <c r="P1186" s="4">
        <f>IF(O1186="吨",N1186*1000,IF(O1186="万立方米",N1186*10000,""))</f>
        <v>421970.0</v>
      </c>
      <c r="Q1186" s="2" t="s">
        <v>183</v>
      </c>
      <c r="R1186" s="2" t="s">
        <v>184</v>
      </c>
      <c r="S1186" s="2" t="s">
        <v>195</v>
      </c>
      <c r="T1186" s="2" t="s">
        <v>75</v>
      </c>
      <c r="U1186" s="4">
        <f>0.002</f>
        <v>0.002</v>
      </c>
      <c r="V1186" s="2" t="s">
        <v>186</v>
      </c>
      <c r="W1186" s="2" t="s">
        <v>196</v>
      </c>
      <c r="X1186" s="2" t="s">
        <v>64</v>
      </c>
      <c r="Y1186" s="2" t="s">
        <v>65</v>
      </c>
      <c r="Z1186" s="2">
        <v>0</v>
      </c>
      <c r="AA1186" s="2"/>
      <c r="AB1186" s="2"/>
      <c r="AC1186" s="4">
        <f>P1186*U1186/1000000</f>
        <v>0.0008439400000000001</v>
      </c>
      <c r="AD1186" s="4">
        <f>AC1186*(1-Z1186/100)</f>
        <v>0.0008439400000000001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1596</v>
      </c>
      <c r="B1187" s="2" t="s">
        <v>1583</v>
      </c>
      <c r="C1187" s="2" t="s">
        <v>47</v>
      </c>
      <c r="D1187" s="2" t="s">
        <v>1584</v>
      </c>
      <c r="E1187" s="2" t="s">
        <v>744</v>
      </c>
      <c r="F1187" s="2" t="s">
        <v>228</v>
      </c>
      <c r="G1187" s="2" t="s">
        <v>117</v>
      </c>
      <c r="H1187" s="2" t="s">
        <v>243</v>
      </c>
      <c r="I1187" s="2" t="s">
        <v>161</v>
      </c>
      <c r="J1187" s="2" t="s">
        <v>180</v>
      </c>
      <c r="K1187" s="2" t="s">
        <v>180</v>
      </c>
      <c r="L1187" s="2" t="s">
        <v>181</v>
      </c>
      <c r="M1187" s="2" t="s">
        <v>86</v>
      </c>
      <c r="N1187" s="3">
        <v>42.197</v>
      </c>
      <c r="O1187" s="3" t="s">
        <v>182</v>
      </c>
      <c r="P1187" s="4">
        <f>IF(O1187="吨",N1187*1000,IF(O1187="万立方米",N1187*10000,""))</f>
        <v>421970.0</v>
      </c>
      <c r="Q1187" s="2" t="s">
        <v>183</v>
      </c>
      <c r="R1187" s="2" t="s">
        <v>184</v>
      </c>
      <c r="S1187" s="2" t="s">
        <v>198</v>
      </c>
      <c r="T1187" s="2" t="s">
        <v>75</v>
      </c>
      <c r="U1187" s="4">
        <f>0.01</f>
        <v>0.01</v>
      </c>
      <c r="V1187" s="2" t="s">
        <v>186</v>
      </c>
      <c r="W1187" s="2" t="s">
        <v>199</v>
      </c>
      <c r="X1187" s="2" t="s">
        <v>64</v>
      </c>
      <c r="Y1187" s="2" t="s">
        <v>65</v>
      </c>
      <c r="Z1187" s="2">
        <v>0</v>
      </c>
      <c r="AA1187" s="2"/>
      <c r="AB1187" s="2"/>
      <c r="AC1187" s="4">
        <f>P1187*U1187/1000000</f>
        <v>0.0042197</v>
      </c>
      <c r="AD1187" s="4">
        <f>AC1188*(1-AA1187/100)+(AC1187-AC1188)*(1-AB1187/100)</f>
        <v>0.0042197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1597</v>
      </c>
      <c r="B1188" s="2" t="s">
        <v>1583</v>
      </c>
      <c r="C1188" s="2" t="s">
        <v>47</v>
      </c>
      <c r="D1188" s="2" t="s">
        <v>1584</v>
      </c>
      <c r="E1188" s="2" t="s">
        <v>744</v>
      </c>
      <c r="F1188" s="2" t="s">
        <v>228</v>
      </c>
      <c r="G1188" s="2" t="s">
        <v>117</v>
      </c>
      <c r="H1188" s="2" t="s">
        <v>243</v>
      </c>
      <c r="I1188" s="2" t="s">
        <v>161</v>
      </c>
      <c r="J1188" s="2" t="s">
        <v>180</v>
      </c>
      <c r="K1188" s="2" t="s">
        <v>180</v>
      </c>
      <c r="L1188" s="2" t="s">
        <v>181</v>
      </c>
      <c r="M1188" s="2" t="s">
        <v>91</v>
      </c>
      <c r="N1188" s="3">
        <v>42.197</v>
      </c>
      <c r="O1188" s="3" t="s">
        <v>182</v>
      </c>
      <c r="P1188" s="4">
        <f>IF(O1188="吨",N1188*1000,IF(O1188="万立方米",N1188*10000,""))</f>
        <v>421970.0</v>
      </c>
      <c r="Q1188" s="2" t="s">
        <v>183</v>
      </c>
      <c r="R1188" s="2" t="s">
        <v>184</v>
      </c>
      <c r="S1188" s="2" t="s">
        <v>201</v>
      </c>
      <c r="T1188" s="2" t="s">
        <v>75</v>
      </c>
      <c r="U1188" s="4">
        <f>0.005</f>
        <v>0.005</v>
      </c>
      <c r="V1188" s="2" t="s">
        <v>186</v>
      </c>
      <c r="W1188" s="2" t="s">
        <v>202</v>
      </c>
      <c r="X1188" s="2" t="s">
        <v>64</v>
      </c>
      <c r="Y1188" s="2" t="s">
        <v>65</v>
      </c>
      <c r="Z1188" s="2">
        <v>0</v>
      </c>
      <c r="AA1188" s="2"/>
      <c r="AB1188" s="2"/>
      <c r="AC1188" s="4">
        <f>P1188*U1188/1000000</f>
        <v>0.00210985</v>
      </c>
      <c r="AD1188" s="4">
        <f>AC1188*(1-Z1188/100)</f>
        <v>0.00210985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1598</v>
      </c>
      <c r="B1189" s="2" t="s">
        <v>1583</v>
      </c>
      <c r="C1189" s="2" t="s">
        <v>47</v>
      </c>
      <c r="D1189" s="2" t="s">
        <v>1584</v>
      </c>
      <c r="E1189" s="2" t="s">
        <v>744</v>
      </c>
      <c r="F1189" s="2" t="s">
        <v>228</v>
      </c>
      <c r="G1189" s="2" t="s">
        <v>117</v>
      </c>
      <c r="H1189" s="2" t="s">
        <v>243</v>
      </c>
      <c r="I1189" s="2" t="s">
        <v>161</v>
      </c>
      <c r="J1189" s="2" t="s">
        <v>180</v>
      </c>
      <c r="K1189" s="2" t="s">
        <v>180</v>
      </c>
      <c r="L1189" s="2" t="s">
        <v>181</v>
      </c>
      <c r="M1189" s="2" t="s">
        <v>95</v>
      </c>
      <c r="N1189" s="3">
        <v>42.197</v>
      </c>
      <c r="O1189" s="3" t="s">
        <v>182</v>
      </c>
      <c r="P1189" s="4">
        <f>IF(O1189="吨",N1189*1000,IF(O1189="万立方米",N1189*10000,""))</f>
        <v>421970.0</v>
      </c>
      <c r="Q1189" s="2" t="s">
        <v>183</v>
      </c>
      <c r="R1189" s="2" t="s">
        <v>184</v>
      </c>
      <c r="S1189" s="2" t="s">
        <v>204</v>
      </c>
      <c r="T1189" s="2" t="s">
        <v>75</v>
      </c>
      <c r="U1189" s="4">
        <f>0.005</f>
        <v>0.005</v>
      </c>
      <c r="V1189" s="2" t="s">
        <v>186</v>
      </c>
      <c r="W1189" s="2" t="s">
        <v>205</v>
      </c>
      <c r="X1189" s="2" t="s">
        <v>64</v>
      </c>
      <c r="Y1189" s="2" t="s">
        <v>65</v>
      </c>
      <c r="Z1189" s="2">
        <v>0</v>
      </c>
      <c r="AA1189" s="2"/>
      <c r="AB1189" s="2"/>
      <c r="AC1189" s="4">
        <f>P1189*U1189/1000000</f>
        <v>0.00210985</v>
      </c>
      <c r="AD1189" s="4">
        <f>AC1189*(1-Z1189/100)</f>
        <v>0.00210985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1599</v>
      </c>
      <c r="B1190" s="2" t="s">
        <v>1583</v>
      </c>
      <c r="C1190" s="2" t="s">
        <v>47</v>
      </c>
      <c r="D1190" s="2" t="s">
        <v>1584</v>
      </c>
      <c r="E1190" s="2" t="s">
        <v>744</v>
      </c>
      <c r="F1190" s="2" t="s">
        <v>228</v>
      </c>
      <c r="G1190" s="2" t="s">
        <v>117</v>
      </c>
      <c r="H1190" s="2" t="s">
        <v>243</v>
      </c>
      <c r="I1190" s="2" t="s">
        <v>161</v>
      </c>
      <c r="J1190" s="2" t="s">
        <v>180</v>
      </c>
      <c r="K1190" s="2" t="s">
        <v>180</v>
      </c>
      <c r="L1190" s="2" t="s">
        <v>181</v>
      </c>
      <c r="M1190" s="2" t="s">
        <v>100</v>
      </c>
      <c r="N1190" s="3">
        <v>42.197</v>
      </c>
      <c r="O1190" s="3" t="s">
        <v>182</v>
      </c>
      <c r="P1190" s="4">
        <f>IF(O1190="吨",N1190*1000,IF(O1190="万立方米",N1190*10000,""))</f>
        <v>421970.0</v>
      </c>
      <c r="Q1190" s="2" t="s">
        <v>183</v>
      </c>
      <c r="R1190" s="2" t="s">
        <v>184</v>
      </c>
      <c r="S1190" s="2" t="s">
        <v>207</v>
      </c>
      <c r="T1190" s="2" t="s">
        <v>75</v>
      </c>
      <c r="U1190" s="4">
        <f>0.02</f>
        <v>0.02</v>
      </c>
      <c r="V1190" s="2" t="s">
        <v>186</v>
      </c>
      <c r="W1190" s="2" t="s">
        <v>208</v>
      </c>
      <c r="X1190" s="2" t="s">
        <v>64</v>
      </c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68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1600</v>
      </c>
      <c r="B1191" s="2" t="s">
        <v>1583</v>
      </c>
      <c r="C1191" s="2" t="s">
        <v>47</v>
      </c>
      <c r="D1191" s="2" t="s">
        <v>1584</v>
      </c>
      <c r="E1191" s="2" t="s">
        <v>744</v>
      </c>
      <c r="F1191" s="2" t="s">
        <v>228</v>
      </c>
      <c r="G1191" s="2" t="s">
        <v>117</v>
      </c>
      <c r="H1191" s="2" t="s">
        <v>243</v>
      </c>
      <c r="I1191" s="2"/>
      <c r="J1191" s="2"/>
      <c r="K1191" s="2"/>
      <c r="L1191" s="2"/>
      <c r="M1191" s="2" t="s">
        <v>104</v>
      </c>
      <c r="N1191" s="3"/>
      <c r="O1191" s="3"/>
      <c r="P1191" s="4">
        <v>0.0</v>
      </c>
      <c r="Q1191" s="2" t="s">
        <v>105</v>
      </c>
      <c r="R1191" s="2" t="s">
        <v>106</v>
      </c>
      <c r="S1191" s="2" t="s">
        <v>107</v>
      </c>
      <c r="T1191" s="2" t="s">
        <v>108</v>
      </c>
      <c r="U1191" s="4">
        <f>0.0</f>
        <v>0.0</v>
      </c>
      <c r="V1191" s="2" t="s">
        <v>109</v>
      </c>
      <c r="W1191" s="2" t="s">
        <v>110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111</v>
      </c>
      <c r="AH1191" s="2" t="s">
        <v>69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1601</v>
      </c>
      <c r="B1192" s="2" t="s">
        <v>1602</v>
      </c>
      <c r="C1192" s="2" t="s">
        <v>47</v>
      </c>
      <c r="D1192" s="2" t="s">
        <v>1018</v>
      </c>
      <c r="E1192" s="2" t="s">
        <v>227</v>
      </c>
      <c r="F1192" s="2" t="s">
        <v>228</v>
      </c>
      <c r="G1192" s="2" t="s">
        <v>179</v>
      </c>
      <c r="H1192" s="2" t="s">
        <v>732</v>
      </c>
      <c r="I1192" s="2" t="s">
        <v>53</v>
      </c>
      <c r="J1192" s="2" t="s">
        <v>476</v>
      </c>
      <c r="K1192" s="2" t="s">
        <v>180</v>
      </c>
      <c r="L1192" s="2" t="s">
        <v>181</v>
      </c>
      <c r="M1192" s="2" t="s">
        <v>56</v>
      </c>
      <c r="N1192" s="3">
        <v>452.27</v>
      </c>
      <c r="O1192" s="3" t="s">
        <v>182</v>
      </c>
      <c r="P1192" s="4">
        <f>IF(O1192="吨",N1192*1000,IF(O1192="万立方米",N1192*10000,""))</f>
        <v>4522700.0</v>
      </c>
      <c r="Q1192" s="2" t="s">
        <v>183</v>
      </c>
      <c r="R1192" s="2" t="s">
        <v>184</v>
      </c>
      <c r="S1192" s="2" t="s">
        <v>185</v>
      </c>
      <c r="T1192" s="2" t="s">
        <v>75</v>
      </c>
      <c r="U1192" s="4">
        <f>0.001</f>
        <v>0.001</v>
      </c>
      <c r="V1192" s="2" t="s">
        <v>186</v>
      </c>
      <c r="W1192" s="2" t="s">
        <v>187</v>
      </c>
      <c r="X1192" s="2" t="s">
        <v>64</v>
      </c>
      <c r="Y1192" s="2" t="s">
        <v>65</v>
      </c>
      <c r="Z1192" s="2">
        <v>0</v>
      </c>
      <c r="AA1192" s="2"/>
      <c r="AB1192" s="2"/>
      <c r="AC1192" s="4">
        <f>P1192*U1192/1000000</f>
        <v>0.0045227</v>
      </c>
      <c r="AD1192" s="4">
        <f>AC1192*(1-Z1192/100)</f>
        <v>0.0045227</v>
      </c>
      <c r="AE1192" s="2" t="s">
        <v>66</v>
      </c>
      <c r="AF1192" s="2" t="s">
        <v>67</v>
      </c>
      <c r="AG1192" s="2"/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1603</v>
      </c>
      <c r="B1193" s="2" t="s">
        <v>1602</v>
      </c>
      <c r="C1193" s="2" t="s">
        <v>47</v>
      </c>
      <c r="D1193" s="2" t="s">
        <v>1018</v>
      </c>
      <c r="E1193" s="2" t="s">
        <v>227</v>
      </c>
      <c r="F1193" s="2" t="s">
        <v>228</v>
      </c>
      <c r="G1193" s="2" t="s">
        <v>179</v>
      </c>
      <c r="H1193" s="2" t="s">
        <v>732</v>
      </c>
      <c r="I1193" s="2" t="s">
        <v>53</v>
      </c>
      <c r="J1193" s="2" t="s">
        <v>476</v>
      </c>
      <c r="K1193" s="2" t="s">
        <v>180</v>
      </c>
      <c r="L1193" s="2" t="s">
        <v>181</v>
      </c>
      <c r="M1193" s="2" t="s">
        <v>73</v>
      </c>
      <c r="N1193" s="3">
        <v>452.27</v>
      </c>
      <c r="O1193" s="3" t="s">
        <v>182</v>
      </c>
      <c r="P1193" s="4">
        <f>IF(O1193="吨",N1193*1000,IF(O1193="万立方米",N1193*10000,""))</f>
        <v>4522700.0</v>
      </c>
      <c r="Q1193" s="2" t="s">
        <v>183</v>
      </c>
      <c r="R1193" s="2" t="s">
        <v>184</v>
      </c>
      <c r="S1193" s="2" t="s">
        <v>189</v>
      </c>
      <c r="T1193" s="2" t="s">
        <v>75</v>
      </c>
      <c r="U1193" s="4">
        <f>0.35</f>
        <v>0.35</v>
      </c>
      <c r="V1193" s="2" t="s">
        <v>186</v>
      </c>
      <c r="W1193" s="2" t="s">
        <v>190</v>
      </c>
      <c r="X1193" s="2" t="s">
        <v>64</v>
      </c>
      <c r="Y1193" s="2" t="s">
        <v>65</v>
      </c>
      <c r="Z1193" s="2">
        <v>0</v>
      </c>
      <c r="AA1193" s="2"/>
      <c r="AB1193" s="2"/>
      <c r="AC1193" s="4">
        <f>P1193*U1193/1000000</f>
        <v>1.582945</v>
      </c>
      <c r="AD1193" s="4">
        <f>AC1193*(1-Z1193/100)</f>
        <v>1.582945</v>
      </c>
      <c r="AE1193" s="2" t="s">
        <v>66</v>
      </c>
      <c r="AF1193" s="2" t="s">
        <v>67</v>
      </c>
      <c r="AG1193" s="2"/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1604</v>
      </c>
      <c r="B1194" s="2" t="s">
        <v>1602</v>
      </c>
      <c r="C1194" s="2" t="s">
        <v>47</v>
      </c>
      <c r="D1194" s="2" t="s">
        <v>1018</v>
      </c>
      <c r="E1194" s="2" t="s">
        <v>227</v>
      </c>
      <c r="F1194" s="2" t="s">
        <v>228</v>
      </c>
      <c r="G1194" s="2" t="s">
        <v>179</v>
      </c>
      <c r="H1194" s="2" t="s">
        <v>732</v>
      </c>
      <c r="I1194" s="2" t="s">
        <v>53</v>
      </c>
      <c r="J1194" s="2" t="s">
        <v>476</v>
      </c>
      <c r="K1194" s="2" t="s">
        <v>180</v>
      </c>
      <c r="L1194" s="2" t="s">
        <v>181</v>
      </c>
      <c r="M1194" s="2" t="s">
        <v>78</v>
      </c>
      <c r="N1194" s="3">
        <v>452.27</v>
      </c>
      <c r="O1194" s="3" t="s">
        <v>182</v>
      </c>
      <c r="P1194" s="4">
        <f>IF(O1194="吨",N1194*1000,IF(O1194="万立方米",N1194*10000,""))</f>
        <v>4522700.0</v>
      </c>
      <c r="Q1194" s="2" t="s">
        <v>183</v>
      </c>
      <c r="R1194" s="2" t="s">
        <v>184</v>
      </c>
      <c r="S1194" s="2" t="s">
        <v>192</v>
      </c>
      <c r="T1194" s="2" t="s">
        <v>75</v>
      </c>
      <c r="U1194" s="4">
        <f>1.2</f>
        <v>1.2</v>
      </c>
      <c r="V1194" s="2" t="s">
        <v>186</v>
      </c>
      <c r="W1194" s="2" t="s">
        <v>193</v>
      </c>
      <c r="X1194" s="2" t="s">
        <v>64</v>
      </c>
      <c r="Y1194" s="2" t="s">
        <v>65</v>
      </c>
      <c r="Z1194" s="2">
        <v>0</v>
      </c>
      <c r="AA1194" s="2"/>
      <c r="AB1194" s="2"/>
      <c r="AC1194" s="4">
        <f>P1194*U1194/1000000</f>
        <v>5.42724</v>
      </c>
      <c r="AD1194" s="4">
        <f>AC1194*(1-Z1194/100)</f>
        <v>5.42724</v>
      </c>
      <c r="AE1194" s="2" t="s">
        <v>66</v>
      </c>
      <c r="AF1194" s="2" t="s">
        <v>67</v>
      </c>
      <c r="AG1194" s="2"/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1605</v>
      </c>
      <c r="B1195" s="2" t="s">
        <v>1602</v>
      </c>
      <c r="C1195" s="2" t="s">
        <v>47</v>
      </c>
      <c r="D1195" s="2" t="s">
        <v>1018</v>
      </c>
      <c r="E1195" s="2" t="s">
        <v>227</v>
      </c>
      <c r="F1195" s="2" t="s">
        <v>228</v>
      </c>
      <c r="G1195" s="2" t="s">
        <v>179</v>
      </c>
      <c r="H1195" s="2" t="s">
        <v>732</v>
      </c>
      <c r="I1195" s="2" t="s">
        <v>53</v>
      </c>
      <c r="J1195" s="2" t="s">
        <v>476</v>
      </c>
      <c r="K1195" s="2" t="s">
        <v>180</v>
      </c>
      <c r="L1195" s="2" t="s">
        <v>181</v>
      </c>
      <c r="M1195" s="2" t="s">
        <v>82</v>
      </c>
      <c r="N1195" s="3">
        <v>452.27</v>
      </c>
      <c r="O1195" s="3" t="s">
        <v>182</v>
      </c>
      <c r="P1195" s="4">
        <f>IF(O1195="吨",N1195*1000,IF(O1195="万立方米",N1195*10000,""))</f>
        <v>4522700.0</v>
      </c>
      <c r="Q1195" s="2" t="s">
        <v>183</v>
      </c>
      <c r="R1195" s="2" t="s">
        <v>184</v>
      </c>
      <c r="S1195" s="2" t="s">
        <v>195</v>
      </c>
      <c r="T1195" s="2" t="s">
        <v>75</v>
      </c>
      <c r="U1195" s="4">
        <f>0.002</f>
        <v>0.002</v>
      </c>
      <c r="V1195" s="2" t="s">
        <v>186</v>
      </c>
      <c r="W1195" s="2" t="s">
        <v>196</v>
      </c>
      <c r="X1195" s="2" t="s">
        <v>64</v>
      </c>
      <c r="Y1195" s="2" t="s">
        <v>65</v>
      </c>
      <c r="Z1195" s="2">
        <v>0</v>
      </c>
      <c r="AA1195" s="2"/>
      <c r="AB1195" s="2"/>
      <c r="AC1195" s="4">
        <f>P1195*U1195/1000000</f>
        <v>0.0090454</v>
      </c>
      <c r="AD1195" s="4">
        <f>AC1195*(1-Z1195/100)</f>
        <v>0.0090454</v>
      </c>
      <c r="AE1195" s="2" t="s">
        <v>66</v>
      </c>
      <c r="AF1195" s="2" t="s">
        <v>67</v>
      </c>
      <c r="AG1195" s="2"/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1606</v>
      </c>
      <c r="B1196" s="2" t="s">
        <v>1602</v>
      </c>
      <c r="C1196" s="2" t="s">
        <v>47</v>
      </c>
      <c r="D1196" s="2" t="s">
        <v>1018</v>
      </c>
      <c r="E1196" s="2" t="s">
        <v>227</v>
      </c>
      <c r="F1196" s="2" t="s">
        <v>228</v>
      </c>
      <c r="G1196" s="2" t="s">
        <v>179</v>
      </c>
      <c r="H1196" s="2" t="s">
        <v>732</v>
      </c>
      <c r="I1196" s="2" t="s">
        <v>53</v>
      </c>
      <c r="J1196" s="2" t="s">
        <v>476</v>
      </c>
      <c r="K1196" s="2" t="s">
        <v>180</v>
      </c>
      <c r="L1196" s="2" t="s">
        <v>181</v>
      </c>
      <c r="M1196" s="2" t="s">
        <v>86</v>
      </c>
      <c r="N1196" s="3">
        <v>452.27</v>
      </c>
      <c r="O1196" s="3" t="s">
        <v>182</v>
      </c>
      <c r="P1196" s="4">
        <f>IF(O1196="吨",N1196*1000,IF(O1196="万立方米",N1196*10000,""))</f>
        <v>4522700.0</v>
      </c>
      <c r="Q1196" s="2" t="s">
        <v>183</v>
      </c>
      <c r="R1196" s="2" t="s">
        <v>184</v>
      </c>
      <c r="S1196" s="2" t="s">
        <v>198</v>
      </c>
      <c r="T1196" s="2" t="s">
        <v>75</v>
      </c>
      <c r="U1196" s="4">
        <f>0.01</f>
        <v>0.01</v>
      </c>
      <c r="V1196" s="2" t="s">
        <v>186</v>
      </c>
      <c r="W1196" s="2" t="s">
        <v>199</v>
      </c>
      <c r="X1196" s="2" t="s">
        <v>64</v>
      </c>
      <c r="Y1196" s="2" t="s">
        <v>65</v>
      </c>
      <c r="Z1196" s="2">
        <v>0</v>
      </c>
      <c r="AA1196" s="2"/>
      <c r="AB1196" s="2"/>
      <c r="AC1196" s="4">
        <f>P1196*U1196/1000000</f>
        <v>0.045227</v>
      </c>
      <c r="AD1196" s="4">
        <f>AC1197*(1-AA1196/100)+(AC1196-AC1197)*(1-AB1196/100)</f>
        <v>0.045227</v>
      </c>
      <c r="AE1196" s="2" t="s">
        <v>66</v>
      </c>
      <c r="AF1196" s="2" t="s">
        <v>67</v>
      </c>
      <c r="AG1196" s="2"/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1607</v>
      </c>
      <c r="B1197" s="2" t="s">
        <v>1602</v>
      </c>
      <c r="C1197" s="2" t="s">
        <v>47</v>
      </c>
      <c r="D1197" s="2" t="s">
        <v>1018</v>
      </c>
      <c r="E1197" s="2" t="s">
        <v>227</v>
      </c>
      <c r="F1197" s="2" t="s">
        <v>228</v>
      </c>
      <c r="G1197" s="2" t="s">
        <v>179</v>
      </c>
      <c r="H1197" s="2" t="s">
        <v>732</v>
      </c>
      <c r="I1197" s="2" t="s">
        <v>53</v>
      </c>
      <c r="J1197" s="2" t="s">
        <v>476</v>
      </c>
      <c r="K1197" s="2" t="s">
        <v>180</v>
      </c>
      <c r="L1197" s="2" t="s">
        <v>181</v>
      </c>
      <c r="M1197" s="2" t="s">
        <v>91</v>
      </c>
      <c r="N1197" s="3">
        <v>452.27</v>
      </c>
      <c r="O1197" s="3" t="s">
        <v>182</v>
      </c>
      <c r="P1197" s="4">
        <f>IF(O1197="吨",N1197*1000,IF(O1197="万立方米",N1197*10000,""))</f>
        <v>4522700.0</v>
      </c>
      <c r="Q1197" s="2" t="s">
        <v>183</v>
      </c>
      <c r="R1197" s="2" t="s">
        <v>184</v>
      </c>
      <c r="S1197" s="2" t="s">
        <v>201</v>
      </c>
      <c r="T1197" s="2" t="s">
        <v>75</v>
      </c>
      <c r="U1197" s="4">
        <f>0.005</f>
        <v>0.005</v>
      </c>
      <c r="V1197" s="2" t="s">
        <v>186</v>
      </c>
      <c r="W1197" s="2" t="s">
        <v>202</v>
      </c>
      <c r="X1197" s="2" t="s">
        <v>64</v>
      </c>
      <c r="Y1197" s="2" t="s">
        <v>65</v>
      </c>
      <c r="Z1197" s="2">
        <v>0</v>
      </c>
      <c r="AA1197" s="2"/>
      <c r="AB1197" s="2"/>
      <c r="AC1197" s="4">
        <f>P1197*U1197/1000000</f>
        <v>0.0226135</v>
      </c>
      <c r="AD1197" s="4">
        <f>AC1197*(1-Z1197/100)</f>
        <v>0.0226135</v>
      </c>
      <c r="AE1197" s="2" t="s">
        <v>66</v>
      </c>
      <c r="AF1197" s="2" t="s">
        <v>67</v>
      </c>
      <c r="AG1197" s="2"/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1608</v>
      </c>
      <c r="B1198" s="2" t="s">
        <v>1602</v>
      </c>
      <c r="C1198" s="2" t="s">
        <v>47</v>
      </c>
      <c r="D1198" s="2" t="s">
        <v>1018</v>
      </c>
      <c r="E1198" s="2" t="s">
        <v>227</v>
      </c>
      <c r="F1198" s="2" t="s">
        <v>228</v>
      </c>
      <c r="G1198" s="2" t="s">
        <v>179</v>
      </c>
      <c r="H1198" s="2" t="s">
        <v>732</v>
      </c>
      <c r="I1198" s="2" t="s">
        <v>53</v>
      </c>
      <c r="J1198" s="2" t="s">
        <v>476</v>
      </c>
      <c r="K1198" s="2" t="s">
        <v>180</v>
      </c>
      <c r="L1198" s="2" t="s">
        <v>181</v>
      </c>
      <c r="M1198" s="2" t="s">
        <v>95</v>
      </c>
      <c r="N1198" s="3">
        <v>452.27</v>
      </c>
      <c r="O1198" s="3" t="s">
        <v>182</v>
      </c>
      <c r="P1198" s="4">
        <f>IF(O1198="吨",N1198*1000,IF(O1198="万立方米",N1198*10000,""))</f>
        <v>4522700.0</v>
      </c>
      <c r="Q1198" s="2" t="s">
        <v>183</v>
      </c>
      <c r="R1198" s="2" t="s">
        <v>184</v>
      </c>
      <c r="S1198" s="2" t="s">
        <v>204</v>
      </c>
      <c r="T1198" s="2" t="s">
        <v>75</v>
      </c>
      <c r="U1198" s="4">
        <f>0.005</f>
        <v>0.005</v>
      </c>
      <c r="V1198" s="2" t="s">
        <v>186</v>
      </c>
      <c r="W1198" s="2" t="s">
        <v>205</v>
      </c>
      <c r="X1198" s="2" t="s">
        <v>64</v>
      </c>
      <c r="Y1198" s="2" t="s">
        <v>65</v>
      </c>
      <c r="Z1198" s="2">
        <v>0</v>
      </c>
      <c r="AA1198" s="2"/>
      <c r="AB1198" s="2"/>
      <c r="AC1198" s="4">
        <f>P1198*U1198/1000000</f>
        <v>0.0226135</v>
      </c>
      <c r="AD1198" s="4">
        <f>AC1198*(1-Z1198/100)</f>
        <v>0.0226135</v>
      </c>
      <c r="AE1198" s="2" t="s">
        <v>66</v>
      </c>
      <c r="AF1198" s="2" t="s">
        <v>67</v>
      </c>
      <c r="AG1198" s="2"/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1609</v>
      </c>
      <c r="B1199" s="2" t="s">
        <v>1602</v>
      </c>
      <c r="C1199" s="2" t="s">
        <v>47</v>
      </c>
      <c r="D1199" s="2" t="s">
        <v>1018</v>
      </c>
      <c r="E1199" s="2" t="s">
        <v>227</v>
      </c>
      <c r="F1199" s="2" t="s">
        <v>228</v>
      </c>
      <c r="G1199" s="2" t="s">
        <v>179</v>
      </c>
      <c r="H1199" s="2" t="s">
        <v>732</v>
      </c>
      <c r="I1199" s="2" t="s">
        <v>53</v>
      </c>
      <c r="J1199" s="2" t="s">
        <v>476</v>
      </c>
      <c r="K1199" s="2" t="s">
        <v>180</v>
      </c>
      <c r="L1199" s="2" t="s">
        <v>181</v>
      </c>
      <c r="M1199" s="2" t="s">
        <v>100</v>
      </c>
      <c r="N1199" s="3">
        <v>452.27</v>
      </c>
      <c r="O1199" s="3" t="s">
        <v>182</v>
      </c>
      <c r="P1199" s="4">
        <f>IF(O1199="吨",N1199*1000,IF(O1199="万立方米",N1199*10000,""))</f>
        <v>4522700.0</v>
      </c>
      <c r="Q1199" s="2" t="s">
        <v>183</v>
      </c>
      <c r="R1199" s="2" t="s">
        <v>184</v>
      </c>
      <c r="S1199" s="2" t="s">
        <v>207</v>
      </c>
      <c r="T1199" s="2" t="s">
        <v>75</v>
      </c>
      <c r="U1199" s="4">
        <f>0.02</f>
        <v>0.02</v>
      </c>
      <c r="V1199" s="2" t="s">
        <v>186</v>
      </c>
      <c r="W1199" s="2" t="s">
        <v>208</v>
      </c>
      <c r="X1199" s="2" t="s">
        <v>64</v>
      </c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/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1610</v>
      </c>
      <c r="B1200" s="2" t="s">
        <v>1602</v>
      </c>
      <c r="C1200" s="2" t="s">
        <v>47</v>
      </c>
      <c r="D1200" s="2" t="s">
        <v>1018</v>
      </c>
      <c r="E1200" s="2" t="s">
        <v>227</v>
      </c>
      <c r="F1200" s="2" t="s">
        <v>228</v>
      </c>
      <c r="G1200" s="2" t="s">
        <v>179</v>
      </c>
      <c r="H1200" s="2" t="s">
        <v>732</v>
      </c>
      <c r="I1200" s="2"/>
      <c r="J1200" s="2"/>
      <c r="K1200" s="2"/>
      <c r="L1200" s="2"/>
      <c r="M1200" s="2" t="s">
        <v>104</v>
      </c>
      <c r="N1200" s="3"/>
      <c r="O1200" s="3"/>
      <c r="P1200" s="4">
        <v>0.0</v>
      </c>
      <c r="Q1200" s="2" t="s">
        <v>105</v>
      </c>
      <c r="R1200" s="2" t="s">
        <v>106</v>
      </c>
      <c r="S1200" s="2" t="s">
        <v>107</v>
      </c>
      <c r="T1200" s="2" t="s">
        <v>108</v>
      </c>
      <c r="U1200" s="4">
        <f>0.0</f>
        <v>0.0</v>
      </c>
      <c r="V1200" s="2" t="s">
        <v>109</v>
      </c>
      <c r="W1200" s="2" t="s">
        <v>110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134</v>
      </c>
      <c r="AH1200" s="2" t="s">
        <v>69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1611</v>
      </c>
      <c r="B1201" s="2" t="s">
        <v>1612</v>
      </c>
      <c r="C1201" s="2" t="s">
        <v>47</v>
      </c>
      <c r="D1201" s="2" t="s">
        <v>1613</v>
      </c>
      <c r="E1201" s="2" t="s">
        <v>1450</v>
      </c>
      <c r="F1201" s="2" t="s">
        <v>228</v>
      </c>
      <c r="G1201" s="2" t="s">
        <v>117</v>
      </c>
      <c r="H1201" s="2" t="s">
        <v>52</v>
      </c>
      <c r="I1201" s="2" t="s">
        <v>53</v>
      </c>
      <c r="J1201" s="2" t="s">
        <v>230</v>
      </c>
      <c r="K1201" s="2" t="s">
        <v>55</v>
      </c>
      <c r="L1201" s="2" t="s">
        <v>51</v>
      </c>
      <c r="M1201" s="2" t="s">
        <v>56</v>
      </c>
      <c r="N1201" s="3">
        <v>196943</v>
      </c>
      <c r="O1201" s="3" t="s">
        <v>57</v>
      </c>
      <c r="P1201" s="4">
        <f>IF(O1201="吨",N1201*1000,IF(O1201="万立方米",N1201*10000,""))</f>
        <v>196943000.0</v>
      </c>
      <c r="Q1201" s="2" t="s">
        <v>58</v>
      </c>
      <c r="R1201" s="2" t="s">
        <v>59</v>
      </c>
      <c r="S1201" s="2" t="s">
        <v>60</v>
      </c>
      <c r="T1201" s="2" t="s">
        <v>61</v>
      </c>
      <c r="U1201" s="4">
        <f>0.06</f>
        <v>0.06</v>
      </c>
      <c r="V1201" s="2" t="s">
        <v>62</v>
      </c>
      <c r="W1201" s="2" t="s">
        <v>63</v>
      </c>
      <c r="X1201" s="2" t="s">
        <v>64</v>
      </c>
      <c r="Y1201" s="2" t="s">
        <v>65</v>
      </c>
      <c r="Z1201" s="2">
        <v>0</v>
      </c>
      <c r="AA1201" s="2"/>
      <c r="AB1201" s="2"/>
      <c r="AC1201" s="4">
        <f>P1201*U1201/1000000</f>
        <v>11.81658</v>
      </c>
      <c r="AD1201" s="4">
        <f>AC1201*(1-Z1201/100)</f>
        <v>11.81658</v>
      </c>
      <c r="AE1201" s="2" t="s">
        <v>66</v>
      </c>
      <c r="AF1201" s="2" t="s">
        <v>67</v>
      </c>
      <c r="AG1201" s="2"/>
      <c r="AH1201" s="2" t="s">
        <v>69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1614</v>
      </c>
      <c r="B1202" s="2" t="s">
        <v>1612</v>
      </c>
      <c r="C1202" s="2" t="s">
        <v>47</v>
      </c>
      <c r="D1202" s="2" t="s">
        <v>1613</v>
      </c>
      <c r="E1202" s="2" t="s">
        <v>1450</v>
      </c>
      <c r="F1202" s="2" t="s">
        <v>228</v>
      </c>
      <c r="G1202" s="2" t="s">
        <v>117</v>
      </c>
      <c r="H1202" s="2" t="s">
        <v>52</v>
      </c>
      <c r="I1202" s="2" t="s">
        <v>53</v>
      </c>
      <c r="J1202" s="2" t="s">
        <v>230</v>
      </c>
      <c r="K1202" s="2" t="s">
        <v>55</v>
      </c>
      <c r="L1202" s="2" t="s">
        <v>51</v>
      </c>
      <c r="M1202" s="2" t="s">
        <v>73</v>
      </c>
      <c r="N1202" s="3">
        <v>196943</v>
      </c>
      <c r="O1202" s="3" t="s">
        <v>57</v>
      </c>
      <c r="P1202" s="4">
        <f>IF(O1202="吨",N1202*1000,IF(O1202="万立方米",N1202*10000,""))</f>
        <v>196943000.0</v>
      </c>
      <c r="Q1202" s="2" t="s">
        <v>58</v>
      </c>
      <c r="R1202" s="2" t="s">
        <v>59</v>
      </c>
      <c r="S1202" s="2" t="s">
        <v>74</v>
      </c>
      <c r="T1202" s="2" t="s">
        <v>75</v>
      </c>
      <c r="U1202" s="4">
        <f>1.5</f>
        <v>1.5</v>
      </c>
      <c r="V1202" s="2" t="s">
        <v>62</v>
      </c>
      <c r="W1202" s="2" t="s">
        <v>76</v>
      </c>
      <c r="X1202" s="2" t="s">
        <v>64</v>
      </c>
      <c r="Y1202" s="2" t="s">
        <v>65</v>
      </c>
      <c r="Z1202" s="2">
        <v>0</v>
      </c>
      <c r="AA1202" s="2"/>
      <c r="AB1202" s="2"/>
      <c r="AC1202" s="4">
        <f>P1202*U1202/1000000</f>
        <v>295.4145</v>
      </c>
      <c r="AD1202" s="4">
        <f>AC1202*(1-Z1202/100)</f>
        <v>295.4145</v>
      </c>
      <c r="AE1202" s="2" t="s">
        <v>66</v>
      </c>
      <c r="AF1202" s="2" t="s">
        <v>67</v>
      </c>
      <c r="AG1202" s="2"/>
      <c r="AH1202" s="2" t="s">
        <v>69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1615</v>
      </c>
      <c r="B1203" s="2" t="s">
        <v>1612</v>
      </c>
      <c r="C1203" s="2" t="s">
        <v>47</v>
      </c>
      <c r="D1203" s="2" t="s">
        <v>1613</v>
      </c>
      <c r="E1203" s="2" t="s">
        <v>1450</v>
      </c>
      <c r="F1203" s="2" t="s">
        <v>228</v>
      </c>
      <c r="G1203" s="2" t="s">
        <v>117</v>
      </c>
      <c r="H1203" s="2" t="s">
        <v>52</v>
      </c>
      <c r="I1203" s="2" t="s">
        <v>53</v>
      </c>
      <c r="J1203" s="2" t="s">
        <v>230</v>
      </c>
      <c r="K1203" s="2" t="s">
        <v>55</v>
      </c>
      <c r="L1203" s="2" t="s">
        <v>51</v>
      </c>
      <c r="M1203" s="2" t="s">
        <v>78</v>
      </c>
      <c r="N1203" s="3">
        <v>196943</v>
      </c>
      <c r="O1203" s="3" t="s">
        <v>57</v>
      </c>
      <c r="P1203" s="4">
        <f>IF(O1203="吨",N1203*1000,IF(O1203="万立方米",N1203*10000,""))</f>
        <v>196943000.0</v>
      </c>
      <c r="Q1203" s="2" t="s">
        <v>58</v>
      </c>
      <c r="R1203" s="2" t="s">
        <v>59</v>
      </c>
      <c r="S1203" s="2" t="s">
        <v>79</v>
      </c>
      <c r="T1203" s="2" t="s">
        <v>75</v>
      </c>
      <c r="U1203" s="4">
        <f>6.0</f>
        <v>6.0</v>
      </c>
      <c r="V1203" s="2" t="s">
        <v>62</v>
      </c>
      <c r="W1203" s="2" t="s">
        <v>80</v>
      </c>
      <c r="X1203" s="2" t="s">
        <v>64</v>
      </c>
      <c r="Y1203" s="2" t="s">
        <v>65</v>
      </c>
      <c r="Z1203" s="2">
        <v>0</v>
      </c>
      <c r="AA1203" s="2"/>
      <c r="AB1203" s="2"/>
      <c r="AC1203" s="4">
        <f>P1203*U1203/1000000</f>
        <v>1181.658</v>
      </c>
      <c r="AD1203" s="4">
        <f>AC1203*(1-Z1203/100)</f>
        <v>1181.658</v>
      </c>
      <c r="AE1203" s="2" t="s">
        <v>66</v>
      </c>
      <c r="AF1203" s="2" t="s">
        <v>67</v>
      </c>
      <c r="AG1203" s="2"/>
      <c r="AH1203" s="2" t="s">
        <v>69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1616</v>
      </c>
      <c r="B1204" s="2" t="s">
        <v>1612</v>
      </c>
      <c r="C1204" s="2" t="s">
        <v>47</v>
      </c>
      <c r="D1204" s="2" t="s">
        <v>1613</v>
      </c>
      <c r="E1204" s="2" t="s">
        <v>1450</v>
      </c>
      <c r="F1204" s="2" t="s">
        <v>228</v>
      </c>
      <c r="G1204" s="2" t="s">
        <v>117</v>
      </c>
      <c r="H1204" s="2" t="s">
        <v>52</v>
      </c>
      <c r="I1204" s="2" t="s">
        <v>53</v>
      </c>
      <c r="J1204" s="2" t="s">
        <v>230</v>
      </c>
      <c r="K1204" s="2" t="s">
        <v>55</v>
      </c>
      <c r="L1204" s="2" t="s">
        <v>51</v>
      </c>
      <c r="M1204" s="2" t="s">
        <v>82</v>
      </c>
      <c r="N1204" s="3">
        <v>196943</v>
      </c>
      <c r="O1204" s="3" t="s">
        <v>57</v>
      </c>
      <c r="P1204" s="4">
        <f>IF(O1204="吨",N1204*1000,IF(O1204="万立方米",N1204*10000,""))</f>
        <v>196943000.0</v>
      </c>
      <c r="Q1204" s="2" t="s">
        <v>58</v>
      </c>
      <c r="R1204" s="2" t="s">
        <v>59</v>
      </c>
      <c r="S1204" s="2" t="s">
        <v>83</v>
      </c>
      <c r="T1204" s="2" t="s">
        <v>61</v>
      </c>
      <c r="U1204" s="4">
        <f>0.35</f>
        <v>0.35</v>
      </c>
      <c r="V1204" s="2" t="s">
        <v>62</v>
      </c>
      <c r="W1204" s="2" t="s">
        <v>84</v>
      </c>
      <c r="X1204" s="2" t="s">
        <v>64</v>
      </c>
      <c r="Y1204" s="2" t="s">
        <v>65</v>
      </c>
      <c r="Z1204" s="2">
        <v>0</v>
      </c>
      <c r="AA1204" s="2"/>
      <c r="AB1204" s="2"/>
      <c r="AC1204" s="4">
        <f>P1204*U1204/1000000</f>
        <v>68.93005</v>
      </c>
      <c r="AD1204" s="4">
        <f>AC1204*(1-Z1204/100)</f>
        <v>68.93005</v>
      </c>
      <c r="AE1204" s="2" t="s">
        <v>66</v>
      </c>
      <c r="AF1204" s="2" t="s">
        <v>67</v>
      </c>
      <c r="AG1204" s="2"/>
      <c r="AH1204" s="2" t="s">
        <v>69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1617</v>
      </c>
      <c r="B1205" s="2" t="s">
        <v>1612</v>
      </c>
      <c r="C1205" s="2" t="s">
        <v>47</v>
      </c>
      <c r="D1205" s="2" t="s">
        <v>1613</v>
      </c>
      <c r="E1205" s="2" t="s">
        <v>1450</v>
      </c>
      <c r="F1205" s="2" t="s">
        <v>228</v>
      </c>
      <c r="G1205" s="2" t="s">
        <v>117</v>
      </c>
      <c r="H1205" s="2" t="s">
        <v>52</v>
      </c>
      <c r="I1205" s="2" t="s">
        <v>53</v>
      </c>
      <c r="J1205" s="2" t="s">
        <v>230</v>
      </c>
      <c r="K1205" s="2" t="s">
        <v>55</v>
      </c>
      <c r="L1205" s="2" t="s">
        <v>51</v>
      </c>
      <c r="M1205" s="2" t="s">
        <v>86</v>
      </c>
      <c r="N1205" s="3">
        <v>196943</v>
      </c>
      <c r="O1205" s="3" t="s">
        <v>57</v>
      </c>
      <c r="P1205" s="4">
        <f>IF(O1205="吨",N1205*1000,IF(O1205="万立方米",N1205*10000,""))</f>
        <v>196943000.0</v>
      </c>
      <c r="Q1205" s="2" t="s">
        <v>58</v>
      </c>
      <c r="R1205" s="2" t="s">
        <v>59</v>
      </c>
      <c r="S1205" s="2" t="s">
        <v>87</v>
      </c>
      <c r="T1205" s="2" t="s">
        <v>88</v>
      </c>
      <c r="U1205" s="4">
        <f>0.75</f>
        <v>0.75</v>
      </c>
      <c r="V1205" s="2" t="s">
        <v>62</v>
      </c>
      <c r="W1205" s="2" t="s">
        <v>89</v>
      </c>
      <c r="X1205" s="2" t="s">
        <v>64</v>
      </c>
      <c r="Y1205" s="2" t="s">
        <v>65</v>
      </c>
      <c r="Z1205" s="2">
        <v>0</v>
      </c>
      <c r="AA1205" s="2"/>
      <c r="AB1205" s="2"/>
      <c r="AC1205" s="4">
        <f>P1205*U1205/1000000</f>
        <v>147.70725</v>
      </c>
      <c r="AD1205" s="4">
        <f>AC1206*(1-AA1205/100)+(AC1205-AC1206)*(1-AB1205/100)</f>
        <v>147.70725</v>
      </c>
      <c r="AE1205" s="2" t="s">
        <v>66</v>
      </c>
      <c r="AF1205" s="2" t="s">
        <v>67</v>
      </c>
      <c r="AG1205" s="2"/>
      <c r="AH1205" s="2" t="s">
        <v>69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1618</v>
      </c>
      <c r="B1206" s="2" t="s">
        <v>1612</v>
      </c>
      <c r="C1206" s="2" t="s">
        <v>47</v>
      </c>
      <c r="D1206" s="2" t="s">
        <v>1613</v>
      </c>
      <c r="E1206" s="2" t="s">
        <v>1450</v>
      </c>
      <c r="F1206" s="2" t="s">
        <v>228</v>
      </c>
      <c r="G1206" s="2" t="s">
        <v>117</v>
      </c>
      <c r="H1206" s="2" t="s">
        <v>52</v>
      </c>
      <c r="I1206" s="2" t="s">
        <v>53</v>
      </c>
      <c r="J1206" s="2" t="s">
        <v>230</v>
      </c>
      <c r="K1206" s="2" t="s">
        <v>55</v>
      </c>
      <c r="L1206" s="2" t="s">
        <v>51</v>
      </c>
      <c r="M1206" s="2" t="s">
        <v>91</v>
      </c>
      <c r="N1206" s="3">
        <v>196943</v>
      </c>
      <c r="O1206" s="3" t="s">
        <v>57</v>
      </c>
      <c r="P1206" s="4">
        <f>IF(O1206="吨",N1206*1000,IF(O1206="万立方米",N1206*10000,""))</f>
        <v>196943000.0</v>
      </c>
      <c r="Q1206" s="2" t="s">
        <v>58</v>
      </c>
      <c r="R1206" s="2" t="s">
        <v>59</v>
      </c>
      <c r="S1206" s="2" t="s">
        <v>92</v>
      </c>
      <c r="T1206" s="2" t="s">
        <v>88</v>
      </c>
      <c r="U1206" s="4">
        <f>0.75</f>
        <v>0.75</v>
      </c>
      <c r="V1206" s="2" t="s">
        <v>62</v>
      </c>
      <c r="W1206" s="2" t="s">
        <v>93</v>
      </c>
      <c r="X1206" s="2" t="s">
        <v>64</v>
      </c>
      <c r="Y1206" s="2" t="s">
        <v>65</v>
      </c>
      <c r="Z1206" s="2">
        <v>0</v>
      </c>
      <c r="AA1206" s="2"/>
      <c r="AB1206" s="2"/>
      <c r="AC1206" s="4">
        <f>P1206*U1206/1000000</f>
        <v>147.70725</v>
      </c>
      <c r="AD1206" s="4">
        <f>AC1206*(1-Z1206/100)</f>
        <v>147.70725</v>
      </c>
      <c r="AE1206" s="2" t="s">
        <v>66</v>
      </c>
      <c r="AF1206" s="2" t="s">
        <v>67</v>
      </c>
      <c r="AG1206" s="2"/>
      <c r="AH1206" s="2" t="s">
        <v>69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1619</v>
      </c>
      <c r="B1207" s="2" t="s">
        <v>1612</v>
      </c>
      <c r="C1207" s="2" t="s">
        <v>47</v>
      </c>
      <c r="D1207" s="2" t="s">
        <v>1613</v>
      </c>
      <c r="E1207" s="2" t="s">
        <v>1450</v>
      </c>
      <c r="F1207" s="2" t="s">
        <v>228</v>
      </c>
      <c r="G1207" s="2" t="s">
        <v>117</v>
      </c>
      <c r="H1207" s="2" t="s">
        <v>52</v>
      </c>
      <c r="I1207" s="2" t="s">
        <v>53</v>
      </c>
      <c r="J1207" s="2" t="s">
        <v>230</v>
      </c>
      <c r="K1207" s="2" t="s">
        <v>55</v>
      </c>
      <c r="L1207" s="2" t="s">
        <v>51</v>
      </c>
      <c r="M1207" s="2" t="s">
        <v>95</v>
      </c>
      <c r="N1207" s="3">
        <v>196943</v>
      </c>
      <c r="O1207" s="3" t="s">
        <v>57</v>
      </c>
      <c r="P1207" s="4">
        <f>IF(O1207="吨",N1207*1000,IF(O1207="万立方米",N1207*10000,""))</f>
        <v>196943000.0</v>
      </c>
      <c r="Q1207" s="2" t="s">
        <v>58</v>
      </c>
      <c r="R1207" s="2" t="s">
        <v>59</v>
      </c>
      <c r="S1207" s="2" t="s">
        <v>96</v>
      </c>
      <c r="T1207" s="2" t="s">
        <v>97</v>
      </c>
      <c r="U1207" s="4">
        <f>1.7</f>
        <v>1.7</v>
      </c>
      <c r="V1207" s="2" t="s">
        <v>62</v>
      </c>
      <c r="W1207" s="2" t="s">
        <v>98</v>
      </c>
      <c r="X1207" s="2" t="s">
        <v>64</v>
      </c>
      <c r="Y1207" s="2" t="s">
        <v>65</v>
      </c>
      <c r="Z1207" s="2">
        <v>0</v>
      </c>
      <c r="AA1207" s="2"/>
      <c r="AB1207" s="2"/>
      <c r="AC1207" s="4">
        <f>P1207*U1207/1000000</f>
        <v>334.8031</v>
      </c>
      <c r="AD1207" s="4">
        <f>AC1207*(1-Z1207/100)</f>
        <v>334.8031</v>
      </c>
      <c r="AE1207" s="2" t="s">
        <v>66</v>
      </c>
      <c r="AF1207" s="2" t="s">
        <v>67</v>
      </c>
      <c r="AG1207" s="2"/>
      <c r="AH1207" s="2" t="s">
        <v>69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1620</v>
      </c>
      <c r="B1208" s="2" t="s">
        <v>1612</v>
      </c>
      <c r="C1208" s="2" t="s">
        <v>47</v>
      </c>
      <c r="D1208" s="2" t="s">
        <v>1613</v>
      </c>
      <c r="E1208" s="2" t="s">
        <v>1450</v>
      </c>
      <c r="F1208" s="2" t="s">
        <v>228</v>
      </c>
      <c r="G1208" s="2" t="s">
        <v>117</v>
      </c>
      <c r="H1208" s="2" t="s">
        <v>52</v>
      </c>
      <c r="I1208" s="2" t="s">
        <v>53</v>
      </c>
      <c r="J1208" s="2" t="s">
        <v>230</v>
      </c>
      <c r="K1208" s="2" t="s">
        <v>55</v>
      </c>
      <c r="L1208" s="2" t="s">
        <v>51</v>
      </c>
      <c r="M1208" s="2" t="s">
        <v>100</v>
      </c>
      <c r="N1208" s="3">
        <v>196943</v>
      </c>
      <c r="O1208" s="3" t="s">
        <v>57</v>
      </c>
      <c r="P1208" s="4">
        <f>IF(O1208="吨",N1208*1000,IF(O1208="万立方米",N1208*10000,""))</f>
        <v>196943000.0</v>
      </c>
      <c r="Q1208" s="2" t="s">
        <v>58</v>
      </c>
      <c r="R1208" s="2" t="s">
        <v>59</v>
      </c>
      <c r="S1208" s="2" t="s">
        <v>101</v>
      </c>
      <c r="T1208" s="2" t="s">
        <v>75</v>
      </c>
      <c r="U1208" s="4">
        <f>0.12</f>
        <v>0.12</v>
      </c>
      <c r="V1208" s="2" t="s">
        <v>62</v>
      </c>
      <c r="W1208" s="2" t="s">
        <v>102</v>
      </c>
      <c r="X1208" s="2" t="s">
        <v>64</v>
      </c>
      <c r="Y1208" s="2" t="s">
        <v>65</v>
      </c>
      <c r="Z1208" s="2">
        <v>0</v>
      </c>
      <c r="AA1208" s="2"/>
      <c r="AB1208" s="2"/>
      <c r="AC1208" s="4">
        <f>P1208*U1208/1000000</f>
        <v>23.63316</v>
      </c>
      <c r="AD1208" s="4">
        <f>AC1208*(1-Z1208/100)</f>
        <v>23.63316</v>
      </c>
      <c r="AE1208" s="2" t="s">
        <v>66</v>
      </c>
      <c r="AF1208" s="2" t="s">
        <v>67</v>
      </c>
      <c r="AG1208" s="2"/>
      <c r="AH1208" s="2" t="s">
        <v>69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1621</v>
      </c>
      <c r="B1209" s="2" t="s">
        <v>1612</v>
      </c>
      <c r="C1209" s="2" t="s">
        <v>47</v>
      </c>
      <c r="D1209" s="2" t="s">
        <v>1613</v>
      </c>
      <c r="E1209" s="2" t="s">
        <v>1450</v>
      </c>
      <c r="F1209" s="2" t="s">
        <v>228</v>
      </c>
      <c r="G1209" s="2" t="s">
        <v>117</v>
      </c>
      <c r="H1209" s="2" t="s">
        <v>52</v>
      </c>
      <c r="I1209" s="2"/>
      <c r="J1209" s="2"/>
      <c r="K1209" s="2"/>
      <c r="L1209" s="2"/>
      <c r="M1209" s="2" t="s">
        <v>104</v>
      </c>
      <c r="N1209" s="3"/>
      <c r="O1209" s="3"/>
      <c r="P1209" s="4">
        <v>0.0</v>
      </c>
      <c r="Q1209" s="2" t="s">
        <v>105</v>
      </c>
      <c r="R1209" s="2" t="s">
        <v>106</v>
      </c>
      <c r="S1209" s="2" t="s">
        <v>107</v>
      </c>
      <c r="T1209" s="2" t="s">
        <v>108</v>
      </c>
      <c r="U1209" s="4">
        <f>0.0</f>
        <v>0.0</v>
      </c>
      <c r="V1209" s="2" t="s">
        <v>109</v>
      </c>
      <c r="W1209" s="2" t="s">
        <v>110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134</v>
      </c>
      <c r="AH1209" s="2" t="s">
        <v>69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1622</v>
      </c>
      <c r="B1210" s="2" t="s">
        <v>1623</v>
      </c>
      <c r="C1210" s="2" t="s">
        <v>47</v>
      </c>
      <c r="D1210" s="2" t="s">
        <v>1220</v>
      </c>
      <c r="E1210" s="2" t="s">
        <v>377</v>
      </c>
      <c r="F1210" s="2" t="s">
        <v>228</v>
      </c>
      <c r="G1210" s="2" t="s">
        <v>117</v>
      </c>
      <c r="H1210" s="2" t="s">
        <v>243</v>
      </c>
      <c r="I1210" s="2" t="s">
        <v>53</v>
      </c>
      <c r="J1210" s="2" t="s">
        <v>230</v>
      </c>
      <c r="K1210" s="2" t="s">
        <v>55</v>
      </c>
      <c r="L1210" s="2" t="s">
        <v>51</v>
      </c>
      <c r="M1210" s="2" t="s">
        <v>56</v>
      </c>
      <c r="N1210" s="3">
        <v>24.49</v>
      </c>
      <c r="O1210" s="3" t="s">
        <v>57</v>
      </c>
      <c r="P1210" s="4">
        <f>IF(O1210="吨",N1210*1000,IF(O1210="万立方米",N1210*10000,""))</f>
        <v>24490.0</v>
      </c>
      <c r="Q1210" s="2" t="s">
        <v>58</v>
      </c>
      <c r="R1210" s="2" t="s">
        <v>59</v>
      </c>
      <c r="S1210" s="2" t="s">
        <v>60</v>
      </c>
      <c r="T1210" s="2" t="s">
        <v>61</v>
      </c>
      <c r="U1210" s="4">
        <f>0.06</f>
        <v>0.06</v>
      </c>
      <c r="V1210" s="2" t="s">
        <v>62</v>
      </c>
      <c r="W1210" s="2" t="s">
        <v>63</v>
      </c>
      <c r="X1210" s="2" t="s">
        <v>64</v>
      </c>
      <c r="Y1210" s="2" t="s">
        <v>65</v>
      </c>
      <c r="Z1210" s="2">
        <v>0</v>
      </c>
      <c r="AA1210" s="2"/>
      <c r="AB1210" s="2"/>
      <c r="AC1210" s="4">
        <f>P1210*U1210/1000000</f>
        <v>0.0014693999999999998</v>
      </c>
      <c r="AD1210" s="4">
        <f>AC1210*(1-Z1210/100)</f>
        <v>0.0014693999999999998</v>
      </c>
      <c r="AE1210" s="2" t="s">
        <v>66</v>
      </c>
      <c r="AF1210" s="2" t="s">
        <v>67</v>
      </c>
      <c r="AG1210" s="2"/>
      <c r="AH1210" s="2" t="s">
        <v>69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1624</v>
      </c>
      <c r="B1211" s="2" t="s">
        <v>1623</v>
      </c>
      <c r="C1211" s="2" t="s">
        <v>47</v>
      </c>
      <c r="D1211" s="2" t="s">
        <v>1220</v>
      </c>
      <c r="E1211" s="2" t="s">
        <v>377</v>
      </c>
      <c r="F1211" s="2" t="s">
        <v>228</v>
      </c>
      <c r="G1211" s="2" t="s">
        <v>117</v>
      </c>
      <c r="H1211" s="2" t="s">
        <v>243</v>
      </c>
      <c r="I1211" s="2" t="s">
        <v>53</v>
      </c>
      <c r="J1211" s="2" t="s">
        <v>230</v>
      </c>
      <c r="K1211" s="2" t="s">
        <v>55</v>
      </c>
      <c r="L1211" s="2" t="s">
        <v>51</v>
      </c>
      <c r="M1211" s="2" t="s">
        <v>73</v>
      </c>
      <c r="N1211" s="3">
        <v>24.49</v>
      </c>
      <c r="O1211" s="3" t="s">
        <v>57</v>
      </c>
      <c r="P1211" s="4">
        <f>IF(O1211="吨",N1211*1000,IF(O1211="万立方米",N1211*10000,""))</f>
        <v>24490.0</v>
      </c>
      <c r="Q1211" s="2" t="s">
        <v>58</v>
      </c>
      <c r="R1211" s="2" t="s">
        <v>59</v>
      </c>
      <c r="S1211" s="2" t="s">
        <v>74</v>
      </c>
      <c r="T1211" s="2" t="s">
        <v>75</v>
      </c>
      <c r="U1211" s="4">
        <f>1.5</f>
        <v>1.5</v>
      </c>
      <c r="V1211" s="2" t="s">
        <v>62</v>
      </c>
      <c r="W1211" s="2" t="s">
        <v>76</v>
      </c>
      <c r="X1211" s="2" t="s">
        <v>64</v>
      </c>
      <c r="Y1211" s="2" t="s">
        <v>65</v>
      </c>
      <c r="Z1211" s="2">
        <v>0</v>
      </c>
      <c r="AA1211" s="2"/>
      <c r="AB1211" s="2"/>
      <c r="AC1211" s="4">
        <f>P1211*U1211/1000000</f>
        <v>0.036735</v>
      </c>
      <c r="AD1211" s="4">
        <f>AC1211*(1-Z1211/100)</f>
        <v>0.036735</v>
      </c>
      <c r="AE1211" s="2" t="s">
        <v>66</v>
      </c>
      <c r="AF1211" s="2" t="s">
        <v>67</v>
      </c>
      <c r="AG1211" s="2"/>
      <c r="AH1211" s="2" t="s">
        <v>69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1625</v>
      </c>
      <c r="B1212" s="2" t="s">
        <v>1623</v>
      </c>
      <c r="C1212" s="2" t="s">
        <v>47</v>
      </c>
      <c r="D1212" s="2" t="s">
        <v>1220</v>
      </c>
      <c r="E1212" s="2" t="s">
        <v>377</v>
      </c>
      <c r="F1212" s="2" t="s">
        <v>228</v>
      </c>
      <c r="G1212" s="2" t="s">
        <v>117</v>
      </c>
      <c r="H1212" s="2" t="s">
        <v>243</v>
      </c>
      <c r="I1212" s="2" t="s">
        <v>53</v>
      </c>
      <c r="J1212" s="2" t="s">
        <v>230</v>
      </c>
      <c r="K1212" s="2" t="s">
        <v>55</v>
      </c>
      <c r="L1212" s="2" t="s">
        <v>51</v>
      </c>
      <c r="M1212" s="2" t="s">
        <v>78</v>
      </c>
      <c r="N1212" s="3">
        <v>24.49</v>
      </c>
      <c r="O1212" s="3" t="s">
        <v>57</v>
      </c>
      <c r="P1212" s="4">
        <f>IF(O1212="吨",N1212*1000,IF(O1212="万立方米",N1212*10000,""))</f>
        <v>24490.0</v>
      </c>
      <c r="Q1212" s="2" t="s">
        <v>58</v>
      </c>
      <c r="R1212" s="2" t="s">
        <v>59</v>
      </c>
      <c r="S1212" s="2" t="s">
        <v>79</v>
      </c>
      <c r="T1212" s="2" t="s">
        <v>75</v>
      </c>
      <c r="U1212" s="4">
        <f>6.0</f>
        <v>6.0</v>
      </c>
      <c r="V1212" s="2" t="s">
        <v>62</v>
      </c>
      <c r="W1212" s="2" t="s">
        <v>80</v>
      </c>
      <c r="X1212" s="2" t="s">
        <v>64</v>
      </c>
      <c r="Y1212" s="2" t="s">
        <v>65</v>
      </c>
      <c r="Z1212" s="2">
        <v>0</v>
      </c>
      <c r="AA1212" s="2"/>
      <c r="AB1212" s="2"/>
      <c r="AC1212" s="4">
        <f>P1212*U1212/1000000</f>
        <v>0.14694</v>
      </c>
      <c r="AD1212" s="4">
        <f>AC1212*(1-Z1212/100)</f>
        <v>0.14694</v>
      </c>
      <c r="AE1212" s="2" t="s">
        <v>66</v>
      </c>
      <c r="AF1212" s="2" t="s">
        <v>67</v>
      </c>
      <c r="AG1212" s="2"/>
      <c r="AH1212" s="2" t="s">
        <v>69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1626</v>
      </c>
      <c r="B1213" s="2" t="s">
        <v>1623</v>
      </c>
      <c r="C1213" s="2" t="s">
        <v>47</v>
      </c>
      <c r="D1213" s="2" t="s">
        <v>1220</v>
      </c>
      <c r="E1213" s="2" t="s">
        <v>377</v>
      </c>
      <c r="F1213" s="2" t="s">
        <v>228</v>
      </c>
      <c r="G1213" s="2" t="s">
        <v>117</v>
      </c>
      <c r="H1213" s="2" t="s">
        <v>243</v>
      </c>
      <c r="I1213" s="2" t="s">
        <v>53</v>
      </c>
      <c r="J1213" s="2" t="s">
        <v>230</v>
      </c>
      <c r="K1213" s="2" t="s">
        <v>55</v>
      </c>
      <c r="L1213" s="2" t="s">
        <v>51</v>
      </c>
      <c r="M1213" s="2" t="s">
        <v>82</v>
      </c>
      <c r="N1213" s="3">
        <v>24.49</v>
      </c>
      <c r="O1213" s="3" t="s">
        <v>57</v>
      </c>
      <c r="P1213" s="4">
        <f>IF(O1213="吨",N1213*1000,IF(O1213="万立方米",N1213*10000,""))</f>
        <v>24490.0</v>
      </c>
      <c r="Q1213" s="2" t="s">
        <v>58</v>
      </c>
      <c r="R1213" s="2" t="s">
        <v>59</v>
      </c>
      <c r="S1213" s="2" t="s">
        <v>83</v>
      </c>
      <c r="T1213" s="2" t="s">
        <v>61</v>
      </c>
      <c r="U1213" s="4">
        <f>0.35</f>
        <v>0.35</v>
      </c>
      <c r="V1213" s="2" t="s">
        <v>62</v>
      </c>
      <c r="W1213" s="2" t="s">
        <v>84</v>
      </c>
      <c r="X1213" s="2" t="s">
        <v>64</v>
      </c>
      <c r="Y1213" s="2" t="s">
        <v>65</v>
      </c>
      <c r="Z1213" s="2">
        <v>0</v>
      </c>
      <c r="AA1213" s="2"/>
      <c r="AB1213" s="2"/>
      <c r="AC1213" s="4">
        <f>P1213*U1213/1000000</f>
        <v>0.0085715</v>
      </c>
      <c r="AD1213" s="4">
        <f>AC1213*(1-Z1213/100)</f>
        <v>0.0085715</v>
      </c>
      <c r="AE1213" s="2" t="s">
        <v>66</v>
      </c>
      <c r="AF1213" s="2" t="s">
        <v>67</v>
      </c>
      <c r="AG1213" s="2"/>
      <c r="AH1213" s="2" t="s">
        <v>69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1627</v>
      </c>
      <c r="B1214" s="2" t="s">
        <v>1623</v>
      </c>
      <c r="C1214" s="2" t="s">
        <v>47</v>
      </c>
      <c r="D1214" s="2" t="s">
        <v>1220</v>
      </c>
      <c r="E1214" s="2" t="s">
        <v>377</v>
      </c>
      <c r="F1214" s="2" t="s">
        <v>228</v>
      </c>
      <c r="G1214" s="2" t="s">
        <v>117</v>
      </c>
      <c r="H1214" s="2" t="s">
        <v>243</v>
      </c>
      <c r="I1214" s="2" t="s">
        <v>53</v>
      </c>
      <c r="J1214" s="2" t="s">
        <v>230</v>
      </c>
      <c r="K1214" s="2" t="s">
        <v>55</v>
      </c>
      <c r="L1214" s="2" t="s">
        <v>51</v>
      </c>
      <c r="M1214" s="2" t="s">
        <v>86</v>
      </c>
      <c r="N1214" s="3">
        <v>24.49</v>
      </c>
      <c r="O1214" s="3" t="s">
        <v>57</v>
      </c>
      <c r="P1214" s="4">
        <f>IF(O1214="吨",N1214*1000,IF(O1214="万立方米",N1214*10000,""))</f>
        <v>24490.0</v>
      </c>
      <c r="Q1214" s="2" t="s">
        <v>58</v>
      </c>
      <c r="R1214" s="2" t="s">
        <v>59</v>
      </c>
      <c r="S1214" s="2" t="s">
        <v>87</v>
      </c>
      <c r="T1214" s="2" t="s">
        <v>88</v>
      </c>
      <c r="U1214" s="4">
        <f>0.75</f>
        <v>0.75</v>
      </c>
      <c r="V1214" s="2" t="s">
        <v>62</v>
      </c>
      <c r="W1214" s="2" t="s">
        <v>89</v>
      </c>
      <c r="X1214" s="2" t="s">
        <v>64</v>
      </c>
      <c r="Y1214" s="2" t="s">
        <v>65</v>
      </c>
      <c r="Z1214" s="2">
        <v>0</v>
      </c>
      <c r="AA1214" s="2"/>
      <c r="AB1214" s="2"/>
      <c r="AC1214" s="4">
        <f>P1214*U1214/1000000</f>
        <v>0.0183675</v>
      </c>
      <c r="AD1214" s="4">
        <f>AC1215*(1-AA1214/100)+(AC1214-AC1215)*(1-AB1214/100)</f>
        <v>0.0183675</v>
      </c>
      <c r="AE1214" s="2" t="s">
        <v>66</v>
      </c>
      <c r="AF1214" s="2" t="s">
        <v>67</v>
      </c>
      <c r="AG1214" s="2"/>
      <c r="AH1214" s="2" t="s">
        <v>69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1628</v>
      </c>
      <c r="B1215" s="2" t="s">
        <v>1623</v>
      </c>
      <c r="C1215" s="2" t="s">
        <v>47</v>
      </c>
      <c r="D1215" s="2" t="s">
        <v>1220</v>
      </c>
      <c r="E1215" s="2" t="s">
        <v>377</v>
      </c>
      <c r="F1215" s="2" t="s">
        <v>228</v>
      </c>
      <c r="G1215" s="2" t="s">
        <v>117</v>
      </c>
      <c r="H1215" s="2" t="s">
        <v>243</v>
      </c>
      <c r="I1215" s="2" t="s">
        <v>53</v>
      </c>
      <c r="J1215" s="2" t="s">
        <v>230</v>
      </c>
      <c r="K1215" s="2" t="s">
        <v>55</v>
      </c>
      <c r="L1215" s="2" t="s">
        <v>51</v>
      </c>
      <c r="M1215" s="2" t="s">
        <v>91</v>
      </c>
      <c r="N1215" s="3">
        <v>24.49</v>
      </c>
      <c r="O1215" s="3" t="s">
        <v>57</v>
      </c>
      <c r="P1215" s="4">
        <f>IF(O1215="吨",N1215*1000,IF(O1215="万立方米",N1215*10000,""))</f>
        <v>24490.0</v>
      </c>
      <c r="Q1215" s="2" t="s">
        <v>58</v>
      </c>
      <c r="R1215" s="2" t="s">
        <v>59</v>
      </c>
      <c r="S1215" s="2" t="s">
        <v>92</v>
      </c>
      <c r="T1215" s="2" t="s">
        <v>88</v>
      </c>
      <c r="U1215" s="4">
        <f>0.75</f>
        <v>0.75</v>
      </c>
      <c r="V1215" s="2" t="s">
        <v>62</v>
      </c>
      <c r="W1215" s="2" t="s">
        <v>93</v>
      </c>
      <c r="X1215" s="2" t="s">
        <v>64</v>
      </c>
      <c r="Y1215" s="2" t="s">
        <v>65</v>
      </c>
      <c r="Z1215" s="2">
        <v>0</v>
      </c>
      <c r="AA1215" s="2"/>
      <c r="AB1215" s="2"/>
      <c r="AC1215" s="4">
        <f>P1215*U1215/1000000</f>
        <v>0.0183675</v>
      </c>
      <c r="AD1215" s="4">
        <f>AC1215*(1-Z1215/100)</f>
        <v>0.0183675</v>
      </c>
      <c r="AE1215" s="2" t="s">
        <v>66</v>
      </c>
      <c r="AF1215" s="2" t="s">
        <v>67</v>
      </c>
      <c r="AG1215" s="2"/>
      <c r="AH1215" s="2" t="s">
        <v>69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1629</v>
      </c>
      <c r="B1216" s="2" t="s">
        <v>1623</v>
      </c>
      <c r="C1216" s="2" t="s">
        <v>47</v>
      </c>
      <c r="D1216" s="2" t="s">
        <v>1220</v>
      </c>
      <c r="E1216" s="2" t="s">
        <v>377</v>
      </c>
      <c r="F1216" s="2" t="s">
        <v>228</v>
      </c>
      <c r="G1216" s="2" t="s">
        <v>117</v>
      </c>
      <c r="H1216" s="2" t="s">
        <v>243</v>
      </c>
      <c r="I1216" s="2" t="s">
        <v>53</v>
      </c>
      <c r="J1216" s="2" t="s">
        <v>230</v>
      </c>
      <c r="K1216" s="2" t="s">
        <v>55</v>
      </c>
      <c r="L1216" s="2" t="s">
        <v>51</v>
      </c>
      <c r="M1216" s="2" t="s">
        <v>95</v>
      </c>
      <c r="N1216" s="3">
        <v>24.49</v>
      </c>
      <c r="O1216" s="3" t="s">
        <v>57</v>
      </c>
      <c r="P1216" s="4">
        <f>IF(O1216="吨",N1216*1000,IF(O1216="万立方米",N1216*10000,""))</f>
        <v>24490.0</v>
      </c>
      <c r="Q1216" s="2" t="s">
        <v>58</v>
      </c>
      <c r="R1216" s="2" t="s">
        <v>59</v>
      </c>
      <c r="S1216" s="2" t="s">
        <v>96</v>
      </c>
      <c r="T1216" s="2" t="s">
        <v>97</v>
      </c>
      <c r="U1216" s="4">
        <f>1.7</f>
        <v>1.7</v>
      </c>
      <c r="V1216" s="2" t="s">
        <v>62</v>
      </c>
      <c r="W1216" s="2" t="s">
        <v>98</v>
      </c>
      <c r="X1216" s="2" t="s">
        <v>64</v>
      </c>
      <c r="Y1216" s="2" t="s">
        <v>65</v>
      </c>
      <c r="Z1216" s="2">
        <v>0</v>
      </c>
      <c r="AA1216" s="2"/>
      <c r="AB1216" s="2"/>
      <c r="AC1216" s="4">
        <f>P1216*U1216/1000000</f>
        <v>0.041633</v>
      </c>
      <c r="AD1216" s="4">
        <f>AC1216*(1-Z1216/100)</f>
        <v>0.041633</v>
      </c>
      <c r="AE1216" s="2" t="s">
        <v>66</v>
      </c>
      <c r="AF1216" s="2" t="s">
        <v>67</v>
      </c>
      <c r="AG1216" s="2"/>
      <c r="AH1216" s="2" t="s">
        <v>69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1630</v>
      </c>
      <c r="B1217" s="2" t="s">
        <v>1623</v>
      </c>
      <c r="C1217" s="2" t="s">
        <v>47</v>
      </c>
      <c r="D1217" s="2" t="s">
        <v>1220</v>
      </c>
      <c r="E1217" s="2" t="s">
        <v>377</v>
      </c>
      <c r="F1217" s="2" t="s">
        <v>228</v>
      </c>
      <c r="G1217" s="2" t="s">
        <v>117</v>
      </c>
      <c r="H1217" s="2" t="s">
        <v>243</v>
      </c>
      <c r="I1217" s="2" t="s">
        <v>53</v>
      </c>
      <c r="J1217" s="2" t="s">
        <v>230</v>
      </c>
      <c r="K1217" s="2" t="s">
        <v>55</v>
      </c>
      <c r="L1217" s="2" t="s">
        <v>51</v>
      </c>
      <c r="M1217" s="2" t="s">
        <v>100</v>
      </c>
      <c r="N1217" s="3">
        <v>24.49</v>
      </c>
      <c r="O1217" s="3" t="s">
        <v>57</v>
      </c>
      <c r="P1217" s="4">
        <f>IF(O1217="吨",N1217*1000,IF(O1217="万立方米",N1217*10000,""))</f>
        <v>24490.0</v>
      </c>
      <c r="Q1217" s="2" t="s">
        <v>58</v>
      </c>
      <c r="R1217" s="2" t="s">
        <v>59</v>
      </c>
      <c r="S1217" s="2" t="s">
        <v>101</v>
      </c>
      <c r="T1217" s="2" t="s">
        <v>75</v>
      </c>
      <c r="U1217" s="4">
        <f>0.12</f>
        <v>0.12</v>
      </c>
      <c r="V1217" s="2" t="s">
        <v>62</v>
      </c>
      <c r="W1217" s="2" t="s">
        <v>102</v>
      </c>
      <c r="X1217" s="2" t="s">
        <v>64</v>
      </c>
      <c r="Y1217" s="2" t="s">
        <v>65</v>
      </c>
      <c r="Z1217" s="2">
        <v>0</v>
      </c>
      <c r="AA1217" s="2"/>
      <c r="AB1217" s="2"/>
      <c r="AC1217" s="4">
        <f>P1217*U1217/1000000</f>
        <v>0.0029387999999999997</v>
      </c>
      <c r="AD1217" s="4">
        <f>AC1217*(1-Z1217/100)</f>
        <v>0.0029387999999999997</v>
      </c>
      <c r="AE1217" s="2" t="s">
        <v>66</v>
      </c>
      <c r="AF1217" s="2" t="s">
        <v>67</v>
      </c>
      <c r="AG1217" s="2"/>
      <c r="AH1217" s="2" t="s">
        <v>69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1631</v>
      </c>
      <c r="B1218" s="2" t="s">
        <v>1623</v>
      </c>
      <c r="C1218" s="2" t="s">
        <v>47</v>
      </c>
      <c r="D1218" s="2" t="s">
        <v>1220</v>
      </c>
      <c r="E1218" s="2" t="s">
        <v>377</v>
      </c>
      <c r="F1218" s="2" t="s">
        <v>228</v>
      </c>
      <c r="G1218" s="2" t="s">
        <v>117</v>
      </c>
      <c r="H1218" s="2" t="s">
        <v>243</v>
      </c>
      <c r="I1218" s="2" t="s">
        <v>161</v>
      </c>
      <c r="J1218" s="2" t="s">
        <v>180</v>
      </c>
      <c r="K1218" s="2" t="s">
        <v>180</v>
      </c>
      <c r="L1218" s="2" t="s">
        <v>181</v>
      </c>
      <c r="M1218" s="2" t="s">
        <v>56</v>
      </c>
      <c r="N1218" s="3">
        <v>7.889</v>
      </c>
      <c r="O1218" s="3" t="s">
        <v>182</v>
      </c>
      <c r="P1218" s="4">
        <f>IF(O1218="吨",N1218*1000,IF(O1218="万立方米",N1218*10000,""))</f>
        <v>78890.0</v>
      </c>
      <c r="Q1218" s="2" t="s">
        <v>183</v>
      </c>
      <c r="R1218" s="2" t="s">
        <v>184</v>
      </c>
      <c r="S1218" s="2" t="s">
        <v>185</v>
      </c>
      <c r="T1218" s="2" t="s">
        <v>75</v>
      </c>
      <c r="U1218" s="4">
        <f>0.001</f>
        <v>0.001</v>
      </c>
      <c r="V1218" s="2" t="s">
        <v>186</v>
      </c>
      <c r="W1218" s="2" t="s">
        <v>187</v>
      </c>
      <c r="X1218" s="2" t="s">
        <v>64</v>
      </c>
      <c r="Y1218" s="2" t="s">
        <v>65</v>
      </c>
      <c r="Z1218" s="2">
        <v>0</v>
      </c>
      <c r="AA1218" s="2"/>
      <c r="AB1218" s="2"/>
      <c r="AC1218" s="4">
        <f>P1218*U1218/1000000</f>
        <v>7.889e-05</v>
      </c>
      <c r="AD1218" s="4">
        <f>AC1218*(1-Z1218/100)</f>
        <v>7.889e-05</v>
      </c>
      <c r="AE1218" s="2" t="s">
        <v>66</v>
      </c>
      <c r="AF1218" s="2" t="s">
        <v>67</v>
      </c>
      <c r="AG1218" s="2"/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1632</v>
      </c>
      <c r="B1219" s="2" t="s">
        <v>1623</v>
      </c>
      <c r="C1219" s="2" t="s">
        <v>47</v>
      </c>
      <c r="D1219" s="2" t="s">
        <v>1220</v>
      </c>
      <c r="E1219" s="2" t="s">
        <v>377</v>
      </c>
      <c r="F1219" s="2" t="s">
        <v>228</v>
      </c>
      <c r="G1219" s="2" t="s">
        <v>117</v>
      </c>
      <c r="H1219" s="2" t="s">
        <v>243</v>
      </c>
      <c r="I1219" s="2" t="s">
        <v>161</v>
      </c>
      <c r="J1219" s="2" t="s">
        <v>180</v>
      </c>
      <c r="K1219" s="2" t="s">
        <v>180</v>
      </c>
      <c r="L1219" s="2" t="s">
        <v>181</v>
      </c>
      <c r="M1219" s="2" t="s">
        <v>73</v>
      </c>
      <c r="N1219" s="3">
        <v>7.889</v>
      </c>
      <c r="O1219" s="3" t="s">
        <v>182</v>
      </c>
      <c r="P1219" s="4">
        <f>IF(O1219="吨",N1219*1000,IF(O1219="万立方米",N1219*10000,""))</f>
        <v>78890.0</v>
      </c>
      <c r="Q1219" s="2" t="s">
        <v>183</v>
      </c>
      <c r="R1219" s="2" t="s">
        <v>184</v>
      </c>
      <c r="S1219" s="2" t="s">
        <v>189</v>
      </c>
      <c r="T1219" s="2" t="s">
        <v>75</v>
      </c>
      <c r="U1219" s="4">
        <f>0.35</f>
        <v>0.35</v>
      </c>
      <c r="V1219" s="2" t="s">
        <v>186</v>
      </c>
      <c r="W1219" s="2" t="s">
        <v>190</v>
      </c>
      <c r="X1219" s="2" t="s">
        <v>64</v>
      </c>
      <c r="Y1219" s="2" t="s">
        <v>65</v>
      </c>
      <c r="Z1219" s="2">
        <v>0</v>
      </c>
      <c r="AA1219" s="2"/>
      <c r="AB1219" s="2"/>
      <c r="AC1219" s="4">
        <f>P1219*U1219/1000000</f>
        <v>0.0276115</v>
      </c>
      <c r="AD1219" s="4">
        <f>AC1219*(1-Z1219/100)</f>
        <v>0.0276115</v>
      </c>
      <c r="AE1219" s="2" t="s">
        <v>66</v>
      </c>
      <c r="AF1219" s="2" t="s">
        <v>67</v>
      </c>
      <c r="AG1219" s="2"/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1633</v>
      </c>
      <c r="B1220" s="2" t="s">
        <v>1623</v>
      </c>
      <c r="C1220" s="2" t="s">
        <v>47</v>
      </c>
      <c r="D1220" s="2" t="s">
        <v>1220</v>
      </c>
      <c r="E1220" s="2" t="s">
        <v>377</v>
      </c>
      <c r="F1220" s="2" t="s">
        <v>228</v>
      </c>
      <c r="G1220" s="2" t="s">
        <v>117</v>
      </c>
      <c r="H1220" s="2" t="s">
        <v>243</v>
      </c>
      <c r="I1220" s="2" t="s">
        <v>161</v>
      </c>
      <c r="J1220" s="2" t="s">
        <v>180</v>
      </c>
      <c r="K1220" s="2" t="s">
        <v>180</v>
      </c>
      <c r="L1220" s="2" t="s">
        <v>181</v>
      </c>
      <c r="M1220" s="2" t="s">
        <v>78</v>
      </c>
      <c r="N1220" s="3">
        <v>7.889</v>
      </c>
      <c r="O1220" s="3" t="s">
        <v>182</v>
      </c>
      <c r="P1220" s="4">
        <f>IF(O1220="吨",N1220*1000,IF(O1220="万立方米",N1220*10000,""))</f>
        <v>78890.0</v>
      </c>
      <c r="Q1220" s="2" t="s">
        <v>183</v>
      </c>
      <c r="R1220" s="2" t="s">
        <v>184</v>
      </c>
      <c r="S1220" s="2" t="s">
        <v>192</v>
      </c>
      <c r="T1220" s="2" t="s">
        <v>75</v>
      </c>
      <c r="U1220" s="4">
        <f>1.2</f>
        <v>1.2</v>
      </c>
      <c r="V1220" s="2" t="s">
        <v>186</v>
      </c>
      <c r="W1220" s="2" t="s">
        <v>193</v>
      </c>
      <c r="X1220" s="2" t="s">
        <v>64</v>
      </c>
      <c r="Y1220" s="2" t="s">
        <v>65</v>
      </c>
      <c r="Z1220" s="2">
        <v>0</v>
      </c>
      <c r="AA1220" s="2"/>
      <c r="AB1220" s="2"/>
      <c r="AC1220" s="4">
        <f>P1220*U1220/1000000</f>
        <v>0.094668</v>
      </c>
      <c r="AD1220" s="4">
        <f>AC1220*(1-Z1220/100)</f>
        <v>0.094668</v>
      </c>
      <c r="AE1220" s="2" t="s">
        <v>66</v>
      </c>
      <c r="AF1220" s="2" t="s">
        <v>67</v>
      </c>
      <c r="AG1220" s="2"/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1634</v>
      </c>
      <c r="B1221" s="2" t="s">
        <v>1623</v>
      </c>
      <c r="C1221" s="2" t="s">
        <v>47</v>
      </c>
      <c r="D1221" s="2" t="s">
        <v>1220</v>
      </c>
      <c r="E1221" s="2" t="s">
        <v>377</v>
      </c>
      <c r="F1221" s="2" t="s">
        <v>228</v>
      </c>
      <c r="G1221" s="2" t="s">
        <v>117</v>
      </c>
      <c r="H1221" s="2" t="s">
        <v>243</v>
      </c>
      <c r="I1221" s="2" t="s">
        <v>161</v>
      </c>
      <c r="J1221" s="2" t="s">
        <v>180</v>
      </c>
      <c r="K1221" s="2" t="s">
        <v>180</v>
      </c>
      <c r="L1221" s="2" t="s">
        <v>181</v>
      </c>
      <c r="M1221" s="2" t="s">
        <v>82</v>
      </c>
      <c r="N1221" s="3">
        <v>7.889</v>
      </c>
      <c r="O1221" s="3" t="s">
        <v>182</v>
      </c>
      <c r="P1221" s="4">
        <f>IF(O1221="吨",N1221*1000,IF(O1221="万立方米",N1221*10000,""))</f>
        <v>78890.0</v>
      </c>
      <c r="Q1221" s="2" t="s">
        <v>183</v>
      </c>
      <c r="R1221" s="2" t="s">
        <v>184</v>
      </c>
      <c r="S1221" s="2" t="s">
        <v>195</v>
      </c>
      <c r="T1221" s="2" t="s">
        <v>75</v>
      </c>
      <c r="U1221" s="4">
        <f>0.002</f>
        <v>0.002</v>
      </c>
      <c r="V1221" s="2" t="s">
        <v>186</v>
      </c>
      <c r="W1221" s="2" t="s">
        <v>196</v>
      </c>
      <c r="X1221" s="2" t="s">
        <v>64</v>
      </c>
      <c r="Y1221" s="2" t="s">
        <v>65</v>
      </c>
      <c r="Z1221" s="2">
        <v>0</v>
      </c>
      <c r="AA1221" s="2"/>
      <c r="AB1221" s="2"/>
      <c r="AC1221" s="4">
        <f>P1221*U1221/1000000</f>
        <v>0.00015778</v>
      </c>
      <c r="AD1221" s="4">
        <f>AC1221*(1-Z1221/100)</f>
        <v>0.00015778</v>
      </c>
      <c r="AE1221" s="2" t="s">
        <v>66</v>
      </c>
      <c r="AF1221" s="2" t="s">
        <v>67</v>
      </c>
      <c r="AG1221" s="2"/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1635</v>
      </c>
      <c r="B1222" s="2" t="s">
        <v>1623</v>
      </c>
      <c r="C1222" s="2" t="s">
        <v>47</v>
      </c>
      <c r="D1222" s="2" t="s">
        <v>1220</v>
      </c>
      <c r="E1222" s="2" t="s">
        <v>377</v>
      </c>
      <c r="F1222" s="2" t="s">
        <v>228</v>
      </c>
      <c r="G1222" s="2" t="s">
        <v>117</v>
      </c>
      <c r="H1222" s="2" t="s">
        <v>243</v>
      </c>
      <c r="I1222" s="2" t="s">
        <v>161</v>
      </c>
      <c r="J1222" s="2" t="s">
        <v>180</v>
      </c>
      <c r="K1222" s="2" t="s">
        <v>180</v>
      </c>
      <c r="L1222" s="2" t="s">
        <v>181</v>
      </c>
      <c r="M1222" s="2" t="s">
        <v>86</v>
      </c>
      <c r="N1222" s="3">
        <v>7.889</v>
      </c>
      <c r="O1222" s="3" t="s">
        <v>182</v>
      </c>
      <c r="P1222" s="4">
        <f>IF(O1222="吨",N1222*1000,IF(O1222="万立方米",N1222*10000,""))</f>
        <v>78890.0</v>
      </c>
      <c r="Q1222" s="2" t="s">
        <v>183</v>
      </c>
      <c r="R1222" s="2" t="s">
        <v>184</v>
      </c>
      <c r="S1222" s="2" t="s">
        <v>198</v>
      </c>
      <c r="T1222" s="2" t="s">
        <v>75</v>
      </c>
      <c r="U1222" s="4">
        <f>0.01</f>
        <v>0.01</v>
      </c>
      <c r="V1222" s="2" t="s">
        <v>186</v>
      </c>
      <c r="W1222" s="2" t="s">
        <v>199</v>
      </c>
      <c r="X1222" s="2" t="s">
        <v>64</v>
      </c>
      <c r="Y1222" s="2" t="s">
        <v>65</v>
      </c>
      <c r="Z1222" s="2">
        <v>0</v>
      </c>
      <c r="AA1222" s="2"/>
      <c r="AB1222" s="2"/>
      <c r="AC1222" s="4">
        <f>P1222*U1222/1000000</f>
        <v>0.0007888999999999999</v>
      </c>
      <c r="AD1222" s="4">
        <f>AC1223*(1-AA1222/100)+(AC1222-AC1223)*(1-AB1222/100)</f>
        <v>0.0007888999999999999</v>
      </c>
      <c r="AE1222" s="2" t="s">
        <v>66</v>
      </c>
      <c r="AF1222" s="2" t="s">
        <v>67</v>
      </c>
      <c r="AG1222" s="2"/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1636</v>
      </c>
      <c r="B1223" s="2" t="s">
        <v>1623</v>
      </c>
      <c r="C1223" s="2" t="s">
        <v>47</v>
      </c>
      <c r="D1223" s="2" t="s">
        <v>1220</v>
      </c>
      <c r="E1223" s="2" t="s">
        <v>377</v>
      </c>
      <c r="F1223" s="2" t="s">
        <v>228</v>
      </c>
      <c r="G1223" s="2" t="s">
        <v>117</v>
      </c>
      <c r="H1223" s="2" t="s">
        <v>243</v>
      </c>
      <c r="I1223" s="2" t="s">
        <v>161</v>
      </c>
      <c r="J1223" s="2" t="s">
        <v>180</v>
      </c>
      <c r="K1223" s="2" t="s">
        <v>180</v>
      </c>
      <c r="L1223" s="2" t="s">
        <v>181</v>
      </c>
      <c r="M1223" s="2" t="s">
        <v>91</v>
      </c>
      <c r="N1223" s="3">
        <v>7.889</v>
      </c>
      <c r="O1223" s="3" t="s">
        <v>182</v>
      </c>
      <c r="P1223" s="4">
        <f>IF(O1223="吨",N1223*1000,IF(O1223="万立方米",N1223*10000,""))</f>
        <v>78890.0</v>
      </c>
      <c r="Q1223" s="2" t="s">
        <v>183</v>
      </c>
      <c r="R1223" s="2" t="s">
        <v>184</v>
      </c>
      <c r="S1223" s="2" t="s">
        <v>201</v>
      </c>
      <c r="T1223" s="2" t="s">
        <v>75</v>
      </c>
      <c r="U1223" s="4">
        <f>0.005</f>
        <v>0.005</v>
      </c>
      <c r="V1223" s="2" t="s">
        <v>186</v>
      </c>
      <c r="W1223" s="2" t="s">
        <v>202</v>
      </c>
      <c r="X1223" s="2" t="s">
        <v>64</v>
      </c>
      <c r="Y1223" s="2" t="s">
        <v>65</v>
      </c>
      <c r="Z1223" s="2">
        <v>0</v>
      </c>
      <c r="AA1223" s="2"/>
      <c r="AB1223" s="2"/>
      <c r="AC1223" s="4">
        <f>P1223*U1223/1000000</f>
        <v>0.00039444999999999997</v>
      </c>
      <c r="AD1223" s="4">
        <f>AC1223*(1-Z1223/100)</f>
        <v>0.00039444999999999997</v>
      </c>
      <c r="AE1223" s="2" t="s">
        <v>66</v>
      </c>
      <c r="AF1223" s="2" t="s">
        <v>67</v>
      </c>
      <c r="AG1223" s="2"/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1637</v>
      </c>
      <c r="B1224" s="2" t="s">
        <v>1623</v>
      </c>
      <c r="C1224" s="2" t="s">
        <v>47</v>
      </c>
      <c r="D1224" s="2" t="s">
        <v>1220</v>
      </c>
      <c r="E1224" s="2" t="s">
        <v>377</v>
      </c>
      <c r="F1224" s="2" t="s">
        <v>228</v>
      </c>
      <c r="G1224" s="2" t="s">
        <v>117</v>
      </c>
      <c r="H1224" s="2" t="s">
        <v>243</v>
      </c>
      <c r="I1224" s="2" t="s">
        <v>161</v>
      </c>
      <c r="J1224" s="2" t="s">
        <v>180</v>
      </c>
      <c r="K1224" s="2" t="s">
        <v>180</v>
      </c>
      <c r="L1224" s="2" t="s">
        <v>181</v>
      </c>
      <c r="M1224" s="2" t="s">
        <v>95</v>
      </c>
      <c r="N1224" s="3">
        <v>7.889</v>
      </c>
      <c r="O1224" s="3" t="s">
        <v>182</v>
      </c>
      <c r="P1224" s="4">
        <f>IF(O1224="吨",N1224*1000,IF(O1224="万立方米",N1224*10000,""))</f>
        <v>78890.0</v>
      </c>
      <c r="Q1224" s="2" t="s">
        <v>183</v>
      </c>
      <c r="R1224" s="2" t="s">
        <v>184</v>
      </c>
      <c r="S1224" s="2" t="s">
        <v>204</v>
      </c>
      <c r="T1224" s="2" t="s">
        <v>75</v>
      </c>
      <c r="U1224" s="4">
        <f>0.005</f>
        <v>0.005</v>
      </c>
      <c r="V1224" s="2" t="s">
        <v>186</v>
      </c>
      <c r="W1224" s="2" t="s">
        <v>205</v>
      </c>
      <c r="X1224" s="2" t="s">
        <v>64</v>
      </c>
      <c r="Y1224" s="2" t="s">
        <v>65</v>
      </c>
      <c r="Z1224" s="2">
        <v>0</v>
      </c>
      <c r="AA1224" s="2"/>
      <c r="AB1224" s="2"/>
      <c r="AC1224" s="4">
        <f>P1224*U1224/1000000</f>
        <v>0.00039444999999999997</v>
      </c>
      <c r="AD1224" s="4">
        <f>AC1224*(1-Z1224/100)</f>
        <v>0.00039444999999999997</v>
      </c>
      <c r="AE1224" s="2" t="s">
        <v>66</v>
      </c>
      <c r="AF1224" s="2" t="s">
        <v>67</v>
      </c>
      <c r="AG1224" s="2"/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1638</v>
      </c>
      <c r="B1225" s="2" t="s">
        <v>1623</v>
      </c>
      <c r="C1225" s="2" t="s">
        <v>47</v>
      </c>
      <c r="D1225" s="2" t="s">
        <v>1220</v>
      </c>
      <c r="E1225" s="2" t="s">
        <v>377</v>
      </c>
      <c r="F1225" s="2" t="s">
        <v>228</v>
      </c>
      <c r="G1225" s="2" t="s">
        <v>117</v>
      </c>
      <c r="H1225" s="2" t="s">
        <v>243</v>
      </c>
      <c r="I1225" s="2" t="s">
        <v>161</v>
      </c>
      <c r="J1225" s="2" t="s">
        <v>180</v>
      </c>
      <c r="K1225" s="2" t="s">
        <v>180</v>
      </c>
      <c r="L1225" s="2" t="s">
        <v>181</v>
      </c>
      <c r="M1225" s="2" t="s">
        <v>100</v>
      </c>
      <c r="N1225" s="3">
        <v>7.889</v>
      </c>
      <c r="O1225" s="3" t="s">
        <v>182</v>
      </c>
      <c r="P1225" s="4">
        <f>IF(O1225="吨",N1225*1000,IF(O1225="万立方米",N1225*10000,""))</f>
        <v>78890.0</v>
      </c>
      <c r="Q1225" s="2" t="s">
        <v>183</v>
      </c>
      <c r="R1225" s="2" t="s">
        <v>184</v>
      </c>
      <c r="S1225" s="2" t="s">
        <v>207</v>
      </c>
      <c r="T1225" s="2" t="s">
        <v>75</v>
      </c>
      <c r="U1225" s="4">
        <f>0.02</f>
        <v>0.02</v>
      </c>
      <c r="V1225" s="2" t="s">
        <v>186</v>
      </c>
      <c r="W1225" s="2" t="s">
        <v>208</v>
      </c>
      <c r="X1225" s="2" t="s">
        <v>64</v>
      </c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/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1639</v>
      </c>
      <c r="B1226" s="2" t="s">
        <v>1623</v>
      </c>
      <c r="C1226" s="2" t="s">
        <v>47</v>
      </c>
      <c r="D1226" s="2" t="s">
        <v>1220</v>
      </c>
      <c r="E1226" s="2" t="s">
        <v>377</v>
      </c>
      <c r="F1226" s="2" t="s">
        <v>228</v>
      </c>
      <c r="G1226" s="2" t="s">
        <v>117</v>
      </c>
      <c r="H1226" s="2" t="s">
        <v>243</v>
      </c>
      <c r="I1226" s="2"/>
      <c r="J1226" s="2"/>
      <c r="K1226" s="2"/>
      <c r="L1226" s="2"/>
      <c r="M1226" s="2" t="s">
        <v>104</v>
      </c>
      <c r="N1226" s="3"/>
      <c r="O1226" s="3"/>
      <c r="P1226" s="4">
        <v>0.0</v>
      </c>
      <c r="Q1226" s="2" t="s">
        <v>105</v>
      </c>
      <c r="R1226" s="2" t="s">
        <v>106</v>
      </c>
      <c r="S1226" s="2" t="s">
        <v>107</v>
      </c>
      <c r="T1226" s="2" t="s">
        <v>108</v>
      </c>
      <c r="U1226" s="4">
        <f>0.0</f>
        <v>0.0</v>
      </c>
      <c r="V1226" s="2" t="s">
        <v>109</v>
      </c>
      <c r="W1226" s="2" t="s">
        <v>110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134</v>
      </c>
      <c r="AH1226" s="2" t="s">
        <v>69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1640</v>
      </c>
      <c r="B1227" s="2" t="s">
        <v>1641</v>
      </c>
      <c r="C1227" s="2" t="s">
        <v>47</v>
      </c>
      <c r="D1227" s="2" t="s">
        <v>1642</v>
      </c>
      <c r="E1227" s="2" t="s">
        <v>377</v>
      </c>
      <c r="F1227" s="2" t="s">
        <v>228</v>
      </c>
      <c r="G1227" s="2" t="s">
        <v>117</v>
      </c>
      <c r="H1227" s="2" t="s">
        <v>323</v>
      </c>
      <c r="I1227" s="2" t="s">
        <v>53</v>
      </c>
      <c r="J1227" s="2" t="s">
        <v>230</v>
      </c>
      <c r="K1227" s="2" t="s">
        <v>55</v>
      </c>
      <c r="L1227" s="2" t="s">
        <v>51</v>
      </c>
      <c r="M1227" s="2" t="s">
        <v>56</v>
      </c>
      <c r="N1227" s="3">
        <v>220760.94</v>
      </c>
      <c r="O1227" s="3" t="s">
        <v>57</v>
      </c>
      <c r="P1227" s="4">
        <f>IF(O1227="吨",N1227*1000,IF(O1227="万立方米",N1227*10000,""))</f>
        <v>220760940.0</v>
      </c>
      <c r="Q1227" s="2" t="s">
        <v>58</v>
      </c>
      <c r="R1227" s="2" t="s">
        <v>59</v>
      </c>
      <c r="S1227" s="2" t="s">
        <v>60</v>
      </c>
      <c r="T1227" s="2" t="s">
        <v>61</v>
      </c>
      <c r="U1227" s="4">
        <f>0.06</f>
        <v>0.06</v>
      </c>
      <c r="V1227" s="2" t="s">
        <v>62</v>
      </c>
      <c r="W1227" s="2" t="s">
        <v>63</v>
      </c>
      <c r="X1227" s="2" t="s">
        <v>64</v>
      </c>
      <c r="Y1227" s="2" t="s">
        <v>65</v>
      </c>
      <c r="Z1227" s="2">
        <v>0</v>
      </c>
      <c r="AA1227" s="2"/>
      <c r="AB1227" s="2"/>
      <c r="AC1227" s="4">
        <f>P1227*U1227/1000000</f>
        <v>13.2456564</v>
      </c>
      <c r="AD1227" s="4">
        <f>AC1227*(1-Z1227/100)</f>
        <v>13.2456564</v>
      </c>
      <c r="AE1227" s="2" t="s">
        <v>66</v>
      </c>
      <c r="AF1227" s="2" t="s">
        <v>67</v>
      </c>
      <c r="AG1227" s="2" t="s">
        <v>68</v>
      </c>
      <c r="AH1227" s="2" t="s">
        <v>69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1643</v>
      </c>
      <c r="B1228" s="2" t="s">
        <v>1641</v>
      </c>
      <c r="C1228" s="2" t="s">
        <v>47</v>
      </c>
      <c r="D1228" s="2" t="s">
        <v>1642</v>
      </c>
      <c r="E1228" s="2" t="s">
        <v>377</v>
      </c>
      <c r="F1228" s="2" t="s">
        <v>228</v>
      </c>
      <c r="G1228" s="2" t="s">
        <v>117</v>
      </c>
      <c r="H1228" s="2" t="s">
        <v>323</v>
      </c>
      <c r="I1228" s="2" t="s">
        <v>53</v>
      </c>
      <c r="J1228" s="2" t="s">
        <v>230</v>
      </c>
      <c r="K1228" s="2" t="s">
        <v>55</v>
      </c>
      <c r="L1228" s="2" t="s">
        <v>51</v>
      </c>
      <c r="M1228" s="2" t="s">
        <v>73</v>
      </c>
      <c r="N1228" s="3">
        <v>220760.94</v>
      </c>
      <c r="O1228" s="3" t="s">
        <v>57</v>
      </c>
      <c r="P1228" s="4">
        <f>IF(O1228="吨",N1228*1000,IF(O1228="万立方米",N1228*10000,""))</f>
        <v>220760940.0</v>
      </c>
      <c r="Q1228" s="2" t="s">
        <v>58</v>
      </c>
      <c r="R1228" s="2" t="s">
        <v>59</v>
      </c>
      <c r="S1228" s="2" t="s">
        <v>74</v>
      </c>
      <c r="T1228" s="2" t="s">
        <v>75</v>
      </c>
      <c r="U1228" s="4">
        <f>1.5</f>
        <v>1.5</v>
      </c>
      <c r="V1228" s="2" t="s">
        <v>62</v>
      </c>
      <c r="W1228" s="2" t="s">
        <v>76</v>
      </c>
      <c r="X1228" s="2" t="s">
        <v>64</v>
      </c>
      <c r="Y1228" s="2" t="s">
        <v>65</v>
      </c>
      <c r="Z1228" s="2">
        <v>0</v>
      </c>
      <c r="AA1228" s="2"/>
      <c r="AB1228" s="2"/>
      <c r="AC1228" s="4">
        <f>P1228*U1228/1000000</f>
        <v>331.14141</v>
      </c>
      <c r="AD1228" s="4">
        <f>AC1228*(1-Z1228/100)</f>
        <v>331.14141</v>
      </c>
      <c r="AE1228" s="2" t="s">
        <v>66</v>
      </c>
      <c r="AF1228" s="2" t="s">
        <v>67</v>
      </c>
      <c r="AG1228" s="2" t="s">
        <v>68</v>
      </c>
      <c r="AH1228" s="2" t="s">
        <v>69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1644</v>
      </c>
      <c r="B1229" s="2" t="s">
        <v>1641</v>
      </c>
      <c r="C1229" s="2" t="s">
        <v>47</v>
      </c>
      <c r="D1229" s="2" t="s">
        <v>1642</v>
      </c>
      <c r="E1229" s="2" t="s">
        <v>377</v>
      </c>
      <c r="F1229" s="2" t="s">
        <v>228</v>
      </c>
      <c r="G1229" s="2" t="s">
        <v>117</v>
      </c>
      <c r="H1229" s="2" t="s">
        <v>323</v>
      </c>
      <c r="I1229" s="2" t="s">
        <v>53</v>
      </c>
      <c r="J1229" s="2" t="s">
        <v>230</v>
      </c>
      <c r="K1229" s="2" t="s">
        <v>55</v>
      </c>
      <c r="L1229" s="2" t="s">
        <v>51</v>
      </c>
      <c r="M1229" s="2" t="s">
        <v>78</v>
      </c>
      <c r="N1229" s="3">
        <v>220760.94</v>
      </c>
      <c r="O1229" s="3" t="s">
        <v>57</v>
      </c>
      <c r="P1229" s="4">
        <f>IF(O1229="吨",N1229*1000,IF(O1229="万立方米",N1229*10000,""))</f>
        <v>220760940.0</v>
      </c>
      <c r="Q1229" s="2" t="s">
        <v>58</v>
      </c>
      <c r="R1229" s="2" t="s">
        <v>59</v>
      </c>
      <c r="S1229" s="2" t="s">
        <v>79</v>
      </c>
      <c r="T1229" s="2" t="s">
        <v>75</v>
      </c>
      <c r="U1229" s="4">
        <f>6.0</f>
        <v>6.0</v>
      </c>
      <c r="V1229" s="2" t="s">
        <v>62</v>
      </c>
      <c r="W1229" s="2" t="s">
        <v>80</v>
      </c>
      <c r="X1229" s="2" t="s">
        <v>64</v>
      </c>
      <c r="Y1229" s="2" t="s">
        <v>65</v>
      </c>
      <c r="Z1229" s="2">
        <v>0</v>
      </c>
      <c r="AA1229" s="2"/>
      <c r="AB1229" s="2"/>
      <c r="AC1229" s="4">
        <f>P1229*U1229/1000000</f>
        <v>1324.56564</v>
      </c>
      <c r="AD1229" s="4">
        <f>AC1229*(1-Z1229/100)</f>
        <v>1324.56564</v>
      </c>
      <c r="AE1229" s="2" t="s">
        <v>66</v>
      </c>
      <c r="AF1229" s="2" t="s">
        <v>67</v>
      </c>
      <c r="AG1229" s="2" t="s">
        <v>68</v>
      </c>
      <c r="AH1229" s="2" t="s">
        <v>69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1645</v>
      </c>
      <c r="B1230" s="2" t="s">
        <v>1641</v>
      </c>
      <c r="C1230" s="2" t="s">
        <v>47</v>
      </c>
      <c r="D1230" s="2" t="s">
        <v>1642</v>
      </c>
      <c r="E1230" s="2" t="s">
        <v>377</v>
      </c>
      <c r="F1230" s="2" t="s">
        <v>228</v>
      </c>
      <c r="G1230" s="2" t="s">
        <v>117</v>
      </c>
      <c r="H1230" s="2" t="s">
        <v>323</v>
      </c>
      <c r="I1230" s="2" t="s">
        <v>53</v>
      </c>
      <c r="J1230" s="2" t="s">
        <v>230</v>
      </c>
      <c r="K1230" s="2" t="s">
        <v>55</v>
      </c>
      <c r="L1230" s="2" t="s">
        <v>51</v>
      </c>
      <c r="M1230" s="2" t="s">
        <v>82</v>
      </c>
      <c r="N1230" s="3">
        <v>220760.94</v>
      </c>
      <c r="O1230" s="3" t="s">
        <v>57</v>
      </c>
      <c r="P1230" s="4">
        <f>IF(O1230="吨",N1230*1000,IF(O1230="万立方米",N1230*10000,""))</f>
        <v>220760940.0</v>
      </c>
      <c r="Q1230" s="2" t="s">
        <v>58</v>
      </c>
      <c r="R1230" s="2" t="s">
        <v>59</v>
      </c>
      <c r="S1230" s="2" t="s">
        <v>83</v>
      </c>
      <c r="T1230" s="2" t="s">
        <v>61</v>
      </c>
      <c r="U1230" s="4">
        <f>0.35</f>
        <v>0.35</v>
      </c>
      <c r="V1230" s="2" t="s">
        <v>62</v>
      </c>
      <c r="W1230" s="2" t="s">
        <v>84</v>
      </c>
      <c r="X1230" s="2" t="s">
        <v>64</v>
      </c>
      <c r="Y1230" s="2" t="s">
        <v>65</v>
      </c>
      <c r="Z1230" s="2">
        <v>0</v>
      </c>
      <c r="AA1230" s="2"/>
      <c r="AB1230" s="2"/>
      <c r="AC1230" s="4">
        <f>P1230*U1230/1000000</f>
        <v>77.266329</v>
      </c>
      <c r="AD1230" s="4">
        <f>AC1230*(1-Z1230/100)</f>
        <v>77.266329</v>
      </c>
      <c r="AE1230" s="2" t="s">
        <v>66</v>
      </c>
      <c r="AF1230" s="2" t="s">
        <v>67</v>
      </c>
      <c r="AG1230" s="2" t="s">
        <v>68</v>
      </c>
      <c r="AH1230" s="2" t="s">
        <v>69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1646</v>
      </c>
      <c r="B1231" s="2" t="s">
        <v>1641</v>
      </c>
      <c r="C1231" s="2" t="s">
        <v>47</v>
      </c>
      <c r="D1231" s="2" t="s">
        <v>1642</v>
      </c>
      <c r="E1231" s="2" t="s">
        <v>377</v>
      </c>
      <c r="F1231" s="2" t="s">
        <v>228</v>
      </c>
      <c r="G1231" s="2" t="s">
        <v>117</v>
      </c>
      <c r="H1231" s="2" t="s">
        <v>323</v>
      </c>
      <c r="I1231" s="2" t="s">
        <v>53</v>
      </c>
      <c r="J1231" s="2" t="s">
        <v>230</v>
      </c>
      <c r="K1231" s="2" t="s">
        <v>55</v>
      </c>
      <c r="L1231" s="2" t="s">
        <v>51</v>
      </c>
      <c r="M1231" s="2" t="s">
        <v>86</v>
      </c>
      <c r="N1231" s="3">
        <v>220760.94</v>
      </c>
      <c r="O1231" s="3" t="s">
        <v>57</v>
      </c>
      <c r="P1231" s="4">
        <f>IF(O1231="吨",N1231*1000,IF(O1231="万立方米",N1231*10000,""))</f>
        <v>220760940.0</v>
      </c>
      <c r="Q1231" s="2" t="s">
        <v>58</v>
      </c>
      <c r="R1231" s="2" t="s">
        <v>59</v>
      </c>
      <c r="S1231" s="2" t="s">
        <v>87</v>
      </c>
      <c r="T1231" s="2" t="s">
        <v>88</v>
      </c>
      <c r="U1231" s="4">
        <f>0.75</f>
        <v>0.75</v>
      </c>
      <c r="V1231" s="2" t="s">
        <v>62</v>
      </c>
      <c r="W1231" s="2" t="s">
        <v>89</v>
      </c>
      <c r="X1231" s="2" t="s">
        <v>64</v>
      </c>
      <c r="Y1231" s="2" t="s">
        <v>65</v>
      </c>
      <c r="Z1231" s="2">
        <v>0</v>
      </c>
      <c r="AA1231" s="2"/>
      <c r="AB1231" s="2"/>
      <c r="AC1231" s="4">
        <f>P1231*U1231/1000000</f>
        <v>165.570705</v>
      </c>
      <c r="AD1231" s="4">
        <f>AC1232*(1-AA1231/100)+(AC1231-AC1232)*(1-AB1231/100)</f>
        <v>165.570705</v>
      </c>
      <c r="AE1231" s="2" t="s">
        <v>66</v>
      </c>
      <c r="AF1231" s="2" t="s">
        <v>67</v>
      </c>
      <c r="AG1231" s="2" t="s">
        <v>68</v>
      </c>
      <c r="AH1231" s="2" t="s">
        <v>69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1647</v>
      </c>
      <c r="B1232" s="2" t="s">
        <v>1641</v>
      </c>
      <c r="C1232" s="2" t="s">
        <v>47</v>
      </c>
      <c r="D1232" s="2" t="s">
        <v>1642</v>
      </c>
      <c r="E1232" s="2" t="s">
        <v>377</v>
      </c>
      <c r="F1232" s="2" t="s">
        <v>228</v>
      </c>
      <c r="G1232" s="2" t="s">
        <v>117</v>
      </c>
      <c r="H1232" s="2" t="s">
        <v>323</v>
      </c>
      <c r="I1232" s="2" t="s">
        <v>53</v>
      </c>
      <c r="J1232" s="2" t="s">
        <v>230</v>
      </c>
      <c r="K1232" s="2" t="s">
        <v>55</v>
      </c>
      <c r="L1232" s="2" t="s">
        <v>51</v>
      </c>
      <c r="M1232" s="2" t="s">
        <v>91</v>
      </c>
      <c r="N1232" s="3">
        <v>220760.94</v>
      </c>
      <c r="O1232" s="3" t="s">
        <v>57</v>
      </c>
      <c r="P1232" s="4">
        <f>IF(O1232="吨",N1232*1000,IF(O1232="万立方米",N1232*10000,""))</f>
        <v>220760940.0</v>
      </c>
      <c r="Q1232" s="2" t="s">
        <v>58</v>
      </c>
      <c r="R1232" s="2" t="s">
        <v>59</v>
      </c>
      <c r="S1232" s="2" t="s">
        <v>92</v>
      </c>
      <c r="T1232" s="2" t="s">
        <v>88</v>
      </c>
      <c r="U1232" s="4">
        <f>0.75</f>
        <v>0.75</v>
      </c>
      <c r="V1232" s="2" t="s">
        <v>62</v>
      </c>
      <c r="W1232" s="2" t="s">
        <v>93</v>
      </c>
      <c r="X1232" s="2" t="s">
        <v>64</v>
      </c>
      <c r="Y1232" s="2" t="s">
        <v>65</v>
      </c>
      <c r="Z1232" s="2">
        <v>0</v>
      </c>
      <c r="AA1232" s="2"/>
      <c r="AB1232" s="2"/>
      <c r="AC1232" s="4">
        <f>P1232*U1232/1000000</f>
        <v>165.570705</v>
      </c>
      <c r="AD1232" s="4">
        <f>AC1232*(1-Z1232/100)</f>
        <v>165.570705</v>
      </c>
      <c r="AE1232" s="2" t="s">
        <v>66</v>
      </c>
      <c r="AF1232" s="2" t="s">
        <v>67</v>
      </c>
      <c r="AG1232" s="2" t="s">
        <v>68</v>
      </c>
      <c r="AH1232" s="2" t="s">
        <v>69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1648</v>
      </c>
      <c r="B1233" s="2" t="s">
        <v>1641</v>
      </c>
      <c r="C1233" s="2" t="s">
        <v>47</v>
      </c>
      <c r="D1233" s="2" t="s">
        <v>1642</v>
      </c>
      <c r="E1233" s="2" t="s">
        <v>377</v>
      </c>
      <c r="F1233" s="2" t="s">
        <v>228</v>
      </c>
      <c r="G1233" s="2" t="s">
        <v>117</v>
      </c>
      <c r="H1233" s="2" t="s">
        <v>323</v>
      </c>
      <c r="I1233" s="2" t="s">
        <v>53</v>
      </c>
      <c r="J1233" s="2" t="s">
        <v>230</v>
      </c>
      <c r="K1233" s="2" t="s">
        <v>55</v>
      </c>
      <c r="L1233" s="2" t="s">
        <v>51</v>
      </c>
      <c r="M1233" s="2" t="s">
        <v>95</v>
      </c>
      <c r="N1233" s="3">
        <v>220760.94</v>
      </c>
      <c r="O1233" s="3" t="s">
        <v>57</v>
      </c>
      <c r="P1233" s="4">
        <f>IF(O1233="吨",N1233*1000,IF(O1233="万立方米",N1233*10000,""))</f>
        <v>220760940.0</v>
      </c>
      <c r="Q1233" s="2" t="s">
        <v>58</v>
      </c>
      <c r="R1233" s="2" t="s">
        <v>59</v>
      </c>
      <c r="S1233" s="2" t="s">
        <v>96</v>
      </c>
      <c r="T1233" s="2" t="s">
        <v>97</v>
      </c>
      <c r="U1233" s="4">
        <f>1.7</f>
        <v>1.7</v>
      </c>
      <c r="V1233" s="2" t="s">
        <v>62</v>
      </c>
      <c r="W1233" s="2" t="s">
        <v>98</v>
      </c>
      <c r="X1233" s="2" t="s">
        <v>64</v>
      </c>
      <c r="Y1233" s="2" t="s">
        <v>65</v>
      </c>
      <c r="Z1233" s="2">
        <v>0</v>
      </c>
      <c r="AA1233" s="2"/>
      <c r="AB1233" s="2"/>
      <c r="AC1233" s="4">
        <f>P1233*U1233/1000000</f>
        <v>375.293598</v>
      </c>
      <c r="AD1233" s="4">
        <f>AC1233*(1-Z1233/100)</f>
        <v>375.293598</v>
      </c>
      <c r="AE1233" s="2" t="s">
        <v>66</v>
      </c>
      <c r="AF1233" s="2" t="s">
        <v>67</v>
      </c>
      <c r="AG1233" s="2" t="s">
        <v>68</v>
      </c>
      <c r="AH1233" s="2" t="s">
        <v>69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1649</v>
      </c>
      <c r="B1234" s="2" t="s">
        <v>1641</v>
      </c>
      <c r="C1234" s="2" t="s">
        <v>47</v>
      </c>
      <c r="D1234" s="2" t="s">
        <v>1642</v>
      </c>
      <c r="E1234" s="2" t="s">
        <v>377</v>
      </c>
      <c r="F1234" s="2" t="s">
        <v>228</v>
      </c>
      <c r="G1234" s="2" t="s">
        <v>117</v>
      </c>
      <c r="H1234" s="2" t="s">
        <v>323</v>
      </c>
      <c r="I1234" s="2" t="s">
        <v>53</v>
      </c>
      <c r="J1234" s="2" t="s">
        <v>230</v>
      </c>
      <c r="K1234" s="2" t="s">
        <v>55</v>
      </c>
      <c r="L1234" s="2" t="s">
        <v>51</v>
      </c>
      <c r="M1234" s="2" t="s">
        <v>100</v>
      </c>
      <c r="N1234" s="3">
        <v>220760.94</v>
      </c>
      <c r="O1234" s="3" t="s">
        <v>57</v>
      </c>
      <c r="P1234" s="4">
        <f>IF(O1234="吨",N1234*1000,IF(O1234="万立方米",N1234*10000,""))</f>
        <v>220760940.0</v>
      </c>
      <c r="Q1234" s="2" t="s">
        <v>58</v>
      </c>
      <c r="R1234" s="2" t="s">
        <v>59</v>
      </c>
      <c r="S1234" s="2" t="s">
        <v>101</v>
      </c>
      <c r="T1234" s="2" t="s">
        <v>75</v>
      </c>
      <c r="U1234" s="4">
        <f>0.12</f>
        <v>0.12</v>
      </c>
      <c r="V1234" s="2" t="s">
        <v>62</v>
      </c>
      <c r="W1234" s="2" t="s">
        <v>102</v>
      </c>
      <c r="X1234" s="2" t="s">
        <v>64</v>
      </c>
      <c r="Y1234" s="2" t="s">
        <v>65</v>
      </c>
      <c r="Z1234" s="2">
        <v>0</v>
      </c>
      <c r="AA1234" s="2"/>
      <c r="AB1234" s="2"/>
      <c r="AC1234" s="4">
        <f>P1234*U1234/1000000</f>
        <v>26.4913128</v>
      </c>
      <c r="AD1234" s="4">
        <f>AC1234*(1-Z1234/100)</f>
        <v>26.4913128</v>
      </c>
      <c r="AE1234" s="2" t="s">
        <v>66</v>
      </c>
      <c r="AF1234" s="2" t="s">
        <v>67</v>
      </c>
      <c r="AG1234" s="2" t="s">
        <v>68</v>
      </c>
      <c r="AH1234" s="2" t="s">
        <v>69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1650</v>
      </c>
      <c r="B1235" s="2" t="s">
        <v>1641</v>
      </c>
      <c r="C1235" s="2" t="s">
        <v>47</v>
      </c>
      <c r="D1235" s="2" t="s">
        <v>1642</v>
      </c>
      <c r="E1235" s="2" t="s">
        <v>377</v>
      </c>
      <c r="F1235" s="2" t="s">
        <v>228</v>
      </c>
      <c r="G1235" s="2" t="s">
        <v>117</v>
      </c>
      <c r="H1235" s="2" t="s">
        <v>323</v>
      </c>
      <c r="I1235" s="2"/>
      <c r="J1235" s="2"/>
      <c r="K1235" s="2" t="s">
        <v>147</v>
      </c>
      <c r="L1235" s="2" t="s">
        <v>429</v>
      </c>
      <c r="M1235" s="2" t="s">
        <v>104</v>
      </c>
      <c r="N1235" s="3"/>
      <c r="O1235" s="3"/>
      <c r="P1235" s="2"/>
      <c r="Q1235" s="2" t="s">
        <v>105</v>
      </c>
      <c r="R1235" s="2" t="s">
        <v>106</v>
      </c>
      <c r="S1235" s="2" t="s">
        <v>107</v>
      </c>
      <c r="T1235" s="2" t="s">
        <v>108</v>
      </c>
      <c r="U1235" s="2"/>
      <c r="V1235" s="2" t="s">
        <v>109</v>
      </c>
      <c r="W1235" s="2" t="s">
        <v>110</v>
      </c>
      <c r="X1235" s="2"/>
      <c r="Y1235" s="2" t="s">
        <v>65</v>
      </c>
      <c r="Z1235" s="2">
        <v>0</v>
      </c>
      <c r="AA1235" s="2"/>
      <c r="AB1235" s="2"/>
      <c r="AC1235" s="2"/>
      <c r="AD1235" s="2"/>
      <c r="AE1235" s="2" t="s">
        <v>123</v>
      </c>
      <c r="AF1235" s="2" t="s">
        <v>222</v>
      </c>
      <c r="AG1235" s="2" t="s">
        <v>223</v>
      </c>
      <c r="AH1235" s="2" t="s">
        <v>69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1651</v>
      </c>
      <c r="B1236" s="2" t="s">
        <v>1652</v>
      </c>
      <c r="C1236" s="2" t="s">
        <v>47</v>
      </c>
      <c r="D1236" s="2" t="s">
        <v>1584</v>
      </c>
      <c r="E1236" s="2" t="s">
        <v>744</v>
      </c>
      <c r="F1236" s="2" t="s">
        <v>228</v>
      </c>
      <c r="G1236" s="2" t="s">
        <v>117</v>
      </c>
      <c r="H1236" s="2" t="s">
        <v>323</v>
      </c>
      <c r="I1236" s="2" t="s">
        <v>53</v>
      </c>
      <c r="J1236" s="2" t="s">
        <v>230</v>
      </c>
      <c r="K1236" s="2" t="s">
        <v>55</v>
      </c>
      <c r="L1236" s="2" t="s">
        <v>51</v>
      </c>
      <c r="M1236" s="2" t="s">
        <v>56</v>
      </c>
      <c r="N1236" s="3">
        <v>253916</v>
      </c>
      <c r="O1236" s="3" t="s">
        <v>57</v>
      </c>
      <c r="P1236" s="4">
        <f>IF(O1236="吨",N1236*1000,IF(O1236="万立方米",N1236*10000,""))</f>
        <v>253916000.0</v>
      </c>
      <c r="Q1236" s="2" t="s">
        <v>58</v>
      </c>
      <c r="R1236" s="2" t="s">
        <v>59</v>
      </c>
      <c r="S1236" s="2" t="s">
        <v>60</v>
      </c>
      <c r="T1236" s="2" t="s">
        <v>61</v>
      </c>
      <c r="U1236" s="4">
        <f>0.06</f>
        <v>0.06</v>
      </c>
      <c r="V1236" s="2" t="s">
        <v>62</v>
      </c>
      <c r="W1236" s="2" t="s">
        <v>63</v>
      </c>
      <c r="X1236" s="2" t="s">
        <v>64</v>
      </c>
      <c r="Y1236" s="2" t="s">
        <v>65</v>
      </c>
      <c r="Z1236" s="2">
        <v>0</v>
      </c>
      <c r="AA1236" s="2"/>
      <c r="AB1236" s="2"/>
      <c r="AC1236" s="4">
        <f>P1236*U1236/1000000</f>
        <v>15.23496</v>
      </c>
      <c r="AD1236" s="4">
        <f>AC1236*(1-Z1236/100)</f>
        <v>15.23496</v>
      </c>
      <c r="AE1236" s="2" t="s">
        <v>66</v>
      </c>
      <c r="AF1236" s="2" t="s">
        <v>67</v>
      </c>
      <c r="AG1236" s="2" t="s">
        <v>68</v>
      </c>
      <c r="AH1236" s="2" t="s">
        <v>69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1653</v>
      </c>
      <c r="B1237" s="2" t="s">
        <v>1652</v>
      </c>
      <c r="C1237" s="2" t="s">
        <v>47</v>
      </c>
      <c r="D1237" s="2" t="s">
        <v>1584</v>
      </c>
      <c r="E1237" s="2" t="s">
        <v>744</v>
      </c>
      <c r="F1237" s="2" t="s">
        <v>228</v>
      </c>
      <c r="G1237" s="2" t="s">
        <v>117</v>
      </c>
      <c r="H1237" s="2" t="s">
        <v>323</v>
      </c>
      <c r="I1237" s="2" t="s">
        <v>53</v>
      </c>
      <c r="J1237" s="2" t="s">
        <v>230</v>
      </c>
      <c r="K1237" s="2" t="s">
        <v>55</v>
      </c>
      <c r="L1237" s="2" t="s">
        <v>51</v>
      </c>
      <c r="M1237" s="2" t="s">
        <v>73</v>
      </c>
      <c r="N1237" s="3">
        <v>253916</v>
      </c>
      <c r="O1237" s="3" t="s">
        <v>57</v>
      </c>
      <c r="P1237" s="4">
        <f>IF(O1237="吨",N1237*1000,IF(O1237="万立方米",N1237*10000,""))</f>
        <v>253916000.0</v>
      </c>
      <c r="Q1237" s="2" t="s">
        <v>58</v>
      </c>
      <c r="R1237" s="2" t="s">
        <v>59</v>
      </c>
      <c r="S1237" s="2" t="s">
        <v>74</v>
      </c>
      <c r="T1237" s="2" t="s">
        <v>75</v>
      </c>
      <c r="U1237" s="4">
        <f>1.5</f>
        <v>1.5</v>
      </c>
      <c r="V1237" s="2" t="s">
        <v>62</v>
      </c>
      <c r="W1237" s="2" t="s">
        <v>76</v>
      </c>
      <c r="X1237" s="2" t="s">
        <v>64</v>
      </c>
      <c r="Y1237" s="2" t="s">
        <v>65</v>
      </c>
      <c r="Z1237" s="2">
        <v>0</v>
      </c>
      <c r="AA1237" s="2"/>
      <c r="AB1237" s="2"/>
      <c r="AC1237" s="4">
        <f>P1237*U1237/1000000</f>
        <v>380.874</v>
      </c>
      <c r="AD1237" s="4">
        <f>AC1237*(1-Z1237/100)</f>
        <v>380.874</v>
      </c>
      <c r="AE1237" s="2" t="s">
        <v>66</v>
      </c>
      <c r="AF1237" s="2" t="s">
        <v>67</v>
      </c>
      <c r="AG1237" s="2" t="s">
        <v>68</v>
      </c>
      <c r="AH1237" s="2" t="s">
        <v>69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1654</v>
      </c>
      <c r="B1238" s="2" t="s">
        <v>1652</v>
      </c>
      <c r="C1238" s="2" t="s">
        <v>47</v>
      </c>
      <c r="D1238" s="2" t="s">
        <v>1584</v>
      </c>
      <c r="E1238" s="2" t="s">
        <v>744</v>
      </c>
      <c r="F1238" s="2" t="s">
        <v>228</v>
      </c>
      <c r="G1238" s="2" t="s">
        <v>117</v>
      </c>
      <c r="H1238" s="2" t="s">
        <v>323</v>
      </c>
      <c r="I1238" s="2" t="s">
        <v>53</v>
      </c>
      <c r="J1238" s="2" t="s">
        <v>230</v>
      </c>
      <c r="K1238" s="2" t="s">
        <v>55</v>
      </c>
      <c r="L1238" s="2" t="s">
        <v>51</v>
      </c>
      <c r="M1238" s="2" t="s">
        <v>78</v>
      </c>
      <c r="N1238" s="3">
        <v>253916</v>
      </c>
      <c r="O1238" s="3" t="s">
        <v>57</v>
      </c>
      <c r="P1238" s="4">
        <f>IF(O1238="吨",N1238*1000,IF(O1238="万立方米",N1238*10000,""))</f>
        <v>253916000.0</v>
      </c>
      <c r="Q1238" s="2" t="s">
        <v>58</v>
      </c>
      <c r="R1238" s="2" t="s">
        <v>59</v>
      </c>
      <c r="S1238" s="2" t="s">
        <v>79</v>
      </c>
      <c r="T1238" s="2" t="s">
        <v>75</v>
      </c>
      <c r="U1238" s="4">
        <f>6.0</f>
        <v>6.0</v>
      </c>
      <c r="V1238" s="2" t="s">
        <v>62</v>
      </c>
      <c r="W1238" s="2" t="s">
        <v>80</v>
      </c>
      <c r="X1238" s="2" t="s">
        <v>64</v>
      </c>
      <c r="Y1238" s="2" t="s">
        <v>65</v>
      </c>
      <c r="Z1238" s="2">
        <v>0</v>
      </c>
      <c r="AA1238" s="2"/>
      <c r="AB1238" s="2"/>
      <c r="AC1238" s="4">
        <f>P1238*U1238/1000000</f>
        <v>1523.496</v>
      </c>
      <c r="AD1238" s="4">
        <f>AC1238*(1-Z1238/100)</f>
        <v>1523.496</v>
      </c>
      <c r="AE1238" s="2" t="s">
        <v>66</v>
      </c>
      <c r="AF1238" s="2" t="s">
        <v>67</v>
      </c>
      <c r="AG1238" s="2" t="s">
        <v>68</v>
      </c>
      <c r="AH1238" s="2" t="s">
        <v>69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1655</v>
      </c>
      <c r="B1239" s="2" t="s">
        <v>1652</v>
      </c>
      <c r="C1239" s="2" t="s">
        <v>47</v>
      </c>
      <c r="D1239" s="2" t="s">
        <v>1584</v>
      </c>
      <c r="E1239" s="2" t="s">
        <v>744</v>
      </c>
      <c r="F1239" s="2" t="s">
        <v>228</v>
      </c>
      <c r="G1239" s="2" t="s">
        <v>117</v>
      </c>
      <c r="H1239" s="2" t="s">
        <v>323</v>
      </c>
      <c r="I1239" s="2" t="s">
        <v>53</v>
      </c>
      <c r="J1239" s="2" t="s">
        <v>230</v>
      </c>
      <c r="K1239" s="2" t="s">
        <v>55</v>
      </c>
      <c r="L1239" s="2" t="s">
        <v>51</v>
      </c>
      <c r="M1239" s="2" t="s">
        <v>82</v>
      </c>
      <c r="N1239" s="3">
        <v>253916</v>
      </c>
      <c r="O1239" s="3" t="s">
        <v>57</v>
      </c>
      <c r="P1239" s="4">
        <f>IF(O1239="吨",N1239*1000,IF(O1239="万立方米",N1239*10000,""))</f>
        <v>253916000.0</v>
      </c>
      <c r="Q1239" s="2" t="s">
        <v>58</v>
      </c>
      <c r="R1239" s="2" t="s">
        <v>59</v>
      </c>
      <c r="S1239" s="2" t="s">
        <v>83</v>
      </c>
      <c r="T1239" s="2" t="s">
        <v>61</v>
      </c>
      <c r="U1239" s="4">
        <f>0.35</f>
        <v>0.35</v>
      </c>
      <c r="V1239" s="2" t="s">
        <v>62</v>
      </c>
      <c r="W1239" s="2" t="s">
        <v>84</v>
      </c>
      <c r="X1239" s="2" t="s">
        <v>64</v>
      </c>
      <c r="Y1239" s="2" t="s">
        <v>65</v>
      </c>
      <c r="Z1239" s="2">
        <v>0</v>
      </c>
      <c r="AA1239" s="2"/>
      <c r="AB1239" s="2"/>
      <c r="AC1239" s="4">
        <f>P1239*U1239/1000000</f>
        <v>88.8706</v>
      </c>
      <c r="AD1239" s="4">
        <f>AC1239*(1-Z1239/100)</f>
        <v>88.8706</v>
      </c>
      <c r="AE1239" s="2" t="s">
        <v>66</v>
      </c>
      <c r="AF1239" s="2" t="s">
        <v>67</v>
      </c>
      <c r="AG1239" s="2" t="s">
        <v>68</v>
      </c>
      <c r="AH1239" s="2" t="s">
        <v>69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1656</v>
      </c>
      <c r="B1240" s="2" t="s">
        <v>1652</v>
      </c>
      <c r="C1240" s="2" t="s">
        <v>47</v>
      </c>
      <c r="D1240" s="2" t="s">
        <v>1584</v>
      </c>
      <c r="E1240" s="2" t="s">
        <v>744</v>
      </c>
      <c r="F1240" s="2" t="s">
        <v>228</v>
      </c>
      <c r="G1240" s="2" t="s">
        <v>117</v>
      </c>
      <c r="H1240" s="2" t="s">
        <v>323</v>
      </c>
      <c r="I1240" s="2" t="s">
        <v>53</v>
      </c>
      <c r="J1240" s="2" t="s">
        <v>230</v>
      </c>
      <c r="K1240" s="2" t="s">
        <v>55</v>
      </c>
      <c r="L1240" s="2" t="s">
        <v>51</v>
      </c>
      <c r="M1240" s="2" t="s">
        <v>86</v>
      </c>
      <c r="N1240" s="3">
        <v>253916</v>
      </c>
      <c r="O1240" s="3" t="s">
        <v>57</v>
      </c>
      <c r="P1240" s="4">
        <f>IF(O1240="吨",N1240*1000,IF(O1240="万立方米",N1240*10000,""))</f>
        <v>253916000.0</v>
      </c>
      <c r="Q1240" s="2" t="s">
        <v>58</v>
      </c>
      <c r="R1240" s="2" t="s">
        <v>59</v>
      </c>
      <c r="S1240" s="2" t="s">
        <v>87</v>
      </c>
      <c r="T1240" s="2" t="s">
        <v>88</v>
      </c>
      <c r="U1240" s="4">
        <f>0.75</f>
        <v>0.75</v>
      </c>
      <c r="V1240" s="2" t="s">
        <v>62</v>
      </c>
      <c r="W1240" s="2" t="s">
        <v>89</v>
      </c>
      <c r="X1240" s="2" t="s">
        <v>64</v>
      </c>
      <c r="Y1240" s="2" t="s">
        <v>65</v>
      </c>
      <c r="Z1240" s="2">
        <v>0</v>
      </c>
      <c r="AA1240" s="2"/>
      <c r="AB1240" s="2"/>
      <c r="AC1240" s="4">
        <f>P1240*U1240/1000000</f>
        <v>190.437</v>
      </c>
      <c r="AD1240" s="4">
        <f>AC1241*(1-AA1240/100)+(AC1240-AC1241)*(1-AB1240/100)</f>
        <v>190.437</v>
      </c>
      <c r="AE1240" s="2" t="s">
        <v>66</v>
      </c>
      <c r="AF1240" s="2" t="s">
        <v>67</v>
      </c>
      <c r="AG1240" s="2" t="s">
        <v>68</v>
      </c>
      <c r="AH1240" s="2" t="s">
        <v>69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1657</v>
      </c>
      <c r="B1241" s="2" t="s">
        <v>1652</v>
      </c>
      <c r="C1241" s="2" t="s">
        <v>47</v>
      </c>
      <c r="D1241" s="2" t="s">
        <v>1584</v>
      </c>
      <c r="E1241" s="2" t="s">
        <v>744</v>
      </c>
      <c r="F1241" s="2" t="s">
        <v>228</v>
      </c>
      <c r="G1241" s="2" t="s">
        <v>117</v>
      </c>
      <c r="H1241" s="2" t="s">
        <v>323</v>
      </c>
      <c r="I1241" s="2" t="s">
        <v>53</v>
      </c>
      <c r="J1241" s="2" t="s">
        <v>230</v>
      </c>
      <c r="K1241" s="2" t="s">
        <v>55</v>
      </c>
      <c r="L1241" s="2" t="s">
        <v>51</v>
      </c>
      <c r="M1241" s="2" t="s">
        <v>91</v>
      </c>
      <c r="N1241" s="3">
        <v>253916</v>
      </c>
      <c r="O1241" s="3" t="s">
        <v>57</v>
      </c>
      <c r="P1241" s="4">
        <f>IF(O1241="吨",N1241*1000,IF(O1241="万立方米",N1241*10000,""))</f>
        <v>253916000.0</v>
      </c>
      <c r="Q1241" s="2" t="s">
        <v>58</v>
      </c>
      <c r="R1241" s="2" t="s">
        <v>59</v>
      </c>
      <c r="S1241" s="2" t="s">
        <v>92</v>
      </c>
      <c r="T1241" s="2" t="s">
        <v>88</v>
      </c>
      <c r="U1241" s="4">
        <f>0.75</f>
        <v>0.75</v>
      </c>
      <c r="V1241" s="2" t="s">
        <v>62</v>
      </c>
      <c r="W1241" s="2" t="s">
        <v>93</v>
      </c>
      <c r="X1241" s="2" t="s">
        <v>64</v>
      </c>
      <c r="Y1241" s="2" t="s">
        <v>65</v>
      </c>
      <c r="Z1241" s="2">
        <v>0</v>
      </c>
      <c r="AA1241" s="2"/>
      <c r="AB1241" s="2"/>
      <c r="AC1241" s="4">
        <f>P1241*U1241/1000000</f>
        <v>190.437</v>
      </c>
      <c r="AD1241" s="4">
        <f>AC1241*(1-Z1241/100)</f>
        <v>190.437</v>
      </c>
      <c r="AE1241" s="2" t="s">
        <v>66</v>
      </c>
      <c r="AF1241" s="2" t="s">
        <v>67</v>
      </c>
      <c r="AG1241" s="2" t="s">
        <v>68</v>
      </c>
      <c r="AH1241" s="2" t="s">
        <v>69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1658</v>
      </c>
      <c r="B1242" s="2" t="s">
        <v>1652</v>
      </c>
      <c r="C1242" s="2" t="s">
        <v>47</v>
      </c>
      <c r="D1242" s="2" t="s">
        <v>1584</v>
      </c>
      <c r="E1242" s="2" t="s">
        <v>744</v>
      </c>
      <c r="F1242" s="2" t="s">
        <v>228</v>
      </c>
      <c r="G1242" s="2" t="s">
        <v>117</v>
      </c>
      <c r="H1242" s="2" t="s">
        <v>323</v>
      </c>
      <c r="I1242" s="2" t="s">
        <v>53</v>
      </c>
      <c r="J1242" s="2" t="s">
        <v>230</v>
      </c>
      <c r="K1242" s="2" t="s">
        <v>55</v>
      </c>
      <c r="L1242" s="2" t="s">
        <v>51</v>
      </c>
      <c r="M1242" s="2" t="s">
        <v>95</v>
      </c>
      <c r="N1242" s="3">
        <v>253916</v>
      </c>
      <c r="O1242" s="3" t="s">
        <v>57</v>
      </c>
      <c r="P1242" s="4">
        <f>IF(O1242="吨",N1242*1000,IF(O1242="万立方米",N1242*10000,""))</f>
        <v>253916000.0</v>
      </c>
      <c r="Q1242" s="2" t="s">
        <v>58</v>
      </c>
      <c r="R1242" s="2" t="s">
        <v>59</v>
      </c>
      <c r="S1242" s="2" t="s">
        <v>96</v>
      </c>
      <c r="T1242" s="2" t="s">
        <v>97</v>
      </c>
      <c r="U1242" s="4">
        <f>1.7</f>
        <v>1.7</v>
      </c>
      <c r="V1242" s="2" t="s">
        <v>62</v>
      </c>
      <c r="W1242" s="2" t="s">
        <v>98</v>
      </c>
      <c r="X1242" s="2" t="s">
        <v>64</v>
      </c>
      <c r="Y1242" s="2" t="s">
        <v>65</v>
      </c>
      <c r="Z1242" s="2">
        <v>0</v>
      </c>
      <c r="AA1242" s="2"/>
      <c r="AB1242" s="2"/>
      <c r="AC1242" s="4">
        <f>P1242*U1242/1000000</f>
        <v>431.6572</v>
      </c>
      <c r="AD1242" s="4">
        <f>AC1242*(1-Z1242/100)</f>
        <v>431.6572</v>
      </c>
      <c r="AE1242" s="2" t="s">
        <v>66</v>
      </c>
      <c r="AF1242" s="2" t="s">
        <v>67</v>
      </c>
      <c r="AG1242" s="2" t="s">
        <v>68</v>
      </c>
      <c r="AH1242" s="2" t="s">
        <v>69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1659</v>
      </c>
      <c r="B1243" s="2" t="s">
        <v>1652</v>
      </c>
      <c r="C1243" s="2" t="s">
        <v>47</v>
      </c>
      <c r="D1243" s="2" t="s">
        <v>1584</v>
      </c>
      <c r="E1243" s="2" t="s">
        <v>744</v>
      </c>
      <c r="F1243" s="2" t="s">
        <v>228</v>
      </c>
      <c r="G1243" s="2" t="s">
        <v>117</v>
      </c>
      <c r="H1243" s="2" t="s">
        <v>323</v>
      </c>
      <c r="I1243" s="2" t="s">
        <v>53</v>
      </c>
      <c r="J1243" s="2" t="s">
        <v>230</v>
      </c>
      <c r="K1243" s="2" t="s">
        <v>55</v>
      </c>
      <c r="L1243" s="2" t="s">
        <v>51</v>
      </c>
      <c r="M1243" s="2" t="s">
        <v>100</v>
      </c>
      <c r="N1243" s="3">
        <v>253916</v>
      </c>
      <c r="O1243" s="3" t="s">
        <v>57</v>
      </c>
      <c r="P1243" s="4">
        <f>IF(O1243="吨",N1243*1000,IF(O1243="万立方米",N1243*10000,""))</f>
        <v>253916000.0</v>
      </c>
      <c r="Q1243" s="2" t="s">
        <v>58</v>
      </c>
      <c r="R1243" s="2" t="s">
        <v>59</v>
      </c>
      <c r="S1243" s="2" t="s">
        <v>101</v>
      </c>
      <c r="T1243" s="2" t="s">
        <v>75</v>
      </c>
      <c r="U1243" s="4">
        <f>0.12</f>
        <v>0.12</v>
      </c>
      <c r="V1243" s="2" t="s">
        <v>62</v>
      </c>
      <c r="W1243" s="2" t="s">
        <v>102</v>
      </c>
      <c r="X1243" s="2" t="s">
        <v>64</v>
      </c>
      <c r="Y1243" s="2" t="s">
        <v>65</v>
      </c>
      <c r="Z1243" s="2">
        <v>0</v>
      </c>
      <c r="AA1243" s="2"/>
      <c r="AB1243" s="2"/>
      <c r="AC1243" s="4">
        <f>P1243*U1243/1000000</f>
        <v>30.46992</v>
      </c>
      <c r="AD1243" s="4">
        <f>AC1243*(1-Z1243/100)</f>
        <v>30.46992</v>
      </c>
      <c r="AE1243" s="2" t="s">
        <v>66</v>
      </c>
      <c r="AF1243" s="2" t="s">
        <v>67</v>
      </c>
      <c r="AG1243" s="2" t="s">
        <v>68</v>
      </c>
      <c r="AH1243" s="2" t="s">
        <v>69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1660</v>
      </c>
      <c r="B1244" s="2" t="s">
        <v>1652</v>
      </c>
      <c r="C1244" s="2" t="s">
        <v>47</v>
      </c>
      <c r="D1244" s="2" t="s">
        <v>1584</v>
      </c>
      <c r="E1244" s="2" t="s">
        <v>744</v>
      </c>
      <c r="F1244" s="2" t="s">
        <v>228</v>
      </c>
      <c r="G1244" s="2" t="s">
        <v>117</v>
      </c>
      <c r="H1244" s="2" t="s">
        <v>323</v>
      </c>
      <c r="I1244" s="2" t="s">
        <v>161</v>
      </c>
      <c r="J1244" s="2" t="s">
        <v>180</v>
      </c>
      <c r="K1244" s="2" t="s">
        <v>180</v>
      </c>
      <c r="L1244" s="2" t="s">
        <v>181</v>
      </c>
      <c r="M1244" s="2" t="s">
        <v>56</v>
      </c>
      <c r="N1244" s="3">
        <v>60.233</v>
      </c>
      <c r="O1244" s="3" t="s">
        <v>182</v>
      </c>
      <c r="P1244" s="4">
        <f>IF(O1244="吨",N1244*1000,IF(O1244="万立方米",N1244*10000,""))</f>
        <v>602330.0</v>
      </c>
      <c r="Q1244" s="2" t="s">
        <v>183</v>
      </c>
      <c r="R1244" s="2" t="s">
        <v>184</v>
      </c>
      <c r="S1244" s="2" t="s">
        <v>185</v>
      </c>
      <c r="T1244" s="2" t="s">
        <v>75</v>
      </c>
      <c r="U1244" s="4">
        <f>0.001</f>
        <v>0.001</v>
      </c>
      <c r="V1244" s="2" t="s">
        <v>186</v>
      </c>
      <c r="W1244" s="2" t="s">
        <v>187</v>
      </c>
      <c r="X1244" s="2" t="s">
        <v>64</v>
      </c>
      <c r="Y1244" s="2" t="s">
        <v>65</v>
      </c>
      <c r="Z1244" s="2">
        <v>0</v>
      </c>
      <c r="AA1244" s="2"/>
      <c r="AB1244" s="2"/>
      <c r="AC1244" s="4">
        <f>P1244*U1244/1000000</f>
        <v>0.00060233</v>
      </c>
      <c r="AD1244" s="4">
        <f>AC1244*(1-Z1244/100)</f>
        <v>0.00060233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1661</v>
      </c>
      <c r="B1245" s="2" t="s">
        <v>1652</v>
      </c>
      <c r="C1245" s="2" t="s">
        <v>47</v>
      </c>
      <c r="D1245" s="2" t="s">
        <v>1584</v>
      </c>
      <c r="E1245" s="2" t="s">
        <v>744</v>
      </c>
      <c r="F1245" s="2" t="s">
        <v>228</v>
      </c>
      <c r="G1245" s="2" t="s">
        <v>117</v>
      </c>
      <c r="H1245" s="2" t="s">
        <v>323</v>
      </c>
      <c r="I1245" s="2" t="s">
        <v>161</v>
      </c>
      <c r="J1245" s="2" t="s">
        <v>180</v>
      </c>
      <c r="K1245" s="2" t="s">
        <v>180</v>
      </c>
      <c r="L1245" s="2" t="s">
        <v>181</v>
      </c>
      <c r="M1245" s="2" t="s">
        <v>73</v>
      </c>
      <c r="N1245" s="3">
        <v>60.233</v>
      </c>
      <c r="O1245" s="3" t="s">
        <v>182</v>
      </c>
      <c r="P1245" s="4">
        <f>IF(O1245="吨",N1245*1000,IF(O1245="万立方米",N1245*10000,""))</f>
        <v>602330.0</v>
      </c>
      <c r="Q1245" s="2" t="s">
        <v>183</v>
      </c>
      <c r="R1245" s="2" t="s">
        <v>184</v>
      </c>
      <c r="S1245" s="2" t="s">
        <v>189</v>
      </c>
      <c r="T1245" s="2" t="s">
        <v>75</v>
      </c>
      <c r="U1245" s="4">
        <f>0.35</f>
        <v>0.35</v>
      </c>
      <c r="V1245" s="2" t="s">
        <v>186</v>
      </c>
      <c r="W1245" s="2" t="s">
        <v>190</v>
      </c>
      <c r="X1245" s="2" t="s">
        <v>64</v>
      </c>
      <c r="Y1245" s="2" t="s">
        <v>65</v>
      </c>
      <c r="Z1245" s="2">
        <v>0</v>
      </c>
      <c r="AA1245" s="2"/>
      <c r="AB1245" s="2"/>
      <c r="AC1245" s="4">
        <f>P1245*U1245/1000000</f>
        <v>0.2108155</v>
      </c>
      <c r="AD1245" s="4">
        <f>AC1245*(1-Z1245/100)</f>
        <v>0.2108155</v>
      </c>
      <c r="AE1245" s="2" t="s">
        <v>66</v>
      </c>
      <c r="AF1245" s="2" t="s">
        <v>67</v>
      </c>
      <c r="AG1245" s="2" t="s">
        <v>68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1662</v>
      </c>
      <c r="B1246" s="2" t="s">
        <v>1652</v>
      </c>
      <c r="C1246" s="2" t="s">
        <v>47</v>
      </c>
      <c r="D1246" s="2" t="s">
        <v>1584</v>
      </c>
      <c r="E1246" s="2" t="s">
        <v>744</v>
      </c>
      <c r="F1246" s="2" t="s">
        <v>228</v>
      </c>
      <c r="G1246" s="2" t="s">
        <v>117</v>
      </c>
      <c r="H1246" s="2" t="s">
        <v>323</v>
      </c>
      <c r="I1246" s="2" t="s">
        <v>161</v>
      </c>
      <c r="J1246" s="2" t="s">
        <v>180</v>
      </c>
      <c r="K1246" s="2" t="s">
        <v>180</v>
      </c>
      <c r="L1246" s="2" t="s">
        <v>181</v>
      </c>
      <c r="M1246" s="2" t="s">
        <v>78</v>
      </c>
      <c r="N1246" s="3">
        <v>60.233</v>
      </c>
      <c r="O1246" s="3" t="s">
        <v>182</v>
      </c>
      <c r="P1246" s="4">
        <f>IF(O1246="吨",N1246*1000,IF(O1246="万立方米",N1246*10000,""))</f>
        <v>602330.0</v>
      </c>
      <c r="Q1246" s="2" t="s">
        <v>183</v>
      </c>
      <c r="R1246" s="2" t="s">
        <v>184</v>
      </c>
      <c r="S1246" s="2" t="s">
        <v>192</v>
      </c>
      <c r="T1246" s="2" t="s">
        <v>75</v>
      </c>
      <c r="U1246" s="4">
        <f>1.2</f>
        <v>1.2</v>
      </c>
      <c r="V1246" s="2" t="s">
        <v>186</v>
      </c>
      <c r="W1246" s="2" t="s">
        <v>193</v>
      </c>
      <c r="X1246" s="2" t="s">
        <v>64</v>
      </c>
      <c r="Y1246" s="2" t="s">
        <v>65</v>
      </c>
      <c r="Z1246" s="2">
        <v>0</v>
      </c>
      <c r="AA1246" s="2"/>
      <c r="AB1246" s="2"/>
      <c r="AC1246" s="4">
        <f>P1246*U1246/1000000</f>
        <v>0.722796</v>
      </c>
      <c r="AD1246" s="4">
        <f>AC1246*(1-Z1246/100)</f>
        <v>0.722796</v>
      </c>
      <c r="AE1246" s="2" t="s">
        <v>66</v>
      </c>
      <c r="AF1246" s="2" t="s">
        <v>67</v>
      </c>
      <c r="AG1246" s="2" t="s">
        <v>68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1663</v>
      </c>
      <c r="B1247" s="2" t="s">
        <v>1652</v>
      </c>
      <c r="C1247" s="2" t="s">
        <v>47</v>
      </c>
      <c r="D1247" s="2" t="s">
        <v>1584</v>
      </c>
      <c r="E1247" s="2" t="s">
        <v>744</v>
      </c>
      <c r="F1247" s="2" t="s">
        <v>228</v>
      </c>
      <c r="G1247" s="2" t="s">
        <v>117</v>
      </c>
      <c r="H1247" s="2" t="s">
        <v>323</v>
      </c>
      <c r="I1247" s="2" t="s">
        <v>161</v>
      </c>
      <c r="J1247" s="2" t="s">
        <v>180</v>
      </c>
      <c r="K1247" s="2" t="s">
        <v>180</v>
      </c>
      <c r="L1247" s="2" t="s">
        <v>181</v>
      </c>
      <c r="M1247" s="2" t="s">
        <v>82</v>
      </c>
      <c r="N1247" s="3">
        <v>60.233</v>
      </c>
      <c r="O1247" s="3" t="s">
        <v>182</v>
      </c>
      <c r="P1247" s="4">
        <f>IF(O1247="吨",N1247*1000,IF(O1247="万立方米",N1247*10000,""))</f>
        <v>602330.0</v>
      </c>
      <c r="Q1247" s="2" t="s">
        <v>183</v>
      </c>
      <c r="R1247" s="2" t="s">
        <v>184</v>
      </c>
      <c r="S1247" s="2" t="s">
        <v>195</v>
      </c>
      <c r="T1247" s="2" t="s">
        <v>75</v>
      </c>
      <c r="U1247" s="4">
        <f>0.002</f>
        <v>0.002</v>
      </c>
      <c r="V1247" s="2" t="s">
        <v>186</v>
      </c>
      <c r="W1247" s="2" t="s">
        <v>196</v>
      </c>
      <c r="X1247" s="2" t="s">
        <v>64</v>
      </c>
      <c r="Y1247" s="2" t="s">
        <v>65</v>
      </c>
      <c r="Z1247" s="2">
        <v>0</v>
      </c>
      <c r="AA1247" s="2"/>
      <c r="AB1247" s="2"/>
      <c r="AC1247" s="4">
        <f>P1247*U1247/1000000</f>
        <v>0.00120466</v>
      </c>
      <c r="AD1247" s="4">
        <f>AC1247*(1-Z1247/100)</f>
        <v>0.00120466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1664</v>
      </c>
      <c r="B1248" s="2" t="s">
        <v>1652</v>
      </c>
      <c r="C1248" s="2" t="s">
        <v>47</v>
      </c>
      <c r="D1248" s="2" t="s">
        <v>1584</v>
      </c>
      <c r="E1248" s="2" t="s">
        <v>744</v>
      </c>
      <c r="F1248" s="2" t="s">
        <v>228</v>
      </c>
      <c r="G1248" s="2" t="s">
        <v>117</v>
      </c>
      <c r="H1248" s="2" t="s">
        <v>323</v>
      </c>
      <c r="I1248" s="2" t="s">
        <v>161</v>
      </c>
      <c r="J1248" s="2" t="s">
        <v>180</v>
      </c>
      <c r="K1248" s="2" t="s">
        <v>180</v>
      </c>
      <c r="L1248" s="2" t="s">
        <v>181</v>
      </c>
      <c r="M1248" s="2" t="s">
        <v>86</v>
      </c>
      <c r="N1248" s="3">
        <v>60.233</v>
      </c>
      <c r="O1248" s="3" t="s">
        <v>182</v>
      </c>
      <c r="P1248" s="4">
        <f>IF(O1248="吨",N1248*1000,IF(O1248="万立方米",N1248*10000,""))</f>
        <v>602330.0</v>
      </c>
      <c r="Q1248" s="2" t="s">
        <v>183</v>
      </c>
      <c r="R1248" s="2" t="s">
        <v>184</v>
      </c>
      <c r="S1248" s="2" t="s">
        <v>198</v>
      </c>
      <c r="T1248" s="2" t="s">
        <v>75</v>
      </c>
      <c r="U1248" s="4">
        <f>0.01</f>
        <v>0.01</v>
      </c>
      <c r="V1248" s="2" t="s">
        <v>186</v>
      </c>
      <c r="W1248" s="2" t="s">
        <v>199</v>
      </c>
      <c r="X1248" s="2" t="s">
        <v>64</v>
      </c>
      <c r="Y1248" s="2" t="s">
        <v>65</v>
      </c>
      <c r="Z1248" s="2">
        <v>0</v>
      </c>
      <c r="AA1248" s="2"/>
      <c r="AB1248" s="2"/>
      <c r="AC1248" s="4">
        <f>P1248*U1248/1000000</f>
        <v>0.0060233000000000005</v>
      </c>
      <c r="AD1248" s="4">
        <f>AC1249*(1-AA1248/100)+(AC1248-AC1249)*(1-AB1248/100)</f>
        <v>0.0060233000000000005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1665</v>
      </c>
      <c r="B1249" s="2" t="s">
        <v>1652</v>
      </c>
      <c r="C1249" s="2" t="s">
        <v>47</v>
      </c>
      <c r="D1249" s="2" t="s">
        <v>1584</v>
      </c>
      <c r="E1249" s="2" t="s">
        <v>744</v>
      </c>
      <c r="F1249" s="2" t="s">
        <v>228</v>
      </c>
      <c r="G1249" s="2" t="s">
        <v>117</v>
      </c>
      <c r="H1249" s="2" t="s">
        <v>323</v>
      </c>
      <c r="I1249" s="2" t="s">
        <v>161</v>
      </c>
      <c r="J1249" s="2" t="s">
        <v>180</v>
      </c>
      <c r="K1249" s="2" t="s">
        <v>180</v>
      </c>
      <c r="L1249" s="2" t="s">
        <v>181</v>
      </c>
      <c r="M1249" s="2" t="s">
        <v>91</v>
      </c>
      <c r="N1249" s="3">
        <v>60.233</v>
      </c>
      <c r="O1249" s="3" t="s">
        <v>182</v>
      </c>
      <c r="P1249" s="4">
        <f>IF(O1249="吨",N1249*1000,IF(O1249="万立方米",N1249*10000,""))</f>
        <v>602330.0</v>
      </c>
      <c r="Q1249" s="2" t="s">
        <v>183</v>
      </c>
      <c r="R1249" s="2" t="s">
        <v>184</v>
      </c>
      <c r="S1249" s="2" t="s">
        <v>201</v>
      </c>
      <c r="T1249" s="2" t="s">
        <v>75</v>
      </c>
      <c r="U1249" s="4">
        <f>0.005</f>
        <v>0.005</v>
      </c>
      <c r="V1249" s="2" t="s">
        <v>186</v>
      </c>
      <c r="W1249" s="2" t="s">
        <v>202</v>
      </c>
      <c r="X1249" s="2" t="s">
        <v>64</v>
      </c>
      <c r="Y1249" s="2" t="s">
        <v>65</v>
      </c>
      <c r="Z1249" s="2">
        <v>0</v>
      </c>
      <c r="AA1249" s="2"/>
      <c r="AB1249" s="2"/>
      <c r="AC1249" s="4">
        <f>P1249*U1249/1000000</f>
        <v>0.0030116500000000003</v>
      </c>
      <c r="AD1249" s="4">
        <f>AC1249*(1-Z1249/100)</f>
        <v>0.0030116500000000003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1666</v>
      </c>
      <c r="B1250" s="2" t="s">
        <v>1652</v>
      </c>
      <c r="C1250" s="2" t="s">
        <v>47</v>
      </c>
      <c r="D1250" s="2" t="s">
        <v>1584</v>
      </c>
      <c r="E1250" s="2" t="s">
        <v>744</v>
      </c>
      <c r="F1250" s="2" t="s">
        <v>228</v>
      </c>
      <c r="G1250" s="2" t="s">
        <v>117</v>
      </c>
      <c r="H1250" s="2" t="s">
        <v>323</v>
      </c>
      <c r="I1250" s="2" t="s">
        <v>161</v>
      </c>
      <c r="J1250" s="2" t="s">
        <v>180</v>
      </c>
      <c r="K1250" s="2" t="s">
        <v>180</v>
      </c>
      <c r="L1250" s="2" t="s">
        <v>181</v>
      </c>
      <c r="M1250" s="2" t="s">
        <v>95</v>
      </c>
      <c r="N1250" s="3">
        <v>60.233</v>
      </c>
      <c r="O1250" s="3" t="s">
        <v>182</v>
      </c>
      <c r="P1250" s="4">
        <f>IF(O1250="吨",N1250*1000,IF(O1250="万立方米",N1250*10000,""))</f>
        <v>602330.0</v>
      </c>
      <c r="Q1250" s="2" t="s">
        <v>183</v>
      </c>
      <c r="R1250" s="2" t="s">
        <v>184</v>
      </c>
      <c r="S1250" s="2" t="s">
        <v>204</v>
      </c>
      <c r="T1250" s="2" t="s">
        <v>75</v>
      </c>
      <c r="U1250" s="4">
        <f>0.005</f>
        <v>0.005</v>
      </c>
      <c r="V1250" s="2" t="s">
        <v>186</v>
      </c>
      <c r="W1250" s="2" t="s">
        <v>205</v>
      </c>
      <c r="X1250" s="2" t="s">
        <v>64</v>
      </c>
      <c r="Y1250" s="2" t="s">
        <v>65</v>
      </c>
      <c r="Z1250" s="2">
        <v>0</v>
      </c>
      <c r="AA1250" s="2"/>
      <c r="AB1250" s="2"/>
      <c r="AC1250" s="4">
        <f>P1250*U1250/1000000</f>
        <v>0.0030116500000000003</v>
      </c>
      <c r="AD1250" s="4">
        <f>AC1250*(1-Z1250/100)</f>
        <v>0.0030116500000000003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1667</v>
      </c>
      <c r="B1251" s="2" t="s">
        <v>1652</v>
      </c>
      <c r="C1251" s="2" t="s">
        <v>47</v>
      </c>
      <c r="D1251" s="2" t="s">
        <v>1584</v>
      </c>
      <c r="E1251" s="2" t="s">
        <v>744</v>
      </c>
      <c r="F1251" s="2" t="s">
        <v>228</v>
      </c>
      <c r="G1251" s="2" t="s">
        <v>117</v>
      </c>
      <c r="H1251" s="2" t="s">
        <v>323</v>
      </c>
      <c r="I1251" s="2" t="s">
        <v>161</v>
      </c>
      <c r="J1251" s="2" t="s">
        <v>180</v>
      </c>
      <c r="K1251" s="2" t="s">
        <v>180</v>
      </c>
      <c r="L1251" s="2" t="s">
        <v>181</v>
      </c>
      <c r="M1251" s="2" t="s">
        <v>100</v>
      </c>
      <c r="N1251" s="3">
        <v>60.233</v>
      </c>
      <c r="O1251" s="3" t="s">
        <v>182</v>
      </c>
      <c r="P1251" s="4">
        <f>IF(O1251="吨",N1251*1000,IF(O1251="万立方米",N1251*10000,""))</f>
        <v>602330.0</v>
      </c>
      <c r="Q1251" s="2" t="s">
        <v>183</v>
      </c>
      <c r="R1251" s="2" t="s">
        <v>184</v>
      </c>
      <c r="S1251" s="2" t="s">
        <v>207</v>
      </c>
      <c r="T1251" s="2" t="s">
        <v>75</v>
      </c>
      <c r="U1251" s="4">
        <f>0.02</f>
        <v>0.02</v>
      </c>
      <c r="V1251" s="2" t="s">
        <v>186</v>
      </c>
      <c r="W1251" s="2" t="s">
        <v>208</v>
      </c>
      <c r="X1251" s="2" t="s">
        <v>64</v>
      </c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68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1668</v>
      </c>
      <c r="B1252" s="2" t="s">
        <v>1652</v>
      </c>
      <c r="C1252" s="2" t="s">
        <v>47</v>
      </c>
      <c r="D1252" s="2" t="s">
        <v>1584</v>
      </c>
      <c r="E1252" s="2" t="s">
        <v>744</v>
      </c>
      <c r="F1252" s="2" t="s">
        <v>228</v>
      </c>
      <c r="G1252" s="2" t="s">
        <v>117</v>
      </c>
      <c r="H1252" s="2" t="s">
        <v>323</v>
      </c>
      <c r="I1252" s="2"/>
      <c r="J1252" s="2"/>
      <c r="K1252" s="2"/>
      <c r="L1252" s="2"/>
      <c r="M1252" s="2" t="s">
        <v>104</v>
      </c>
      <c r="N1252" s="3"/>
      <c r="O1252" s="3"/>
      <c r="P1252" s="4">
        <v>0.0</v>
      </c>
      <c r="Q1252" s="2" t="s">
        <v>105</v>
      </c>
      <c r="R1252" s="2" t="s">
        <v>106</v>
      </c>
      <c r="S1252" s="2" t="s">
        <v>107</v>
      </c>
      <c r="T1252" s="2" t="s">
        <v>108</v>
      </c>
      <c r="U1252" s="4">
        <f>0.0</f>
        <v>0.0</v>
      </c>
      <c r="V1252" s="2" t="s">
        <v>109</v>
      </c>
      <c r="W1252" s="2" t="s">
        <v>110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111</v>
      </c>
      <c r="AH1252" s="2" t="s">
        <v>69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1669</v>
      </c>
      <c r="B1253" s="2" t="s">
        <v>1670</v>
      </c>
      <c r="C1253" s="2" t="s">
        <v>47</v>
      </c>
      <c r="D1253" s="2" t="s">
        <v>1671</v>
      </c>
      <c r="E1253" s="2" t="s">
        <v>400</v>
      </c>
      <c r="F1253" s="2" t="s">
        <v>228</v>
      </c>
      <c r="G1253" s="2" t="s">
        <v>117</v>
      </c>
      <c r="H1253" s="2" t="s">
        <v>52</v>
      </c>
      <c r="I1253" s="2" t="s">
        <v>53</v>
      </c>
      <c r="J1253" s="2" t="s">
        <v>230</v>
      </c>
      <c r="K1253" s="2" t="s">
        <v>55</v>
      </c>
      <c r="L1253" s="2" t="s">
        <v>51</v>
      </c>
      <c r="M1253" s="2" t="s">
        <v>56</v>
      </c>
      <c r="N1253" s="3">
        <v>111424</v>
      </c>
      <c r="O1253" s="3" t="s">
        <v>57</v>
      </c>
      <c r="P1253" s="4">
        <f>IF(O1253="吨",N1253*1000,IF(O1253="万立方米",N1253*10000,""))</f>
        <v>111424000.0</v>
      </c>
      <c r="Q1253" s="2" t="s">
        <v>58</v>
      </c>
      <c r="R1253" s="2" t="s">
        <v>59</v>
      </c>
      <c r="S1253" s="2" t="s">
        <v>60</v>
      </c>
      <c r="T1253" s="2" t="s">
        <v>61</v>
      </c>
      <c r="U1253" s="4">
        <f>0.06</f>
        <v>0.06</v>
      </c>
      <c r="V1253" s="2" t="s">
        <v>62</v>
      </c>
      <c r="W1253" s="2" t="s">
        <v>63</v>
      </c>
      <c r="X1253" s="2" t="s">
        <v>64</v>
      </c>
      <c r="Y1253" s="2" t="s">
        <v>65</v>
      </c>
      <c r="Z1253" s="2">
        <v>0</v>
      </c>
      <c r="AA1253" s="2"/>
      <c r="AB1253" s="2"/>
      <c r="AC1253" s="4">
        <f>P1253*U1253/1000000</f>
        <v>6.68544</v>
      </c>
      <c r="AD1253" s="4">
        <f>AC1253*(1-Z1253/100)</f>
        <v>6.68544</v>
      </c>
      <c r="AE1253" s="2" t="s">
        <v>66</v>
      </c>
      <c r="AF1253" s="2" t="s">
        <v>67</v>
      </c>
      <c r="AG1253" s="2"/>
      <c r="AH1253" s="2" t="s">
        <v>69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1672</v>
      </c>
      <c r="B1254" s="2" t="s">
        <v>1670</v>
      </c>
      <c r="C1254" s="2" t="s">
        <v>47</v>
      </c>
      <c r="D1254" s="2" t="s">
        <v>1671</v>
      </c>
      <c r="E1254" s="2" t="s">
        <v>400</v>
      </c>
      <c r="F1254" s="2" t="s">
        <v>228</v>
      </c>
      <c r="G1254" s="2" t="s">
        <v>117</v>
      </c>
      <c r="H1254" s="2" t="s">
        <v>52</v>
      </c>
      <c r="I1254" s="2" t="s">
        <v>53</v>
      </c>
      <c r="J1254" s="2" t="s">
        <v>230</v>
      </c>
      <c r="K1254" s="2" t="s">
        <v>55</v>
      </c>
      <c r="L1254" s="2" t="s">
        <v>51</v>
      </c>
      <c r="M1254" s="2" t="s">
        <v>73</v>
      </c>
      <c r="N1254" s="3">
        <v>111424</v>
      </c>
      <c r="O1254" s="3" t="s">
        <v>57</v>
      </c>
      <c r="P1254" s="4">
        <f>IF(O1254="吨",N1254*1000,IF(O1254="万立方米",N1254*10000,""))</f>
        <v>111424000.0</v>
      </c>
      <c r="Q1254" s="2" t="s">
        <v>58</v>
      </c>
      <c r="R1254" s="2" t="s">
        <v>59</v>
      </c>
      <c r="S1254" s="2" t="s">
        <v>74</v>
      </c>
      <c r="T1254" s="2" t="s">
        <v>75</v>
      </c>
      <c r="U1254" s="4">
        <f>1.5</f>
        <v>1.5</v>
      </c>
      <c r="V1254" s="2" t="s">
        <v>62</v>
      </c>
      <c r="W1254" s="2" t="s">
        <v>76</v>
      </c>
      <c r="X1254" s="2" t="s">
        <v>64</v>
      </c>
      <c r="Y1254" s="2" t="s">
        <v>65</v>
      </c>
      <c r="Z1254" s="2">
        <v>0</v>
      </c>
      <c r="AA1254" s="2"/>
      <c r="AB1254" s="2"/>
      <c r="AC1254" s="4">
        <f>P1254*U1254/1000000</f>
        <v>167.136</v>
      </c>
      <c r="AD1254" s="4">
        <f>AC1254*(1-Z1254/100)</f>
        <v>167.136</v>
      </c>
      <c r="AE1254" s="2" t="s">
        <v>66</v>
      </c>
      <c r="AF1254" s="2" t="s">
        <v>67</v>
      </c>
      <c r="AG1254" s="2"/>
      <c r="AH1254" s="2" t="s">
        <v>69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1673</v>
      </c>
      <c r="B1255" s="2" t="s">
        <v>1670</v>
      </c>
      <c r="C1255" s="2" t="s">
        <v>47</v>
      </c>
      <c r="D1255" s="2" t="s">
        <v>1671</v>
      </c>
      <c r="E1255" s="2" t="s">
        <v>400</v>
      </c>
      <c r="F1255" s="2" t="s">
        <v>228</v>
      </c>
      <c r="G1255" s="2" t="s">
        <v>117</v>
      </c>
      <c r="H1255" s="2" t="s">
        <v>52</v>
      </c>
      <c r="I1255" s="2" t="s">
        <v>53</v>
      </c>
      <c r="J1255" s="2" t="s">
        <v>230</v>
      </c>
      <c r="K1255" s="2" t="s">
        <v>55</v>
      </c>
      <c r="L1255" s="2" t="s">
        <v>51</v>
      </c>
      <c r="M1255" s="2" t="s">
        <v>78</v>
      </c>
      <c r="N1255" s="3">
        <v>111424</v>
      </c>
      <c r="O1255" s="3" t="s">
        <v>57</v>
      </c>
      <c r="P1255" s="4">
        <f>IF(O1255="吨",N1255*1000,IF(O1255="万立方米",N1255*10000,""))</f>
        <v>111424000.0</v>
      </c>
      <c r="Q1255" s="2" t="s">
        <v>58</v>
      </c>
      <c r="R1255" s="2" t="s">
        <v>59</v>
      </c>
      <c r="S1255" s="2" t="s">
        <v>79</v>
      </c>
      <c r="T1255" s="2" t="s">
        <v>75</v>
      </c>
      <c r="U1255" s="4">
        <f>6.0</f>
        <v>6.0</v>
      </c>
      <c r="V1255" s="2" t="s">
        <v>62</v>
      </c>
      <c r="W1255" s="2" t="s">
        <v>80</v>
      </c>
      <c r="X1255" s="2" t="s">
        <v>64</v>
      </c>
      <c r="Y1255" s="2" t="s">
        <v>65</v>
      </c>
      <c r="Z1255" s="2">
        <v>0</v>
      </c>
      <c r="AA1255" s="2"/>
      <c r="AB1255" s="2"/>
      <c r="AC1255" s="4">
        <f>P1255*U1255/1000000</f>
        <v>668.544</v>
      </c>
      <c r="AD1255" s="4">
        <f>AC1255*(1-Z1255/100)</f>
        <v>668.544</v>
      </c>
      <c r="AE1255" s="2" t="s">
        <v>66</v>
      </c>
      <c r="AF1255" s="2" t="s">
        <v>67</v>
      </c>
      <c r="AG1255" s="2"/>
      <c r="AH1255" s="2" t="s">
        <v>69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1674</v>
      </c>
      <c r="B1256" s="2" t="s">
        <v>1670</v>
      </c>
      <c r="C1256" s="2" t="s">
        <v>47</v>
      </c>
      <c r="D1256" s="2" t="s">
        <v>1671</v>
      </c>
      <c r="E1256" s="2" t="s">
        <v>400</v>
      </c>
      <c r="F1256" s="2" t="s">
        <v>228</v>
      </c>
      <c r="G1256" s="2" t="s">
        <v>117</v>
      </c>
      <c r="H1256" s="2" t="s">
        <v>52</v>
      </c>
      <c r="I1256" s="2" t="s">
        <v>53</v>
      </c>
      <c r="J1256" s="2" t="s">
        <v>230</v>
      </c>
      <c r="K1256" s="2" t="s">
        <v>55</v>
      </c>
      <c r="L1256" s="2" t="s">
        <v>51</v>
      </c>
      <c r="M1256" s="2" t="s">
        <v>82</v>
      </c>
      <c r="N1256" s="3">
        <v>111424</v>
      </c>
      <c r="O1256" s="3" t="s">
        <v>57</v>
      </c>
      <c r="P1256" s="4">
        <f>IF(O1256="吨",N1256*1000,IF(O1256="万立方米",N1256*10000,""))</f>
        <v>111424000.0</v>
      </c>
      <c r="Q1256" s="2" t="s">
        <v>58</v>
      </c>
      <c r="R1256" s="2" t="s">
        <v>59</v>
      </c>
      <c r="S1256" s="2" t="s">
        <v>83</v>
      </c>
      <c r="T1256" s="2" t="s">
        <v>61</v>
      </c>
      <c r="U1256" s="4">
        <f>0.35</f>
        <v>0.35</v>
      </c>
      <c r="V1256" s="2" t="s">
        <v>62</v>
      </c>
      <c r="W1256" s="2" t="s">
        <v>84</v>
      </c>
      <c r="X1256" s="2" t="s">
        <v>64</v>
      </c>
      <c r="Y1256" s="2" t="s">
        <v>65</v>
      </c>
      <c r="Z1256" s="2">
        <v>0</v>
      </c>
      <c r="AA1256" s="2"/>
      <c r="AB1256" s="2"/>
      <c r="AC1256" s="4">
        <f>P1256*U1256/1000000</f>
        <v>38.9984</v>
      </c>
      <c r="AD1256" s="4">
        <f>AC1256*(1-Z1256/100)</f>
        <v>38.9984</v>
      </c>
      <c r="AE1256" s="2" t="s">
        <v>66</v>
      </c>
      <c r="AF1256" s="2" t="s">
        <v>67</v>
      </c>
      <c r="AG1256" s="2"/>
      <c r="AH1256" s="2" t="s">
        <v>69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1675</v>
      </c>
      <c r="B1257" s="2" t="s">
        <v>1670</v>
      </c>
      <c r="C1257" s="2" t="s">
        <v>47</v>
      </c>
      <c r="D1257" s="2" t="s">
        <v>1671</v>
      </c>
      <c r="E1257" s="2" t="s">
        <v>400</v>
      </c>
      <c r="F1257" s="2" t="s">
        <v>228</v>
      </c>
      <c r="G1257" s="2" t="s">
        <v>117</v>
      </c>
      <c r="H1257" s="2" t="s">
        <v>52</v>
      </c>
      <c r="I1257" s="2" t="s">
        <v>53</v>
      </c>
      <c r="J1257" s="2" t="s">
        <v>230</v>
      </c>
      <c r="K1257" s="2" t="s">
        <v>55</v>
      </c>
      <c r="L1257" s="2" t="s">
        <v>51</v>
      </c>
      <c r="M1257" s="2" t="s">
        <v>86</v>
      </c>
      <c r="N1257" s="3">
        <v>111424</v>
      </c>
      <c r="O1257" s="3" t="s">
        <v>57</v>
      </c>
      <c r="P1257" s="4">
        <f>IF(O1257="吨",N1257*1000,IF(O1257="万立方米",N1257*10000,""))</f>
        <v>111424000.0</v>
      </c>
      <c r="Q1257" s="2" t="s">
        <v>58</v>
      </c>
      <c r="R1257" s="2" t="s">
        <v>59</v>
      </c>
      <c r="S1257" s="2" t="s">
        <v>87</v>
      </c>
      <c r="T1257" s="2" t="s">
        <v>88</v>
      </c>
      <c r="U1257" s="4">
        <f>0.75</f>
        <v>0.75</v>
      </c>
      <c r="V1257" s="2" t="s">
        <v>62</v>
      </c>
      <c r="W1257" s="2" t="s">
        <v>89</v>
      </c>
      <c r="X1257" s="2" t="s">
        <v>64</v>
      </c>
      <c r="Y1257" s="2" t="s">
        <v>65</v>
      </c>
      <c r="Z1257" s="2">
        <v>0</v>
      </c>
      <c r="AA1257" s="2"/>
      <c r="AB1257" s="2"/>
      <c r="AC1257" s="4">
        <f>P1257*U1257/1000000</f>
        <v>83.568</v>
      </c>
      <c r="AD1257" s="4">
        <f>AC1258*(1-AA1257/100)+(AC1257-AC1258)*(1-AB1257/100)</f>
        <v>83.568</v>
      </c>
      <c r="AE1257" s="2" t="s">
        <v>66</v>
      </c>
      <c r="AF1257" s="2" t="s">
        <v>67</v>
      </c>
      <c r="AG1257" s="2"/>
      <c r="AH1257" s="2" t="s">
        <v>69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1676</v>
      </c>
      <c r="B1258" s="2" t="s">
        <v>1670</v>
      </c>
      <c r="C1258" s="2" t="s">
        <v>47</v>
      </c>
      <c r="D1258" s="2" t="s">
        <v>1671</v>
      </c>
      <c r="E1258" s="2" t="s">
        <v>400</v>
      </c>
      <c r="F1258" s="2" t="s">
        <v>228</v>
      </c>
      <c r="G1258" s="2" t="s">
        <v>117</v>
      </c>
      <c r="H1258" s="2" t="s">
        <v>52</v>
      </c>
      <c r="I1258" s="2" t="s">
        <v>53</v>
      </c>
      <c r="J1258" s="2" t="s">
        <v>230</v>
      </c>
      <c r="K1258" s="2" t="s">
        <v>55</v>
      </c>
      <c r="L1258" s="2" t="s">
        <v>51</v>
      </c>
      <c r="M1258" s="2" t="s">
        <v>91</v>
      </c>
      <c r="N1258" s="3">
        <v>111424</v>
      </c>
      <c r="O1258" s="3" t="s">
        <v>57</v>
      </c>
      <c r="P1258" s="4">
        <f>IF(O1258="吨",N1258*1000,IF(O1258="万立方米",N1258*10000,""))</f>
        <v>111424000.0</v>
      </c>
      <c r="Q1258" s="2" t="s">
        <v>58</v>
      </c>
      <c r="R1258" s="2" t="s">
        <v>59</v>
      </c>
      <c r="S1258" s="2" t="s">
        <v>92</v>
      </c>
      <c r="T1258" s="2" t="s">
        <v>88</v>
      </c>
      <c r="U1258" s="4">
        <f>0.75</f>
        <v>0.75</v>
      </c>
      <c r="V1258" s="2" t="s">
        <v>62</v>
      </c>
      <c r="W1258" s="2" t="s">
        <v>93</v>
      </c>
      <c r="X1258" s="2" t="s">
        <v>64</v>
      </c>
      <c r="Y1258" s="2" t="s">
        <v>65</v>
      </c>
      <c r="Z1258" s="2">
        <v>0</v>
      </c>
      <c r="AA1258" s="2"/>
      <c r="AB1258" s="2"/>
      <c r="AC1258" s="4">
        <f>P1258*U1258/1000000</f>
        <v>83.568</v>
      </c>
      <c r="AD1258" s="4">
        <f>AC1258*(1-Z1258/100)</f>
        <v>83.568</v>
      </c>
      <c r="AE1258" s="2" t="s">
        <v>66</v>
      </c>
      <c r="AF1258" s="2" t="s">
        <v>67</v>
      </c>
      <c r="AG1258" s="2"/>
      <c r="AH1258" s="2" t="s">
        <v>69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1677</v>
      </c>
      <c r="B1259" s="2" t="s">
        <v>1670</v>
      </c>
      <c r="C1259" s="2" t="s">
        <v>47</v>
      </c>
      <c r="D1259" s="2" t="s">
        <v>1671</v>
      </c>
      <c r="E1259" s="2" t="s">
        <v>400</v>
      </c>
      <c r="F1259" s="2" t="s">
        <v>228</v>
      </c>
      <c r="G1259" s="2" t="s">
        <v>117</v>
      </c>
      <c r="H1259" s="2" t="s">
        <v>52</v>
      </c>
      <c r="I1259" s="2" t="s">
        <v>53</v>
      </c>
      <c r="J1259" s="2" t="s">
        <v>230</v>
      </c>
      <c r="K1259" s="2" t="s">
        <v>55</v>
      </c>
      <c r="L1259" s="2" t="s">
        <v>51</v>
      </c>
      <c r="M1259" s="2" t="s">
        <v>95</v>
      </c>
      <c r="N1259" s="3">
        <v>111424</v>
      </c>
      <c r="O1259" s="3" t="s">
        <v>57</v>
      </c>
      <c r="P1259" s="4">
        <f>IF(O1259="吨",N1259*1000,IF(O1259="万立方米",N1259*10000,""))</f>
        <v>111424000.0</v>
      </c>
      <c r="Q1259" s="2" t="s">
        <v>58</v>
      </c>
      <c r="R1259" s="2" t="s">
        <v>59</v>
      </c>
      <c r="S1259" s="2" t="s">
        <v>96</v>
      </c>
      <c r="T1259" s="2" t="s">
        <v>97</v>
      </c>
      <c r="U1259" s="4">
        <f>1.7</f>
        <v>1.7</v>
      </c>
      <c r="V1259" s="2" t="s">
        <v>62</v>
      </c>
      <c r="W1259" s="2" t="s">
        <v>98</v>
      </c>
      <c r="X1259" s="2" t="s">
        <v>64</v>
      </c>
      <c r="Y1259" s="2" t="s">
        <v>65</v>
      </c>
      <c r="Z1259" s="2">
        <v>0</v>
      </c>
      <c r="AA1259" s="2"/>
      <c r="AB1259" s="2"/>
      <c r="AC1259" s="4">
        <f>P1259*U1259/1000000</f>
        <v>189.4208</v>
      </c>
      <c r="AD1259" s="4">
        <f>AC1259*(1-Z1259/100)</f>
        <v>189.4208</v>
      </c>
      <c r="AE1259" s="2" t="s">
        <v>66</v>
      </c>
      <c r="AF1259" s="2" t="s">
        <v>67</v>
      </c>
      <c r="AG1259" s="2"/>
      <c r="AH1259" s="2" t="s">
        <v>69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1678</v>
      </c>
      <c r="B1260" s="2" t="s">
        <v>1670</v>
      </c>
      <c r="C1260" s="2" t="s">
        <v>47</v>
      </c>
      <c r="D1260" s="2" t="s">
        <v>1671</v>
      </c>
      <c r="E1260" s="2" t="s">
        <v>400</v>
      </c>
      <c r="F1260" s="2" t="s">
        <v>228</v>
      </c>
      <c r="G1260" s="2" t="s">
        <v>117</v>
      </c>
      <c r="H1260" s="2" t="s">
        <v>52</v>
      </c>
      <c r="I1260" s="2" t="s">
        <v>53</v>
      </c>
      <c r="J1260" s="2" t="s">
        <v>230</v>
      </c>
      <c r="K1260" s="2" t="s">
        <v>55</v>
      </c>
      <c r="L1260" s="2" t="s">
        <v>51</v>
      </c>
      <c r="M1260" s="2" t="s">
        <v>100</v>
      </c>
      <c r="N1260" s="3">
        <v>111424</v>
      </c>
      <c r="O1260" s="3" t="s">
        <v>57</v>
      </c>
      <c r="P1260" s="4">
        <f>IF(O1260="吨",N1260*1000,IF(O1260="万立方米",N1260*10000,""))</f>
        <v>111424000.0</v>
      </c>
      <c r="Q1260" s="2" t="s">
        <v>58</v>
      </c>
      <c r="R1260" s="2" t="s">
        <v>59</v>
      </c>
      <c r="S1260" s="2" t="s">
        <v>101</v>
      </c>
      <c r="T1260" s="2" t="s">
        <v>75</v>
      </c>
      <c r="U1260" s="4">
        <f>0.12</f>
        <v>0.12</v>
      </c>
      <c r="V1260" s="2" t="s">
        <v>62</v>
      </c>
      <c r="W1260" s="2" t="s">
        <v>102</v>
      </c>
      <c r="X1260" s="2" t="s">
        <v>64</v>
      </c>
      <c r="Y1260" s="2" t="s">
        <v>65</v>
      </c>
      <c r="Z1260" s="2">
        <v>0</v>
      </c>
      <c r="AA1260" s="2"/>
      <c r="AB1260" s="2"/>
      <c r="AC1260" s="4">
        <f>P1260*U1260/1000000</f>
        <v>13.37088</v>
      </c>
      <c r="AD1260" s="4">
        <f>AC1260*(1-Z1260/100)</f>
        <v>13.37088</v>
      </c>
      <c r="AE1260" s="2" t="s">
        <v>66</v>
      </c>
      <c r="AF1260" s="2" t="s">
        <v>67</v>
      </c>
      <c r="AG1260" s="2"/>
      <c r="AH1260" s="2" t="s">
        <v>69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1679</v>
      </c>
      <c r="B1261" s="2" t="s">
        <v>1670</v>
      </c>
      <c r="C1261" s="2" t="s">
        <v>47</v>
      </c>
      <c r="D1261" s="2" t="s">
        <v>1671</v>
      </c>
      <c r="E1261" s="2" t="s">
        <v>400</v>
      </c>
      <c r="F1261" s="2" t="s">
        <v>228</v>
      </c>
      <c r="G1261" s="2" t="s">
        <v>117</v>
      </c>
      <c r="H1261" s="2" t="s">
        <v>52</v>
      </c>
      <c r="I1261" s="2"/>
      <c r="J1261" s="2"/>
      <c r="K1261" s="2"/>
      <c r="L1261" s="2"/>
      <c r="M1261" s="2" t="s">
        <v>104</v>
      </c>
      <c r="N1261" s="3"/>
      <c r="O1261" s="3"/>
      <c r="P1261" s="4">
        <v>0.0</v>
      </c>
      <c r="Q1261" s="2" t="s">
        <v>105</v>
      </c>
      <c r="R1261" s="2" t="s">
        <v>106</v>
      </c>
      <c r="S1261" s="2" t="s">
        <v>107</v>
      </c>
      <c r="T1261" s="2" t="s">
        <v>108</v>
      </c>
      <c r="U1261" s="4">
        <f>0.0</f>
        <v>0.0</v>
      </c>
      <c r="V1261" s="2" t="s">
        <v>109</v>
      </c>
      <c r="W1261" s="2" t="s">
        <v>110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134</v>
      </c>
      <c r="AH1261" s="2" t="s">
        <v>69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1680</v>
      </c>
      <c r="B1262" s="2" t="s">
        <v>1681</v>
      </c>
      <c r="C1262" s="2" t="s">
        <v>47</v>
      </c>
      <c r="D1262" s="2" t="s">
        <v>1682</v>
      </c>
      <c r="E1262" s="2" t="s">
        <v>898</v>
      </c>
      <c r="F1262" s="2" t="s">
        <v>228</v>
      </c>
      <c r="G1262" s="2" t="s">
        <v>179</v>
      </c>
      <c r="H1262" s="2" t="s">
        <v>52</v>
      </c>
      <c r="I1262" s="2" t="s">
        <v>53</v>
      </c>
      <c r="J1262" s="2" t="s">
        <v>118</v>
      </c>
      <c r="K1262" s="2" t="s">
        <v>118</v>
      </c>
      <c r="L1262" s="2"/>
      <c r="M1262" s="2" t="s">
        <v>56</v>
      </c>
      <c r="N1262" s="3">
        <v>51.4</v>
      </c>
      <c r="O1262" s="3" t="s">
        <v>120</v>
      </c>
      <c r="P1262" s="2"/>
      <c r="Q1262" s="2"/>
      <c r="R1262" s="2" t="s">
        <v>121</v>
      </c>
      <c r="S1262" s="2"/>
      <c r="T1262" s="2" t="s">
        <v>108</v>
      </c>
      <c r="U1262" s="2"/>
      <c r="V1262" s="2"/>
      <c r="W1262" s="2" t="s">
        <v>122</v>
      </c>
      <c r="X1262" s="2" t="s">
        <v>64</v>
      </c>
      <c r="Y1262" s="2" t="s">
        <v>65</v>
      </c>
      <c r="Z1262" s="2">
        <v>0</v>
      </c>
      <c r="AA1262" s="2"/>
      <c r="AB1262" s="2"/>
      <c r="AC1262" s="2"/>
      <c r="AD1262" s="2"/>
      <c r="AE1262" s="2" t="s">
        <v>123</v>
      </c>
      <c r="AF1262" s="2" t="s">
        <v>124</v>
      </c>
      <c r="AG1262" s="2" t="s">
        <v>125</v>
      </c>
      <c r="AH1262" s="2" t="s">
        <v>69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1683</v>
      </c>
      <c r="B1263" s="2" t="s">
        <v>1681</v>
      </c>
      <c r="C1263" s="2" t="s">
        <v>47</v>
      </c>
      <c r="D1263" s="2" t="s">
        <v>1682</v>
      </c>
      <c r="E1263" s="2" t="s">
        <v>898</v>
      </c>
      <c r="F1263" s="2" t="s">
        <v>228</v>
      </c>
      <c r="G1263" s="2" t="s">
        <v>179</v>
      </c>
      <c r="H1263" s="2" t="s">
        <v>52</v>
      </c>
      <c r="I1263" s="2" t="s">
        <v>53</v>
      </c>
      <c r="J1263" s="2" t="s">
        <v>118</v>
      </c>
      <c r="K1263" s="2" t="s">
        <v>118</v>
      </c>
      <c r="L1263" s="2"/>
      <c r="M1263" s="2" t="s">
        <v>73</v>
      </c>
      <c r="N1263" s="3">
        <v>51.4</v>
      </c>
      <c r="O1263" s="3" t="s">
        <v>120</v>
      </c>
      <c r="P1263" s="2"/>
      <c r="Q1263" s="2"/>
      <c r="R1263" s="2" t="s">
        <v>121</v>
      </c>
      <c r="S1263" s="2"/>
      <c r="T1263" s="2" t="s">
        <v>108</v>
      </c>
      <c r="U1263" s="2"/>
      <c r="V1263" s="2"/>
      <c r="W1263" s="2" t="s">
        <v>122</v>
      </c>
      <c r="X1263" s="2" t="s">
        <v>64</v>
      </c>
      <c r="Y1263" s="2" t="s">
        <v>65</v>
      </c>
      <c r="Z1263" s="2">
        <v>0</v>
      </c>
      <c r="AA1263" s="2"/>
      <c r="AB1263" s="2"/>
      <c r="AC1263" s="2"/>
      <c r="AD1263" s="2"/>
      <c r="AE1263" s="2" t="s">
        <v>123</v>
      </c>
      <c r="AF1263" s="2" t="s">
        <v>124</v>
      </c>
      <c r="AG1263" s="2" t="s">
        <v>125</v>
      </c>
      <c r="AH1263" s="2" t="s">
        <v>69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1684</v>
      </c>
      <c r="B1264" s="2" t="s">
        <v>1681</v>
      </c>
      <c r="C1264" s="2" t="s">
        <v>47</v>
      </c>
      <c r="D1264" s="2" t="s">
        <v>1682</v>
      </c>
      <c r="E1264" s="2" t="s">
        <v>898</v>
      </c>
      <c r="F1264" s="2" t="s">
        <v>228</v>
      </c>
      <c r="G1264" s="2" t="s">
        <v>179</v>
      </c>
      <c r="H1264" s="2" t="s">
        <v>52</v>
      </c>
      <c r="I1264" s="2" t="s">
        <v>53</v>
      </c>
      <c r="J1264" s="2" t="s">
        <v>118</v>
      </c>
      <c r="K1264" s="2" t="s">
        <v>118</v>
      </c>
      <c r="L1264" s="2"/>
      <c r="M1264" s="2" t="s">
        <v>78</v>
      </c>
      <c r="N1264" s="3">
        <v>51.4</v>
      </c>
      <c r="O1264" s="3" t="s">
        <v>120</v>
      </c>
      <c r="P1264" s="2"/>
      <c r="Q1264" s="2"/>
      <c r="R1264" s="2" t="s">
        <v>121</v>
      </c>
      <c r="S1264" s="2"/>
      <c r="T1264" s="2" t="s">
        <v>108</v>
      </c>
      <c r="U1264" s="2"/>
      <c r="V1264" s="2"/>
      <c r="W1264" s="2" t="s">
        <v>122</v>
      </c>
      <c r="X1264" s="2" t="s">
        <v>64</v>
      </c>
      <c r="Y1264" s="2" t="s">
        <v>65</v>
      </c>
      <c r="Z1264" s="2">
        <v>0</v>
      </c>
      <c r="AA1264" s="2"/>
      <c r="AB1264" s="2"/>
      <c r="AC1264" s="2"/>
      <c r="AD1264" s="2"/>
      <c r="AE1264" s="2" t="s">
        <v>123</v>
      </c>
      <c r="AF1264" s="2" t="s">
        <v>124</v>
      </c>
      <c r="AG1264" s="2" t="s">
        <v>125</v>
      </c>
      <c r="AH1264" s="2" t="s">
        <v>69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1685</v>
      </c>
      <c r="B1265" s="2" t="s">
        <v>1681</v>
      </c>
      <c r="C1265" s="2" t="s">
        <v>47</v>
      </c>
      <c r="D1265" s="2" t="s">
        <v>1682</v>
      </c>
      <c r="E1265" s="2" t="s">
        <v>898</v>
      </c>
      <c r="F1265" s="2" t="s">
        <v>228</v>
      </c>
      <c r="G1265" s="2" t="s">
        <v>179</v>
      </c>
      <c r="H1265" s="2" t="s">
        <v>52</v>
      </c>
      <c r="I1265" s="2" t="s">
        <v>53</v>
      </c>
      <c r="J1265" s="2" t="s">
        <v>118</v>
      </c>
      <c r="K1265" s="2" t="s">
        <v>118</v>
      </c>
      <c r="L1265" s="2"/>
      <c r="M1265" s="2" t="s">
        <v>82</v>
      </c>
      <c r="N1265" s="3">
        <v>51.4</v>
      </c>
      <c r="O1265" s="3" t="s">
        <v>120</v>
      </c>
      <c r="P1265" s="2"/>
      <c r="Q1265" s="2"/>
      <c r="R1265" s="2" t="s">
        <v>121</v>
      </c>
      <c r="S1265" s="2"/>
      <c r="T1265" s="2" t="s">
        <v>108</v>
      </c>
      <c r="U1265" s="2"/>
      <c r="V1265" s="2"/>
      <c r="W1265" s="2" t="s">
        <v>122</v>
      </c>
      <c r="X1265" s="2" t="s">
        <v>64</v>
      </c>
      <c r="Y1265" s="2" t="s">
        <v>65</v>
      </c>
      <c r="Z1265" s="2">
        <v>0</v>
      </c>
      <c r="AA1265" s="2"/>
      <c r="AB1265" s="2"/>
      <c r="AC1265" s="2"/>
      <c r="AD1265" s="2"/>
      <c r="AE1265" s="2" t="s">
        <v>123</v>
      </c>
      <c r="AF1265" s="2" t="s">
        <v>124</v>
      </c>
      <c r="AG1265" s="2" t="s">
        <v>125</v>
      </c>
      <c r="AH1265" s="2" t="s">
        <v>69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1686</v>
      </c>
      <c r="B1266" s="2" t="s">
        <v>1681</v>
      </c>
      <c r="C1266" s="2" t="s">
        <v>47</v>
      </c>
      <c r="D1266" s="2" t="s">
        <v>1682</v>
      </c>
      <c r="E1266" s="2" t="s">
        <v>898</v>
      </c>
      <c r="F1266" s="2" t="s">
        <v>228</v>
      </c>
      <c r="G1266" s="2" t="s">
        <v>179</v>
      </c>
      <c r="H1266" s="2" t="s">
        <v>52</v>
      </c>
      <c r="I1266" s="2" t="s">
        <v>53</v>
      </c>
      <c r="J1266" s="2" t="s">
        <v>118</v>
      </c>
      <c r="K1266" s="2" t="s">
        <v>118</v>
      </c>
      <c r="L1266" s="2"/>
      <c r="M1266" s="2" t="s">
        <v>86</v>
      </c>
      <c r="N1266" s="3">
        <v>51.4</v>
      </c>
      <c r="O1266" s="3" t="s">
        <v>120</v>
      </c>
      <c r="P1266" s="2"/>
      <c r="Q1266" s="2"/>
      <c r="R1266" s="2" t="s">
        <v>121</v>
      </c>
      <c r="S1266" s="2"/>
      <c r="T1266" s="2" t="s">
        <v>108</v>
      </c>
      <c r="U1266" s="2"/>
      <c r="V1266" s="2"/>
      <c r="W1266" s="2" t="s">
        <v>122</v>
      </c>
      <c r="X1266" s="2" t="s">
        <v>64</v>
      </c>
      <c r="Y1266" s="2" t="s">
        <v>65</v>
      </c>
      <c r="Z1266" s="2">
        <v>0</v>
      </c>
      <c r="AA1266" s="2"/>
      <c r="AB1266" s="2"/>
      <c r="AC1266" s="2"/>
      <c r="AD1266" s="2"/>
      <c r="AE1266" s="2" t="s">
        <v>123</v>
      </c>
      <c r="AF1266" s="2" t="s">
        <v>124</v>
      </c>
      <c r="AG1266" s="2" t="s">
        <v>125</v>
      </c>
      <c r="AH1266" s="2" t="s">
        <v>69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1687</v>
      </c>
      <c r="B1267" s="2" t="s">
        <v>1681</v>
      </c>
      <c r="C1267" s="2" t="s">
        <v>47</v>
      </c>
      <c r="D1267" s="2" t="s">
        <v>1682</v>
      </c>
      <c r="E1267" s="2" t="s">
        <v>898</v>
      </c>
      <c r="F1267" s="2" t="s">
        <v>228</v>
      </c>
      <c r="G1267" s="2" t="s">
        <v>179</v>
      </c>
      <c r="H1267" s="2" t="s">
        <v>52</v>
      </c>
      <c r="I1267" s="2" t="s">
        <v>53</v>
      </c>
      <c r="J1267" s="2" t="s">
        <v>118</v>
      </c>
      <c r="K1267" s="2" t="s">
        <v>118</v>
      </c>
      <c r="L1267" s="2"/>
      <c r="M1267" s="2" t="s">
        <v>91</v>
      </c>
      <c r="N1267" s="3">
        <v>51.4</v>
      </c>
      <c r="O1267" s="3" t="s">
        <v>120</v>
      </c>
      <c r="P1267" s="2"/>
      <c r="Q1267" s="2"/>
      <c r="R1267" s="2" t="s">
        <v>121</v>
      </c>
      <c r="S1267" s="2"/>
      <c r="T1267" s="2" t="s">
        <v>108</v>
      </c>
      <c r="U1267" s="2"/>
      <c r="V1267" s="2"/>
      <c r="W1267" s="2" t="s">
        <v>122</v>
      </c>
      <c r="X1267" s="2" t="s">
        <v>64</v>
      </c>
      <c r="Y1267" s="2" t="s">
        <v>65</v>
      </c>
      <c r="Z1267" s="2">
        <v>0</v>
      </c>
      <c r="AA1267" s="2"/>
      <c r="AB1267" s="2"/>
      <c r="AC1267" s="2"/>
      <c r="AD1267" s="2"/>
      <c r="AE1267" s="2" t="s">
        <v>123</v>
      </c>
      <c r="AF1267" s="2" t="s">
        <v>124</v>
      </c>
      <c r="AG1267" s="2" t="s">
        <v>125</v>
      </c>
      <c r="AH1267" s="2" t="s">
        <v>69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1688</v>
      </c>
      <c r="B1268" s="2" t="s">
        <v>1681</v>
      </c>
      <c r="C1268" s="2" t="s">
        <v>47</v>
      </c>
      <c r="D1268" s="2" t="s">
        <v>1682</v>
      </c>
      <c r="E1268" s="2" t="s">
        <v>898</v>
      </c>
      <c r="F1268" s="2" t="s">
        <v>228</v>
      </c>
      <c r="G1268" s="2" t="s">
        <v>179</v>
      </c>
      <c r="H1268" s="2" t="s">
        <v>52</v>
      </c>
      <c r="I1268" s="2" t="s">
        <v>53</v>
      </c>
      <c r="J1268" s="2" t="s">
        <v>118</v>
      </c>
      <c r="K1268" s="2" t="s">
        <v>118</v>
      </c>
      <c r="L1268" s="2"/>
      <c r="M1268" s="2" t="s">
        <v>95</v>
      </c>
      <c r="N1268" s="3">
        <v>51.4</v>
      </c>
      <c r="O1268" s="3" t="s">
        <v>120</v>
      </c>
      <c r="P1268" s="2"/>
      <c r="Q1268" s="2"/>
      <c r="R1268" s="2" t="s">
        <v>121</v>
      </c>
      <c r="S1268" s="2"/>
      <c r="T1268" s="2" t="s">
        <v>108</v>
      </c>
      <c r="U1268" s="2"/>
      <c r="V1268" s="2"/>
      <c r="W1268" s="2" t="s">
        <v>122</v>
      </c>
      <c r="X1268" s="2" t="s">
        <v>64</v>
      </c>
      <c r="Y1268" s="2" t="s">
        <v>65</v>
      </c>
      <c r="Z1268" s="2">
        <v>0</v>
      </c>
      <c r="AA1268" s="2"/>
      <c r="AB1268" s="2"/>
      <c r="AC1268" s="2"/>
      <c r="AD1268" s="2"/>
      <c r="AE1268" s="2" t="s">
        <v>123</v>
      </c>
      <c r="AF1268" s="2" t="s">
        <v>124</v>
      </c>
      <c r="AG1268" s="2" t="s">
        <v>125</v>
      </c>
      <c r="AH1268" s="2" t="s">
        <v>69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1689</v>
      </c>
      <c r="B1269" s="2" t="s">
        <v>1681</v>
      </c>
      <c r="C1269" s="2" t="s">
        <v>47</v>
      </c>
      <c r="D1269" s="2" t="s">
        <v>1682</v>
      </c>
      <c r="E1269" s="2" t="s">
        <v>898</v>
      </c>
      <c r="F1269" s="2" t="s">
        <v>228</v>
      </c>
      <c r="G1269" s="2" t="s">
        <v>179</v>
      </c>
      <c r="H1269" s="2" t="s">
        <v>52</v>
      </c>
      <c r="I1269" s="2" t="s">
        <v>53</v>
      </c>
      <c r="J1269" s="2" t="s">
        <v>118</v>
      </c>
      <c r="K1269" s="2" t="s">
        <v>118</v>
      </c>
      <c r="L1269" s="2"/>
      <c r="M1269" s="2" t="s">
        <v>100</v>
      </c>
      <c r="N1269" s="3">
        <v>51.4</v>
      </c>
      <c r="O1269" s="3" t="s">
        <v>120</v>
      </c>
      <c r="P1269" s="2"/>
      <c r="Q1269" s="2"/>
      <c r="R1269" s="2" t="s">
        <v>121</v>
      </c>
      <c r="S1269" s="2"/>
      <c r="T1269" s="2" t="s">
        <v>108</v>
      </c>
      <c r="U1269" s="2"/>
      <c r="V1269" s="2"/>
      <c r="W1269" s="2" t="s">
        <v>122</v>
      </c>
      <c r="X1269" s="2" t="s">
        <v>64</v>
      </c>
      <c r="Y1269" s="2" t="s">
        <v>65</v>
      </c>
      <c r="Z1269" s="2">
        <v>0</v>
      </c>
      <c r="AA1269" s="2"/>
      <c r="AB1269" s="2"/>
      <c r="AC1269" s="2"/>
      <c r="AD1269" s="2"/>
      <c r="AE1269" s="2" t="s">
        <v>123</v>
      </c>
      <c r="AF1269" s="2" t="s">
        <v>124</v>
      </c>
      <c r="AG1269" s="2" t="s">
        <v>125</v>
      </c>
      <c r="AH1269" s="2" t="s">
        <v>69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1690</v>
      </c>
      <c r="B1270" s="2" t="s">
        <v>1681</v>
      </c>
      <c r="C1270" s="2" t="s">
        <v>47</v>
      </c>
      <c r="D1270" s="2" t="s">
        <v>1682</v>
      </c>
      <c r="E1270" s="2" t="s">
        <v>898</v>
      </c>
      <c r="F1270" s="2" t="s">
        <v>228</v>
      </c>
      <c r="G1270" s="2" t="s">
        <v>179</v>
      </c>
      <c r="H1270" s="2" t="s">
        <v>52</v>
      </c>
      <c r="I1270" s="2"/>
      <c r="J1270" s="2"/>
      <c r="K1270" s="2"/>
      <c r="L1270" s="2"/>
      <c r="M1270" s="2" t="s">
        <v>104</v>
      </c>
      <c r="N1270" s="3"/>
      <c r="O1270" s="3"/>
      <c r="P1270" s="4">
        <v>0.0</v>
      </c>
      <c r="Q1270" s="2" t="s">
        <v>105</v>
      </c>
      <c r="R1270" s="2" t="s">
        <v>106</v>
      </c>
      <c r="S1270" s="2" t="s">
        <v>107</v>
      </c>
      <c r="T1270" s="2" t="s">
        <v>108</v>
      </c>
      <c r="U1270" s="4">
        <f>0.0</f>
        <v>0.0</v>
      </c>
      <c r="V1270" s="2" t="s">
        <v>109</v>
      </c>
      <c r="W1270" s="2" t="s">
        <v>110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134</v>
      </c>
      <c r="AH1270" s="2" t="s">
        <v>69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1691</v>
      </c>
      <c r="B1271" s="2" t="s">
        <v>1692</v>
      </c>
      <c r="C1271" s="2" t="s">
        <v>47</v>
      </c>
      <c r="D1271" s="2" t="s">
        <v>953</v>
      </c>
      <c r="E1271" s="2" t="s">
        <v>115</v>
      </c>
      <c r="F1271" s="2" t="s">
        <v>228</v>
      </c>
      <c r="G1271" s="2" t="s">
        <v>117</v>
      </c>
      <c r="H1271" s="2" t="s">
        <v>138</v>
      </c>
      <c r="I1271" s="2" t="s">
        <v>53</v>
      </c>
      <c r="J1271" s="2" t="s">
        <v>230</v>
      </c>
      <c r="K1271" s="2" t="s">
        <v>55</v>
      </c>
      <c r="L1271" s="2" t="s">
        <v>51</v>
      </c>
      <c r="M1271" s="2" t="s">
        <v>56</v>
      </c>
      <c r="N1271" s="3">
        <v>185362.751</v>
      </c>
      <c r="O1271" s="3" t="s">
        <v>57</v>
      </c>
      <c r="P1271" s="4">
        <f>IF(O1271="吨",N1271*1000,IF(O1271="万立方米",N1271*10000,""))</f>
        <v>185362751.0</v>
      </c>
      <c r="Q1271" s="2" t="s">
        <v>58</v>
      </c>
      <c r="R1271" s="2" t="s">
        <v>59</v>
      </c>
      <c r="S1271" s="2" t="s">
        <v>60</v>
      </c>
      <c r="T1271" s="2" t="s">
        <v>61</v>
      </c>
      <c r="U1271" s="4">
        <f>0.06</f>
        <v>0.06</v>
      </c>
      <c r="V1271" s="2" t="s">
        <v>62</v>
      </c>
      <c r="W1271" s="2" t="s">
        <v>63</v>
      </c>
      <c r="X1271" s="2" t="s">
        <v>64</v>
      </c>
      <c r="Y1271" s="2" t="s">
        <v>65</v>
      </c>
      <c r="Z1271" s="2">
        <v>0</v>
      </c>
      <c r="AA1271" s="2"/>
      <c r="AB1271" s="2"/>
      <c r="AC1271" s="4">
        <f>P1271*U1271/1000000</f>
        <v>11.12176506</v>
      </c>
      <c r="AD1271" s="4">
        <f>AC1271*(1-Z1271/100)</f>
        <v>11.12176506</v>
      </c>
      <c r="AE1271" s="2" t="s">
        <v>66</v>
      </c>
      <c r="AF1271" s="2" t="s">
        <v>67</v>
      </c>
      <c r="AG1271" s="2" t="s">
        <v>68</v>
      </c>
      <c r="AH1271" s="2" t="s">
        <v>69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1693</v>
      </c>
      <c r="B1272" s="2" t="s">
        <v>1692</v>
      </c>
      <c r="C1272" s="2" t="s">
        <v>47</v>
      </c>
      <c r="D1272" s="2" t="s">
        <v>953</v>
      </c>
      <c r="E1272" s="2" t="s">
        <v>115</v>
      </c>
      <c r="F1272" s="2" t="s">
        <v>228</v>
      </c>
      <c r="G1272" s="2" t="s">
        <v>117</v>
      </c>
      <c r="H1272" s="2" t="s">
        <v>138</v>
      </c>
      <c r="I1272" s="2" t="s">
        <v>53</v>
      </c>
      <c r="J1272" s="2" t="s">
        <v>230</v>
      </c>
      <c r="K1272" s="2" t="s">
        <v>55</v>
      </c>
      <c r="L1272" s="2" t="s">
        <v>51</v>
      </c>
      <c r="M1272" s="2" t="s">
        <v>73</v>
      </c>
      <c r="N1272" s="3">
        <v>185362.751</v>
      </c>
      <c r="O1272" s="3" t="s">
        <v>57</v>
      </c>
      <c r="P1272" s="4">
        <f>IF(O1272="吨",N1272*1000,IF(O1272="万立方米",N1272*10000,""))</f>
        <v>185362751.0</v>
      </c>
      <c r="Q1272" s="2" t="s">
        <v>58</v>
      </c>
      <c r="R1272" s="2" t="s">
        <v>59</v>
      </c>
      <c r="S1272" s="2" t="s">
        <v>74</v>
      </c>
      <c r="T1272" s="2" t="s">
        <v>75</v>
      </c>
      <c r="U1272" s="4">
        <f>1.5</f>
        <v>1.5</v>
      </c>
      <c r="V1272" s="2" t="s">
        <v>62</v>
      </c>
      <c r="W1272" s="2" t="s">
        <v>76</v>
      </c>
      <c r="X1272" s="2" t="s">
        <v>64</v>
      </c>
      <c r="Y1272" s="2" t="s">
        <v>65</v>
      </c>
      <c r="Z1272" s="2">
        <v>0</v>
      </c>
      <c r="AA1272" s="2"/>
      <c r="AB1272" s="2"/>
      <c r="AC1272" s="4">
        <f>P1272*U1272/1000000</f>
        <v>278.0441265</v>
      </c>
      <c r="AD1272" s="4">
        <f>AC1272*(1-Z1272/100)</f>
        <v>278.0441265</v>
      </c>
      <c r="AE1272" s="2" t="s">
        <v>66</v>
      </c>
      <c r="AF1272" s="2" t="s">
        <v>67</v>
      </c>
      <c r="AG1272" s="2" t="s">
        <v>68</v>
      </c>
      <c r="AH1272" s="2" t="s">
        <v>69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1694</v>
      </c>
      <c r="B1273" s="2" t="s">
        <v>1692</v>
      </c>
      <c r="C1273" s="2" t="s">
        <v>47</v>
      </c>
      <c r="D1273" s="2" t="s">
        <v>953</v>
      </c>
      <c r="E1273" s="2" t="s">
        <v>115</v>
      </c>
      <c r="F1273" s="2" t="s">
        <v>228</v>
      </c>
      <c r="G1273" s="2" t="s">
        <v>117</v>
      </c>
      <c r="H1273" s="2" t="s">
        <v>138</v>
      </c>
      <c r="I1273" s="2" t="s">
        <v>53</v>
      </c>
      <c r="J1273" s="2" t="s">
        <v>230</v>
      </c>
      <c r="K1273" s="2" t="s">
        <v>55</v>
      </c>
      <c r="L1273" s="2" t="s">
        <v>51</v>
      </c>
      <c r="M1273" s="2" t="s">
        <v>78</v>
      </c>
      <c r="N1273" s="3">
        <v>185362.751</v>
      </c>
      <c r="O1273" s="3" t="s">
        <v>57</v>
      </c>
      <c r="P1273" s="4">
        <f>IF(O1273="吨",N1273*1000,IF(O1273="万立方米",N1273*10000,""))</f>
        <v>185362751.0</v>
      </c>
      <c r="Q1273" s="2" t="s">
        <v>58</v>
      </c>
      <c r="R1273" s="2" t="s">
        <v>59</v>
      </c>
      <c r="S1273" s="2" t="s">
        <v>79</v>
      </c>
      <c r="T1273" s="2" t="s">
        <v>75</v>
      </c>
      <c r="U1273" s="4">
        <f>6.0</f>
        <v>6.0</v>
      </c>
      <c r="V1273" s="2" t="s">
        <v>62</v>
      </c>
      <c r="W1273" s="2" t="s">
        <v>80</v>
      </c>
      <c r="X1273" s="2" t="s">
        <v>64</v>
      </c>
      <c r="Y1273" s="2" t="s">
        <v>65</v>
      </c>
      <c r="Z1273" s="2">
        <v>0</v>
      </c>
      <c r="AA1273" s="2"/>
      <c r="AB1273" s="2"/>
      <c r="AC1273" s="4">
        <f>P1273*U1273/1000000</f>
        <v>1112.176506</v>
      </c>
      <c r="AD1273" s="4">
        <f>AC1273*(1-Z1273/100)</f>
        <v>1112.176506</v>
      </c>
      <c r="AE1273" s="2" t="s">
        <v>66</v>
      </c>
      <c r="AF1273" s="2" t="s">
        <v>67</v>
      </c>
      <c r="AG1273" s="2" t="s">
        <v>68</v>
      </c>
      <c r="AH1273" s="2" t="s">
        <v>69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1695</v>
      </c>
      <c r="B1274" s="2" t="s">
        <v>1692</v>
      </c>
      <c r="C1274" s="2" t="s">
        <v>47</v>
      </c>
      <c r="D1274" s="2" t="s">
        <v>953</v>
      </c>
      <c r="E1274" s="2" t="s">
        <v>115</v>
      </c>
      <c r="F1274" s="2" t="s">
        <v>228</v>
      </c>
      <c r="G1274" s="2" t="s">
        <v>117</v>
      </c>
      <c r="H1274" s="2" t="s">
        <v>138</v>
      </c>
      <c r="I1274" s="2" t="s">
        <v>53</v>
      </c>
      <c r="J1274" s="2" t="s">
        <v>230</v>
      </c>
      <c r="K1274" s="2" t="s">
        <v>55</v>
      </c>
      <c r="L1274" s="2" t="s">
        <v>51</v>
      </c>
      <c r="M1274" s="2" t="s">
        <v>82</v>
      </c>
      <c r="N1274" s="3">
        <v>185362.751</v>
      </c>
      <c r="O1274" s="3" t="s">
        <v>57</v>
      </c>
      <c r="P1274" s="4">
        <f>IF(O1274="吨",N1274*1000,IF(O1274="万立方米",N1274*10000,""))</f>
        <v>185362751.0</v>
      </c>
      <c r="Q1274" s="2" t="s">
        <v>58</v>
      </c>
      <c r="R1274" s="2" t="s">
        <v>59</v>
      </c>
      <c r="S1274" s="2" t="s">
        <v>83</v>
      </c>
      <c r="T1274" s="2" t="s">
        <v>61</v>
      </c>
      <c r="U1274" s="4">
        <f>0.35</f>
        <v>0.35</v>
      </c>
      <c r="V1274" s="2" t="s">
        <v>62</v>
      </c>
      <c r="W1274" s="2" t="s">
        <v>84</v>
      </c>
      <c r="X1274" s="2" t="s">
        <v>64</v>
      </c>
      <c r="Y1274" s="2" t="s">
        <v>65</v>
      </c>
      <c r="Z1274" s="2">
        <v>0</v>
      </c>
      <c r="AA1274" s="2"/>
      <c r="AB1274" s="2"/>
      <c r="AC1274" s="4">
        <f>P1274*U1274/1000000</f>
        <v>64.87696285</v>
      </c>
      <c r="AD1274" s="4">
        <f>AC1274*(1-Z1274/100)</f>
        <v>64.87696285</v>
      </c>
      <c r="AE1274" s="2" t="s">
        <v>66</v>
      </c>
      <c r="AF1274" s="2" t="s">
        <v>67</v>
      </c>
      <c r="AG1274" s="2" t="s">
        <v>68</v>
      </c>
      <c r="AH1274" s="2" t="s">
        <v>69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1696</v>
      </c>
      <c r="B1275" s="2" t="s">
        <v>1692</v>
      </c>
      <c r="C1275" s="2" t="s">
        <v>47</v>
      </c>
      <c r="D1275" s="2" t="s">
        <v>953</v>
      </c>
      <c r="E1275" s="2" t="s">
        <v>115</v>
      </c>
      <c r="F1275" s="2" t="s">
        <v>228</v>
      </c>
      <c r="G1275" s="2" t="s">
        <v>117</v>
      </c>
      <c r="H1275" s="2" t="s">
        <v>138</v>
      </c>
      <c r="I1275" s="2" t="s">
        <v>53</v>
      </c>
      <c r="J1275" s="2" t="s">
        <v>230</v>
      </c>
      <c r="K1275" s="2" t="s">
        <v>55</v>
      </c>
      <c r="L1275" s="2" t="s">
        <v>51</v>
      </c>
      <c r="M1275" s="2" t="s">
        <v>86</v>
      </c>
      <c r="N1275" s="3">
        <v>185362.751</v>
      </c>
      <c r="O1275" s="3" t="s">
        <v>57</v>
      </c>
      <c r="P1275" s="4">
        <f>IF(O1275="吨",N1275*1000,IF(O1275="万立方米",N1275*10000,""))</f>
        <v>185362751.0</v>
      </c>
      <c r="Q1275" s="2" t="s">
        <v>58</v>
      </c>
      <c r="R1275" s="2" t="s">
        <v>59</v>
      </c>
      <c r="S1275" s="2" t="s">
        <v>87</v>
      </c>
      <c r="T1275" s="2" t="s">
        <v>88</v>
      </c>
      <c r="U1275" s="4">
        <f>0.75</f>
        <v>0.75</v>
      </c>
      <c r="V1275" s="2" t="s">
        <v>62</v>
      </c>
      <c r="W1275" s="2" t="s">
        <v>89</v>
      </c>
      <c r="X1275" s="2" t="s">
        <v>64</v>
      </c>
      <c r="Y1275" s="2" t="s">
        <v>65</v>
      </c>
      <c r="Z1275" s="2">
        <v>0</v>
      </c>
      <c r="AA1275" s="2"/>
      <c r="AB1275" s="2"/>
      <c r="AC1275" s="4">
        <f>P1275*U1275/1000000</f>
        <v>139.02206325</v>
      </c>
      <c r="AD1275" s="4">
        <f>AC1276*(1-AA1275/100)+(AC1275-AC1276)*(1-AB1275/100)</f>
        <v>139.02206325</v>
      </c>
      <c r="AE1275" s="2" t="s">
        <v>66</v>
      </c>
      <c r="AF1275" s="2" t="s">
        <v>67</v>
      </c>
      <c r="AG1275" s="2" t="s">
        <v>68</v>
      </c>
      <c r="AH1275" s="2" t="s">
        <v>69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1697</v>
      </c>
      <c r="B1276" s="2" t="s">
        <v>1692</v>
      </c>
      <c r="C1276" s="2" t="s">
        <v>47</v>
      </c>
      <c r="D1276" s="2" t="s">
        <v>953</v>
      </c>
      <c r="E1276" s="2" t="s">
        <v>115</v>
      </c>
      <c r="F1276" s="2" t="s">
        <v>228</v>
      </c>
      <c r="G1276" s="2" t="s">
        <v>117</v>
      </c>
      <c r="H1276" s="2" t="s">
        <v>138</v>
      </c>
      <c r="I1276" s="2" t="s">
        <v>53</v>
      </c>
      <c r="J1276" s="2" t="s">
        <v>230</v>
      </c>
      <c r="K1276" s="2" t="s">
        <v>55</v>
      </c>
      <c r="L1276" s="2" t="s">
        <v>51</v>
      </c>
      <c r="M1276" s="2" t="s">
        <v>91</v>
      </c>
      <c r="N1276" s="3">
        <v>185362.751</v>
      </c>
      <c r="O1276" s="3" t="s">
        <v>57</v>
      </c>
      <c r="P1276" s="4">
        <f>IF(O1276="吨",N1276*1000,IF(O1276="万立方米",N1276*10000,""))</f>
        <v>185362751.0</v>
      </c>
      <c r="Q1276" s="2" t="s">
        <v>58</v>
      </c>
      <c r="R1276" s="2" t="s">
        <v>59</v>
      </c>
      <c r="S1276" s="2" t="s">
        <v>92</v>
      </c>
      <c r="T1276" s="2" t="s">
        <v>88</v>
      </c>
      <c r="U1276" s="4">
        <f>0.75</f>
        <v>0.75</v>
      </c>
      <c r="V1276" s="2" t="s">
        <v>62</v>
      </c>
      <c r="W1276" s="2" t="s">
        <v>93</v>
      </c>
      <c r="X1276" s="2" t="s">
        <v>64</v>
      </c>
      <c r="Y1276" s="2" t="s">
        <v>65</v>
      </c>
      <c r="Z1276" s="2">
        <v>0</v>
      </c>
      <c r="AA1276" s="2"/>
      <c r="AB1276" s="2"/>
      <c r="AC1276" s="4">
        <f>P1276*U1276/1000000</f>
        <v>139.02206325</v>
      </c>
      <c r="AD1276" s="4">
        <f>AC1276*(1-Z1276/100)</f>
        <v>139.02206325</v>
      </c>
      <c r="AE1276" s="2" t="s">
        <v>66</v>
      </c>
      <c r="AF1276" s="2" t="s">
        <v>67</v>
      </c>
      <c r="AG1276" s="2" t="s">
        <v>68</v>
      </c>
      <c r="AH1276" s="2" t="s">
        <v>69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1698</v>
      </c>
      <c r="B1277" s="2" t="s">
        <v>1692</v>
      </c>
      <c r="C1277" s="2" t="s">
        <v>47</v>
      </c>
      <c r="D1277" s="2" t="s">
        <v>953</v>
      </c>
      <c r="E1277" s="2" t="s">
        <v>115</v>
      </c>
      <c r="F1277" s="2" t="s">
        <v>228</v>
      </c>
      <c r="G1277" s="2" t="s">
        <v>117</v>
      </c>
      <c r="H1277" s="2" t="s">
        <v>138</v>
      </c>
      <c r="I1277" s="2" t="s">
        <v>53</v>
      </c>
      <c r="J1277" s="2" t="s">
        <v>230</v>
      </c>
      <c r="K1277" s="2" t="s">
        <v>55</v>
      </c>
      <c r="L1277" s="2" t="s">
        <v>51</v>
      </c>
      <c r="M1277" s="2" t="s">
        <v>95</v>
      </c>
      <c r="N1277" s="3">
        <v>185362.751</v>
      </c>
      <c r="O1277" s="3" t="s">
        <v>57</v>
      </c>
      <c r="P1277" s="4">
        <f>IF(O1277="吨",N1277*1000,IF(O1277="万立方米",N1277*10000,""))</f>
        <v>185362751.0</v>
      </c>
      <c r="Q1277" s="2" t="s">
        <v>58</v>
      </c>
      <c r="R1277" s="2" t="s">
        <v>59</v>
      </c>
      <c r="S1277" s="2" t="s">
        <v>96</v>
      </c>
      <c r="T1277" s="2" t="s">
        <v>97</v>
      </c>
      <c r="U1277" s="4">
        <f>1.7</f>
        <v>1.7</v>
      </c>
      <c r="V1277" s="2" t="s">
        <v>62</v>
      </c>
      <c r="W1277" s="2" t="s">
        <v>98</v>
      </c>
      <c r="X1277" s="2" t="s">
        <v>64</v>
      </c>
      <c r="Y1277" s="2" t="s">
        <v>65</v>
      </c>
      <c r="Z1277" s="2">
        <v>0</v>
      </c>
      <c r="AA1277" s="2"/>
      <c r="AB1277" s="2"/>
      <c r="AC1277" s="4">
        <f>P1277*U1277/1000000</f>
        <v>315.11667669999997</v>
      </c>
      <c r="AD1277" s="4">
        <f>AC1277*(1-Z1277/100)</f>
        <v>315.11667669999997</v>
      </c>
      <c r="AE1277" s="2" t="s">
        <v>66</v>
      </c>
      <c r="AF1277" s="2" t="s">
        <v>67</v>
      </c>
      <c r="AG1277" s="2" t="s">
        <v>68</v>
      </c>
      <c r="AH1277" s="2" t="s">
        <v>69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1699</v>
      </c>
      <c r="B1278" s="2" t="s">
        <v>1692</v>
      </c>
      <c r="C1278" s="2" t="s">
        <v>47</v>
      </c>
      <c r="D1278" s="2" t="s">
        <v>953</v>
      </c>
      <c r="E1278" s="2" t="s">
        <v>115</v>
      </c>
      <c r="F1278" s="2" t="s">
        <v>228</v>
      </c>
      <c r="G1278" s="2" t="s">
        <v>117</v>
      </c>
      <c r="H1278" s="2" t="s">
        <v>138</v>
      </c>
      <c r="I1278" s="2" t="s">
        <v>53</v>
      </c>
      <c r="J1278" s="2" t="s">
        <v>230</v>
      </c>
      <c r="K1278" s="2" t="s">
        <v>55</v>
      </c>
      <c r="L1278" s="2" t="s">
        <v>51</v>
      </c>
      <c r="M1278" s="2" t="s">
        <v>100</v>
      </c>
      <c r="N1278" s="3">
        <v>185362.751</v>
      </c>
      <c r="O1278" s="3" t="s">
        <v>57</v>
      </c>
      <c r="P1278" s="4">
        <f>IF(O1278="吨",N1278*1000,IF(O1278="万立方米",N1278*10000,""))</f>
        <v>185362751.0</v>
      </c>
      <c r="Q1278" s="2" t="s">
        <v>58</v>
      </c>
      <c r="R1278" s="2" t="s">
        <v>59</v>
      </c>
      <c r="S1278" s="2" t="s">
        <v>101</v>
      </c>
      <c r="T1278" s="2" t="s">
        <v>75</v>
      </c>
      <c r="U1278" s="4">
        <f>0.12</f>
        <v>0.12</v>
      </c>
      <c r="V1278" s="2" t="s">
        <v>62</v>
      </c>
      <c r="W1278" s="2" t="s">
        <v>102</v>
      </c>
      <c r="X1278" s="2" t="s">
        <v>64</v>
      </c>
      <c r="Y1278" s="2" t="s">
        <v>65</v>
      </c>
      <c r="Z1278" s="2">
        <v>0</v>
      </c>
      <c r="AA1278" s="2"/>
      <c r="AB1278" s="2"/>
      <c r="AC1278" s="4">
        <f>P1278*U1278/1000000</f>
        <v>22.24353012</v>
      </c>
      <c r="AD1278" s="4">
        <f>AC1278*(1-Z1278/100)</f>
        <v>22.24353012</v>
      </c>
      <c r="AE1278" s="2" t="s">
        <v>66</v>
      </c>
      <c r="AF1278" s="2" t="s">
        <v>67</v>
      </c>
      <c r="AG1278" s="2" t="s">
        <v>68</v>
      </c>
      <c r="AH1278" s="2" t="s">
        <v>69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1700</v>
      </c>
      <c r="B1279" s="2" t="s">
        <v>1692</v>
      </c>
      <c r="C1279" s="2" t="s">
        <v>47</v>
      </c>
      <c r="D1279" s="2" t="s">
        <v>953</v>
      </c>
      <c r="E1279" s="2" t="s">
        <v>115</v>
      </c>
      <c r="F1279" s="2" t="s">
        <v>228</v>
      </c>
      <c r="G1279" s="2" t="s">
        <v>117</v>
      </c>
      <c r="H1279" s="2" t="s">
        <v>138</v>
      </c>
      <c r="I1279" s="2" t="s">
        <v>161</v>
      </c>
      <c r="J1279" s="2" t="s">
        <v>279</v>
      </c>
      <c r="K1279" s="2" t="s">
        <v>55</v>
      </c>
      <c r="L1279" s="2" t="s">
        <v>51</v>
      </c>
      <c r="M1279" s="2" t="s">
        <v>56</v>
      </c>
      <c r="N1279" s="3">
        <v>45</v>
      </c>
      <c r="O1279" s="3" t="s">
        <v>57</v>
      </c>
      <c r="P1279" s="4">
        <f>IF(O1279="吨",N1279*1000,IF(O1279="万立方米",N1279*10000,""))</f>
        <v>45000.0</v>
      </c>
      <c r="Q1279" s="2" t="s">
        <v>58</v>
      </c>
      <c r="R1279" s="2" t="s">
        <v>59</v>
      </c>
      <c r="S1279" s="2" t="s">
        <v>60</v>
      </c>
      <c r="T1279" s="2" t="s">
        <v>61</v>
      </c>
      <c r="U1279" s="4">
        <f>0.06</f>
        <v>0.06</v>
      </c>
      <c r="V1279" s="2" t="s">
        <v>62</v>
      </c>
      <c r="W1279" s="2" t="s">
        <v>63</v>
      </c>
      <c r="X1279" s="2" t="s">
        <v>64</v>
      </c>
      <c r="Y1279" s="2" t="s">
        <v>65</v>
      </c>
      <c r="Z1279" s="2">
        <v>0</v>
      </c>
      <c r="AA1279" s="2"/>
      <c r="AB1279" s="2"/>
      <c r="AC1279" s="4">
        <f>P1279*U1279/1000000</f>
        <v>0.0027</v>
      </c>
      <c r="AD1279" s="4">
        <f>AC1279*(1-Z1279/100)</f>
        <v>0.0027</v>
      </c>
      <c r="AE1279" s="2" t="s">
        <v>66</v>
      </c>
      <c r="AF1279" s="2" t="s">
        <v>67</v>
      </c>
      <c r="AG1279" s="2" t="s">
        <v>68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1701</v>
      </c>
      <c r="B1280" s="2" t="s">
        <v>1692</v>
      </c>
      <c r="C1280" s="2" t="s">
        <v>47</v>
      </c>
      <c r="D1280" s="2" t="s">
        <v>953</v>
      </c>
      <c r="E1280" s="2" t="s">
        <v>115</v>
      </c>
      <c r="F1280" s="2" t="s">
        <v>228</v>
      </c>
      <c r="G1280" s="2" t="s">
        <v>117</v>
      </c>
      <c r="H1280" s="2" t="s">
        <v>138</v>
      </c>
      <c r="I1280" s="2" t="s">
        <v>161</v>
      </c>
      <c r="J1280" s="2" t="s">
        <v>279</v>
      </c>
      <c r="K1280" s="2" t="s">
        <v>55</v>
      </c>
      <c r="L1280" s="2" t="s">
        <v>51</v>
      </c>
      <c r="M1280" s="2" t="s">
        <v>73</v>
      </c>
      <c r="N1280" s="3">
        <v>45</v>
      </c>
      <c r="O1280" s="3" t="s">
        <v>57</v>
      </c>
      <c r="P1280" s="4">
        <f>IF(O1280="吨",N1280*1000,IF(O1280="万立方米",N1280*10000,""))</f>
        <v>45000.0</v>
      </c>
      <c r="Q1280" s="2" t="s">
        <v>58</v>
      </c>
      <c r="R1280" s="2" t="s">
        <v>59</v>
      </c>
      <c r="S1280" s="2" t="s">
        <v>74</v>
      </c>
      <c r="T1280" s="2" t="s">
        <v>75</v>
      </c>
      <c r="U1280" s="4">
        <f>1.5</f>
        <v>1.5</v>
      </c>
      <c r="V1280" s="2" t="s">
        <v>62</v>
      </c>
      <c r="W1280" s="2" t="s">
        <v>76</v>
      </c>
      <c r="X1280" s="2" t="s">
        <v>64</v>
      </c>
      <c r="Y1280" s="2" t="s">
        <v>65</v>
      </c>
      <c r="Z1280" s="2">
        <v>0</v>
      </c>
      <c r="AA1280" s="2"/>
      <c r="AB1280" s="2"/>
      <c r="AC1280" s="4">
        <f>P1280*U1280/1000000</f>
        <v>0.0675</v>
      </c>
      <c r="AD1280" s="4">
        <f>AC1280*(1-Z1280/100)</f>
        <v>0.0675</v>
      </c>
      <c r="AE1280" s="2" t="s">
        <v>66</v>
      </c>
      <c r="AF1280" s="2" t="s">
        <v>67</v>
      </c>
      <c r="AG1280" s="2" t="s">
        <v>68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1702</v>
      </c>
      <c r="B1281" s="2" t="s">
        <v>1692</v>
      </c>
      <c r="C1281" s="2" t="s">
        <v>47</v>
      </c>
      <c r="D1281" s="2" t="s">
        <v>953</v>
      </c>
      <c r="E1281" s="2" t="s">
        <v>115</v>
      </c>
      <c r="F1281" s="2" t="s">
        <v>228</v>
      </c>
      <c r="G1281" s="2" t="s">
        <v>117</v>
      </c>
      <c r="H1281" s="2" t="s">
        <v>138</v>
      </c>
      <c r="I1281" s="2" t="s">
        <v>161</v>
      </c>
      <c r="J1281" s="2" t="s">
        <v>279</v>
      </c>
      <c r="K1281" s="2" t="s">
        <v>55</v>
      </c>
      <c r="L1281" s="2" t="s">
        <v>51</v>
      </c>
      <c r="M1281" s="2" t="s">
        <v>78</v>
      </c>
      <c r="N1281" s="3">
        <v>45</v>
      </c>
      <c r="O1281" s="3" t="s">
        <v>57</v>
      </c>
      <c r="P1281" s="4">
        <f>IF(O1281="吨",N1281*1000,IF(O1281="万立方米",N1281*10000,""))</f>
        <v>45000.0</v>
      </c>
      <c r="Q1281" s="2" t="s">
        <v>58</v>
      </c>
      <c r="R1281" s="2" t="s">
        <v>59</v>
      </c>
      <c r="S1281" s="2" t="s">
        <v>79</v>
      </c>
      <c r="T1281" s="2" t="s">
        <v>75</v>
      </c>
      <c r="U1281" s="4">
        <f>6.0</f>
        <v>6.0</v>
      </c>
      <c r="V1281" s="2" t="s">
        <v>62</v>
      </c>
      <c r="W1281" s="2" t="s">
        <v>80</v>
      </c>
      <c r="X1281" s="2" t="s">
        <v>64</v>
      </c>
      <c r="Y1281" s="2" t="s">
        <v>65</v>
      </c>
      <c r="Z1281" s="2">
        <v>0</v>
      </c>
      <c r="AA1281" s="2"/>
      <c r="AB1281" s="2"/>
      <c r="AC1281" s="4">
        <f>P1281*U1281/1000000</f>
        <v>0.27</v>
      </c>
      <c r="AD1281" s="4">
        <f>AC1281*(1-Z1281/100)</f>
        <v>0.27</v>
      </c>
      <c r="AE1281" s="2" t="s">
        <v>66</v>
      </c>
      <c r="AF1281" s="2" t="s">
        <v>67</v>
      </c>
      <c r="AG1281" s="2" t="s">
        <v>68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1703</v>
      </c>
      <c r="B1282" s="2" t="s">
        <v>1692</v>
      </c>
      <c r="C1282" s="2" t="s">
        <v>47</v>
      </c>
      <c r="D1282" s="2" t="s">
        <v>953</v>
      </c>
      <c r="E1282" s="2" t="s">
        <v>115</v>
      </c>
      <c r="F1282" s="2" t="s">
        <v>228</v>
      </c>
      <c r="G1282" s="2" t="s">
        <v>117</v>
      </c>
      <c r="H1282" s="2" t="s">
        <v>138</v>
      </c>
      <c r="I1282" s="2" t="s">
        <v>161</v>
      </c>
      <c r="J1282" s="2" t="s">
        <v>279</v>
      </c>
      <c r="K1282" s="2" t="s">
        <v>55</v>
      </c>
      <c r="L1282" s="2" t="s">
        <v>51</v>
      </c>
      <c r="M1282" s="2" t="s">
        <v>82</v>
      </c>
      <c r="N1282" s="3">
        <v>45</v>
      </c>
      <c r="O1282" s="3" t="s">
        <v>57</v>
      </c>
      <c r="P1282" s="4">
        <f>IF(O1282="吨",N1282*1000,IF(O1282="万立方米",N1282*10000,""))</f>
        <v>45000.0</v>
      </c>
      <c r="Q1282" s="2" t="s">
        <v>58</v>
      </c>
      <c r="R1282" s="2" t="s">
        <v>59</v>
      </c>
      <c r="S1282" s="2" t="s">
        <v>83</v>
      </c>
      <c r="T1282" s="2" t="s">
        <v>61</v>
      </c>
      <c r="U1282" s="4">
        <f>0.35</f>
        <v>0.35</v>
      </c>
      <c r="V1282" s="2" t="s">
        <v>62</v>
      </c>
      <c r="W1282" s="2" t="s">
        <v>84</v>
      </c>
      <c r="X1282" s="2" t="s">
        <v>64</v>
      </c>
      <c r="Y1282" s="2" t="s">
        <v>65</v>
      </c>
      <c r="Z1282" s="2">
        <v>0</v>
      </c>
      <c r="AA1282" s="2"/>
      <c r="AB1282" s="2"/>
      <c r="AC1282" s="4">
        <f>P1282*U1282/1000000</f>
        <v>0.015749999999999997</v>
      </c>
      <c r="AD1282" s="4">
        <f>AC1282*(1-Z1282/100)</f>
        <v>0.015749999999999997</v>
      </c>
      <c r="AE1282" s="2" t="s">
        <v>66</v>
      </c>
      <c r="AF1282" s="2" t="s">
        <v>67</v>
      </c>
      <c r="AG1282" s="2" t="s">
        <v>68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1704</v>
      </c>
      <c r="B1283" s="2" t="s">
        <v>1692</v>
      </c>
      <c r="C1283" s="2" t="s">
        <v>47</v>
      </c>
      <c r="D1283" s="2" t="s">
        <v>953</v>
      </c>
      <c r="E1283" s="2" t="s">
        <v>115</v>
      </c>
      <c r="F1283" s="2" t="s">
        <v>228</v>
      </c>
      <c r="G1283" s="2" t="s">
        <v>117</v>
      </c>
      <c r="H1283" s="2" t="s">
        <v>138</v>
      </c>
      <c r="I1283" s="2" t="s">
        <v>161</v>
      </c>
      <c r="J1283" s="2" t="s">
        <v>279</v>
      </c>
      <c r="K1283" s="2" t="s">
        <v>55</v>
      </c>
      <c r="L1283" s="2" t="s">
        <v>51</v>
      </c>
      <c r="M1283" s="2" t="s">
        <v>86</v>
      </c>
      <c r="N1283" s="3">
        <v>45</v>
      </c>
      <c r="O1283" s="3" t="s">
        <v>57</v>
      </c>
      <c r="P1283" s="4">
        <f>IF(O1283="吨",N1283*1000,IF(O1283="万立方米",N1283*10000,""))</f>
        <v>45000.0</v>
      </c>
      <c r="Q1283" s="2" t="s">
        <v>58</v>
      </c>
      <c r="R1283" s="2" t="s">
        <v>59</v>
      </c>
      <c r="S1283" s="2" t="s">
        <v>87</v>
      </c>
      <c r="T1283" s="2" t="s">
        <v>88</v>
      </c>
      <c r="U1283" s="4">
        <f>0.75</f>
        <v>0.75</v>
      </c>
      <c r="V1283" s="2" t="s">
        <v>62</v>
      </c>
      <c r="W1283" s="2" t="s">
        <v>89</v>
      </c>
      <c r="X1283" s="2" t="s">
        <v>64</v>
      </c>
      <c r="Y1283" s="2" t="s">
        <v>65</v>
      </c>
      <c r="Z1283" s="2">
        <v>0</v>
      </c>
      <c r="AA1283" s="2"/>
      <c r="AB1283" s="2"/>
      <c r="AC1283" s="4">
        <f>P1283*U1283/1000000</f>
        <v>0.03375</v>
      </c>
      <c r="AD1283" s="4">
        <f>AC1284*(1-AA1283/100)+(AC1283-AC1284)*(1-AB1283/100)</f>
        <v>0.03375</v>
      </c>
      <c r="AE1283" s="2" t="s">
        <v>66</v>
      </c>
      <c r="AF1283" s="2" t="s">
        <v>67</v>
      </c>
      <c r="AG1283" s="2" t="s">
        <v>68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1705</v>
      </c>
      <c r="B1284" s="2" t="s">
        <v>1692</v>
      </c>
      <c r="C1284" s="2" t="s">
        <v>47</v>
      </c>
      <c r="D1284" s="2" t="s">
        <v>953</v>
      </c>
      <c r="E1284" s="2" t="s">
        <v>115</v>
      </c>
      <c r="F1284" s="2" t="s">
        <v>228</v>
      </c>
      <c r="G1284" s="2" t="s">
        <v>117</v>
      </c>
      <c r="H1284" s="2" t="s">
        <v>138</v>
      </c>
      <c r="I1284" s="2" t="s">
        <v>161</v>
      </c>
      <c r="J1284" s="2" t="s">
        <v>279</v>
      </c>
      <c r="K1284" s="2" t="s">
        <v>55</v>
      </c>
      <c r="L1284" s="2" t="s">
        <v>51</v>
      </c>
      <c r="M1284" s="2" t="s">
        <v>91</v>
      </c>
      <c r="N1284" s="3">
        <v>45</v>
      </c>
      <c r="O1284" s="3" t="s">
        <v>57</v>
      </c>
      <c r="P1284" s="4">
        <f>IF(O1284="吨",N1284*1000,IF(O1284="万立方米",N1284*10000,""))</f>
        <v>45000.0</v>
      </c>
      <c r="Q1284" s="2" t="s">
        <v>58</v>
      </c>
      <c r="R1284" s="2" t="s">
        <v>59</v>
      </c>
      <c r="S1284" s="2" t="s">
        <v>92</v>
      </c>
      <c r="T1284" s="2" t="s">
        <v>88</v>
      </c>
      <c r="U1284" s="4">
        <f>0.75</f>
        <v>0.75</v>
      </c>
      <c r="V1284" s="2" t="s">
        <v>62</v>
      </c>
      <c r="W1284" s="2" t="s">
        <v>93</v>
      </c>
      <c r="X1284" s="2" t="s">
        <v>64</v>
      </c>
      <c r="Y1284" s="2" t="s">
        <v>65</v>
      </c>
      <c r="Z1284" s="2">
        <v>0</v>
      </c>
      <c r="AA1284" s="2"/>
      <c r="AB1284" s="2"/>
      <c r="AC1284" s="4">
        <f>P1284*U1284/1000000</f>
        <v>0.03375</v>
      </c>
      <c r="AD1284" s="4">
        <f>AC1284*(1-Z1284/100)</f>
        <v>0.03375</v>
      </c>
      <c r="AE1284" s="2" t="s">
        <v>66</v>
      </c>
      <c r="AF1284" s="2" t="s">
        <v>67</v>
      </c>
      <c r="AG1284" s="2" t="s">
        <v>68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1706</v>
      </c>
      <c r="B1285" s="2" t="s">
        <v>1692</v>
      </c>
      <c r="C1285" s="2" t="s">
        <v>47</v>
      </c>
      <c r="D1285" s="2" t="s">
        <v>953</v>
      </c>
      <c r="E1285" s="2" t="s">
        <v>115</v>
      </c>
      <c r="F1285" s="2" t="s">
        <v>228</v>
      </c>
      <c r="G1285" s="2" t="s">
        <v>117</v>
      </c>
      <c r="H1285" s="2" t="s">
        <v>138</v>
      </c>
      <c r="I1285" s="2" t="s">
        <v>161</v>
      </c>
      <c r="J1285" s="2" t="s">
        <v>279</v>
      </c>
      <c r="K1285" s="2" t="s">
        <v>55</v>
      </c>
      <c r="L1285" s="2" t="s">
        <v>51</v>
      </c>
      <c r="M1285" s="2" t="s">
        <v>95</v>
      </c>
      <c r="N1285" s="3">
        <v>45</v>
      </c>
      <c r="O1285" s="3" t="s">
        <v>57</v>
      </c>
      <c r="P1285" s="4">
        <f>IF(O1285="吨",N1285*1000,IF(O1285="万立方米",N1285*10000,""))</f>
        <v>45000.0</v>
      </c>
      <c r="Q1285" s="2" t="s">
        <v>58</v>
      </c>
      <c r="R1285" s="2" t="s">
        <v>59</v>
      </c>
      <c r="S1285" s="2" t="s">
        <v>96</v>
      </c>
      <c r="T1285" s="2" t="s">
        <v>97</v>
      </c>
      <c r="U1285" s="4">
        <f>1.7</f>
        <v>1.7</v>
      </c>
      <c r="V1285" s="2" t="s">
        <v>62</v>
      </c>
      <c r="W1285" s="2" t="s">
        <v>98</v>
      </c>
      <c r="X1285" s="2" t="s">
        <v>64</v>
      </c>
      <c r="Y1285" s="2" t="s">
        <v>65</v>
      </c>
      <c r="Z1285" s="2">
        <v>0</v>
      </c>
      <c r="AA1285" s="2"/>
      <c r="AB1285" s="2"/>
      <c r="AC1285" s="4">
        <f>P1285*U1285/1000000</f>
        <v>0.0765</v>
      </c>
      <c r="AD1285" s="4">
        <f>AC1285*(1-Z1285/100)</f>
        <v>0.0765</v>
      </c>
      <c r="AE1285" s="2" t="s">
        <v>66</v>
      </c>
      <c r="AF1285" s="2" t="s">
        <v>67</v>
      </c>
      <c r="AG1285" s="2" t="s">
        <v>68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1707</v>
      </c>
      <c r="B1286" s="2" t="s">
        <v>1692</v>
      </c>
      <c r="C1286" s="2" t="s">
        <v>47</v>
      </c>
      <c r="D1286" s="2" t="s">
        <v>953</v>
      </c>
      <c r="E1286" s="2" t="s">
        <v>115</v>
      </c>
      <c r="F1286" s="2" t="s">
        <v>228</v>
      </c>
      <c r="G1286" s="2" t="s">
        <v>117</v>
      </c>
      <c r="H1286" s="2" t="s">
        <v>138</v>
      </c>
      <c r="I1286" s="2" t="s">
        <v>161</v>
      </c>
      <c r="J1286" s="2" t="s">
        <v>279</v>
      </c>
      <c r="K1286" s="2" t="s">
        <v>55</v>
      </c>
      <c r="L1286" s="2" t="s">
        <v>51</v>
      </c>
      <c r="M1286" s="2" t="s">
        <v>100</v>
      </c>
      <c r="N1286" s="3">
        <v>45</v>
      </c>
      <c r="O1286" s="3" t="s">
        <v>57</v>
      </c>
      <c r="P1286" s="4">
        <f>IF(O1286="吨",N1286*1000,IF(O1286="万立方米",N1286*10000,""))</f>
        <v>45000.0</v>
      </c>
      <c r="Q1286" s="2" t="s">
        <v>58</v>
      </c>
      <c r="R1286" s="2" t="s">
        <v>59</v>
      </c>
      <c r="S1286" s="2" t="s">
        <v>101</v>
      </c>
      <c r="T1286" s="2" t="s">
        <v>75</v>
      </c>
      <c r="U1286" s="4">
        <f>0.12</f>
        <v>0.12</v>
      </c>
      <c r="V1286" s="2" t="s">
        <v>62</v>
      </c>
      <c r="W1286" s="2" t="s">
        <v>102</v>
      </c>
      <c r="X1286" s="2" t="s">
        <v>64</v>
      </c>
      <c r="Y1286" s="2" t="s">
        <v>65</v>
      </c>
      <c r="Z1286" s="2">
        <v>0</v>
      </c>
      <c r="AA1286" s="2"/>
      <c r="AB1286" s="2"/>
      <c r="AC1286" s="4">
        <f>P1286*U1286/1000000</f>
        <v>0.0054</v>
      </c>
      <c r="AD1286" s="4">
        <f>AC1286*(1-Z1286/100)</f>
        <v>0.0054</v>
      </c>
      <c r="AE1286" s="2" t="s">
        <v>66</v>
      </c>
      <c r="AF1286" s="2" t="s">
        <v>67</v>
      </c>
      <c r="AG1286" s="2" t="s">
        <v>68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1708</v>
      </c>
      <c r="B1287" s="2" t="s">
        <v>1692</v>
      </c>
      <c r="C1287" s="2" t="s">
        <v>47</v>
      </c>
      <c r="D1287" s="2" t="s">
        <v>953</v>
      </c>
      <c r="E1287" s="2" t="s">
        <v>115</v>
      </c>
      <c r="F1287" s="2" t="s">
        <v>228</v>
      </c>
      <c r="G1287" s="2" t="s">
        <v>117</v>
      </c>
      <c r="H1287" s="2" t="s">
        <v>138</v>
      </c>
      <c r="I1287" s="2"/>
      <c r="J1287" s="2"/>
      <c r="K1287" s="2"/>
      <c r="L1287" s="2"/>
      <c r="M1287" s="2" t="s">
        <v>104</v>
      </c>
      <c r="N1287" s="3"/>
      <c r="O1287" s="3"/>
      <c r="P1287" s="4">
        <v>0.0</v>
      </c>
      <c r="Q1287" s="2" t="s">
        <v>105</v>
      </c>
      <c r="R1287" s="2" t="s">
        <v>106</v>
      </c>
      <c r="S1287" s="2" t="s">
        <v>107</v>
      </c>
      <c r="T1287" s="2" t="s">
        <v>108</v>
      </c>
      <c r="U1287" s="4">
        <f>0.0</f>
        <v>0.0</v>
      </c>
      <c r="V1287" s="2" t="s">
        <v>109</v>
      </c>
      <c r="W1287" s="2" t="s">
        <v>110</v>
      </c>
      <c r="X1287" s="2"/>
      <c r="Y1287" s="2" t="s">
        <v>65</v>
      </c>
      <c r="Z1287" s="2">
        <v>0</v>
      </c>
      <c r="AA1287" s="2"/>
      <c r="AB1287" s="2"/>
      <c r="AC1287" s="4"/>
      <c r="AD1287" s="4"/>
      <c r="AE1287" s="2" t="s">
        <v>171</v>
      </c>
      <c r="AF1287" s="2" t="s">
        <v>172</v>
      </c>
      <c r="AG1287" s="2" t="s">
        <v>173</v>
      </c>
      <c r="AH1287" s="2" t="s">
        <v>69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1709</v>
      </c>
      <c r="B1288" s="2" t="s">
        <v>1710</v>
      </c>
      <c r="C1288" s="2" t="s">
        <v>47</v>
      </c>
      <c r="D1288" s="2" t="s">
        <v>1354</v>
      </c>
      <c r="E1288" s="2" t="s">
        <v>744</v>
      </c>
      <c r="F1288" s="2" t="s">
        <v>228</v>
      </c>
      <c r="G1288" s="2" t="s">
        <v>117</v>
      </c>
      <c r="H1288" s="2" t="s">
        <v>433</v>
      </c>
      <c r="I1288" s="2" t="s">
        <v>53</v>
      </c>
      <c r="J1288" s="2" t="s">
        <v>230</v>
      </c>
      <c r="K1288" s="2" t="s">
        <v>55</v>
      </c>
      <c r="L1288" s="2" t="s">
        <v>51</v>
      </c>
      <c r="M1288" s="2" t="s">
        <v>56</v>
      </c>
      <c r="N1288" s="3">
        <v>343115</v>
      </c>
      <c r="O1288" s="3" t="s">
        <v>57</v>
      </c>
      <c r="P1288" s="4">
        <f>IF(O1288="吨",N1288*1000,IF(O1288="万立方米",N1288*10000,""))</f>
        <v>343115000.0</v>
      </c>
      <c r="Q1288" s="2" t="s">
        <v>58</v>
      </c>
      <c r="R1288" s="2" t="s">
        <v>59</v>
      </c>
      <c r="S1288" s="2" t="s">
        <v>60</v>
      </c>
      <c r="T1288" s="2" t="s">
        <v>61</v>
      </c>
      <c r="U1288" s="4">
        <f>0.06</f>
        <v>0.06</v>
      </c>
      <c r="V1288" s="2" t="s">
        <v>62</v>
      </c>
      <c r="W1288" s="2" t="s">
        <v>63</v>
      </c>
      <c r="X1288" s="2" t="s">
        <v>64</v>
      </c>
      <c r="Y1288" s="2" t="s">
        <v>65</v>
      </c>
      <c r="Z1288" s="2">
        <v>0</v>
      </c>
      <c r="AA1288" s="2"/>
      <c r="AB1288" s="2"/>
      <c r="AC1288" s="4">
        <f>P1288*U1288/1000000</f>
        <v>20.5869</v>
      </c>
      <c r="AD1288" s="4">
        <f>AC1288*(1-Z1288/100)</f>
        <v>20.5869</v>
      </c>
      <c r="AE1288" s="2" t="s">
        <v>66</v>
      </c>
      <c r="AF1288" s="2" t="s">
        <v>67</v>
      </c>
      <c r="AG1288" s="2" t="s">
        <v>68</v>
      </c>
      <c r="AH1288" s="2" t="s">
        <v>69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1711</v>
      </c>
      <c r="B1289" s="2" t="s">
        <v>1710</v>
      </c>
      <c r="C1289" s="2" t="s">
        <v>47</v>
      </c>
      <c r="D1289" s="2" t="s">
        <v>1354</v>
      </c>
      <c r="E1289" s="2" t="s">
        <v>744</v>
      </c>
      <c r="F1289" s="2" t="s">
        <v>228</v>
      </c>
      <c r="G1289" s="2" t="s">
        <v>117</v>
      </c>
      <c r="H1289" s="2" t="s">
        <v>433</v>
      </c>
      <c r="I1289" s="2" t="s">
        <v>53</v>
      </c>
      <c r="J1289" s="2" t="s">
        <v>230</v>
      </c>
      <c r="K1289" s="2" t="s">
        <v>55</v>
      </c>
      <c r="L1289" s="2" t="s">
        <v>51</v>
      </c>
      <c r="M1289" s="2" t="s">
        <v>73</v>
      </c>
      <c r="N1289" s="3">
        <v>343115</v>
      </c>
      <c r="O1289" s="3" t="s">
        <v>57</v>
      </c>
      <c r="P1289" s="4">
        <f>IF(O1289="吨",N1289*1000,IF(O1289="万立方米",N1289*10000,""))</f>
        <v>343115000.0</v>
      </c>
      <c r="Q1289" s="2" t="s">
        <v>58</v>
      </c>
      <c r="R1289" s="2" t="s">
        <v>59</v>
      </c>
      <c r="S1289" s="2" t="s">
        <v>74</v>
      </c>
      <c r="T1289" s="2" t="s">
        <v>75</v>
      </c>
      <c r="U1289" s="4">
        <f>1.5</f>
        <v>1.5</v>
      </c>
      <c r="V1289" s="2" t="s">
        <v>62</v>
      </c>
      <c r="W1289" s="2" t="s">
        <v>76</v>
      </c>
      <c r="X1289" s="2" t="s">
        <v>64</v>
      </c>
      <c r="Y1289" s="2" t="s">
        <v>65</v>
      </c>
      <c r="Z1289" s="2">
        <v>0</v>
      </c>
      <c r="AA1289" s="2"/>
      <c r="AB1289" s="2"/>
      <c r="AC1289" s="4">
        <f>P1289*U1289/1000000</f>
        <v>514.6725</v>
      </c>
      <c r="AD1289" s="4">
        <f>AC1289*(1-Z1289/100)</f>
        <v>514.6725</v>
      </c>
      <c r="AE1289" s="2" t="s">
        <v>66</v>
      </c>
      <c r="AF1289" s="2" t="s">
        <v>67</v>
      </c>
      <c r="AG1289" s="2" t="s">
        <v>68</v>
      </c>
      <c r="AH1289" s="2" t="s">
        <v>69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1712</v>
      </c>
      <c r="B1290" s="2" t="s">
        <v>1710</v>
      </c>
      <c r="C1290" s="2" t="s">
        <v>47</v>
      </c>
      <c r="D1290" s="2" t="s">
        <v>1354</v>
      </c>
      <c r="E1290" s="2" t="s">
        <v>744</v>
      </c>
      <c r="F1290" s="2" t="s">
        <v>228</v>
      </c>
      <c r="G1290" s="2" t="s">
        <v>117</v>
      </c>
      <c r="H1290" s="2" t="s">
        <v>433</v>
      </c>
      <c r="I1290" s="2" t="s">
        <v>53</v>
      </c>
      <c r="J1290" s="2" t="s">
        <v>230</v>
      </c>
      <c r="K1290" s="2" t="s">
        <v>55</v>
      </c>
      <c r="L1290" s="2" t="s">
        <v>51</v>
      </c>
      <c r="M1290" s="2" t="s">
        <v>78</v>
      </c>
      <c r="N1290" s="3">
        <v>343115</v>
      </c>
      <c r="O1290" s="3" t="s">
        <v>57</v>
      </c>
      <c r="P1290" s="4">
        <f>IF(O1290="吨",N1290*1000,IF(O1290="万立方米",N1290*10000,""))</f>
        <v>343115000.0</v>
      </c>
      <c r="Q1290" s="2" t="s">
        <v>58</v>
      </c>
      <c r="R1290" s="2" t="s">
        <v>59</v>
      </c>
      <c r="S1290" s="2" t="s">
        <v>79</v>
      </c>
      <c r="T1290" s="2" t="s">
        <v>75</v>
      </c>
      <c r="U1290" s="4">
        <f>6.0</f>
        <v>6.0</v>
      </c>
      <c r="V1290" s="2" t="s">
        <v>62</v>
      </c>
      <c r="W1290" s="2" t="s">
        <v>80</v>
      </c>
      <c r="X1290" s="2" t="s">
        <v>64</v>
      </c>
      <c r="Y1290" s="2" t="s">
        <v>65</v>
      </c>
      <c r="Z1290" s="2">
        <v>0</v>
      </c>
      <c r="AA1290" s="2"/>
      <c r="AB1290" s="2"/>
      <c r="AC1290" s="4">
        <f>P1290*U1290/1000000</f>
        <v>2058.69</v>
      </c>
      <c r="AD1290" s="4">
        <f>AC1290*(1-Z1290/100)</f>
        <v>2058.69</v>
      </c>
      <c r="AE1290" s="2" t="s">
        <v>66</v>
      </c>
      <c r="AF1290" s="2" t="s">
        <v>67</v>
      </c>
      <c r="AG1290" s="2" t="s">
        <v>68</v>
      </c>
      <c r="AH1290" s="2" t="s">
        <v>69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1713</v>
      </c>
      <c r="B1291" s="2" t="s">
        <v>1710</v>
      </c>
      <c r="C1291" s="2" t="s">
        <v>47</v>
      </c>
      <c r="D1291" s="2" t="s">
        <v>1354</v>
      </c>
      <c r="E1291" s="2" t="s">
        <v>744</v>
      </c>
      <c r="F1291" s="2" t="s">
        <v>228</v>
      </c>
      <c r="G1291" s="2" t="s">
        <v>117</v>
      </c>
      <c r="H1291" s="2" t="s">
        <v>433</v>
      </c>
      <c r="I1291" s="2" t="s">
        <v>53</v>
      </c>
      <c r="J1291" s="2" t="s">
        <v>230</v>
      </c>
      <c r="K1291" s="2" t="s">
        <v>55</v>
      </c>
      <c r="L1291" s="2" t="s">
        <v>51</v>
      </c>
      <c r="M1291" s="2" t="s">
        <v>82</v>
      </c>
      <c r="N1291" s="3">
        <v>343115</v>
      </c>
      <c r="O1291" s="3" t="s">
        <v>57</v>
      </c>
      <c r="P1291" s="4">
        <f>IF(O1291="吨",N1291*1000,IF(O1291="万立方米",N1291*10000,""))</f>
        <v>343115000.0</v>
      </c>
      <c r="Q1291" s="2" t="s">
        <v>58</v>
      </c>
      <c r="R1291" s="2" t="s">
        <v>59</v>
      </c>
      <c r="S1291" s="2" t="s">
        <v>83</v>
      </c>
      <c r="T1291" s="2" t="s">
        <v>61</v>
      </c>
      <c r="U1291" s="4">
        <f>0.35</f>
        <v>0.35</v>
      </c>
      <c r="V1291" s="2" t="s">
        <v>62</v>
      </c>
      <c r="W1291" s="2" t="s">
        <v>84</v>
      </c>
      <c r="X1291" s="2" t="s">
        <v>64</v>
      </c>
      <c r="Y1291" s="2" t="s">
        <v>65</v>
      </c>
      <c r="Z1291" s="2">
        <v>0</v>
      </c>
      <c r="AA1291" s="2"/>
      <c r="AB1291" s="2"/>
      <c r="AC1291" s="4">
        <f>P1291*U1291/1000000</f>
        <v>120.09024999999998</v>
      </c>
      <c r="AD1291" s="4">
        <f>AC1291*(1-Z1291/100)</f>
        <v>120.09024999999998</v>
      </c>
      <c r="AE1291" s="2" t="s">
        <v>66</v>
      </c>
      <c r="AF1291" s="2" t="s">
        <v>67</v>
      </c>
      <c r="AG1291" s="2" t="s">
        <v>68</v>
      </c>
      <c r="AH1291" s="2" t="s">
        <v>69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1714</v>
      </c>
      <c r="B1292" s="2" t="s">
        <v>1710</v>
      </c>
      <c r="C1292" s="2" t="s">
        <v>47</v>
      </c>
      <c r="D1292" s="2" t="s">
        <v>1354</v>
      </c>
      <c r="E1292" s="2" t="s">
        <v>744</v>
      </c>
      <c r="F1292" s="2" t="s">
        <v>228</v>
      </c>
      <c r="G1292" s="2" t="s">
        <v>117</v>
      </c>
      <c r="H1292" s="2" t="s">
        <v>433</v>
      </c>
      <c r="I1292" s="2" t="s">
        <v>53</v>
      </c>
      <c r="J1292" s="2" t="s">
        <v>230</v>
      </c>
      <c r="K1292" s="2" t="s">
        <v>55</v>
      </c>
      <c r="L1292" s="2" t="s">
        <v>51</v>
      </c>
      <c r="M1292" s="2" t="s">
        <v>86</v>
      </c>
      <c r="N1292" s="3">
        <v>343115</v>
      </c>
      <c r="O1292" s="3" t="s">
        <v>57</v>
      </c>
      <c r="P1292" s="4">
        <f>IF(O1292="吨",N1292*1000,IF(O1292="万立方米",N1292*10000,""))</f>
        <v>343115000.0</v>
      </c>
      <c r="Q1292" s="2" t="s">
        <v>58</v>
      </c>
      <c r="R1292" s="2" t="s">
        <v>59</v>
      </c>
      <c r="S1292" s="2" t="s">
        <v>87</v>
      </c>
      <c r="T1292" s="2" t="s">
        <v>88</v>
      </c>
      <c r="U1292" s="4">
        <f>0.75</f>
        <v>0.75</v>
      </c>
      <c r="V1292" s="2" t="s">
        <v>62</v>
      </c>
      <c r="W1292" s="2" t="s">
        <v>89</v>
      </c>
      <c r="X1292" s="2" t="s">
        <v>64</v>
      </c>
      <c r="Y1292" s="2" t="s">
        <v>65</v>
      </c>
      <c r="Z1292" s="2">
        <v>0</v>
      </c>
      <c r="AA1292" s="2"/>
      <c r="AB1292" s="2"/>
      <c r="AC1292" s="4">
        <f>P1292*U1292/1000000</f>
        <v>257.33625</v>
      </c>
      <c r="AD1292" s="4">
        <f>AC1293*(1-AA1292/100)+(AC1292-AC1293)*(1-AB1292/100)</f>
        <v>257.33625</v>
      </c>
      <c r="AE1292" s="2" t="s">
        <v>66</v>
      </c>
      <c r="AF1292" s="2" t="s">
        <v>67</v>
      </c>
      <c r="AG1292" s="2" t="s">
        <v>68</v>
      </c>
      <c r="AH1292" s="2" t="s">
        <v>69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1715</v>
      </c>
      <c r="B1293" s="2" t="s">
        <v>1710</v>
      </c>
      <c r="C1293" s="2" t="s">
        <v>47</v>
      </c>
      <c r="D1293" s="2" t="s">
        <v>1354</v>
      </c>
      <c r="E1293" s="2" t="s">
        <v>744</v>
      </c>
      <c r="F1293" s="2" t="s">
        <v>228</v>
      </c>
      <c r="G1293" s="2" t="s">
        <v>117</v>
      </c>
      <c r="H1293" s="2" t="s">
        <v>433</v>
      </c>
      <c r="I1293" s="2" t="s">
        <v>53</v>
      </c>
      <c r="J1293" s="2" t="s">
        <v>230</v>
      </c>
      <c r="K1293" s="2" t="s">
        <v>55</v>
      </c>
      <c r="L1293" s="2" t="s">
        <v>51</v>
      </c>
      <c r="M1293" s="2" t="s">
        <v>91</v>
      </c>
      <c r="N1293" s="3">
        <v>343115</v>
      </c>
      <c r="O1293" s="3" t="s">
        <v>57</v>
      </c>
      <c r="P1293" s="4">
        <f>IF(O1293="吨",N1293*1000,IF(O1293="万立方米",N1293*10000,""))</f>
        <v>343115000.0</v>
      </c>
      <c r="Q1293" s="2" t="s">
        <v>58</v>
      </c>
      <c r="R1293" s="2" t="s">
        <v>59</v>
      </c>
      <c r="S1293" s="2" t="s">
        <v>92</v>
      </c>
      <c r="T1293" s="2" t="s">
        <v>88</v>
      </c>
      <c r="U1293" s="4">
        <f>0.75</f>
        <v>0.75</v>
      </c>
      <c r="V1293" s="2" t="s">
        <v>62</v>
      </c>
      <c r="W1293" s="2" t="s">
        <v>93</v>
      </c>
      <c r="X1293" s="2" t="s">
        <v>64</v>
      </c>
      <c r="Y1293" s="2" t="s">
        <v>65</v>
      </c>
      <c r="Z1293" s="2">
        <v>0</v>
      </c>
      <c r="AA1293" s="2"/>
      <c r="AB1293" s="2"/>
      <c r="AC1293" s="4">
        <f>P1293*U1293/1000000</f>
        <v>257.33625</v>
      </c>
      <c r="AD1293" s="4">
        <f>AC1293*(1-Z1293/100)</f>
        <v>257.33625</v>
      </c>
      <c r="AE1293" s="2" t="s">
        <v>66</v>
      </c>
      <c r="AF1293" s="2" t="s">
        <v>67</v>
      </c>
      <c r="AG1293" s="2" t="s">
        <v>68</v>
      </c>
      <c r="AH1293" s="2" t="s">
        <v>69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1716</v>
      </c>
      <c r="B1294" s="2" t="s">
        <v>1710</v>
      </c>
      <c r="C1294" s="2" t="s">
        <v>47</v>
      </c>
      <c r="D1294" s="2" t="s">
        <v>1354</v>
      </c>
      <c r="E1294" s="2" t="s">
        <v>744</v>
      </c>
      <c r="F1294" s="2" t="s">
        <v>228</v>
      </c>
      <c r="G1294" s="2" t="s">
        <v>117</v>
      </c>
      <c r="H1294" s="2" t="s">
        <v>433</v>
      </c>
      <c r="I1294" s="2" t="s">
        <v>53</v>
      </c>
      <c r="J1294" s="2" t="s">
        <v>230</v>
      </c>
      <c r="K1294" s="2" t="s">
        <v>55</v>
      </c>
      <c r="L1294" s="2" t="s">
        <v>51</v>
      </c>
      <c r="M1294" s="2" t="s">
        <v>95</v>
      </c>
      <c r="N1294" s="3">
        <v>343115</v>
      </c>
      <c r="O1294" s="3" t="s">
        <v>57</v>
      </c>
      <c r="P1294" s="4">
        <f>IF(O1294="吨",N1294*1000,IF(O1294="万立方米",N1294*10000,""))</f>
        <v>343115000.0</v>
      </c>
      <c r="Q1294" s="2" t="s">
        <v>58</v>
      </c>
      <c r="R1294" s="2" t="s">
        <v>59</v>
      </c>
      <c r="S1294" s="2" t="s">
        <v>96</v>
      </c>
      <c r="T1294" s="2" t="s">
        <v>97</v>
      </c>
      <c r="U1294" s="4">
        <f>1.7</f>
        <v>1.7</v>
      </c>
      <c r="V1294" s="2" t="s">
        <v>62</v>
      </c>
      <c r="W1294" s="2" t="s">
        <v>98</v>
      </c>
      <c r="X1294" s="2" t="s">
        <v>64</v>
      </c>
      <c r="Y1294" s="2" t="s">
        <v>65</v>
      </c>
      <c r="Z1294" s="2">
        <v>0</v>
      </c>
      <c r="AA1294" s="2"/>
      <c r="AB1294" s="2"/>
      <c r="AC1294" s="4">
        <f>P1294*U1294/1000000</f>
        <v>583.2955</v>
      </c>
      <c r="AD1294" s="4">
        <f>AC1294*(1-Z1294/100)</f>
        <v>583.2955</v>
      </c>
      <c r="AE1294" s="2" t="s">
        <v>66</v>
      </c>
      <c r="AF1294" s="2" t="s">
        <v>67</v>
      </c>
      <c r="AG1294" s="2" t="s">
        <v>68</v>
      </c>
      <c r="AH1294" s="2" t="s">
        <v>69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1717</v>
      </c>
      <c r="B1295" s="2" t="s">
        <v>1710</v>
      </c>
      <c r="C1295" s="2" t="s">
        <v>47</v>
      </c>
      <c r="D1295" s="2" t="s">
        <v>1354</v>
      </c>
      <c r="E1295" s="2" t="s">
        <v>744</v>
      </c>
      <c r="F1295" s="2" t="s">
        <v>228</v>
      </c>
      <c r="G1295" s="2" t="s">
        <v>117</v>
      </c>
      <c r="H1295" s="2" t="s">
        <v>433</v>
      </c>
      <c r="I1295" s="2" t="s">
        <v>53</v>
      </c>
      <c r="J1295" s="2" t="s">
        <v>230</v>
      </c>
      <c r="K1295" s="2" t="s">
        <v>55</v>
      </c>
      <c r="L1295" s="2" t="s">
        <v>51</v>
      </c>
      <c r="M1295" s="2" t="s">
        <v>100</v>
      </c>
      <c r="N1295" s="3">
        <v>343115</v>
      </c>
      <c r="O1295" s="3" t="s">
        <v>57</v>
      </c>
      <c r="P1295" s="4">
        <f>IF(O1295="吨",N1295*1000,IF(O1295="万立方米",N1295*10000,""))</f>
        <v>343115000.0</v>
      </c>
      <c r="Q1295" s="2" t="s">
        <v>58</v>
      </c>
      <c r="R1295" s="2" t="s">
        <v>59</v>
      </c>
      <c r="S1295" s="2" t="s">
        <v>101</v>
      </c>
      <c r="T1295" s="2" t="s">
        <v>75</v>
      </c>
      <c r="U1295" s="4">
        <f>0.12</f>
        <v>0.12</v>
      </c>
      <c r="V1295" s="2" t="s">
        <v>62</v>
      </c>
      <c r="W1295" s="2" t="s">
        <v>102</v>
      </c>
      <c r="X1295" s="2" t="s">
        <v>64</v>
      </c>
      <c r="Y1295" s="2" t="s">
        <v>65</v>
      </c>
      <c r="Z1295" s="2">
        <v>0</v>
      </c>
      <c r="AA1295" s="2"/>
      <c r="AB1295" s="2"/>
      <c r="AC1295" s="4">
        <f>P1295*U1295/1000000</f>
        <v>41.1738</v>
      </c>
      <c r="AD1295" s="4">
        <f>AC1295*(1-Z1295/100)</f>
        <v>41.1738</v>
      </c>
      <c r="AE1295" s="2" t="s">
        <v>66</v>
      </c>
      <c r="AF1295" s="2" t="s">
        <v>67</v>
      </c>
      <c r="AG1295" s="2" t="s">
        <v>68</v>
      </c>
      <c r="AH1295" s="2" t="s">
        <v>69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1718</v>
      </c>
      <c r="B1296" s="2" t="s">
        <v>1710</v>
      </c>
      <c r="C1296" s="2" t="s">
        <v>47</v>
      </c>
      <c r="D1296" s="2" t="s">
        <v>1354</v>
      </c>
      <c r="E1296" s="2" t="s">
        <v>744</v>
      </c>
      <c r="F1296" s="2" t="s">
        <v>228</v>
      </c>
      <c r="G1296" s="2" t="s">
        <v>117</v>
      </c>
      <c r="H1296" s="2" t="s">
        <v>433</v>
      </c>
      <c r="I1296" s="2" t="s">
        <v>161</v>
      </c>
      <c r="J1296" s="2" t="s">
        <v>180</v>
      </c>
      <c r="K1296" s="2" t="s">
        <v>180</v>
      </c>
      <c r="L1296" s="2" t="s">
        <v>181</v>
      </c>
      <c r="M1296" s="2" t="s">
        <v>56</v>
      </c>
      <c r="N1296" s="3">
        <v>33.314</v>
      </c>
      <c r="O1296" s="3" t="s">
        <v>182</v>
      </c>
      <c r="P1296" s="4">
        <f>IF(O1296="吨",N1296*1000,IF(O1296="万立方米",N1296*10000,""))</f>
        <v>333140.0</v>
      </c>
      <c r="Q1296" s="2" t="s">
        <v>183</v>
      </c>
      <c r="R1296" s="2" t="s">
        <v>184</v>
      </c>
      <c r="S1296" s="2" t="s">
        <v>185</v>
      </c>
      <c r="T1296" s="2" t="s">
        <v>75</v>
      </c>
      <c r="U1296" s="4">
        <f>0.001</f>
        <v>0.001</v>
      </c>
      <c r="V1296" s="2" t="s">
        <v>186</v>
      </c>
      <c r="W1296" s="2" t="s">
        <v>187</v>
      </c>
      <c r="X1296" s="2" t="s">
        <v>64</v>
      </c>
      <c r="Y1296" s="2" t="s">
        <v>65</v>
      </c>
      <c r="Z1296" s="2">
        <v>0</v>
      </c>
      <c r="AA1296" s="2"/>
      <c r="AB1296" s="2"/>
      <c r="AC1296" s="4">
        <f>P1296*U1296/1000000</f>
        <v>0.00033314</v>
      </c>
      <c r="AD1296" s="4">
        <f>AC1296*(1-Z1296/100)</f>
        <v>0.00033314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1719</v>
      </c>
      <c r="B1297" s="2" t="s">
        <v>1710</v>
      </c>
      <c r="C1297" s="2" t="s">
        <v>47</v>
      </c>
      <c r="D1297" s="2" t="s">
        <v>1354</v>
      </c>
      <c r="E1297" s="2" t="s">
        <v>744</v>
      </c>
      <c r="F1297" s="2" t="s">
        <v>228</v>
      </c>
      <c r="G1297" s="2" t="s">
        <v>117</v>
      </c>
      <c r="H1297" s="2" t="s">
        <v>433</v>
      </c>
      <c r="I1297" s="2" t="s">
        <v>161</v>
      </c>
      <c r="J1297" s="2" t="s">
        <v>180</v>
      </c>
      <c r="K1297" s="2" t="s">
        <v>180</v>
      </c>
      <c r="L1297" s="2" t="s">
        <v>181</v>
      </c>
      <c r="M1297" s="2" t="s">
        <v>73</v>
      </c>
      <c r="N1297" s="3">
        <v>33.314</v>
      </c>
      <c r="O1297" s="3" t="s">
        <v>182</v>
      </c>
      <c r="P1297" s="4">
        <f>IF(O1297="吨",N1297*1000,IF(O1297="万立方米",N1297*10000,""))</f>
        <v>333140.0</v>
      </c>
      <c r="Q1297" s="2" t="s">
        <v>183</v>
      </c>
      <c r="R1297" s="2" t="s">
        <v>184</v>
      </c>
      <c r="S1297" s="2" t="s">
        <v>189</v>
      </c>
      <c r="T1297" s="2" t="s">
        <v>75</v>
      </c>
      <c r="U1297" s="4">
        <f>0.35</f>
        <v>0.35</v>
      </c>
      <c r="V1297" s="2" t="s">
        <v>186</v>
      </c>
      <c r="W1297" s="2" t="s">
        <v>190</v>
      </c>
      <c r="X1297" s="2" t="s">
        <v>64</v>
      </c>
      <c r="Y1297" s="2" t="s">
        <v>65</v>
      </c>
      <c r="Z1297" s="2">
        <v>0</v>
      </c>
      <c r="AA1297" s="2"/>
      <c r="AB1297" s="2"/>
      <c r="AC1297" s="4">
        <f>P1297*U1297/1000000</f>
        <v>0.11659899999999998</v>
      </c>
      <c r="AD1297" s="4">
        <f>AC1297*(1-Z1297/100)</f>
        <v>0.11659899999999998</v>
      </c>
      <c r="AE1297" s="2" t="s">
        <v>66</v>
      </c>
      <c r="AF1297" s="2" t="s">
        <v>67</v>
      </c>
      <c r="AG1297" s="2" t="s">
        <v>68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1720</v>
      </c>
      <c r="B1298" s="2" t="s">
        <v>1710</v>
      </c>
      <c r="C1298" s="2" t="s">
        <v>47</v>
      </c>
      <c r="D1298" s="2" t="s">
        <v>1354</v>
      </c>
      <c r="E1298" s="2" t="s">
        <v>744</v>
      </c>
      <c r="F1298" s="2" t="s">
        <v>228</v>
      </c>
      <c r="G1298" s="2" t="s">
        <v>117</v>
      </c>
      <c r="H1298" s="2" t="s">
        <v>433</v>
      </c>
      <c r="I1298" s="2" t="s">
        <v>161</v>
      </c>
      <c r="J1298" s="2" t="s">
        <v>180</v>
      </c>
      <c r="K1298" s="2" t="s">
        <v>180</v>
      </c>
      <c r="L1298" s="2" t="s">
        <v>181</v>
      </c>
      <c r="M1298" s="2" t="s">
        <v>78</v>
      </c>
      <c r="N1298" s="3">
        <v>33.314</v>
      </c>
      <c r="O1298" s="3" t="s">
        <v>182</v>
      </c>
      <c r="P1298" s="4">
        <f>IF(O1298="吨",N1298*1000,IF(O1298="万立方米",N1298*10000,""))</f>
        <v>333140.0</v>
      </c>
      <c r="Q1298" s="2" t="s">
        <v>183</v>
      </c>
      <c r="R1298" s="2" t="s">
        <v>184</v>
      </c>
      <c r="S1298" s="2" t="s">
        <v>192</v>
      </c>
      <c r="T1298" s="2" t="s">
        <v>75</v>
      </c>
      <c r="U1298" s="4">
        <f>1.2</f>
        <v>1.2</v>
      </c>
      <c r="V1298" s="2" t="s">
        <v>186</v>
      </c>
      <c r="W1298" s="2" t="s">
        <v>193</v>
      </c>
      <c r="X1298" s="2" t="s">
        <v>64</v>
      </c>
      <c r="Y1298" s="2" t="s">
        <v>65</v>
      </c>
      <c r="Z1298" s="2">
        <v>0</v>
      </c>
      <c r="AA1298" s="2"/>
      <c r="AB1298" s="2"/>
      <c r="AC1298" s="4">
        <f>P1298*U1298/1000000</f>
        <v>0.399768</v>
      </c>
      <c r="AD1298" s="4">
        <f>AC1298*(1-Z1298/100)</f>
        <v>0.399768</v>
      </c>
      <c r="AE1298" s="2" t="s">
        <v>66</v>
      </c>
      <c r="AF1298" s="2" t="s">
        <v>67</v>
      </c>
      <c r="AG1298" s="2" t="s">
        <v>68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1721</v>
      </c>
      <c r="B1299" s="2" t="s">
        <v>1710</v>
      </c>
      <c r="C1299" s="2" t="s">
        <v>47</v>
      </c>
      <c r="D1299" s="2" t="s">
        <v>1354</v>
      </c>
      <c r="E1299" s="2" t="s">
        <v>744</v>
      </c>
      <c r="F1299" s="2" t="s">
        <v>228</v>
      </c>
      <c r="G1299" s="2" t="s">
        <v>117</v>
      </c>
      <c r="H1299" s="2" t="s">
        <v>433</v>
      </c>
      <c r="I1299" s="2" t="s">
        <v>161</v>
      </c>
      <c r="J1299" s="2" t="s">
        <v>180</v>
      </c>
      <c r="K1299" s="2" t="s">
        <v>180</v>
      </c>
      <c r="L1299" s="2" t="s">
        <v>181</v>
      </c>
      <c r="M1299" s="2" t="s">
        <v>82</v>
      </c>
      <c r="N1299" s="3">
        <v>33.314</v>
      </c>
      <c r="O1299" s="3" t="s">
        <v>182</v>
      </c>
      <c r="P1299" s="4">
        <f>IF(O1299="吨",N1299*1000,IF(O1299="万立方米",N1299*10000,""))</f>
        <v>333140.0</v>
      </c>
      <c r="Q1299" s="2" t="s">
        <v>183</v>
      </c>
      <c r="R1299" s="2" t="s">
        <v>184</v>
      </c>
      <c r="S1299" s="2" t="s">
        <v>195</v>
      </c>
      <c r="T1299" s="2" t="s">
        <v>75</v>
      </c>
      <c r="U1299" s="4">
        <f>0.002</f>
        <v>0.002</v>
      </c>
      <c r="V1299" s="2" t="s">
        <v>186</v>
      </c>
      <c r="W1299" s="2" t="s">
        <v>196</v>
      </c>
      <c r="X1299" s="2" t="s">
        <v>64</v>
      </c>
      <c r="Y1299" s="2" t="s">
        <v>65</v>
      </c>
      <c r="Z1299" s="2">
        <v>0</v>
      </c>
      <c r="AA1299" s="2"/>
      <c r="AB1299" s="2"/>
      <c r="AC1299" s="4">
        <f>P1299*U1299/1000000</f>
        <v>0.00066628</v>
      </c>
      <c r="AD1299" s="4">
        <f>AC1299*(1-Z1299/100)</f>
        <v>0.00066628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1722</v>
      </c>
      <c r="B1300" s="2" t="s">
        <v>1710</v>
      </c>
      <c r="C1300" s="2" t="s">
        <v>47</v>
      </c>
      <c r="D1300" s="2" t="s">
        <v>1354</v>
      </c>
      <c r="E1300" s="2" t="s">
        <v>744</v>
      </c>
      <c r="F1300" s="2" t="s">
        <v>228</v>
      </c>
      <c r="G1300" s="2" t="s">
        <v>117</v>
      </c>
      <c r="H1300" s="2" t="s">
        <v>433</v>
      </c>
      <c r="I1300" s="2" t="s">
        <v>161</v>
      </c>
      <c r="J1300" s="2" t="s">
        <v>180</v>
      </c>
      <c r="K1300" s="2" t="s">
        <v>180</v>
      </c>
      <c r="L1300" s="2" t="s">
        <v>181</v>
      </c>
      <c r="M1300" s="2" t="s">
        <v>86</v>
      </c>
      <c r="N1300" s="3">
        <v>33.314</v>
      </c>
      <c r="O1300" s="3" t="s">
        <v>182</v>
      </c>
      <c r="P1300" s="4">
        <f>IF(O1300="吨",N1300*1000,IF(O1300="万立方米",N1300*10000,""))</f>
        <v>333140.0</v>
      </c>
      <c r="Q1300" s="2" t="s">
        <v>183</v>
      </c>
      <c r="R1300" s="2" t="s">
        <v>184</v>
      </c>
      <c r="S1300" s="2" t="s">
        <v>198</v>
      </c>
      <c r="T1300" s="2" t="s">
        <v>75</v>
      </c>
      <c r="U1300" s="4">
        <f>0.01</f>
        <v>0.01</v>
      </c>
      <c r="V1300" s="2" t="s">
        <v>186</v>
      </c>
      <c r="W1300" s="2" t="s">
        <v>199</v>
      </c>
      <c r="X1300" s="2" t="s">
        <v>64</v>
      </c>
      <c r="Y1300" s="2" t="s">
        <v>65</v>
      </c>
      <c r="Z1300" s="2">
        <v>0</v>
      </c>
      <c r="AA1300" s="2"/>
      <c r="AB1300" s="2"/>
      <c r="AC1300" s="4">
        <f>P1300*U1300/1000000</f>
        <v>0.0033314</v>
      </c>
      <c r="AD1300" s="4">
        <f>AC1301*(1-AA1300/100)+(AC1300-AC1301)*(1-AB1300/100)</f>
        <v>0.0033314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1723</v>
      </c>
      <c r="B1301" s="2" t="s">
        <v>1710</v>
      </c>
      <c r="C1301" s="2" t="s">
        <v>47</v>
      </c>
      <c r="D1301" s="2" t="s">
        <v>1354</v>
      </c>
      <c r="E1301" s="2" t="s">
        <v>744</v>
      </c>
      <c r="F1301" s="2" t="s">
        <v>228</v>
      </c>
      <c r="G1301" s="2" t="s">
        <v>117</v>
      </c>
      <c r="H1301" s="2" t="s">
        <v>433</v>
      </c>
      <c r="I1301" s="2" t="s">
        <v>161</v>
      </c>
      <c r="J1301" s="2" t="s">
        <v>180</v>
      </c>
      <c r="K1301" s="2" t="s">
        <v>180</v>
      </c>
      <c r="L1301" s="2" t="s">
        <v>181</v>
      </c>
      <c r="M1301" s="2" t="s">
        <v>91</v>
      </c>
      <c r="N1301" s="3">
        <v>33.314</v>
      </c>
      <c r="O1301" s="3" t="s">
        <v>182</v>
      </c>
      <c r="P1301" s="4">
        <f>IF(O1301="吨",N1301*1000,IF(O1301="万立方米",N1301*10000,""))</f>
        <v>333140.0</v>
      </c>
      <c r="Q1301" s="2" t="s">
        <v>183</v>
      </c>
      <c r="R1301" s="2" t="s">
        <v>184</v>
      </c>
      <c r="S1301" s="2" t="s">
        <v>201</v>
      </c>
      <c r="T1301" s="2" t="s">
        <v>75</v>
      </c>
      <c r="U1301" s="4">
        <f>0.005</f>
        <v>0.005</v>
      </c>
      <c r="V1301" s="2" t="s">
        <v>186</v>
      </c>
      <c r="W1301" s="2" t="s">
        <v>202</v>
      </c>
      <c r="X1301" s="2" t="s">
        <v>64</v>
      </c>
      <c r="Y1301" s="2" t="s">
        <v>65</v>
      </c>
      <c r="Z1301" s="2">
        <v>0</v>
      </c>
      <c r="AA1301" s="2"/>
      <c r="AB1301" s="2"/>
      <c r="AC1301" s="4">
        <f>P1301*U1301/1000000</f>
        <v>0.0016657</v>
      </c>
      <c r="AD1301" s="4">
        <f>AC1301*(1-Z1301/100)</f>
        <v>0.0016657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1724</v>
      </c>
      <c r="B1302" s="2" t="s">
        <v>1710</v>
      </c>
      <c r="C1302" s="2" t="s">
        <v>47</v>
      </c>
      <c r="D1302" s="2" t="s">
        <v>1354</v>
      </c>
      <c r="E1302" s="2" t="s">
        <v>744</v>
      </c>
      <c r="F1302" s="2" t="s">
        <v>228</v>
      </c>
      <c r="G1302" s="2" t="s">
        <v>117</v>
      </c>
      <c r="H1302" s="2" t="s">
        <v>433</v>
      </c>
      <c r="I1302" s="2" t="s">
        <v>161</v>
      </c>
      <c r="J1302" s="2" t="s">
        <v>180</v>
      </c>
      <c r="K1302" s="2" t="s">
        <v>180</v>
      </c>
      <c r="L1302" s="2" t="s">
        <v>181</v>
      </c>
      <c r="M1302" s="2" t="s">
        <v>95</v>
      </c>
      <c r="N1302" s="3">
        <v>33.314</v>
      </c>
      <c r="O1302" s="3" t="s">
        <v>182</v>
      </c>
      <c r="P1302" s="4">
        <f>IF(O1302="吨",N1302*1000,IF(O1302="万立方米",N1302*10000,""))</f>
        <v>333140.0</v>
      </c>
      <c r="Q1302" s="2" t="s">
        <v>183</v>
      </c>
      <c r="R1302" s="2" t="s">
        <v>184</v>
      </c>
      <c r="S1302" s="2" t="s">
        <v>204</v>
      </c>
      <c r="T1302" s="2" t="s">
        <v>75</v>
      </c>
      <c r="U1302" s="4">
        <f>0.005</f>
        <v>0.005</v>
      </c>
      <c r="V1302" s="2" t="s">
        <v>186</v>
      </c>
      <c r="W1302" s="2" t="s">
        <v>205</v>
      </c>
      <c r="X1302" s="2" t="s">
        <v>64</v>
      </c>
      <c r="Y1302" s="2" t="s">
        <v>65</v>
      </c>
      <c r="Z1302" s="2">
        <v>0</v>
      </c>
      <c r="AA1302" s="2"/>
      <c r="AB1302" s="2"/>
      <c r="AC1302" s="4">
        <f>P1302*U1302/1000000</f>
        <v>0.0016657</v>
      </c>
      <c r="AD1302" s="4">
        <f>AC1302*(1-Z1302/100)</f>
        <v>0.0016657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1725</v>
      </c>
      <c r="B1303" s="2" t="s">
        <v>1710</v>
      </c>
      <c r="C1303" s="2" t="s">
        <v>47</v>
      </c>
      <c r="D1303" s="2" t="s">
        <v>1354</v>
      </c>
      <c r="E1303" s="2" t="s">
        <v>744</v>
      </c>
      <c r="F1303" s="2" t="s">
        <v>228</v>
      </c>
      <c r="G1303" s="2" t="s">
        <v>117</v>
      </c>
      <c r="H1303" s="2" t="s">
        <v>433</v>
      </c>
      <c r="I1303" s="2" t="s">
        <v>161</v>
      </c>
      <c r="J1303" s="2" t="s">
        <v>180</v>
      </c>
      <c r="K1303" s="2" t="s">
        <v>180</v>
      </c>
      <c r="L1303" s="2" t="s">
        <v>181</v>
      </c>
      <c r="M1303" s="2" t="s">
        <v>100</v>
      </c>
      <c r="N1303" s="3">
        <v>33.314</v>
      </c>
      <c r="O1303" s="3" t="s">
        <v>182</v>
      </c>
      <c r="P1303" s="4">
        <f>IF(O1303="吨",N1303*1000,IF(O1303="万立方米",N1303*10000,""))</f>
        <v>333140.0</v>
      </c>
      <c r="Q1303" s="2" t="s">
        <v>183</v>
      </c>
      <c r="R1303" s="2" t="s">
        <v>184</v>
      </c>
      <c r="S1303" s="2" t="s">
        <v>207</v>
      </c>
      <c r="T1303" s="2" t="s">
        <v>75</v>
      </c>
      <c r="U1303" s="4">
        <f>0.02</f>
        <v>0.02</v>
      </c>
      <c r="V1303" s="2" t="s">
        <v>186</v>
      </c>
      <c r="W1303" s="2" t="s">
        <v>208</v>
      </c>
      <c r="X1303" s="2" t="s">
        <v>64</v>
      </c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68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1726</v>
      </c>
      <c r="B1304" s="2" t="s">
        <v>1710</v>
      </c>
      <c r="C1304" s="2" t="s">
        <v>47</v>
      </c>
      <c r="D1304" s="2" t="s">
        <v>1354</v>
      </c>
      <c r="E1304" s="2" t="s">
        <v>744</v>
      </c>
      <c r="F1304" s="2" t="s">
        <v>228</v>
      </c>
      <c r="G1304" s="2" t="s">
        <v>117</v>
      </c>
      <c r="H1304" s="2" t="s">
        <v>433</v>
      </c>
      <c r="I1304" s="2"/>
      <c r="J1304" s="2"/>
      <c r="K1304" s="2"/>
      <c r="L1304" s="2"/>
      <c r="M1304" s="2" t="s">
        <v>104</v>
      </c>
      <c r="N1304" s="3"/>
      <c r="O1304" s="3"/>
      <c r="P1304" s="4">
        <v>0.0</v>
      </c>
      <c r="Q1304" s="2" t="s">
        <v>105</v>
      </c>
      <c r="R1304" s="2" t="s">
        <v>106</v>
      </c>
      <c r="S1304" s="2" t="s">
        <v>107</v>
      </c>
      <c r="T1304" s="2" t="s">
        <v>108</v>
      </c>
      <c r="U1304" s="4">
        <f>0.0</f>
        <v>0.0</v>
      </c>
      <c r="V1304" s="2" t="s">
        <v>109</v>
      </c>
      <c r="W1304" s="2" t="s">
        <v>110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111</v>
      </c>
      <c r="AH1304" s="2" t="s">
        <v>69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1727</v>
      </c>
      <c r="B1305" s="2" t="s">
        <v>1728</v>
      </c>
      <c r="C1305" s="2" t="s">
        <v>47</v>
      </c>
      <c r="D1305" s="2" t="s">
        <v>1134</v>
      </c>
      <c r="E1305" s="2" t="s">
        <v>227</v>
      </c>
      <c r="F1305" s="2" t="s">
        <v>228</v>
      </c>
      <c r="G1305" s="2" t="s">
        <v>117</v>
      </c>
      <c r="H1305" s="2" t="s">
        <v>243</v>
      </c>
      <c r="I1305" s="2" t="s">
        <v>53</v>
      </c>
      <c r="J1305" s="2" t="s">
        <v>533</v>
      </c>
      <c r="K1305" s="2" t="s">
        <v>533</v>
      </c>
      <c r="L1305" s="2" t="s">
        <v>119</v>
      </c>
      <c r="M1305" s="2" t="s">
        <v>56</v>
      </c>
      <c r="N1305" s="3">
        <v>2606.9</v>
      </c>
      <c r="O1305" s="3" t="s">
        <v>120</v>
      </c>
      <c r="P1305" s="2"/>
      <c r="Q1305" s="2"/>
      <c r="R1305" s="2" t="s">
        <v>121</v>
      </c>
      <c r="S1305" s="2"/>
      <c r="T1305" s="2" t="s">
        <v>108</v>
      </c>
      <c r="U1305" s="2"/>
      <c r="V1305" s="2"/>
      <c r="W1305" s="2" t="s">
        <v>122</v>
      </c>
      <c r="X1305" s="2" t="s">
        <v>64</v>
      </c>
      <c r="Y1305" s="2" t="s">
        <v>65</v>
      </c>
      <c r="Z1305" s="2">
        <v>0</v>
      </c>
      <c r="AA1305" s="2"/>
      <c r="AB1305" s="2"/>
      <c r="AC1305" s="2"/>
      <c r="AD1305" s="2"/>
      <c r="AE1305" s="2" t="s">
        <v>123</v>
      </c>
      <c r="AF1305" s="2" t="s">
        <v>124</v>
      </c>
      <c r="AG1305" s="2" t="s">
        <v>125</v>
      </c>
      <c r="AH1305" s="2" t="s">
        <v>69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1729</v>
      </c>
      <c r="B1306" s="2" t="s">
        <v>1728</v>
      </c>
      <c r="C1306" s="2" t="s">
        <v>47</v>
      </c>
      <c r="D1306" s="2" t="s">
        <v>1134</v>
      </c>
      <c r="E1306" s="2" t="s">
        <v>227</v>
      </c>
      <c r="F1306" s="2" t="s">
        <v>228</v>
      </c>
      <c r="G1306" s="2" t="s">
        <v>117</v>
      </c>
      <c r="H1306" s="2" t="s">
        <v>243</v>
      </c>
      <c r="I1306" s="2" t="s">
        <v>53</v>
      </c>
      <c r="J1306" s="2" t="s">
        <v>533</v>
      </c>
      <c r="K1306" s="2" t="s">
        <v>533</v>
      </c>
      <c r="L1306" s="2" t="s">
        <v>119</v>
      </c>
      <c r="M1306" s="2" t="s">
        <v>73</v>
      </c>
      <c r="N1306" s="3">
        <v>2606.9</v>
      </c>
      <c r="O1306" s="3" t="s">
        <v>120</v>
      </c>
      <c r="P1306" s="2"/>
      <c r="Q1306" s="2"/>
      <c r="R1306" s="2" t="s">
        <v>121</v>
      </c>
      <c r="S1306" s="2"/>
      <c r="T1306" s="2" t="s">
        <v>108</v>
      </c>
      <c r="U1306" s="2"/>
      <c r="V1306" s="2"/>
      <c r="W1306" s="2" t="s">
        <v>122</v>
      </c>
      <c r="X1306" s="2" t="s">
        <v>64</v>
      </c>
      <c r="Y1306" s="2" t="s">
        <v>65</v>
      </c>
      <c r="Z1306" s="2">
        <v>0</v>
      </c>
      <c r="AA1306" s="2"/>
      <c r="AB1306" s="2"/>
      <c r="AC1306" s="2"/>
      <c r="AD1306" s="2"/>
      <c r="AE1306" s="2" t="s">
        <v>123</v>
      </c>
      <c r="AF1306" s="2" t="s">
        <v>124</v>
      </c>
      <c r="AG1306" s="2" t="s">
        <v>125</v>
      </c>
      <c r="AH1306" s="2" t="s">
        <v>69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1730</v>
      </c>
      <c r="B1307" s="2" t="s">
        <v>1728</v>
      </c>
      <c r="C1307" s="2" t="s">
        <v>47</v>
      </c>
      <c r="D1307" s="2" t="s">
        <v>1134</v>
      </c>
      <c r="E1307" s="2" t="s">
        <v>227</v>
      </c>
      <c r="F1307" s="2" t="s">
        <v>228</v>
      </c>
      <c r="G1307" s="2" t="s">
        <v>117</v>
      </c>
      <c r="H1307" s="2" t="s">
        <v>243</v>
      </c>
      <c r="I1307" s="2" t="s">
        <v>53</v>
      </c>
      <c r="J1307" s="2" t="s">
        <v>533</v>
      </c>
      <c r="K1307" s="2" t="s">
        <v>533</v>
      </c>
      <c r="L1307" s="2" t="s">
        <v>119</v>
      </c>
      <c r="M1307" s="2" t="s">
        <v>78</v>
      </c>
      <c r="N1307" s="3">
        <v>2606.9</v>
      </c>
      <c r="O1307" s="3" t="s">
        <v>120</v>
      </c>
      <c r="P1307" s="2"/>
      <c r="Q1307" s="2"/>
      <c r="R1307" s="2" t="s">
        <v>121</v>
      </c>
      <c r="S1307" s="2"/>
      <c r="T1307" s="2" t="s">
        <v>108</v>
      </c>
      <c r="U1307" s="2"/>
      <c r="V1307" s="2"/>
      <c r="W1307" s="2" t="s">
        <v>122</v>
      </c>
      <c r="X1307" s="2" t="s">
        <v>64</v>
      </c>
      <c r="Y1307" s="2" t="s">
        <v>65</v>
      </c>
      <c r="Z1307" s="2">
        <v>0</v>
      </c>
      <c r="AA1307" s="2"/>
      <c r="AB1307" s="2"/>
      <c r="AC1307" s="2"/>
      <c r="AD1307" s="2"/>
      <c r="AE1307" s="2" t="s">
        <v>123</v>
      </c>
      <c r="AF1307" s="2" t="s">
        <v>124</v>
      </c>
      <c r="AG1307" s="2" t="s">
        <v>125</v>
      </c>
      <c r="AH1307" s="2" t="s">
        <v>69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1731</v>
      </c>
      <c r="B1308" s="2" t="s">
        <v>1728</v>
      </c>
      <c r="C1308" s="2" t="s">
        <v>47</v>
      </c>
      <c r="D1308" s="2" t="s">
        <v>1134</v>
      </c>
      <c r="E1308" s="2" t="s">
        <v>227</v>
      </c>
      <c r="F1308" s="2" t="s">
        <v>228</v>
      </c>
      <c r="G1308" s="2" t="s">
        <v>117</v>
      </c>
      <c r="H1308" s="2" t="s">
        <v>243</v>
      </c>
      <c r="I1308" s="2" t="s">
        <v>53</v>
      </c>
      <c r="J1308" s="2" t="s">
        <v>533</v>
      </c>
      <c r="K1308" s="2" t="s">
        <v>533</v>
      </c>
      <c r="L1308" s="2" t="s">
        <v>119</v>
      </c>
      <c r="M1308" s="2" t="s">
        <v>82</v>
      </c>
      <c r="N1308" s="3">
        <v>2606.9</v>
      </c>
      <c r="O1308" s="3" t="s">
        <v>120</v>
      </c>
      <c r="P1308" s="2"/>
      <c r="Q1308" s="2"/>
      <c r="R1308" s="2" t="s">
        <v>121</v>
      </c>
      <c r="S1308" s="2"/>
      <c r="T1308" s="2" t="s">
        <v>108</v>
      </c>
      <c r="U1308" s="2"/>
      <c r="V1308" s="2"/>
      <c r="W1308" s="2" t="s">
        <v>122</v>
      </c>
      <c r="X1308" s="2" t="s">
        <v>64</v>
      </c>
      <c r="Y1308" s="2" t="s">
        <v>65</v>
      </c>
      <c r="Z1308" s="2">
        <v>0</v>
      </c>
      <c r="AA1308" s="2"/>
      <c r="AB1308" s="2"/>
      <c r="AC1308" s="2"/>
      <c r="AD1308" s="2"/>
      <c r="AE1308" s="2" t="s">
        <v>123</v>
      </c>
      <c r="AF1308" s="2" t="s">
        <v>124</v>
      </c>
      <c r="AG1308" s="2" t="s">
        <v>125</v>
      </c>
      <c r="AH1308" s="2" t="s">
        <v>69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1732</v>
      </c>
      <c r="B1309" s="2" t="s">
        <v>1728</v>
      </c>
      <c r="C1309" s="2" t="s">
        <v>47</v>
      </c>
      <c r="D1309" s="2" t="s">
        <v>1134</v>
      </c>
      <c r="E1309" s="2" t="s">
        <v>227</v>
      </c>
      <c r="F1309" s="2" t="s">
        <v>228</v>
      </c>
      <c r="G1309" s="2" t="s">
        <v>117</v>
      </c>
      <c r="H1309" s="2" t="s">
        <v>243</v>
      </c>
      <c r="I1309" s="2" t="s">
        <v>53</v>
      </c>
      <c r="J1309" s="2" t="s">
        <v>533</v>
      </c>
      <c r="K1309" s="2" t="s">
        <v>533</v>
      </c>
      <c r="L1309" s="2" t="s">
        <v>119</v>
      </c>
      <c r="M1309" s="2" t="s">
        <v>86</v>
      </c>
      <c r="N1309" s="3">
        <v>2606.9</v>
      </c>
      <c r="O1309" s="3" t="s">
        <v>120</v>
      </c>
      <c r="P1309" s="2"/>
      <c r="Q1309" s="2"/>
      <c r="R1309" s="2" t="s">
        <v>121</v>
      </c>
      <c r="S1309" s="2"/>
      <c r="T1309" s="2" t="s">
        <v>108</v>
      </c>
      <c r="U1309" s="2"/>
      <c r="V1309" s="2"/>
      <c r="W1309" s="2" t="s">
        <v>122</v>
      </c>
      <c r="X1309" s="2" t="s">
        <v>64</v>
      </c>
      <c r="Y1309" s="2" t="s">
        <v>65</v>
      </c>
      <c r="Z1309" s="2">
        <v>0</v>
      </c>
      <c r="AA1309" s="2"/>
      <c r="AB1309" s="2"/>
      <c r="AC1309" s="2"/>
      <c r="AD1309" s="2"/>
      <c r="AE1309" s="2" t="s">
        <v>123</v>
      </c>
      <c r="AF1309" s="2" t="s">
        <v>124</v>
      </c>
      <c r="AG1309" s="2" t="s">
        <v>125</v>
      </c>
      <c r="AH1309" s="2" t="s">
        <v>69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1733</v>
      </c>
      <c r="B1310" s="2" t="s">
        <v>1728</v>
      </c>
      <c r="C1310" s="2" t="s">
        <v>47</v>
      </c>
      <c r="D1310" s="2" t="s">
        <v>1134</v>
      </c>
      <c r="E1310" s="2" t="s">
        <v>227</v>
      </c>
      <c r="F1310" s="2" t="s">
        <v>228</v>
      </c>
      <c r="G1310" s="2" t="s">
        <v>117</v>
      </c>
      <c r="H1310" s="2" t="s">
        <v>243</v>
      </c>
      <c r="I1310" s="2" t="s">
        <v>53</v>
      </c>
      <c r="J1310" s="2" t="s">
        <v>533</v>
      </c>
      <c r="K1310" s="2" t="s">
        <v>533</v>
      </c>
      <c r="L1310" s="2" t="s">
        <v>119</v>
      </c>
      <c r="M1310" s="2" t="s">
        <v>91</v>
      </c>
      <c r="N1310" s="3">
        <v>2606.9</v>
      </c>
      <c r="O1310" s="3" t="s">
        <v>120</v>
      </c>
      <c r="P1310" s="2"/>
      <c r="Q1310" s="2"/>
      <c r="R1310" s="2" t="s">
        <v>121</v>
      </c>
      <c r="S1310" s="2"/>
      <c r="T1310" s="2" t="s">
        <v>108</v>
      </c>
      <c r="U1310" s="2"/>
      <c r="V1310" s="2"/>
      <c r="W1310" s="2" t="s">
        <v>122</v>
      </c>
      <c r="X1310" s="2" t="s">
        <v>64</v>
      </c>
      <c r="Y1310" s="2" t="s">
        <v>65</v>
      </c>
      <c r="Z1310" s="2">
        <v>0</v>
      </c>
      <c r="AA1310" s="2"/>
      <c r="AB1310" s="2"/>
      <c r="AC1310" s="2"/>
      <c r="AD1310" s="2"/>
      <c r="AE1310" s="2" t="s">
        <v>123</v>
      </c>
      <c r="AF1310" s="2" t="s">
        <v>124</v>
      </c>
      <c r="AG1310" s="2" t="s">
        <v>125</v>
      </c>
      <c r="AH1310" s="2" t="s">
        <v>69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1734</v>
      </c>
      <c r="B1311" s="2" t="s">
        <v>1728</v>
      </c>
      <c r="C1311" s="2" t="s">
        <v>47</v>
      </c>
      <c r="D1311" s="2" t="s">
        <v>1134</v>
      </c>
      <c r="E1311" s="2" t="s">
        <v>227</v>
      </c>
      <c r="F1311" s="2" t="s">
        <v>228</v>
      </c>
      <c r="G1311" s="2" t="s">
        <v>117</v>
      </c>
      <c r="H1311" s="2" t="s">
        <v>243</v>
      </c>
      <c r="I1311" s="2" t="s">
        <v>53</v>
      </c>
      <c r="J1311" s="2" t="s">
        <v>533</v>
      </c>
      <c r="K1311" s="2" t="s">
        <v>533</v>
      </c>
      <c r="L1311" s="2" t="s">
        <v>119</v>
      </c>
      <c r="M1311" s="2" t="s">
        <v>95</v>
      </c>
      <c r="N1311" s="3">
        <v>2606.9</v>
      </c>
      <c r="O1311" s="3" t="s">
        <v>120</v>
      </c>
      <c r="P1311" s="2"/>
      <c r="Q1311" s="2"/>
      <c r="R1311" s="2" t="s">
        <v>121</v>
      </c>
      <c r="S1311" s="2"/>
      <c r="T1311" s="2" t="s">
        <v>108</v>
      </c>
      <c r="U1311" s="2"/>
      <c r="V1311" s="2"/>
      <c r="W1311" s="2" t="s">
        <v>122</v>
      </c>
      <c r="X1311" s="2" t="s">
        <v>64</v>
      </c>
      <c r="Y1311" s="2" t="s">
        <v>65</v>
      </c>
      <c r="Z1311" s="2">
        <v>0</v>
      </c>
      <c r="AA1311" s="2"/>
      <c r="AB1311" s="2"/>
      <c r="AC1311" s="2"/>
      <c r="AD1311" s="2"/>
      <c r="AE1311" s="2" t="s">
        <v>123</v>
      </c>
      <c r="AF1311" s="2" t="s">
        <v>124</v>
      </c>
      <c r="AG1311" s="2" t="s">
        <v>125</v>
      </c>
      <c r="AH1311" s="2" t="s">
        <v>69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1735</v>
      </c>
      <c r="B1312" s="2" t="s">
        <v>1728</v>
      </c>
      <c r="C1312" s="2" t="s">
        <v>47</v>
      </c>
      <c r="D1312" s="2" t="s">
        <v>1134</v>
      </c>
      <c r="E1312" s="2" t="s">
        <v>227</v>
      </c>
      <c r="F1312" s="2" t="s">
        <v>228</v>
      </c>
      <c r="G1312" s="2" t="s">
        <v>117</v>
      </c>
      <c r="H1312" s="2" t="s">
        <v>243</v>
      </c>
      <c r="I1312" s="2" t="s">
        <v>53</v>
      </c>
      <c r="J1312" s="2" t="s">
        <v>533</v>
      </c>
      <c r="K1312" s="2" t="s">
        <v>533</v>
      </c>
      <c r="L1312" s="2" t="s">
        <v>119</v>
      </c>
      <c r="M1312" s="2" t="s">
        <v>100</v>
      </c>
      <c r="N1312" s="3">
        <v>2606.9</v>
      </c>
      <c r="O1312" s="3" t="s">
        <v>120</v>
      </c>
      <c r="P1312" s="2"/>
      <c r="Q1312" s="2"/>
      <c r="R1312" s="2" t="s">
        <v>121</v>
      </c>
      <c r="S1312" s="2"/>
      <c r="T1312" s="2" t="s">
        <v>108</v>
      </c>
      <c r="U1312" s="2"/>
      <c r="V1312" s="2"/>
      <c r="W1312" s="2" t="s">
        <v>122</v>
      </c>
      <c r="X1312" s="2" t="s">
        <v>64</v>
      </c>
      <c r="Y1312" s="2" t="s">
        <v>65</v>
      </c>
      <c r="Z1312" s="2">
        <v>0</v>
      </c>
      <c r="AA1312" s="2"/>
      <c r="AB1312" s="2"/>
      <c r="AC1312" s="2"/>
      <c r="AD1312" s="2"/>
      <c r="AE1312" s="2" t="s">
        <v>123</v>
      </c>
      <c r="AF1312" s="2" t="s">
        <v>124</v>
      </c>
      <c r="AG1312" s="2" t="s">
        <v>125</v>
      </c>
      <c r="AH1312" s="2" t="s">
        <v>69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1736</v>
      </c>
      <c r="B1313" s="2" t="s">
        <v>1728</v>
      </c>
      <c r="C1313" s="2" t="s">
        <v>47</v>
      </c>
      <c r="D1313" s="2" t="s">
        <v>1134</v>
      </c>
      <c r="E1313" s="2" t="s">
        <v>227</v>
      </c>
      <c r="F1313" s="2" t="s">
        <v>228</v>
      </c>
      <c r="G1313" s="2" t="s">
        <v>117</v>
      </c>
      <c r="H1313" s="2" t="s">
        <v>243</v>
      </c>
      <c r="I1313" s="2"/>
      <c r="J1313" s="2"/>
      <c r="K1313" s="2"/>
      <c r="L1313" s="2"/>
      <c r="M1313" s="2" t="s">
        <v>104</v>
      </c>
      <c r="N1313" s="3"/>
      <c r="O1313" s="3"/>
      <c r="P1313" s="4">
        <v>0.0</v>
      </c>
      <c r="Q1313" s="2" t="s">
        <v>105</v>
      </c>
      <c r="R1313" s="2" t="s">
        <v>106</v>
      </c>
      <c r="S1313" s="2" t="s">
        <v>107</v>
      </c>
      <c r="T1313" s="2" t="s">
        <v>108</v>
      </c>
      <c r="U1313" s="4">
        <f>0.0</f>
        <v>0.0</v>
      </c>
      <c r="V1313" s="2" t="s">
        <v>109</v>
      </c>
      <c r="W1313" s="2" t="s">
        <v>110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134</v>
      </c>
      <c r="AH1313" s="2" t="s">
        <v>69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1737</v>
      </c>
      <c r="B1314" s="2" t="s">
        <v>1738</v>
      </c>
      <c r="C1314" s="2" t="s">
        <v>47</v>
      </c>
      <c r="D1314" s="2" t="s">
        <v>1739</v>
      </c>
      <c r="E1314" s="2" t="s">
        <v>595</v>
      </c>
      <c r="F1314" s="2" t="s">
        <v>116</v>
      </c>
      <c r="G1314" s="2" t="s">
        <v>117</v>
      </c>
      <c r="H1314" s="2" t="s">
        <v>52</v>
      </c>
      <c r="I1314" s="2" t="s">
        <v>53</v>
      </c>
      <c r="J1314" s="2" t="s">
        <v>118</v>
      </c>
      <c r="K1314" s="2" t="s">
        <v>118</v>
      </c>
      <c r="L1314" s="2" t="s">
        <v>311</v>
      </c>
      <c r="M1314" s="2" t="s">
        <v>56</v>
      </c>
      <c r="N1314" s="3">
        <v>6306</v>
      </c>
      <c r="O1314" s="3" t="s">
        <v>120</v>
      </c>
      <c r="P1314" s="2"/>
      <c r="Q1314" s="2"/>
      <c r="R1314" s="2" t="s">
        <v>121</v>
      </c>
      <c r="S1314" s="2"/>
      <c r="T1314" s="2" t="s">
        <v>108</v>
      </c>
      <c r="U1314" s="2"/>
      <c r="V1314" s="2"/>
      <c r="W1314" s="2" t="s">
        <v>122</v>
      </c>
      <c r="X1314" s="2" t="s">
        <v>64</v>
      </c>
      <c r="Y1314" s="2" t="s">
        <v>65</v>
      </c>
      <c r="Z1314" s="2">
        <v>0</v>
      </c>
      <c r="AA1314" s="2"/>
      <c r="AB1314" s="2"/>
      <c r="AC1314" s="2"/>
      <c r="AD1314" s="2"/>
      <c r="AE1314" s="2" t="s">
        <v>123</v>
      </c>
      <c r="AF1314" s="2" t="s">
        <v>124</v>
      </c>
      <c r="AG1314" s="2" t="s">
        <v>125</v>
      </c>
      <c r="AH1314" s="2" t="s">
        <v>69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1740</v>
      </c>
      <c r="B1315" s="2" t="s">
        <v>1738</v>
      </c>
      <c r="C1315" s="2" t="s">
        <v>47</v>
      </c>
      <c r="D1315" s="2" t="s">
        <v>1739</v>
      </c>
      <c r="E1315" s="2" t="s">
        <v>595</v>
      </c>
      <c r="F1315" s="2" t="s">
        <v>116</v>
      </c>
      <c r="G1315" s="2" t="s">
        <v>117</v>
      </c>
      <c r="H1315" s="2" t="s">
        <v>52</v>
      </c>
      <c r="I1315" s="2" t="s">
        <v>53</v>
      </c>
      <c r="J1315" s="2" t="s">
        <v>118</v>
      </c>
      <c r="K1315" s="2" t="s">
        <v>118</v>
      </c>
      <c r="L1315" s="2" t="s">
        <v>311</v>
      </c>
      <c r="M1315" s="2" t="s">
        <v>73</v>
      </c>
      <c r="N1315" s="3">
        <v>6306</v>
      </c>
      <c r="O1315" s="3" t="s">
        <v>120</v>
      </c>
      <c r="P1315" s="2"/>
      <c r="Q1315" s="2"/>
      <c r="R1315" s="2" t="s">
        <v>121</v>
      </c>
      <c r="S1315" s="2"/>
      <c r="T1315" s="2" t="s">
        <v>108</v>
      </c>
      <c r="U1315" s="2"/>
      <c r="V1315" s="2"/>
      <c r="W1315" s="2" t="s">
        <v>122</v>
      </c>
      <c r="X1315" s="2" t="s">
        <v>64</v>
      </c>
      <c r="Y1315" s="2" t="s">
        <v>65</v>
      </c>
      <c r="Z1315" s="2">
        <v>0</v>
      </c>
      <c r="AA1315" s="2"/>
      <c r="AB1315" s="2"/>
      <c r="AC1315" s="2"/>
      <c r="AD1315" s="2"/>
      <c r="AE1315" s="2" t="s">
        <v>123</v>
      </c>
      <c r="AF1315" s="2" t="s">
        <v>124</v>
      </c>
      <c r="AG1315" s="2" t="s">
        <v>125</v>
      </c>
      <c r="AH1315" s="2" t="s">
        <v>69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1741</v>
      </c>
      <c r="B1316" s="2" t="s">
        <v>1738</v>
      </c>
      <c r="C1316" s="2" t="s">
        <v>47</v>
      </c>
      <c r="D1316" s="2" t="s">
        <v>1739</v>
      </c>
      <c r="E1316" s="2" t="s">
        <v>595</v>
      </c>
      <c r="F1316" s="2" t="s">
        <v>116</v>
      </c>
      <c r="G1316" s="2" t="s">
        <v>117</v>
      </c>
      <c r="H1316" s="2" t="s">
        <v>52</v>
      </c>
      <c r="I1316" s="2" t="s">
        <v>53</v>
      </c>
      <c r="J1316" s="2" t="s">
        <v>118</v>
      </c>
      <c r="K1316" s="2" t="s">
        <v>118</v>
      </c>
      <c r="L1316" s="2" t="s">
        <v>311</v>
      </c>
      <c r="M1316" s="2" t="s">
        <v>78</v>
      </c>
      <c r="N1316" s="3">
        <v>6306</v>
      </c>
      <c r="O1316" s="3" t="s">
        <v>120</v>
      </c>
      <c r="P1316" s="2"/>
      <c r="Q1316" s="2"/>
      <c r="R1316" s="2" t="s">
        <v>121</v>
      </c>
      <c r="S1316" s="2"/>
      <c r="T1316" s="2" t="s">
        <v>108</v>
      </c>
      <c r="U1316" s="2"/>
      <c r="V1316" s="2"/>
      <c r="W1316" s="2" t="s">
        <v>122</v>
      </c>
      <c r="X1316" s="2" t="s">
        <v>64</v>
      </c>
      <c r="Y1316" s="2" t="s">
        <v>65</v>
      </c>
      <c r="Z1316" s="2">
        <v>0</v>
      </c>
      <c r="AA1316" s="2"/>
      <c r="AB1316" s="2"/>
      <c r="AC1316" s="2"/>
      <c r="AD1316" s="2"/>
      <c r="AE1316" s="2" t="s">
        <v>123</v>
      </c>
      <c r="AF1316" s="2" t="s">
        <v>124</v>
      </c>
      <c r="AG1316" s="2" t="s">
        <v>125</v>
      </c>
      <c r="AH1316" s="2" t="s">
        <v>69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1742</v>
      </c>
      <c r="B1317" s="2" t="s">
        <v>1738</v>
      </c>
      <c r="C1317" s="2" t="s">
        <v>47</v>
      </c>
      <c r="D1317" s="2" t="s">
        <v>1739</v>
      </c>
      <c r="E1317" s="2" t="s">
        <v>595</v>
      </c>
      <c r="F1317" s="2" t="s">
        <v>116</v>
      </c>
      <c r="G1317" s="2" t="s">
        <v>117</v>
      </c>
      <c r="H1317" s="2" t="s">
        <v>52</v>
      </c>
      <c r="I1317" s="2" t="s">
        <v>53</v>
      </c>
      <c r="J1317" s="2" t="s">
        <v>118</v>
      </c>
      <c r="K1317" s="2" t="s">
        <v>118</v>
      </c>
      <c r="L1317" s="2" t="s">
        <v>311</v>
      </c>
      <c r="M1317" s="2" t="s">
        <v>82</v>
      </c>
      <c r="N1317" s="3">
        <v>6306</v>
      </c>
      <c r="O1317" s="3" t="s">
        <v>120</v>
      </c>
      <c r="P1317" s="2"/>
      <c r="Q1317" s="2"/>
      <c r="R1317" s="2" t="s">
        <v>121</v>
      </c>
      <c r="S1317" s="2"/>
      <c r="T1317" s="2" t="s">
        <v>108</v>
      </c>
      <c r="U1317" s="2"/>
      <c r="V1317" s="2"/>
      <c r="W1317" s="2" t="s">
        <v>122</v>
      </c>
      <c r="X1317" s="2" t="s">
        <v>64</v>
      </c>
      <c r="Y1317" s="2" t="s">
        <v>65</v>
      </c>
      <c r="Z1317" s="2">
        <v>0</v>
      </c>
      <c r="AA1317" s="2"/>
      <c r="AB1317" s="2"/>
      <c r="AC1317" s="2"/>
      <c r="AD1317" s="2"/>
      <c r="AE1317" s="2" t="s">
        <v>123</v>
      </c>
      <c r="AF1317" s="2" t="s">
        <v>124</v>
      </c>
      <c r="AG1317" s="2" t="s">
        <v>125</v>
      </c>
      <c r="AH1317" s="2" t="s">
        <v>69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1743</v>
      </c>
      <c r="B1318" s="2" t="s">
        <v>1738</v>
      </c>
      <c r="C1318" s="2" t="s">
        <v>47</v>
      </c>
      <c r="D1318" s="2" t="s">
        <v>1739</v>
      </c>
      <c r="E1318" s="2" t="s">
        <v>595</v>
      </c>
      <c r="F1318" s="2" t="s">
        <v>116</v>
      </c>
      <c r="G1318" s="2" t="s">
        <v>117</v>
      </c>
      <c r="H1318" s="2" t="s">
        <v>52</v>
      </c>
      <c r="I1318" s="2" t="s">
        <v>53</v>
      </c>
      <c r="J1318" s="2" t="s">
        <v>118</v>
      </c>
      <c r="K1318" s="2" t="s">
        <v>118</v>
      </c>
      <c r="L1318" s="2" t="s">
        <v>311</v>
      </c>
      <c r="M1318" s="2" t="s">
        <v>86</v>
      </c>
      <c r="N1318" s="3">
        <v>6306</v>
      </c>
      <c r="O1318" s="3" t="s">
        <v>120</v>
      </c>
      <c r="P1318" s="2"/>
      <c r="Q1318" s="2"/>
      <c r="R1318" s="2" t="s">
        <v>121</v>
      </c>
      <c r="S1318" s="2"/>
      <c r="T1318" s="2" t="s">
        <v>108</v>
      </c>
      <c r="U1318" s="2"/>
      <c r="V1318" s="2"/>
      <c r="W1318" s="2" t="s">
        <v>122</v>
      </c>
      <c r="X1318" s="2" t="s">
        <v>64</v>
      </c>
      <c r="Y1318" s="2" t="s">
        <v>65</v>
      </c>
      <c r="Z1318" s="2">
        <v>0</v>
      </c>
      <c r="AA1318" s="2"/>
      <c r="AB1318" s="2"/>
      <c r="AC1318" s="2"/>
      <c r="AD1318" s="2"/>
      <c r="AE1318" s="2" t="s">
        <v>123</v>
      </c>
      <c r="AF1318" s="2" t="s">
        <v>124</v>
      </c>
      <c r="AG1318" s="2" t="s">
        <v>125</v>
      </c>
      <c r="AH1318" s="2" t="s">
        <v>69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1744</v>
      </c>
      <c r="B1319" s="2" t="s">
        <v>1738</v>
      </c>
      <c r="C1319" s="2" t="s">
        <v>47</v>
      </c>
      <c r="D1319" s="2" t="s">
        <v>1739</v>
      </c>
      <c r="E1319" s="2" t="s">
        <v>595</v>
      </c>
      <c r="F1319" s="2" t="s">
        <v>116</v>
      </c>
      <c r="G1319" s="2" t="s">
        <v>117</v>
      </c>
      <c r="H1319" s="2" t="s">
        <v>52</v>
      </c>
      <c r="I1319" s="2" t="s">
        <v>53</v>
      </c>
      <c r="J1319" s="2" t="s">
        <v>118</v>
      </c>
      <c r="K1319" s="2" t="s">
        <v>118</v>
      </c>
      <c r="L1319" s="2" t="s">
        <v>311</v>
      </c>
      <c r="M1319" s="2" t="s">
        <v>91</v>
      </c>
      <c r="N1319" s="3">
        <v>6306</v>
      </c>
      <c r="O1319" s="3" t="s">
        <v>120</v>
      </c>
      <c r="P1319" s="2"/>
      <c r="Q1319" s="2"/>
      <c r="R1319" s="2" t="s">
        <v>121</v>
      </c>
      <c r="S1319" s="2"/>
      <c r="T1319" s="2" t="s">
        <v>108</v>
      </c>
      <c r="U1319" s="2"/>
      <c r="V1319" s="2"/>
      <c r="W1319" s="2" t="s">
        <v>122</v>
      </c>
      <c r="X1319" s="2" t="s">
        <v>64</v>
      </c>
      <c r="Y1319" s="2" t="s">
        <v>65</v>
      </c>
      <c r="Z1319" s="2">
        <v>0</v>
      </c>
      <c r="AA1319" s="2"/>
      <c r="AB1319" s="2"/>
      <c r="AC1319" s="2"/>
      <c r="AD1319" s="2"/>
      <c r="AE1319" s="2" t="s">
        <v>123</v>
      </c>
      <c r="AF1319" s="2" t="s">
        <v>124</v>
      </c>
      <c r="AG1319" s="2" t="s">
        <v>125</v>
      </c>
      <c r="AH1319" s="2" t="s">
        <v>69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1745</v>
      </c>
      <c r="B1320" s="2" t="s">
        <v>1738</v>
      </c>
      <c r="C1320" s="2" t="s">
        <v>47</v>
      </c>
      <c r="D1320" s="2" t="s">
        <v>1739</v>
      </c>
      <c r="E1320" s="2" t="s">
        <v>595</v>
      </c>
      <c r="F1320" s="2" t="s">
        <v>116</v>
      </c>
      <c r="G1320" s="2" t="s">
        <v>117</v>
      </c>
      <c r="H1320" s="2" t="s">
        <v>52</v>
      </c>
      <c r="I1320" s="2" t="s">
        <v>53</v>
      </c>
      <c r="J1320" s="2" t="s">
        <v>118</v>
      </c>
      <c r="K1320" s="2" t="s">
        <v>118</v>
      </c>
      <c r="L1320" s="2" t="s">
        <v>311</v>
      </c>
      <c r="M1320" s="2" t="s">
        <v>95</v>
      </c>
      <c r="N1320" s="3">
        <v>6306</v>
      </c>
      <c r="O1320" s="3" t="s">
        <v>120</v>
      </c>
      <c r="P1320" s="2"/>
      <c r="Q1320" s="2"/>
      <c r="R1320" s="2" t="s">
        <v>121</v>
      </c>
      <c r="S1320" s="2"/>
      <c r="T1320" s="2" t="s">
        <v>108</v>
      </c>
      <c r="U1320" s="2"/>
      <c r="V1320" s="2"/>
      <c r="W1320" s="2" t="s">
        <v>122</v>
      </c>
      <c r="X1320" s="2" t="s">
        <v>64</v>
      </c>
      <c r="Y1320" s="2" t="s">
        <v>65</v>
      </c>
      <c r="Z1320" s="2">
        <v>0</v>
      </c>
      <c r="AA1320" s="2"/>
      <c r="AB1320" s="2"/>
      <c r="AC1320" s="2"/>
      <c r="AD1320" s="2"/>
      <c r="AE1320" s="2" t="s">
        <v>123</v>
      </c>
      <c r="AF1320" s="2" t="s">
        <v>124</v>
      </c>
      <c r="AG1320" s="2" t="s">
        <v>125</v>
      </c>
      <c r="AH1320" s="2" t="s">
        <v>69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1746</v>
      </c>
      <c r="B1321" s="2" t="s">
        <v>1738</v>
      </c>
      <c r="C1321" s="2" t="s">
        <v>47</v>
      </c>
      <c r="D1321" s="2" t="s">
        <v>1739</v>
      </c>
      <c r="E1321" s="2" t="s">
        <v>595</v>
      </c>
      <c r="F1321" s="2" t="s">
        <v>116</v>
      </c>
      <c r="G1321" s="2" t="s">
        <v>117</v>
      </c>
      <c r="H1321" s="2" t="s">
        <v>52</v>
      </c>
      <c r="I1321" s="2" t="s">
        <v>53</v>
      </c>
      <c r="J1321" s="2" t="s">
        <v>118</v>
      </c>
      <c r="K1321" s="2" t="s">
        <v>118</v>
      </c>
      <c r="L1321" s="2" t="s">
        <v>311</v>
      </c>
      <c r="M1321" s="2" t="s">
        <v>100</v>
      </c>
      <c r="N1321" s="3">
        <v>6306</v>
      </c>
      <c r="O1321" s="3" t="s">
        <v>120</v>
      </c>
      <c r="P1321" s="2"/>
      <c r="Q1321" s="2"/>
      <c r="R1321" s="2" t="s">
        <v>121</v>
      </c>
      <c r="S1321" s="2"/>
      <c r="T1321" s="2" t="s">
        <v>108</v>
      </c>
      <c r="U1321" s="2"/>
      <c r="V1321" s="2"/>
      <c r="W1321" s="2" t="s">
        <v>122</v>
      </c>
      <c r="X1321" s="2" t="s">
        <v>64</v>
      </c>
      <c r="Y1321" s="2" t="s">
        <v>65</v>
      </c>
      <c r="Z1321" s="2">
        <v>0</v>
      </c>
      <c r="AA1321" s="2"/>
      <c r="AB1321" s="2"/>
      <c r="AC1321" s="2"/>
      <c r="AD1321" s="2"/>
      <c r="AE1321" s="2" t="s">
        <v>123</v>
      </c>
      <c r="AF1321" s="2" t="s">
        <v>124</v>
      </c>
      <c r="AG1321" s="2" t="s">
        <v>125</v>
      </c>
      <c r="AH1321" s="2" t="s">
        <v>69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1747</v>
      </c>
      <c r="B1322" s="2" t="s">
        <v>1738</v>
      </c>
      <c r="C1322" s="2" t="s">
        <v>47</v>
      </c>
      <c r="D1322" s="2" t="s">
        <v>1739</v>
      </c>
      <c r="E1322" s="2" t="s">
        <v>595</v>
      </c>
      <c r="F1322" s="2" t="s">
        <v>116</v>
      </c>
      <c r="G1322" s="2" t="s">
        <v>117</v>
      </c>
      <c r="H1322" s="2" t="s">
        <v>52</v>
      </c>
      <c r="I1322" s="2"/>
      <c r="J1322" s="2"/>
      <c r="K1322" s="2"/>
      <c r="L1322" s="2"/>
      <c r="M1322" s="2" t="s">
        <v>104</v>
      </c>
      <c r="N1322" s="3"/>
      <c r="O1322" s="3"/>
      <c r="P1322" s="4">
        <v>0.0</v>
      </c>
      <c r="Q1322" s="2" t="s">
        <v>105</v>
      </c>
      <c r="R1322" s="2" t="s">
        <v>106</v>
      </c>
      <c r="S1322" s="2" t="s">
        <v>107</v>
      </c>
      <c r="T1322" s="2" t="s">
        <v>108</v>
      </c>
      <c r="U1322" s="4">
        <f>0.0</f>
        <v>0.0</v>
      </c>
      <c r="V1322" s="2" t="s">
        <v>109</v>
      </c>
      <c r="W1322" s="2" t="s">
        <v>110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134</v>
      </c>
      <c r="AH1322" s="2" t="s">
        <v>69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1748</v>
      </c>
      <c r="B1323" s="2" t="s">
        <v>1749</v>
      </c>
      <c r="C1323" s="2" t="s">
        <v>47</v>
      </c>
      <c r="D1323" s="2" t="s">
        <v>269</v>
      </c>
      <c r="E1323" s="2" t="s">
        <v>177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270</v>
      </c>
      <c r="K1323" s="2" t="s">
        <v>55</v>
      </c>
      <c r="L1323" s="2" t="s">
        <v>51</v>
      </c>
      <c r="M1323" s="2" t="s">
        <v>56</v>
      </c>
      <c r="N1323" s="3">
        <v>1550882</v>
      </c>
      <c r="O1323" s="3" t="s">
        <v>57</v>
      </c>
      <c r="P1323" s="4">
        <f>IF(O1323="吨",N1323*1000,IF(O1323="万立方米",N1323*10000,""))</f>
        <v>1550882000.0</v>
      </c>
      <c r="Q1323" s="2" t="s">
        <v>58</v>
      </c>
      <c r="R1323" s="2" t="s">
        <v>59</v>
      </c>
      <c r="S1323" s="2" t="s">
        <v>60</v>
      </c>
      <c r="T1323" s="2" t="s">
        <v>61</v>
      </c>
      <c r="U1323" s="4">
        <f>0.06</f>
        <v>0.06</v>
      </c>
      <c r="V1323" s="2" t="s">
        <v>62</v>
      </c>
      <c r="W1323" s="2" t="s">
        <v>63</v>
      </c>
      <c r="X1323" s="2" t="s">
        <v>64</v>
      </c>
      <c r="Y1323" s="2" t="s">
        <v>65</v>
      </c>
      <c r="Z1323" s="2">
        <v>0</v>
      </c>
      <c r="AA1323" s="2"/>
      <c r="AB1323" s="2"/>
      <c r="AC1323" s="4">
        <f>P1323*U1323/1000000</f>
        <v>93.05292</v>
      </c>
      <c r="AD1323" s="4">
        <f>AC1323*(1-Z1323/100)</f>
        <v>93.05292</v>
      </c>
      <c r="AE1323" s="2" t="s">
        <v>66</v>
      </c>
      <c r="AF1323" s="2" t="s">
        <v>67</v>
      </c>
      <c r="AG1323" s="2" t="s">
        <v>68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1750</v>
      </c>
      <c r="B1324" s="2" t="s">
        <v>1749</v>
      </c>
      <c r="C1324" s="2" t="s">
        <v>47</v>
      </c>
      <c r="D1324" s="2" t="s">
        <v>269</v>
      </c>
      <c r="E1324" s="2" t="s">
        <v>177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270</v>
      </c>
      <c r="K1324" s="2" t="s">
        <v>55</v>
      </c>
      <c r="L1324" s="2" t="s">
        <v>51</v>
      </c>
      <c r="M1324" s="2" t="s">
        <v>73</v>
      </c>
      <c r="N1324" s="3">
        <v>1550882</v>
      </c>
      <c r="O1324" s="3" t="s">
        <v>57</v>
      </c>
      <c r="P1324" s="4">
        <f>IF(O1324="吨",N1324*1000,IF(O1324="万立方米",N1324*10000,""))</f>
        <v>1550882000.0</v>
      </c>
      <c r="Q1324" s="2" t="s">
        <v>58</v>
      </c>
      <c r="R1324" s="2" t="s">
        <v>59</v>
      </c>
      <c r="S1324" s="2" t="s">
        <v>74</v>
      </c>
      <c r="T1324" s="2" t="s">
        <v>75</v>
      </c>
      <c r="U1324" s="4">
        <f>1.5</f>
        <v>1.5</v>
      </c>
      <c r="V1324" s="2" t="s">
        <v>62</v>
      </c>
      <c r="W1324" s="2" t="s">
        <v>76</v>
      </c>
      <c r="X1324" s="2" t="s">
        <v>64</v>
      </c>
      <c r="Y1324" s="2" t="s">
        <v>65</v>
      </c>
      <c r="Z1324" s="2">
        <v>0</v>
      </c>
      <c r="AA1324" s="2"/>
      <c r="AB1324" s="2"/>
      <c r="AC1324" s="4">
        <f>P1324*U1324/1000000</f>
        <v>2326.323</v>
      </c>
      <c r="AD1324" s="4">
        <f>AC1324*(1-Z1324/100)</f>
        <v>2326.323</v>
      </c>
      <c r="AE1324" s="2" t="s">
        <v>66</v>
      </c>
      <c r="AF1324" s="2" t="s">
        <v>67</v>
      </c>
      <c r="AG1324" s="2" t="s">
        <v>68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1751</v>
      </c>
      <c r="B1325" s="2" t="s">
        <v>1749</v>
      </c>
      <c r="C1325" s="2" t="s">
        <v>47</v>
      </c>
      <c r="D1325" s="2" t="s">
        <v>269</v>
      </c>
      <c r="E1325" s="2" t="s">
        <v>177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270</v>
      </c>
      <c r="K1325" s="2" t="s">
        <v>55</v>
      </c>
      <c r="L1325" s="2" t="s">
        <v>51</v>
      </c>
      <c r="M1325" s="2" t="s">
        <v>78</v>
      </c>
      <c r="N1325" s="3">
        <v>1550882</v>
      </c>
      <c r="O1325" s="3" t="s">
        <v>57</v>
      </c>
      <c r="P1325" s="4">
        <f>IF(O1325="吨",N1325*1000,IF(O1325="万立方米",N1325*10000,""))</f>
        <v>1550882000.0</v>
      </c>
      <c r="Q1325" s="2" t="s">
        <v>58</v>
      </c>
      <c r="R1325" s="2" t="s">
        <v>59</v>
      </c>
      <c r="S1325" s="2" t="s">
        <v>79</v>
      </c>
      <c r="T1325" s="2" t="s">
        <v>75</v>
      </c>
      <c r="U1325" s="4">
        <f>6.0</f>
        <v>6.0</v>
      </c>
      <c r="V1325" s="2" t="s">
        <v>62</v>
      </c>
      <c r="W1325" s="2" t="s">
        <v>80</v>
      </c>
      <c r="X1325" s="2" t="s">
        <v>64</v>
      </c>
      <c r="Y1325" s="2" t="s">
        <v>65</v>
      </c>
      <c r="Z1325" s="2">
        <v>0</v>
      </c>
      <c r="AA1325" s="2"/>
      <c r="AB1325" s="2"/>
      <c r="AC1325" s="4">
        <f>P1325*U1325/1000000</f>
        <v>9305.292</v>
      </c>
      <c r="AD1325" s="4">
        <f>AC1325*(1-Z1325/100)</f>
        <v>9305.292</v>
      </c>
      <c r="AE1325" s="2" t="s">
        <v>66</v>
      </c>
      <c r="AF1325" s="2" t="s">
        <v>67</v>
      </c>
      <c r="AG1325" s="2" t="s">
        <v>68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1752</v>
      </c>
      <c r="B1326" s="2" t="s">
        <v>1749</v>
      </c>
      <c r="C1326" s="2" t="s">
        <v>47</v>
      </c>
      <c r="D1326" s="2" t="s">
        <v>269</v>
      </c>
      <c r="E1326" s="2" t="s">
        <v>177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270</v>
      </c>
      <c r="K1326" s="2" t="s">
        <v>55</v>
      </c>
      <c r="L1326" s="2" t="s">
        <v>51</v>
      </c>
      <c r="M1326" s="2" t="s">
        <v>82</v>
      </c>
      <c r="N1326" s="3">
        <v>1550882</v>
      </c>
      <c r="O1326" s="3" t="s">
        <v>57</v>
      </c>
      <c r="P1326" s="4">
        <f>IF(O1326="吨",N1326*1000,IF(O1326="万立方米",N1326*10000,""))</f>
        <v>1550882000.0</v>
      </c>
      <c r="Q1326" s="2" t="s">
        <v>58</v>
      </c>
      <c r="R1326" s="2" t="s">
        <v>59</v>
      </c>
      <c r="S1326" s="2" t="s">
        <v>83</v>
      </c>
      <c r="T1326" s="2" t="s">
        <v>61</v>
      </c>
      <c r="U1326" s="4">
        <f>0.35</f>
        <v>0.35</v>
      </c>
      <c r="V1326" s="2" t="s">
        <v>62</v>
      </c>
      <c r="W1326" s="2" t="s">
        <v>84</v>
      </c>
      <c r="X1326" s="2" t="s">
        <v>64</v>
      </c>
      <c r="Y1326" s="2" t="s">
        <v>65</v>
      </c>
      <c r="Z1326" s="2">
        <v>0</v>
      </c>
      <c r="AA1326" s="2"/>
      <c r="AB1326" s="2"/>
      <c r="AC1326" s="4">
        <f>P1326*U1326/1000000</f>
        <v>542.8087</v>
      </c>
      <c r="AD1326" s="4">
        <f>AC1326*(1-Z1326/100)</f>
        <v>542.8087</v>
      </c>
      <c r="AE1326" s="2" t="s">
        <v>66</v>
      </c>
      <c r="AF1326" s="2" t="s">
        <v>67</v>
      </c>
      <c r="AG1326" s="2" t="s">
        <v>68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1753</v>
      </c>
      <c r="B1327" s="2" t="s">
        <v>1749</v>
      </c>
      <c r="C1327" s="2" t="s">
        <v>47</v>
      </c>
      <c r="D1327" s="2" t="s">
        <v>269</v>
      </c>
      <c r="E1327" s="2" t="s">
        <v>177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270</v>
      </c>
      <c r="K1327" s="2" t="s">
        <v>55</v>
      </c>
      <c r="L1327" s="2" t="s">
        <v>51</v>
      </c>
      <c r="M1327" s="2" t="s">
        <v>86</v>
      </c>
      <c r="N1327" s="3">
        <v>1550882</v>
      </c>
      <c r="O1327" s="3" t="s">
        <v>57</v>
      </c>
      <c r="P1327" s="4">
        <f>IF(O1327="吨",N1327*1000,IF(O1327="万立方米",N1327*10000,""))</f>
        <v>1550882000.0</v>
      </c>
      <c r="Q1327" s="2" t="s">
        <v>58</v>
      </c>
      <c r="R1327" s="2" t="s">
        <v>59</v>
      </c>
      <c r="S1327" s="2" t="s">
        <v>87</v>
      </c>
      <c r="T1327" s="2" t="s">
        <v>88</v>
      </c>
      <c r="U1327" s="4">
        <f>0.75</f>
        <v>0.75</v>
      </c>
      <c r="V1327" s="2" t="s">
        <v>62</v>
      </c>
      <c r="W1327" s="2" t="s">
        <v>89</v>
      </c>
      <c r="X1327" s="2" t="s">
        <v>64</v>
      </c>
      <c r="Y1327" s="2" t="s">
        <v>65</v>
      </c>
      <c r="Z1327" s="2">
        <v>0</v>
      </c>
      <c r="AA1327" s="2"/>
      <c r="AB1327" s="2"/>
      <c r="AC1327" s="4">
        <f>P1327*U1327/1000000</f>
        <v>1163.1615</v>
      </c>
      <c r="AD1327" s="4">
        <f>AC1328*(1-AA1327/100)+(AC1327-AC1328)*(1-AB1327/100)</f>
        <v>1163.1615</v>
      </c>
      <c r="AE1327" s="2" t="s">
        <v>66</v>
      </c>
      <c r="AF1327" s="2" t="s">
        <v>67</v>
      </c>
      <c r="AG1327" s="2" t="s">
        <v>68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1754</v>
      </c>
      <c r="B1328" s="2" t="s">
        <v>1749</v>
      </c>
      <c r="C1328" s="2" t="s">
        <v>47</v>
      </c>
      <c r="D1328" s="2" t="s">
        <v>269</v>
      </c>
      <c r="E1328" s="2" t="s">
        <v>177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270</v>
      </c>
      <c r="K1328" s="2" t="s">
        <v>55</v>
      </c>
      <c r="L1328" s="2" t="s">
        <v>51</v>
      </c>
      <c r="M1328" s="2" t="s">
        <v>91</v>
      </c>
      <c r="N1328" s="3">
        <v>1550882</v>
      </c>
      <c r="O1328" s="3" t="s">
        <v>57</v>
      </c>
      <c r="P1328" s="4">
        <f>IF(O1328="吨",N1328*1000,IF(O1328="万立方米",N1328*10000,""))</f>
        <v>1550882000.0</v>
      </c>
      <c r="Q1328" s="2" t="s">
        <v>58</v>
      </c>
      <c r="R1328" s="2" t="s">
        <v>59</v>
      </c>
      <c r="S1328" s="2" t="s">
        <v>92</v>
      </c>
      <c r="T1328" s="2" t="s">
        <v>88</v>
      </c>
      <c r="U1328" s="4">
        <f>0.75</f>
        <v>0.75</v>
      </c>
      <c r="V1328" s="2" t="s">
        <v>62</v>
      </c>
      <c r="W1328" s="2" t="s">
        <v>93</v>
      </c>
      <c r="X1328" s="2" t="s">
        <v>64</v>
      </c>
      <c r="Y1328" s="2" t="s">
        <v>65</v>
      </c>
      <c r="Z1328" s="2">
        <v>0</v>
      </c>
      <c r="AA1328" s="2"/>
      <c r="AB1328" s="2"/>
      <c r="AC1328" s="4">
        <f>P1328*U1328/1000000</f>
        <v>1163.1615</v>
      </c>
      <c r="AD1328" s="4">
        <f>AC1328*(1-Z1328/100)</f>
        <v>1163.1615</v>
      </c>
      <c r="AE1328" s="2" t="s">
        <v>66</v>
      </c>
      <c r="AF1328" s="2" t="s">
        <v>67</v>
      </c>
      <c r="AG1328" s="2" t="s">
        <v>68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1755</v>
      </c>
      <c r="B1329" s="2" t="s">
        <v>1749</v>
      </c>
      <c r="C1329" s="2" t="s">
        <v>47</v>
      </c>
      <c r="D1329" s="2" t="s">
        <v>269</v>
      </c>
      <c r="E1329" s="2" t="s">
        <v>177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270</v>
      </c>
      <c r="K1329" s="2" t="s">
        <v>55</v>
      </c>
      <c r="L1329" s="2" t="s">
        <v>51</v>
      </c>
      <c r="M1329" s="2" t="s">
        <v>95</v>
      </c>
      <c r="N1329" s="3">
        <v>1550882</v>
      </c>
      <c r="O1329" s="3" t="s">
        <v>57</v>
      </c>
      <c r="P1329" s="4">
        <f>IF(O1329="吨",N1329*1000,IF(O1329="万立方米",N1329*10000,""))</f>
        <v>1550882000.0</v>
      </c>
      <c r="Q1329" s="2" t="s">
        <v>58</v>
      </c>
      <c r="R1329" s="2" t="s">
        <v>59</v>
      </c>
      <c r="S1329" s="2" t="s">
        <v>96</v>
      </c>
      <c r="T1329" s="2" t="s">
        <v>97</v>
      </c>
      <c r="U1329" s="4">
        <f>1.7</f>
        <v>1.7</v>
      </c>
      <c r="V1329" s="2" t="s">
        <v>62</v>
      </c>
      <c r="W1329" s="2" t="s">
        <v>98</v>
      </c>
      <c r="X1329" s="2" t="s">
        <v>64</v>
      </c>
      <c r="Y1329" s="2" t="s">
        <v>65</v>
      </c>
      <c r="Z1329" s="2">
        <v>0</v>
      </c>
      <c r="AA1329" s="2"/>
      <c r="AB1329" s="2"/>
      <c r="AC1329" s="4">
        <f>P1329*U1329/1000000</f>
        <v>2636.4994</v>
      </c>
      <c r="AD1329" s="4">
        <f>AC1329*(1-Z1329/100)</f>
        <v>2636.4994</v>
      </c>
      <c r="AE1329" s="2" t="s">
        <v>66</v>
      </c>
      <c r="AF1329" s="2" t="s">
        <v>67</v>
      </c>
      <c r="AG1329" s="2" t="s">
        <v>68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1756</v>
      </c>
      <c r="B1330" s="2" t="s">
        <v>1749</v>
      </c>
      <c r="C1330" s="2" t="s">
        <v>47</v>
      </c>
      <c r="D1330" s="2" t="s">
        <v>269</v>
      </c>
      <c r="E1330" s="2" t="s">
        <v>177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270</v>
      </c>
      <c r="K1330" s="2" t="s">
        <v>55</v>
      </c>
      <c r="L1330" s="2" t="s">
        <v>51</v>
      </c>
      <c r="M1330" s="2" t="s">
        <v>100</v>
      </c>
      <c r="N1330" s="3">
        <v>1550882</v>
      </c>
      <c r="O1330" s="3" t="s">
        <v>57</v>
      </c>
      <c r="P1330" s="4">
        <f>IF(O1330="吨",N1330*1000,IF(O1330="万立方米",N1330*10000,""))</f>
        <v>1550882000.0</v>
      </c>
      <c r="Q1330" s="2" t="s">
        <v>58</v>
      </c>
      <c r="R1330" s="2" t="s">
        <v>59</v>
      </c>
      <c r="S1330" s="2" t="s">
        <v>101</v>
      </c>
      <c r="T1330" s="2" t="s">
        <v>75</v>
      </c>
      <c r="U1330" s="4">
        <f>0.12</f>
        <v>0.12</v>
      </c>
      <c r="V1330" s="2" t="s">
        <v>62</v>
      </c>
      <c r="W1330" s="2" t="s">
        <v>102</v>
      </c>
      <c r="X1330" s="2" t="s">
        <v>64</v>
      </c>
      <c r="Y1330" s="2" t="s">
        <v>65</v>
      </c>
      <c r="Z1330" s="2">
        <v>0</v>
      </c>
      <c r="AA1330" s="2"/>
      <c r="AB1330" s="2"/>
      <c r="AC1330" s="4">
        <f>P1330*U1330/1000000</f>
        <v>186.10584</v>
      </c>
      <c r="AD1330" s="4">
        <f>AC1330*(1-Z1330/100)</f>
        <v>186.10584</v>
      </c>
      <c r="AE1330" s="2" t="s">
        <v>66</v>
      </c>
      <c r="AF1330" s="2" t="s">
        <v>67</v>
      </c>
      <c r="AG1330" s="2" t="s">
        <v>68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1757</v>
      </c>
      <c r="B1331" s="2" t="s">
        <v>1749</v>
      </c>
      <c r="C1331" s="2" t="s">
        <v>47</v>
      </c>
      <c r="D1331" s="2" t="s">
        <v>269</v>
      </c>
      <c r="E1331" s="2" t="s">
        <v>177</v>
      </c>
      <c r="F1331" s="2" t="s">
        <v>50</v>
      </c>
      <c r="G1331" s="2" t="s">
        <v>51</v>
      </c>
      <c r="H1331" s="2" t="s">
        <v>52</v>
      </c>
      <c r="I1331" s="2" t="s">
        <v>161</v>
      </c>
      <c r="J1331" s="2" t="s">
        <v>279</v>
      </c>
      <c r="K1331" s="2" t="s">
        <v>55</v>
      </c>
      <c r="L1331" s="2" t="s">
        <v>51</v>
      </c>
      <c r="M1331" s="2" t="s">
        <v>56</v>
      </c>
      <c r="N1331" s="3">
        <v>3.066</v>
      </c>
      <c r="O1331" s="3" t="s">
        <v>57</v>
      </c>
      <c r="P1331" s="4">
        <f>IF(O1331="吨",N1331*1000,IF(O1331="万立方米",N1331*10000,""))</f>
        <v>3066.0</v>
      </c>
      <c r="Q1331" s="2" t="s">
        <v>58</v>
      </c>
      <c r="R1331" s="2" t="s">
        <v>59</v>
      </c>
      <c r="S1331" s="2" t="s">
        <v>60</v>
      </c>
      <c r="T1331" s="2" t="s">
        <v>61</v>
      </c>
      <c r="U1331" s="4">
        <f>0.06</f>
        <v>0.06</v>
      </c>
      <c r="V1331" s="2" t="s">
        <v>62</v>
      </c>
      <c r="W1331" s="2" t="s">
        <v>63</v>
      </c>
      <c r="X1331" s="2" t="s">
        <v>64</v>
      </c>
      <c r="Y1331" s="2" t="s">
        <v>65</v>
      </c>
      <c r="Z1331" s="2">
        <v>0</v>
      </c>
      <c r="AA1331" s="2"/>
      <c r="AB1331" s="2"/>
      <c r="AC1331" s="4">
        <f>P1331*U1331/1000000</f>
        <v>0.00018395999999999997</v>
      </c>
      <c r="AD1331" s="4">
        <f>AC1331*(1-Z1331/100)</f>
        <v>0.00018395999999999997</v>
      </c>
      <c r="AE1331" s="2" t="s">
        <v>66</v>
      </c>
      <c r="AF1331" s="2" t="s">
        <v>67</v>
      </c>
      <c r="AG1331" s="2" t="s">
        <v>68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1758</v>
      </c>
      <c r="B1332" s="2" t="s">
        <v>1749</v>
      </c>
      <c r="C1332" s="2" t="s">
        <v>47</v>
      </c>
      <c r="D1332" s="2" t="s">
        <v>269</v>
      </c>
      <c r="E1332" s="2" t="s">
        <v>177</v>
      </c>
      <c r="F1332" s="2" t="s">
        <v>50</v>
      </c>
      <c r="G1332" s="2" t="s">
        <v>51</v>
      </c>
      <c r="H1332" s="2" t="s">
        <v>52</v>
      </c>
      <c r="I1332" s="2" t="s">
        <v>161</v>
      </c>
      <c r="J1332" s="2" t="s">
        <v>279</v>
      </c>
      <c r="K1332" s="2" t="s">
        <v>55</v>
      </c>
      <c r="L1332" s="2" t="s">
        <v>51</v>
      </c>
      <c r="M1332" s="2" t="s">
        <v>73</v>
      </c>
      <c r="N1332" s="3">
        <v>3.066</v>
      </c>
      <c r="O1332" s="3" t="s">
        <v>57</v>
      </c>
      <c r="P1332" s="4">
        <f>IF(O1332="吨",N1332*1000,IF(O1332="万立方米",N1332*10000,""))</f>
        <v>3066.0</v>
      </c>
      <c r="Q1332" s="2" t="s">
        <v>58</v>
      </c>
      <c r="R1332" s="2" t="s">
        <v>59</v>
      </c>
      <c r="S1332" s="2" t="s">
        <v>74</v>
      </c>
      <c r="T1332" s="2" t="s">
        <v>75</v>
      </c>
      <c r="U1332" s="4">
        <f>1.5</f>
        <v>1.5</v>
      </c>
      <c r="V1332" s="2" t="s">
        <v>62</v>
      </c>
      <c r="W1332" s="2" t="s">
        <v>76</v>
      </c>
      <c r="X1332" s="2" t="s">
        <v>64</v>
      </c>
      <c r="Y1332" s="2" t="s">
        <v>65</v>
      </c>
      <c r="Z1332" s="2">
        <v>0</v>
      </c>
      <c r="AA1332" s="2"/>
      <c r="AB1332" s="2"/>
      <c r="AC1332" s="4">
        <f>P1332*U1332/1000000</f>
        <v>0.004599</v>
      </c>
      <c r="AD1332" s="4">
        <f>AC1332*(1-Z1332/100)</f>
        <v>0.004599</v>
      </c>
      <c r="AE1332" s="2" t="s">
        <v>66</v>
      </c>
      <c r="AF1332" s="2" t="s">
        <v>67</v>
      </c>
      <c r="AG1332" s="2" t="s">
        <v>68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1759</v>
      </c>
      <c r="B1333" s="2" t="s">
        <v>1749</v>
      </c>
      <c r="C1333" s="2" t="s">
        <v>47</v>
      </c>
      <c r="D1333" s="2" t="s">
        <v>269</v>
      </c>
      <c r="E1333" s="2" t="s">
        <v>177</v>
      </c>
      <c r="F1333" s="2" t="s">
        <v>50</v>
      </c>
      <c r="G1333" s="2" t="s">
        <v>51</v>
      </c>
      <c r="H1333" s="2" t="s">
        <v>52</v>
      </c>
      <c r="I1333" s="2" t="s">
        <v>161</v>
      </c>
      <c r="J1333" s="2" t="s">
        <v>279</v>
      </c>
      <c r="K1333" s="2" t="s">
        <v>55</v>
      </c>
      <c r="L1333" s="2" t="s">
        <v>51</v>
      </c>
      <c r="M1333" s="2" t="s">
        <v>78</v>
      </c>
      <c r="N1333" s="3">
        <v>3.066</v>
      </c>
      <c r="O1333" s="3" t="s">
        <v>57</v>
      </c>
      <c r="P1333" s="4">
        <f>IF(O1333="吨",N1333*1000,IF(O1333="万立方米",N1333*10000,""))</f>
        <v>3066.0</v>
      </c>
      <c r="Q1333" s="2" t="s">
        <v>58</v>
      </c>
      <c r="R1333" s="2" t="s">
        <v>59</v>
      </c>
      <c r="S1333" s="2" t="s">
        <v>79</v>
      </c>
      <c r="T1333" s="2" t="s">
        <v>75</v>
      </c>
      <c r="U1333" s="4">
        <f>6.0</f>
        <v>6.0</v>
      </c>
      <c r="V1333" s="2" t="s">
        <v>62</v>
      </c>
      <c r="W1333" s="2" t="s">
        <v>80</v>
      </c>
      <c r="X1333" s="2" t="s">
        <v>64</v>
      </c>
      <c r="Y1333" s="2" t="s">
        <v>65</v>
      </c>
      <c r="Z1333" s="2">
        <v>0</v>
      </c>
      <c r="AA1333" s="2"/>
      <c r="AB1333" s="2"/>
      <c r="AC1333" s="4">
        <f>P1333*U1333/1000000</f>
        <v>0.018396</v>
      </c>
      <c r="AD1333" s="4">
        <f>AC1333*(1-Z1333/100)</f>
        <v>0.018396</v>
      </c>
      <c r="AE1333" s="2" t="s">
        <v>66</v>
      </c>
      <c r="AF1333" s="2" t="s">
        <v>67</v>
      </c>
      <c r="AG1333" s="2" t="s">
        <v>68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1760</v>
      </c>
      <c r="B1334" s="2" t="s">
        <v>1749</v>
      </c>
      <c r="C1334" s="2" t="s">
        <v>47</v>
      </c>
      <c r="D1334" s="2" t="s">
        <v>269</v>
      </c>
      <c r="E1334" s="2" t="s">
        <v>177</v>
      </c>
      <c r="F1334" s="2" t="s">
        <v>50</v>
      </c>
      <c r="G1334" s="2" t="s">
        <v>51</v>
      </c>
      <c r="H1334" s="2" t="s">
        <v>52</v>
      </c>
      <c r="I1334" s="2" t="s">
        <v>161</v>
      </c>
      <c r="J1334" s="2" t="s">
        <v>279</v>
      </c>
      <c r="K1334" s="2" t="s">
        <v>55</v>
      </c>
      <c r="L1334" s="2" t="s">
        <v>51</v>
      </c>
      <c r="M1334" s="2" t="s">
        <v>82</v>
      </c>
      <c r="N1334" s="3">
        <v>3.066</v>
      </c>
      <c r="O1334" s="3" t="s">
        <v>57</v>
      </c>
      <c r="P1334" s="4">
        <f>IF(O1334="吨",N1334*1000,IF(O1334="万立方米",N1334*10000,""))</f>
        <v>3066.0</v>
      </c>
      <c r="Q1334" s="2" t="s">
        <v>58</v>
      </c>
      <c r="R1334" s="2" t="s">
        <v>59</v>
      </c>
      <c r="S1334" s="2" t="s">
        <v>83</v>
      </c>
      <c r="T1334" s="2" t="s">
        <v>61</v>
      </c>
      <c r="U1334" s="4">
        <f>0.35</f>
        <v>0.35</v>
      </c>
      <c r="V1334" s="2" t="s">
        <v>62</v>
      </c>
      <c r="W1334" s="2" t="s">
        <v>84</v>
      </c>
      <c r="X1334" s="2" t="s">
        <v>64</v>
      </c>
      <c r="Y1334" s="2" t="s">
        <v>65</v>
      </c>
      <c r="Z1334" s="2">
        <v>0</v>
      </c>
      <c r="AA1334" s="2"/>
      <c r="AB1334" s="2"/>
      <c r="AC1334" s="4">
        <f>P1334*U1334/1000000</f>
        <v>0.0010731</v>
      </c>
      <c r="AD1334" s="4">
        <f>AC1334*(1-Z1334/100)</f>
        <v>0.0010731</v>
      </c>
      <c r="AE1334" s="2" t="s">
        <v>66</v>
      </c>
      <c r="AF1334" s="2" t="s">
        <v>67</v>
      </c>
      <c r="AG1334" s="2" t="s">
        <v>68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1761</v>
      </c>
      <c r="B1335" s="2" t="s">
        <v>1749</v>
      </c>
      <c r="C1335" s="2" t="s">
        <v>47</v>
      </c>
      <c r="D1335" s="2" t="s">
        <v>269</v>
      </c>
      <c r="E1335" s="2" t="s">
        <v>177</v>
      </c>
      <c r="F1335" s="2" t="s">
        <v>50</v>
      </c>
      <c r="G1335" s="2" t="s">
        <v>51</v>
      </c>
      <c r="H1335" s="2" t="s">
        <v>52</v>
      </c>
      <c r="I1335" s="2" t="s">
        <v>161</v>
      </c>
      <c r="J1335" s="2" t="s">
        <v>279</v>
      </c>
      <c r="K1335" s="2" t="s">
        <v>55</v>
      </c>
      <c r="L1335" s="2" t="s">
        <v>51</v>
      </c>
      <c r="M1335" s="2" t="s">
        <v>86</v>
      </c>
      <c r="N1335" s="3">
        <v>3.066</v>
      </c>
      <c r="O1335" s="3" t="s">
        <v>57</v>
      </c>
      <c r="P1335" s="4">
        <f>IF(O1335="吨",N1335*1000,IF(O1335="万立方米",N1335*10000,""))</f>
        <v>3066.0</v>
      </c>
      <c r="Q1335" s="2" t="s">
        <v>58</v>
      </c>
      <c r="R1335" s="2" t="s">
        <v>59</v>
      </c>
      <c r="S1335" s="2" t="s">
        <v>87</v>
      </c>
      <c r="T1335" s="2" t="s">
        <v>88</v>
      </c>
      <c r="U1335" s="4">
        <f>0.75</f>
        <v>0.75</v>
      </c>
      <c r="V1335" s="2" t="s">
        <v>62</v>
      </c>
      <c r="W1335" s="2" t="s">
        <v>89</v>
      </c>
      <c r="X1335" s="2" t="s">
        <v>64</v>
      </c>
      <c r="Y1335" s="2" t="s">
        <v>65</v>
      </c>
      <c r="Z1335" s="2">
        <v>0</v>
      </c>
      <c r="AA1335" s="2"/>
      <c r="AB1335" s="2"/>
      <c r="AC1335" s="4">
        <f>P1335*U1335/1000000</f>
        <v>0.0022995</v>
      </c>
      <c r="AD1335" s="4">
        <f>AC1336*(1-AA1335/100)+(AC1335-AC1336)*(1-AB1335/100)</f>
        <v>0.0022995</v>
      </c>
      <c r="AE1335" s="2" t="s">
        <v>66</v>
      </c>
      <c r="AF1335" s="2" t="s">
        <v>67</v>
      </c>
      <c r="AG1335" s="2" t="s">
        <v>68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1762</v>
      </c>
      <c r="B1336" s="2" t="s">
        <v>1749</v>
      </c>
      <c r="C1336" s="2" t="s">
        <v>47</v>
      </c>
      <c r="D1336" s="2" t="s">
        <v>269</v>
      </c>
      <c r="E1336" s="2" t="s">
        <v>177</v>
      </c>
      <c r="F1336" s="2" t="s">
        <v>50</v>
      </c>
      <c r="G1336" s="2" t="s">
        <v>51</v>
      </c>
      <c r="H1336" s="2" t="s">
        <v>52</v>
      </c>
      <c r="I1336" s="2" t="s">
        <v>161</v>
      </c>
      <c r="J1336" s="2" t="s">
        <v>279</v>
      </c>
      <c r="K1336" s="2" t="s">
        <v>55</v>
      </c>
      <c r="L1336" s="2" t="s">
        <v>51</v>
      </c>
      <c r="M1336" s="2" t="s">
        <v>91</v>
      </c>
      <c r="N1336" s="3">
        <v>3.066</v>
      </c>
      <c r="O1336" s="3" t="s">
        <v>57</v>
      </c>
      <c r="P1336" s="4">
        <f>IF(O1336="吨",N1336*1000,IF(O1336="万立方米",N1336*10000,""))</f>
        <v>3066.0</v>
      </c>
      <c r="Q1336" s="2" t="s">
        <v>58</v>
      </c>
      <c r="R1336" s="2" t="s">
        <v>59</v>
      </c>
      <c r="S1336" s="2" t="s">
        <v>92</v>
      </c>
      <c r="T1336" s="2" t="s">
        <v>88</v>
      </c>
      <c r="U1336" s="4">
        <f>0.75</f>
        <v>0.75</v>
      </c>
      <c r="V1336" s="2" t="s">
        <v>62</v>
      </c>
      <c r="W1336" s="2" t="s">
        <v>93</v>
      </c>
      <c r="X1336" s="2" t="s">
        <v>64</v>
      </c>
      <c r="Y1336" s="2" t="s">
        <v>65</v>
      </c>
      <c r="Z1336" s="2">
        <v>0</v>
      </c>
      <c r="AA1336" s="2"/>
      <c r="AB1336" s="2"/>
      <c r="AC1336" s="4">
        <f>P1336*U1336/1000000</f>
        <v>0.0022995</v>
      </c>
      <c r="AD1336" s="4">
        <f>AC1336*(1-Z1336/100)</f>
        <v>0.0022995</v>
      </c>
      <c r="AE1336" s="2" t="s">
        <v>66</v>
      </c>
      <c r="AF1336" s="2" t="s">
        <v>67</v>
      </c>
      <c r="AG1336" s="2" t="s">
        <v>68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1763</v>
      </c>
      <c r="B1337" s="2" t="s">
        <v>1749</v>
      </c>
      <c r="C1337" s="2" t="s">
        <v>47</v>
      </c>
      <c r="D1337" s="2" t="s">
        <v>269</v>
      </c>
      <c r="E1337" s="2" t="s">
        <v>177</v>
      </c>
      <c r="F1337" s="2" t="s">
        <v>50</v>
      </c>
      <c r="G1337" s="2" t="s">
        <v>51</v>
      </c>
      <c r="H1337" s="2" t="s">
        <v>52</v>
      </c>
      <c r="I1337" s="2" t="s">
        <v>161</v>
      </c>
      <c r="J1337" s="2" t="s">
        <v>279</v>
      </c>
      <c r="K1337" s="2" t="s">
        <v>55</v>
      </c>
      <c r="L1337" s="2" t="s">
        <v>51</v>
      </c>
      <c r="M1337" s="2" t="s">
        <v>95</v>
      </c>
      <c r="N1337" s="3">
        <v>3.066</v>
      </c>
      <c r="O1337" s="3" t="s">
        <v>57</v>
      </c>
      <c r="P1337" s="4">
        <f>IF(O1337="吨",N1337*1000,IF(O1337="万立方米",N1337*10000,""))</f>
        <v>3066.0</v>
      </c>
      <c r="Q1337" s="2" t="s">
        <v>58</v>
      </c>
      <c r="R1337" s="2" t="s">
        <v>59</v>
      </c>
      <c r="S1337" s="2" t="s">
        <v>96</v>
      </c>
      <c r="T1337" s="2" t="s">
        <v>97</v>
      </c>
      <c r="U1337" s="4">
        <f>1.7</f>
        <v>1.7</v>
      </c>
      <c r="V1337" s="2" t="s">
        <v>62</v>
      </c>
      <c r="W1337" s="2" t="s">
        <v>98</v>
      </c>
      <c r="X1337" s="2" t="s">
        <v>64</v>
      </c>
      <c r="Y1337" s="2" t="s">
        <v>65</v>
      </c>
      <c r="Z1337" s="2">
        <v>0</v>
      </c>
      <c r="AA1337" s="2"/>
      <c r="AB1337" s="2"/>
      <c r="AC1337" s="4">
        <f>P1337*U1337/1000000</f>
        <v>0.0052122</v>
      </c>
      <c r="AD1337" s="4">
        <f>AC1337*(1-Z1337/100)</f>
        <v>0.0052122</v>
      </c>
      <c r="AE1337" s="2" t="s">
        <v>66</v>
      </c>
      <c r="AF1337" s="2" t="s">
        <v>67</v>
      </c>
      <c r="AG1337" s="2" t="s">
        <v>68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1764</v>
      </c>
      <c r="B1338" s="2" t="s">
        <v>1749</v>
      </c>
      <c r="C1338" s="2" t="s">
        <v>47</v>
      </c>
      <c r="D1338" s="2" t="s">
        <v>269</v>
      </c>
      <c r="E1338" s="2" t="s">
        <v>177</v>
      </c>
      <c r="F1338" s="2" t="s">
        <v>50</v>
      </c>
      <c r="G1338" s="2" t="s">
        <v>51</v>
      </c>
      <c r="H1338" s="2" t="s">
        <v>52</v>
      </c>
      <c r="I1338" s="2" t="s">
        <v>161</v>
      </c>
      <c r="J1338" s="2" t="s">
        <v>279</v>
      </c>
      <c r="K1338" s="2" t="s">
        <v>55</v>
      </c>
      <c r="L1338" s="2" t="s">
        <v>51</v>
      </c>
      <c r="M1338" s="2" t="s">
        <v>100</v>
      </c>
      <c r="N1338" s="3">
        <v>3.066</v>
      </c>
      <c r="O1338" s="3" t="s">
        <v>57</v>
      </c>
      <c r="P1338" s="4">
        <f>IF(O1338="吨",N1338*1000,IF(O1338="万立方米",N1338*10000,""))</f>
        <v>3066.0</v>
      </c>
      <c r="Q1338" s="2" t="s">
        <v>58</v>
      </c>
      <c r="R1338" s="2" t="s">
        <v>59</v>
      </c>
      <c r="S1338" s="2" t="s">
        <v>101</v>
      </c>
      <c r="T1338" s="2" t="s">
        <v>75</v>
      </c>
      <c r="U1338" s="4">
        <f>0.12</f>
        <v>0.12</v>
      </c>
      <c r="V1338" s="2" t="s">
        <v>62</v>
      </c>
      <c r="W1338" s="2" t="s">
        <v>102</v>
      </c>
      <c r="X1338" s="2" t="s">
        <v>64</v>
      </c>
      <c r="Y1338" s="2" t="s">
        <v>65</v>
      </c>
      <c r="Z1338" s="2">
        <v>0</v>
      </c>
      <c r="AA1338" s="2"/>
      <c r="AB1338" s="2"/>
      <c r="AC1338" s="4">
        <f>P1338*U1338/1000000</f>
        <v>0.00036791999999999993</v>
      </c>
      <c r="AD1338" s="4">
        <f>AC1338*(1-Z1338/100)</f>
        <v>0.00036791999999999993</v>
      </c>
      <c r="AE1338" s="2" t="s">
        <v>66</v>
      </c>
      <c r="AF1338" s="2" t="s">
        <v>67</v>
      </c>
      <c r="AG1338" s="2" t="s">
        <v>68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1765</v>
      </c>
      <c r="B1339" s="2" t="s">
        <v>1749</v>
      </c>
      <c r="C1339" s="2" t="s">
        <v>47</v>
      </c>
      <c r="D1339" s="2" t="s">
        <v>269</v>
      </c>
      <c r="E1339" s="2" t="s">
        <v>177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147</v>
      </c>
      <c r="L1339" s="2" t="s">
        <v>148</v>
      </c>
      <c r="M1339" s="2" t="s">
        <v>104</v>
      </c>
      <c r="N1339" s="3"/>
      <c r="O1339" s="3"/>
      <c r="P1339" s="4">
        <v>1550882000.0</v>
      </c>
      <c r="Q1339" s="2" t="s">
        <v>105</v>
      </c>
      <c r="R1339" s="2" t="s">
        <v>106</v>
      </c>
      <c r="S1339" s="2" t="s">
        <v>107</v>
      </c>
      <c r="T1339" s="2" t="s">
        <v>108</v>
      </c>
      <c r="U1339" s="4">
        <f>0.0</f>
        <v>0.0</v>
      </c>
      <c r="V1339" s="2" t="s">
        <v>109</v>
      </c>
      <c r="W1339" s="2" t="s">
        <v>110</v>
      </c>
      <c r="X1339" s="2"/>
      <c r="Y1339" s="2" t="s">
        <v>65</v>
      </c>
      <c r="Z1339" s="2">
        <v>0</v>
      </c>
      <c r="AA1339" s="2"/>
      <c r="AB1339" s="2"/>
      <c r="AC1339" s="4">
        <f>P1339*U1339/1000000</f>
        <v>0.0</v>
      </c>
      <c r="AD1339" s="4">
        <f>AC1339*(1-Z1339/100)</f>
        <v>0.0</v>
      </c>
      <c r="AE1339" s="2" t="s">
        <v>66</v>
      </c>
      <c r="AF1339" s="2" t="s">
        <v>67</v>
      </c>
      <c r="AG1339" s="2" t="s">
        <v>68</v>
      </c>
      <c r="AH1339" s="2" t="s">
        <v>69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1766</v>
      </c>
      <c r="B1340" s="2" t="s">
        <v>1767</v>
      </c>
      <c r="C1340" s="2" t="s">
        <v>47</v>
      </c>
      <c r="D1340" s="2" t="s">
        <v>1145</v>
      </c>
      <c r="E1340" s="2" t="s">
        <v>115</v>
      </c>
      <c r="F1340" s="2" t="s">
        <v>228</v>
      </c>
      <c r="G1340" s="2" t="s">
        <v>117</v>
      </c>
      <c r="H1340" s="2" t="s">
        <v>1768</v>
      </c>
      <c r="I1340" s="2" t="s">
        <v>53</v>
      </c>
      <c r="J1340" s="2" t="s">
        <v>118</v>
      </c>
      <c r="K1340" s="2" t="s">
        <v>118</v>
      </c>
      <c r="L1340" s="2" t="s">
        <v>119</v>
      </c>
      <c r="M1340" s="2" t="s">
        <v>56</v>
      </c>
      <c r="N1340" s="3">
        <v>161569.22</v>
      </c>
      <c r="O1340" s="3" t="s">
        <v>120</v>
      </c>
      <c r="P1340" s="2"/>
      <c r="Q1340" s="2"/>
      <c r="R1340" s="2" t="s">
        <v>121</v>
      </c>
      <c r="S1340" s="2"/>
      <c r="T1340" s="2" t="s">
        <v>108</v>
      </c>
      <c r="U1340" s="2"/>
      <c r="V1340" s="2"/>
      <c r="W1340" s="2" t="s">
        <v>122</v>
      </c>
      <c r="X1340" s="2" t="s">
        <v>64</v>
      </c>
      <c r="Y1340" s="2" t="s">
        <v>65</v>
      </c>
      <c r="Z1340" s="2">
        <v>0</v>
      </c>
      <c r="AA1340" s="2"/>
      <c r="AB1340" s="2"/>
      <c r="AC1340" s="2"/>
      <c r="AD1340" s="2"/>
      <c r="AE1340" s="2" t="s">
        <v>123</v>
      </c>
      <c r="AF1340" s="2" t="s">
        <v>124</v>
      </c>
      <c r="AG1340" s="2" t="s">
        <v>312</v>
      </c>
      <c r="AH1340" s="2" t="s">
        <v>69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1769</v>
      </c>
      <c r="B1341" s="2" t="s">
        <v>1767</v>
      </c>
      <c r="C1341" s="2" t="s">
        <v>47</v>
      </c>
      <c r="D1341" s="2" t="s">
        <v>1145</v>
      </c>
      <c r="E1341" s="2" t="s">
        <v>115</v>
      </c>
      <c r="F1341" s="2" t="s">
        <v>228</v>
      </c>
      <c r="G1341" s="2" t="s">
        <v>117</v>
      </c>
      <c r="H1341" s="2" t="s">
        <v>1768</v>
      </c>
      <c r="I1341" s="2" t="s">
        <v>53</v>
      </c>
      <c r="J1341" s="2" t="s">
        <v>118</v>
      </c>
      <c r="K1341" s="2" t="s">
        <v>118</v>
      </c>
      <c r="L1341" s="2" t="s">
        <v>119</v>
      </c>
      <c r="M1341" s="2" t="s">
        <v>73</v>
      </c>
      <c r="N1341" s="3">
        <v>161569.22</v>
      </c>
      <c r="O1341" s="3" t="s">
        <v>120</v>
      </c>
      <c r="P1341" s="2"/>
      <c r="Q1341" s="2"/>
      <c r="R1341" s="2" t="s">
        <v>121</v>
      </c>
      <c r="S1341" s="2"/>
      <c r="T1341" s="2" t="s">
        <v>108</v>
      </c>
      <c r="U1341" s="2"/>
      <c r="V1341" s="2"/>
      <c r="W1341" s="2" t="s">
        <v>122</v>
      </c>
      <c r="X1341" s="2" t="s">
        <v>64</v>
      </c>
      <c r="Y1341" s="2" t="s">
        <v>65</v>
      </c>
      <c r="Z1341" s="2">
        <v>0</v>
      </c>
      <c r="AA1341" s="2"/>
      <c r="AB1341" s="2"/>
      <c r="AC1341" s="2"/>
      <c r="AD1341" s="2"/>
      <c r="AE1341" s="2" t="s">
        <v>123</v>
      </c>
      <c r="AF1341" s="2" t="s">
        <v>124</v>
      </c>
      <c r="AG1341" s="2" t="s">
        <v>312</v>
      </c>
      <c r="AH1341" s="2" t="s">
        <v>69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1770</v>
      </c>
      <c r="B1342" s="2" t="s">
        <v>1767</v>
      </c>
      <c r="C1342" s="2" t="s">
        <v>47</v>
      </c>
      <c r="D1342" s="2" t="s">
        <v>1145</v>
      </c>
      <c r="E1342" s="2" t="s">
        <v>115</v>
      </c>
      <c r="F1342" s="2" t="s">
        <v>228</v>
      </c>
      <c r="G1342" s="2" t="s">
        <v>117</v>
      </c>
      <c r="H1342" s="2" t="s">
        <v>1768</v>
      </c>
      <c r="I1342" s="2" t="s">
        <v>53</v>
      </c>
      <c r="J1342" s="2" t="s">
        <v>118</v>
      </c>
      <c r="K1342" s="2" t="s">
        <v>118</v>
      </c>
      <c r="L1342" s="2" t="s">
        <v>119</v>
      </c>
      <c r="M1342" s="2" t="s">
        <v>78</v>
      </c>
      <c r="N1342" s="3">
        <v>161569.22</v>
      </c>
      <c r="O1342" s="3" t="s">
        <v>120</v>
      </c>
      <c r="P1342" s="2"/>
      <c r="Q1342" s="2"/>
      <c r="R1342" s="2" t="s">
        <v>121</v>
      </c>
      <c r="S1342" s="2"/>
      <c r="T1342" s="2" t="s">
        <v>108</v>
      </c>
      <c r="U1342" s="2"/>
      <c r="V1342" s="2"/>
      <c r="W1342" s="2" t="s">
        <v>122</v>
      </c>
      <c r="X1342" s="2" t="s">
        <v>64</v>
      </c>
      <c r="Y1342" s="2" t="s">
        <v>65</v>
      </c>
      <c r="Z1342" s="2">
        <v>0</v>
      </c>
      <c r="AA1342" s="2"/>
      <c r="AB1342" s="2"/>
      <c r="AC1342" s="2"/>
      <c r="AD1342" s="2"/>
      <c r="AE1342" s="2" t="s">
        <v>123</v>
      </c>
      <c r="AF1342" s="2" t="s">
        <v>124</v>
      </c>
      <c r="AG1342" s="2" t="s">
        <v>312</v>
      </c>
      <c r="AH1342" s="2" t="s">
        <v>69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1771</v>
      </c>
      <c r="B1343" s="2" t="s">
        <v>1767</v>
      </c>
      <c r="C1343" s="2" t="s">
        <v>47</v>
      </c>
      <c r="D1343" s="2" t="s">
        <v>1145</v>
      </c>
      <c r="E1343" s="2" t="s">
        <v>115</v>
      </c>
      <c r="F1343" s="2" t="s">
        <v>228</v>
      </c>
      <c r="G1343" s="2" t="s">
        <v>117</v>
      </c>
      <c r="H1343" s="2" t="s">
        <v>1768</v>
      </c>
      <c r="I1343" s="2" t="s">
        <v>53</v>
      </c>
      <c r="J1343" s="2" t="s">
        <v>118</v>
      </c>
      <c r="K1343" s="2" t="s">
        <v>118</v>
      </c>
      <c r="L1343" s="2" t="s">
        <v>119</v>
      </c>
      <c r="M1343" s="2" t="s">
        <v>82</v>
      </c>
      <c r="N1343" s="3">
        <v>161569.22</v>
      </c>
      <c r="O1343" s="3" t="s">
        <v>120</v>
      </c>
      <c r="P1343" s="2"/>
      <c r="Q1343" s="2"/>
      <c r="R1343" s="2" t="s">
        <v>121</v>
      </c>
      <c r="S1343" s="2"/>
      <c r="T1343" s="2" t="s">
        <v>108</v>
      </c>
      <c r="U1343" s="2"/>
      <c r="V1343" s="2"/>
      <c r="W1343" s="2" t="s">
        <v>122</v>
      </c>
      <c r="X1343" s="2" t="s">
        <v>64</v>
      </c>
      <c r="Y1343" s="2" t="s">
        <v>65</v>
      </c>
      <c r="Z1343" s="2">
        <v>0</v>
      </c>
      <c r="AA1343" s="2"/>
      <c r="AB1343" s="2"/>
      <c r="AC1343" s="2"/>
      <c r="AD1343" s="2"/>
      <c r="AE1343" s="2" t="s">
        <v>123</v>
      </c>
      <c r="AF1343" s="2" t="s">
        <v>124</v>
      </c>
      <c r="AG1343" s="2" t="s">
        <v>312</v>
      </c>
      <c r="AH1343" s="2" t="s">
        <v>69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1772</v>
      </c>
      <c r="B1344" s="2" t="s">
        <v>1767</v>
      </c>
      <c r="C1344" s="2" t="s">
        <v>47</v>
      </c>
      <c r="D1344" s="2" t="s">
        <v>1145</v>
      </c>
      <c r="E1344" s="2" t="s">
        <v>115</v>
      </c>
      <c r="F1344" s="2" t="s">
        <v>228</v>
      </c>
      <c r="G1344" s="2" t="s">
        <v>117</v>
      </c>
      <c r="H1344" s="2" t="s">
        <v>1768</v>
      </c>
      <c r="I1344" s="2" t="s">
        <v>53</v>
      </c>
      <c r="J1344" s="2" t="s">
        <v>118</v>
      </c>
      <c r="K1344" s="2" t="s">
        <v>118</v>
      </c>
      <c r="L1344" s="2" t="s">
        <v>119</v>
      </c>
      <c r="M1344" s="2" t="s">
        <v>86</v>
      </c>
      <c r="N1344" s="3">
        <v>161569.22</v>
      </c>
      <c r="O1344" s="3" t="s">
        <v>120</v>
      </c>
      <c r="P1344" s="2"/>
      <c r="Q1344" s="2"/>
      <c r="R1344" s="2" t="s">
        <v>121</v>
      </c>
      <c r="S1344" s="2"/>
      <c r="T1344" s="2" t="s">
        <v>108</v>
      </c>
      <c r="U1344" s="2"/>
      <c r="V1344" s="2"/>
      <c r="W1344" s="2" t="s">
        <v>122</v>
      </c>
      <c r="X1344" s="2" t="s">
        <v>64</v>
      </c>
      <c r="Y1344" s="2" t="s">
        <v>65</v>
      </c>
      <c r="Z1344" s="2">
        <v>0</v>
      </c>
      <c r="AA1344" s="2"/>
      <c r="AB1344" s="2"/>
      <c r="AC1344" s="2"/>
      <c r="AD1344" s="2"/>
      <c r="AE1344" s="2" t="s">
        <v>123</v>
      </c>
      <c r="AF1344" s="2" t="s">
        <v>124</v>
      </c>
      <c r="AG1344" s="2" t="s">
        <v>312</v>
      </c>
      <c r="AH1344" s="2" t="s">
        <v>69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1773</v>
      </c>
      <c r="B1345" s="2" t="s">
        <v>1767</v>
      </c>
      <c r="C1345" s="2" t="s">
        <v>47</v>
      </c>
      <c r="D1345" s="2" t="s">
        <v>1145</v>
      </c>
      <c r="E1345" s="2" t="s">
        <v>115</v>
      </c>
      <c r="F1345" s="2" t="s">
        <v>228</v>
      </c>
      <c r="G1345" s="2" t="s">
        <v>117</v>
      </c>
      <c r="H1345" s="2" t="s">
        <v>1768</v>
      </c>
      <c r="I1345" s="2" t="s">
        <v>53</v>
      </c>
      <c r="J1345" s="2" t="s">
        <v>118</v>
      </c>
      <c r="K1345" s="2" t="s">
        <v>118</v>
      </c>
      <c r="L1345" s="2" t="s">
        <v>119</v>
      </c>
      <c r="M1345" s="2" t="s">
        <v>91</v>
      </c>
      <c r="N1345" s="3">
        <v>161569.22</v>
      </c>
      <c r="O1345" s="3" t="s">
        <v>120</v>
      </c>
      <c r="P1345" s="2"/>
      <c r="Q1345" s="2"/>
      <c r="R1345" s="2" t="s">
        <v>121</v>
      </c>
      <c r="S1345" s="2"/>
      <c r="T1345" s="2" t="s">
        <v>108</v>
      </c>
      <c r="U1345" s="2"/>
      <c r="V1345" s="2"/>
      <c r="W1345" s="2" t="s">
        <v>122</v>
      </c>
      <c r="X1345" s="2" t="s">
        <v>64</v>
      </c>
      <c r="Y1345" s="2" t="s">
        <v>65</v>
      </c>
      <c r="Z1345" s="2">
        <v>0</v>
      </c>
      <c r="AA1345" s="2"/>
      <c r="AB1345" s="2"/>
      <c r="AC1345" s="2"/>
      <c r="AD1345" s="2"/>
      <c r="AE1345" s="2" t="s">
        <v>123</v>
      </c>
      <c r="AF1345" s="2" t="s">
        <v>124</v>
      </c>
      <c r="AG1345" s="2" t="s">
        <v>312</v>
      </c>
      <c r="AH1345" s="2" t="s">
        <v>69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1774</v>
      </c>
      <c r="B1346" s="2" t="s">
        <v>1767</v>
      </c>
      <c r="C1346" s="2" t="s">
        <v>47</v>
      </c>
      <c r="D1346" s="2" t="s">
        <v>1145</v>
      </c>
      <c r="E1346" s="2" t="s">
        <v>115</v>
      </c>
      <c r="F1346" s="2" t="s">
        <v>228</v>
      </c>
      <c r="G1346" s="2" t="s">
        <v>117</v>
      </c>
      <c r="H1346" s="2" t="s">
        <v>1768</v>
      </c>
      <c r="I1346" s="2" t="s">
        <v>53</v>
      </c>
      <c r="J1346" s="2" t="s">
        <v>118</v>
      </c>
      <c r="K1346" s="2" t="s">
        <v>118</v>
      </c>
      <c r="L1346" s="2" t="s">
        <v>119</v>
      </c>
      <c r="M1346" s="2" t="s">
        <v>95</v>
      </c>
      <c r="N1346" s="3">
        <v>161569.22</v>
      </c>
      <c r="O1346" s="3" t="s">
        <v>120</v>
      </c>
      <c r="P1346" s="2"/>
      <c r="Q1346" s="2"/>
      <c r="R1346" s="2" t="s">
        <v>121</v>
      </c>
      <c r="S1346" s="2"/>
      <c r="T1346" s="2" t="s">
        <v>108</v>
      </c>
      <c r="U1346" s="2"/>
      <c r="V1346" s="2"/>
      <c r="W1346" s="2" t="s">
        <v>122</v>
      </c>
      <c r="X1346" s="2" t="s">
        <v>64</v>
      </c>
      <c r="Y1346" s="2" t="s">
        <v>65</v>
      </c>
      <c r="Z1346" s="2">
        <v>0</v>
      </c>
      <c r="AA1346" s="2"/>
      <c r="AB1346" s="2"/>
      <c r="AC1346" s="2"/>
      <c r="AD1346" s="2"/>
      <c r="AE1346" s="2" t="s">
        <v>123</v>
      </c>
      <c r="AF1346" s="2" t="s">
        <v>124</v>
      </c>
      <c r="AG1346" s="2" t="s">
        <v>312</v>
      </c>
      <c r="AH1346" s="2" t="s">
        <v>69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1775</v>
      </c>
      <c r="B1347" s="2" t="s">
        <v>1767</v>
      </c>
      <c r="C1347" s="2" t="s">
        <v>47</v>
      </c>
      <c r="D1347" s="2" t="s">
        <v>1145</v>
      </c>
      <c r="E1347" s="2" t="s">
        <v>115</v>
      </c>
      <c r="F1347" s="2" t="s">
        <v>228</v>
      </c>
      <c r="G1347" s="2" t="s">
        <v>117</v>
      </c>
      <c r="H1347" s="2" t="s">
        <v>1768</v>
      </c>
      <c r="I1347" s="2" t="s">
        <v>53</v>
      </c>
      <c r="J1347" s="2" t="s">
        <v>118</v>
      </c>
      <c r="K1347" s="2" t="s">
        <v>118</v>
      </c>
      <c r="L1347" s="2" t="s">
        <v>119</v>
      </c>
      <c r="M1347" s="2" t="s">
        <v>100</v>
      </c>
      <c r="N1347" s="3">
        <v>161569.22</v>
      </c>
      <c r="O1347" s="3" t="s">
        <v>120</v>
      </c>
      <c r="P1347" s="2"/>
      <c r="Q1347" s="2"/>
      <c r="R1347" s="2" t="s">
        <v>121</v>
      </c>
      <c r="S1347" s="2"/>
      <c r="T1347" s="2" t="s">
        <v>108</v>
      </c>
      <c r="U1347" s="2"/>
      <c r="V1347" s="2"/>
      <c r="W1347" s="2" t="s">
        <v>122</v>
      </c>
      <c r="X1347" s="2" t="s">
        <v>64</v>
      </c>
      <c r="Y1347" s="2" t="s">
        <v>65</v>
      </c>
      <c r="Z1347" s="2">
        <v>0</v>
      </c>
      <c r="AA1347" s="2"/>
      <c r="AB1347" s="2"/>
      <c r="AC1347" s="2"/>
      <c r="AD1347" s="2"/>
      <c r="AE1347" s="2" t="s">
        <v>123</v>
      </c>
      <c r="AF1347" s="2" t="s">
        <v>124</v>
      </c>
      <c r="AG1347" s="2" t="s">
        <v>312</v>
      </c>
      <c r="AH1347" s="2" t="s">
        <v>69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1776</v>
      </c>
      <c r="B1348" s="2" t="s">
        <v>1767</v>
      </c>
      <c r="C1348" s="2" t="s">
        <v>47</v>
      </c>
      <c r="D1348" s="2" t="s">
        <v>1145</v>
      </c>
      <c r="E1348" s="2" t="s">
        <v>115</v>
      </c>
      <c r="F1348" s="2" t="s">
        <v>228</v>
      </c>
      <c r="G1348" s="2" t="s">
        <v>117</v>
      </c>
      <c r="H1348" s="2" t="s">
        <v>1768</v>
      </c>
      <c r="I1348" s="2"/>
      <c r="J1348" s="2"/>
      <c r="K1348" s="2"/>
      <c r="L1348" s="2"/>
      <c r="M1348" s="2" t="s">
        <v>104</v>
      </c>
      <c r="N1348" s="3"/>
      <c r="O1348" s="3"/>
      <c r="P1348" s="4">
        <v>0.0</v>
      </c>
      <c r="Q1348" s="2" t="s">
        <v>105</v>
      </c>
      <c r="R1348" s="2" t="s">
        <v>106</v>
      </c>
      <c r="S1348" s="2" t="s">
        <v>107</v>
      </c>
      <c r="T1348" s="2" t="s">
        <v>108</v>
      </c>
      <c r="U1348" s="4">
        <f>0.0</f>
        <v>0.0</v>
      </c>
      <c r="V1348" s="2" t="s">
        <v>109</v>
      </c>
      <c r="W1348" s="2" t="s">
        <v>110</v>
      </c>
      <c r="X1348" s="2"/>
      <c r="Y1348" s="2" t="s">
        <v>65</v>
      </c>
      <c r="Z1348" s="2">
        <v>0</v>
      </c>
      <c r="AA1348" s="2"/>
      <c r="AB1348" s="2"/>
      <c r="AC1348" s="4"/>
      <c r="AD1348" s="4"/>
      <c r="AE1348" s="2" t="s">
        <v>171</v>
      </c>
      <c r="AF1348" s="2" t="s">
        <v>172</v>
      </c>
      <c r="AG1348" s="2" t="s">
        <v>173</v>
      </c>
      <c r="AH1348" s="2" t="s">
        <v>69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1777</v>
      </c>
      <c r="B1349" s="2" t="s">
        <v>1778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732</v>
      </c>
      <c r="I1349" s="2" t="s">
        <v>53</v>
      </c>
      <c r="J1349" s="2" t="s">
        <v>54</v>
      </c>
      <c r="K1349" s="2" t="s">
        <v>55</v>
      </c>
      <c r="L1349" s="2" t="s">
        <v>51</v>
      </c>
      <c r="M1349" s="2" t="s">
        <v>56</v>
      </c>
      <c r="N1349" s="3">
        <v>2485162.01</v>
      </c>
      <c r="O1349" s="3" t="s">
        <v>57</v>
      </c>
      <c r="P1349" s="4">
        <f>IF(O1349="吨",N1349*1000,IF(O1349="万立方米",N1349*10000,""))</f>
        <v>2485162010.0</v>
      </c>
      <c r="Q1349" s="2" t="s">
        <v>58</v>
      </c>
      <c r="R1349" s="2" t="s">
        <v>59</v>
      </c>
      <c r="S1349" s="2" t="s">
        <v>60</v>
      </c>
      <c r="T1349" s="2" t="s">
        <v>61</v>
      </c>
      <c r="U1349" s="4">
        <f>0.06</f>
        <v>0.06</v>
      </c>
      <c r="V1349" s="2" t="s">
        <v>62</v>
      </c>
      <c r="W1349" s="2" t="s">
        <v>63</v>
      </c>
      <c r="X1349" s="2" t="s">
        <v>64</v>
      </c>
      <c r="Y1349" s="2" t="s">
        <v>65</v>
      </c>
      <c r="Z1349" s="2">
        <v>0</v>
      </c>
      <c r="AA1349" s="2"/>
      <c r="AB1349" s="2"/>
      <c r="AC1349" s="4">
        <f>P1349*U1349/1000000</f>
        <v>149.1097206</v>
      </c>
      <c r="AD1349" s="4">
        <f>AC1349*(1-Z1349/100)</f>
        <v>149.1097206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1779</v>
      </c>
      <c r="B1350" s="2" t="s">
        <v>1778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732</v>
      </c>
      <c r="I1350" s="2" t="s">
        <v>53</v>
      </c>
      <c r="J1350" s="2" t="s">
        <v>54</v>
      </c>
      <c r="K1350" s="2" t="s">
        <v>55</v>
      </c>
      <c r="L1350" s="2" t="s">
        <v>51</v>
      </c>
      <c r="M1350" s="2" t="s">
        <v>73</v>
      </c>
      <c r="N1350" s="3">
        <v>2485162.01</v>
      </c>
      <c r="O1350" s="3" t="s">
        <v>57</v>
      </c>
      <c r="P1350" s="4">
        <f>IF(O1350="吨",N1350*1000,IF(O1350="万立方米",N1350*10000,""))</f>
        <v>2485162010.0</v>
      </c>
      <c r="Q1350" s="2" t="s">
        <v>58</v>
      </c>
      <c r="R1350" s="2" t="s">
        <v>59</v>
      </c>
      <c r="S1350" s="2" t="s">
        <v>74</v>
      </c>
      <c r="T1350" s="2" t="s">
        <v>75</v>
      </c>
      <c r="U1350" s="4">
        <f>1.5</f>
        <v>1.5</v>
      </c>
      <c r="V1350" s="2" t="s">
        <v>62</v>
      </c>
      <c r="W1350" s="2" t="s">
        <v>76</v>
      </c>
      <c r="X1350" s="2" t="s">
        <v>64</v>
      </c>
      <c r="Y1350" s="2" t="s">
        <v>65</v>
      </c>
      <c r="Z1350" s="2">
        <v>0</v>
      </c>
      <c r="AA1350" s="2"/>
      <c r="AB1350" s="2"/>
      <c r="AC1350" s="4">
        <f>P1350*U1350/1000000</f>
        <v>3727.743015</v>
      </c>
      <c r="AD1350" s="4">
        <f>AC1350*(1-Z1350/100)</f>
        <v>3727.743015</v>
      </c>
      <c r="AE1350" s="2" t="s">
        <v>66</v>
      </c>
      <c r="AF1350" s="2" t="s">
        <v>67</v>
      </c>
      <c r="AG1350" s="2" t="s">
        <v>68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1780</v>
      </c>
      <c r="B1351" s="2" t="s">
        <v>1778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732</v>
      </c>
      <c r="I1351" s="2" t="s">
        <v>53</v>
      </c>
      <c r="J1351" s="2" t="s">
        <v>54</v>
      </c>
      <c r="K1351" s="2" t="s">
        <v>55</v>
      </c>
      <c r="L1351" s="2" t="s">
        <v>51</v>
      </c>
      <c r="M1351" s="2" t="s">
        <v>78</v>
      </c>
      <c r="N1351" s="3">
        <v>2485162.01</v>
      </c>
      <c r="O1351" s="3" t="s">
        <v>57</v>
      </c>
      <c r="P1351" s="4">
        <f>IF(O1351="吨",N1351*1000,IF(O1351="万立方米",N1351*10000,""))</f>
        <v>2485162010.0</v>
      </c>
      <c r="Q1351" s="2" t="s">
        <v>58</v>
      </c>
      <c r="R1351" s="2" t="s">
        <v>59</v>
      </c>
      <c r="S1351" s="2" t="s">
        <v>79</v>
      </c>
      <c r="T1351" s="2" t="s">
        <v>75</v>
      </c>
      <c r="U1351" s="4">
        <f>6.0</f>
        <v>6.0</v>
      </c>
      <c r="V1351" s="2" t="s">
        <v>62</v>
      </c>
      <c r="W1351" s="2" t="s">
        <v>80</v>
      </c>
      <c r="X1351" s="2" t="s">
        <v>64</v>
      </c>
      <c r="Y1351" s="2" t="s">
        <v>65</v>
      </c>
      <c r="Z1351" s="2">
        <v>0</v>
      </c>
      <c r="AA1351" s="2"/>
      <c r="AB1351" s="2"/>
      <c r="AC1351" s="4">
        <f>P1351*U1351/1000000</f>
        <v>14910.97206</v>
      </c>
      <c r="AD1351" s="4">
        <f>AC1351*(1-Z1351/100)</f>
        <v>14910.97206</v>
      </c>
      <c r="AE1351" s="2" t="s">
        <v>66</v>
      </c>
      <c r="AF1351" s="2" t="s">
        <v>67</v>
      </c>
      <c r="AG1351" s="2" t="s">
        <v>68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1781</v>
      </c>
      <c r="B1352" s="2" t="s">
        <v>1778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732</v>
      </c>
      <c r="I1352" s="2" t="s">
        <v>53</v>
      </c>
      <c r="J1352" s="2" t="s">
        <v>54</v>
      </c>
      <c r="K1352" s="2" t="s">
        <v>55</v>
      </c>
      <c r="L1352" s="2" t="s">
        <v>51</v>
      </c>
      <c r="M1352" s="2" t="s">
        <v>82</v>
      </c>
      <c r="N1352" s="3">
        <v>2485162.01</v>
      </c>
      <c r="O1352" s="3" t="s">
        <v>57</v>
      </c>
      <c r="P1352" s="4">
        <f>IF(O1352="吨",N1352*1000,IF(O1352="万立方米",N1352*10000,""))</f>
        <v>2485162010.0</v>
      </c>
      <c r="Q1352" s="2" t="s">
        <v>58</v>
      </c>
      <c r="R1352" s="2" t="s">
        <v>59</v>
      </c>
      <c r="S1352" s="2" t="s">
        <v>83</v>
      </c>
      <c r="T1352" s="2" t="s">
        <v>61</v>
      </c>
      <c r="U1352" s="4">
        <f>0.35</f>
        <v>0.35</v>
      </c>
      <c r="V1352" s="2" t="s">
        <v>62</v>
      </c>
      <c r="W1352" s="2" t="s">
        <v>84</v>
      </c>
      <c r="X1352" s="2" t="s">
        <v>64</v>
      </c>
      <c r="Y1352" s="2" t="s">
        <v>65</v>
      </c>
      <c r="Z1352" s="2">
        <v>0</v>
      </c>
      <c r="AA1352" s="2"/>
      <c r="AB1352" s="2"/>
      <c r="AC1352" s="4">
        <f>P1352*U1352/1000000</f>
        <v>869.8067035</v>
      </c>
      <c r="AD1352" s="4">
        <f>AC1352*(1-Z1352/100)</f>
        <v>869.8067035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1782</v>
      </c>
      <c r="B1353" s="2" t="s">
        <v>1778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732</v>
      </c>
      <c r="I1353" s="2" t="s">
        <v>53</v>
      </c>
      <c r="J1353" s="2" t="s">
        <v>54</v>
      </c>
      <c r="K1353" s="2" t="s">
        <v>55</v>
      </c>
      <c r="L1353" s="2" t="s">
        <v>51</v>
      </c>
      <c r="M1353" s="2" t="s">
        <v>86</v>
      </c>
      <c r="N1353" s="3">
        <v>2485162.01</v>
      </c>
      <c r="O1353" s="3" t="s">
        <v>57</v>
      </c>
      <c r="P1353" s="4">
        <f>IF(O1353="吨",N1353*1000,IF(O1353="万立方米",N1353*10000,""))</f>
        <v>2485162010.0</v>
      </c>
      <c r="Q1353" s="2" t="s">
        <v>58</v>
      </c>
      <c r="R1353" s="2" t="s">
        <v>59</v>
      </c>
      <c r="S1353" s="2" t="s">
        <v>87</v>
      </c>
      <c r="T1353" s="2" t="s">
        <v>88</v>
      </c>
      <c r="U1353" s="4">
        <f>0.75</f>
        <v>0.75</v>
      </c>
      <c r="V1353" s="2" t="s">
        <v>62</v>
      </c>
      <c r="W1353" s="2" t="s">
        <v>89</v>
      </c>
      <c r="X1353" s="2" t="s">
        <v>64</v>
      </c>
      <c r="Y1353" s="2" t="s">
        <v>65</v>
      </c>
      <c r="Z1353" s="2">
        <v>0</v>
      </c>
      <c r="AA1353" s="2"/>
      <c r="AB1353" s="2"/>
      <c r="AC1353" s="4">
        <f>P1353*U1353/1000000</f>
        <v>1863.8715075</v>
      </c>
      <c r="AD1353" s="4">
        <f>AC1354*(1-AA1353/100)+(AC1353-AC1354)*(1-AB1353/100)</f>
        <v>1863.8715075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1783</v>
      </c>
      <c r="B1354" s="2" t="s">
        <v>1778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732</v>
      </c>
      <c r="I1354" s="2" t="s">
        <v>53</v>
      </c>
      <c r="J1354" s="2" t="s">
        <v>54</v>
      </c>
      <c r="K1354" s="2" t="s">
        <v>55</v>
      </c>
      <c r="L1354" s="2" t="s">
        <v>51</v>
      </c>
      <c r="M1354" s="2" t="s">
        <v>91</v>
      </c>
      <c r="N1354" s="3">
        <v>2485162.01</v>
      </c>
      <c r="O1354" s="3" t="s">
        <v>57</v>
      </c>
      <c r="P1354" s="4">
        <f>IF(O1354="吨",N1354*1000,IF(O1354="万立方米",N1354*10000,""))</f>
        <v>2485162010.0</v>
      </c>
      <c r="Q1354" s="2" t="s">
        <v>58</v>
      </c>
      <c r="R1354" s="2" t="s">
        <v>59</v>
      </c>
      <c r="S1354" s="2" t="s">
        <v>92</v>
      </c>
      <c r="T1354" s="2" t="s">
        <v>88</v>
      </c>
      <c r="U1354" s="4">
        <f>0.75</f>
        <v>0.75</v>
      </c>
      <c r="V1354" s="2" t="s">
        <v>62</v>
      </c>
      <c r="W1354" s="2" t="s">
        <v>93</v>
      </c>
      <c r="X1354" s="2" t="s">
        <v>64</v>
      </c>
      <c r="Y1354" s="2" t="s">
        <v>65</v>
      </c>
      <c r="Z1354" s="2">
        <v>0</v>
      </c>
      <c r="AA1354" s="2"/>
      <c r="AB1354" s="2"/>
      <c r="AC1354" s="4">
        <f>P1354*U1354/1000000</f>
        <v>1863.8715075</v>
      </c>
      <c r="AD1354" s="4">
        <f>AC1354*(1-Z1354/100)</f>
        <v>1863.8715075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1784</v>
      </c>
      <c r="B1355" s="2" t="s">
        <v>1778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732</v>
      </c>
      <c r="I1355" s="2" t="s">
        <v>53</v>
      </c>
      <c r="J1355" s="2" t="s">
        <v>54</v>
      </c>
      <c r="K1355" s="2" t="s">
        <v>55</v>
      </c>
      <c r="L1355" s="2" t="s">
        <v>51</v>
      </c>
      <c r="M1355" s="2" t="s">
        <v>95</v>
      </c>
      <c r="N1355" s="3">
        <v>2485162.01</v>
      </c>
      <c r="O1355" s="3" t="s">
        <v>57</v>
      </c>
      <c r="P1355" s="4">
        <f>IF(O1355="吨",N1355*1000,IF(O1355="万立方米",N1355*10000,""))</f>
        <v>2485162010.0</v>
      </c>
      <c r="Q1355" s="2" t="s">
        <v>58</v>
      </c>
      <c r="R1355" s="2" t="s">
        <v>59</v>
      </c>
      <c r="S1355" s="2" t="s">
        <v>96</v>
      </c>
      <c r="T1355" s="2" t="s">
        <v>97</v>
      </c>
      <c r="U1355" s="4">
        <f>1.7</f>
        <v>1.7</v>
      </c>
      <c r="V1355" s="2" t="s">
        <v>62</v>
      </c>
      <c r="W1355" s="2" t="s">
        <v>98</v>
      </c>
      <c r="X1355" s="2" t="s">
        <v>64</v>
      </c>
      <c r="Y1355" s="2" t="s">
        <v>65</v>
      </c>
      <c r="Z1355" s="2">
        <v>0</v>
      </c>
      <c r="AA1355" s="2"/>
      <c r="AB1355" s="2"/>
      <c r="AC1355" s="4">
        <f>P1355*U1355/1000000</f>
        <v>4224.775417</v>
      </c>
      <c r="AD1355" s="4">
        <f>AC1355*(1-Z1355/100)</f>
        <v>4224.775417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1785</v>
      </c>
      <c r="B1356" s="2" t="s">
        <v>1778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732</v>
      </c>
      <c r="I1356" s="2" t="s">
        <v>53</v>
      </c>
      <c r="J1356" s="2" t="s">
        <v>54</v>
      </c>
      <c r="K1356" s="2" t="s">
        <v>55</v>
      </c>
      <c r="L1356" s="2" t="s">
        <v>51</v>
      </c>
      <c r="M1356" s="2" t="s">
        <v>100</v>
      </c>
      <c r="N1356" s="3">
        <v>2485162.01</v>
      </c>
      <c r="O1356" s="3" t="s">
        <v>57</v>
      </c>
      <c r="P1356" s="4">
        <f>IF(O1356="吨",N1356*1000,IF(O1356="万立方米",N1356*10000,""))</f>
        <v>2485162010.0</v>
      </c>
      <c r="Q1356" s="2" t="s">
        <v>58</v>
      </c>
      <c r="R1356" s="2" t="s">
        <v>59</v>
      </c>
      <c r="S1356" s="2" t="s">
        <v>101</v>
      </c>
      <c r="T1356" s="2" t="s">
        <v>75</v>
      </c>
      <c r="U1356" s="4">
        <f>0.12</f>
        <v>0.12</v>
      </c>
      <c r="V1356" s="2" t="s">
        <v>62</v>
      </c>
      <c r="W1356" s="2" t="s">
        <v>102</v>
      </c>
      <c r="X1356" s="2" t="s">
        <v>64</v>
      </c>
      <c r="Y1356" s="2" t="s">
        <v>65</v>
      </c>
      <c r="Z1356" s="2">
        <v>0</v>
      </c>
      <c r="AA1356" s="2"/>
      <c r="AB1356" s="2"/>
      <c r="AC1356" s="4">
        <f>P1356*U1356/1000000</f>
        <v>298.2194412</v>
      </c>
      <c r="AD1356" s="4">
        <f>AC1356*(1-Z1356/100)</f>
        <v>298.2194412</v>
      </c>
      <c r="AE1356" s="2" t="s">
        <v>66</v>
      </c>
      <c r="AF1356" s="2" t="s">
        <v>67</v>
      </c>
      <c r="AG1356" s="2" t="s">
        <v>68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1786</v>
      </c>
      <c r="B1357" s="2" t="s">
        <v>1778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732</v>
      </c>
      <c r="I1357" s="2"/>
      <c r="J1357" s="2"/>
      <c r="K1357" s="2"/>
      <c r="L1357" s="2"/>
      <c r="M1357" s="2" t="s">
        <v>104</v>
      </c>
      <c r="N1357" s="3"/>
      <c r="O1357" s="3"/>
      <c r="P1357" s="4">
        <v>0.0</v>
      </c>
      <c r="Q1357" s="2" t="s">
        <v>105</v>
      </c>
      <c r="R1357" s="2" t="s">
        <v>106</v>
      </c>
      <c r="S1357" s="2" t="s">
        <v>107</v>
      </c>
      <c r="T1357" s="2" t="s">
        <v>108</v>
      </c>
      <c r="U1357" s="4">
        <f>0.0</f>
        <v>0.0</v>
      </c>
      <c r="V1357" s="2" t="s">
        <v>109</v>
      </c>
      <c r="W1357" s="2" t="s">
        <v>110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111</v>
      </c>
      <c r="AH1357" s="2" t="s">
        <v>69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1787</v>
      </c>
      <c r="B1358" s="2" t="s">
        <v>1788</v>
      </c>
      <c r="C1358" s="2" t="s">
        <v>47</v>
      </c>
      <c r="D1358" s="2" t="s">
        <v>1789</v>
      </c>
      <c r="E1358" s="2" t="s">
        <v>799</v>
      </c>
      <c r="F1358" s="2" t="s">
        <v>178</v>
      </c>
      <c r="G1358" s="2" t="s">
        <v>51</v>
      </c>
      <c r="H1358" s="2" t="s">
        <v>732</v>
      </c>
      <c r="I1358" s="2" t="s">
        <v>53</v>
      </c>
      <c r="J1358" s="2" t="s">
        <v>270</v>
      </c>
      <c r="K1358" s="2" t="s">
        <v>55</v>
      </c>
      <c r="L1358" s="2" t="s">
        <v>51</v>
      </c>
      <c r="M1358" s="2" t="s">
        <v>56</v>
      </c>
      <c r="N1358" s="3">
        <v>39857.769</v>
      </c>
      <c r="O1358" s="3" t="s">
        <v>57</v>
      </c>
      <c r="P1358" s="4">
        <f>IF(O1358="吨",N1358*1000,IF(O1358="万立方米",N1358*10000,""))</f>
        <v>39857769.0</v>
      </c>
      <c r="Q1358" s="2" t="s">
        <v>58</v>
      </c>
      <c r="R1358" s="2" t="s">
        <v>59</v>
      </c>
      <c r="S1358" s="2" t="s">
        <v>60</v>
      </c>
      <c r="T1358" s="2" t="s">
        <v>61</v>
      </c>
      <c r="U1358" s="4">
        <f>0.06</f>
        <v>0.06</v>
      </c>
      <c r="V1358" s="2" t="s">
        <v>62</v>
      </c>
      <c r="W1358" s="2" t="s">
        <v>63</v>
      </c>
      <c r="X1358" s="2" t="s">
        <v>64</v>
      </c>
      <c r="Y1358" s="2" t="s">
        <v>65</v>
      </c>
      <c r="Z1358" s="2">
        <v>0</v>
      </c>
      <c r="AA1358" s="2"/>
      <c r="AB1358" s="2"/>
      <c r="AC1358" s="4">
        <f>P1358*U1358/1000000</f>
        <v>2.3914661400000004</v>
      </c>
      <c r="AD1358" s="4">
        <f>AC1358*(1-Z1358/100)</f>
        <v>2.3914661400000004</v>
      </c>
      <c r="AE1358" s="2" t="s">
        <v>66</v>
      </c>
      <c r="AF1358" s="2" t="s">
        <v>67</v>
      </c>
      <c r="AG1358" s="2" t="s">
        <v>68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1790</v>
      </c>
      <c r="B1359" s="2" t="s">
        <v>1788</v>
      </c>
      <c r="C1359" s="2" t="s">
        <v>47</v>
      </c>
      <c r="D1359" s="2" t="s">
        <v>1789</v>
      </c>
      <c r="E1359" s="2" t="s">
        <v>799</v>
      </c>
      <c r="F1359" s="2" t="s">
        <v>178</v>
      </c>
      <c r="G1359" s="2" t="s">
        <v>51</v>
      </c>
      <c r="H1359" s="2" t="s">
        <v>732</v>
      </c>
      <c r="I1359" s="2" t="s">
        <v>53</v>
      </c>
      <c r="J1359" s="2" t="s">
        <v>270</v>
      </c>
      <c r="K1359" s="2" t="s">
        <v>55</v>
      </c>
      <c r="L1359" s="2" t="s">
        <v>51</v>
      </c>
      <c r="M1359" s="2" t="s">
        <v>73</v>
      </c>
      <c r="N1359" s="3">
        <v>39857.769</v>
      </c>
      <c r="O1359" s="3" t="s">
        <v>57</v>
      </c>
      <c r="P1359" s="4">
        <f>IF(O1359="吨",N1359*1000,IF(O1359="万立方米",N1359*10000,""))</f>
        <v>39857769.0</v>
      </c>
      <c r="Q1359" s="2" t="s">
        <v>58</v>
      </c>
      <c r="R1359" s="2" t="s">
        <v>59</v>
      </c>
      <c r="S1359" s="2" t="s">
        <v>74</v>
      </c>
      <c r="T1359" s="2" t="s">
        <v>75</v>
      </c>
      <c r="U1359" s="4">
        <f>1.5</f>
        <v>1.5</v>
      </c>
      <c r="V1359" s="2" t="s">
        <v>62</v>
      </c>
      <c r="W1359" s="2" t="s">
        <v>76</v>
      </c>
      <c r="X1359" s="2" t="s">
        <v>64</v>
      </c>
      <c r="Y1359" s="2" t="s">
        <v>65</v>
      </c>
      <c r="Z1359" s="2">
        <v>0</v>
      </c>
      <c r="AA1359" s="2"/>
      <c r="AB1359" s="2"/>
      <c r="AC1359" s="4">
        <f>P1359*U1359/1000000</f>
        <v>59.7866535</v>
      </c>
      <c r="AD1359" s="4">
        <f>AC1359*(1-Z1359/100)</f>
        <v>59.7866535</v>
      </c>
      <c r="AE1359" s="2" t="s">
        <v>66</v>
      </c>
      <c r="AF1359" s="2" t="s">
        <v>67</v>
      </c>
      <c r="AG1359" s="2" t="s">
        <v>68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1791</v>
      </c>
      <c r="B1360" s="2" t="s">
        <v>1788</v>
      </c>
      <c r="C1360" s="2" t="s">
        <v>47</v>
      </c>
      <c r="D1360" s="2" t="s">
        <v>1789</v>
      </c>
      <c r="E1360" s="2" t="s">
        <v>799</v>
      </c>
      <c r="F1360" s="2" t="s">
        <v>178</v>
      </c>
      <c r="G1360" s="2" t="s">
        <v>51</v>
      </c>
      <c r="H1360" s="2" t="s">
        <v>732</v>
      </c>
      <c r="I1360" s="2" t="s">
        <v>53</v>
      </c>
      <c r="J1360" s="2" t="s">
        <v>270</v>
      </c>
      <c r="K1360" s="2" t="s">
        <v>55</v>
      </c>
      <c r="L1360" s="2" t="s">
        <v>51</v>
      </c>
      <c r="M1360" s="2" t="s">
        <v>78</v>
      </c>
      <c r="N1360" s="3">
        <v>39857.769</v>
      </c>
      <c r="O1360" s="3" t="s">
        <v>57</v>
      </c>
      <c r="P1360" s="4">
        <f>IF(O1360="吨",N1360*1000,IF(O1360="万立方米",N1360*10000,""))</f>
        <v>39857769.0</v>
      </c>
      <c r="Q1360" s="2" t="s">
        <v>58</v>
      </c>
      <c r="R1360" s="2" t="s">
        <v>59</v>
      </c>
      <c r="S1360" s="2" t="s">
        <v>79</v>
      </c>
      <c r="T1360" s="2" t="s">
        <v>75</v>
      </c>
      <c r="U1360" s="4">
        <f>6.0</f>
        <v>6.0</v>
      </c>
      <c r="V1360" s="2" t="s">
        <v>62</v>
      </c>
      <c r="W1360" s="2" t="s">
        <v>80</v>
      </c>
      <c r="X1360" s="2" t="s">
        <v>64</v>
      </c>
      <c r="Y1360" s="2" t="s">
        <v>65</v>
      </c>
      <c r="Z1360" s="2">
        <v>0</v>
      </c>
      <c r="AA1360" s="2"/>
      <c r="AB1360" s="2"/>
      <c r="AC1360" s="4">
        <f>P1360*U1360/1000000</f>
        <v>239.146614</v>
      </c>
      <c r="AD1360" s="4">
        <f>AC1360*(1-Z1360/100)</f>
        <v>239.146614</v>
      </c>
      <c r="AE1360" s="2" t="s">
        <v>66</v>
      </c>
      <c r="AF1360" s="2" t="s">
        <v>67</v>
      </c>
      <c r="AG1360" s="2" t="s">
        <v>68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1792</v>
      </c>
      <c r="B1361" s="2" t="s">
        <v>1788</v>
      </c>
      <c r="C1361" s="2" t="s">
        <v>47</v>
      </c>
      <c r="D1361" s="2" t="s">
        <v>1789</v>
      </c>
      <c r="E1361" s="2" t="s">
        <v>799</v>
      </c>
      <c r="F1361" s="2" t="s">
        <v>178</v>
      </c>
      <c r="G1361" s="2" t="s">
        <v>51</v>
      </c>
      <c r="H1361" s="2" t="s">
        <v>732</v>
      </c>
      <c r="I1361" s="2" t="s">
        <v>53</v>
      </c>
      <c r="J1361" s="2" t="s">
        <v>270</v>
      </c>
      <c r="K1361" s="2" t="s">
        <v>55</v>
      </c>
      <c r="L1361" s="2" t="s">
        <v>51</v>
      </c>
      <c r="M1361" s="2" t="s">
        <v>82</v>
      </c>
      <c r="N1361" s="3">
        <v>39857.769</v>
      </c>
      <c r="O1361" s="3" t="s">
        <v>57</v>
      </c>
      <c r="P1361" s="4">
        <f>IF(O1361="吨",N1361*1000,IF(O1361="万立方米",N1361*10000,""))</f>
        <v>39857769.0</v>
      </c>
      <c r="Q1361" s="2" t="s">
        <v>58</v>
      </c>
      <c r="R1361" s="2" t="s">
        <v>59</v>
      </c>
      <c r="S1361" s="2" t="s">
        <v>83</v>
      </c>
      <c r="T1361" s="2" t="s">
        <v>61</v>
      </c>
      <c r="U1361" s="4">
        <f>0.35</f>
        <v>0.35</v>
      </c>
      <c r="V1361" s="2" t="s">
        <v>62</v>
      </c>
      <c r="W1361" s="2" t="s">
        <v>84</v>
      </c>
      <c r="X1361" s="2" t="s">
        <v>64</v>
      </c>
      <c r="Y1361" s="2" t="s">
        <v>65</v>
      </c>
      <c r="Z1361" s="2">
        <v>0</v>
      </c>
      <c r="AA1361" s="2"/>
      <c r="AB1361" s="2"/>
      <c r="AC1361" s="4">
        <f>P1361*U1361/1000000</f>
        <v>13.950219149999999</v>
      </c>
      <c r="AD1361" s="4">
        <f>AC1361*(1-Z1361/100)</f>
        <v>13.950219149999999</v>
      </c>
      <c r="AE1361" s="2" t="s">
        <v>66</v>
      </c>
      <c r="AF1361" s="2" t="s">
        <v>67</v>
      </c>
      <c r="AG1361" s="2" t="s">
        <v>68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1793</v>
      </c>
      <c r="B1362" s="2" t="s">
        <v>1788</v>
      </c>
      <c r="C1362" s="2" t="s">
        <v>47</v>
      </c>
      <c r="D1362" s="2" t="s">
        <v>1789</v>
      </c>
      <c r="E1362" s="2" t="s">
        <v>799</v>
      </c>
      <c r="F1362" s="2" t="s">
        <v>178</v>
      </c>
      <c r="G1362" s="2" t="s">
        <v>51</v>
      </c>
      <c r="H1362" s="2" t="s">
        <v>732</v>
      </c>
      <c r="I1362" s="2" t="s">
        <v>53</v>
      </c>
      <c r="J1362" s="2" t="s">
        <v>270</v>
      </c>
      <c r="K1362" s="2" t="s">
        <v>55</v>
      </c>
      <c r="L1362" s="2" t="s">
        <v>51</v>
      </c>
      <c r="M1362" s="2" t="s">
        <v>86</v>
      </c>
      <c r="N1362" s="3">
        <v>39857.769</v>
      </c>
      <c r="O1362" s="3" t="s">
        <v>57</v>
      </c>
      <c r="P1362" s="4">
        <f>IF(O1362="吨",N1362*1000,IF(O1362="万立方米",N1362*10000,""))</f>
        <v>39857769.0</v>
      </c>
      <c r="Q1362" s="2" t="s">
        <v>58</v>
      </c>
      <c r="R1362" s="2" t="s">
        <v>59</v>
      </c>
      <c r="S1362" s="2" t="s">
        <v>87</v>
      </c>
      <c r="T1362" s="2" t="s">
        <v>88</v>
      </c>
      <c r="U1362" s="4">
        <f>0.75</f>
        <v>0.75</v>
      </c>
      <c r="V1362" s="2" t="s">
        <v>62</v>
      </c>
      <c r="W1362" s="2" t="s">
        <v>89</v>
      </c>
      <c r="X1362" s="2" t="s">
        <v>64</v>
      </c>
      <c r="Y1362" s="2" t="s">
        <v>65</v>
      </c>
      <c r="Z1362" s="2">
        <v>0</v>
      </c>
      <c r="AA1362" s="2"/>
      <c r="AB1362" s="2"/>
      <c r="AC1362" s="4">
        <f>P1362*U1362/1000000</f>
        <v>29.89332675</v>
      </c>
      <c r="AD1362" s="4">
        <f>AC1363*(1-AA1362/100)+(AC1362-AC1363)*(1-AB1362/100)</f>
        <v>29.89332675</v>
      </c>
      <c r="AE1362" s="2" t="s">
        <v>66</v>
      </c>
      <c r="AF1362" s="2" t="s">
        <v>67</v>
      </c>
      <c r="AG1362" s="2" t="s">
        <v>68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1794</v>
      </c>
      <c r="B1363" s="2" t="s">
        <v>1788</v>
      </c>
      <c r="C1363" s="2" t="s">
        <v>47</v>
      </c>
      <c r="D1363" s="2" t="s">
        <v>1789</v>
      </c>
      <c r="E1363" s="2" t="s">
        <v>799</v>
      </c>
      <c r="F1363" s="2" t="s">
        <v>178</v>
      </c>
      <c r="G1363" s="2" t="s">
        <v>51</v>
      </c>
      <c r="H1363" s="2" t="s">
        <v>732</v>
      </c>
      <c r="I1363" s="2" t="s">
        <v>53</v>
      </c>
      <c r="J1363" s="2" t="s">
        <v>270</v>
      </c>
      <c r="K1363" s="2" t="s">
        <v>55</v>
      </c>
      <c r="L1363" s="2" t="s">
        <v>51</v>
      </c>
      <c r="M1363" s="2" t="s">
        <v>91</v>
      </c>
      <c r="N1363" s="3">
        <v>39857.769</v>
      </c>
      <c r="O1363" s="3" t="s">
        <v>57</v>
      </c>
      <c r="P1363" s="4">
        <f>IF(O1363="吨",N1363*1000,IF(O1363="万立方米",N1363*10000,""))</f>
        <v>39857769.0</v>
      </c>
      <c r="Q1363" s="2" t="s">
        <v>58</v>
      </c>
      <c r="R1363" s="2" t="s">
        <v>59</v>
      </c>
      <c r="S1363" s="2" t="s">
        <v>92</v>
      </c>
      <c r="T1363" s="2" t="s">
        <v>88</v>
      </c>
      <c r="U1363" s="4">
        <f>0.75</f>
        <v>0.75</v>
      </c>
      <c r="V1363" s="2" t="s">
        <v>62</v>
      </c>
      <c r="W1363" s="2" t="s">
        <v>93</v>
      </c>
      <c r="X1363" s="2" t="s">
        <v>64</v>
      </c>
      <c r="Y1363" s="2" t="s">
        <v>65</v>
      </c>
      <c r="Z1363" s="2">
        <v>0</v>
      </c>
      <c r="AA1363" s="2"/>
      <c r="AB1363" s="2"/>
      <c r="AC1363" s="4">
        <f>P1363*U1363/1000000</f>
        <v>29.89332675</v>
      </c>
      <c r="AD1363" s="4">
        <f>AC1363*(1-Z1363/100)</f>
        <v>29.89332675</v>
      </c>
      <c r="AE1363" s="2" t="s">
        <v>66</v>
      </c>
      <c r="AF1363" s="2" t="s">
        <v>67</v>
      </c>
      <c r="AG1363" s="2" t="s">
        <v>68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1795</v>
      </c>
      <c r="B1364" s="2" t="s">
        <v>1788</v>
      </c>
      <c r="C1364" s="2" t="s">
        <v>47</v>
      </c>
      <c r="D1364" s="2" t="s">
        <v>1789</v>
      </c>
      <c r="E1364" s="2" t="s">
        <v>799</v>
      </c>
      <c r="F1364" s="2" t="s">
        <v>178</v>
      </c>
      <c r="G1364" s="2" t="s">
        <v>51</v>
      </c>
      <c r="H1364" s="2" t="s">
        <v>732</v>
      </c>
      <c r="I1364" s="2" t="s">
        <v>53</v>
      </c>
      <c r="J1364" s="2" t="s">
        <v>270</v>
      </c>
      <c r="K1364" s="2" t="s">
        <v>55</v>
      </c>
      <c r="L1364" s="2" t="s">
        <v>51</v>
      </c>
      <c r="M1364" s="2" t="s">
        <v>95</v>
      </c>
      <c r="N1364" s="3">
        <v>39857.769</v>
      </c>
      <c r="O1364" s="3" t="s">
        <v>57</v>
      </c>
      <c r="P1364" s="4">
        <f>IF(O1364="吨",N1364*1000,IF(O1364="万立方米",N1364*10000,""))</f>
        <v>39857769.0</v>
      </c>
      <c r="Q1364" s="2" t="s">
        <v>58</v>
      </c>
      <c r="R1364" s="2" t="s">
        <v>59</v>
      </c>
      <c r="S1364" s="2" t="s">
        <v>96</v>
      </c>
      <c r="T1364" s="2" t="s">
        <v>97</v>
      </c>
      <c r="U1364" s="4">
        <f>1.7</f>
        <v>1.7</v>
      </c>
      <c r="V1364" s="2" t="s">
        <v>62</v>
      </c>
      <c r="W1364" s="2" t="s">
        <v>98</v>
      </c>
      <c r="X1364" s="2" t="s">
        <v>64</v>
      </c>
      <c r="Y1364" s="2" t="s">
        <v>65</v>
      </c>
      <c r="Z1364" s="2">
        <v>0</v>
      </c>
      <c r="AA1364" s="2"/>
      <c r="AB1364" s="2"/>
      <c r="AC1364" s="4">
        <f>P1364*U1364/1000000</f>
        <v>67.7582073</v>
      </c>
      <c r="AD1364" s="4">
        <f>AC1364*(1-Z1364/100)</f>
        <v>67.7582073</v>
      </c>
      <c r="AE1364" s="2" t="s">
        <v>66</v>
      </c>
      <c r="AF1364" s="2" t="s">
        <v>67</v>
      </c>
      <c r="AG1364" s="2" t="s">
        <v>68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1796</v>
      </c>
      <c r="B1365" s="2" t="s">
        <v>1788</v>
      </c>
      <c r="C1365" s="2" t="s">
        <v>47</v>
      </c>
      <c r="D1365" s="2" t="s">
        <v>1789</v>
      </c>
      <c r="E1365" s="2" t="s">
        <v>799</v>
      </c>
      <c r="F1365" s="2" t="s">
        <v>178</v>
      </c>
      <c r="G1365" s="2" t="s">
        <v>51</v>
      </c>
      <c r="H1365" s="2" t="s">
        <v>732</v>
      </c>
      <c r="I1365" s="2" t="s">
        <v>53</v>
      </c>
      <c r="J1365" s="2" t="s">
        <v>270</v>
      </c>
      <c r="K1365" s="2" t="s">
        <v>55</v>
      </c>
      <c r="L1365" s="2" t="s">
        <v>51</v>
      </c>
      <c r="M1365" s="2" t="s">
        <v>100</v>
      </c>
      <c r="N1365" s="3">
        <v>39857.769</v>
      </c>
      <c r="O1365" s="3" t="s">
        <v>57</v>
      </c>
      <c r="P1365" s="4">
        <f>IF(O1365="吨",N1365*1000,IF(O1365="万立方米",N1365*10000,""))</f>
        <v>39857769.0</v>
      </c>
      <c r="Q1365" s="2" t="s">
        <v>58</v>
      </c>
      <c r="R1365" s="2" t="s">
        <v>59</v>
      </c>
      <c r="S1365" s="2" t="s">
        <v>101</v>
      </c>
      <c r="T1365" s="2" t="s">
        <v>75</v>
      </c>
      <c r="U1365" s="4">
        <f>0.12</f>
        <v>0.12</v>
      </c>
      <c r="V1365" s="2" t="s">
        <v>62</v>
      </c>
      <c r="W1365" s="2" t="s">
        <v>102</v>
      </c>
      <c r="X1365" s="2" t="s">
        <v>64</v>
      </c>
      <c r="Y1365" s="2" t="s">
        <v>65</v>
      </c>
      <c r="Z1365" s="2">
        <v>0</v>
      </c>
      <c r="AA1365" s="2"/>
      <c r="AB1365" s="2"/>
      <c r="AC1365" s="4">
        <f>P1365*U1365/1000000</f>
        <v>4.782932280000001</v>
      </c>
      <c r="AD1365" s="4">
        <f>AC1365*(1-Z1365/100)</f>
        <v>4.782932280000001</v>
      </c>
      <c r="AE1365" s="2" t="s">
        <v>66</v>
      </c>
      <c r="AF1365" s="2" t="s">
        <v>67</v>
      </c>
      <c r="AG1365" s="2" t="s">
        <v>68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1797</v>
      </c>
      <c r="B1366" s="2" t="s">
        <v>1788</v>
      </c>
      <c r="C1366" s="2" t="s">
        <v>47</v>
      </c>
      <c r="D1366" s="2" t="s">
        <v>1789</v>
      </c>
      <c r="E1366" s="2" t="s">
        <v>799</v>
      </c>
      <c r="F1366" s="2" t="s">
        <v>178</v>
      </c>
      <c r="G1366" s="2" t="s">
        <v>51</v>
      </c>
      <c r="H1366" s="2" t="s">
        <v>732</v>
      </c>
      <c r="I1366" s="2"/>
      <c r="J1366" s="2"/>
      <c r="K1366" s="2" t="s">
        <v>147</v>
      </c>
      <c r="L1366" s="2" t="s">
        <v>148</v>
      </c>
      <c r="M1366" s="2" t="s">
        <v>104</v>
      </c>
      <c r="N1366" s="3"/>
      <c r="O1366" s="3"/>
      <c r="P1366" s="4">
        <v>39857769.0</v>
      </c>
      <c r="Q1366" s="2" t="s">
        <v>105</v>
      </c>
      <c r="R1366" s="2" t="s">
        <v>106</v>
      </c>
      <c r="S1366" s="2" t="s">
        <v>107</v>
      </c>
      <c r="T1366" s="2" t="s">
        <v>108</v>
      </c>
      <c r="U1366" s="4">
        <f>0.0</f>
        <v>0.0</v>
      </c>
      <c r="V1366" s="2" t="s">
        <v>109</v>
      </c>
      <c r="W1366" s="2" t="s">
        <v>110</v>
      </c>
      <c r="X1366" s="2"/>
      <c r="Y1366" s="2" t="s">
        <v>65</v>
      </c>
      <c r="Z1366" s="2">
        <v>0</v>
      </c>
      <c r="AA1366" s="2"/>
      <c r="AB1366" s="2"/>
      <c r="AC1366" s="4">
        <f>P1366*U1366/1000000</f>
        <v>0.0</v>
      </c>
      <c r="AD1366" s="4">
        <f>AC1366*(1-Z1366/100)</f>
        <v>0.0</v>
      </c>
      <c r="AE1366" s="2" t="s">
        <v>66</v>
      </c>
      <c r="AF1366" s="2" t="s">
        <v>67</v>
      </c>
      <c r="AG1366" s="2" t="s">
        <v>68</v>
      </c>
      <c r="AH1366" s="2" t="s">
        <v>69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1798</v>
      </c>
      <c r="B1367" s="2" t="s">
        <v>1799</v>
      </c>
      <c r="C1367" s="2" t="s">
        <v>47</v>
      </c>
      <c r="D1367" s="2" t="s">
        <v>897</v>
      </c>
      <c r="E1367" s="2" t="s">
        <v>898</v>
      </c>
      <c r="F1367" s="2" t="s">
        <v>116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51</v>
      </c>
      <c r="M1367" s="2" t="s">
        <v>56</v>
      </c>
      <c r="N1367" s="3">
        <v>25000</v>
      </c>
      <c r="O1367" s="3" t="s">
        <v>57</v>
      </c>
      <c r="P1367" s="4">
        <f>IF(O1367="吨",N1367*1000,IF(O1367="万立方米",N1367*10000,""))</f>
        <v>25000000.0</v>
      </c>
      <c r="Q1367" s="2" t="s">
        <v>58</v>
      </c>
      <c r="R1367" s="2" t="s">
        <v>59</v>
      </c>
      <c r="S1367" s="2" t="s">
        <v>60</v>
      </c>
      <c r="T1367" s="2" t="s">
        <v>61</v>
      </c>
      <c r="U1367" s="4">
        <f>0.06</f>
        <v>0.06</v>
      </c>
      <c r="V1367" s="2" t="s">
        <v>62</v>
      </c>
      <c r="W1367" s="2" t="s">
        <v>63</v>
      </c>
      <c r="X1367" s="2" t="s">
        <v>64</v>
      </c>
      <c r="Y1367" s="2" t="s">
        <v>65</v>
      </c>
      <c r="Z1367" s="2">
        <v>0</v>
      </c>
      <c r="AA1367" s="2"/>
      <c r="AB1367" s="2"/>
      <c r="AC1367" s="4">
        <f>P1367*U1367/1000000</f>
        <v>1.5</v>
      </c>
      <c r="AD1367" s="4">
        <f>AC1367*(1-Z1367/100)</f>
        <v>1.5</v>
      </c>
      <c r="AE1367" s="2" t="s">
        <v>66</v>
      </c>
      <c r="AF1367" s="2" t="s">
        <v>67</v>
      </c>
      <c r="AG1367" s="2"/>
      <c r="AH1367" s="2" t="s">
        <v>69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1800</v>
      </c>
      <c r="B1368" s="2" t="s">
        <v>1799</v>
      </c>
      <c r="C1368" s="2" t="s">
        <v>47</v>
      </c>
      <c r="D1368" s="2" t="s">
        <v>897</v>
      </c>
      <c r="E1368" s="2" t="s">
        <v>898</v>
      </c>
      <c r="F1368" s="2" t="s">
        <v>116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51</v>
      </c>
      <c r="M1368" s="2" t="s">
        <v>73</v>
      </c>
      <c r="N1368" s="3">
        <v>25000</v>
      </c>
      <c r="O1368" s="3" t="s">
        <v>57</v>
      </c>
      <c r="P1368" s="4">
        <f>IF(O1368="吨",N1368*1000,IF(O1368="万立方米",N1368*10000,""))</f>
        <v>25000000.0</v>
      </c>
      <c r="Q1368" s="2" t="s">
        <v>58</v>
      </c>
      <c r="R1368" s="2" t="s">
        <v>59</v>
      </c>
      <c r="S1368" s="2" t="s">
        <v>74</v>
      </c>
      <c r="T1368" s="2" t="s">
        <v>75</v>
      </c>
      <c r="U1368" s="4">
        <f>1.5</f>
        <v>1.5</v>
      </c>
      <c r="V1368" s="2" t="s">
        <v>62</v>
      </c>
      <c r="W1368" s="2" t="s">
        <v>76</v>
      </c>
      <c r="X1368" s="2" t="s">
        <v>64</v>
      </c>
      <c r="Y1368" s="2" t="s">
        <v>65</v>
      </c>
      <c r="Z1368" s="2">
        <v>0</v>
      </c>
      <c r="AA1368" s="2"/>
      <c r="AB1368" s="2"/>
      <c r="AC1368" s="4">
        <f>P1368*U1368/1000000</f>
        <v>37.5</v>
      </c>
      <c r="AD1368" s="4">
        <f>AC1368*(1-Z1368/100)</f>
        <v>37.5</v>
      </c>
      <c r="AE1368" s="2" t="s">
        <v>66</v>
      </c>
      <c r="AF1368" s="2" t="s">
        <v>67</v>
      </c>
      <c r="AG1368" s="2"/>
      <c r="AH1368" s="2" t="s">
        <v>69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1801</v>
      </c>
      <c r="B1369" s="2" t="s">
        <v>1799</v>
      </c>
      <c r="C1369" s="2" t="s">
        <v>47</v>
      </c>
      <c r="D1369" s="2" t="s">
        <v>897</v>
      </c>
      <c r="E1369" s="2" t="s">
        <v>898</v>
      </c>
      <c r="F1369" s="2" t="s">
        <v>116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51</v>
      </c>
      <c r="M1369" s="2" t="s">
        <v>78</v>
      </c>
      <c r="N1369" s="3">
        <v>25000</v>
      </c>
      <c r="O1369" s="3" t="s">
        <v>57</v>
      </c>
      <c r="P1369" s="4">
        <f>IF(O1369="吨",N1369*1000,IF(O1369="万立方米",N1369*10000,""))</f>
        <v>25000000.0</v>
      </c>
      <c r="Q1369" s="2" t="s">
        <v>58</v>
      </c>
      <c r="R1369" s="2" t="s">
        <v>59</v>
      </c>
      <c r="S1369" s="2" t="s">
        <v>79</v>
      </c>
      <c r="T1369" s="2" t="s">
        <v>75</v>
      </c>
      <c r="U1369" s="4">
        <f>6.0</f>
        <v>6.0</v>
      </c>
      <c r="V1369" s="2" t="s">
        <v>62</v>
      </c>
      <c r="W1369" s="2" t="s">
        <v>80</v>
      </c>
      <c r="X1369" s="2" t="s">
        <v>64</v>
      </c>
      <c r="Y1369" s="2" t="s">
        <v>65</v>
      </c>
      <c r="Z1369" s="2">
        <v>0</v>
      </c>
      <c r="AA1369" s="2"/>
      <c r="AB1369" s="2"/>
      <c r="AC1369" s="4">
        <f>P1369*U1369/1000000</f>
        <v>150.0</v>
      </c>
      <c r="AD1369" s="4">
        <f>AC1369*(1-Z1369/100)</f>
        <v>150.0</v>
      </c>
      <c r="AE1369" s="2" t="s">
        <v>66</v>
      </c>
      <c r="AF1369" s="2" t="s">
        <v>67</v>
      </c>
      <c r="AG1369" s="2"/>
      <c r="AH1369" s="2" t="s">
        <v>69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1802</v>
      </c>
      <c r="B1370" s="2" t="s">
        <v>1799</v>
      </c>
      <c r="C1370" s="2" t="s">
        <v>47</v>
      </c>
      <c r="D1370" s="2" t="s">
        <v>897</v>
      </c>
      <c r="E1370" s="2" t="s">
        <v>898</v>
      </c>
      <c r="F1370" s="2" t="s">
        <v>116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51</v>
      </c>
      <c r="M1370" s="2" t="s">
        <v>82</v>
      </c>
      <c r="N1370" s="3">
        <v>25000</v>
      </c>
      <c r="O1370" s="3" t="s">
        <v>57</v>
      </c>
      <c r="P1370" s="4">
        <f>IF(O1370="吨",N1370*1000,IF(O1370="万立方米",N1370*10000,""))</f>
        <v>25000000.0</v>
      </c>
      <c r="Q1370" s="2" t="s">
        <v>58</v>
      </c>
      <c r="R1370" s="2" t="s">
        <v>59</v>
      </c>
      <c r="S1370" s="2" t="s">
        <v>83</v>
      </c>
      <c r="T1370" s="2" t="s">
        <v>61</v>
      </c>
      <c r="U1370" s="4">
        <f>0.35</f>
        <v>0.35</v>
      </c>
      <c r="V1370" s="2" t="s">
        <v>62</v>
      </c>
      <c r="W1370" s="2" t="s">
        <v>84</v>
      </c>
      <c r="X1370" s="2" t="s">
        <v>64</v>
      </c>
      <c r="Y1370" s="2" t="s">
        <v>65</v>
      </c>
      <c r="Z1370" s="2">
        <v>0</v>
      </c>
      <c r="AA1370" s="2"/>
      <c r="AB1370" s="2"/>
      <c r="AC1370" s="4">
        <f>P1370*U1370/1000000</f>
        <v>8.75</v>
      </c>
      <c r="AD1370" s="4">
        <f>AC1370*(1-Z1370/100)</f>
        <v>8.75</v>
      </c>
      <c r="AE1370" s="2" t="s">
        <v>66</v>
      </c>
      <c r="AF1370" s="2" t="s">
        <v>67</v>
      </c>
      <c r="AG1370" s="2"/>
      <c r="AH1370" s="2" t="s">
        <v>69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1803</v>
      </c>
      <c r="B1371" s="2" t="s">
        <v>1799</v>
      </c>
      <c r="C1371" s="2" t="s">
        <v>47</v>
      </c>
      <c r="D1371" s="2" t="s">
        <v>897</v>
      </c>
      <c r="E1371" s="2" t="s">
        <v>898</v>
      </c>
      <c r="F1371" s="2" t="s">
        <v>116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51</v>
      </c>
      <c r="M1371" s="2" t="s">
        <v>86</v>
      </c>
      <c r="N1371" s="3">
        <v>25000</v>
      </c>
      <c r="O1371" s="3" t="s">
        <v>57</v>
      </c>
      <c r="P1371" s="4">
        <f>IF(O1371="吨",N1371*1000,IF(O1371="万立方米",N1371*10000,""))</f>
        <v>25000000.0</v>
      </c>
      <c r="Q1371" s="2" t="s">
        <v>58</v>
      </c>
      <c r="R1371" s="2" t="s">
        <v>59</v>
      </c>
      <c r="S1371" s="2" t="s">
        <v>87</v>
      </c>
      <c r="T1371" s="2" t="s">
        <v>88</v>
      </c>
      <c r="U1371" s="4">
        <f>0.75</f>
        <v>0.75</v>
      </c>
      <c r="V1371" s="2" t="s">
        <v>62</v>
      </c>
      <c r="W1371" s="2" t="s">
        <v>89</v>
      </c>
      <c r="X1371" s="2" t="s">
        <v>64</v>
      </c>
      <c r="Y1371" s="2" t="s">
        <v>65</v>
      </c>
      <c r="Z1371" s="2">
        <v>0</v>
      </c>
      <c r="AA1371" s="2"/>
      <c r="AB1371" s="2"/>
      <c r="AC1371" s="4">
        <f>P1371*U1371/1000000</f>
        <v>18.75</v>
      </c>
      <c r="AD1371" s="4">
        <f>AC1372*(1-AA1371/100)+(AC1371-AC1372)*(1-AB1371/100)</f>
        <v>18.75</v>
      </c>
      <c r="AE1371" s="2" t="s">
        <v>66</v>
      </c>
      <c r="AF1371" s="2" t="s">
        <v>67</v>
      </c>
      <c r="AG1371" s="2"/>
      <c r="AH1371" s="2" t="s">
        <v>69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1804</v>
      </c>
      <c r="B1372" s="2" t="s">
        <v>1799</v>
      </c>
      <c r="C1372" s="2" t="s">
        <v>47</v>
      </c>
      <c r="D1372" s="2" t="s">
        <v>897</v>
      </c>
      <c r="E1372" s="2" t="s">
        <v>898</v>
      </c>
      <c r="F1372" s="2" t="s">
        <v>116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51</v>
      </c>
      <c r="M1372" s="2" t="s">
        <v>91</v>
      </c>
      <c r="N1372" s="3">
        <v>25000</v>
      </c>
      <c r="O1372" s="3" t="s">
        <v>57</v>
      </c>
      <c r="P1372" s="4">
        <f>IF(O1372="吨",N1372*1000,IF(O1372="万立方米",N1372*10000,""))</f>
        <v>25000000.0</v>
      </c>
      <c r="Q1372" s="2" t="s">
        <v>58</v>
      </c>
      <c r="R1372" s="2" t="s">
        <v>59</v>
      </c>
      <c r="S1372" s="2" t="s">
        <v>92</v>
      </c>
      <c r="T1372" s="2" t="s">
        <v>88</v>
      </c>
      <c r="U1372" s="4">
        <f>0.75</f>
        <v>0.75</v>
      </c>
      <c r="V1372" s="2" t="s">
        <v>62</v>
      </c>
      <c r="W1372" s="2" t="s">
        <v>93</v>
      </c>
      <c r="X1372" s="2" t="s">
        <v>64</v>
      </c>
      <c r="Y1372" s="2" t="s">
        <v>65</v>
      </c>
      <c r="Z1372" s="2">
        <v>0</v>
      </c>
      <c r="AA1372" s="2"/>
      <c r="AB1372" s="2"/>
      <c r="AC1372" s="4">
        <f>P1372*U1372/1000000</f>
        <v>18.75</v>
      </c>
      <c r="AD1372" s="4">
        <f>AC1372*(1-Z1372/100)</f>
        <v>18.75</v>
      </c>
      <c r="AE1372" s="2" t="s">
        <v>66</v>
      </c>
      <c r="AF1372" s="2" t="s">
        <v>67</v>
      </c>
      <c r="AG1372" s="2"/>
      <c r="AH1372" s="2" t="s">
        <v>69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1805</v>
      </c>
      <c r="B1373" s="2" t="s">
        <v>1799</v>
      </c>
      <c r="C1373" s="2" t="s">
        <v>47</v>
      </c>
      <c r="D1373" s="2" t="s">
        <v>897</v>
      </c>
      <c r="E1373" s="2" t="s">
        <v>898</v>
      </c>
      <c r="F1373" s="2" t="s">
        <v>116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51</v>
      </c>
      <c r="M1373" s="2" t="s">
        <v>95</v>
      </c>
      <c r="N1373" s="3">
        <v>25000</v>
      </c>
      <c r="O1373" s="3" t="s">
        <v>57</v>
      </c>
      <c r="P1373" s="4">
        <f>IF(O1373="吨",N1373*1000,IF(O1373="万立方米",N1373*10000,""))</f>
        <v>25000000.0</v>
      </c>
      <c r="Q1373" s="2" t="s">
        <v>58</v>
      </c>
      <c r="R1373" s="2" t="s">
        <v>59</v>
      </c>
      <c r="S1373" s="2" t="s">
        <v>96</v>
      </c>
      <c r="T1373" s="2" t="s">
        <v>97</v>
      </c>
      <c r="U1373" s="4">
        <f>1.7</f>
        <v>1.7</v>
      </c>
      <c r="V1373" s="2" t="s">
        <v>62</v>
      </c>
      <c r="W1373" s="2" t="s">
        <v>98</v>
      </c>
      <c r="X1373" s="2" t="s">
        <v>64</v>
      </c>
      <c r="Y1373" s="2" t="s">
        <v>65</v>
      </c>
      <c r="Z1373" s="2">
        <v>0</v>
      </c>
      <c r="AA1373" s="2"/>
      <c r="AB1373" s="2"/>
      <c r="AC1373" s="4">
        <f>P1373*U1373/1000000</f>
        <v>42.5</v>
      </c>
      <c r="AD1373" s="4">
        <f>AC1373*(1-Z1373/100)</f>
        <v>42.5</v>
      </c>
      <c r="AE1373" s="2" t="s">
        <v>66</v>
      </c>
      <c r="AF1373" s="2" t="s">
        <v>67</v>
      </c>
      <c r="AG1373" s="2"/>
      <c r="AH1373" s="2" t="s">
        <v>69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1806</v>
      </c>
      <c r="B1374" s="2" t="s">
        <v>1799</v>
      </c>
      <c r="C1374" s="2" t="s">
        <v>47</v>
      </c>
      <c r="D1374" s="2" t="s">
        <v>897</v>
      </c>
      <c r="E1374" s="2" t="s">
        <v>898</v>
      </c>
      <c r="F1374" s="2" t="s">
        <v>116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51</v>
      </c>
      <c r="M1374" s="2" t="s">
        <v>100</v>
      </c>
      <c r="N1374" s="3">
        <v>25000</v>
      </c>
      <c r="O1374" s="3" t="s">
        <v>57</v>
      </c>
      <c r="P1374" s="4">
        <f>IF(O1374="吨",N1374*1000,IF(O1374="万立方米",N1374*10000,""))</f>
        <v>25000000.0</v>
      </c>
      <c r="Q1374" s="2" t="s">
        <v>58</v>
      </c>
      <c r="R1374" s="2" t="s">
        <v>59</v>
      </c>
      <c r="S1374" s="2" t="s">
        <v>101</v>
      </c>
      <c r="T1374" s="2" t="s">
        <v>75</v>
      </c>
      <c r="U1374" s="4">
        <f>0.12</f>
        <v>0.12</v>
      </c>
      <c r="V1374" s="2" t="s">
        <v>62</v>
      </c>
      <c r="W1374" s="2" t="s">
        <v>102</v>
      </c>
      <c r="X1374" s="2" t="s">
        <v>64</v>
      </c>
      <c r="Y1374" s="2" t="s">
        <v>65</v>
      </c>
      <c r="Z1374" s="2">
        <v>0</v>
      </c>
      <c r="AA1374" s="2"/>
      <c r="AB1374" s="2"/>
      <c r="AC1374" s="4">
        <f>P1374*U1374/1000000</f>
        <v>3.0</v>
      </c>
      <c r="AD1374" s="4">
        <f>AC1374*(1-Z1374/100)</f>
        <v>3.0</v>
      </c>
      <c r="AE1374" s="2" t="s">
        <v>66</v>
      </c>
      <c r="AF1374" s="2" t="s">
        <v>67</v>
      </c>
      <c r="AG1374" s="2"/>
      <c r="AH1374" s="2" t="s">
        <v>69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1807</v>
      </c>
      <c r="B1375" s="2" t="s">
        <v>1799</v>
      </c>
      <c r="C1375" s="2" t="s">
        <v>47</v>
      </c>
      <c r="D1375" s="2" t="s">
        <v>897</v>
      </c>
      <c r="E1375" s="2" t="s">
        <v>898</v>
      </c>
      <c r="F1375" s="2" t="s">
        <v>116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104</v>
      </c>
      <c r="N1375" s="3"/>
      <c r="O1375" s="3"/>
      <c r="P1375" s="4">
        <v>0.0</v>
      </c>
      <c r="Q1375" s="2" t="s">
        <v>105</v>
      </c>
      <c r="R1375" s="2" t="s">
        <v>106</v>
      </c>
      <c r="S1375" s="2" t="s">
        <v>107</v>
      </c>
      <c r="T1375" s="2" t="s">
        <v>108</v>
      </c>
      <c r="U1375" s="4">
        <f>0.0</f>
        <v>0.0</v>
      </c>
      <c r="V1375" s="2" t="s">
        <v>109</v>
      </c>
      <c r="W1375" s="2" t="s">
        <v>110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134</v>
      </c>
      <c r="AH1375" s="2" t="s">
        <v>69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1808</v>
      </c>
      <c r="B1376" s="2" t="s">
        <v>1809</v>
      </c>
      <c r="C1376" s="2" t="s">
        <v>47</v>
      </c>
      <c r="D1376" s="2" t="s">
        <v>226</v>
      </c>
      <c r="E1376" s="2" t="s">
        <v>227</v>
      </c>
      <c r="F1376" s="2" t="s">
        <v>228</v>
      </c>
      <c r="G1376" s="2" t="s">
        <v>117</v>
      </c>
      <c r="H1376" s="2" t="s">
        <v>628</v>
      </c>
      <c r="I1376" s="2" t="s">
        <v>53</v>
      </c>
      <c r="J1376" s="2" t="s">
        <v>230</v>
      </c>
      <c r="K1376" s="2" t="s">
        <v>55</v>
      </c>
      <c r="L1376" s="2" t="s">
        <v>51</v>
      </c>
      <c r="M1376" s="2" t="s">
        <v>56</v>
      </c>
      <c r="N1376" s="3">
        <v>31540.73</v>
      </c>
      <c r="O1376" s="3" t="s">
        <v>57</v>
      </c>
      <c r="P1376" s="4">
        <f>IF(O1376="吨",N1376*1000,IF(O1376="万立方米",N1376*10000,""))</f>
        <v>31540730.0</v>
      </c>
      <c r="Q1376" s="2" t="s">
        <v>58</v>
      </c>
      <c r="R1376" s="2" t="s">
        <v>59</v>
      </c>
      <c r="S1376" s="2" t="s">
        <v>60</v>
      </c>
      <c r="T1376" s="2" t="s">
        <v>61</v>
      </c>
      <c r="U1376" s="4">
        <f>0.06</f>
        <v>0.06</v>
      </c>
      <c r="V1376" s="2" t="s">
        <v>62</v>
      </c>
      <c r="W1376" s="2" t="s">
        <v>63</v>
      </c>
      <c r="X1376" s="2" t="s">
        <v>64</v>
      </c>
      <c r="Y1376" s="2" t="s">
        <v>65</v>
      </c>
      <c r="Z1376" s="2">
        <v>0</v>
      </c>
      <c r="AA1376" s="2"/>
      <c r="AB1376" s="2"/>
      <c r="AC1376" s="4">
        <f>P1376*U1376/1000000</f>
        <v>1.8924438</v>
      </c>
      <c r="AD1376" s="4">
        <f>AC1376*(1-Z1376/100)</f>
        <v>1.8924438</v>
      </c>
      <c r="AE1376" s="2" t="s">
        <v>66</v>
      </c>
      <c r="AF1376" s="2" t="s">
        <v>67</v>
      </c>
      <c r="AG1376" s="2"/>
      <c r="AH1376" s="2" t="s">
        <v>69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1810</v>
      </c>
      <c r="B1377" s="2" t="s">
        <v>1809</v>
      </c>
      <c r="C1377" s="2" t="s">
        <v>47</v>
      </c>
      <c r="D1377" s="2" t="s">
        <v>226</v>
      </c>
      <c r="E1377" s="2" t="s">
        <v>227</v>
      </c>
      <c r="F1377" s="2" t="s">
        <v>228</v>
      </c>
      <c r="G1377" s="2" t="s">
        <v>117</v>
      </c>
      <c r="H1377" s="2" t="s">
        <v>628</v>
      </c>
      <c r="I1377" s="2" t="s">
        <v>53</v>
      </c>
      <c r="J1377" s="2" t="s">
        <v>230</v>
      </c>
      <c r="K1377" s="2" t="s">
        <v>55</v>
      </c>
      <c r="L1377" s="2" t="s">
        <v>51</v>
      </c>
      <c r="M1377" s="2" t="s">
        <v>73</v>
      </c>
      <c r="N1377" s="3">
        <v>31540.73</v>
      </c>
      <c r="O1377" s="3" t="s">
        <v>57</v>
      </c>
      <c r="P1377" s="4">
        <f>IF(O1377="吨",N1377*1000,IF(O1377="万立方米",N1377*10000,""))</f>
        <v>31540730.0</v>
      </c>
      <c r="Q1377" s="2" t="s">
        <v>58</v>
      </c>
      <c r="R1377" s="2" t="s">
        <v>59</v>
      </c>
      <c r="S1377" s="2" t="s">
        <v>74</v>
      </c>
      <c r="T1377" s="2" t="s">
        <v>75</v>
      </c>
      <c r="U1377" s="4">
        <f>1.5</f>
        <v>1.5</v>
      </c>
      <c r="V1377" s="2" t="s">
        <v>62</v>
      </c>
      <c r="W1377" s="2" t="s">
        <v>76</v>
      </c>
      <c r="X1377" s="2" t="s">
        <v>64</v>
      </c>
      <c r="Y1377" s="2" t="s">
        <v>65</v>
      </c>
      <c r="Z1377" s="2">
        <v>0</v>
      </c>
      <c r="AA1377" s="2"/>
      <c r="AB1377" s="2"/>
      <c r="AC1377" s="4">
        <f>P1377*U1377/1000000</f>
        <v>47.311095</v>
      </c>
      <c r="AD1377" s="4">
        <f>AC1377*(1-Z1377/100)</f>
        <v>47.311095</v>
      </c>
      <c r="AE1377" s="2" t="s">
        <v>66</v>
      </c>
      <c r="AF1377" s="2" t="s">
        <v>67</v>
      </c>
      <c r="AG1377" s="2"/>
      <c r="AH1377" s="2" t="s">
        <v>69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1811</v>
      </c>
      <c r="B1378" s="2" t="s">
        <v>1809</v>
      </c>
      <c r="C1378" s="2" t="s">
        <v>47</v>
      </c>
      <c r="D1378" s="2" t="s">
        <v>226</v>
      </c>
      <c r="E1378" s="2" t="s">
        <v>227</v>
      </c>
      <c r="F1378" s="2" t="s">
        <v>228</v>
      </c>
      <c r="G1378" s="2" t="s">
        <v>117</v>
      </c>
      <c r="H1378" s="2" t="s">
        <v>628</v>
      </c>
      <c r="I1378" s="2" t="s">
        <v>53</v>
      </c>
      <c r="J1378" s="2" t="s">
        <v>230</v>
      </c>
      <c r="K1378" s="2" t="s">
        <v>55</v>
      </c>
      <c r="L1378" s="2" t="s">
        <v>51</v>
      </c>
      <c r="M1378" s="2" t="s">
        <v>78</v>
      </c>
      <c r="N1378" s="3">
        <v>31540.73</v>
      </c>
      <c r="O1378" s="3" t="s">
        <v>57</v>
      </c>
      <c r="P1378" s="4">
        <f>IF(O1378="吨",N1378*1000,IF(O1378="万立方米",N1378*10000,""))</f>
        <v>31540730.0</v>
      </c>
      <c r="Q1378" s="2" t="s">
        <v>58</v>
      </c>
      <c r="R1378" s="2" t="s">
        <v>59</v>
      </c>
      <c r="S1378" s="2" t="s">
        <v>79</v>
      </c>
      <c r="T1378" s="2" t="s">
        <v>75</v>
      </c>
      <c r="U1378" s="4">
        <f>6.0</f>
        <v>6.0</v>
      </c>
      <c r="V1378" s="2" t="s">
        <v>62</v>
      </c>
      <c r="W1378" s="2" t="s">
        <v>80</v>
      </c>
      <c r="X1378" s="2" t="s">
        <v>64</v>
      </c>
      <c r="Y1378" s="2" t="s">
        <v>65</v>
      </c>
      <c r="Z1378" s="2">
        <v>0</v>
      </c>
      <c r="AA1378" s="2"/>
      <c r="AB1378" s="2"/>
      <c r="AC1378" s="4">
        <f>P1378*U1378/1000000</f>
        <v>189.24438</v>
      </c>
      <c r="AD1378" s="4">
        <f>AC1378*(1-Z1378/100)</f>
        <v>189.24438</v>
      </c>
      <c r="AE1378" s="2" t="s">
        <v>66</v>
      </c>
      <c r="AF1378" s="2" t="s">
        <v>67</v>
      </c>
      <c r="AG1378" s="2"/>
      <c r="AH1378" s="2" t="s">
        <v>69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1812</v>
      </c>
      <c r="B1379" s="2" t="s">
        <v>1809</v>
      </c>
      <c r="C1379" s="2" t="s">
        <v>47</v>
      </c>
      <c r="D1379" s="2" t="s">
        <v>226</v>
      </c>
      <c r="E1379" s="2" t="s">
        <v>227</v>
      </c>
      <c r="F1379" s="2" t="s">
        <v>228</v>
      </c>
      <c r="G1379" s="2" t="s">
        <v>117</v>
      </c>
      <c r="H1379" s="2" t="s">
        <v>628</v>
      </c>
      <c r="I1379" s="2" t="s">
        <v>53</v>
      </c>
      <c r="J1379" s="2" t="s">
        <v>230</v>
      </c>
      <c r="K1379" s="2" t="s">
        <v>55</v>
      </c>
      <c r="L1379" s="2" t="s">
        <v>51</v>
      </c>
      <c r="M1379" s="2" t="s">
        <v>82</v>
      </c>
      <c r="N1379" s="3">
        <v>31540.73</v>
      </c>
      <c r="O1379" s="3" t="s">
        <v>57</v>
      </c>
      <c r="P1379" s="4">
        <f>IF(O1379="吨",N1379*1000,IF(O1379="万立方米",N1379*10000,""))</f>
        <v>31540730.0</v>
      </c>
      <c r="Q1379" s="2" t="s">
        <v>58</v>
      </c>
      <c r="R1379" s="2" t="s">
        <v>59</v>
      </c>
      <c r="S1379" s="2" t="s">
        <v>83</v>
      </c>
      <c r="T1379" s="2" t="s">
        <v>61</v>
      </c>
      <c r="U1379" s="4">
        <f>0.35</f>
        <v>0.35</v>
      </c>
      <c r="V1379" s="2" t="s">
        <v>62</v>
      </c>
      <c r="W1379" s="2" t="s">
        <v>84</v>
      </c>
      <c r="X1379" s="2" t="s">
        <v>64</v>
      </c>
      <c r="Y1379" s="2" t="s">
        <v>65</v>
      </c>
      <c r="Z1379" s="2">
        <v>0</v>
      </c>
      <c r="AA1379" s="2"/>
      <c r="AB1379" s="2"/>
      <c r="AC1379" s="4">
        <f>P1379*U1379/1000000</f>
        <v>11.0392555</v>
      </c>
      <c r="AD1379" s="4">
        <f>AC1379*(1-Z1379/100)</f>
        <v>11.0392555</v>
      </c>
      <c r="AE1379" s="2" t="s">
        <v>66</v>
      </c>
      <c r="AF1379" s="2" t="s">
        <v>67</v>
      </c>
      <c r="AG1379" s="2"/>
      <c r="AH1379" s="2" t="s">
        <v>69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1813</v>
      </c>
      <c r="B1380" s="2" t="s">
        <v>1809</v>
      </c>
      <c r="C1380" s="2" t="s">
        <v>47</v>
      </c>
      <c r="D1380" s="2" t="s">
        <v>226</v>
      </c>
      <c r="E1380" s="2" t="s">
        <v>227</v>
      </c>
      <c r="F1380" s="2" t="s">
        <v>228</v>
      </c>
      <c r="G1380" s="2" t="s">
        <v>117</v>
      </c>
      <c r="H1380" s="2" t="s">
        <v>628</v>
      </c>
      <c r="I1380" s="2" t="s">
        <v>53</v>
      </c>
      <c r="J1380" s="2" t="s">
        <v>230</v>
      </c>
      <c r="K1380" s="2" t="s">
        <v>55</v>
      </c>
      <c r="L1380" s="2" t="s">
        <v>51</v>
      </c>
      <c r="M1380" s="2" t="s">
        <v>86</v>
      </c>
      <c r="N1380" s="3">
        <v>31540.73</v>
      </c>
      <c r="O1380" s="3" t="s">
        <v>57</v>
      </c>
      <c r="P1380" s="4">
        <f>IF(O1380="吨",N1380*1000,IF(O1380="万立方米",N1380*10000,""))</f>
        <v>31540730.0</v>
      </c>
      <c r="Q1380" s="2" t="s">
        <v>58</v>
      </c>
      <c r="R1380" s="2" t="s">
        <v>59</v>
      </c>
      <c r="S1380" s="2" t="s">
        <v>87</v>
      </c>
      <c r="T1380" s="2" t="s">
        <v>88</v>
      </c>
      <c r="U1380" s="4">
        <f>0.75</f>
        <v>0.75</v>
      </c>
      <c r="V1380" s="2" t="s">
        <v>62</v>
      </c>
      <c r="W1380" s="2" t="s">
        <v>89</v>
      </c>
      <c r="X1380" s="2" t="s">
        <v>64</v>
      </c>
      <c r="Y1380" s="2" t="s">
        <v>65</v>
      </c>
      <c r="Z1380" s="2">
        <v>0</v>
      </c>
      <c r="AA1380" s="2"/>
      <c r="AB1380" s="2"/>
      <c r="AC1380" s="4">
        <f>P1380*U1380/1000000</f>
        <v>23.6555475</v>
      </c>
      <c r="AD1380" s="4">
        <f>AC1381*(1-AA1380/100)+(AC1380-AC1381)*(1-AB1380/100)</f>
        <v>23.6555475</v>
      </c>
      <c r="AE1380" s="2" t="s">
        <v>66</v>
      </c>
      <c r="AF1380" s="2" t="s">
        <v>67</v>
      </c>
      <c r="AG1380" s="2"/>
      <c r="AH1380" s="2" t="s">
        <v>69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1814</v>
      </c>
      <c r="B1381" s="2" t="s">
        <v>1809</v>
      </c>
      <c r="C1381" s="2" t="s">
        <v>47</v>
      </c>
      <c r="D1381" s="2" t="s">
        <v>226</v>
      </c>
      <c r="E1381" s="2" t="s">
        <v>227</v>
      </c>
      <c r="F1381" s="2" t="s">
        <v>228</v>
      </c>
      <c r="G1381" s="2" t="s">
        <v>117</v>
      </c>
      <c r="H1381" s="2" t="s">
        <v>628</v>
      </c>
      <c r="I1381" s="2" t="s">
        <v>53</v>
      </c>
      <c r="J1381" s="2" t="s">
        <v>230</v>
      </c>
      <c r="K1381" s="2" t="s">
        <v>55</v>
      </c>
      <c r="L1381" s="2" t="s">
        <v>51</v>
      </c>
      <c r="M1381" s="2" t="s">
        <v>91</v>
      </c>
      <c r="N1381" s="3">
        <v>31540.73</v>
      </c>
      <c r="O1381" s="3" t="s">
        <v>57</v>
      </c>
      <c r="P1381" s="4">
        <f>IF(O1381="吨",N1381*1000,IF(O1381="万立方米",N1381*10000,""))</f>
        <v>31540730.0</v>
      </c>
      <c r="Q1381" s="2" t="s">
        <v>58</v>
      </c>
      <c r="R1381" s="2" t="s">
        <v>59</v>
      </c>
      <c r="S1381" s="2" t="s">
        <v>92</v>
      </c>
      <c r="T1381" s="2" t="s">
        <v>88</v>
      </c>
      <c r="U1381" s="4">
        <f>0.75</f>
        <v>0.75</v>
      </c>
      <c r="V1381" s="2" t="s">
        <v>62</v>
      </c>
      <c r="W1381" s="2" t="s">
        <v>93</v>
      </c>
      <c r="X1381" s="2" t="s">
        <v>64</v>
      </c>
      <c r="Y1381" s="2" t="s">
        <v>65</v>
      </c>
      <c r="Z1381" s="2">
        <v>0</v>
      </c>
      <c r="AA1381" s="2"/>
      <c r="AB1381" s="2"/>
      <c r="AC1381" s="4">
        <f>P1381*U1381/1000000</f>
        <v>23.6555475</v>
      </c>
      <c r="AD1381" s="4">
        <f>AC1381*(1-Z1381/100)</f>
        <v>23.6555475</v>
      </c>
      <c r="AE1381" s="2" t="s">
        <v>66</v>
      </c>
      <c r="AF1381" s="2" t="s">
        <v>67</v>
      </c>
      <c r="AG1381" s="2"/>
      <c r="AH1381" s="2" t="s">
        <v>69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1815</v>
      </c>
      <c r="B1382" s="2" t="s">
        <v>1809</v>
      </c>
      <c r="C1382" s="2" t="s">
        <v>47</v>
      </c>
      <c r="D1382" s="2" t="s">
        <v>226</v>
      </c>
      <c r="E1382" s="2" t="s">
        <v>227</v>
      </c>
      <c r="F1382" s="2" t="s">
        <v>228</v>
      </c>
      <c r="G1382" s="2" t="s">
        <v>117</v>
      </c>
      <c r="H1382" s="2" t="s">
        <v>628</v>
      </c>
      <c r="I1382" s="2" t="s">
        <v>53</v>
      </c>
      <c r="J1382" s="2" t="s">
        <v>230</v>
      </c>
      <c r="K1382" s="2" t="s">
        <v>55</v>
      </c>
      <c r="L1382" s="2" t="s">
        <v>51</v>
      </c>
      <c r="M1382" s="2" t="s">
        <v>95</v>
      </c>
      <c r="N1382" s="3">
        <v>31540.73</v>
      </c>
      <c r="O1382" s="3" t="s">
        <v>57</v>
      </c>
      <c r="P1382" s="4">
        <f>IF(O1382="吨",N1382*1000,IF(O1382="万立方米",N1382*10000,""))</f>
        <v>31540730.0</v>
      </c>
      <c r="Q1382" s="2" t="s">
        <v>58</v>
      </c>
      <c r="R1382" s="2" t="s">
        <v>59</v>
      </c>
      <c r="S1382" s="2" t="s">
        <v>96</v>
      </c>
      <c r="T1382" s="2" t="s">
        <v>97</v>
      </c>
      <c r="U1382" s="4">
        <f>1.7</f>
        <v>1.7</v>
      </c>
      <c r="V1382" s="2" t="s">
        <v>62</v>
      </c>
      <c r="W1382" s="2" t="s">
        <v>98</v>
      </c>
      <c r="X1382" s="2" t="s">
        <v>64</v>
      </c>
      <c r="Y1382" s="2" t="s">
        <v>65</v>
      </c>
      <c r="Z1382" s="2">
        <v>0</v>
      </c>
      <c r="AA1382" s="2"/>
      <c r="AB1382" s="2"/>
      <c r="AC1382" s="4">
        <f>P1382*U1382/1000000</f>
        <v>53.619241</v>
      </c>
      <c r="AD1382" s="4">
        <f>AC1382*(1-Z1382/100)</f>
        <v>53.619241</v>
      </c>
      <c r="AE1382" s="2" t="s">
        <v>66</v>
      </c>
      <c r="AF1382" s="2" t="s">
        <v>67</v>
      </c>
      <c r="AG1382" s="2"/>
      <c r="AH1382" s="2" t="s">
        <v>69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1816</v>
      </c>
      <c r="B1383" s="2" t="s">
        <v>1809</v>
      </c>
      <c r="C1383" s="2" t="s">
        <v>47</v>
      </c>
      <c r="D1383" s="2" t="s">
        <v>226</v>
      </c>
      <c r="E1383" s="2" t="s">
        <v>227</v>
      </c>
      <c r="F1383" s="2" t="s">
        <v>228</v>
      </c>
      <c r="G1383" s="2" t="s">
        <v>117</v>
      </c>
      <c r="H1383" s="2" t="s">
        <v>628</v>
      </c>
      <c r="I1383" s="2" t="s">
        <v>53</v>
      </c>
      <c r="J1383" s="2" t="s">
        <v>230</v>
      </c>
      <c r="K1383" s="2" t="s">
        <v>55</v>
      </c>
      <c r="L1383" s="2" t="s">
        <v>51</v>
      </c>
      <c r="M1383" s="2" t="s">
        <v>100</v>
      </c>
      <c r="N1383" s="3">
        <v>31540.73</v>
      </c>
      <c r="O1383" s="3" t="s">
        <v>57</v>
      </c>
      <c r="P1383" s="4">
        <f>IF(O1383="吨",N1383*1000,IF(O1383="万立方米",N1383*10000,""))</f>
        <v>31540730.0</v>
      </c>
      <c r="Q1383" s="2" t="s">
        <v>58</v>
      </c>
      <c r="R1383" s="2" t="s">
        <v>59</v>
      </c>
      <c r="S1383" s="2" t="s">
        <v>101</v>
      </c>
      <c r="T1383" s="2" t="s">
        <v>75</v>
      </c>
      <c r="U1383" s="4">
        <f>0.12</f>
        <v>0.12</v>
      </c>
      <c r="V1383" s="2" t="s">
        <v>62</v>
      </c>
      <c r="W1383" s="2" t="s">
        <v>102</v>
      </c>
      <c r="X1383" s="2" t="s">
        <v>64</v>
      </c>
      <c r="Y1383" s="2" t="s">
        <v>65</v>
      </c>
      <c r="Z1383" s="2">
        <v>0</v>
      </c>
      <c r="AA1383" s="2"/>
      <c r="AB1383" s="2"/>
      <c r="AC1383" s="4">
        <f>P1383*U1383/1000000</f>
        <v>3.7848876</v>
      </c>
      <c r="AD1383" s="4">
        <f>AC1383*(1-Z1383/100)</f>
        <v>3.7848876</v>
      </c>
      <c r="AE1383" s="2" t="s">
        <v>66</v>
      </c>
      <c r="AF1383" s="2" t="s">
        <v>67</v>
      </c>
      <c r="AG1383" s="2"/>
      <c r="AH1383" s="2" t="s">
        <v>69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1817</v>
      </c>
      <c r="B1384" s="2" t="s">
        <v>1809</v>
      </c>
      <c r="C1384" s="2" t="s">
        <v>47</v>
      </c>
      <c r="D1384" s="2" t="s">
        <v>226</v>
      </c>
      <c r="E1384" s="2" t="s">
        <v>227</v>
      </c>
      <c r="F1384" s="2" t="s">
        <v>228</v>
      </c>
      <c r="G1384" s="2" t="s">
        <v>117</v>
      </c>
      <c r="H1384" s="2" t="s">
        <v>628</v>
      </c>
      <c r="I1384" s="2"/>
      <c r="J1384" s="2"/>
      <c r="K1384" s="2"/>
      <c r="L1384" s="2"/>
      <c r="M1384" s="2" t="s">
        <v>104</v>
      </c>
      <c r="N1384" s="3"/>
      <c r="O1384" s="3"/>
      <c r="P1384" s="4">
        <v>0.0</v>
      </c>
      <c r="Q1384" s="2" t="s">
        <v>105</v>
      </c>
      <c r="R1384" s="2" t="s">
        <v>106</v>
      </c>
      <c r="S1384" s="2" t="s">
        <v>107</v>
      </c>
      <c r="T1384" s="2" t="s">
        <v>108</v>
      </c>
      <c r="U1384" s="4">
        <f>0.0</f>
        <v>0.0</v>
      </c>
      <c r="V1384" s="2" t="s">
        <v>109</v>
      </c>
      <c r="W1384" s="2" t="s">
        <v>110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134</v>
      </c>
      <c r="AH1384" s="2" t="s">
        <v>69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1818</v>
      </c>
      <c r="B1385" s="2" t="s">
        <v>1819</v>
      </c>
      <c r="C1385" s="2" t="s">
        <v>47</v>
      </c>
      <c r="D1385" s="2" t="s">
        <v>1820</v>
      </c>
      <c r="E1385" s="2" t="s">
        <v>227</v>
      </c>
      <c r="F1385" s="2" t="s">
        <v>178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51</v>
      </c>
      <c r="M1385" s="2" t="s">
        <v>56</v>
      </c>
      <c r="N1385" s="3">
        <v>1090165</v>
      </c>
      <c r="O1385" s="3" t="s">
        <v>57</v>
      </c>
      <c r="P1385" s="4">
        <f>IF(O1385="吨",N1385*1000,IF(O1385="万立方米",N1385*10000,""))</f>
        <v>1090165000.0</v>
      </c>
      <c r="Q1385" s="2" t="s">
        <v>58</v>
      </c>
      <c r="R1385" s="2" t="s">
        <v>59</v>
      </c>
      <c r="S1385" s="2" t="s">
        <v>60</v>
      </c>
      <c r="T1385" s="2" t="s">
        <v>61</v>
      </c>
      <c r="U1385" s="4">
        <f>0.06</f>
        <v>0.06</v>
      </c>
      <c r="V1385" s="2" t="s">
        <v>62</v>
      </c>
      <c r="W1385" s="2" t="s">
        <v>63</v>
      </c>
      <c r="X1385" s="2" t="s">
        <v>64</v>
      </c>
      <c r="Y1385" s="2" t="s">
        <v>65</v>
      </c>
      <c r="Z1385" s="2">
        <v>0</v>
      </c>
      <c r="AA1385" s="2"/>
      <c r="AB1385" s="2"/>
      <c r="AC1385" s="4">
        <f>P1385*U1385/1000000</f>
        <v>65.4099</v>
      </c>
      <c r="AD1385" s="4">
        <f>AC1385*(1-Z1385/100)</f>
        <v>65.4099</v>
      </c>
      <c r="AE1385" s="2" t="s">
        <v>66</v>
      </c>
      <c r="AF1385" s="2" t="s">
        <v>67</v>
      </c>
      <c r="AG1385" s="2" t="s">
        <v>68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1821</v>
      </c>
      <c r="B1386" s="2" t="s">
        <v>1819</v>
      </c>
      <c r="C1386" s="2" t="s">
        <v>47</v>
      </c>
      <c r="D1386" s="2" t="s">
        <v>1820</v>
      </c>
      <c r="E1386" s="2" t="s">
        <v>227</v>
      </c>
      <c r="F1386" s="2" t="s">
        <v>178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51</v>
      </c>
      <c r="M1386" s="2" t="s">
        <v>73</v>
      </c>
      <c r="N1386" s="3">
        <v>1090165</v>
      </c>
      <c r="O1386" s="3" t="s">
        <v>57</v>
      </c>
      <c r="P1386" s="4">
        <f>IF(O1386="吨",N1386*1000,IF(O1386="万立方米",N1386*10000,""))</f>
        <v>1090165000.0</v>
      </c>
      <c r="Q1386" s="2" t="s">
        <v>58</v>
      </c>
      <c r="R1386" s="2" t="s">
        <v>59</v>
      </c>
      <c r="S1386" s="2" t="s">
        <v>74</v>
      </c>
      <c r="T1386" s="2" t="s">
        <v>75</v>
      </c>
      <c r="U1386" s="4">
        <f>1.5</f>
        <v>1.5</v>
      </c>
      <c r="V1386" s="2" t="s">
        <v>62</v>
      </c>
      <c r="W1386" s="2" t="s">
        <v>76</v>
      </c>
      <c r="X1386" s="2" t="s">
        <v>64</v>
      </c>
      <c r="Y1386" s="2" t="s">
        <v>65</v>
      </c>
      <c r="Z1386" s="2">
        <v>0</v>
      </c>
      <c r="AA1386" s="2"/>
      <c r="AB1386" s="2"/>
      <c r="AC1386" s="4">
        <f>P1386*U1386/1000000</f>
        <v>1635.2475</v>
      </c>
      <c r="AD1386" s="4">
        <f>AC1386*(1-Z1386/100)</f>
        <v>1635.2475</v>
      </c>
      <c r="AE1386" s="2" t="s">
        <v>66</v>
      </c>
      <c r="AF1386" s="2" t="s">
        <v>67</v>
      </c>
      <c r="AG1386" s="2" t="s">
        <v>68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1822</v>
      </c>
      <c r="B1387" s="2" t="s">
        <v>1819</v>
      </c>
      <c r="C1387" s="2" t="s">
        <v>47</v>
      </c>
      <c r="D1387" s="2" t="s">
        <v>1820</v>
      </c>
      <c r="E1387" s="2" t="s">
        <v>227</v>
      </c>
      <c r="F1387" s="2" t="s">
        <v>178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51</v>
      </c>
      <c r="M1387" s="2" t="s">
        <v>78</v>
      </c>
      <c r="N1387" s="3">
        <v>1090165</v>
      </c>
      <c r="O1387" s="3" t="s">
        <v>57</v>
      </c>
      <c r="P1387" s="4">
        <f>IF(O1387="吨",N1387*1000,IF(O1387="万立方米",N1387*10000,""))</f>
        <v>1090165000.0</v>
      </c>
      <c r="Q1387" s="2" t="s">
        <v>58</v>
      </c>
      <c r="R1387" s="2" t="s">
        <v>59</v>
      </c>
      <c r="S1387" s="2" t="s">
        <v>79</v>
      </c>
      <c r="T1387" s="2" t="s">
        <v>75</v>
      </c>
      <c r="U1387" s="4">
        <f>6.0</f>
        <v>6.0</v>
      </c>
      <c r="V1387" s="2" t="s">
        <v>62</v>
      </c>
      <c r="W1387" s="2" t="s">
        <v>80</v>
      </c>
      <c r="X1387" s="2" t="s">
        <v>64</v>
      </c>
      <c r="Y1387" s="2" t="s">
        <v>65</v>
      </c>
      <c r="Z1387" s="2">
        <v>0</v>
      </c>
      <c r="AA1387" s="2"/>
      <c r="AB1387" s="2"/>
      <c r="AC1387" s="4">
        <f>P1387*U1387/1000000</f>
        <v>6540.99</v>
      </c>
      <c r="AD1387" s="4">
        <f>AC1387*(1-Z1387/100)</f>
        <v>6540.99</v>
      </c>
      <c r="AE1387" s="2" t="s">
        <v>66</v>
      </c>
      <c r="AF1387" s="2" t="s">
        <v>67</v>
      </c>
      <c r="AG1387" s="2" t="s">
        <v>68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1823</v>
      </c>
      <c r="B1388" s="2" t="s">
        <v>1819</v>
      </c>
      <c r="C1388" s="2" t="s">
        <v>47</v>
      </c>
      <c r="D1388" s="2" t="s">
        <v>1820</v>
      </c>
      <c r="E1388" s="2" t="s">
        <v>227</v>
      </c>
      <c r="F1388" s="2" t="s">
        <v>178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51</v>
      </c>
      <c r="M1388" s="2" t="s">
        <v>82</v>
      </c>
      <c r="N1388" s="3">
        <v>1090165</v>
      </c>
      <c r="O1388" s="3" t="s">
        <v>57</v>
      </c>
      <c r="P1388" s="4">
        <f>IF(O1388="吨",N1388*1000,IF(O1388="万立方米",N1388*10000,""))</f>
        <v>1090165000.0</v>
      </c>
      <c r="Q1388" s="2" t="s">
        <v>58</v>
      </c>
      <c r="R1388" s="2" t="s">
        <v>59</v>
      </c>
      <c r="S1388" s="2" t="s">
        <v>83</v>
      </c>
      <c r="T1388" s="2" t="s">
        <v>61</v>
      </c>
      <c r="U1388" s="4">
        <f>0.35</f>
        <v>0.35</v>
      </c>
      <c r="V1388" s="2" t="s">
        <v>62</v>
      </c>
      <c r="W1388" s="2" t="s">
        <v>84</v>
      </c>
      <c r="X1388" s="2" t="s">
        <v>64</v>
      </c>
      <c r="Y1388" s="2" t="s">
        <v>65</v>
      </c>
      <c r="Z1388" s="2">
        <v>0</v>
      </c>
      <c r="AA1388" s="2"/>
      <c r="AB1388" s="2"/>
      <c r="AC1388" s="4">
        <f>P1388*U1388/1000000</f>
        <v>381.55775</v>
      </c>
      <c r="AD1388" s="4">
        <f>AC1388*(1-Z1388/100)</f>
        <v>381.55775</v>
      </c>
      <c r="AE1388" s="2" t="s">
        <v>66</v>
      </c>
      <c r="AF1388" s="2" t="s">
        <v>67</v>
      </c>
      <c r="AG1388" s="2" t="s">
        <v>68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1824</v>
      </c>
      <c r="B1389" s="2" t="s">
        <v>1819</v>
      </c>
      <c r="C1389" s="2" t="s">
        <v>47</v>
      </c>
      <c r="D1389" s="2" t="s">
        <v>1820</v>
      </c>
      <c r="E1389" s="2" t="s">
        <v>227</v>
      </c>
      <c r="F1389" s="2" t="s">
        <v>178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51</v>
      </c>
      <c r="M1389" s="2" t="s">
        <v>86</v>
      </c>
      <c r="N1389" s="3">
        <v>1090165</v>
      </c>
      <c r="O1389" s="3" t="s">
        <v>57</v>
      </c>
      <c r="P1389" s="4">
        <f>IF(O1389="吨",N1389*1000,IF(O1389="万立方米",N1389*10000,""))</f>
        <v>1090165000.0</v>
      </c>
      <c r="Q1389" s="2" t="s">
        <v>58</v>
      </c>
      <c r="R1389" s="2" t="s">
        <v>59</v>
      </c>
      <c r="S1389" s="2" t="s">
        <v>87</v>
      </c>
      <c r="T1389" s="2" t="s">
        <v>88</v>
      </c>
      <c r="U1389" s="4">
        <f>0.75</f>
        <v>0.75</v>
      </c>
      <c r="V1389" s="2" t="s">
        <v>62</v>
      </c>
      <c r="W1389" s="2" t="s">
        <v>89</v>
      </c>
      <c r="X1389" s="2" t="s">
        <v>64</v>
      </c>
      <c r="Y1389" s="2" t="s">
        <v>65</v>
      </c>
      <c r="Z1389" s="2">
        <v>0</v>
      </c>
      <c r="AA1389" s="2"/>
      <c r="AB1389" s="2"/>
      <c r="AC1389" s="4">
        <f>P1389*U1389/1000000</f>
        <v>817.62375</v>
      </c>
      <c r="AD1389" s="4">
        <f>AC1390*(1-AA1389/100)+(AC1389-AC1390)*(1-AB1389/100)</f>
        <v>817.62375</v>
      </c>
      <c r="AE1389" s="2" t="s">
        <v>66</v>
      </c>
      <c r="AF1389" s="2" t="s">
        <v>67</v>
      </c>
      <c r="AG1389" s="2" t="s">
        <v>68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1825</v>
      </c>
      <c r="B1390" s="2" t="s">
        <v>1819</v>
      </c>
      <c r="C1390" s="2" t="s">
        <v>47</v>
      </c>
      <c r="D1390" s="2" t="s">
        <v>1820</v>
      </c>
      <c r="E1390" s="2" t="s">
        <v>227</v>
      </c>
      <c r="F1390" s="2" t="s">
        <v>178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51</v>
      </c>
      <c r="M1390" s="2" t="s">
        <v>91</v>
      </c>
      <c r="N1390" s="3">
        <v>1090165</v>
      </c>
      <c r="O1390" s="3" t="s">
        <v>57</v>
      </c>
      <c r="P1390" s="4">
        <f>IF(O1390="吨",N1390*1000,IF(O1390="万立方米",N1390*10000,""))</f>
        <v>1090165000.0</v>
      </c>
      <c r="Q1390" s="2" t="s">
        <v>58</v>
      </c>
      <c r="R1390" s="2" t="s">
        <v>59</v>
      </c>
      <c r="S1390" s="2" t="s">
        <v>92</v>
      </c>
      <c r="T1390" s="2" t="s">
        <v>88</v>
      </c>
      <c r="U1390" s="4">
        <f>0.75</f>
        <v>0.75</v>
      </c>
      <c r="V1390" s="2" t="s">
        <v>62</v>
      </c>
      <c r="W1390" s="2" t="s">
        <v>93</v>
      </c>
      <c r="X1390" s="2" t="s">
        <v>64</v>
      </c>
      <c r="Y1390" s="2" t="s">
        <v>65</v>
      </c>
      <c r="Z1390" s="2">
        <v>0</v>
      </c>
      <c r="AA1390" s="2"/>
      <c r="AB1390" s="2"/>
      <c r="AC1390" s="4">
        <f>P1390*U1390/1000000</f>
        <v>817.62375</v>
      </c>
      <c r="AD1390" s="4">
        <f>AC1390*(1-Z1390/100)</f>
        <v>817.62375</v>
      </c>
      <c r="AE1390" s="2" t="s">
        <v>66</v>
      </c>
      <c r="AF1390" s="2" t="s">
        <v>67</v>
      </c>
      <c r="AG1390" s="2" t="s">
        <v>68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1826</v>
      </c>
      <c r="B1391" s="2" t="s">
        <v>1819</v>
      </c>
      <c r="C1391" s="2" t="s">
        <v>47</v>
      </c>
      <c r="D1391" s="2" t="s">
        <v>1820</v>
      </c>
      <c r="E1391" s="2" t="s">
        <v>227</v>
      </c>
      <c r="F1391" s="2" t="s">
        <v>178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51</v>
      </c>
      <c r="M1391" s="2" t="s">
        <v>95</v>
      </c>
      <c r="N1391" s="3">
        <v>1090165</v>
      </c>
      <c r="O1391" s="3" t="s">
        <v>57</v>
      </c>
      <c r="P1391" s="4">
        <f>IF(O1391="吨",N1391*1000,IF(O1391="万立方米",N1391*10000,""))</f>
        <v>1090165000.0</v>
      </c>
      <c r="Q1391" s="2" t="s">
        <v>58</v>
      </c>
      <c r="R1391" s="2" t="s">
        <v>59</v>
      </c>
      <c r="S1391" s="2" t="s">
        <v>96</v>
      </c>
      <c r="T1391" s="2" t="s">
        <v>97</v>
      </c>
      <c r="U1391" s="4">
        <f>1.7</f>
        <v>1.7</v>
      </c>
      <c r="V1391" s="2" t="s">
        <v>62</v>
      </c>
      <c r="W1391" s="2" t="s">
        <v>98</v>
      </c>
      <c r="X1391" s="2" t="s">
        <v>64</v>
      </c>
      <c r="Y1391" s="2" t="s">
        <v>65</v>
      </c>
      <c r="Z1391" s="2">
        <v>0</v>
      </c>
      <c r="AA1391" s="2"/>
      <c r="AB1391" s="2"/>
      <c r="AC1391" s="4">
        <f>P1391*U1391/1000000</f>
        <v>1853.2805</v>
      </c>
      <c r="AD1391" s="4">
        <f>AC1391*(1-Z1391/100)</f>
        <v>1853.2805</v>
      </c>
      <c r="AE1391" s="2" t="s">
        <v>66</v>
      </c>
      <c r="AF1391" s="2" t="s">
        <v>67</v>
      </c>
      <c r="AG1391" s="2" t="s">
        <v>68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1827</v>
      </c>
      <c r="B1392" s="2" t="s">
        <v>1819</v>
      </c>
      <c r="C1392" s="2" t="s">
        <v>47</v>
      </c>
      <c r="D1392" s="2" t="s">
        <v>1820</v>
      </c>
      <c r="E1392" s="2" t="s">
        <v>227</v>
      </c>
      <c r="F1392" s="2" t="s">
        <v>178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51</v>
      </c>
      <c r="M1392" s="2" t="s">
        <v>100</v>
      </c>
      <c r="N1392" s="3">
        <v>1090165</v>
      </c>
      <c r="O1392" s="3" t="s">
        <v>57</v>
      </c>
      <c r="P1392" s="4">
        <f>IF(O1392="吨",N1392*1000,IF(O1392="万立方米",N1392*10000,""))</f>
        <v>1090165000.0</v>
      </c>
      <c r="Q1392" s="2" t="s">
        <v>58</v>
      </c>
      <c r="R1392" s="2" t="s">
        <v>59</v>
      </c>
      <c r="S1392" s="2" t="s">
        <v>101</v>
      </c>
      <c r="T1392" s="2" t="s">
        <v>75</v>
      </c>
      <c r="U1392" s="4">
        <f>0.12</f>
        <v>0.12</v>
      </c>
      <c r="V1392" s="2" t="s">
        <v>62</v>
      </c>
      <c r="W1392" s="2" t="s">
        <v>102</v>
      </c>
      <c r="X1392" s="2" t="s">
        <v>64</v>
      </c>
      <c r="Y1392" s="2" t="s">
        <v>65</v>
      </c>
      <c r="Z1392" s="2">
        <v>0</v>
      </c>
      <c r="AA1392" s="2"/>
      <c r="AB1392" s="2"/>
      <c r="AC1392" s="4">
        <f>P1392*U1392/1000000</f>
        <v>130.8198</v>
      </c>
      <c r="AD1392" s="4">
        <f>AC1392*(1-Z1392/100)</f>
        <v>130.8198</v>
      </c>
      <c r="AE1392" s="2" t="s">
        <v>66</v>
      </c>
      <c r="AF1392" s="2" t="s">
        <v>67</v>
      </c>
      <c r="AG1392" s="2" t="s">
        <v>68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1828</v>
      </c>
      <c r="B1393" s="2" t="s">
        <v>1819</v>
      </c>
      <c r="C1393" s="2" t="s">
        <v>47</v>
      </c>
      <c r="D1393" s="2" t="s">
        <v>1820</v>
      </c>
      <c r="E1393" s="2" t="s">
        <v>227</v>
      </c>
      <c r="F1393" s="2" t="s">
        <v>178</v>
      </c>
      <c r="G1393" s="2" t="s">
        <v>51</v>
      </c>
      <c r="H1393" s="2" t="s">
        <v>52</v>
      </c>
      <c r="I1393" s="2"/>
      <c r="J1393" s="2"/>
      <c r="K1393" s="2" t="s">
        <v>147</v>
      </c>
      <c r="L1393" s="2" t="s">
        <v>148</v>
      </c>
      <c r="M1393" s="2" t="s">
        <v>104</v>
      </c>
      <c r="N1393" s="3"/>
      <c r="O1393" s="3"/>
      <c r="P1393" s="4">
        <v>1090165000.0</v>
      </c>
      <c r="Q1393" s="2" t="s">
        <v>105</v>
      </c>
      <c r="R1393" s="2" t="s">
        <v>106</v>
      </c>
      <c r="S1393" s="2" t="s">
        <v>107</v>
      </c>
      <c r="T1393" s="2" t="s">
        <v>108</v>
      </c>
      <c r="U1393" s="4">
        <f>0.0</f>
        <v>0.0</v>
      </c>
      <c r="V1393" s="2" t="s">
        <v>109</v>
      </c>
      <c r="W1393" s="2" t="s">
        <v>110</v>
      </c>
      <c r="X1393" s="2"/>
      <c r="Y1393" s="2" t="s">
        <v>65</v>
      </c>
      <c r="Z1393" s="2">
        <v>0</v>
      </c>
      <c r="AA1393" s="2"/>
      <c r="AB1393" s="2"/>
      <c r="AC1393" s="4">
        <f>P1393*U1393/1000000</f>
        <v>0.0</v>
      </c>
      <c r="AD1393" s="4">
        <f>AC1393*(1-Z1393/100)</f>
        <v>0.0</v>
      </c>
      <c r="AE1393" s="2" t="s">
        <v>66</v>
      </c>
      <c r="AF1393" s="2" t="s">
        <v>67</v>
      </c>
      <c r="AG1393" s="2" t="s">
        <v>68</v>
      </c>
      <c r="AH1393" s="2" t="s">
        <v>69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1829</v>
      </c>
      <c r="B1394" s="2" t="s">
        <v>1830</v>
      </c>
      <c r="C1394" s="2" t="s">
        <v>47</v>
      </c>
      <c r="D1394" s="2" t="s">
        <v>1831</v>
      </c>
      <c r="E1394" s="2" t="s">
        <v>227</v>
      </c>
      <c r="F1394" s="2" t="s">
        <v>116</v>
      </c>
      <c r="G1394" s="2" t="s">
        <v>181</v>
      </c>
      <c r="H1394" s="2" t="s">
        <v>52</v>
      </c>
      <c r="I1394" s="2" t="s">
        <v>53</v>
      </c>
      <c r="J1394" s="2" t="s">
        <v>1418</v>
      </c>
      <c r="K1394" s="2" t="s">
        <v>55</v>
      </c>
      <c r="L1394" s="2" t="s">
        <v>51</v>
      </c>
      <c r="M1394" s="2" t="s">
        <v>56</v>
      </c>
      <c r="N1394" s="3">
        <v>97.18000000000001</v>
      </c>
      <c r="O1394" s="3" t="s">
        <v>57</v>
      </c>
      <c r="P1394" s="4">
        <f>IF(O1394="吨",N1394*1000,IF(O1394="万立方米",N1394*10000,""))</f>
        <v>97180.0</v>
      </c>
      <c r="Q1394" s="2" t="s">
        <v>58</v>
      </c>
      <c r="R1394" s="2" t="s">
        <v>59</v>
      </c>
      <c r="S1394" s="2" t="s">
        <v>60</v>
      </c>
      <c r="T1394" s="2" t="s">
        <v>61</v>
      </c>
      <c r="U1394" s="4">
        <f>0.06</f>
        <v>0.06</v>
      </c>
      <c r="V1394" s="2" t="s">
        <v>62</v>
      </c>
      <c r="W1394" s="2" t="s">
        <v>63</v>
      </c>
      <c r="X1394" s="2" t="s">
        <v>64</v>
      </c>
      <c r="Y1394" s="2" t="s">
        <v>65</v>
      </c>
      <c r="Z1394" s="2">
        <v>0</v>
      </c>
      <c r="AA1394" s="2"/>
      <c r="AB1394" s="2"/>
      <c r="AC1394" s="4">
        <f>P1394*U1394/1000000</f>
        <v>0.0058308000000000006</v>
      </c>
      <c r="AD1394" s="4">
        <f>AC1394*(1-Z1394/100)</f>
        <v>0.0058308000000000006</v>
      </c>
      <c r="AE1394" s="2" t="s">
        <v>66</v>
      </c>
      <c r="AF1394" s="2" t="s">
        <v>67</v>
      </c>
      <c r="AG1394" s="2"/>
      <c r="AH1394" s="2" t="s">
        <v>69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1832</v>
      </c>
      <c r="B1395" s="2" t="s">
        <v>1830</v>
      </c>
      <c r="C1395" s="2" t="s">
        <v>47</v>
      </c>
      <c r="D1395" s="2" t="s">
        <v>1831</v>
      </c>
      <c r="E1395" s="2" t="s">
        <v>227</v>
      </c>
      <c r="F1395" s="2" t="s">
        <v>116</v>
      </c>
      <c r="G1395" s="2" t="s">
        <v>181</v>
      </c>
      <c r="H1395" s="2" t="s">
        <v>52</v>
      </c>
      <c r="I1395" s="2" t="s">
        <v>53</v>
      </c>
      <c r="J1395" s="2" t="s">
        <v>1418</v>
      </c>
      <c r="K1395" s="2" t="s">
        <v>55</v>
      </c>
      <c r="L1395" s="2" t="s">
        <v>51</v>
      </c>
      <c r="M1395" s="2" t="s">
        <v>73</v>
      </c>
      <c r="N1395" s="3">
        <v>97.18000000000001</v>
      </c>
      <c r="O1395" s="3" t="s">
        <v>57</v>
      </c>
      <c r="P1395" s="4">
        <f>IF(O1395="吨",N1395*1000,IF(O1395="万立方米",N1395*10000,""))</f>
        <v>97180.0</v>
      </c>
      <c r="Q1395" s="2" t="s">
        <v>58</v>
      </c>
      <c r="R1395" s="2" t="s">
        <v>59</v>
      </c>
      <c r="S1395" s="2" t="s">
        <v>74</v>
      </c>
      <c r="T1395" s="2" t="s">
        <v>75</v>
      </c>
      <c r="U1395" s="4">
        <f>1.5</f>
        <v>1.5</v>
      </c>
      <c r="V1395" s="2" t="s">
        <v>62</v>
      </c>
      <c r="W1395" s="2" t="s">
        <v>76</v>
      </c>
      <c r="X1395" s="2" t="s">
        <v>64</v>
      </c>
      <c r="Y1395" s="2" t="s">
        <v>65</v>
      </c>
      <c r="Z1395" s="2">
        <v>0</v>
      </c>
      <c r="AA1395" s="2"/>
      <c r="AB1395" s="2"/>
      <c r="AC1395" s="4">
        <f>P1395*U1395/1000000</f>
        <v>0.14577</v>
      </c>
      <c r="AD1395" s="4">
        <f>AC1395*(1-Z1395/100)</f>
        <v>0.14577</v>
      </c>
      <c r="AE1395" s="2" t="s">
        <v>66</v>
      </c>
      <c r="AF1395" s="2" t="s">
        <v>67</v>
      </c>
      <c r="AG1395" s="2"/>
      <c r="AH1395" s="2" t="s">
        <v>69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1833</v>
      </c>
      <c r="B1396" s="2" t="s">
        <v>1830</v>
      </c>
      <c r="C1396" s="2" t="s">
        <v>47</v>
      </c>
      <c r="D1396" s="2" t="s">
        <v>1831</v>
      </c>
      <c r="E1396" s="2" t="s">
        <v>227</v>
      </c>
      <c r="F1396" s="2" t="s">
        <v>116</v>
      </c>
      <c r="G1396" s="2" t="s">
        <v>181</v>
      </c>
      <c r="H1396" s="2" t="s">
        <v>52</v>
      </c>
      <c r="I1396" s="2" t="s">
        <v>53</v>
      </c>
      <c r="J1396" s="2" t="s">
        <v>1418</v>
      </c>
      <c r="K1396" s="2" t="s">
        <v>55</v>
      </c>
      <c r="L1396" s="2" t="s">
        <v>51</v>
      </c>
      <c r="M1396" s="2" t="s">
        <v>78</v>
      </c>
      <c r="N1396" s="3">
        <v>97.18000000000001</v>
      </c>
      <c r="O1396" s="3" t="s">
        <v>57</v>
      </c>
      <c r="P1396" s="4">
        <f>IF(O1396="吨",N1396*1000,IF(O1396="万立方米",N1396*10000,""))</f>
        <v>97180.0</v>
      </c>
      <c r="Q1396" s="2" t="s">
        <v>58</v>
      </c>
      <c r="R1396" s="2" t="s">
        <v>59</v>
      </c>
      <c r="S1396" s="2" t="s">
        <v>79</v>
      </c>
      <c r="T1396" s="2" t="s">
        <v>75</v>
      </c>
      <c r="U1396" s="4">
        <f>6.0</f>
        <v>6.0</v>
      </c>
      <c r="V1396" s="2" t="s">
        <v>62</v>
      </c>
      <c r="W1396" s="2" t="s">
        <v>80</v>
      </c>
      <c r="X1396" s="2" t="s">
        <v>64</v>
      </c>
      <c r="Y1396" s="2" t="s">
        <v>65</v>
      </c>
      <c r="Z1396" s="2">
        <v>0</v>
      </c>
      <c r="AA1396" s="2"/>
      <c r="AB1396" s="2"/>
      <c r="AC1396" s="4">
        <f>P1396*U1396/1000000</f>
        <v>0.58308</v>
      </c>
      <c r="AD1396" s="4">
        <f>AC1396*(1-Z1396/100)</f>
        <v>0.58308</v>
      </c>
      <c r="AE1396" s="2" t="s">
        <v>66</v>
      </c>
      <c r="AF1396" s="2" t="s">
        <v>67</v>
      </c>
      <c r="AG1396" s="2"/>
      <c r="AH1396" s="2" t="s">
        <v>69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1834</v>
      </c>
      <c r="B1397" s="2" t="s">
        <v>1830</v>
      </c>
      <c r="C1397" s="2" t="s">
        <v>47</v>
      </c>
      <c r="D1397" s="2" t="s">
        <v>1831</v>
      </c>
      <c r="E1397" s="2" t="s">
        <v>227</v>
      </c>
      <c r="F1397" s="2" t="s">
        <v>116</v>
      </c>
      <c r="G1397" s="2" t="s">
        <v>181</v>
      </c>
      <c r="H1397" s="2" t="s">
        <v>52</v>
      </c>
      <c r="I1397" s="2" t="s">
        <v>53</v>
      </c>
      <c r="J1397" s="2" t="s">
        <v>1418</v>
      </c>
      <c r="K1397" s="2" t="s">
        <v>55</v>
      </c>
      <c r="L1397" s="2" t="s">
        <v>51</v>
      </c>
      <c r="M1397" s="2" t="s">
        <v>82</v>
      </c>
      <c r="N1397" s="3">
        <v>97.18000000000001</v>
      </c>
      <c r="O1397" s="3" t="s">
        <v>57</v>
      </c>
      <c r="P1397" s="4">
        <f>IF(O1397="吨",N1397*1000,IF(O1397="万立方米",N1397*10000,""))</f>
        <v>97180.0</v>
      </c>
      <c r="Q1397" s="2" t="s">
        <v>58</v>
      </c>
      <c r="R1397" s="2" t="s">
        <v>59</v>
      </c>
      <c r="S1397" s="2" t="s">
        <v>83</v>
      </c>
      <c r="T1397" s="2" t="s">
        <v>61</v>
      </c>
      <c r="U1397" s="4">
        <f>0.35</f>
        <v>0.35</v>
      </c>
      <c r="V1397" s="2" t="s">
        <v>62</v>
      </c>
      <c r="W1397" s="2" t="s">
        <v>84</v>
      </c>
      <c r="X1397" s="2" t="s">
        <v>64</v>
      </c>
      <c r="Y1397" s="2" t="s">
        <v>65</v>
      </c>
      <c r="Z1397" s="2">
        <v>0</v>
      </c>
      <c r="AA1397" s="2"/>
      <c r="AB1397" s="2"/>
      <c r="AC1397" s="4">
        <f>P1397*U1397/1000000</f>
        <v>0.034013</v>
      </c>
      <c r="AD1397" s="4">
        <f>AC1397*(1-Z1397/100)</f>
        <v>0.034013</v>
      </c>
      <c r="AE1397" s="2" t="s">
        <v>66</v>
      </c>
      <c r="AF1397" s="2" t="s">
        <v>67</v>
      </c>
      <c r="AG1397" s="2"/>
      <c r="AH1397" s="2" t="s">
        <v>69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1835</v>
      </c>
      <c r="B1398" s="2" t="s">
        <v>1830</v>
      </c>
      <c r="C1398" s="2" t="s">
        <v>47</v>
      </c>
      <c r="D1398" s="2" t="s">
        <v>1831</v>
      </c>
      <c r="E1398" s="2" t="s">
        <v>227</v>
      </c>
      <c r="F1398" s="2" t="s">
        <v>116</v>
      </c>
      <c r="G1398" s="2" t="s">
        <v>181</v>
      </c>
      <c r="H1398" s="2" t="s">
        <v>52</v>
      </c>
      <c r="I1398" s="2" t="s">
        <v>53</v>
      </c>
      <c r="J1398" s="2" t="s">
        <v>1418</v>
      </c>
      <c r="K1398" s="2" t="s">
        <v>55</v>
      </c>
      <c r="L1398" s="2" t="s">
        <v>51</v>
      </c>
      <c r="M1398" s="2" t="s">
        <v>86</v>
      </c>
      <c r="N1398" s="3">
        <v>97.18000000000001</v>
      </c>
      <c r="O1398" s="3" t="s">
        <v>57</v>
      </c>
      <c r="P1398" s="4">
        <f>IF(O1398="吨",N1398*1000,IF(O1398="万立方米",N1398*10000,""))</f>
        <v>97180.0</v>
      </c>
      <c r="Q1398" s="2" t="s">
        <v>58</v>
      </c>
      <c r="R1398" s="2" t="s">
        <v>59</v>
      </c>
      <c r="S1398" s="2" t="s">
        <v>87</v>
      </c>
      <c r="T1398" s="2" t="s">
        <v>88</v>
      </c>
      <c r="U1398" s="4">
        <f>0.75</f>
        <v>0.75</v>
      </c>
      <c r="V1398" s="2" t="s">
        <v>62</v>
      </c>
      <c r="W1398" s="2" t="s">
        <v>89</v>
      </c>
      <c r="X1398" s="2" t="s">
        <v>64</v>
      </c>
      <c r="Y1398" s="2" t="s">
        <v>65</v>
      </c>
      <c r="Z1398" s="2">
        <v>0</v>
      </c>
      <c r="AA1398" s="2"/>
      <c r="AB1398" s="2"/>
      <c r="AC1398" s="4">
        <f>P1398*U1398/1000000</f>
        <v>0.072885</v>
      </c>
      <c r="AD1398" s="4">
        <f>AC1399*(1-AA1398/100)+(AC1398-AC1399)*(1-AB1398/100)</f>
        <v>0.072885</v>
      </c>
      <c r="AE1398" s="2" t="s">
        <v>66</v>
      </c>
      <c r="AF1398" s="2" t="s">
        <v>67</v>
      </c>
      <c r="AG1398" s="2"/>
      <c r="AH1398" s="2" t="s">
        <v>69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1836</v>
      </c>
      <c r="B1399" s="2" t="s">
        <v>1830</v>
      </c>
      <c r="C1399" s="2" t="s">
        <v>47</v>
      </c>
      <c r="D1399" s="2" t="s">
        <v>1831</v>
      </c>
      <c r="E1399" s="2" t="s">
        <v>227</v>
      </c>
      <c r="F1399" s="2" t="s">
        <v>116</v>
      </c>
      <c r="G1399" s="2" t="s">
        <v>181</v>
      </c>
      <c r="H1399" s="2" t="s">
        <v>52</v>
      </c>
      <c r="I1399" s="2" t="s">
        <v>53</v>
      </c>
      <c r="J1399" s="2" t="s">
        <v>1418</v>
      </c>
      <c r="K1399" s="2" t="s">
        <v>55</v>
      </c>
      <c r="L1399" s="2" t="s">
        <v>51</v>
      </c>
      <c r="M1399" s="2" t="s">
        <v>91</v>
      </c>
      <c r="N1399" s="3">
        <v>97.18000000000001</v>
      </c>
      <c r="O1399" s="3" t="s">
        <v>57</v>
      </c>
      <c r="P1399" s="4">
        <f>IF(O1399="吨",N1399*1000,IF(O1399="万立方米",N1399*10000,""))</f>
        <v>97180.0</v>
      </c>
      <c r="Q1399" s="2" t="s">
        <v>58</v>
      </c>
      <c r="R1399" s="2" t="s">
        <v>59</v>
      </c>
      <c r="S1399" s="2" t="s">
        <v>92</v>
      </c>
      <c r="T1399" s="2" t="s">
        <v>88</v>
      </c>
      <c r="U1399" s="4">
        <f>0.75</f>
        <v>0.75</v>
      </c>
      <c r="V1399" s="2" t="s">
        <v>62</v>
      </c>
      <c r="W1399" s="2" t="s">
        <v>93</v>
      </c>
      <c r="X1399" s="2" t="s">
        <v>64</v>
      </c>
      <c r="Y1399" s="2" t="s">
        <v>65</v>
      </c>
      <c r="Z1399" s="2">
        <v>0</v>
      </c>
      <c r="AA1399" s="2"/>
      <c r="AB1399" s="2"/>
      <c r="AC1399" s="4">
        <f>P1399*U1399/1000000</f>
        <v>0.072885</v>
      </c>
      <c r="AD1399" s="4">
        <f>AC1399*(1-Z1399/100)</f>
        <v>0.072885</v>
      </c>
      <c r="AE1399" s="2" t="s">
        <v>66</v>
      </c>
      <c r="AF1399" s="2" t="s">
        <v>67</v>
      </c>
      <c r="AG1399" s="2"/>
      <c r="AH1399" s="2" t="s">
        <v>69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1837</v>
      </c>
      <c r="B1400" s="2" t="s">
        <v>1830</v>
      </c>
      <c r="C1400" s="2" t="s">
        <v>47</v>
      </c>
      <c r="D1400" s="2" t="s">
        <v>1831</v>
      </c>
      <c r="E1400" s="2" t="s">
        <v>227</v>
      </c>
      <c r="F1400" s="2" t="s">
        <v>116</v>
      </c>
      <c r="G1400" s="2" t="s">
        <v>181</v>
      </c>
      <c r="H1400" s="2" t="s">
        <v>52</v>
      </c>
      <c r="I1400" s="2" t="s">
        <v>53</v>
      </c>
      <c r="J1400" s="2" t="s">
        <v>1418</v>
      </c>
      <c r="K1400" s="2" t="s">
        <v>55</v>
      </c>
      <c r="L1400" s="2" t="s">
        <v>51</v>
      </c>
      <c r="M1400" s="2" t="s">
        <v>95</v>
      </c>
      <c r="N1400" s="3">
        <v>97.18000000000001</v>
      </c>
      <c r="O1400" s="3" t="s">
        <v>57</v>
      </c>
      <c r="P1400" s="4">
        <f>IF(O1400="吨",N1400*1000,IF(O1400="万立方米",N1400*10000,""))</f>
        <v>97180.0</v>
      </c>
      <c r="Q1400" s="2" t="s">
        <v>58</v>
      </c>
      <c r="R1400" s="2" t="s">
        <v>59</v>
      </c>
      <c r="S1400" s="2" t="s">
        <v>96</v>
      </c>
      <c r="T1400" s="2" t="s">
        <v>97</v>
      </c>
      <c r="U1400" s="4">
        <f>1.7</f>
        <v>1.7</v>
      </c>
      <c r="V1400" s="2" t="s">
        <v>62</v>
      </c>
      <c r="W1400" s="2" t="s">
        <v>98</v>
      </c>
      <c r="X1400" s="2" t="s">
        <v>64</v>
      </c>
      <c r="Y1400" s="2" t="s">
        <v>65</v>
      </c>
      <c r="Z1400" s="2">
        <v>0</v>
      </c>
      <c r="AA1400" s="2"/>
      <c r="AB1400" s="2"/>
      <c r="AC1400" s="4">
        <f>P1400*U1400/1000000</f>
        <v>0.165206</v>
      </c>
      <c r="AD1400" s="4">
        <f>AC1400*(1-Z1400/100)</f>
        <v>0.165206</v>
      </c>
      <c r="AE1400" s="2" t="s">
        <v>66</v>
      </c>
      <c r="AF1400" s="2" t="s">
        <v>67</v>
      </c>
      <c r="AG1400" s="2"/>
      <c r="AH1400" s="2" t="s">
        <v>69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1838</v>
      </c>
      <c r="B1401" s="2" t="s">
        <v>1830</v>
      </c>
      <c r="C1401" s="2" t="s">
        <v>47</v>
      </c>
      <c r="D1401" s="2" t="s">
        <v>1831</v>
      </c>
      <c r="E1401" s="2" t="s">
        <v>227</v>
      </c>
      <c r="F1401" s="2" t="s">
        <v>116</v>
      </c>
      <c r="G1401" s="2" t="s">
        <v>181</v>
      </c>
      <c r="H1401" s="2" t="s">
        <v>52</v>
      </c>
      <c r="I1401" s="2" t="s">
        <v>53</v>
      </c>
      <c r="J1401" s="2" t="s">
        <v>1418</v>
      </c>
      <c r="K1401" s="2" t="s">
        <v>55</v>
      </c>
      <c r="L1401" s="2" t="s">
        <v>51</v>
      </c>
      <c r="M1401" s="2" t="s">
        <v>100</v>
      </c>
      <c r="N1401" s="3">
        <v>97.18000000000001</v>
      </c>
      <c r="O1401" s="3" t="s">
        <v>57</v>
      </c>
      <c r="P1401" s="4">
        <f>IF(O1401="吨",N1401*1000,IF(O1401="万立方米",N1401*10000,""))</f>
        <v>97180.0</v>
      </c>
      <c r="Q1401" s="2" t="s">
        <v>58</v>
      </c>
      <c r="R1401" s="2" t="s">
        <v>59</v>
      </c>
      <c r="S1401" s="2" t="s">
        <v>101</v>
      </c>
      <c r="T1401" s="2" t="s">
        <v>75</v>
      </c>
      <c r="U1401" s="4">
        <f>0.12</f>
        <v>0.12</v>
      </c>
      <c r="V1401" s="2" t="s">
        <v>62</v>
      </c>
      <c r="W1401" s="2" t="s">
        <v>102</v>
      </c>
      <c r="X1401" s="2" t="s">
        <v>64</v>
      </c>
      <c r="Y1401" s="2" t="s">
        <v>65</v>
      </c>
      <c r="Z1401" s="2">
        <v>0</v>
      </c>
      <c r="AA1401" s="2"/>
      <c r="AB1401" s="2"/>
      <c r="AC1401" s="4">
        <f>P1401*U1401/1000000</f>
        <v>0.011661600000000001</v>
      </c>
      <c r="AD1401" s="4">
        <f>AC1401*(1-Z1401/100)</f>
        <v>0.011661600000000001</v>
      </c>
      <c r="AE1401" s="2" t="s">
        <v>66</v>
      </c>
      <c r="AF1401" s="2" t="s">
        <v>67</v>
      </c>
      <c r="AG1401" s="2"/>
      <c r="AH1401" s="2" t="s">
        <v>69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1839</v>
      </c>
      <c r="B1402" s="2" t="s">
        <v>1830</v>
      </c>
      <c r="C1402" s="2" t="s">
        <v>47</v>
      </c>
      <c r="D1402" s="2" t="s">
        <v>1831</v>
      </c>
      <c r="E1402" s="2" t="s">
        <v>227</v>
      </c>
      <c r="F1402" s="2" t="s">
        <v>116</v>
      </c>
      <c r="G1402" s="2" t="s">
        <v>181</v>
      </c>
      <c r="H1402" s="2" t="s">
        <v>52</v>
      </c>
      <c r="I1402" s="2"/>
      <c r="J1402" s="2"/>
      <c r="K1402" s="2"/>
      <c r="L1402" s="2"/>
      <c r="M1402" s="2" t="s">
        <v>104</v>
      </c>
      <c r="N1402" s="3"/>
      <c r="O1402" s="3"/>
      <c r="P1402" s="4">
        <v>0.0</v>
      </c>
      <c r="Q1402" s="2" t="s">
        <v>105</v>
      </c>
      <c r="R1402" s="2" t="s">
        <v>106</v>
      </c>
      <c r="S1402" s="2" t="s">
        <v>107</v>
      </c>
      <c r="T1402" s="2" t="s">
        <v>108</v>
      </c>
      <c r="U1402" s="4">
        <f>0.0</f>
        <v>0.0</v>
      </c>
      <c r="V1402" s="2" t="s">
        <v>109</v>
      </c>
      <c r="W1402" s="2" t="s">
        <v>110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134</v>
      </c>
      <c r="AH1402" s="2" t="s">
        <v>69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1840</v>
      </c>
      <c r="B1403" s="2" t="s">
        <v>1841</v>
      </c>
      <c r="C1403" s="2" t="s">
        <v>47</v>
      </c>
      <c r="D1403" s="2" t="s">
        <v>1533</v>
      </c>
      <c r="E1403" s="2" t="s">
        <v>227</v>
      </c>
      <c r="F1403" s="2" t="s">
        <v>50</v>
      </c>
      <c r="G1403" s="2" t="s">
        <v>51</v>
      </c>
      <c r="H1403" s="2" t="s">
        <v>138</v>
      </c>
      <c r="I1403" s="2" t="s">
        <v>53</v>
      </c>
      <c r="J1403" s="2" t="s">
        <v>270</v>
      </c>
      <c r="K1403" s="2" t="s">
        <v>55</v>
      </c>
      <c r="L1403" s="2" t="s">
        <v>51</v>
      </c>
      <c r="M1403" s="2" t="s">
        <v>56</v>
      </c>
      <c r="N1403" s="3">
        <v>642747.36</v>
      </c>
      <c r="O1403" s="3" t="s">
        <v>57</v>
      </c>
      <c r="P1403" s="4">
        <f>IF(O1403="吨",N1403*1000,IF(O1403="万立方米",N1403*10000,""))</f>
        <v>642747360.0</v>
      </c>
      <c r="Q1403" s="2" t="s">
        <v>58</v>
      </c>
      <c r="R1403" s="2" t="s">
        <v>59</v>
      </c>
      <c r="S1403" s="2" t="s">
        <v>60</v>
      </c>
      <c r="T1403" s="2" t="s">
        <v>61</v>
      </c>
      <c r="U1403" s="4">
        <f>0.06</f>
        <v>0.06</v>
      </c>
      <c r="V1403" s="2" t="s">
        <v>62</v>
      </c>
      <c r="W1403" s="2" t="s">
        <v>63</v>
      </c>
      <c r="X1403" s="2" t="s">
        <v>64</v>
      </c>
      <c r="Y1403" s="2" t="s">
        <v>65</v>
      </c>
      <c r="Z1403" s="2">
        <v>0</v>
      </c>
      <c r="AA1403" s="2"/>
      <c r="AB1403" s="2"/>
      <c r="AC1403" s="4">
        <f>P1403*U1403/1000000</f>
        <v>38.5648416</v>
      </c>
      <c r="AD1403" s="4">
        <f>AC1403*(1-Z1403/100)</f>
        <v>38.5648416</v>
      </c>
      <c r="AE1403" s="2" t="s">
        <v>66</v>
      </c>
      <c r="AF1403" s="2" t="s">
        <v>67</v>
      </c>
      <c r="AG1403" s="2" t="s">
        <v>68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1842</v>
      </c>
      <c r="B1404" s="2" t="s">
        <v>1841</v>
      </c>
      <c r="C1404" s="2" t="s">
        <v>47</v>
      </c>
      <c r="D1404" s="2" t="s">
        <v>1533</v>
      </c>
      <c r="E1404" s="2" t="s">
        <v>227</v>
      </c>
      <c r="F1404" s="2" t="s">
        <v>50</v>
      </c>
      <c r="G1404" s="2" t="s">
        <v>51</v>
      </c>
      <c r="H1404" s="2" t="s">
        <v>138</v>
      </c>
      <c r="I1404" s="2" t="s">
        <v>53</v>
      </c>
      <c r="J1404" s="2" t="s">
        <v>270</v>
      </c>
      <c r="K1404" s="2" t="s">
        <v>55</v>
      </c>
      <c r="L1404" s="2" t="s">
        <v>51</v>
      </c>
      <c r="M1404" s="2" t="s">
        <v>73</v>
      </c>
      <c r="N1404" s="3">
        <v>642747.36</v>
      </c>
      <c r="O1404" s="3" t="s">
        <v>57</v>
      </c>
      <c r="P1404" s="4">
        <f>IF(O1404="吨",N1404*1000,IF(O1404="万立方米",N1404*10000,""))</f>
        <v>642747360.0</v>
      </c>
      <c r="Q1404" s="2" t="s">
        <v>58</v>
      </c>
      <c r="R1404" s="2" t="s">
        <v>59</v>
      </c>
      <c r="S1404" s="2" t="s">
        <v>74</v>
      </c>
      <c r="T1404" s="2" t="s">
        <v>75</v>
      </c>
      <c r="U1404" s="4">
        <f>1.5</f>
        <v>1.5</v>
      </c>
      <c r="V1404" s="2" t="s">
        <v>62</v>
      </c>
      <c r="W1404" s="2" t="s">
        <v>76</v>
      </c>
      <c r="X1404" s="2" t="s">
        <v>64</v>
      </c>
      <c r="Y1404" s="2" t="s">
        <v>65</v>
      </c>
      <c r="Z1404" s="2">
        <v>0</v>
      </c>
      <c r="AA1404" s="2"/>
      <c r="AB1404" s="2"/>
      <c r="AC1404" s="4">
        <f>P1404*U1404/1000000</f>
        <v>964.12104</v>
      </c>
      <c r="AD1404" s="4">
        <f>AC1404*(1-Z1404/100)</f>
        <v>964.12104</v>
      </c>
      <c r="AE1404" s="2" t="s">
        <v>66</v>
      </c>
      <c r="AF1404" s="2" t="s">
        <v>67</v>
      </c>
      <c r="AG1404" s="2" t="s">
        <v>68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1843</v>
      </c>
      <c r="B1405" s="2" t="s">
        <v>1841</v>
      </c>
      <c r="C1405" s="2" t="s">
        <v>47</v>
      </c>
      <c r="D1405" s="2" t="s">
        <v>1533</v>
      </c>
      <c r="E1405" s="2" t="s">
        <v>227</v>
      </c>
      <c r="F1405" s="2" t="s">
        <v>50</v>
      </c>
      <c r="G1405" s="2" t="s">
        <v>51</v>
      </c>
      <c r="H1405" s="2" t="s">
        <v>138</v>
      </c>
      <c r="I1405" s="2" t="s">
        <v>53</v>
      </c>
      <c r="J1405" s="2" t="s">
        <v>270</v>
      </c>
      <c r="K1405" s="2" t="s">
        <v>55</v>
      </c>
      <c r="L1405" s="2" t="s">
        <v>51</v>
      </c>
      <c r="M1405" s="2" t="s">
        <v>78</v>
      </c>
      <c r="N1405" s="3">
        <v>642747.36</v>
      </c>
      <c r="O1405" s="3" t="s">
        <v>57</v>
      </c>
      <c r="P1405" s="4">
        <f>IF(O1405="吨",N1405*1000,IF(O1405="万立方米",N1405*10000,""))</f>
        <v>642747360.0</v>
      </c>
      <c r="Q1405" s="2" t="s">
        <v>58</v>
      </c>
      <c r="R1405" s="2" t="s">
        <v>59</v>
      </c>
      <c r="S1405" s="2" t="s">
        <v>79</v>
      </c>
      <c r="T1405" s="2" t="s">
        <v>75</v>
      </c>
      <c r="U1405" s="4">
        <f>6.0</f>
        <v>6.0</v>
      </c>
      <c r="V1405" s="2" t="s">
        <v>62</v>
      </c>
      <c r="W1405" s="2" t="s">
        <v>80</v>
      </c>
      <c r="X1405" s="2" t="s">
        <v>64</v>
      </c>
      <c r="Y1405" s="2" t="s">
        <v>65</v>
      </c>
      <c r="Z1405" s="2">
        <v>0</v>
      </c>
      <c r="AA1405" s="2"/>
      <c r="AB1405" s="2"/>
      <c r="AC1405" s="4">
        <f>P1405*U1405/1000000</f>
        <v>3856.48416</v>
      </c>
      <c r="AD1405" s="4">
        <f>AC1405*(1-Z1405/100)</f>
        <v>3856.48416</v>
      </c>
      <c r="AE1405" s="2" t="s">
        <v>66</v>
      </c>
      <c r="AF1405" s="2" t="s">
        <v>67</v>
      </c>
      <c r="AG1405" s="2" t="s">
        <v>68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1844</v>
      </c>
      <c r="B1406" s="2" t="s">
        <v>1841</v>
      </c>
      <c r="C1406" s="2" t="s">
        <v>47</v>
      </c>
      <c r="D1406" s="2" t="s">
        <v>1533</v>
      </c>
      <c r="E1406" s="2" t="s">
        <v>227</v>
      </c>
      <c r="F1406" s="2" t="s">
        <v>50</v>
      </c>
      <c r="G1406" s="2" t="s">
        <v>51</v>
      </c>
      <c r="H1406" s="2" t="s">
        <v>138</v>
      </c>
      <c r="I1406" s="2" t="s">
        <v>53</v>
      </c>
      <c r="J1406" s="2" t="s">
        <v>270</v>
      </c>
      <c r="K1406" s="2" t="s">
        <v>55</v>
      </c>
      <c r="L1406" s="2" t="s">
        <v>51</v>
      </c>
      <c r="M1406" s="2" t="s">
        <v>82</v>
      </c>
      <c r="N1406" s="3">
        <v>642747.36</v>
      </c>
      <c r="O1406" s="3" t="s">
        <v>57</v>
      </c>
      <c r="P1406" s="4">
        <f>IF(O1406="吨",N1406*1000,IF(O1406="万立方米",N1406*10000,""))</f>
        <v>642747360.0</v>
      </c>
      <c r="Q1406" s="2" t="s">
        <v>58</v>
      </c>
      <c r="R1406" s="2" t="s">
        <v>59</v>
      </c>
      <c r="S1406" s="2" t="s">
        <v>83</v>
      </c>
      <c r="T1406" s="2" t="s">
        <v>61</v>
      </c>
      <c r="U1406" s="4">
        <f>0.35</f>
        <v>0.35</v>
      </c>
      <c r="V1406" s="2" t="s">
        <v>62</v>
      </c>
      <c r="W1406" s="2" t="s">
        <v>84</v>
      </c>
      <c r="X1406" s="2" t="s">
        <v>64</v>
      </c>
      <c r="Y1406" s="2" t="s">
        <v>65</v>
      </c>
      <c r="Z1406" s="2">
        <v>0</v>
      </c>
      <c r="AA1406" s="2"/>
      <c r="AB1406" s="2"/>
      <c r="AC1406" s="4">
        <f>P1406*U1406/1000000</f>
        <v>224.961576</v>
      </c>
      <c r="AD1406" s="4">
        <f>AC1406*(1-Z1406/100)</f>
        <v>224.961576</v>
      </c>
      <c r="AE1406" s="2" t="s">
        <v>66</v>
      </c>
      <c r="AF1406" s="2" t="s">
        <v>67</v>
      </c>
      <c r="AG1406" s="2" t="s">
        <v>68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1845</v>
      </c>
      <c r="B1407" s="2" t="s">
        <v>1841</v>
      </c>
      <c r="C1407" s="2" t="s">
        <v>47</v>
      </c>
      <c r="D1407" s="2" t="s">
        <v>1533</v>
      </c>
      <c r="E1407" s="2" t="s">
        <v>227</v>
      </c>
      <c r="F1407" s="2" t="s">
        <v>50</v>
      </c>
      <c r="G1407" s="2" t="s">
        <v>51</v>
      </c>
      <c r="H1407" s="2" t="s">
        <v>138</v>
      </c>
      <c r="I1407" s="2" t="s">
        <v>53</v>
      </c>
      <c r="J1407" s="2" t="s">
        <v>270</v>
      </c>
      <c r="K1407" s="2" t="s">
        <v>55</v>
      </c>
      <c r="L1407" s="2" t="s">
        <v>51</v>
      </c>
      <c r="M1407" s="2" t="s">
        <v>86</v>
      </c>
      <c r="N1407" s="3">
        <v>642747.36</v>
      </c>
      <c r="O1407" s="3" t="s">
        <v>57</v>
      </c>
      <c r="P1407" s="4">
        <f>IF(O1407="吨",N1407*1000,IF(O1407="万立方米",N1407*10000,""))</f>
        <v>642747360.0</v>
      </c>
      <c r="Q1407" s="2" t="s">
        <v>58</v>
      </c>
      <c r="R1407" s="2" t="s">
        <v>59</v>
      </c>
      <c r="S1407" s="2" t="s">
        <v>87</v>
      </c>
      <c r="T1407" s="2" t="s">
        <v>88</v>
      </c>
      <c r="U1407" s="4">
        <f>0.75</f>
        <v>0.75</v>
      </c>
      <c r="V1407" s="2" t="s">
        <v>62</v>
      </c>
      <c r="W1407" s="2" t="s">
        <v>89</v>
      </c>
      <c r="X1407" s="2" t="s">
        <v>64</v>
      </c>
      <c r="Y1407" s="2" t="s">
        <v>65</v>
      </c>
      <c r="Z1407" s="2">
        <v>0</v>
      </c>
      <c r="AA1407" s="2"/>
      <c r="AB1407" s="2"/>
      <c r="AC1407" s="4">
        <f>P1407*U1407/1000000</f>
        <v>482.06052</v>
      </c>
      <c r="AD1407" s="4">
        <f>AC1408*(1-AA1407/100)+(AC1407-AC1408)*(1-AB1407/100)</f>
        <v>482.06052</v>
      </c>
      <c r="AE1407" s="2" t="s">
        <v>66</v>
      </c>
      <c r="AF1407" s="2" t="s">
        <v>67</v>
      </c>
      <c r="AG1407" s="2" t="s">
        <v>68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1846</v>
      </c>
      <c r="B1408" s="2" t="s">
        <v>1841</v>
      </c>
      <c r="C1408" s="2" t="s">
        <v>47</v>
      </c>
      <c r="D1408" s="2" t="s">
        <v>1533</v>
      </c>
      <c r="E1408" s="2" t="s">
        <v>227</v>
      </c>
      <c r="F1408" s="2" t="s">
        <v>50</v>
      </c>
      <c r="G1408" s="2" t="s">
        <v>51</v>
      </c>
      <c r="H1408" s="2" t="s">
        <v>138</v>
      </c>
      <c r="I1408" s="2" t="s">
        <v>53</v>
      </c>
      <c r="J1408" s="2" t="s">
        <v>270</v>
      </c>
      <c r="K1408" s="2" t="s">
        <v>55</v>
      </c>
      <c r="L1408" s="2" t="s">
        <v>51</v>
      </c>
      <c r="M1408" s="2" t="s">
        <v>91</v>
      </c>
      <c r="N1408" s="3">
        <v>642747.36</v>
      </c>
      <c r="O1408" s="3" t="s">
        <v>57</v>
      </c>
      <c r="P1408" s="4">
        <f>IF(O1408="吨",N1408*1000,IF(O1408="万立方米",N1408*10000,""))</f>
        <v>642747360.0</v>
      </c>
      <c r="Q1408" s="2" t="s">
        <v>58</v>
      </c>
      <c r="R1408" s="2" t="s">
        <v>59</v>
      </c>
      <c r="S1408" s="2" t="s">
        <v>92</v>
      </c>
      <c r="T1408" s="2" t="s">
        <v>88</v>
      </c>
      <c r="U1408" s="4">
        <f>0.75</f>
        <v>0.75</v>
      </c>
      <c r="V1408" s="2" t="s">
        <v>62</v>
      </c>
      <c r="W1408" s="2" t="s">
        <v>93</v>
      </c>
      <c r="X1408" s="2" t="s">
        <v>64</v>
      </c>
      <c r="Y1408" s="2" t="s">
        <v>65</v>
      </c>
      <c r="Z1408" s="2">
        <v>0</v>
      </c>
      <c r="AA1408" s="2"/>
      <c r="AB1408" s="2"/>
      <c r="AC1408" s="4">
        <f>P1408*U1408/1000000</f>
        <v>482.06052</v>
      </c>
      <c r="AD1408" s="4">
        <f>AC1408*(1-Z1408/100)</f>
        <v>482.06052</v>
      </c>
      <c r="AE1408" s="2" t="s">
        <v>66</v>
      </c>
      <c r="AF1408" s="2" t="s">
        <v>67</v>
      </c>
      <c r="AG1408" s="2" t="s">
        <v>68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1847</v>
      </c>
      <c r="B1409" s="2" t="s">
        <v>1841</v>
      </c>
      <c r="C1409" s="2" t="s">
        <v>47</v>
      </c>
      <c r="D1409" s="2" t="s">
        <v>1533</v>
      </c>
      <c r="E1409" s="2" t="s">
        <v>227</v>
      </c>
      <c r="F1409" s="2" t="s">
        <v>50</v>
      </c>
      <c r="G1409" s="2" t="s">
        <v>51</v>
      </c>
      <c r="H1409" s="2" t="s">
        <v>138</v>
      </c>
      <c r="I1409" s="2" t="s">
        <v>53</v>
      </c>
      <c r="J1409" s="2" t="s">
        <v>270</v>
      </c>
      <c r="K1409" s="2" t="s">
        <v>55</v>
      </c>
      <c r="L1409" s="2" t="s">
        <v>51</v>
      </c>
      <c r="M1409" s="2" t="s">
        <v>95</v>
      </c>
      <c r="N1409" s="3">
        <v>642747.36</v>
      </c>
      <c r="O1409" s="3" t="s">
        <v>57</v>
      </c>
      <c r="P1409" s="4">
        <f>IF(O1409="吨",N1409*1000,IF(O1409="万立方米",N1409*10000,""))</f>
        <v>642747360.0</v>
      </c>
      <c r="Q1409" s="2" t="s">
        <v>58</v>
      </c>
      <c r="R1409" s="2" t="s">
        <v>59</v>
      </c>
      <c r="S1409" s="2" t="s">
        <v>96</v>
      </c>
      <c r="T1409" s="2" t="s">
        <v>97</v>
      </c>
      <c r="U1409" s="4">
        <f>1.7</f>
        <v>1.7</v>
      </c>
      <c r="V1409" s="2" t="s">
        <v>62</v>
      </c>
      <c r="W1409" s="2" t="s">
        <v>98</v>
      </c>
      <c r="X1409" s="2" t="s">
        <v>64</v>
      </c>
      <c r="Y1409" s="2" t="s">
        <v>65</v>
      </c>
      <c r="Z1409" s="2">
        <v>0</v>
      </c>
      <c r="AA1409" s="2"/>
      <c r="AB1409" s="2"/>
      <c r="AC1409" s="4">
        <f>P1409*U1409/1000000</f>
        <v>1092.670512</v>
      </c>
      <c r="AD1409" s="4">
        <f>AC1409*(1-Z1409/100)</f>
        <v>1092.670512</v>
      </c>
      <c r="AE1409" s="2" t="s">
        <v>66</v>
      </c>
      <c r="AF1409" s="2" t="s">
        <v>67</v>
      </c>
      <c r="AG1409" s="2" t="s">
        <v>68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1848</v>
      </c>
      <c r="B1410" s="2" t="s">
        <v>1841</v>
      </c>
      <c r="C1410" s="2" t="s">
        <v>47</v>
      </c>
      <c r="D1410" s="2" t="s">
        <v>1533</v>
      </c>
      <c r="E1410" s="2" t="s">
        <v>227</v>
      </c>
      <c r="F1410" s="2" t="s">
        <v>50</v>
      </c>
      <c r="G1410" s="2" t="s">
        <v>51</v>
      </c>
      <c r="H1410" s="2" t="s">
        <v>138</v>
      </c>
      <c r="I1410" s="2" t="s">
        <v>53</v>
      </c>
      <c r="J1410" s="2" t="s">
        <v>270</v>
      </c>
      <c r="K1410" s="2" t="s">
        <v>55</v>
      </c>
      <c r="L1410" s="2" t="s">
        <v>51</v>
      </c>
      <c r="M1410" s="2" t="s">
        <v>100</v>
      </c>
      <c r="N1410" s="3">
        <v>642747.36</v>
      </c>
      <c r="O1410" s="3" t="s">
        <v>57</v>
      </c>
      <c r="P1410" s="4">
        <f>IF(O1410="吨",N1410*1000,IF(O1410="万立方米",N1410*10000,""))</f>
        <v>642747360.0</v>
      </c>
      <c r="Q1410" s="2" t="s">
        <v>58</v>
      </c>
      <c r="R1410" s="2" t="s">
        <v>59</v>
      </c>
      <c r="S1410" s="2" t="s">
        <v>101</v>
      </c>
      <c r="T1410" s="2" t="s">
        <v>75</v>
      </c>
      <c r="U1410" s="4">
        <f>0.12</f>
        <v>0.12</v>
      </c>
      <c r="V1410" s="2" t="s">
        <v>62</v>
      </c>
      <c r="W1410" s="2" t="s">
        <v>102</v>
      </c>
      <c r="X1410" s="2" t="s">
        <v>64</v>
      </c>
      <c r="Y1410" s="2" t="s">
        <v>65</v>
      </c>
      <c r="Z1410" s="2">
        <v>0</v>
      </c>
      <c r="AA1410" s="2"/>
      <c r="AB1410" s="2"/>
      <c r="AC1410" s="4">
        <f>P1410*U1410/1000000</f>
        <v>77.1296832</v>
      </c>
      <c r="AD1410" s="4">
        <f>AC1410*(1-Z1410/100)</f>
        <v>77.1296832</v>
      </c>
      <c r="AE1410" s="2" t="s">
        <v>66</v>
      </c>
      <c r="AF1410" s="2" t="s">
        <v>67</v>
      </c>
      <c r="AG1410" s="2" t="s">
        <v>68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1849</v>
      </c>
      <c r="B1411" s="2" t="s">
        <v>1841</v>
      </c>
      <c r="C1411" s="2" t="s">
        <v>47</v>
      </c>
      <c r="D1411" s="2" t="s">
        <v>1533</v>
      </c>
      <c r="E1411" s="2" t="s">
        <v>227</v>
      </c>
      <c r="F1411" s="2" t="s">
        <v>50</v>
      </c>
      <c r="G1411" s="2" t="s">
        <v>51</v>
      </c>
      <c r="H1411" s="2" t="s">
        <v>138</v>
      </c>
      <c r="I1411" s="2" t="s">
        <v>161</v>
      </c>
      <c r="J1411" s="2" t="s">
        <v>1542</v>
      </c>
      <c r="K1411" s="2" t="s">
        <v>55</v>
      </c>
      <c r="L1411" s="2" t="s">
        <v>51</v>
      </c>
      <c r="M1411" s="2" t="s">
        <v>56</v>
      </c>
      <c r="N1411" s="3">
        <v>85.40000000000001</v>
      </c>
      <c r="O1411" s="3" t="s">
        <v>57</v>
      </c>
      <c r="P1411" s="4">
        <f>IF(O1411="吨",N1411*1000,IF(O1411="万立方米",N1411*10000,""))</f>
        <v>85400.0</v>
      </c>
      <c r="Q1411" s="2" t="s">
        <v>58</v>
      </c>
      <c r="R1411" s="2" t="s">
        <v>59</v>
      </c>
      <c r="S1411" s="2" t="s">
        <v>60</v>
      </c>
      <c r="T1411" s="2" t="s">
        <v>61</v>
      </c>
      <c r="U1411" s="4">
        <f>0.06</f>
        <v>0.06</v>
      </c>
      <c r="V1411" s="2" t="s">
        <v>62</v>
      </c>
      <c r="W1411" s="2" t="s">
        <v>63</v>
      </c>
      <c r="X1411" s="2" t="s">
        <v>64</v>
      </c>
      <c r="Y1411" s="2" t="s">
        <v>65</v>
      </c>
      <c r="Z1411" s="2">
        <v>0</v>
      </c>
      <c r="AA1411" s="2"/>
      <c r="AB1411" s="2"/>
      <c r="AC1411" s="4">
        <f>P1411*U1411/1000000</f>
        <v>0.005124</v>
      </c>
      <c r="AD1411" s="4">
        <f>AC1411*(1-Z1411/100)</f>
        <v>0.005124</v>
      </c>
      <c r="AE1411" s="2" t="s">
        <v>66</v>
      </c>
      <c r="AF1411" s="2" t="s">
        <v>67</v>
      </c>
      <c r="AG1411" s="2" t="s">
        <v>68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1850</v>
      </c>
      <c r="B1412" s="2" t="s">
        <v>1841</v>
      </c>
      <c r="C1412" s="2" t="s">
        <v>47</v>
      </c>
      <c r="D1412" s="2" t="s">
        <v>1533</v>
      </c>
      <c r="E1412" s="2" t="s">
        <v>227</v>
      </c>
      <c r="F1412" s="2" t="s">
        <v>50</v>
      </c>
      <c r="G1412" s="2" t="s">
        <v>51</v>
      </c>
      <c r="H1412" s="2" t="s">
        <v>138</v>
      </c>
      <c r="I1412" s="2" t="s">
        <v>161</v>
      </c>
      <c r="J1412" s="2" t="s">
        <v>1542</v>
      </c>
      <c r="K1412" s="2" t="s">
        <v>55</v>
      </c>
      <c r="L1412" s="2" t="s">
        <v>51</v>
      </c>
      <c r="M1412" s="2" t="s">
        <v>73</v>
      </c>
      <c r="N1412" s="3">
        <v>85.40000000000001</v>
      </c>
      <c r="O1412" s="3" t="s">
        <v>57</v>
      </c>
      <c r="P1412" s="4">
        <f>IF(O1412="吨",N1412*1000,IF(O1412="万立方米",N1412*10000,""))</f>
        <v>85400.0</v>
      </c>
      <c r="Q1412" s="2" t="s">
        <v>58</v>
      </c>
      <c r="R1412" s="2" t="s">
        <v>59</v>
      </c>
      <c r="S1412" s="2" t="s">
        <v>74</v>
      </c>
      <c r="T1412" s="2" t="s">
        <v>75</v>
      </c>
      <c r="U1412" s="4">
        <f>1.5</f>
        <v>1.5</v>
      </c>
      <c r="V1412" s="2" t="s">
        <v>62</v>
      </c>
      <c r="W1412" s="2" t="s">
        <v>76</v>
      </c>
      <c r="X1412" s="2" t="s">
        <v>64</v>
      </c>
      <c r="Y1412" s="2" t="s">
        <v>65</v>
      </c>
      <c r="Z1412" s="2">
        <v>0</v>
      </c>
      <c r="AA1412" s="2"/>
      <c r="AB1412" s="2"/>
      <c r="AC1412" s="4">
        <f>P1412*U1412/1000000</f>
        <v>0.1281</v>
      </c>
      <c r="AD1412" s="4">
        <f>AC1412*(1-Z1412/100)</f>
        <v>0.1281</v>
      </c>
      <c r="AE1412" s="2" t="s">
        <v>66</v>
      </c>
      <c r="AF1412" s="2" t="s">
        <v>67</v>
      </c>
      <c r="AG1412" s="2" t="s">
        <v>68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1851</v>
      </c>
      <c r="B1413" s="2" t="s">
        <v>1841</v>
      </c>
      <c r="C1413" s="2" t="s">
        <v>47</v>
      </c>
      <c r="D1413" s="2" t="s">
        <v>1533</v>
      </c>
      <c r="E1413" s="2" t="s">
        <v>227</v>
      </c>
      <c r="F1413" s="2" t="s">
        <v>50</v>
      </c>
      <c r="G1413" s="2" t="s">
        <v>51</v>
      </c>
      <c r="H1413" s="2" t="s">
        <v>138</v>
      </c>
      <c r="I1413" s="2" t="s">
        <v>161</v>
      </c>
      <c r="J1413" s="2" t="s">
        <v>1542</v>
      </c>
      <c r="K1413" s="2" t="s">
        <v>55</v>
      </c>
      <c r="L1413" s="2" t="s">
        <v>51</v>
      </c>
      <c r="M1413" s="2" t="s">
        <v>78</v>
      </c>
      <c r="N1413" s="3">
        <v>85.40000000000001</v>
      </c>
      <c r="O1413" s="3" t="s">
        <v>57</v>
      </c>
      <c r="P1413" s="4">
        <f>IF(O1413="吨",N1413*1000,IF(O1413="万立方米",N1413*10000,""))</f>
        <v>85400.0</v>
      </c>
      <c r="Q1413" s="2" t="s">
        <v>58</v>
      </c>
      <c r="R1413" s="2" t="s">
        <v>59</v>
      </c>
      <c r="S1413" s="2" t="s">
        <v>79</v>
      </c>
      <c r="T1413" s="2" t="s">
        <v>75</v>
      </c>
      <c r="U1413" s="4">
        <f>6.0</f>
        <v>6.0</v>
      </c>
      <c r="V1413" s="2" t="s">
        <v>62</v>
      </c>
      <c r="W1413" s="2" t="s">
        <v>80</v>
      </c>
      <c r="X1413" s="2" t="s">
        <v>64</v>
      </c>
      <c r="Y1413" s="2" t="s">
        <v>65</v>
      </c>
      <c r="Z1413" s="2">
        <v>0</v>
      </c>
      <c r="AA1413" s="2"/>
      <c r="AB1413" s="2"/>
      <c r="AC1413" s="4">
        <f>P1413*U1413/1000000</f>
        <v>0.5124</v>
      </c>
      <c r="AD1413" s="4">
        <f>AC1413*(1-Z1413/100)</f>
        <v>0.5124</v>
      </c>
      <c r="AE1413" s="2" t="s">
        <v>66</v>
      </c>
      <c r="AF1413" s="2" t="s">
        <v>67</v>
      </c>
      <c r="AG1413" s="2" t="s">
        <v>68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1852</v>
      </c>
      <c r="B1414" s="2" t="s">
        <v>1841</v>
      </c>
      <c r="C1414" s="2" t="s">
        <v>47</v>
      </c>
      <c r="D1414" s="2" t="s">
        <v>1533</v>
      </c>
      <c r="E1414" s="2" t="s">
        <v>227</v>
      </c>
      <c r="F1414" s="2" t="s">
        <v>50</v>
      </c>
      <c r="G1414" s="2" t="s">
        <v>51</v>
      </c>
      <c r="H1414" s="2" t="s">
        <v>138</v>
      </c>
      <c r="I1414" s="2" t="s">
        <v>161</v>
      </c>
      <c r="J1414" s="2" t="s">
        <v>1542</v>
      </c>
      <c r="K1414" s="2" t="s">
        <v>55</v>
      </c>
      <c r="L1414" s="2" t="s">
        <v>51</v>
      </c>
      <c r="M1414" s="2" t="s">
        <v>82</v>
      </c>
      <c r="N1414" s="3">
        <v>85.40000000000001</v>
      </c>
      <c r="O1414" s="3" t="s">
        <v>57</v>
      </c>
      <c r="P1414" s="4">
        <f>IF(O1414="吨",N1414*1000,IF(O1414="万立方米",N1414*10000,""))</f>
        <v>85400.0</v>
      </c>
      <c r="Q1414" s="2" t="s">
        <v>58</v>
      </c>
      <c r="R1414" s="2" t="s">
        <v>59</v>
      </c>
      <c r="S1414" s="2" t="s">
        <v>83</v>
      </c>
      <c r="T1414" s="2" t="s">
        <v>61</v>
      </c>
      <c r="U1414" s="4">
        <f>0.35</f>
        <v>0.35</v>
      </c>
      <c r="V1414" s="2" t="s">
        <v>62</v>
      </c>
      <c r="W1414" s="2" t="s">
        <v>84</v>
      </c>
      <c r="X1414" s="2" t="s">
        <v>64</v>
      </c>
      <c r="Y1414" s="2" t="s">
        <v>65</v>
      </c>
      <c r="Z1414" s="2">
        <v>0</v>
      </c>
      <c r="AA1414" s="2"/>
      <c r="AB1414" s="2"/>
      <c r="AC1414" s="4">
        <f>P1414*U1414/1000000</f>
        <v>0.029889999999999996</v>
      </c>
      <c r="AD1414" s="4">
        <f>AC1414*(1-Z1414/100)</f>
        <v>0.029889999999999996</v>
      </c>
      <c r="AE1414" s="2" t="s">
        <v>66</v>
      </c>
      <c r="AF1414" s="2" t="s">
        <v>67</v>
      </c>
      <c r="AG1414" s="2" t="s">
        <v>68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1853</v>
      </c>
      <c r="B1415" s="2" t="s">
        <v>1841</v>
      </c>
      <c r="C1415" s="2" t="s">
        <v>47</v>
      </c>
      <c r="D1415" s="2" t="s">
        <v>1533</v>
      </c>
      <c r="E1415" s="2" t="s">
        <v>227</v>
      </c>
      <c r="F1415" s="2" t="s">
        <v>50</v>
      </c>
      <c r="G1415" s="2" t="s">
        <v>51</v>
      </c>
      <c r="H1415" s="2" t="s">
        <v>138</v>
      </c>
      <c r="I1415" s="2" t="s">
        <v>161</v>
      </c>
      <c r="J1415" s="2" t="s">
        <v>1542</v>
      </c>
      <c r="K1415" s="2" t="s">
        <v>55</v>
      </c>
      <c r="L1415" s="2" t="s">
        <v>51</v>
      </c>
      <c r="M1415" s="2" t="s">
        <v>86</v>
      </c>
      <c r="N1415" s="3">
        <v>85.40000000000001</v>
      </c>
      <c r="O1415" s="3" t="s">
        <v>57</v>
      </c>
      <c r="P1415" s="4">
        <f>IF(O1415="吨",N1415*1000,IF(O1415="万立方米",N1415*10000,""))</f>
        <v>85400.0</v>
      </c>
      <c r="Q1415" s="2" t="s">
        <v>58</v>
      </c>
      <c r="R1415" s="2" t="s">
        <v>59</v>
      </c>
      <c r="S1415" s="2" t="s">
        <v>87</v>
      </c>
      <c r="T1415" s="2" t="s">
        <v>88</v>
      </c>
      <c r="U1415" s="4">
        <f>0.75</f>
        <v>0.75</v>
      </c>
      <c r="V1415" s="2" t="s">
        <v>62</v>
      </c>
      <c r="W1415" s="2" t="s">
        <v>89</v>
      </c>
      <c r="X1415" s="2" t="s">
        <v>64</v>
      </c>
      <c r="Y1415" s="2" t="s">
        <v>65</v>
      </c>
      <c r="Z1415" s="2">
        <v>0</v>
      </c>
      <c r="AA1415" s="2"/>
      <c r="AB1415" s="2"/>
      <c r="AC1415" s="4">
        <f>P1415*U1415/1000000</f>
        <v>0.06405</v>
      </c>
      <c r="AD1415" s="4">
        <f>AC1416*(1-AA1415/100)+(AC1415-AC1416)*(1-AB1415/100)</f>
        <v>0.06405</v>
      </c>
      <c r="AE1415" s="2" t="s">
        <v>66</v>
      </c>
      <c r="AF1415" s="2" t="s">
        <v>67</v>
      </c>
      <c r="AG1415" s="2" t="s">
        <v>68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1854</v>
      </c>
      <c r="B1416" s="2" t="s">
        <v>1841</v>
      </c>
      <c r="C1416" s="2" t="s">
        <v>47</v>
      </c>
      <c r="D1416" s="2" t="s">
        <v>1533</v>
      </c>
      <c r="E1416" s="2" t="s">
        <v>227</v>
      </c>
      <c r="F1416" s="2" t="s">
        <v>50</v>
      </c>
      <c r="G1416" s="2" t="s">
        <v>51</v>
      </c>
      <c r="H1416" s="2" t="s">
        <v>138</v>
      </c>
      <c r="I1416" s="2" t="s">
        <v>161</v>
      </c>
      <c r="J1416" s="2" t="s">
        <v>1542</v>
      </c>
      <c r="K1416" s="2" t="s">
        <v>55</v>
      </c>
      <c r="L1416" s="2" t="s">
        <v>51</v>
      </c>
      <c r="M1416" s="2" t="s">
        <v>91</v>
      </c>
      <c r="N1416" s="3">
        <v>85.40000000000001</v>
      </c>
      <c r="O1416" s="3" t="s">
        <v>57</v>
      </c>
      <c r="P1416" s="4">
        <f>IF(O1416="吨",N1416*1000,IF(O1416="万立方米",N1416*10000,""))</f>
        <v>85400.0</v>
      </c>
      <c r="Q1416" s="2" t="s">
        <v>58</v>
      </c>
      <c r="R1416" s="2" t="s">
        <v>59</v>
      </c>
      <c r="S1416" s="2" t="s">
        <v>92</v>
      </c>
      <c r="T1416" s="2" t="s">
        <v>88</v>
      </c>
      <c r="U1416" s="4">
        <f>0.75</f>
        <v>0.75</v>
      </c>
      <c r="V1416" s="2" t="s">
        <v>62</v>
      </c>
      <c r="W1416" s="2" t="s">
        <v>93</v>
      </c>
      <c r="X1416" s="2" t="s">
        <v>64</v>
      </c>
      <c r="Y1416" s="2" t="s">
        <v>65</v>
      </c>
      <c r="Z1416" s="2">
        <v>0</v>
      </c>
      <c r="AA1416" s="2"/>
      <c r="AB1416" s="2"/>
      <c r="AC1416" s="4">
        <f>P1416*U1416/1000000</f>
        <v>0.06405</v>
      </c>
      <c r="AD1416" s="4">
        <f>AC1416*(1-Z1416/100)</f>
        <v>0.06405</v>
      </c>
      <c r="AE1416" s="2" t="s">
        <v>66</v>
      </c>
      <c r="AF1416" s="2" t="s">
        <v>67</v>
      </c>
      <c r="AG1416" s="2" t="s">
        <v>68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1855</v>
      </c>
      <c r="B1417" s="2" t="s">
        <v>1841</v>
      </c>
      <c r="C1417" s="2" t="s">
        <v>47</v>
      </c>
      <c r="D1417" s="2" t="s">
        <v>1533</v>
      </c>
      <c r="E1417" s="2" t="s">
        <v>227</v>
      </c>
      <c r="F1417" s="2" t="s">
        <v>50</v>
      </c>
      <c r="G1417" s="2" t="s">
        <v>51</v>
      </c>
      <c r="H1417" s="2" t="s">
        <v>138</v>
      </c>
      <c r="I1417" s="2" t="s">
        <v>161</v>
      </c>
      <c r="J1417" s="2" t="s">
        <v>1542</v>
      </c>
      <c r="K1417" s="2" t="s">
        <v>55</v>
      </c>
      <c r="L1417" s="2" t="s">
        <v>51</v>
      </c>
      <c r="M1417" s="2" t="s">
        <v>95</v>
      </c>
      <c r="N1417" s="3">
        <v>85.40000000000001</v>
      </c>
      <c r="O1417" s="3" t="s">
        <v>57</v>
      </c>
      <c r="P1417" s="4">
        <f>IF(O1417="吨",N1417*1000,IF(O1417="万立方米",N1417*10000,""))</f>
        <v>85400.0</v>
      </c>
      <c r="Q1417" s="2" t="s">
        <v>58</v>
      </c>
      <c r="R1417" s="2" t="s">
        <v>59</v>
      </c>
      <c r="S1417" s="2" t="s">
        <v>96</v>
      </c>
      <c r="T1417" s="2" t="s">
        <v>97</v>
      </c>
      <c r="U1417" s="4">
        <f>1.7</f>
        <v>1.7</v>
      </c>
      <c r="V1417" s="2" t="s">
        <v>62</v>
      </c>
      <c r="W1417" s="2" t="s">
        <v>98</v>
      </c>
      <c r="X1417" s="2" t="s">
        <v>64</v>
      </c>
      <c r="Y1417" s="2" t="s">
        <v>65</v>
      </c>
      <c r="Z1417" s="2">
        <v>0</v>
      </c>
      <c r="AA1417" s="2"/>
      <c r="AB1417" s="2"/>
      <c r="AC1417" s="4">
        <f>P1417*U1417/1000000</f>
        <v>0.14518</v>
      </c>
      <c r="AD1417" s="4">
        <f>AC1417*(1-Z1417/100)</f>
        <v>0.14518</v>
      </c>
      <c r="AE1417" s="2" t="s">
        <v>66</v>
      </c>
      <c r="AF1417" s="2" t="s">
        <v>67</v>
      </c>
      <c r="AG1417" s="2" t="s">
        <v>68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1856</v>
      </c>
      <c r="B1418" s="2" t="s">
        <v>1841</v>
      </c>
      <c r="C1418" s="2" t="s">
        <v>47</v>
      </c>
      <c r="D1418" s="2" t="s">
        <v>1533</v>
      </c>
      <c r="E1418" s="2" t="s">
        <v>227</v>
      </c>
      <c r="F1418" s="2" t="s">
        <v>50</v>
      </c>
      <c r="G1418" s="2" t="s">
        <v>51</v>
      </c>
      <c r="H1418" s="2" t="s">
        <v>138</v>
      </c>
      <c r="I1418" s="2" t="s">
        <v>161</v>
      </c>
      <c r="J1418" s="2" t="s">
        <v>1542</v>
      </c>
      <c r="K1418" s="2" t="s">
        <v>55</v>
      </c>
      <c r="L1418" s="2" t="s">
        <v>51</v>
      </c>
      <c r="M1418" s="2" t="s">
        <v>100</v>
      </c>
      <c r="N1418" s="3">
        <v>85.40000000000001</v>
      </c>
      <c r="O1418" s="3" t="s">
        <v>57</v>
      </c>
      <c r="P1418" s="4">
        <f>IF(O1418="吨",N1418*1000,IF(O1418="万立方米",N1418*10000,""))</f>
        <v>85400.0</v>
      </c>
      <c r="Q1418" s="2" t="s">
        <v>58</v>
      </c>
      <c r="R1418" s="2" t="s">
        <v>59</v>
      </c>
      <c r="S1418" s="2" t="s">
        <v>101</v>
      </c>
      <c r="T1418" s="2" t="s">
        <v>75</v>
      </c>
      <c r="U1418" s="4">
        <f>0.12</f>
        <v>0.12</v>
      </c>
      <c r="V1418" s="2" t="s">
        <v>62</v>
      </c>
      <c r="W1418" s="2" t="s">
        <v>102</v>
      </c>
      <c r="X1418" s="2" t="s">
        <v>64</v>
      </c>
      <c r="Y1418" s="2" t="s">
        <v>65</v>
      </c>
      <c r="Z1418" s="2">
        <v>0</v>
      </c>
      <c r="AA1418" s="2"/>
      <c r="AB1418" s="2"/>
      <c r="AC1418" s="4">
        <f>P1418*U1418/1000000</f>
        <v>0.010248</v>
      </c>
      <c r="AD1418" s="4">
        <f>AC1418*(1-Z1418/100)</f>
        <v>0.010248</v>
      </c>
      <c r="AE1418" s="2" t="s">
        <v>66</v>
      </c>
      <c r="AF1418" s="2" t="s">
        <v>67</v>
      </c>
      <c r="AG1418" s="2" t="s">
        <v>68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1857</v>
      </c>
      <c r="B1419" s="2" t="s">
        <v>1841</v>
      </c>
      <c r="C1419" s="2" t="s">
        <v>47</v>
      </c>
      <c r="D1419" s="2" t="s">
        <v>1533</v>
      </c>
      <c r="E1419" s="2" t="s">
        <v>227</v>
      </c>
      <c r="F1419" s="2" t="s">
        <v>50</v>
      </c>
      <c r="G1419" s="2" t="s">
        <v>51</v>
      </c>
      <c r="H1419" s="2" t="s">
        <v>138</v>
      </c>
      <c r="I1419" s="2"/>
      <c r="J1419" s="2"/>
      <c r="K1419" s="2" t="s">
        <v>147</v>
      </c>
      <c r="L1419" s="2" t="s">
        <v>148</v>
      </c>
      <c r="M1419" s="2" t="s">
        <v>104</v>
      </c>
      <c r="N1419" s="3"/>
      <c r="O1419" s="3"/>
      <c r="P1419" s="4">
        <v>642747360.0</v>
      </c>
      <c r="Q1419" s="2" t="s">
        <v>105</v>
      </c>
      <c r="R1419" s="2" t="s">
        <v>106</v>
      </c>
      <c r="S1419" s="2" t="s">
        <v>107</v>
      </c>
      <c r="T1419" s="2" t="s">
        <v>108</v>
      </c>
      <c r="U1419" s="4">
        <f>0.0</f>
        <v>0.0</v>
      </c>
      <c r="V1419" s="2" t="s">
        <v>109</v>
      </c>
      <c r="W1419" s="2" t="s">
        <v>110</v>
      </c>
      <c r="X1419" s="2"/>
      <c r="Y1419" s="2" t="s">
        <v>65</v>
      </c>
      <c r="Z1419" s="2">
        <v>0</v>
      </c>
      <c r="AA1419" s="2"/>
      <c r="AB1419" s="2"/>
      <c r="AC1419" s="4">
        <f>P1419*U1419/1000000</f>
        <v>0.0</v>
      </c>
      <c r="AD1419" s="4">
        <f>AC1419*(1-Z1419/100)</f>
        <v>0.0</v>
      </c>
      <c r="AE1419" s="2" t="s">
        <v>66</v>
      </c>
      <c r="AF1419" s="2" t="s">
        <v>67</v>
      </c>
      <c r="AG1419" s="2" t="s">
        <v>68</v>
      </c>
      <c r="AH1419" s="2" t="s">
        <v>69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1858</v>
      </c>
      <c r="B1420" s="2" t="s">
        <v>1859</v>
      </c>
      <c r="C1420" s="2" t="s">
        <v>47</v>
      </c>
      <c r="D1420" s="2" t="s">
        <v>1860</v>
      </c>
      <c r="E1420" s="2" t="s">
        <v>177</v>
      </c>
      <c r="F1420" s="2" t="s">
        <v>50</v>
      </c>
      <c r="G1420" s="2" t="s">
        <v>179</v>
      </c>
      <c r="H1420" s="2" t="s">
        <v>52</v>
      </c>
      <c r="I1420" s="2" t="s">
        <v>53</v>
      </c>
      <c r="J1420" s="2" t="s">
        <v>180</v>
      </c>
      <c r="K1420" s="2" t="s">
        <v>180</v>
      </c>
      <c r="L1420" s="2" t="s">
        <v>181</v>
      </c>
      <c r="M1420" s="2" t="s">
        <v>56</v>
      </c>
      <c r="N1420" s="3">
        <v>2343.511</v>
      </c>
      <c r="O1420" s="3" t="s">
        <v>182</v>
      </c>
      <c r="P1420" s="4">
        <f>IF(O1420="吨",N1420*1000,IF(O1420="万立方米",N1420*10000,""))</f>
        <v>23435110.0</v>
      </c>
      <c r="Q1420" s="2" t="s">
        <v>183</v>
      </c>
      <c r="R1420" s="2" t="s">
        <v>184</v>
      </c>
      <c r="S1420" s="2" t="s">
        <v>185</v>
      </c>
      <c r="T1420" s="2" t="s">
        <v>75</v>
      </c>
      <c r="U1420" s="4">
        <f>0.001</f>
        <v>0.001</v>
      </c>
      <c r="V1420" s="2" t="s">
        <v>186</v>
      </c>
      <c r="W1420" s="2" t="s">
        <v>187</v>
      </c>
      <c r="X1420" s="2" t="s">
        <v>64</v>
      </c>
      <c r="Y1420" s="2" t="s">
        <v>65</v>
      </c>
      <c r="Z1420" s="2">
        <v>0</v>
      </c>
      <c r="AA1420" s="2"/>
      <c r="AB1420" s="2"/>
      <c r="AC1420" s="4">
        <f>P1420*U1420/1000000</f>
        <v>0.023435110000000002</v>
      </c>
      <c r="AD1420" s="4">
        <f>AC1420*(1-Z1420/100)</f>
        <v>0.023435110000000002</v>
      </c>
      <c r="AE1420" s="2" t="s">
        <v>66</v>
      </c>
      <c r="AF1420" s="2" t="s">
        <v>67</v>
      </c>
      <c r="AG1420" s="2"/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1861</v>
      </c>
      <c r="B1421" s="2" t="s">
        <v>1859</v>
      </c>
      <c r="C1421" s="2" t="s">
        <v>47</v>
      </c>
      <c r="D1421" s="2" t="s">
        <v>1860</v>
      </c>
      <c r="E1421" s="2" t="s">
        <v>177</v>
      </c>
      <c r="F1421" s="2" t="s">
        <v>50</v>
      </c>
      <c r="G1421" s="2" t="s">
        <v>179</v>
      </c>
      <c r="H1421" s="2" t="s">
        <v>52</v>
      </c>
      <c r="I1421" s="2" t="s">
        <v>53</v>
      </c>
      <c r="J1421" s="2" t="s">
        <v>180</v>
      </c>
      <c r="K1421" s="2" t="s">
        <v>180</v>
      </c>
      <c r="L1421" s="2" t="s">
        <v>181</v>
      </c>
      <c r="M1421" s="2" t="s">
        <v>73</v>
      </c>
      <c r="N1421" s="3">
        <v>2343.511</v>
      </c>
      <c r="O1421" s="3" t="s">
        <v>182</v>
      </c>
      <c r="P1421" s="4">
        <f>IF(O1421="吨",N1421*1000,IF(O1421="万立方米",N1421*10000,""))</f>
        <v>23435110.0</v>
      </c>
      <c r="Q1421" s="2" t="s">
        <v>183</v>
      </c>
      <c r="R1421" s="2" t="s">
        <v>184</v>
      </c>
      <c r="S1421" s="2" t="s">
        <v>189</v>
      </c>
      <c r="T1421" s="2" t="s">
        <v>75</v>
      </c>
      <c r="U1421" s="4">
        <f>0.35</f>
        <v>0.35</v>
      </c>
      <c r="V1421" s="2" t="s">
        <v>186</v>
      </c>
      <c r="W1421" s="2" t="s">
        <v>190</v>
      </c>
      <c r="X1421" s="2" t="s">
        <v>64</v>
      </c>
      <c r="Y1421" s="2" t="s">
        <v>65</v>
      </c>
      <c r="Z1421" s="2">
        <v>0</v>
      </c>
      <c r="AA1421" s="2"/>
      <c r="AB1421" s="2"/>
      <c r="AC1421" s="4">
        <f>P1421*U1421/1000000</f>
        <v>8.2022885</v>
      </c>
      <c r="AD1421" s="4">
        <f>AC1421*(1-Z1421/100)</f>
        <v>8.2022885</v>
      </c>
      <c r="AE1421" s="2" t="s">
        <v>66</v>
      </c>
      <c r="AF1421" s="2" t="s">
        <v>67</v>
      </c>
      <c r="AG1421" s="2"/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1862</v>
      </c>
      <c r="B1422" s="2" t="s">
        <v>1859</v>
      </c>
      <c r="C1422" s="2" t="s">
        <v>47</v>
      </c>
      <c r="D1422" s="2" t="s">
        <v>1860</v>
      </c>
      <c r="E1422" s="2" t="s">
        <v>177</v>
      </c>
      <c r="F1422" s="2" t="s">
        <v>50</v>
      </c>
      <c r="G1422" s="2" t="s">
        <v>179</v>
      </c>
      <c r="H1422" s="2" t="s">
        <v>52</v>
      </c>
      <c r="I1422" s="2" t="s">
        <v>53</v>
      </c>
      <c r="J1422" s="2" t="s">
        <v>180</v>
      </c>
      <c r="K1422" s="2" t="s">
        <v>180</v>
      </c>
      <c r="L1422" s="2" t="s">
        <v>181</v>
      </c>
      <c r="M1422" s="2" t="s">
        <v>78</v>
      </c>
      <c r="N1422" s="3">
        <v>2343.511</v>
      </c>
      <c r="O1422" s="3" t="s">
        <v>182</v>
      </c>
      <c r="P1422" s="4">
        <f>IF(O1422="吨",N1422*1000,IF(O1422="万立方米",N1422*10000,""))</f>
        <v>23435110.0</v>
      </c>
      <c r="Q1422" s="2" t="s">
        <v>183</v>
      </c>
      <c r="R1422" s="2" t="s">
        <v>184</v>
      </c>
      <c r="S1422" s="2" t="s">
        <v>192</v>
      </c>
      <c r="T1422" s="2" t="s">
        <v>75</v>
      </c>
      <c r="U1422" s="4">
        <f>1.2</f>
        <v>1.2</v>
      </c>
      <c r="V1422" s="2" t="s">
        <v>186</v>
      </c>
      <c r="W1422" s="2" t="s">
        <v>193</v>
      </c>
      <c r="X1422" s="2" t="s">
        <v>64</v>
      </c>
      <c r="Y1422" s="2" t="s">
        <v>65</v>
      </c>
      <c r="Z1422" s="2">
        <v>0</v>
      </c>
      <c r="AA1422" s="2"/>
      <c r="AB1422" s="2"/>
      <c r="AC1422" s="4">
        <f>P1422*U1422/1000000</f>
        <v>28.122132</v>
      </c>
      <c r="AD1422" s="4">
        <f>AC1422*(1-Z1422/100)</f>
        <v>28.122132</v>
      </c>
      <c r="AE1422" s="2" t="s">
        <v>66</v>
      </c>
      <c r="AF1422" s="2" t="s">
        <v>67</v>
      </c>
      <c r="AG1422" s="2"/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1863</v>
      </c>
      <c r="B1423" s="2" t="s">
        <v>1859</v>
      </c>
      <c r="C1423" s="2" t="s">
        <v>47</v>
      </c>
      <c r="D1423" s="2" t="s">
        <v>1860</v>
      </c>
      <c r="E1423" s="2" t="s">
        <v>177</v>
      </c>
      <c r="F1423" s="2" t="s">
        <v>50</v>
      </c>
      <c r="G1423" s="2" t="s">
        <v>179</v>
      </c>
      <c r="H1423" s="2" t="s">
        <v>52</v>
      </c>
      <c r="I1423" s="2" t="s">
        <v>53</v>
      </c>
      <c r="J1423" s="2" t="s">
        <v>180</v>
      </c>
      <c r="K1423" s="2" t="s">
        <v>180</v>
      </c>
      <c r="L1423" s="2" t="s">
        <v>181</v>
      </c>
      <c r="M1423" s="2" t="s">
        <v>82</v>
      </c>
      <c r="N1423" s="3">
        <v>2343.511</v>
      </c>
      <c r="O1423" s="3" t="s">
        <v>182</v>
      </c>
      <c r="P1423" s="4">
        <f>IF(O1423="吨",N1423*1000,IF(O1423="万立方米",N1423*10000,""))</f>
        <v>23435110.0</v>
      </c>
      <c r="Q1423" s="2" t="s">
        <v>183</v>
      </c>
      <c r="R1423" s="2" t="s">
        <v>184</v>
      </c>
      <c r="S1423" s="2" t="s">
        <v>195</v>
      </c>
      <c r="T1423" s="2" t="s">
        <v>75</v>
      </c>
      <c r="U1423" s="4">
        <f>0.002</f>
        <v>0.002</v>
      </c>
      <c r="V1423" s="2" t="s">
        <v>186</v>
      </c>
      <c r="W1423" s="2" t="s">
        <v>196</v>
      </c>
      <c r="X1423" s="2" t="s">
        <v>64</v>
      </c>
      <c r="Y1423" s="2" t="s">
        <v>65</v>
      </c>
      <c r="Z1423" s="2">
        <v>0</v>
      </c>
      <c r="AA1423" s="2"/>
      <c r="AB1423" s="2"/>
      <c r="AC1423" s="4">
        <f>P1423*U1423/1000000</f>
        <v>0.046870220000000004</v>
      </c>
      <c r="AD1423" s="4">
        <f>AC1423*(1-Z1423/100)</f>
        <v>0.046870220000000004</v>
      </c>
      <c r="AE1423" s="2" t="s">
        <v>66</v>
      </c>
      <c r="AF1423" s="2" t="s">
        <v>67</v>
      </c>
      <c r="AG1423" s="2"/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1864</v>
      </c>
      <c r="B1424" s="2" t="s">
        <v>1859</v>
      </c>
      <c r="C1424" s="2" t="s">
        <v>47</v>
      </c>
      <c r="D1424" s="2" t="s">
        <v>1860</v>
      </c>
      <c r="E1424" s="2" t="s">
        <v>177</v>
      </c>
      <c r="F1424" s="2" t="s">
        <v>50</v>
      </c>
      <c r="G1424" s="2" t="s">
        <v>179</v>
      </c>
      <c r="H1424" s="2" t="s">
        <v>52</v>
      </c>
      <c r="I1424" s="2" t="s">
        <v>53</v>
      </c>
      <c r="J1424" s="2" t="s">
        <v>180</v>
      </c>
      <c r="K1424" s="2" t="s">
        <v>180</v>
      </c>
      <c r="L1424" s="2" t="s">
        <v>181</v>
      </c>
      <c r="M1424" s="2" t="s">
        <v>86</v>
      </c>
      <c r="N1424" s="3">
        <v>2343.511</v>
      </c>
      <c r="O1424" s="3" t="s">
        <v>182</v>
      </c>
      <c r="P1424" s="4">
        <f>IF(O1424="吨",N1424*1000,IF(O1424="万立方米",N1424*10000,""))</f>
        <v>23435110.0</v>
      </c>
      <c r="Q1424" s="2" t="s">
        <v>183</v>
      </c>
      <c r="R1424" s="2" t="s">
        <v>184</v>
      </c>
      <c r="S1424" s="2" t="s">
        <v>198</v>
      </c>
      <c r="T1424" s="2" t="s">
        <v>75</v>
      </c>
      <c r="U1424" s="4">
        <f>0.01</f>
        <v>0.01</v>
      </c>
      <c r="V1424" s="2" t="s">
        <v>186</v>
      </c>
      <c r="W1424" s="2" t="s">
        <v>199</v>
      </c>
      <c r="X1424" s="2" t="s">
        <v>64</v>
      </c>
      <c r="Y1424" s="2" t="s">
        <v>65</v>
      </c>
      <c r="Z1424" s="2">
        <v>0</v>
      </c>
      <c r="AA1424" s="2"/>
      <c r="AB1424" s="2"/>
      <c r="AC1424" s="4">
        <f>P1424*U1424/1000000</f>
        <v>0.2343511</v>
      </c>
      <c r="AD1424" s="4">
        <f>AC1425*(1-AA1424/100)+(AC1424-AC1425)*(1-AB1424/100)</f>
        <v>0.2343511</v>
      </c>
      <c r="AE1424" s="2" t="s">
        <v>66</v>
      </c>
      <c r="AF1424" s="2" t="s">
        <v>67</v>
      </c>
      <c r="AG1424" s="2"/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1865</v>
      </c>
      <c r="B1425" s="2" t="s">
        <v>1859</v>
      </c>
      <c r="C1425" s="2" t="s">
        <v>47</v>
      </c>
      <c r="D1425" s="2" t="s">
        <v>1860</v>
      </c>
      <c r="E1425" s="2" t="s">
        <v>177</v>
      </c>
      <c r="F1425" s="2" t="s">
        <v>50</v>
      </c>
      <c r="G1425" s="2" t="s">
        <v>179</v>
      </c>
      <c r="H1425" s="2" t="s">
        <v>52</v>
      </c>
      <c r="I1425" s="2" t="s">
        <v>53</v>
      </c>
      <c r="J1425" s="2" t="s">
        <v>180</v>
      </c>
      <c r="K1425" s="2" t="s">
        <v>180</v>
      </c>
      <c r="L1425" s="2" t="s">
        <v>181</v>
      </c>
      <c r="M1425" s="2" t="s">
        <v>91</v>
      </c>
      <c r="N1425" s="3">
        <v>2343.511</v>
      </c>
      <c r="O1425" s="3" t="s">
        <v>182</v>
      </c>
      <c r="P1425" s="4">
        <f>IF(O1425="吨",N1425*1000,IF(O1425="万立方米",N1425*10000,""))</f>
        <v>23435110.0</v>
      </c>
      <c r="Q1425" s="2" t="s">
        <v>183</v>
      </c>
      <c r="R1425" s="2" t="s">
        <v>184</v>
      </c>
      <c r="S1425" s="2" t="s">
        <v>201</v>
      </c>
      <c r="T1425" s="2" t="s">
        <v>75</v>
      </c>
      <c r="U1425" s="4">
        <f>0.005</f>
        <v>0.005</v>
      </c>
      <c r="V1425" s="2" t="s">
        <v>186</v>
      </c>
      <c r="W1425" s="2" t="s">
        <v>202</v>
      </c>
      <c r="X1425" s="2" t="s">
        <v>64</v>
      </c>
      <c r="Y1425" s="2" t="s">
        <v>65</v>
      </c>
      <c r="Z1425" s="2">
        <v>0</v>
      </c>
      <c r="AA1425" s="2"/>
      <c r="AB1425" s="2"/>
      <c r="AC1425" s="4">
        <f>P1425*U1425/1000000</f>
        <v>0.11717555</v>
      </c>
      <c r="AD1425" s="4">
        <f>AC1425*(1-Z1425/100)</f>
        <v>0.11717555</v>
      </c>
      <c r="AE1425" s="2" t="s">
        <v>66</v>
      </c>
      <c r="AF1425" s="2" t="s">
        <v>67</v>
      </c>
      <c r="AG1425" s="2"/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1866</v>
      </c>
      <c r="B1426" s="2" t="s">
        <v>1859</v>
      </c>
      <c r="C1426" s="2" t="s">
        <v>47</v>
      </c>
      <c r="D1426" s="2" t="s">
        <v>1860</v>
      </c>
      <c r="E1426" s="2" t="s">
        <v>177</v>
      </c>
      <c r="F1426" s="2" t="s">
        <v>50</v>
      </c>
      <c r="G1426" s="2" t="s">
        <v>179</v>
      </c>
      <c r="H1426" s="2" t="s">
        <v>52</v>
      </c>
      <c r="I1426" s="2" t="s">
        <v>53</v>
      </c>
      <c r="J1426" s="2" t="s">
        <v>180</v>
      </c>
      <c r="K1426" s="2" t="s">
        <v>180</v>
      </c>
      <c r="L1426" s="2" t="s">
        <v>181</v>
      </c>
      <c r="M1426" s="2" t="s">
        <v>95</v>
      </c>
      <c r="N1426" s="3">
        <v>2343.511</v>
      </c>
      <c r="O1426" s="3" t="s">
        <v>182</v>
      </c>
      <c r="P1426" s="4">
        <f>IF(O1426="吨",N1426*1000,IF(O1426="万立方米",N1426*10000,""))</f>
        <v>23435110.0</v>
      </c>
      <c r="Q1426" s="2" t="s">
        <v>183</v>
      </c>
      <c r="R1426" s="2" t="s">
        <v>184</v>
      </c>
      <c r="S1426" s="2" t="s">
        <v>204</v>
      </c>
      <c r="T1426" s="2" t="s">
        <v>75</v>
      </c>
      <c r="U1426" s="4">
        <f>0.005</f>
        <v>0.005</v>
      </c>
      <c r="V1426" s="2" t="s">
        <v>186</v>
      </c>
      <c r="W1426" s="2" t="s">
        <v>205</v>
      </c>
      <c r="X1426" s="2" t="s">
        <v>64</v>
      </c>
      <c r="Y1426" s="2" t="s">
        <v>65</v>
      </c>
      <c r="Z1426" s="2">
        <v>0</v>
      </c>
      <c r="AA1426" s="2"/>
      <c r="AB1426" s="2"/>
      <c r="AC1426" s="4">
        <f>P1426*U1426/1000000</f>
        <v>0.11717555</v>
      </c>
      <c r="AD1426" s="4">
        <f>AC1426*(1-Z1426/100)</f>
        <v>0.11717555</v>
      </c>
      <c r="AE1426" s="2" t="s">
        <v>66</v>
      </c>
      <c r="AF1426" s="2" t="s">
        <v>67</v>
      </c>
      <c r="AG1426" s="2"/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1867</v>
      </c>
      <c r="B1427" s="2" t="s">
        <v>1859</v>
      </c>
      <c r="C1427" s="2" t="s">
        <v>47</v>
      </c>
      <c r="D1427" s="2" t="s">
        <v>1860</v>
      </c>
      <c r="E1427" s="2" t="s">
        <v>177</v>
      </c>
      <c r="F1427" s="2" t="s">
        <v>50</v>
      </c>
      <c r="G1427" s="2" t="s">
        <v>179</v>
      </c>
      <c r="H1427" s="2" t="s">
        <v>52</v>
      </c>
      <c r="I1427" s="2" t="s">
        <v>53</v>
      </c>
      <c r="J1427" s="2" t="s">
        <v>180</v>
      </c>
      <c r="K1427" s="2" t="s">
        <v>180</v>
      </c>
      <c r="L1427" s="2" t="s">
        <v>181</v>
      </c>
      <c r="M1427" s="2" t="s">
        <v>100</v>
      </c>
      <c r="N1427" s="3">
        <v>2343.511</v>
      </c>
      <c r="O1427" s="3" t="s">
        <v>182</v>
      </c>
      <c r="P1427" s="4">
        <f>IF(O1427="吨",N1427*1000,IF(O1427="万立方米",N1427*10000,""))</f>
        <v>23435110.0</v>
      </c>
      <c r="Q1427" s="2" t="s">
        <v>183</v>
      </c>
      <c r="R1427" s="2" t="s">
        <v>184</v>
      </c>
      <c r="S1427" s="2" t="s">
        <v>207</v>
      </c>
      <c r="T1427" s="2" t="s">
        <v>75</v>
      </c>
      <c r="U1427" s="4">
        <f>0.02</f>
        <v>0.02</v>
      </c>
      <c r="V1427" s="2" t="s">
        <v>186</v>
      </c>
      <c r="W1427" s="2" t="s">
        <v>208</v>
      </c>
      <c r="X1427" s="2" t="s">
        <v>64</v>
      </c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/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1868</v>
      </c>
      <c r="B1428" s="2" t="s">
        <v>1859</v>
      </c>
      <c r="C1428" s="2" t="s">
        <v>47</v>
      </c>
      <c r="D1428" s="2" t="s">
        <v>1860</v>
      </c>
      <c r="E1428" s="2" t="s">
        <v>177</v>
      </c>
      <c r="F1428" s="2" t="s">
        <v>50</v>
      </c>
      <c r="G1428" s="2" t="s">
        <v>179</v>
      </c>
      <c r="H1428" s="2" t="s">
        <v>52</v>
      </c>
      <c r="I1428" s="2"/>
      <c r="J1428" s="2"/>
      <c r="K1428" s="2"/>
      <c r="L1428" s="2"/>
      <c r="M1428" s="2" t="s">
        <v>104</v>
      </c>
      <c r="N1428" s="3"/>
      <c r="O1428" s="3"/>
      <c r="P1428" s="4">
        <v>0.0</v>
      </c>
      <c r="Q1428" s="2" t="s">
        <v>105</v>
      </c>
      <c r="R1428" s="2" t="s">
        <v>106</v>
      </c>
      <c r="S1428" s="2" t="s">
        <v>107</v>
      </c>
      <c r="T1428" s="2" t="s">
        <v>108</v>
      </c>
      <c r="U1428" s="4">
        <f>0.0</f>
        <v>0.0</v>
      </c>
      <c r="V1428" s="2" t="s">
        <v>109</v>
      </c>
      <c r="W1428" s="2" t="s">
        <v>110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134</v>
      </c>
      <c r="AH1428" s="2" t="s">
        <v>69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1869</v>
      </c>
      <c r="B1429" s="2" t="s">
        <v>1870</v>
      </c>
      <c r="C1429" s="2" t="s">
        <v>47</v>
      </c>
      <c r="D1429" s="2" t="s">
        <v>1871</v>
      </c>
      <c r="E1429" s="2" t="s">
        <v>400</v>
      </c>
      <c r="F1429" s="2" t="s">
        <v>228</v>
      </c>
      <c r="G1429" s="2" t="s">
        <v>179</v>
      </c>
      <c r="H1429" s="2" t="s">
        <v>52</v>
      </c>
      <c r="I1429" s="2" t="s">
        <v>53</v>
      </c>
      <c r="J1429" s="2" t="s">
        <v>533</v>
      </c>
      <c r="K1429" s="2" t="s">
        <v>533</v>
      </c>
      <c r="L1429" s="2"/>
      <c r="M1429" s="2" t="s">
        <v>56</v>
      </c>
      <c r="N1429" s="3">
        <v>10873.2</v>
      </c>
      <c r="O1429" s="3" t="s">
        <v>120</v>
      </c>
      <c r="P1429" s="2"/>
      <c r="Q1429" s="2"/>
      <c r="R1429" s="2" t="s">
        <v>121</v>
      </c>
      <c r="S1429" s="2"/>
      <c r="T1429" s="2" t="s">
        <v>108</v>
      </c>
      <c r="U1429" s="2"/>
      <c r="V1429" s="2"/>
      <c r="W1429" s="2" t="s">
        <v>122</v>
      </c>
      <c r="X1429" s="2" t="s">
        <v>64</v>
      </c>
      <c r="Y1429" s="2" t="s">
        <v>65</v>
      </c>
      <c r="Z1429" s="2">
        <v>0</v>
      </c>
      <c r="AA1429" s="2"/>
      <c r="AB1429" s="2"/>
      <c r="AC1429" s="2"/>
      <c r="AD1429" s="2"/>
      <c r="AE1429" s="2" t="s">
        <v>123</v>
      </c>
      <c r="AF1429" s="2" t="s">
        <v>124</v>
      </c>
      <c r="AG1429" s="2" t="s">
        <v>125</v>
      </c>
      <c r="AH1429" s="2" t="s">
        <v>69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1872</v>
      </c>
      <c r="B1430" s="2" t="s">
        <v>1870</v>
      </c>
      <c r="C1430" s="2" t="s">
        <v>47</v>
      </c>
      <c r="D1430" s="2" t="s">
        <v>1871</v>
      </c>
      <c r="E1430" s="2" t="s">
        <v>400</v>
      </c>
      <c r="F1430" s="2" t="s">
        <v>228</v>
      </c>
      <c r="G1430" s="2" t="s">
        <v>179</v>
      </c>
      <c r="H1430" s="2" t="s">
        <v>52</v>
      </c>
      <c r="I1430" s="2" t="s">
        <v>53</v>
      </c>
      <c r="J1430" s="2" t="s">
        <v>533</v>
      </c>
      <c r="K1430" s="2" t="s">
        <v>533</v>
      </c>
      <c r="L1430" s="2"/>
      <c r="M1430" s="2" t="s">
        <v>73</v>
      </c>
      <c r="N1430" s="3">
        <v>10873.2</v>
      </c>
      <c r="O1430" s="3" t="s">
        <v>120</v>
      </c>
      <c r="P1430" s="2"/>
      <c r="Q1430" s="2"/>
      <c r="R1430" s="2" t="s">
        <v>121</v>
      </c>
      <c r="S1430" s="2"/>
      <c r="T1430" s="2" t="s">
        <v>108</v>
      </c>
      <c r="U1430" s="2"/>
      <c r="V1430" s="2"/>
      <c r="W1430" s="2" t="s">
        <v>122</v>
      </c>
      <c r="X1430" s="2" t="s">
        <v>64</v>
      </c>
      <c r="Y1430" s="2" t="s">
        <v>65</v>
      </c>
      <c r="Z1430" s="2">
        <v>0</v>
      </c>
      <c r="AA1430" s="2"/>
      <c r="AB1430" s="2"/>
      <c r="AC1430" s="2"/>
      <c r="AD1430" s="2"/>
      <c r="AE1430" s="2" t="s">
        <v>123</v>
      </c>
      <c r="AF1430" s="2" t="s">
        <v>124</v>
      </c>
      <c r="AG1430" s="2" t="s">
        <v>125</v>
      </c>
      <c r="AH1430" s="2" t="s">
        <v>69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1873</v>
      </c>
      <c r="B1431" s="2" t="s">
        <v>1870</v>
      </c>
      <c r="C1431" s="2" t="s">
        <v>47</v>
      </c>
      <c r="D1431" s="2" t="s">
        <v>1871</v>
      </c>
      <c r="E1431" s="2" t="s">
        <v>400</v>
      </c>
      <c r="F1431" s="2" t="s">
        <v>228</v>
      </c>
      <c r="G1431" s="2" t="s">
        <v>179</v>
      </c>
      <c r="H1431" s="2" t="s">
        <v>52</v>
      </c>
      <c r="I1431" s="2" t="s">
        <v>53</v>
      </c>
      <c r="J1431" s="2" t="s">
        <v>533</v>
      </c>
      <c r="K1431" s="2" t="s">
        <v>533</v>
      </c>
      <c r="L1431" s="2"/>
      <c r="M1431" s="2" t="s">
        <v>78</v>
      </c>
      <c r="N1431" s="3">
        <v>10873.2</v>
      </c>
      <c r="O1431" s="3" t="s">
        <v>120</v>
      </c>
      <c r="P1431" s="2"/>
      <c r="Q1431" s="2"/>
      <c r="R1431" s="2" t="s">
        <v>121</v>
      </c>
      <c r="S1431" s="2"/>
      <c r="T1431" s="2" t="s">
        <v>108</v>
      </c>
      <c r="U1431" s="2"/>
      <c r="V1431" s="2"/>
      <c r="W1431" s="2" t="s">
        <v>122</v>
      </c>
      <c r="X1431" s="2" t="s">
        <v>64</v>
      </c>
      <c r="Y1431" s="2" t="s">
        <v>65</v>
      </c>
      <c r="Z1431" s="2">
        <v>0</v>
      </c>
      <c r="AA1431" s="2"/>
      <c r="AB1431" s="2"/>
      <c r="AC1431" s="2"/>
      <c r="AD1431" s="2"/>
      <c r="AE1431" s="2" t="s">
        <v>123</v>
      </c>
      <c r="AF1431" s="2" t="s">
        <v>124</v>
      </c>
      <c r="AG1431" s="2" t="s">
        <v>125</v>
      </c>
      <c r="AH1431" s="2" t="s">
        <v>69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1874</v>
      </c>
      <c r="B1432" s="2" t="s">
        <v>1870</v>
      </c>
      <c r="C1432" s="2" t="s">
        <v>47</v>
      </c>
      <c r="D1432" s="2" t="s">
        <v>1871</v>
      </c>
      <c r="E1432" s="2" t="s">
        <v>400</v>
      </c>
      <c r="F1432" s="2" t="s">
        <v>228</v>
      </c>
      <c r="G1432" s="2" t="s">
        <v>179</v>
      </c>
      <c r="H1432" s="2" t="s">
        <v>52</v>
      </c>
      <c r="I1432" s="2" t="s">
        <v>53</v>
      </c>
      <c r="J1432" s="2" t="s">
        <v>533</v>
      </c>
      <c r="K1432" s="2" t="s">
        <v>533</v>
      </c>
      <c r="L1432" s="2"/>
      <c r="M1432" s="2" t="s">
        <v>82</v>
      </c>
      <c r="N1432" s="3">
        <v>10873.2</v>
      </c>
      <c r="O1432" s="3" t="s">
        <v>120</v>
      </c>
      <c r="P1432" s="2"/>
      <c r="Q1432" s="2"/>
      <c r="R1432" s="2" t="s">
        <v>121</v>
      </c>
      <c r="S1432" s="2"/>
      <c r="T1432" s="2" t="s">
        <v>108</v>
      </c>
      <c r="U1432" s="2"/>
      <c r="V1432" s="2"/>
      <c r="W1432" s="2" t="s">
        <v>122</v>
      </c>
      <c r="X1432" s="2" t="s">
        <v>64</v>
      </c>
      <c r="Y1432" s="2" t="s">
        <v>65</v>
      </c>
      <c r="Z1432" s="2">
        <v>0</v>
      </c>
      <c r="AA1432" s="2"/>
      <c r="AB1432" s="2"/>
      <c r="AC1432" s="2"/>
      <c r="AD1432" s="2"/>
      <c r="AE1432" s="2" t="s">
        <v>123</v>
      </c>
      <c r="AF1432" s="2" t="s">
        <v>124</v>
      </c>
      <c r="AG1432" s="2" t="s">
        <v>125</v>
      </c>
      <c r="AH1432" s="2" t="s">
        <v>69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1875</v>
      </c>
      <c r="B1433" s="2" t="s">
        <v>1870</v>
      </c>
      <c r="C1433" s="2" t="s">
        <v>47</v>
      </c>
      <c r="D1433" s="2" t="s">
        <v>1871</v>
      </c>
      <c r="E1433" s="2" t="s">
        <v>400</v>
      </c>
      <c r="F1433" s="2" t="s">
        <v>228</v>
      </c>
      <c r="G1433" s="2" t="s">
        <v>179</v>
      </c>
      <c r="H1433" s="2" t="s">
        <v>52</v>
      </c>
      <c r="I1433" s="2" t="s">
        <v>53</v>
      </c>
      <c r="J1433" s="2" t="s">
        <v>533</v>
      </c>
      <c r="K1433" s="2" t="s">
        <v>533</v>
      </c>
      <c r="L1433" s="2"/>
      <c r="M1433" s="2" t="s">
        <v>86</v>
      </c>
      <c r="N1433" s="3">
        <v>10873.2</v>
      </c>
      <c r="O1433" s="3" t="s">
        <v>120</v>
      </c>
      <c r="P1433" s="2"/>
      <c r="Q1433" s="2"/>
      <c r="R1433" s="2" t="s">
        <v>121</v>
      </c>
      <c r="S1433" s="2"/>
      <c r="T1433" s="2" t="s">
        <v>108</v>
      </c>
      <c r="U1433" s="2"/>
      <c r="V1433" s="2"/>
      <c r="W1433" s="2" t="s">
        <v>122</v>
      </c>
      <c r="X1433" s="2" t="s">
        <v>64</v>
      </c>
      <c r="Y1433" s="2" t="s">
        <v>65</v>
      </c>
      <c r="Z1433" s="2">
        <v>0</v>
      </c>
      <c r="AA1433" s="2"/>
      <c r="AB1433" s="2"/>
      <c r="AC1433" s="2"/>
      <c r="AD1433" s="2"/>
      <c r="AE1433" s="2" t="s">
        <v>123</v>
      </c>
      <c r="AF1433" s="2" t="s">
        <v>124</v>
      </c>
      <c r="AG1433" s="2" t="s">
        <v>125</v>
      </c>
      <c r="AH1433" s="2" t="s">
        <v>69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1876</v>
      </c>
      <c r="B1434" s="2" t="s">
        <v>1870</v>
      </c>
      <c r="C1434" s="2" t="s">
        <v>47</v>
      </c>
      <c r="D1434" s="2" t="s">
        <v>1871</v>
      </c>
      <c r="E1434" s="2" t="s">
        <v>400</v>
      </c>
      <c r="F1434" s="2" t="s">
        <v>228</v>
      </c>
      <c r="G1434" s="2" t="s">
        <v>179</v>
      </c>
      <c r="H1434" s="2" t="s">
        <v>52</v>
      </c>
      <c r="I1434" s="2" t="s">
        <v>53</v>
      </c>
      <c r="J1434" s="2" t="s">
        <v>533</v>
      </c>
      <c r="K1434" s="2" t="s">
        <v>533</v>
      </c>
      <c r="L1434" s="2"/>
      <c r="M1434" s="2" t="s">
        <v>91</v>
      </c>
      <c r="N1434" s="3">
        <v>10873.2</v>
      </c>
      <c r="O1434" s="3" t="s">
        <v>120</v>
      </c>
      <c r="P1434" s="2"/>
      <c r="Q1434" s="2"/>
      <c r="R1434" s="2" t="s">
        <v>121</v>
      </c>
      <c r="S1434" s="2"/>
      <c r="T1434" s="2" t="s">
        <v>108</v>
      </c>
      <c r="U1434" s="2"/>
      <c r="V1434" s="2"/>
      <c r="W1434" s="2" t="s">
        <v>122</v>
      </c>
      <c r="X1434" s="2" t="s">
        <v>64</v>
      </c>
      <c r="Y1434" s="2" t="s">
        <v>65</v>
      </c>
      <c r="Z1434" s="2">
        <v>0</v>
      </c>
      <c r="AA1434" s="2"/>
      <c r="AB1434" s="2"/>
      <c r="AC1434" s="2"/>
      <c r="AD1434" s="2"/>
      <c r="AE1434" s="2" t="s">
        <v>123</v>
      </c>
      <c r="AF1434" s="2" t="s">
        <v>124</v>
      </c>
      <c r="AG1434" s="2" t="s">
        <v>125</v>
      </c>
      <c r="AH1434" s="2" t="s">
        <v>69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1877</v>
      </c>
      <c r="B1435" s="2" t="s">
        <v>1870</v>
      </c>
      <c r="C1435" s="2" t="s">
        <v>47</v>
      </c>
      <c r="D1435" s="2" t="s">
        <v>1871</v>
      </c>
      <c r="E1435" s="2" t="s">
        <v>400</v>
      </c>
      <c r="F1435" s="2" t="s">
        <v>228</v>
      </c>
      <c r="G1435" s="2" t="s">
        <v>179</v>
      </c>
      <c r="H1435" s="2" t="s">
        <v>52</v>
      </c>
      <c r="I1435" s="2" t="s">
        <v>53</v>
      </c>
      <c r="J1435" s="2" t="s">
        <v>533</v>
      </c>
      <c r="K1435" s="2" t="s">
        <v>533</v>
      </c>
      <c r="L1435" s="2"/>
      <c r="M1435" s="2" t="s">
        <v>95</v>
      </c>
      <c r="N1435" s="3">
        <v>10873.2</v>
      </c>
      <c r="O1435" s="3" t="s">
        <v>120</v>
      </c>
      <c r="P1435" s="2"/>
      <c r="Q1435" s="2"/>
      <c r="R1435" s="2" t="s">
        <v>121</v>
      </c>
      <c r="S1435" s="2"/>
      <c r="T1435" s="2" t="s">
        <v>108</v>
      </c>
      <c r="U1435" s="2"/>
      <c r="V1435" s="2"/>
      <c r="W1435" s="2" t="s">
        <v>122</v>
      </c>
      <c r="X1435" s="2" t="s">
        <v>64</v>
      </c>
      <c r="Y1435" s="2" t="s">
        <v>65</v>
      </c>
      <c r="Z1435" s="2">
        <v>0</v>
      </c>
      <c r="AA1435" s="2"/>
      <c r="AB1435" s="2"/>
      <c r="AC1435" s="2"/>
      <c r="AD1435" s="2"/>
      <c r="AE1435" s="2" t="s">
        <v>123</v>
      </c>
      <c r="AF1435" s="2" t="s">
        <v>124</v>
      </c>
      <c r="AG1435" s="2" t="s">
        <v>125</v>
      </c>
      <c r="AH1435" s="2" t="s">
        <v>69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1878</v>
      </c>
      <c r="B1436" s="2" t="s">
        <v>1870</v>
      </c>
      <c r="C1436" s="2" t="s">
        <v>47</v>
      </c>
      <c r="D1436" s="2" t="s">
        <v>1871</v>
      </c>
      <c r="E1436" s="2" t="s">
        <v>400</v>
      </c>
      <c r="F1436" s="2" t="s">
        <v>228</v>
      </c>
      <c r="G1436" s="2" t="s">
        <v>179</v>
      </c>
      <c r="H1436" s="2" t="s">
        <v>52</v>
      </c>
      <c r="I1436" s="2" t="s">
        <v>53</v>
      </c>
      <c r="J1436" s="2" t="s">
        <v>533</v>
      </c>
      <c r="K1436" s="2" t="s">
        <v>533</v>
      </c>
      <c r="L1436" s="2"/>
      <c r="M1436" s="2" t="s">
        <v>100</v>
      </c>
      <c r="N1436" s="3">
        <v>10873.2</v>
      </c>
      <c r="O1436" s="3" t="s">
        <v>120</v>
      </c>
      <c r="P1436" s="2"/>
      <c r="Q1436" s="2"/>
      <c r="R1436" s="2" t="s">
        <v>121</v>
      </c>
      <c r="S1436" s="2"/>
      <c r="T1436" s="2" t="s">
        <v>108</v>
      </c>
      <c r="U1436" s="2"/>
      <c r="V1436" s="2"/>
      <c r="W1436" s="2" t="s">
        <v>122</v>
      </c>
      <c r="X1436" s="2" t="s">
        <v>64</v>
      </c>
      <c r="Y1436" s="2" t="s">
        <v>65</v>
      </c>
      <c r="Z1436" s="2">
        <v>0</v>
      </c>
      <c r="AA1436" s="2"/>
      <c r="AB1436" s="2"/>
      <c r="AC1436" s="2"/>
      <c r="AD1436" s="2"/>
      <c r="AE1436" s="2" t="s">
        <v>123</v>
      </c>
      <c r="AF1436" s="2" t="s">
        <v>124</v>
      </c>
      <c r="AG1436" s="2" t="s">
        <v>125</v>
      </c>
      <c r="AH1436" s="2" t="s">
        <v>69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1879</v>
      </c>
      <c r="B1437" s="2" t="s">
        <v>1870</v>
      </c>
      <c r="C1437" s="2" t="s">
        <v>47</v>
      </c>
      <c r="D1437" s="2" t="s">
        <v>1871</v>
      </c>
      <c r="E1437" s="2" t="s">
        <v>400</v>
      </c>
      <c r="F1437" s="2" t="s">
        <v>228</v>
      </c>
      <c r="G1437" s="2" t="s">
        <v>179</v>
      </c>
      <c r="H1437" s="2" t="s">
        <v>52</v>
      </c>
      <c r="I1437" s="2"/>
      <c r="J1437" s="2"/>
      <c r="K1437" s="2"/>
      <c r="L1437" s="2"/>
      <c r="M1437" s="2" t="s">
        <v>104</v>
      </c>
      <c r="N1437" s="3"/>
      <c r="O1437" s="3"/>
      <c r="P1437" s="4">
        <v>0.0</v>
      </c>
      <c r="Q1437" s="2" t="s">
        <v>105</v>
      </c>
      <c r="R1437" s="2" t="s">
        <v>106</v>
      </c>
      <c r="S1437" s="2" t="s">
        <v>107</v>
      </c>
      <c r="T1437" s="2" t="s">
        <v>108</v>
      </c>
      <c r="U1437" s="4">
        <f>0.0</f>
        <v>0.0</v>
      </c>
      <c r="V1437" s="2" t="s">
        <v>109</v>
      </c>
      <c r="W1437" s="2" t="s">
        <v>110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134</v>
      </c>
      <c r="AH1437" s="2" t="s">
        <v>69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1880</v>
      </c>
      <c r="B1438" s="2" t="s">
        <v>1881</v>
      </c>
      <c r="C1438" s="2" t="s">
        <v>47</v>
      </c>
      <c r="D1438" s="2" t="s">
        <v>897</v>
      </c>
      <c r="E1438" s="2" t="s">
        <v>898</v>
      </c>
      <c r="F1438" s="2" t="s">
        <v>116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51</v>
      </c>
      <c r="M1438" s="2" t="s">
        <v>56</v>
      </c>
      <c r="N1438" s="3">
        <v>40000</v>
      </c>
      <c r="O1438" s="3" t="s">
        <v>57</v>
      </c>
      <c r="P1438" s="4">
        <f>IF(O1438="吨",N1438*1000,IF(O1438="万立方米",N1438*10000,""))</f>
        <v>40000000.0</v>
      </c>
      <c r="Q1438" s="2" t="s">
        <v>58</v>
      </c>
      <c r="R1438" s="2" t="s">
        <v>59</v>
      </c>
      <c r="S1438" s="2" t="s">
        <v>60</v>
      </c>
      <c r="T1438" s="2" t="s">
        <v>61</v>
      </c>
      <c r="U1438" s="4">
        <f>0.06</f>
        <v>0.06</v>
      </c>
      <c r="V1438" s="2" t="s">
        <v>62</v>
      </c>
      <c r="W1438" s="2" t="s">
        <v>63</v>
      </c>
      <c r="X1438" s="2" t="s">
        <v>64</v>
      </c>
      <c r="Y1438" s="2" t="s">
        <v>65</v>
      </c>
      <c r="Z1438" s="2">
        <v>0</v>
      </c>
      <c r="AA1438" s="2"/>
      <c r="AB1438" s="2"/>
      <c r="AC1438" s="4">
        <f>P1438*U1438/1000000</f>
        <v>2.4</v>
      </c>
      <c r="AD1438" s="4">
        <f>AC1438*(1-Z1438/100)</f>
        <v>2.4</v>
      </c>
      <c r="AE1438" s="2" t="s">
        <v>66</v>
      </c>
      <c r="AF1438" s="2" t="s">
        <v>67</v>
      </c>
      <c r="AG1438" s="2"/>
      <c r="AH1438" s="2" t="s">
        <v>69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1882</v>
      </c>
      <c r="B1439" s="2" t="s">
        <v>1881</v>
      </c>
      <c r="C1439" s="2" t="s">
        <v>47</v>
      </c>
      <c r="D1439" s="2" t="s">
        <v>897</v>
      </c>
      <c r="E1439" s="2" t="s">
        <v>898</v>
      </c>
      <c r="F1439" s="2" t="s">
        <v>116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51</v>
      </c>
      <c r="M1439" s="2" t="s">
        <v>73</v>
      </c>
      <c r="N1439" s="3">
        <v>40000</v>
      </c>
      <c r="O1439" s="3" t="s">
        <v>57</v>
      </c>
      <c r="P1439" s="4">
        <f>IF(O1439="吨",N1439*1000,IF(O1439="万立方米",N1439*10000,""))</f>
        <v>40000000.0</v>
      </c>
      <c r="Q1439" s="2" t="s">
        <v>58</v>
      </c>
      <c r="R1439" s="2" t="s">
        <v>59</v>
      </c>
      <c r="S1439" s="2" t="s">
        <v>74</v>
      </c>
      <c r="T1439" s="2" t="s">
        <v>75</v>
      </c>
      <c r="U1439" s="4">
        <f>1.5</f>
        <v>1.5</v>
      </c>
      <c r="V1439" s="2" t="s">
        <v>62</v>
      </c>
      <c r="W1439" s="2" t="s">
        <v>76</v>
      </c>
      <c r="X1439" s="2" t="s">
        <v>64</v>
      </c>
      <c r="Y1439" s="2" t="s">
        <v>65</v>
      </c>
      <c r="Z1439" s="2">
        <v>0</v>
      </c>
      <c r="AA1439" s="2"/>
      <c r="AB1439" s="2"/>
      <c r="AC1439" s="4">
        <f>P1439*U1439/1000000</f>
        <v>60.0</v>
      </c>
      <c r="AD1439" s="4">
        <f>AC1439*(1-Z1439/100)</f>
        <v>60.0</v>
      </c>
      <c r="AE1439" s="2" t="s">
        <v>66</v>
      </c>
      <c r="AF1439" s="2" t="s">
        <v>67</v>
      </c>
      <c r="AG1439" s="2"/>
      <c r="AH1439" s="2" t="s">
        <v>69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1883</v>
      </c>
      <c r="B1440" s="2" t="s">
        <v>1881</v>
      </c>
      <c r="C1440" s="2" t="s">
        <v>47</v>
      </c>
      <c r="D1440" s="2" t="s">
        <v>897</v>
      </c>
      <c r="E1440" s="2" t="s">
        <v>898</v>
      </c>
      <c r="F1440" s="2" t="s">
        <v>116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51</v>
      </c>
      <c r="M1440" s="2" t="s">
        <v>78</v>
      </c>
      <c r="N1440" s="3">
        <v>40000</v>
      </c>
      <c r="O1440" s="3" t="s">
        <v>57</v>
      </c>
      <c r="P1440" s="4">
        <f>IF(O1440="吨",N1440*1000,IF(O1440="万立方米",N1440*10000,""))</f>
        <v>40000000.0</v>
      </c>
      <c r="Q1440" s="2" t="s">
        <v>58</v>
      </c>
      <c r="R1440" s="2" t="s">
        <v>59</v>
      </c>
      <c r="S1440" s="2" t="s">
        <v>79</v>
      </c>
      <c r="T1440" s="2" t="s">
        <v>75</v>
      </c>
      <c r="U1440" s="4">
        <f>6.0</f>
        <v>6.0</v>
      </c>
      <c r="V1440" s="2" t="s">
        <v>62</v>
      </c>
      <c r="W1440" s="2" t="s">
        <v>80</v>
      </c>
      <c r="X1440" s="2" t="s">
        <v>64</v>
      </c>
      <c r="Y1440" s="2" t="s">
        <v>65</v>
      </c>
      <c r="Z1440" s="2">
        <v>0</v>
      </c>
      <c r="AA1440" s="2"/>
      <c r="AB1440" s="2"/>
      <c r="AC1440" s="4">
        <f>P1440*U1440/1000000</f>
        <v>240.0</v>
      </c>
      <c r="AD1440" s="4">
        <f>AC1440*(1-Z1440/100)</f>
        <v>240.0</v>
      </c>
      <c r="AE1440" s="2" t="s">
        <v>66</v>
      </c>
      <c r="AF1440" s="2" t="s">
        <v>67</v>
      </c>
      <c r="AG1440" s="2"/>
      <c r="AH1440" s="2" t="s">
        <v>69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1884</v>
      </c>
      <c r="B1441" s="2" t="s">
        <v>1881</v>
      </c>
      <c r="C1441" s="2" t="s">
        <v>47</v>
      </c>
      <c r="D1441" s="2" t="s">
        <v>897</v>
      </c>
      <c r="E1441" s="2" t="s">
        <v>898</v>
      </c>
      <c r="F1441" s="2" t="s">
        <v>116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51</v>
      </c>
      <c r="M1441" s="2" t="s">
        <v>82</v>
      </c>
      <c r="N1441" s="3">
        <v>40000</v>
      </c>
      <c r="O1441" s="3" t="s">
        <v>57</v>
      </c>
      <c r="P1441" s="4">
        <f>IF(O1441="吨",N1441*1000,IF(O1441="万立方米",N1441*10000,""))</f>
        <v>40000000.0</v>
      </c>
      <c r="Q1441" s="2" t="s">
        <v>58</v>
      </c>
      <c r="R1441" s="2" t="s">
        <v>59</v>
      </c>
      <c r="S1441" s="2" t="s">
        <v>83</v>
      </c>
      <c r="T1441" s="2" t="s">
        <v>61</v>
      </c>
      <c r="U1441" s="4">
        <f>0.35</f>
        <v>0.35</v>
      </c>
      <c r="V1441" s="2" t="s">
        <v>62</v>
      </c>
      <c r="W1441" s="2" t="s">
        <v>84</v>
      </c>
      <c r="X1441" s="2" t="s">
        <v>64</v>
      </c>
      <c r="Y1441" s="2" t="s">
        <v>65</v>
      </c>
      <c r="Z1441" s="2">
        <v>0</v>
      </c>
      <c r="AA1441" s="2"/>
      <c r="AB1441" s="2"/>
      <c r="AC1441" s="4">
        <f>P1441*U1441/1000000</f>
        <v>14.0</v>
      </c>
      <c r="AD1441" s="4">
        <f>AC1441*(1-Z1441/100)</f>
        <v>14.0</v>
      </c>
      <c r="AE1441" s="2" t="s">
        <v>66</v>
      </c>
      <c r="AF1441" s="2" t="s">
        <v>67</v>
      </c>
      <c r="AG1441" s="2"/>
      <c r="AH1441" s="2" t="s">
        <v>69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1885</v>
      </c>
      <c r="B1442" s="2" t="s">
        <v>1881</v>
      </c>
      <c r="C1442" s="2" t="s">
        <v>47</v>
      </c>
      <c r="D1442" s="2" t="s">
        <v>897</v>
      </c>
      <c r="E1442" s="2" t="s">
        <v>898</v>
      </c>
      <c r="F1442" s="2" t="s">
        <v>116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51</v>
      </c>
      <c r="M1442" s="2" t="s">
        <v>86</v>
      </c>
      <c r="N1442" s="3">
        <v>40000</v>
      </c>
      <c r="O1442" s="3" t="s">
        <v>57</v>
      </c>
      <c r="P1442" s="4">
        <f>IF(O1442="吨",N1442*1000,IF(O1442="万立方米",N1442*10000,""))</f>
        <v>40000000.0</v>
      </c>
      <c r="Q1442" s="2" t="s">
        <v>58</v>
      </c>
      <c r="R1442" s="2" t="s">
        <v>59</v>
      </c>
      <c r="S1442" s="2" t="s">
        <v>87</v>
      </c>
      <c r="T1442" s="2" t="s">
        <v>88</v>
      </c>
      <c r="U1442" s="4">
        <f>0.75</f>
        <v>0.75</v>
      </c>
      <c r="V1442" s="2" t="s">
        <v>62</v>
      </c>
      <c r="W1442" s="2" t="s">
        <v>89</v>
      </c>
      <c r="X1442" s="2" t="s">
        <v>64</v>
      </c>
      <c r="Y1442" s="2" t="s">
        <v>65</v>
      </c>
      <c r="Z1442" s="2">
        <v>0</v>
      </c>
      <c r="AA1442" s="2"/>
      <c r="AB1442" s="2"/>
      <c r="AC1442" s="4">
        <f>P1442*U1442/1000000</f>
        <v>30.0</v>
      </c>
      <c r="AD1442" s="4">
        <f>AC1443*(1-AA1442/100)+(AC1442-AC1443)*(1-AB1442/100)</f>
        <v>30.0</v>
      </c>
      <c r="AE1442" s="2" t="s">
        <v>66</v>
      </c>
      <c r="AF1442" s="2" t="s">
        <v>67</v>
      </c>
      <c r="AG1442" s="2"/>
      <c r="AH1442" s="2" t="s">
        <v>69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1886</v>
      </c>
      <c r="B1443" s="2" t="s">
        <v>1881</v>
      </c>
      <c r="C1443" s="2" t="s">
        <v>47</v>
      </c>
      <c r="D1443" s="2" t="s">
        <v>897</v>
      </c>
      <c r="E1443" s="2" t="s">
        <v>898</v>
      </c>
      <c r="F1443" s="2" t="s">
        <v>116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51</v>
      </c>
      <c r="M1443" s="2" t="s">
        <v>91</v>
      </c>
      <c r="N1443" s="3">
        <v>40000</v>
      </c>
      <c r="O1443" s="3" t="s">
        <v>57</v>
      </c>
      <c r="P1443" s="4">
        <f>IF(O1443="吨",N1443*1000,IF(O1443="万立方米",N1443*10000,""))</f>
        <v>40000000.0</v>
      </c>
      <c r="Q1443" s="2" t="s">
        <v>58</v>
      </c>
      <c r="R1443" s="2" t="s">
        <v>59</v>
      </c>
      <c r="S1443" s="2" t="s">
        <v>92</v>
      </c>
      <c r="T1443" s="2" t="s">
        <v>88</v>
      </c>
      <c r="U1443" s="4">
        <f>0.75</f>
        <v>0.75</v>
      </c>
      <c r="V1443" s="2" t="s">
        <v>62</v>
      </c>
      <c r="W1443" s="2" t="s">
        <v>93</v>
      </c>
      <c r="X1443" s="2" t="s">
        <v>64</v>
      </c>
      <c r="Y1443" s="2" t="s">
        <v>65</v>
      </c>
      <c r="Z1443" s="2">
        <v>0</v>
      </c>
      <c r="AA1443" s="2"/>
      <c r="AB1443" s="2"/>
      <c r="AC1443" s="4">
        <f>P1443*U1443/1000000</f>
        <v>30.0</v>
      </c>
      <c r="AD1443" s="4">
        <f>AC1443*(1-Z1443/100)</f>
        <v>30.0</v>
      </c>
      <c r="AE1443" s="2" t="s">
        <v>66</v>
      </c>
      <c r="AF1443" s="2" t="s">
        <v>67</v>
      </c>
      <c r="AG1443" s="2"/>
      <c r="AH1443" s="2" t="s">
        <v>69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1887</v>
      </c>
      <c r="B1444" s="2" t="s">
        <v>1881</v>
      </c>
      <c r="C1444" s="2" t="s">
        <v>47</v>
      </c>
      <c r="D1444" s="2" t="s">
        <v>897</v>
      </c>
      <c r="E1444" s="2" t="s">
        <v>898</v>
      </c>
      <c r="F1444" s="2" t="s">
        <v>116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51</v>
      </c>
      <c r="M1444" s="2" t="s">
        <v>95</v>
      </c>
      <c r="N1444" s="3">
        <v>40000</v>
      </c>
      <c r="O1444" s="3" t="s">
        <v>57</v>
      </c>
      <c r="P1444" s="4">
        <f>IF(O1444="吨",N1444*1000,IF(O1444="万立方米",N1444*10000,""))</f>
        <v>40000000.0</v>
      </c>
      <c r="Q1444" s="2" t="s">
        <v>58</v>
      </c>
      <c r="R1444" s="2" t="s">
        <v>59</v>
      </c>
      <c r="S1444" s="2" t="s">
        <v>96</v>
      </c>
      <c r="T1444" s="2" t="s">
        <v>97</v>
      </c>
      <c r="U1444" s="4">
        <f>1.7</f>
        <v>1.7</v>
      </c>
      <c r="V1444" s="2" t="s">
        <v>62</v>
      </c>
      <c r="W1444" s="2" t="s">
        <v>98</v>
      </c>
      <c r="X1444" s="2" t="s">
        <v>64</v>
      </c>
      <c r="Y1444" s="2" t="s">
        <v>65</v>
      </c>
      <c r="Z1444" s="2">
        <v>0</v>
      </c>
      <c r="AA1444" s="2"/>
      <c r="AB1444" s="2"/>
      <c r="AC1444" s="4">
        <f>P1444*U1444/1000000</f>
        <v>68.0</v>
      </c>
      <c r="AD1444" s="4">
        <f>AC1444*(1-Z1444/100)</f>
        <v>68.0</v>
      </c>
      <c r="AE1444" s="2" t="s">
        <v>66</v>
      </c>
      <c r="AF1444" s="2" t="s">
        <v>67</v>
      </c>
      <c r="AG1444" s="2"/>
      <c r="AH1444" s="2" t="s">
        <v>69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1888</v>
      </c>
      <c r="B1445" s="2" t="s">
        <v>1881</v>
      </c>
      <c r="C1445" s="2" t="s">
        <v>47</v>
      </c>
      <c r="D1445" s="2" t="s">
        <v>897</v>
      </c>
      <c r="E1445" s="2" t="s">
        <v>898</v>
      </c>
      <c r="F1445" s="2" t="s">
        <v>116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51</v>
      </c>
      <c r="M1445" s="2" t="s">
        <v>100</v>
      </c>
      <c r="N1445" s="3">
        <v>40000</v>
      </c>
      <c r="O1445" s="3" t="s">
        <v>57</v>
      </c>
      <c r="P1445" s="4">
        <f>IF(O1445="吨",N1445*1000,IF(O1445="万立方米",N1445*10000,""))</f>
        <v>40000000.0</v>
      </c>
      <c r="Q1445" s="2" t="s">
        <v>58</v>
      </c>
      <c r="R1445" s="2" t="s">
        <v>59</v>
      </c>
      <c r="S1445" s="2" t="s">
        <v>101</v>
      </c>
      <c r="T1445" s="2" t="s">
        <v>75</v>
      </c>
      <c r="U1445" s="4">
        <f>0.12</f>
        <v>0.12</v>
      </c>
      <c r="V1445" s="2" t="s">
        <v>62</v>
      </c>
      <c r="W1445" s="2" t="s">
        <v>102</v>
      </c>
      <c r="X1445" s="2" t="s">
        <v>64</v>
      </c>
      <c r="Y1445" s="2" t="s">
        <v>65</v>
      </c>
      <c r="Z1445" s="2">
        <v>0</v>
      </c>
      <c r="AA1445" s="2"/>
      <c r="AB1445" s="2"/>
      <c r="AC1445" s="4">
        <f>P1445*U1445/1000000</f>
        <v>4.8</v>
      </c>
      <c r="AD1445" s="4">
        <f>AC1445*(1-Z1445/100)</f>
        <v>4.8</v>
      </c>
      <c r="AE1445" s="2" t="s">
        <v>66</v>
      </c>
      <c r="AF1445" s="2" t="s">
        <v>67</v>
      </c>
      <c r="AG1445" s="2"/>
      <c r="AH1445" s="2" t="s">
        <v>69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1889</v>
      </c>
      <c r="B1446" s="2" t="s">
        <v>1881</v>
      </c>
      <c r="C1446" s="2" t="s">
        <v>47</v>
      </c>
      <c r="D1446" s="2" t="s">
        <v>897</v>
      </c>
      <c r="E1446" s="2" t="s">
        <v>898</v>
      </c>
      <c r="F1446" s="2" t="s">
        <v>116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104</v>
      </c>
      <c r="N1446" s="3"/>
      <c r="O1446" s="3"/>
      <c r="P1446" s="4">
        <v>0.0</v>
      </c>
      <c r="Q1446" s="2" t="s">
        <v>105</v>
      </c>
      <c r="R1446" s="2" t="s">
        <v>106</v>
      </c>
      <c r="S1446" s="2" t="s">
        <v>107</v>
      </c>
      <c r="T1446" s="2" t="s">
        <v>108</v>
      </c>
      <c r="U1446" s="4">
        <f>0.0</f>
        <v>0.0</v>
      </c>
      <c r="V1446" s="2" t="s">
        <v>109</v>
      </c>
      <c r="W1446" s="2" t="s">
        <v>110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134</v>
      </c>
      <c r="AH1446" s="2" t="s">
        <v>69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1890</v>
      </c>
      <c r="B1447" s="2" t="s">
        <v>1891</v>
      </c>
      <c r="C1447" s="2" t="s">
        <v>47</v>
      </c>
      <c r="D1447" s="2" t="s">
        <v>1892</v>
      </c>
      <c r="E1447" s="2" t="s">
        <v>213</v>
      </c>
      <c r="F1447" s="2" t="s">
        <v>178</v>
      </c>
      <c r="G1447" s="2" t="s">
        <v>179</v>
      </c>
      <c r="H1447" s="2" t="s">
        <v>138</v>
      </c>
      <c r="I1447" s="2" t="s">
        <v>53</v>
      </c>
      <c r="J1447" s="2" t="s">
        <v>180</v>
      </c>
      <c r="K1447" s="2" t="s">
        <v>180</v>
      </c>
      <c r="L1447" s="2" t="s">
        <v>181</v>
      </c>
      <c r="M1447" s="2" t="s">
        <v>56</v>
      </c>
      <c r="N1447" s="3">
        <v>3234.996</v>
      </c>
      <c r="O1447" s="3" t="s">
        <v>182</v>
      </c>
      <c r="P1447" s="4">
        <f>IF(O1447="吨",N1447*1000,IF(O1447="万立方米",N1447*10000,""))</f>
        <v>32349960.0</v>
      </c>
      <c r="Q1447" s="2" t="s">
        <v>183</v>
      </c>
      <c r="R1447" s="2" t="s">
        <v>184</v>
      </c>
      <c r="S1447" s="2" t="s">
        <v>185</v>
      </c>
      <c r="T1447" s="2" t="s">
        <v>75</v>
      </c>
      <c r="U1447" s="4">
        <f>0.001</f>
        <v>0.001</v>
      </c>
      <c r="V1447" s="2" t="s">
        <v>186</v>
      </c>
      <c r="W1447" s="2" t="s">
        <v>187</v>
      </c>
      <c r="X1447" s="2" t="s">
        <v>64</v>
      </c>
      <c r="Y1447" s="2" t="s">
        <v>65</v>
      </c>
      <c r="Z1447" s="2">
        <v>0</v>
      </c>
      <c r="AA1447" s="2"/>
      <c r="AB1447" s="2"/>
      <c r="AC1447" s="4">
        <f>P1447*U1447/1000000</f>
        <v>0.03234996</v>
      </c>
      <c r="AD1447" s="4">
        <f>AC1447*(1-Z1447/100)</f>
        <v>0.03234996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1893</v>
      </c>
      <c r="B1448" s="2" t="s">
        <v>1891</v>
      </c>
      <c r="C1448" s="2" t="s">
        <v>47</v>
      </c>
      <c r="D1448" s="2" t="s">
        <v>1892</v>
      </c>
      <c r="E1448" s="2" t="s">
        <v>213</v>
      </c>
      <c r="F1448" s="2" t="s">
        <v>178</v>
      </c>
      <c r="G1448" s="2" t="s">
        <v>179</v>
      </c>
      <c r="H1448" s="2" t="s">
        <v>138</v>
      </c>
      <c r="I1448" s="2" t="s">
        <v>53</v>
      </c>
      <c r="J1448" s="2" t="s">
        <v>180</v>
      </c>
      <c r="K1448" s="2" t="s">
        <v>180</v>
      </c>
      <c r="L1448" s="2" t="s">
        <v>181</v>
      </c>
      <c r="M1448" s="2" t="s">
        <v>73</v>
      </c>
      <c r="N1448" s="3">
        <v>3234.996</v>
      </c>
      <c r="O1448" s="3" t="s">
        <v>182</v>
      </c>
      <c r="P1448" s="4">
        <f>IF(O1448="吨",N1448*1000,IF(O1448="万立方米",N1448*10000,""))</f>
        <v>32349960.0</v>
      </c>
      <c r="Q1448" s="2" t="s">
        <v>183</v>
      </c>
      <c r="R1448" s="2" t="s">
        <v>184</v>
      </c>
      <c r="S1448" s="2" t="s">
        <v>189</v>
      </c>
      <c r="T1448" s="2" t="s">
        <v>75</v>
      </c>
      <c r="U1448" s="4">
        <f>0.35</f>
        <v>0.35</v>
      </c>
      <c r="V1448" s="2" t="s">
        <v>186</v>
      </c>
      <c r="W1448" s="2" t="s">
        <v>190</v>
      </c>
      <c r="X1448" s="2" t="s">
        <v>64</v>
      </c>
      <c r="Y1448" s="2" t="s">
        <v>65</v>
      </c>
      <c r="Z1448" s="2">
        <v>0</v>
      </c>
      <c r="AA1448" s="2"/>
      <c r="AB1448" s="2"/>
      <c r="AC1448" s="4">
        <f>P1448*U1448/1000000</f>
        <v>11.322486</v>
      </c>
      <c r="AD1448" s="4">
        <f>AC1448*(1-Z1448/100)</f>
        <v>11.322486</v>
      </c>
      <c r="AE1448" s="2" t="s">
        <v>66</v>
      </c>
      <c r="AF1448" s="2" t="s">
        <v>67</v>
      </c>
      <c r="AG1448" s="2" t="s">
        <v>68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1894</v>
      </c>
      <c r="B1449" s="2" t="s">
        <v>1891</v>
      </c>
      <c r="C1449" s="2" t="s">
        <v>47</v>
      </c>
      <c r="D1449" s="2" t="s">
        <v>1892</v>
      </c>
      <c r="E1449" s="2" t="s">
        <v>213</v>
      </c>
      <c r="F1449" s="2" t="s">
        <v>178</v>
      </c>
      <c r="G1449" s="2" t="s">
        <v>179</v>
      </c>
      <c r="H1449" s="2" t="s">
        <v>138</v>
      </c>
      <c r="I1449" s="2" t="s">
        <v>53</v>
      </c>
      <c r="J1449" s="2" t="s">
        <v>180</v>
      </c>
      <c r="K1449" s="2" t="s">
        <v>180</v>
      </c>
      <c r="L1449" s="2" t="s">
        <v>181</v>
      </c>
      <c r="M1449" s="2" t="s">
        <v>78</v>
      </c>
      <c r="N1449" s="3">
        <v>3234.996</v>
      </c>
      <c r="O1449" s="3" t="s">
        <v>182</v>
      </c>
      <c r="P1449" s="4">
        <f>IF(O1449="吨",N1449*1000,IF(O1449="万立方米",N1449*10000,""))</f>
        <v>32349960.0</v>
      </c>
      <c r="Q1449" s="2" t="s">
        <v>183</v>
      </c>
      <c r="R1449" s="2" t="s">
        <v>184</v>
      </c>
      <c r="S1449" s="2" t="s">
        <v>192</v>
      </c>
      <c r="T1449" s="2" t="s">
        <v>75</v>
      </c>
      <c r="U1449" s="4">
        <f>1.2</f>
        <v>1.2</v>
      </c>
      <c r="V1449" s="2" t="s">
        <v>186</v>
      </c>
      <c r="W1449" s="2" t="s">
        <v>193</v>
      </c>
      <c r="X1449" s="2" t="s">
        <v>64</v>
      </c>
      <c r="Y1449" s="2" t="s">
        <v>65</v>
      </c>
      <c r="Z1449" s="2">
        <v>0</v>
      </c>
      <c r="AA1449" s="2"/>
      <c r="AB1449" s="2"/>
      <c r="AC1449" s="4">
        <f>P1449*U1449/1000000</f>
        <v>38.819952</v>
      </c>
      <c r="AD1449" s="4">
        <f>AC1449*(1-Z1449/100)</f>
        <v>38.819952</v>
      </c>
      <c r="AE1449" s="2" t="s">
        <v>66</v>
      </c>
      <c r="AF1449" s="2" t="s">
        <v>67</v>
      </c>
      <c r="AG1449" s="2" t="s">
        <v>68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1895</v>
      </c>
      <c r="B1450" s="2" t="s">
        <v>1891</v>
      </c>
      <c r="C1450" s="2" t="s">
        <v>47</v>
      </c>
      <c r="D1450" s="2" t="s">
        <v>1892</v>
      </c>
      <c r="E1450" s="2" t="s">
        <v>213</v>
      </c>
      <c r="F1450" s="2" t="s">
        <v>178</v>
      </c>
      <c r="G1450" s="2" t="s">
        <v>179</v>
      </c>
      <c r="H1450" s="2" t="s">
        <v>138</v>
      </c>
      <c r="I1450" s="2" t="s">
        <v>53</v>
      </c>
      <c r="J1450" s="2" t="s">
        <v>180</v>
      </c>
      <c r="K1450" s="2" t="s">
        <v>180</v>
      </c>
      <c r="L1450" s="2" t="s">
        <v>181</v>
      </c>
      <c r="M1450" s="2" t="s">
        <v>82</v>
      </c>
      <c r="N1450" s="3">
        <v>3234.996</v>
      </c>
      <c r="O1450" s="3" t="s">
        <v>182</v>
      </c>
      <c r="P1450" s="4">
        <f>IF(O1450="吨",N1450*1000,IF(O1450="万立方米",N1450*10000,""))</f>
        <v>32349960.0</v>
      </c>
      <c r="Q1450" s="2" t="s">
        <v>183</v>
      </c>
      <c r="R1450" s="2" t="s">
        <v>184</v>
      </c>
      <c r="S1450" s="2" t="s">
        <v>195</v>
      </c>
      <c r="T1450" s="2" t="s">
        <v>75</v>
      </c>
      <c r="U1450" s="4">
        <f>0.002</f>
        <v>0.002</v>
      </c>
      <c r="V1450" s="2" t="s">
        <v>186</v>
      </c>
      <c r="W1450" s="2" t="s">
        <v>196</v>
      </c>
      <c r="X1450" s="2" t="s">
        <v>64</v>
      </c>
      <c r="Y1450" s="2" t="s">
        <v>65</v>
      </c>
      <c r="Z1450" s="2">
        <v>0</v>
      </c>
      <c r="AA1450" s="2"/>
      <c r="AB1450" s="2"/>
      <c r="AC1450" s="4">
        <f>P1450*U1450/1000000</f>
        <v>0.06469992</v>
      </c>
      <c r="AD1450" s="4">
        <f>AC1450*(1-Z1450/100)</f>
        <v>0.06469992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1896</v>
      </c>
      <c r="B1451" s="2" t="s">
        <v>1891</v>
      </c>
      <c r="C1451" s="2" t="s">
        <v>47</v>
      </c>
      <c r="D1451" s="2" t="s">
        <v>1892</v>
      </c>
      <c r="E1451" s="2" t="s">
        <v>213</v>
      </c>
      <c r="F1451" s="2" t="s">
        <v>178</v>
      </c>
      <c r="G1451" s="2" t="s">
        <v>179</v>
      </c>
      <c r="H1451" s="2" t="s">
        <v>138</v>
      </c>
      <c r="I1451" s="2" t="s">
        <v>53</v>
      </c>
      <c r="J1451" s="2" t="s">
        <v>180</v>
      </c>
      <c r="K1451" s="2" t="s">
        <v>180</v>
      </c>
      <c r="L1451" s="2" t="s">
        <v>181</v>
      </c>
      <c r="M1451" s="2" t="s">
        <v>86</v>
      </c>
      <c r="N1451" s="3">
        <v>3234.996</v>
      </c>
      <c r="O1451" s="3" t="s">
        <v>182</v>
      </c>
      <c r="P1451" s="4">
        <f>IF(O1451="吨",N1451*1000,IF(O1451="万立方米",N1451*10000,""))</f>
        <v>32349960.0</v>
      </c>
      <c r="Q1451" s="2" t="s">
        <v>183</v>
      </c>
      <c r="R1451" s="2" t="s">
        <v>184</v>
      </c>
      <c r="S1451" s="2" t="s">
        <v>198</v>
      </c>
      <c r="T1451" s="2" t="s">
        <v>75</v>
      </c>
      <c r="U1451" s="4">
        <f>0.01</f>
        <v>0.01</v>
      </c>
      <c r="V1451" s="2" t="s">
        <v>186</v>
      </c>
      <c r="W1451" s="2" t="s">
        <v>199</v>
      </c>
      <c r="X1451" s="2" t="s">
        <v>64</v>
      </c>
      <c r="Y1451" s="2" t="s">
        <v>65</v>
      </c>
      <c r="Z1451" s="2">
        <v>0</v>
      </c>
      <c r="AA1451" s="2"/>
      <c r="AB1451" s="2"/>
      <c r="AC1451" s="4">
        <f>P1451*U1451/1000000</f>
        <v>0.32349960000000005</v>
      </c>
      <c r="AD1451" s="4">
        <f>AC1452*(1-AA1451/100)+(AC1451-AC1452)*(1-AB1451/100)</f>
        <v>0.32349960000000005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1897</v>
      </c>
      <c r="B1452" s="2" t="s">
        <v>1891</v>
      </c>
      <c r="C1452" s="2" t="s">
        <v>47</v>
      </c>
      <c r="D1452" s="2" t="s">
        <v>1892</v>
      </c>
      <c r="E1452" s="2" t="s">
        <v>213</v>
      </c>
      <c r="F1452" s="2" t="s">
        <v>178</v>
      </c>
      <c r="G1452" s="2" t="s">
        <v>179</v>
      </c>
      <c r="H1452" s="2" t="s">
        <v>138</v>
      </c>
      <c r="I1452" s="2" t="s">
        <v>53</v>
      </c>
      <c r="J1452" s="2" t="s">
        <v>180</v>
      </c>
      <c r="K1452" s="2" t="s">
        <v>180</v>
      </c>
      <c r="L1452" s="2" t="s">
        <v>181</v>
      </c>
      <c r="M1452" s="2" t="s">
        <v>91</v>
      </c>
      <c r="N1452" s="3">
        <v>3234.996</v>
      </c>
      <c r="O1452" s="3" t="s">
        <v>182</v>
      </c>
      <c r="P1452" s="4">
        <f>IF(O1452="吨",N1452*1000,IF(O1452="万立方米",N1452*10000,""))</f>
        <v>32349960.0</v>
      </c>
      <c r="Q1452" s="2" t="s">
        <v>183</v>
      </c>
      <c r="R1452" s="2" t="s">
        <v>184</v>
      </c>
      <c r="S1452" s="2" t="s">
        <v>201</v>
      </c>
      <c r="T1452" s="2" t="s">
        <v>75</v>
      </c>
      <c r="U1452" s="4">
        <f>0.005</f>
        <v>0.005</v>
      </c>
      <c r="V1452" s="2" t="s">
        <v>186</v>
      </c>
      <c r="W1452" s="2" t="s">
        <v>202</v>
      </c>
      <c r="X1452" s="2" t="s">
        <v>64</v>
      </c>
      <c r="Y1452" s="2" t="s">
        <v>65</v>
      </c>
      <c r="Z1452" s="2">
        <v>0</v>
      </c>
      <c r="AA1452" s="2"/>
      <c r="AB1452" s="2"/>
      <c r="AC1452" s="4">
        <f>P1452*U1452/1000000</f>
        <v>0.16174980000000003</v>
      </c>
      <c r="AD1452" s="4">
        <f>AC1452*(1-Z1452/100)</f>
        <v>0.16174980000000003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1898</v>
      </c>
      <c r="B1453" s="2" t="s">
        <v>1891</v>
      </c>
      <c r="C1453" s="2" t="s">
        <v>47</v>
      </c>
      <c r="D1453" s="2" t="s">
        <v>1892</v>
      </c>
      <c r="E1453" s="2" t="s">
        <v>213</v>
      </c>
      <c r="F1453" s="2" t="s">
        <v>178</v>
      </c>
      <c r="G1453" s="2" t="s">
        <v>179</v>
      </c>
      <c r="H1453" s="2" t="s">
        <v>138</v>
      </c>
      <c r="I1453" s="2" t="s">
        <v>53</v>
      </c>
      <c r="J1453" s="2" t="s">
        <v>180</v>
      </c>
      <c r="K1453" s="2" t="s">
        <v>180</v>
      </c>
      <c r="L1453" s="2" t="s">
        <v>181</v>
      </c>
      <c r="M1453" s="2" t="s">
        <v>95</v>
      </c>
      <c r="N1453" s="3">
        <v>3234.996</v>
      </c>
      <c r="O1453" s="3" t="s">
        <v>182</v>
      </c>
      <c r="P1453" s="4">
        <f>IF(O1453="吨",N1453*1000,IF(O1453="万立方米",N1453*10000,""))</f>
        <v>32349960.0</v>
      </c>
      <c r="Q1453" s="2" t="s">
        <v>183</v>
      </c>
      <c r="R1453" s="2" t="s">
        <v>184</v>
      </c>
      <c r="S1453" s="2" t="s">
        <v>204</v>
      </c>
      <c r="T1453" s="2" t="s">
        <v>75</v>
      </c>
      <c r="U1453" s="4">
        <f>0.005</f>
        <v>0.005</v>
      </c>
      <c r="V1453" s="2" t="s">
        <v>186</v>
      </c>
      <c r="W1453" s="2" t="s">
        <v>205</v>
      </c>
      <c r="X1453" s="2" t="s">
        <v>64</v>
      </c>
      <c r="Y1453" s="2" t="s">
        <v>65</v>
      </c>
      <c r="Z1453" s="2">
        <v>0</v>
      </c>
      <c r="AA1453" s="2"/>
      <c r="AB1453" s="2"/>
      <c r="AC1453" s="4">
        <f>P1453*U1453/1000000</f>
        <v>0.16174980000000003</v>
      </c>
      <c r="AD1453" s="4">
        <f>AC1453*(1-Z1453/100)</f>
        <v>0.16174980000000003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1899</v>
      </c>
      <c r="B1454" s="2" t="s">
        <v>1891</v>
      </c>
      <c r="C1454" s="2" t="s">
        <v>47</v>
      </c>
      <c r="D1454" s="2" t="s">
        <v>1892</v>
      </c>
      <c r="E1454" s="2" t="s">
        <v>213</v>
      </c>
      <c r="F1454" s="2" t="s">
        <v>178</v>
      </c>
      <c r="G1454" s="2" t="s">
        <v>179</v>
      </c>
      <c r="H1454" s="2" t="s">
        <v>138</v>
      </c>
      <c r="I1454" s="2" t="s">
        <v>53</v>
      </c>
      <c r="J1454" s="2" t="s">
        <v>180</v>
      </c>
      <c r="K1454" s="2" t="s">
        <v>180</v>
      </c>
      <c r="L1454" s="2" t="s">
        <v>181</v>
      </c>
      <c r="M1454" s="2" t="s">
        <v>100</v>
      </c>
      <c r="N1454" s="3">
        <v>3234.996</v>
      </c>
      <c r="O1454" s="3" t="s">
        <v>182</v>
      </c>
      <c r="P1454" s="4">
        <f>IF(O1454="吨",N1454*1000,IF(O1454="万立方米",N1454*10000,""))</f>
        <v>32349960.0</v>
      </c>
      <c r="Q1454" s="2" t="s">
        <v>183</v>
      </c>
      <c r="R1454" s="2" t="s">
        <v>184</v>
      </c>
      <c r="S1454" s="2" t="s">
        <v>207</v>
      </c>
      <c r="T1454" s="2" t="s">
        <v>75</v>
      </c>
      <c r="U1454" s="4">
        <f>0.02</f>
        <v>0.02</v>
      </c>
      <c r="V1454" s="2" t="s">
        <v>186</v>
      </c>
      <c r="W1454" s="2" t="s">
        <v>208</v>
      </c>
      <c r="X1454" s="2" t="s">
        <v>64</v>
      </c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68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1900</v>
      </c>
      <c r="B1455" s="2" t="s">
        <v>1891</v>
      </c>
      <c r="C1455" s="2" t="s">
        <v>47</v>
      </c>
      <c r="D1455" s="2" t="s">
        <v>1892</v>
      </c>
      <c r="E1455" s="2" t="s">
        <v>213</v>
      </c>
      <c r="F1455" s="2" t="s">
        <v>178</v>
      </c>
      <c r="G1455" s="2" t="s">
        <v>179</v>
      </c>
      <c r="H1455" s="2" t="s">
        <v>138</v>
      </c>
      <c r="I1455" s="2"/>
      <c r="J1455" s="2"/>
      <c r="K1455" s="2"/>
      <c r="L1455" s="2"/>
      <c r="M1455" s="2" t="s">
        <v>104</v>
      </c>
      <c r="N1455" s="3"/>
      <c r="O1455" s="3"/>
      <c r="P1455" s="4">
        <v>0.0</v>
      </c>
      <c r="Q1455" s="2" t="s">
        <v>105</v>
      </c>
      <c r="R1455" s="2" t="s">
        <v>106</v>
      </c>
      <c r="S1455" s="2" t="s">
        <v>107</v>
      </c>
      <c r="T1455" s="2" t="s">
        <v>108</v>
      </c>
      <c r="U1455" s="4">
        <f>0.0</f>
        <v>0.0</v>
      </c>
      <c r="V1455" s="2" t="s">
        <v>109</v>
      </c>
      <c r="W1455" s="2" t="s">
        <v>110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111</v>
      </c>
      <c r="AH1455" s="2" t="s">
        <v>69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1901</v>
      </c>
      <c r="B1456" s="2" t="s">
        <v>1902</v>
      </c>
      <c r="C1456" s="2" t="s">
        <v>47</v>
      </c>
      <c r="D1456" s="2" t="s">
        <v>1903</v>
      </c>
      <c r="E1456" s="2" t="s">
        <v>1450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51</v>
      </c>
      <c r="M1456" s="2" t="s">
        <v>56</v>
      </c>
      <c r="N1456" s="3">
        <v>2408756</v>
      </c>
      <c r="O1456" s="3" t="s">
        <v>57</v>
      </c>
      <c r="P1456" s="4">
        <f>IF(O1456="吨",N1456*1000,IF(O1456="万立方米",N1456*10000,""))</f>
        <v>2408756000.0</v>
      </c>
      <c r="Q1456" s="2" t="s">
        <v>58</v>
      </c>
      <c r="R1456" s="2" t="s">
        <v>59</v>
      </c>
      <c r="S1456" s="2" t="s">
        <v>60</v>
      </c>
      <c r="T1456" s="2" t="s">
        <v>61</v>
      </c>
      <c r="U1456" s="4">
        <f>0.06</f>
        <v>0.06</v>
      </c>
      <c r="V1456" s="2" t="s">
        <v>62</v>
      </c>
      <c r="W1456" s="2" t="s">
        <v>63</v>
      </c>
      <c r="X1456" s="2" t="s">
        <v>64</v>
      </c>
      <c r="Y1456" s="2" t="s">
        <v>65</v>
      </c>
      <c r="Z1456" s="2">
        <v>0</v>
      </c>
      <c r="AA1456" s="2"/>
      <c r="AB1456" s="2"/>
      <c r="AC1456" s="4">
        <f>P1456*U1456/1000000</f>
        <v>144.52536</v>
      </c>
      <c r="AD1456" s="4">
        <f>AC1456*(1-Z1456/100)</f>
        <v>144.52536</v>
      </c>
      <c r="AE1456" s="2" t="s">
        <v>66</v>
      </c>
      <c r="AF1456" s="2" t="s">
        <v>67</v>
      </c>
      <c r="AG1456" s="2" t="s">
        <v>68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1904</v>
      </c>
      <c r="B1457" s="2" t="s">
        <v>1902</v>
      </c>
      <c r="C1457" s="2" t="s">
        <v>47</v>
      </c>
      <c r="D1457" s="2" t="s">
        <v>1903</v>
      </c>
      <c r="E1457" s="2" t="s">
        <v>1450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51</v>
      </c>
      <c r="M1457" s="2" t="s">
        <v>73</v>
      </c>
      <c r="N1457" s="3">
        <v>2408756</v>
      </c>
      <c r="O1457" s="3" t="s">
        <v>57</v>
      </c>
      <c r="P1457" s="4">
        <f>IF(O1457="吨",N1457*1000,IF(O1457="万立方米",N1457*10000,""))</f>
        <v>2408756000.0</v>
      </c>
      <c r="Q1457" s="2" t="s">
        <v>58</v>
      </c>
      <c r="R1457" s="2" t="s">
        <v>59</v>
      </c>
      <c r="S1457" s="2" t="s">
        <v>74</v>
      </c>
      <c r="T1457" s="2" t="s">
        <v>75</v>
      </c>
      <c r="U1457" s="4">
        <f>1.5</f>
        <v>1.5</v>
      </c>
      <c r="V1457" s="2" t="s">
        <v>62</v>
      </c>
      <c r="W1457" s="2" t="s">
        <v>76</v>
      </c>
      <c r="X1457" s="2" t="s">
        <v>64</v>
      </c>
      <c r="Y1457" s="2" t="s">
        <v>65</v>
      </c>
      <c r="Z1457" s="2">
        <v>0</v>
      </c>
      <c r="AA1457" s="2"/>
      <c r="AB1457" s="2"/>
      <c r="AC1457" s="4">
        <f>P1457*U1457/1000000</f>
        <v>3613.134</v>
      </c>
      <c r="AD1457" s="4">
        <f>AC1457*(1-Z1457/100)</f>
        <v>3613.134</v>
      </c>
      <c r="AE1457" s="2" t="s">
        <v>66</v>
      </c>
      <c r="AF1457" s="2" t="s">
        <v>67</v>
      </c>
      <c r="AG1457" s="2" t="s">
        <v>68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1905</v>
      </c>
      <c r="B1458" s="2" t="s">
        <v>1902</v>
      </c>
      <c r="C1458" s="2" t="s">
        <v>47</v>
      </c>
      <c r="D1458" s="2" t="s">
        <v>1903</v>
      </c>
      <c r="E1458" s="2" t="s">
        <v>1450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51</v>
      </c>
      <c r="M1458" s="2" t="s">
        <v>78</v>
      </c>
      <c r="N1458" s="3">
        <v>2408756</v>
      </c>
      <c r="O1458" s="3" t="s">
        <v>57</v>
      </c>
      <c r="P1458" s="4">
        <f>IF(O1458="吨",N1458*1000,IF(O1458="万立方米",N1458*10000,""))</f>
        <v>2408756000.0</v>
      </c>
      <c r="Q1458" s="2" t="s">
        <v>58</v>
      </c>
      <c r="R1458" s="2" t="s">
        <v>59</v>
      </c>
      <c r="S1458" s="2" t="s">
        <v>79</v>
      </c>
      <c r="T1458" s="2" t="s">
        <v>75</v>
      </c>
      <c r="U1458" s="4">
        <f>6.0</f>
        <v>6.0</v>
      </c>
      <c r="V1458" s="2" t="s">
        <v>62</v>
      </c>
      <c r="W1458" s="2" t="s">
        <v>80</v>
      </c>
      <c r="X1458" s="2" t="s">
        <v>64</v>
      </c>
      <c r="Y1458" s="2" t="s">
        <v>65</v>
      </c>
      <c r="Z1458" s="2">
        <v>0</v>
      </c>
      <c r="AA1458" s="2"/>
      <c r="AB1458" s="2"/>
      <c r="AC1458" s="4">
        <f>P1458*U1458/1000000</f>
        <v>14452.536</v>
      </c>
      <c r="AD1458" s="4">
        <f>AC1458*(1-Z1458/100)</f>
        <v>14452.536</v>
      </c>
      <c r="AE1458" s="2" t="s">
        <v>66</v>
      </c>
      <c r="AF1458" s="2" t="s">
        <v>67</v>
      </c>
      <c r="AG1458" s="2" t="s">
        <v>68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1906</v>
      </c>
      <c r="B1459" s="2" t="s">
        <v>1902</v>
      </c>
      <c r="C1459" s="2" t="s">
        <v>47</v>
      </c>
      <c r="D1459" s="2" t="s">
        <v>1903</v>
      </c>
      <c r="E1459" s="2" t="s">
        <v>1450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51</v>
      </c>
      <c r="M1459" s="2" t="s">
        <v>82</v>
      </c>
      <c r="N1459" s="3">
        <v>2408756</v>
      </c>
      <c r="O1459" s="3" t="s">
        <v>57</v>
      </c>
      <c r="P1459" s="4">
        <f>IF(O1459="吨",N1459*1000,IF(O1459="万立方米",N1459*10000,""))</f>
        <v>2408756000.0</v>
      </c>
      <c r="Q1459" s="2" t="s">
        <v>58</v>
      </c>
      <c r="R1459" s="2" t="s">
        <v>59</v>
      </c>
      <c r="S1459" s="2" t="s">
        <v>83</v>
      </c>
      <c r="T1459" s="2" t="s">
        <v>61</v>
      </c>
      <c r="U1459" s="4">
        <f>0.35</f>
        <v>0.35</v>
      </c>
      <c r="V1459" s="2" t="s">
        <v>62</v>
      </c>
      <c r="W1459" s="2" t="s">
        <v>84</v>
      </c>
      <c r="X1459" s="2" t="s">
        <v>64</v>
      </c>
      <c r="Y1459" s="2" t="s">
        <v>65</v>
      </c>
      <c r="Z1459" s="2">
        <v>0</v>
      </c>
      <c r="AA1459" s="2"/>
      <c r="AB1459" s="2"/>
      <c r="AC1459" s="4">
        <f>P1459*U1459/1000000</f>
        <v>843.0646</v>
      </c>
      <c r="AD1459" s="4">
        <f>AC1459*(1-Z1459/100)</f>
        <v>843.0646</v>
      </c>
      <c r="AE1459" s="2" t="s">
        <v>66</v>
      </c>
      <c r="AF1459" s="2" t="s">
        <v>67</v>
      </c>
      <c r="AG1459" s="2" t="s">
        <v>68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1907</v>
      </c>
      <c r="B1460" s="2" t="s">
        <v>1902</v>
      </c>
      <c r="C1460" s="2" t="s">
        <v>47</v>
      </c>
      <c r="D1460" s="2" t="s">
        <v>1903</v>
      </c>
      <c r="E1460" s="2" t="s">
        <v>1450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51</v>
      </c>
      <c r="M1460" s="2" t="s">
        <v>86</v>
      </c>
      <c r="N1460" s="3">
        <v>2408756</v>
      </c>
      <c r="O1460" s="3" t="s">
        <v>57</v>
      </c>
      <c r="P1460" s="4">
        <f>IF(O1460="吨",N1460*1000,IF(O1460="万立方米",N1460*10000,""))</f>
        <v>2408756000.0</v>
      </c>
      <c r="Q1460" s="2" t="s">
        <v>58</v>
      </c>
      <c r="R1460" s="2" t="s">
        <v>59</v>
      </c>
      <c r="S1460" s="2" t="s">
        <v>87</v>
      </c>
      <c r="T1460" s="2" t="s">
        <v>88</v>
      </c>
      <c r="U1460" s="4">
        <f>0.75</f>
        <v>0.75</v>
      </c>
      <c r="V1460" s="2" t="s">
        <v>62</v>
      </c>
      <c r="W1460" s="2" t="s">
        <v>89</v>
      </c>
      <c r="X1460" s="2" t="s">
        <v>64</v>
      </c>
      <c r="Y1460" s="2" t="s">
        <v>65</v>
      </c>
      <c r="Z1460" s="2">
        <v>0</v>
      </c>
      <c r="AA1460" s="2"/>
      <c r="AB1460" s="2"/>
      <c r="AC1460" s="4">
        <f>P1460*U1460/1000000</f>
        <v>1806.567</v>
      </c>
      <c r="AD1460" s="4">
        <f>AC1461*(1-AA1460/100)+(AC1460-AC1461)*(1-AB1460/100)</f>
        <v>1806.567</v>
      </c>
      <c r="AE1460" s="2" t="s">
        <v>66</v>
      </c>
      <c r="AF1460" s="2" t="s">
        <v>67</v>
      </c>
      <c r="AG1460" s="2" t="s">
        <v>68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1908</v>
      </c>
      <c r="B1461" s="2" t="s">
        <v>1902</v>
      </c>
      <c r="C1461" s="2" t="s">
        <v>47</v>
      </c>
      <c r="D1461" s="2" t="s">
        <v>1903</v>
      </c>
      <c r="E1461" s="2" t="s">
        <v>1450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51</v>
      </c>
      <c r="M1461" s="2" t="s">
        <v>91</v>
      </c>
      <c r="N1461" s="3">
        <v>2408756</v>
      </c>
      <c r="O1461" s="3" t="s">
        <v>57</v>
      </c>
      <c r="P1461" s="4">
        <f>IF(O1461="吨",N1461*1000,IF(O1461="万立方米",N1461*10000,""))</f>
        <v>2408756000.0</v>
      </c>
      <c r="Q1461" s="2" t="s">
        <v>58</v>
      </c>
      <c r="R1461" s="2" t="s">
        <v>59</v>
      </c>
      <c r="S1461" s="2" t="s">
        <v>92</v>
      </c>
      <c r="T1461" s="2" t="s">
        <v>88</v>
      </c>
      <c r="U1461" s="4">
        <f>0.75</f>
        <v>0.75</v>
      </c>
      <c r="V1461" s="2" t="s">
        <v>62</v>
      </c>
      <c r="W1461" s="2" t="s">
        <v>93</v>
      </c>
      <c r="X1461" s="2" t="s">
        <v>64</v>
      </c>
      <c r="Y1461" s="2" t="s">
        <v>65</v>
      </c>
      <c r="Z1461" s="2">
        <v>0</v>
      </c>
      <c r="AA1461" s="2"/>
      <c r="AB1461" s="2"/>
      <c r="AC1461" s="4">
        <f>P1461*U1461/1000000</f>
        <v>1806.567</v>
      </c>
      <c r="AD1461" s="4">
        <f>AC1461*(1-Z1461/100)</f>
        <v>1806.567</v>
      </c>
      <c r="AE1461" s="2" t="s">
        <v>66</v>
      </c>
      <c r="AF1461" s="2" t="s">
        <v>67</v>
      </c>
      <c r="AG1461" s="2" t="s">
        <v>68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1909</v>
      </c>
      <c r="B1462" s="2" t="s">
        <v>1902</v>
      </c>
      <c r="C1462" s="2" t="s">
        <v>47</v>
      </c>
      <c r="D1462" s="2" t="s">
        <v>1903</v>
      </c>
      <c r="E1462" s="2" t="s">
        <v>1450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51</v>
      </c>
      <c r="M1462" s="2" t="s">
        <v>95</v>
      </c>
      <c r="N1462" s="3">
        <v>2408756</v>
      </c>
      <c r="O1462" s="3" t="s">
        <v>57</v>
      </c>
      <c r="P1462" s="4">
        <f>IF(O1462="吨",N1462*1000,IF(O1462="万立方米",N1462*10000,""))</f>
        <v>2408756000.0</v>
      </c>
      <c r="Q1462" s="2" t="s">
        <v>58</v>
      </c>
      <c r="R1462" s="2" t="s">
        <v>59</v>
      </c>
      <c r="S1462" s="2" t="s">
        <v>96</v>
      </c>
      <c r="T1462" s="2" t="s">
        <v>97</v>
      </c>
      <c r="U1462" s="4">
        <f>1.7</f>
        <v>1.7</v>
      </c>
      <c r="V1462" s="2" t="s">
        <v>62</v>
      </c>
      <c r="W1462" s="2" t="s">
        <v>98</v>
      </c>
      <c r="X1462" s="2" t="s">
        <v>64</v>
      </c>
      <c r="Y1462" s="2" t="s">
        <v>65</v>
      </c>
      <c r="Z1462" s="2">
        <v>0</v>
      </c>
      <c r="AA1462" s="2"/>
      <c r="AB1462" s="2"/>
      <c r="AC1462" s="4">
        <f>P1462*U1462/1000000</f>
        <v>4094.8852</v>
      </c>
      <c r="AD1462" s="4">
        <f>AC1462*(1-Z1462/100)</f>
        <v>4094.8852</v>
      </c>
      <c r="AE1462" s="2" t="s">
        <v>66</v>
      </c>
      <c r="AF1462" s="2" t="s">
        <v>67</v>
      </c>
      <c r="AG1462" s="2" t="s">
        <v>68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1910</v>
      </c>
      <c r="B1463" s="2" t="s">
        <v>1902</v>
      </c>
      <c r="C1463" s="2" t="s">
        <v>47</v>
      </c>
      <c r="D1463" s="2" t="s">
        <v>1903</v>
      </c>
      <c r="E1463" s="2" t="s">
        <v>1450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51</v>
      </c>
      <c r="M1463" s="2" t="s">
        <v>100</v>
      </c>
      <c r="N1463" s="3">
        <v>2408756</v>
      </c>
      <c r="O1463" s="3" t="s">
        <v>57</v>
      </c>
      <c r="P1463" s="4">
        <f>IF(O1463="吨",N1463*1000,IF(O1463="万立方米",N1463*10000,""))</f>
        <v>2408756000.0</v>
      </c>
      <c r="Q1463" s="2" t="s">
        <v>58</v>
      </c>
      <c r="R1463" s="2" t="s">
        <v>59</v>
      </c>
      <c r="S1463" s="2" t="s">
        <v>101</v>
      </c>
      <c r="T1463" s="2" t="s">
        <v>75</v>
      </c>
      <c r="U1463" s="4">
        <f>0.12</f>
        <v>0.12</v>
      </c>
      <c r="V1463" s="2" t="s">
        <v>62</v>
      </c>
      <c r="W1463" s="2" t="s">
        <v>102</v>
      </c>
      <c r="X1463" s="2" t="s">
        <v>64</v>
      </c>
      <c r="Y1463" s="2" t="s">
        <v>65</v>
      </c>
      <c r="Z1463" s="2">
        <v>0</v>
      </c>
      <c r="AA1463" s="2"/>
      <c r="AB1463" s="2"/>
      <c r="AC1463" s="4">
        <f>P1463*U1463/1000000</f>
        <v>289.05072</v>
      </c>
      <c r="AD1463" s="4">
        <f>AC1463*(1-Z1463/100)</f>
        <v>289.05072</v>
      </c>
      <c r="AE1463" s="2" t="s">
        <v>66</v>
      </c>
      <c r="AF1463" s="2" t="s">
        <v>67</v>
      </c>
      <c r="AG1463" s="2" t="s">
        <v>68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1911</v>
      </c>
      <c r="B1464" s="2" t="s">
        <v>1902</v>
      </c>
      <c r="C1464" s="2" t="s">
        <v>47</v>
      </c>
      <c r="D1464" s="2" t="s">
        <v>1903</v>
      </c>
      <c r="E1464" s="2" t="s">
        <v>1450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147</v>
      </c>
      <c r="L1464" s="2" t="s">
        <v>148</v>
      </c>
      <c r="M1464" s="2" t="s">
        <v>104</v>
      </c>
      <c r="N1464" s="3"/>
      <c r="O1464" s="3"/>
      <c r="P1464" s="4">
        <v>2408756000.0</v>
      </c>
      <c r="Q1464" s="2" t="s">
        <v>105</v>
      </c>
      <c r="R1464" s="2" t="s">
        <v>106</v>
      </c>
      <c r="S1464" s="2" t="s">
        <v>107</v>
      </c>
      <c r="T1464" s="2" t="s">
        <v>108</v>
      </c>
      <c r="U1464" s="4">
        <f>0.0</f>
        <v>0.0</v>
      </c>
      <c r="V1464" s="2" t="s">
        <v>109</v>
      </c>
      <c r="W1464" s="2" t="s">
        <v>110</v>
      </c>
      <c r="X1464" s="2"/>
      <c r="Y1464" s="2" t="s">
        <v>65</v>
      </c>
      <c r="Z1464" s="2">
        <v>0</v>
      </c>
      <c r="AA1464" s="2"/>
      <c r="AB1464" s="2"/>
      <c r="AC1464" s="4">
        <f>P1464*U1464/1000000</f>
        <v>0.0</v>
      </c>
      <c r="AD1464" s="4">
        <f>AC1464*(1-Z1464/100)</f>
        <v>0.0</v>
      </c>
      <c r="AE1464" s="2" t="s">
        <v>66</v>
      </c>
      <c r="AF1464" s="2" t="s">
        <v>67</v>
      </c>
      <c r="AG1464" s="2" t="s">
        <v>68</v>
      </c>
      <c r="AH1464" s="2" t="s">
        <v>69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1912</v>
      </c>
      <c r="B1465" s="2" t="s">
        <v>1913</v>
      </c>
      <c r="C1465" s="2" t="s">
        <v>47</v>
      </c>
      <c r="D1465" s="2" t="s">
        <v>226</v>
      </c>
      <c r="E1465" s="2" t="s">
        <v>227</v>
      </c>
      <c r="F1465" s="2" t="s">
        <v>228</v>
      </c>
      <c r="G1465" s="2" t="s">
        <v>117</v>
      </c>
      <c r="H1465" s="2" t="s">
        <v>243</v>
      </c>
      <c r="I1465" s="2" t="s">
        <v>53</v>
      </c>
      <c r="J1465" s="2" t="s">
        <v>230</v>
      </c>
      <c r="K1465" s="2" t="s">
        <v>55</v>
      </c>
      <c r="L1465" s="2" t="s">
        <v>51</v>
      </c>
      <c r="M1465" s="2" t="s">
        <v>56</v>
      </c>
      <c r="N1465" s="3">
        <v>203133.19</v>
      </c>
      <c r="O1465" s="3" t="s">
        <v>57</v>
      </c>
      <c r="P1465" s="4">
        <f>IF(O1465="吨",N1465*1000,IF(O1465="万立方米",N1465*10000,""))</f>
        <v>203133190.0</v>
      </c>
      <c r="Q1465" s="2" t="s">
        <v>58</v>
      </c>
      <c r="R1465" s="2" t="s">
        <v>59</v>
      </c>
      <c r="S1465" s="2" t="s">
        <v>60</v>
      </c>
      <c r="T1465" s="2" t="s">
        <v>61</v>
      </c>
      <c r="U1465" s="4">
        <f>0.06</f>
        <v>0.06</v>
      </c>
      <c r="V1465" s="2" t="s">
        <v>62</v>
      </c>
      <c r="W1465" s="2" t="s">
        <v>63</v>
      </c>
      <c r="X1465" s="2" t="s">
        <v>64</v>
      </c>
      <c r="Y1465" s="2" t="s">
        <v>65</v>
      </c>
      <c r="Z1465" s="2">
        <v>0</v>
      </c>
      <c r="AA1465" s="2"/>
      <c r="AB1465" s="2"/>
      <c r="AC1465" s="4">
        <f>P1465*U1465/1000000</f>
        <v>12.1879914</v>
      </c>
      <c r="AD1465" s="4">
        <f>AC1465*(1-Z1465/100)</f>
        <v>12.1879914</v>
      </c>
      <c r="AE1465" s="2" t="s">
        <v>66</v>
      </c>
      <c r="AF1465" s="2" t="s">
        <v>67</v>
      </c>
      <c r="AG1465" s="2"/>
      <c r="AH1465" s="2" t="s">
        <v>69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1914</v>
      </c>
      <c r="B1466" s="2" t="s">
        <v>1913</v>
      </c>
      <c r="C1466" s="2" t="s">
        <v>47</v>
      </c>
      <c r="D1466" s="2" t="s">
        <v>226</v>
      </c>
      <c r="E1466" s="2" t="s">
        <v>227</v>
      </c>
      <c r="F1466" s="2" t="s">
        <v>228</v>
      </c>
      <c r="G1466" s="2" t="s">
        <v>117</v>
      </c>
      <c r="H1466" s="2" t="s">
        <v>243</v>
      </c>
      <c r="I1466" s="2" t="s">
        <v>53</v>
      </c>
      <c r="J1466" s="2" t="s">
        <v>230</v>
      </c>
      <c r="K1466" s="2" t="s">
        <v>55</v>
      </c>
      <c r="L1466" s="2" t="s">
        <v>51</v>
      </c>
      <c r="M1466" s="2" t="s">
        <v>73</v>
      </c>
      <c r="N1466" s="3">
        <v>203133.19</v>
      </c>
      <c r="O1466" s="3" t="s">
        <v>57</v>
      </c>
      <c r="P1466" s="4">
        <f>IF(O1466="吨",N1466*1000,IF(O1466="万立方米",N1466*10000,""))</f>
        <v>203133190.0</v>
      </c>
      <c r="Q1466" s="2" t="s">
        <v>58</v>
      </c>
      <c r="R1466" s="2" t="s">
        <v>59</v>
      </c>
      <c r="S1466" s="2" t="s">
        <v>74</v>
      </c>
      <c r="T1466" s="2" t="s">
        <v>75</v>
      </c>
      <c r="U1466" s="4">
        <f>1.5</f>
        <v>1.5</v>
      </c>
      <c r="V1466" s="2" t="s">
        <v>62</v>
      </c>
      <c r="W1466" s="2" t="s">
        <v>76</v>
      </c>
      <c r="X1466" s="2" t="s">
        <v>64</v>
      </c>
      <c r="Y1466" s="2" t="s">
        <v>65</v>
      </c>
      <c r="Z1466" s="2">
        <v>0</v>
      </c>
      <c r="AA1466" s="2"/>
      <c r="AB1466" s="2"/>
      <c r="AC1466" s="4">
        <f>P1466*U1466/1000000</f>
        <v>304.699785</v>
      </c>
      <c r="AD1466" s="4">
        <f>AC1466*(1-Z1466/100)</f>
        <v>304.699785</v>
      </c>
      <c r="AE1466" s="2" t="s">
        <v>66</v>
      </c>
      <c r="AF1466" s="2" t="s">
        <v>67</v>
      </c>
      <c r="AG1466" s="2"/>
      <c r="AH1466" s="2" t="s">
        <v>69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1915</v>
      </c>
      <c r="B1467" s="2" t="s">
        <v>1913</v>
      </c>
      <c r="C1467" s="2" t="s">
        <v>47</v>
      </c>
      <c r="D1467" s="2" t="s">
        <v>226</v>
      </c>
      <c r="E1467" s="2" t="s">
        <v>227</v>
      </c>
      <c r="F1467" s="2" t="s">
        <v>228</v>
      </c>
      <c r="G1467" s="2" t="s">
        <v>117</v>
      </c>
      <c r="H1467" s="2" t="s">
        <v>243</v>
      </c>
      <c r="I1467" s="2" t="s">
        <v>53</v>
      </c>
      <c r="J1467" s="2" t="s">
        <v>230</v>
      </c>
      <c r="K1467" s="2" t="s">
        <v>55</v>
      </c>
      <c r="L1467" s="2" t="s">
        <v>51</v>
      </c>
      <c r="M1467" s="2" t="s">
        <v>78</v>
      </c>
      <c r="N1467" s="3">
        <v>203133.19</v>
      </c>
      <c r="O1467" s="3" t="s">
        <v>57</v>
      </c>
      <c r="P1467" s="4">
        <f>IF(O1467="吨",N1467*1000,IF(O1467="万立方米",N1467*10000,""))</f>
        <v>203133190.0</v>
      </c>
      <c r="Q1467" s="2" t="s">
        <v>58</v>
      </c>
      <c r="R1467" s="2" t="s">
        <v>59</v>
      </c>
      <c r="S1467" s="2" t="s">
        <v>79</v>
      </c>
      <c r="T1467" s="2" t="s">
        <v>75</v>
      </c>
      <c r="U1467" s="4">
        <f>6.0</f>
        <v>6.0</v>
      </c>
      <c r="V1467" s="2" t="s">
        <v>62</v>
      </c>
      <c r="W1467" s="2" t="s">
        <v>80</v>
      </c>
      <c r="X1467" s="2" t="s">
        <v>64</v>
      </c>
      <c r="Y1467" s="2" t="s">
        <v>65</v>
      </c>
      <c r="Z1467" s="2">
        <v>0</v>
      </c>
      <c r="AA1467" s="2"/>
      <c r="AB1467" s="2"/>
      <c r="AC1467" s="4">
        <f>P1467*U1467/1000000</f>
        <v>1218.79914</v>
      </c>
      <c r="AD1467" s="4">
        <f>AC1467*(1-Z1467/100)</f>
        <v>1218.79914</v>
      </c>
      <c r="AE1467" s="2" t="s">
        <v>66</v>
      </c>
      <c r="AF1467" s="2" t="s">
        <v>67</v>
      </c>
      <c r="AG1467" s="2"/>
      <c r="AH1467" s="2" t="s">
        <v>69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1916</v>
      </c>
      <c r="B1468" s="2" t="s">
        <v>1913</v>
      </c>
      <c r="C1468" s="2" t="s">
        <v>47</v>
      </c>
      <c r="D1468" s="2" t="s">
        <v>226</v>
      </c>
      <c r="E1468" s="2" t="s">
        <v>227</v>
      </c>
      <c r="F1468" s="2" t="s">
        <v>228</v>
      </c>
      <c r="G1468" s="2" t="s">
        <v>117</v>
      </c>
      <c r="H1468" s="2" t="s">
        <v>243</v>
      </c>
      <c r="I1468" s="2" t="s">
        <v>53</v>
      </c>
      <c r="J1468" s="2" t="s">
        <v>230</v>
      </c>
      <c r="K1468" s="2" t="s">
        <v>55</v>
      </c>
      <c r="L1468" s="2" t="s">
        <v>51</v>
      </c>
      <c r="M1468" s="2" t="s">
        <v>82</v>
      </c>
      <c r="N1468" s="3">
        <v>203133.19</v>
      </c>
      <c r="O1468" s="3" t="s">
        <v>57</v>
      </c>
      <c r="P1468" s="4">
        <f>IF(O1468="吨",N1468*1000,IF(O1468="万立方米",N1468*10000,""))</f>
        <v>203133190.0</v>
      </c>
      <c r="Q1468" s="2" t="s">
        <v>58</v>
      </c>
      <c r="R1468" s="2" t="s">
        <v>59</v>
      </c>
      <c r="S1468" s="2" t="s">
        <v>83</v>
      </c>
      <c r="T1468" s="2" t="s">
        <v>61</v>
      </c>
      <c r="U1468" s="4">
        <f>0.35</f>
        <v>0.35</v>
      </c>
      <c r="V1468" s="2" t="s">
        <v>62</v>
      </c>
      <c r="W1468" s="2" t="s">
        <v>84</v>
      </c>
      <c r="X1468" s="2" t="s">
        <v>64</v>
      </c>
      <c r="Y1468" s="2" t="s">
        <v>65</v>
      </c>
      <c r="Z1468" s="2">
        <v>0</v>
      </c>
      <c r="AA1468" s="2"/>
      <c r="AB1468" s="2"/>
      <c r="AC1468" s="4">
        <f>P1468*U1468/1000000</f>
        <v>71.0966165</v>
      </c>
      <c r="AD1468" s="4">
        <f>AC1468*(1-Z1468/100)</f>
        <v>71.0966165</v>
      </c>
      <c r="AE1468" s="2" t="s">
        <v>66</v>
      </c>
      <c r="AF1468" s="2" t="s">
        <v>67</v>
      </c>
      <c r="AG1468" s="2"/>
      <c r="AH1468" s="2" t="s">
        <v>69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1917</v>
      </c>
      <c r="B1469" s="2" t="s">
        <v>1913</v>
      </c>
      <c r="C1469" s="2" t="s">
        <v>47</v>
      </c>
      <c r="D1469" s="2" t="s">
        <v>226</v>
      </c>
      <c r="E1469" s="2" t="s">
        <v>227</v>
      </c>
      <c r="F1469" s="2" t="s">
        <v>228</v>
      </c>
      <c r="G1469" s="2" t="s">
        <v>117</v>
      </c>
      <c r="H1469" s="2" t="s">
        <v>243</v>
      </c>
      <c r="I1469" s="2" t="s">
        <v>53</v>
      </c>
      <c r="J1469" s="2" t="s">
        <v>230</v>
      </c>
      <c r="K1469" s="2" t="s">
        <v>55</v>
      </c>
      <c r="L1469" s="2" t="s">
        <v>51</v>
      </c>
      <c r="M1469" s="2" t="s">
        <v>86</v>
      </c>
      <c r="N1469" s="3">
        <v>203133.19</v>
      </c>
      <c r="O1469" s="3" t="s">
        <v>57</v>
      </c>
      <c r="P1469" s="4">
        <f>IF(O1469="吨",N1469*1000,IF(O1469="万立方米",N1469*10000,""))</f>
        <v>203133190.0</v>
      </c>
      <c r="Q1469" s="2" t="s">
        <v>58</v>
      </c>
      <c r="R1469" s="2" t="s">
        <v>59</v>
      </c>
      <c r="S1469" s="2" t="s">
        <v>87</v>
      </c>
      <c r="T1469" s="2" t="s">
        <v>88</v>
      </c>
      <c r="U1469" s="4">
        <f>0.75</f>
        <v>0.75</v>
      </c>
      <c r="V1469" s="2" t="s">
        <v>62</v>
      </c>
      <c r="W1469" s="2" t="s">
        <v>89</v>
      </c>
      <c r="X1469" s="2" t="s">
        <v>64</v>
      </c>
      <c r="Y1469" s="2" t="s">
        <v>65</v>
      </c>
      <c r="Z1469" s="2">
        <v>0</v>
      </c>
      <c r="AA1469" s="2"/>
      <c r="AB1469" s="2"/>
      <c r="AC1469" s="4">
        <f>P1469*U1469/1000000</f>
        <v>152.3498925</v>
      </c>
      <c r="AD1469" s="4">
        <f>AC1470*(1-AA1469/100)+(AC1469-AC1470)*(1-AB1469/100)</f>
        <v>152.3498925</v>
      </c>
      <c r="AE1469" s="2" t="s">
        <v>66</v>
      </c>
      <c r="AF1469" s="2" t="s">
        <v>67</v>
      </c>
      <c r="AG1469" s="2"/>
      <c r="AH1469" s="2" t="s">
        <v>69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1918</v>
      </c>
      <c r="B1470" s="2" t="s">
        <v>1913</v>
      </c>
      <c r="C1470" s="2" t="s">
        <v>47</v>
      </c>
      <c r="D1470" s="2" t="s">
        <v>226</v>
      </c>
      <c r="E1470" s="2" t="s">
        <v>227</v>
      </c>
      <c r="F1470" s="2" t="s">
        <v>228</v>
      </c>
      <c r="G1470" s="2" t="s">
        <v>117</v>
      </c>
      <c r="H1470" s="2" t="s">
        <v>243</v>
      </c>
      <c r="I1470" s="2" t="s">
        <v>53</v>
      </c>
      <c r="J1470" s="2" t="s">
        <v>230</v>
      </c>
      <c r="K1470" s="2" t="s">
        <v>55</v>
      </c>
      <c r="L1470" s="2" t="s">
        <v>51</v>
      </c>
      <c r="M1470" s="2" t="s">
        <v>91</v>
      </c>
      <c r="N1470" s="3">
        <v>203133.19</v>
      </c>
      <c r="O1470" s="3" t="s">
        <v>57</v>
      </c>
      <c r="P1470" s="4">
        <f>IF(O1470="吨",N1470*1000,IF(O1470="万立方米",N1470*10000,""))</f>
        <v>203133190.0</v>
      </c>
      <c r="Q1470" s="2" t="s">
        <v>58</v>
      </c>
      <c r="R1470" s="2" t="s">
        <v>59</v>
      </c>
      <c r="S1470" s="2" t="s">
        <v>92</v>
      </c>
      <c r="T1470" s="2" t="s">
        <v>88</v>
      </c>
      <c r="U1470" s="4">
        <f>0.75</f>
        <v>0.75</v>
      </c>
      <c r="V1470" s="2" t="s">
        <v>62</v>
      </c>
      <c r="W1470" s="2" t="s">
        <v>93</v>
      </c>
      <c r="X1470" s="2" t="s">
        <v>64</v>
      </c>
      <c r="Y1470" s="2" t="s">
        <v>65</v>
      </c>
      <c r="Z1470" s="2">
        <v>0</v>
      </c>
      <c r="AA1470" s="2"/>
      <c r="AB1470" s="2"/>
      <c r="AC1470" s="4">
        <f>P1470*U1470/1000000</f>
        <v>152.3498925</v>
      </c>
      <c r="AD1470" s="4">
        <f>AC1470*(1-Z1470/100)</f>
        <v>152.3498925</v>
      </c>
      <c r="AE1470" s="2" t="s">
        <v>66</v>
      </c>
      <c r="AF1470" s="2" t="s">
        <v>67</v>
      </c>
      <c r="AG1470" s="2"/>
      <c r="AH1470" s="2" t="s">
        <v>69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1919</v>
      </c>
      <c r="B1471" s="2" t="s">
        <v>1913</v>
      </c>
      <c r="C1471" s="2" t="s">
        <v>47</v>
      </c>
      <c r="D1471" s="2" t="s">
        <v>226</v>
      </c>
      <c r="E1471" s="2" t="s">
        <v>227</v>
      </c>
      <c r="F1471" s="2" t="s">
        <v>228</v>
      </c>
      <c r="G1471" s="2" t="s">
        <v>117</v>
      </c>
      <c r="H1471" s="2" t="s">
        <v>243</v>
      </c>
      <c r="I1471" s="2" t="s">
        <v>53</v>
      </c>
      <c r="J1471" s="2" t="s">
        <v>230</v>
      </c>
      <c r="K1471" s="2" t="s">
        <v>55</v>
      </c>
      <c r="L1471" s="2" t="s">
        <v>51</v>
      </c>
      <c r="M1471" s="2" t="s">
        <v>95</v>
      </c>
      <c r="N1471" s="3">
        <v>203133.19</v>
      </c>
      <c r="O1471" s="3" t="s">
        <v>57</v>
      </c>
      <c r="P1471" s="4">
        <f>IF(O1471="吨",N1471*1000,IF(O1471="万立方米",N1471*10000,""))</f>
        <v>203133190.0</v>
      </c>
      <c r="Q1471" s="2" t="s">
        <v>58</v>
      </c>
      <c r="R1471" s="2" t="s">
        <v>59</v>
      </c>
      <c r="S1471" s="2" t="s">
        <v>96</v>
      </c>
      <c r="T1471" s="2" t="s">
        <v>97</v>
      </c>
      <c r="U1471" s="4">
        <f>1.7</f>
        <v>1.7</v>
      </c>
      <c r="V1471" s="2" t="s">
        <v>62</v>
      </c>
      <c r="W1471" s="2" t="s">
        <v>98</v>
      </c>
      <c r="X1471" s="2" t="s">
        <v>64</v>
      </c>
      <c r="Y1471" s="2" t="s">
        <v>65</v>
      </c>
      <c r="Z1471" s="2">
        <v>0</v>
      </c>
      <c r="AA1471" s="2"/>
      <c r="AB1471" s="2"/>
      <c r="AC1471" s="4">
        <f>P1471*U1471/1000000</f>
        <v>345.326423</v>
      </c>
      <c r="AD1471" s="4">
        <f>AC1471*(1-Z1471/100)</f>
        <v>345.326423</v>
      </c>
      <c r="AE1471" s="2" t="s">
        <v>66</v>
      </c>
      <c r="AF1471" s="2" t="s">
        <v>67</v>
      </c>
      <c r="AG1471" s="2"/>
      <c r="AH1471" s="2" t="s">
        <v>69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1920</v>
      </c>
      <c r="B1472" s="2" t="s">
        <v>1913</v>
      </c>
      <c r="C1472" s="2" t="s">
        <v>47</v>
      </c>
      <c r="D1472" s="2" t="s">
        <v>226</v>
      </c>
      <c r="E1472" s="2" t="s">
        <v>227</v>
      </c>
      <c r="F1472" s="2" t="s">
        <v>228</v>
      </c>
      <c r="G1472" s="2" t="s">
        <v>117</v>
      </c>
      <c r="H1472" s="2" t="s">
        <v>243</v>
      </c>
      <c r="I1472" s="2" t="s">
        <v>53</v>
      </c>
      <c r="J1472" s="2" t="s">
        <v>230</v>
      </c>
      <c r="K1472" s="2" t="s">
        <v>55</v>
      </c>
      <c r="L1472" s="2" t="s">
        <v>51</v>
      </c>
      <c r="M1472" s="2" t="s">
        <v>100</v>
      </c>
      <c r="N1472" s="3">
        <v>203133.19</v>
      </c>
      <c r="O1472" s="3" t="s">
        <v>57</v>
      </c>
      <c r="P1472" s="4">
        <f>IF(O1472="吨",N1472*1000,IF(O1472="万立方米",N1472*10000,""))</f>
        <v>203133190.0</v>
      </c>
      <c r="Q1472" s="2" t="s">
        <v>58</v>
      </c>
      <c r="R1472" s="2" t="s">
        <v>59</v>
      </c>
      <c r="S1472" s="2" t="s">
        <v>101</v>
      </c>
      <c r="T1472" s="2" t="s">
        <v>75</v>
      </c>
      <c r="U1472" s="4">
        <f>0.12</f>
        <v>0.12</v>
      </c>
      <c r="V1472" s="2" t="s">
        <v>62</v>
      </c>
      <c r="W1472" s="2" t="s">
        <v>102</v>
      </c>
      <c r="X1472" s="2" t="s">
        <v>64</v>
      </c>
      <c r="Y1472" s="2" t="s">
        <v>65</v>
      </c>
      <c r="Z1472" s="2">
        <v>0</v>
      </c>
      <c r="AA1472" s="2"/>
      <c r="AB1472" s="2"/>
      <c r="AC1472" s="4">
        <f>P1472*U1472/1000000</f>
        <v>24.3759828</v>
      </c>
      <c r="AD1472" s="4">
        <f>AC1472*(1-Z1472/100)</f>
        <v>24.3759828</v>
      </c>
      <c r="AE1472" s="2" t="s">
        <v>66</v>
      </c>
      <c r="AF1472" s="2" t="s">
        <v>67</v>
      </c>
      <c r="AG1472" s="2"/>
      <c r="AH1472" s="2" t="s">
        <v>69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1921</v>
      </c>
      <c r="B1473" s="2" t="s">
        <v>1913</v>
      </c>
      <c r="C1473" s="2" t="s">
        <v>47</v>
      </c>
      <c r="D1473" s="2" t="s">
        <v>226</v>
      </c>
      <c r="E1473" s="2" t="s">
        <v>227</v>
      </c>
      <c r="F1473" s="2" t="s">
        <v>228</v>
      </c>
      <c r="G1473" s="2" t="s">
        <v>117</v>
      </c>
      <c r="H1473" s="2" t="s">
        <v>243</v>
      </c>
      <c r="I1473" s="2"/>
      <c r="J1473" s="2"/>
      <c r="K1473" s="2"/>
      <c r="L1473" s="2"/>
      <c r="M1473" s="2" t="s">
        <v>104</v>
      </c>
      <c r="N1473" s="3"/>
      <c r="O1473" s="3"/>
      <c r="P1473" s="4">
        <v>0.0</v>
      </c>
      <c r="Q1473" s="2" t="s">
        <v>105</v>
      </c>
      <c r="R1473" s="2" t="s">
        <v>106</v>
      </c>
      <c r="S1473" s="2" t="s">
        <v>107</v>
      </c>
      <c r="T1473" s="2" t="s">
        <v>108</v>
      </c>
      <c r="U1473" s="4">
        <f>0.0</f>
        <v>0.0</v>
      </c>
      <c r="V1473" s="2" t="s">
        <v>109</v>
      </c>
      <c r="W1473" s="2" t="s">
        <v>110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134</v>
      </c>
      <c r="AH1473" s="2" t="s">
        <v>69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1922</v>
      </c>
      <c r="B1474" s="2" t="s">
        <v>1923</v>
      </c>
      <c r="C1474" s="2" t="s">
        <v>47</v>
      </c>
      <c r="D1474" s="2" t="s">
        <v>1924</v>
      </c>
      <c r="E1474" s="2" t="s">
        <v>377</v>
      </c>
      <c r="F1474" s="2" t="s">
        <v>178</v>
      </c>
      <c r="G1474" s="2" t="s">
        <v>51</v>
      </c>
      <c r="H1474" s="2" t="s">
        <v>243</v>
      </c>
      <c r="I1474" s="2" t="s">
        <v>53</v>
      </c>
      <c r="J1474" s="2" t="s">
        <v>54</v>
      </c>
      <c r="K1474" s="2" t="s">
        <v>55</v>
      </c>
      <c r="L1474" s="2" t="s">
        <v>51</v>
      </c>
      <c r="M1474" s="2" t="s">
        <v>56</v>
      </c>
      <c r="N1474" s="3">
        <v>98820</v>
      </c>
      <c r="O1474" s="3" t="s">
        <v>57</v>
      </c>
      <c r="P1474" s="4">
        <f>IF(O1474="吨",N1474*1000,IF(O1474="万立方米",N1474*10000,""))</f>
        <v>98820000.0</v>
      </c>
      <c r="Q1474" s="2" t="s">
        <v>58</v>
      </c>
      <c r="R1474" s="2" t="s">
        <v>59</v>
      </c>
      <c r="S1474" s="2" t="s">
        <v>60</v>
      </c>
      <c r="T1474" s="2" t="s">
        <v>61</v>
      </c>
      <c r="U1474" s="4">
        <f>0.06</f>
        <v>0.06</v>
      </c>
      <c r="V1474" s="2" t="s">
        <v>62</v>
      </c>
      <c r="W1474" s="2" t="s">
        <v>63</v>
      </c>
      <c r="X1474" s="2" t="s">
        <v>64</v>
      </c>
      <c r="Y1474" s="2" t="s">
        <v>65</v>
      </c>
      <c r="Z1474" s="2">
        <v>0</v>
      </c>
      <c r="AA1474" s="2"/>
      <c r="AB1474" s="2"/>
      <c r="AC1474" s="4">
        <f>P1474*U1474/1000000</f>
        <v>5.9292</v>
      </c>
      <c r="AD1474" s="4">
        <f>AC1474*(1-Z1474/100)</f>
        <v>5.9292</v>
      </c>
      <c r="AE1474" s="2" t="s">
        <v>66</v>
      </c>
      <c r="AF1474" s="2" t="s">
        <v>67</v>
      </c>
      <c r="AG1474" s="2" t="s">
        <v>68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1925</v>
      </c>
      <c r="B1475" s="2" t="s">
        <v>1923</v>
      </c>
      <c r="C1475" s="2" t="s">
        <v>47</v>
      </c>
      <c r="D1475" s="2" t="s">
        <v>1924</v>
      </c>
      <c r="E1475" s="2" t="s">
        <v>377</v>
      </c>
      <c r="F1475" s="2" t="s">
        <v>178</v>
      </c>
      <c r="G1475" s="2" t="s">
        <v>51</v>
      </c>
      <c r="H1475" s="2" t="s">
        <v>243</v>
      </c>
      <c r="I1475" s="2" t="s">
        <v>53</v>
      </c>
      <c r="J1475" s="2" t="s">
        <v>54</v>
      </c>
      <c r="K1475" s="2" t="s">
        <v>55</v>
      </c>
      <c r="L1475" s="2" t="s">
        <v>51</v>
      </c>
      <c r="M1475" s="2" t="s">
        <v>73</v>
      </c>
      <c r="N1475" s="3">
        <v>98820</v>
      </c>
      <c r="O1475" s="3" t="s">
        <v>57</v>
      </c>
      <c r="P1475" s="4">
        <f>IF(O1475="吨",N1475*1000,IF(O1475="万立方米",N1475*10000,""))</f>
        <v>98820000.0</v>
      </c>
      <c r="Q1475" s="2" t="s">
        <v>58</v>
      </c>
      <c r="R1475" s="2" t="s">
        <v>59</v>
      </c>
      <c r="S1475" s="2" t="s">
        <v>74</v>
      </c>
      <c r="T1475" s="2" t="s">
        <v>75</v>
      </c>
      <c r="U1475" s="4">
        <f>1.5</f>
        <v>1.5</v>
      </c>
      <c r="V1475" s="2" t="s">
        <v>62</v>
      </c>
      <c r="W1475" s="2" t="s">
        <v>76</v>
      </c>
      <c r="X1475" s="2" t="s">
        <v>64</v>
      </c>
      <c r="Y1475" s="2" t="s">
        <v>65</v>
      </c>
      <c r="Z1475" s="2">
        <v>0</v>
      </c>
      <c r="AA1475" s="2"/>
      <c r="AB1475" s="2"/>
      <c r="AC1475" s="4">
        <f>P1475*U1475/1000000</f>
        <v>148.23</v>
      </c>
      <c r="AD1475" s="4">
        <f>AC1475*(1-Z1475/100)</f>
        <v>148.23</v>
      </c>
      <c r="AE1475" s="2" t="s">
        <v>66</v>
      </c>
      <c r="AF1475" s="2" t="s">
        <v>67</v>
      </c>
      <c r="AG1475" s="2" t="s">
        <v>68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1926</v>
      </c>
      <c r="B1476" s="2" t="s">
        <v>1923</v>
      </c>
      <c r="C1476" s="2" t="s">
        <v>47</v>
      </c>
      <c r="D1476" s="2" t="s">
        <v>1924</v>
      </c>
      <c r="E1476" s="2" t="s">
        <v>377</v>
      </c>
      <c r="F1476" s="2" t="s">
        <v>178</v>
      </c>
      <c r="G1476" s="2" t="s">
        <v>51</v>
      </c>
      <c r="H1476" s="2" t="s">
        <v>243</v>
      </c>
      <c r="I1476" s="2" t="s">
        <v>53</v>
      </c>
      <c r="J1476" s="2" t="s">
        <v>54</v>
      </c>
      <c r="K1476" s="2" t="s">
        <v>55</v>
      </c>
      <c r="L1476" s="2" t="s">
        <v>51</v>
      </c>
      <c r="M1476" s="2" t="s">
        <v>78</v>
      </c>
      <c r="N1476" s="3">
        <v>98820</v>
      </c>
      <c r="O1476" s="3" t="s">
        <v>57</v>
      </c>
      <c r="P1476" s="4">
        <f>IF(O1476="吨",N1476*1000,IF(O1476="万立方米",N1476*10000,""))</f>
        <v>98820000.0</v>
      </c>
      <c r="Q1476" s="2" t="s">
        <v>58</v>
      </c>
      <c r="R1476" s="2" t="s">
        <v>59</v>
      </c>
      <c r="S1476" s="2" t="s">
        <v>79</v>
      </c>
      <c r="T1476" s="2" t="s">
        <v>75</v>
      </c>
      <c r="U1476" s="4">
        <f>6.0</f>
        <v>6.0</v>
      </c>
      <c r="V1476" s="2" t="s">
        <v>62</v>
      </c>
      <c r="W1476" s="2" t="s">
        <v>80</v>
      </c>
      <c r="X1476" s="2" t="s">
        <v>64</v>
      </c>
      <c r="Y1476" s="2" t="s">
        <v>65</v>
      </c>
      <c r="Z1476" s="2">
        <v>0</v>
      </c>
      <c r="AA1476" s="2"/>
      <c r="AB1476" s="2"/>
      <c r="AC1476" s="4">
        <f>P1476*U1476/1000000</f>
        <v>592.92</v>
      </c>
      <c r="AD1476" s="4">
        <f>AC1476*(1-Z1476/100)</f>
        <v>592.92</v>
      </c>
      <c r="AE1476" s="2" t="s">
        <v>66</v>
      </c>
      <c r="AF1476" s="2" t="s">
        <v>67</v>
      </c>
      <c r="AG1476" s="2" t="s">
        <v>68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1927</v>
      </c>
      <c r="B1477" s="2" t="s">
        <v>1923</v>
      </c>
      <c r="C1477" s="2" t="s">
        <v>47</v>
      </c>
      <c r="D1477" s="2" t="s">
        <v>1924</v>
      </c>
      <c r="E1477" s="2" t="s">
        <v>377</v>
      </c>
      <c r="F1477" s="2" t="s">
        <v>178</v>
      </c>
      <c r="G1477" s="2" t="s">
        <v>51</v>
      </c>
      <c r="H1477" s="2" t="s">
        <v>243</v>
      </c>
      <c r="I1477" s="2" t="s">
        <v>53</v>
      </c>
      <c r="J1477" s="2" t="s">
        <v>54</v>
      </c>
      <c r="K1477" s="2" t="s">
        <v>55</v>
      </c>
      <c r="L1477" s="2" t="s">
        <v>51</v>
      </c>
      <c r="M1477" s="2" t="s">
        <v>82</v>
      </c>
      <c r="N1477" s="3">
        <v>98820</v>
      </c>
      <c r="O1477" s="3" t="s">
        <v>57</v>
      </c>
      <c r="P1477" s="4">
        <f>IF(O1477="吨",N1477*1000,IF(O1477="万立方米",N1477*10000,""))</f>
        <v>98820000.0</v>
      </c>
      <c r="Q1477" s="2" t="s">
        <v>58</v>
      </c>
      <c r="R1477" s="2" t="s">
        <v>59</v>
      </c>
      <c r="S1477" s="2" t="s">
        <v>83</v>
      </c>
      <c r="T1477" s="2" t="s">
        <v>61</v>
      </c>
      <c r="U1477" s="4">
        <f>0.35</f>
        <v>0.35</v>
      </c>
      <c r="V1477" s="2" t="s">
        <v>62</v>
      </c>
      <c r="W1477" s="2" t="s">
        <v>84</v>
      </c>
      <c r="X1477" s="2" t="s">
        <v>64</v>
      </c>
      <c r="Y1477" s="2" t="s">
        <v>65</v>
      </c>
      <c r="Z1477" s="2">
        <v>0</v>
      </c>
      <c r="AA1477" s="2"/>
      <c r="AB1477" s="2"/>
      <c r="AC1477" s="4">
        <f>P1477*U1477/1000000</f>
        <v>34.587</v>
      </c>
      <c r="AD1477" s="4">
        <f>AC1477*(1-Z1477/100)</f>
        <v>34.587</v>
      </c>
      <c r="AE1477" s="2" t="s">
        <v>66</v>
      </c>
      <c r="AF1477" s="2" t="s">
        <v>67</v>
      </c>
      <c r="AG1477" s="2" t="s">
        <v>68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1928</v>
      </c>
      <c r="B1478" s="2" t="s">
        <v>1923</v>
      </c>
      <c r="C1478" s="2" t="s">
        <v>47</v>
      </c>
      <c r="D1478" s="2" t="s">
        <v>1924</v>
      </c>
      <c r="E1478" s="2" t="s">
        <v>377</v>
      </c>
      <c r="F1478" s="2" t="s">
        <v>178</v>
      </c>
      <c r="G1478" s="2" t="s">
        <v>51</v>
      </c>
      <c r="H1478" s="2" t="s">
        <v>243</v>
      </c>
      <c r="I1478" s="2" t="s">
        <v>53</v>
      </c>
      <c r="J1478" s="2" t="s">
        <v>54</v>
      </c>
      <c r="K1478" s="2" t="s">
        <v>55</v>
      </c>
      <c r="L1478" s="2" t="s">
        <v>51</v>
      </c>
      <c r="M1478" s="2" t="s">
        <v>86</v>
      </c>
      <c r="N1478" s="3">
        <v>98820</v>
      </c>
      <c r="O1478" s="3" t="s">
        <v>57</v>
      </c>
      <c r="P1478" s="4">
        <f>IF(O1478="吨",N1478*1000,IF(O1478="万立方米",N1478*10000,""))</f>
        <v>98820000.0</v>
      </c>
      <c r="Q1478" s="2" t="s">
        <v>58</v>
      </c>
      <c r="R1478" s="2" t="s">
        <v>59</v>
      </c>
      <c r="S1478" s="2" t="s">
        <v>87</v>
      </c>
      <c r="T1478" s="2" t="s">
        <v>88</v>
      </c>
      <c r="U1478" s="4">
        <f>0.75</f>
        <v>0.75</v>
      </c>
      <c r="V1478" s="2" t="s">
        <v>62</v>
      </c>
      <c r="W1478" s="2" t="s">
        <v>89</v>
      </c>
      <c r="X1478" s="2" t="s">
        <v>64</v>
      </c>
      <c r="Y1478" s="2" t="s">
        <v>65</v>
      </c>
      <c r="Z1478" s="2">
        <v>0</v>
      </c>
      <c r="AA1478" s="2"/>
      <c r="AB1478" s="2"/>
      <c r="AC1478" s="4">
        <f>P1478*U1478/1000000</f>
        <v>74.115</v>
      </c>
      <c r="AD1478" s="4">
        <f>AC1479*(1-AA1478/100)+(AC1478-AC1479)*(1-AB1478/100)</f>
        <v>74.115</v>
      </c>
      <c r="AE1478" s="2" t="s">
        <v>66</v>
      </c>
      <c r="AF1478" s="2" t="s">
        <v>67</v>
      </c>
      <c r="AG1478" s="2" t="s">
        <v>68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1929</v>
      </c>
      <c r="B1479" s="2" t="s">
        <v>1923</v>
      </c>
      <c r="C1479" s="2" t="s">
        <v>47</v>
      </c>
      <c r="D1479" s="2" t="s">
        <v>1924</v>
      </c>
      <c r="E1479" s="2" t="s">
        <v>377</v>
      </c>
      <c r="F1479" s="2" t="s">
        <v>178</v>
      </c>
      <c r="G1479" s="2" t="s">
        <v>51</v>
      </c>
      <c r="H1479" s="2" t="s">
        <v>243</v>
      </c>
      <c r="I1479" s="2" t="s">
        <v>53</v>
      </c>
      <c r="J1479" s="2" t="s">
        <v>54</v>
      </c>
      <c r="K1479" s="2" t="s">
        <v>55</v>
      </c>
      <c r="L1479" s="2" t="s">
        <v>51</v>
      </c>
      <c r="M1479" s="2" t="s">
        <v>91</v>
      </c>
      <c r="N1479" s="3">
        <v>98820</v>
      </c>
      <c r="O1479" s="3" t="s">
        <v>57</v>
      </c>
      <c r="P1479" s="4">
        <f>IF(O1479="吨",N1479*1000,IF(O1479="万立方米",N1479*10000,""))</f>
        <v>98820000.0</v>
      </c>
      <c r="Q1479" s="2" t="s">
        <v>58</v>
      </c>
      <c r="R1479" s="2" t="s">
        <v>59</v>
      </c>
      <c r="S1479" s="2" t="s">
        <v>92</v>
      </c>
      <c r="T1479" s="2" t="s">
        <v>88</v>
      </c>
      <c r="U1479" s="4">
        <f>0.75</f>
        <v>0.75</v>
      </c>
      <c r="V1479" s="2" t="s">
        <v>62</v>
      </c>
      <c r="W1479" s="2" t="s">
        <v>93</v>
      </c>
      <c r="X1479" s="2" t="s">
        <v>64</v>
      </c>
      <c r="Y1479" s="2" t="s">
        <v>65</v>
      </c>
      <c r="Z1479" s="2">
        <v>0</v>
      </c>
      <c r="AA1479" s="2"/>
      <c r="AB1479" s="2"/>
      <c r="AC1479" s="4">
        <f>P1479*U1479/1000000</f>
        <v>74.115</v>
      </c>
      <c r="AD1479" s="4">
        <f>AC1479*(1-Z1479/100)</f>
        <v>74.115</v>
      </c>
      <c r="AE1479" s="2" t="s">
        <v>66</v>
      </c>
      <c r="AF1479" s="2" t="s">
        <v>67</v>
      </c>
      <c r="AG1479" s="2" t="s">
        <v>68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1930</v>
      </c>
      <c r="B1480" s="2" t="s">
        <v>1923</v>
      </c>
      <c r="C1480" s="2" t="s">
        <v>47</v>
      </c>
      <c r="D1480" s="2" t="s">
        <v>1924</v>
      </c>
      <c r="E1480" s="2" t="s">
        <v>377</v>
      </c>
      <c r="F1480" s="2" t="s">
        <v>178</v>
      </c>
      <c r="G1480" s="2" t="s">
        <v>51</v>
      </c>
      <c r="H1480" s="2" t="s">
        <v>243</v>
      </c>
      <c r="I1480" s="2" t="s">
        <v>53</v>
      </c>
      <c r="J1480" s="2" t="s">
        <v>54</v>
      </c>
      <c r="K1480" s="2" t="s">
        <v>55</v>
      </c>
      <c r="L1480" s="2" t="s">
        <v>51</v>
      </c>
      <c r="M1480" s="2" t="s">
        <v>95</v>
      </c>
      <c r="N1480" s="3">
        <v>98820</v>
      </c>
      <c r="O1480" s="3" t="s">
        <v>57</v>
      </c>
      <c r="P1480" s="4">
        <f>IF(O1480="吨",N1480*1000,IF(O1480="万立方米",N1480*10000,""))</f>
        <v>98820000.0</v>
      </c>
      <c r="Q1480" s="2" t="s">
        <v>58</v>
      </c>
      <c r="R1480" s="2" t="s">
        <v>59</v>
      </c>
      <c r="S1480" s="2" t="s">
        <v>96</v>
      </c>
      <c r="T1480" s="2" t="s">
        <v>97</v>
      </c>
      <c r="U1480" s="4">
        <f>1.7</f>
        <v>1.7</v>
      </c>
      <c r="V1480" s="2" t="s">
        <v>62</v>
      </c>
      <c r="W1480" s="2" t="s">
        <v>98</v>
      </c>
      <c r="X1480" s="2" t="s">
        <v>64</v>
      </c>
      <c r="Y1480" s="2" t="s">
        <v>65</v>
      </c>
      <c r="Z1480" s="2">
        <v>0</v>
      </c>
      <c r="AA1480" s="2"/>
      <c r="AB1480" s="2"/>
      <c r="AC1480" s="4">
        <f>P1480*U1480/1000000</f>
        <v>167.994</v>
      </c>
      <c r="AD1480" s="4">
        <f>AC1480*(1-Z1480/100)</f>
        <v>167.994</v>
      </c>
      <c r="AE1480" s="2" t="s">
        <v>66</v>
      </c>
      <c r="AF1480" s="2" t="s">
        <v>67</v>
      </c>
      <c r="AG1480" s="2" t="s">
        <v>68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1931</v>
      </c>
      <c r="B1481" s="2" t="s">
        <v>1923</v>
      </c>
      <c r="C1481" s="2" t="s">
        <v>47</v>
      </c>
      <c r="D1481" s="2" t="s">
        <v>1924</v>
      </c>
      <c r="E1481" s="2" t="s">
        <v>377</v>
      </c>
      <c r="F1481" s="2" t="s">
        <v>178</v>
      </c>
      <c r="G1481" s="2" t="s">
        <v>51</v>
      </c>
      <c r="H1481" s="2" t="s">
        <v>243</v>
      </c>
      <c r="I1481" s="2" t="s">
        <v>53</v>
      </c>
      <c r="J1481" s="2" t="s">
        <v>54</v>
      </c>
      <c r="K1481" s="2" t="s">
        <v>55</v>
      </c>
      <c r="L1481" s="2" t="s">
        <v>51</v>
      </c>
      <c r="M1481" s="2" t="s">
        <v>100</v>
      </c>
      <c r="N1481" s="3">
        <v>98820</v>
      </c>
      <c r="O1481" s="3" t="s">
        <v>57</v>
      </c>
      <c r="P1481" s="4">
        <f>IF(O1481="吨",N1481*1000,IF(O1481="万立方米",N1481*10000,""))</f>
        <v>98820000.0</v>
      </c>
      <c r="Q1481" s="2" t="s">
        <v>58</v>
      </c>
      <c r="R1481" s="2" t="s">
        <v>59</v>
      </c>
      <c r="S1481" s="2" t="s">
        <v>101</v>
      </c>
      <c r="T1481" s="2" t="s">
        <v>75</v>
      </c>
      <c r="U1481" s="4">
        <f>0.12</f>
        <v>0.12</v>
      </c>
      <c r="V1481" s="2" t="s">
        <v>62</v>
      </c>
      <c r="W1481" s="2" t="s">
        <v>102</v>
      </c>
      <c r="X1481" s="2" t="s">
        <v>64</v>
      </c>
      <c r="Y1481" s="2" t="s">
        <v>65</v>
      </c>
      <c r="Z1481" s="2">
        <v>0</v>
      </c>
      <c r="AA1481" s="2"/>
      <c r="AB1481" s="2"/>
      <c r="AC1481" s="4">
        <f>P1481*U1481/1000000</f>
        <v>11.8584</v>
      </c>
      <c r="AD1481" s="4">
        <f>AC1481*(1-Z1481/100)</f>
        <v>11.8584</v>
      </c>
      <c r="AE1481" s="2" t="s">
        <v>66</v>
      </c>
      <c r="AF1481" s="2" t="s">
        <v>67</v>
      </c>
      <c r="AG1481" s="2" t="s">
        <v>68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1932</v>
      </c>
      <c r="B1482" s="2" t="s">
        <v>1923</v>
      </c>
      <c r="C1482" s="2" t="s">
        <v>47</v>
      </c>
      <c r="D1482" s="2" t="s">
        <v>1924</v>
      </c>
      <c r="E1482" s="2" t="s">
        <v>377</v>
      </c>
      <c r="F1482" s="2" t="s">
        <v>178</v>
      </c>
      <c r="G1482" s="2" t="s">
        <v>51</v>
      </c>
      <c r="H1482" s="2" t="s">
        <v>243</v>
      </c>
      <c r="I1482" s="2"/>
      <c r="J1482" s="2"/>
      <c r="K1482" s="2" t="s">
        <v>147</v>
      </c>
      <c r="L1482" s="2" t="s">
        <v>148</v>
      </c>
      <c r="M1482" s="2" t="s">
        <v>104</v>
      </c>
      <c r="N1482" s="3"/>
      <c r="O1482" s="3"/>
      <c r="P1482" s="4">
        <v>98820000.0</v>
      </c>
      <c r="Q1482" s="2" t="s">
        <v>105</v>
      </c>
      <c r="R1482" s="2" t="s">
        <v>106</v>
      </c>
      <c r="S1482" s="2" t="s">
        <v>107</v>
      </c>
      <c r="T1482" s="2" t="s">
        <v>108</v>
      </c>
      <c r="U1482" s="4">
        <f>0.0</f>
        <v>0.0</v>
      </c>
      <c r="V1482" s="2" t="s">
        <v>109</v>
      </c>
      <c r="W1482" s="2" t="s">
        <v>110</v>
      </c>
      <c r="X1482" s="2"/>
      <c r="Y1482" s="2" t="s">
        <v>65</v>
      </c>
      <c r="Z1482" s="2">
        <v>0</v>
      </c>
      <c r="AA1482" s="2"/>
      <c r="AB1482" s="2"/>
      <c r="AC1482" s="4">
        <f>P1482*U1482/1000000</f>
        <v>0.0</v>
      </c>
      <c r="AD1482" s="4">
        <f>AC1482*(1-Z1482/100)</f>
        <v>0.0</v>
      </c>
      <c r="AE1482" s="2" t="s">
        <v>66</v>
      </c>
      <c r="AF1482" s="2" t="s">
        <v>67</v>
      </c>
      <c r="AG1482" s="2" t="s">
        <v>68</v>
      </c>
      <c r="AH1482" s="2" t="s">
        <v>69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1933</v>
      </c>
      <c r="B1483" s="2" t="s">
        <v>1934</v>
      </c>
      <c r="C1483" s="2" t="s">
        <v>47</v>
      </c>
      <c r="D1483" s="2" t="s">
        <v>1935</v>
      </c>
      <c r="E1483" s="2" t="s">
        <v>744</v>
      </c>
      <c r="F1483" s="2" t="s">
        <v>116</v>
      </c>
      <c r="G1483" s="2" t="s">
        <v>181</v>
      </c>
      <c r="H1483" s="2" t="s">
        <v>52</v>
      </c>
      <c r="I1483" s="2" t="s">
        <v>53</v>
      </c>
      <c r="J1483" s="2" t="s">
        <v>180</v>
      </c>
      <c r="K1483" s="2" t="s">
        <v>180</v>
      </c>
      <c r="L1483" s="2" t="s">
        <v>181</v>
      </c>
      <c r="M1483" s="2" t="s">
        <v>56</v>
      </c>
      <c r="N1483" s="3">
        <v>15.68</v>
      </c>
      <c r="O1483" s="3" t="s">
        <v>182</v>
      </c>
      <c r="P1483" s="4">
        <f>IF(O1483="吨",N1483*1000,IF(O1483="万立方米",N1483*10000,""))</f>
        <v>156800.0</v>
      </c>
      <c r="Q1483" s="2" t="s">
        <v>183</v>
      </c>
      <c r="R1483" s="2" t="s">
        <v>184</v>
      </c>
      <c r="S1483" s="2" t="s">
        <v>185</v>
      </c>
      <c r="T1483" s="2" t="s">
        <v>75</v>
      </c>
      <c r="U1483" s="4">
        <f>0.001</f>
        <v>0.001</v>
      </c>
      <c r="V1483" s="2" t="s">
        <v>186</v>
      </c>
      <c r="W1483" s="2" t="s">
        <v>187</v>
      </c>
      <c r="X1483" s="2" t="s">
        <v>64</v>
      </c>
      <c r="Y1483" s="2" t="s">
        <v>65</v>
      </c>
      <c r="Z1483" s="2">
        <v>0</v>
      </c>
      <c r="AA1483" s="2"/>
      <c r="AB1483" s="2"/>
      <c r="AC1483" s="4">
        <f>P1483*U1483/1000000</f>
        <v>0.00015680000000000002</v>
      </c>
      <c r="AD1483" s="4">
        <f>AC1483*(1-Z1483/100)</f>
        <v>0.00015680000000000002</v>
      </c>
      <c r="AE1483" s="2" t="s">
        <v>66</v>
      </c>
      <c r="AF1483" s="2" t="s">
        <v>67</v>
      </c>
      <c r="AG1483" s="2"/>
      <c r="AH1483" s="2" t="s">
        <v>69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1936</v>
      </c>
      <c r="B1484" s="2" t="s">
        <v>1934</v>
      </c>
      <c r="C1484" s="2" t="s">
        <v>47</v>
      </c>
      <c r="D1484" s="2" t="s">
        <v>1935</v>
      </c>
      <c r="E1484" s="2" t="s">
        <v>744</v>
      </c>
      <c r="F1484" s="2" t="s">
        <v>116</v>
      </c>
      <c r="G1484" s="2" t="s">
        <v>181</v>
      </c>
      <c r="H1484" s="2" t="s">
        <v>52</v>
      </c>
      <c r="I1484" s="2" t="s">
        <v>53</v>
      </c>
      <c r="J1484" s="2" t="s">
        <v>180</v>
      </c>
      <c r="K1484" s="2" t="s">
        <v>180</v>
      </c>
      <c r="L1484" s="2" t="s">
        <v>181</v>
      </c>
      <c r="M1484" s="2" t="s">
        <v>73</v>
      </c>
      <c r="N1484" s="3">
        <v>15.68</v>
      </c>
      <c r="O1484" s="3" t="s">
        <v>182</v>
      </c>
      <c r="P1484" s="4">
        <f>IF(O1484="吨",N1484*1000,IF(O1484="万立方米",N1484*10000,""))</f>
        <v>156800.0</v>
      </c>
      <c r="Q1484" s="2" t="s">
        <v>183</v>
      </c>
      <c r="R1484" s="2" t="s">
        <v>184</v>
      </c>
      <c r="S1484" s="2" t="s">
        <v>189</v>
      </c>
      <c r="T1484" s="2" t="s">
        <v>75</v>
      </c>
      <c r="U1484" s="4">
        <f>0.35</f>
        <v>0.35</v>
      </c>
      <c r="V1484" s="2" t="s">
        <v>186</v>
      </c>
      <c r="W1484" s="2" t="s">
        <v>190</v>
      </c>
      <c r="X1484" s="2" t="s">
        <v>64</v>
      </c>
      <c r="Y1484" s="2" t="s">
        <v>65</v>
      </c>
      <c r="Z1484" s="2">
        <v>0</v>
      </c>
      <c r="AA1484" s="2"/>
      <c r="AB1484" s="2"/>
      <c r="AC1484" s="4">
        <f>P1484*U1484/1000000</f>
        <v>0.05488</v>
      </c>
      <c r="AD1484" s="4">
        <f>AC1484*(1-Z1484/100)</f>
        <v>0.05488</v>
      </c>
      <c r="AE1484" s="2" t="s">
        <v>66</v>
      </c>
      <c r="AF1484" s="2" t="s">
        <v>67</v>
      </c>
      <c r="AG1484" s="2"/>
      <c r="AH1484" s="2" t="s">
        <v>69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1937</v>
      </c>
      <c r="B1485" s="2" t="s">
        <v>1934</v>
      </c>
      <c r="C1485" s="2" t="s">
        <v>47</v>
      </c>
      <c r="D1485" s="2" t="s">
        <v>1935</v>
      </c>
      <c r="E1485" s="2" t="s">
        <v>744</v>
      </c>
      <c r="F1485" s="2" t="s">
        <v>116</v>
      </c>
      <c r="G1485" s="2" t="s">
        <v>181</v>
      </c>
      <c r="H1485" s="2" t="s">
        <v>52</v>
      </c>
      <c r="I1485" s="2" t="s">
        <v>53</v>
      </c>
      <c r="J1485" s="2" t="s">
        <v>180</v>
      </c>
      <c r="K1485" s="2" t="s">
        <v>180</v>
      </c>
      <c r="L1485" s="2" t="s">
        <v>181</v>
      </c>
      <c r="M1485" s="2" t="s">
        <v>78</v>
      </c>
      <c r="N1485" s="3">
        <v>15.68</v>
      </c>
      <c r="O1485" s="3" t="s">
        <v>182</v>
      </c>
      <c r="P1485" s="4">
        <f>IF(O1485="吨",N1485*1000,IF(O1485="万立方米",N1485*10000,""))</f>
        <v>156800.0</v>
      </c>
      <c r="Q1485" s="2" t="s">
        <v>183</v>
      </c>
      <c r="R1485" s="2" t="s">
        <v>184</v>
      </c>
      <c r="S1485" s="2" t="s">
        <v>192</v>
      </c>
      <c r="T1485" s="2" t="s">
        <v>75</v>
      </c>
      <c r="U1485" s="4">
        <f>1.2</f>
        <v>1.2</v>
      </c>
      <c r="V1485" s="2" t="s">
        <v>186</v>
      </c>
      <c r="W1485" s="2" t="s">
        <v>193</v>
      </c>
      <c r="X1485" s="2" t="s">
        <v>64</v>
      </c>
      <c r="Y1485" s="2" t="s">
        <v>65</v>
      </c>
      <c r="Z1485" s="2">
        <v>0</v>
      </c>
      <c r="AA1485" s="2"/>
      <c r="AB1485" s="2"/>
      <c r="AC1485" s="4">
        <f>P1485*U1485/1000000</f>
        <v>0.18816</v>
      </c>
      <c r="AD1485" s="4">
        <f>AC1485*(1-Z1485/100)</f>
        <v>0.18816</v>
      </c>
      <c r="AE1485" s="2" t="s">
        <v>66</v>
      </c>
      <c r="AF1485" s="2" t="s">
        <v>67</v>
      </c>
      <c r="AG1485" s="2"/>
      <c r="AH1485" s="2" t="s">
        <v>69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1938</v>
      </c>
      <c r="B1486" s="2" t="s">
        <v>1934</v>
      </c>
      <c r="C1486" s="2" t="s">
        <v>47</v>
      </c>
      <c r="D1486" s="2" t="s">
        <v>1935</v>
      </c>
      <c r="E1486" s="2" t="s">
        <v>744</v>
      </c>
      <c r="F1486" s="2" t="s">
        <v>116</v>
      </c>
      <c r="G1486" s="2" t="s">
        <v>181</v>
      </c>
      <c r="H1486" s="2" t="s">
        <v>52</v>
      </c>
      <c r="I1486" s="2" t="s">
        <v>53</v>
      </c>
      <c r="J1486" s="2" t="s">
        <v>180</v>
      </c>
      <c r="K1486" s="2" t="s">
        <v>180</v>
      </c>
      <c r="L1486" s="2" t="s">
        <v>181</v>
      </c>
      <c r="M1486" s="2" t="s">
        <v>82</v>
      </c>
      <c r="N1486" s="3">
        <v>15.68</v>
      </c>
      <c r="O1486" s="3" t="s">
        <v>182</v>
      </c>
      <c r="P1486" s="4">
        <f>IF(O1486="吨",N1486*1000,IF(O1486="万立方米",N1486*10000,""))</f>
        <v>156800.0</v>
      </c>
      <c r="Q1486" s="2" t="s">
        <v>183</v>
      </c>
      <c r="R1486" s="2" t="s">
        <v>184</v>
      </c>
      <c r="S1486" s="2" t="s">
        <v>195</v>
      </c>
      <c r="T1486" s="2" t="s">
        <v>75</v>
      </c>
      <c r="U1486" s="4">
        <f>0.002</f>
        <v>0.002</v>
      </c>
      <c r="V1486" s="2" t="s">
        <v>186</v>
      </c>
      <c r="W1486" s="2" t="s">
        <v>196</v>
      </c>
      <c r="X1486" s="2" t="s">
        <v>64</v>
      </c>
      <c r="Y1486" s="2" t="s">
        <v>65</v>
      </c>
      <c r="Z1486" s="2">
        <v>0</v>
      </c>
      <c r="AA1486" s="2"/>
      <c r="AB1486" s="2"/>
      <c r="AC1486" s="4">
        <f>P1486*U1486/1000000</f>
        <v>0.00031360000000000003</v>
      </c>
      <c r="AD1486" s="4">
        <f>AC1486*(1-Z1486/100)</f>
        <v>0.00031360000000000003</v>
      </c>
      <c r="AE1486" s="2" t="s">
        <v>66</v>
      </c>
      <c r="AF1486" s="2" t="s">
        <v>67</v>
      </c>
      <c r="AG1486" s="2"/>
      <c r="AH1486" s="2" t="s">
        <v>69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1939</v>
      </c>
      <c r="B1487" s="2" t="s">
        <v>1934</v>
      </c>
      <c r="C1487" s="2" t="s">
        <v>47</v>
      </c>
      <c r="D1487" s="2" t="s">
        <v>1935</v>
      </c>
      <c r="E1487" s="2" t="s">
        <v>744</v>
      </c>
      <c r="F1487" s="2" t="s">
        <v>116</v>
      </c>
      <c r="G1487" s="2" t="s">
        <v>181</v>
      </c>
      <c r="H1487" s="2" t="s">
        <v>52</v>
      </c>
      <c r="I1487" s="2" t="s">
        <v>53</v>
      </c>
      <c r="J1487" s="2" t="s">
        <v>180</v>
      </c>
      <c r="K1487" s="2" t="s">
        <v>180</v>
      </c>
      <c r="L1487" s="2" t="s">
        <v>181</v>
      </c>
      <c r="M1487" s="2" t="s">
        <v>86</v>
      </c>
      <c r="N1487" s="3">
        <v>15.68</v>
      </c>
      <c r="O1487" s="3" t="s">
        <v>182</v>
      </c>
      <c r="P1487" s="4">
        <f>IF(O1487="吨",N1487*1000,IF(O1487="万立方米",N1487*10000,""))</f>
        <v>156800.0</v>
      </c>
      <c r="Q1487" s="2" t="s">
        <v>183</v>
      </c>
      <c r="R1487" s="2" t="s">
        <v>184</v>
      </c>
      <c r="S1487" s="2" t="s">
        <v>198</v>
      </c>
      <c r="T1487" s="2" t="s">
        <v>75</v>
      </c>
      <c r="U1487" s="4">
        <f>0.01</f>
        <v>0.01</v>
      </c>
      <c r="V1487" s="2" t="s">
        <v>186</v>
      </c>
      <c r="W1487" s="2" t="s">
        <v>199</v>
      </c>
      <c r="X1487" s="2" t="s">
        <v>64</v>
      </c>
      <c r="Y1487" s="2" t="s">
        <v>65</v>
      </c>
      <c r="Z1487" s="2">
        <v>0</v>
      </c>
      <c r="AA1487" s="2"/>
      <c r="AB1487" s="2"/>
      <c r="AC1487" s="4">
        <f>P1487*U1487/1000000</f>
        <v>0.001568</v>
      </c>
      <c r="AD1487" s="4">
        <f>AC1488*(1-AA1487/100)+(AC1487-AC1488)*(1-AB1487/100)</f>
        <v>0.001568</v>
      </c>
      <c r="AE1487" s="2" t="s">
        <v>66</v>
      </c>
      <c r="AF1487" s="2" t="s">
        <v>67</v>
      </c>
      <c r="AG1487" s="2"/>
      <c r="AH1487" s="2" t="s">
        <v>69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1940</v>
      </c>
      <c r="B1488" s="2" t="s">
        <v>1934</v>
      </c>
      <c r="C1488" s="2" t="s">
        <v>47</v>
      </c>
      <c r="D1488" s="2" t="s">
        <v>1935</v>
      </c>
      <c r="E1488" s="2" t="s">
        <v>744</v>
      </c>
      <c r="F1488" s="2" t="s">
        <v>116</v>
      </c>
      <c r="G1488" s="2" t="s">
        <v>181</v>
      </c>
      <c r="H1488" s="2" t="s">
        <v>52</v>
      </c>
      <c r="I1488" s="2" t="s">
        <v>53</v>
      </c>
      <c r="J1488" s="2" t="s">
        <v>180</v>
      </c>
      <c r="K1488" s="2" t="s">
        <v>180</v>
      </c>
      <c r="L1488" s="2" t="s">
        <v>181</v>
      </c>
      <c r="M1488" s="2" t="s">
        <v>91</v>
      </c>
      <c r="N1488" s="3">
        <v>15.68</v>
      </c>
      <c r="O1488" s="3" t="s">
        <v>182</v>
      </c>
      <c r="P1488" s="4">
        <f>IF(O1488="吨",N1488*1000,IF(O1488="万立方米",N1488*10000,""))</f>
        <v>156800.0</v>
      </c>
      <c r="Q1488" s="2" t="s">
        <v>183</v>
      </c>
      <c r="R1488" s="2" t="s">
        <v>184</v>
      </c>
      <c r="S1488" s="2" t="s">
        <v>201</v>
      </c>
      <c r="T1488" s="2" t="s">
        <v>75</v>
      </c>
      <c r="U1488" s="4">
        <f>0.005</f>
        <v>0.005</v>
      </c>
      <c r="V1488" s="2" t="s">
        <v>186</v>
      </c>
      <c r="W1488" s="2" t="s">
        <v>202</v>
      </c>
      <c r="X1488" s="2" t="s">
        <v>64</v>
      </c>
      <c r="Y1488" s="2" t="s">
        <v>65</v>
      </c>
      <c r="Z1488" s="2">
        <v>0</v>
      </c>
      <c r="AA1488" s="2"/>
      <c r="AB1488" s="2"/>
      <c r="AC1488" s="4">
        <f>P1488*U1488/1000000</f>
        <v>0.000784</v>
      </c>
      <c r="AD1488" s="4">
        <f>AC1488*(1-Z1488/100)</f>
        <v>0.000784</v>
      </c>
      <c r="AE1488" s="2" t="s">
        <v>66</v>
      </c>
      <c r="AF1488" s="2" t="s">
        <v>67</v>
      </c>
      <c r="AG1488" s="2"/>
      <c r="AH1488" s="2" t="s">
        <v>69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1941</v>
      </c>
      <c r="B1489" s="2" t="s">
        <v>1934</v>
      </c>
      <c r="C1489" s="2" t="s">
        <v>47</v>
      </c>
      <c r="D1489" s="2" t="s">
        <v>1935</v>
      </c>
      <c r="E1489" s="2" t="s">
        <v>744</v>
      </c>
      <c r="F1489" s="2" t="s">
        <v>116</v>
      </c>
      <c r="G1489" s="2" t="s">
        <v>181</v>
      </c>
      <c r="H1489" s="2" t="s">
        <v>52</v>
      </c>
      <c r="I1489" s="2" t="s">
        <v>53</v>
      </c>
      <c r="J1489" s="2" t="s">
        <v>180</v>
      </c>
      <c r="K1489" s="2" t="s">
        <v>180</v>
      </c>
      <c r="L1489" s="2" t="s">
        <v>181</v>
      </c>
      <c r="M1489" s="2" t="s">
        <v>95</v>
      </c>
      <c r="N1489" s="3">
        <v>15.68</v>
      </c>
      <c r="O1489" s="3" t="s">
        <v>182</v>
      </c>
      <c r="P1489" s="4">
        <f>IF(O1489="吨",N1489*1000,IF(O1489="万立方米",N1489*10000,""))</f>
        <v>156800.0</v>
      </c>
      <c r="Q1489" s="2" t="s">
        <v>183</v>
      </c>
      <c r="R1489" s="2" t="s">
        <v>184</v>
      </c>
      <c r="S1489" s="2" t="s">
        <v>204</v>
      </c>
      <c r="T1489" s="2" t="s">
        <v>75</v>
      </c>
      <c r="U1489" s="4">
        <f>0.005</f>
        <v>0.005</v>
      </c>
      <c r="V1489" s="2" t="s">
        <v>186</v>
      </c>
      <c r="W1489" s="2" t="s">
        <v>205</v>
      </c>
      <c r="X1489" s="2" t="s">
        <v>64</v>
      </c>
      <c r="Y1489" s="2" t="s">
        <v>65</v>
      </c>
      <c r="Z1489" s="2">
        <v>0</v>
      </c>
      <c r="AA1489" s="2"/>
      <c r="AB1489" s="2"/>
      <c r="AC1489" s="4">
        <f>P1489*U1489/1000000</f>
        <v>0.000784</v>
      </c>
      <c r="AD1489" s="4">
        <f>AC1489*(1-Z1489/100)</f>
        <v>0.000784</v>
      </c>
      <c r="AE1489" s="2" t="s">
        <v>66</v>
      </c>
      <c r="AF1489" s="2" t="s">
        <v>67</v>
      </c>
      <c r="AG1489" s="2"/>
      <c r="AH1489" s="2" t="s">
        <v>69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1942</v>
      </c>
      <c r="B1490" s="2" t="s">
        <v>1934</v>
      </c>
      <c r="C1490" s="2" t="s">
        <v>47</v>
      </c>
      <c r="D1490" s="2" t="s">
        <v>1935</v>
      </c>
      <c r="E1490" s="2" t="s">
        <v>744</v>
      </c>
      <c r="F1490" s="2" t="s">
        <v>116</v>
      </c>
      <c r="G1490" s="2" t="s">
        <v>181</v>
      </c>
      <c r="H1490" s="2" t="s">
        <v>52</v>
      </c>
      <c r="I1490" s="2" t="s">
        <v>53</v>
      </c>
      <c r="J1490" s="2" t="s">
        <v>180</v>
      </c>
      <c r="K1490" s="2" t="s">
        <v>180</v>
      </c>
      <c r="L1490" s="2" t="s">
        <v>181</v>
      </c>
      <c r="M1490" s="2" t="s">
        <v>100</v>
      </c>
      <c r="N1490" s="3">
        <v>15.68</v>
      </c>
      <c r="O1490" s="3" t="s">
        <v>182</v>
      </c>
      <c r="P1490" s="4">
        <f>IF(O1490="吨",N1490*1000,IF(O1490="万立方米",N1490*10000,""))</f>
        <v>156800.0</v>
      </c>
      <c r="Q1490" s="2" t="s">
        <v>183</v>
      </c>
      <c r="R1490" s="2" t="s">
        <v>184</v>
      </c>
      <c r="S1490" s="2" t="s">
        <v>207</v>
      </c>
      <c r="T1490" s="2" t="s">
        <v>75</v>
      </c>
      <c r="U1490" s="4">
        <f>0.02</f>
        <v>0.02</v>
      </c>
      <c r="V1490" s="2" t="s">
        <v>186</v>
      </c>
      <c r="W1490" s="2" t="s">
        <v>208</v>
      </c>
      <c r="X1490" s="2" t="s">
        <v>64</v>
      </c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/>
      <c r="AH1490" s="2" t="s">
        <v>69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1943</v>
      </c>
      <c r="B1491" s="2" t="s">
        <v>1934</v>
      </c>
      <c r="C1491" s="2" t="s">
        <v>47</v>
      </c>
      <c r="D1491" s="2" t="s">
        <v>1935</v>
      </c>
      <c r="E1491" s="2" t="s">
        <v>744</v>
      </c>
      <c r="F1491" s="2" t="s">
        <v>116</v>
      </c>
      <c r="G1491" s="2" t="s">
        <v>181</v>
      </c>
      <c r="H1491" s="2" t="s">
        <v>52</v>
      </c>
      <c r="I1491" s="2"/>
      <c r="J1491" s="2"/>
      <c r="K1491" s="2"/>
      <c r="L1491" s="2"/>
      <c r="M1491" s="2" t="s">
        <v>104</v>
      </c>
      <c r="N1491" s="3"/>
      <c r="O1491" s="3"/>
      <c r="P1491" s="4">
        <v>0.0</v>
      </c>
      <c r="Q1491" s="2" t="s">
        <v>105</v>
      </c>
      <c r="R1491" s="2" t="s">
        <v>106</v>
      </c>
      <c r="S1491" s="2" t="s">
        <v>107</v>
      </c>
      <c r="T1491" s="2" t="s">
        <v>108</v>
      </c>
      <c r="U1491" s="4">
        <f>0.0</f>
        <v>0.0</v>
      </c>
      <c r="V1491" s="2" t="s">
        <v>109</v>
      </c>
      <c r="W1491" s="2" t="s">
        <v>110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134</v>
      </c>
      <c r="AH1491" s="2" t="s">
        <v>69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1944</v>
      </c>
      <c r="B1492" s="2" t="s">
        <v>1945</v>
      </c>
      <c r="C1492" s="2" t="s">
        <v>47</v>
      </c>
      <c r="D1492" s="2" t="s">
        <v>1946</v>
      </c>
      <c r="E1492" s="2" t="s">
        <v>412</v>
      </c>
      <c r="F1492" s="2" t="s">
        <v>50</v>
      </c>
      <c r="G1492" s="2" t="s">
        <v>51</v>
      </c>
      <c r="H1492" s="2" t="s">
        <v>138</v>
      </c>
      <c r="I1492" s="2" t="s">
        <v>53</v>
      </c>
      <c r="J1492" s="2" t="s">
        <v>54</v>
      </c>
      <c r="K1492" s="2" t="s">
        <v>55</v>
      </c>
      <c r="L1492" s="2" t="s">
        <v>51</v>
      </c>
      <c r="M1492" s="2" t="s">
        <v>56</v>
      </c>
      <c r="N1492" s="3">
        <v>1059823</v>
      </c>
      <c r="O1492" s="3" t="s">
        <v>57</v>
      </c>
      <c r="P1492" s="4">
        <f>IF(O1492="吨",N1492*1000,IF(O1492="万立方米",N1492*10000,""))</f>
        <v>1059823000.0</v>
      </c>
      <c r="Q1492" s="2" t="s">
        <v>58</v>
      </c>
      <c r="R1492" s="2" t="s">
        <v>59</v>
      </c>
      <c r="S1492" s="2" t="s">
        <v>60</v>
      </c>
      <c r="T1492" s="2" t="s">
        <v>61</v>
      </c>
      <c r="U1492" s="4">
        <f>0.06</f>
        <v>0.06</v>
      </c>
      <c r="V1492" s="2" t="s">
        <v>62</v>
      </c>
      <c r="W1492" s="2" t="s">
        <v>63</v>
      </c>
      <c r="X1492" s="2" t="s">
        <v>64</v>
      </c>
      <c r="Y1492" s="2" t="s">
        <v>65</v>
      </c>
      <c r="Z1492" s="2">
        <v>0</v>
      </c>
      <c r="AA1492" s="2"/>
      <c r="AB1492" s="2"/>
      <c r="AC1492" s="4">
        <f>P1492*U1492/1000000</f>
        <v>63.58938</v>
      </c>
      <c r="AD1492" s="4">
        <f>AC1492*(1-Z1492/100)</f>
        <v>63.58938</v>
      </c>
      <c r="AE1492" s="2" t="s">
        <v>66</v>
      </c>
      <c r="AF1492" s="2" t="s">
        <v>67</v>
      </c>
      <c r="AG1492" s="2" t="s">
        <v>68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1947</v>
      </c>
      <c r="B1493" s="2" t="s">
        <v>1945</v>
      </c>
      <c r="C1493" s="2" t="s">
        <v>47</v>
      </c>
      <c r="D1493" s="2" t="s">
        <v>1946</v>
      </c>
      <c r="E1493" s="2" t="s">
        <v>412</v>
      </c>
      <c r="F1493" s="2" t="s">
        <v>50</v>
      </c>
      <c r="G1493" s="2" t="s">
        <v>51</v>
      </c>
      <c r="H1493" s="2" t="s">
        <v>138</v>
      </c>
      <c r="I1493" s="2" t="s">
        <v>53</v>
      </c>
      <c r="J1493" s="2" t="s">
        <v>54</v>
      </c>
      <c r="K1493" s="2" t="s">
        <v>55</v>
      </c>
      <c r="L1493" s="2" t="s">
        <v>51</v>
      </c>
      <c r="M1493" s="2" t="s">
        <v>73</v>
      </c>
      <c r="N1493" s="3">
        <v>1059823</v>
      </c>
      <c r="O1493" s="3" t="s">
        <v>57</v>
      </c>
      <c r="P1493" s="4">
        <f>IF(O1493="吨",N1493*1000,IF(O1493="万立方米",N1493*10000,""))</f>
        <v>1059823000.0</v>
      </c>
      <c r="Q1493" s="2" t="s">
        <v>58</v>
      </c>
      <c r="R1493" s="2" t="s">
        <v>59</v>
      </c>
      <c r="S1493" s="2" t="s">
        <v>74</v>
      </c>
      <c r="T1493" s="2" t="s">
        <v>75</v>
      </c>
      <c r="U1493" s="4">
        <f>1.5</f>
        <v>1.5</v>
      </c>
      <c r="V1493" s="2" t="s">
        <v>62</v>
      </c>
      <c r="W1493" s="2" t="s">
        <v>76</v>
      </c>
      <c r="X1493" s="2" t="s">
        <v>64</v>
      </c>
      <c r="Y1493" s="2" t="s">
        <v>65</v>
      </c>
      <c r="Z1493" s="2">
        <v>0</v>
      </c>
      <c r="AA1493" s="2"/>
      <c r="AB1493" s="2"/>
      <c r="AC1493" s="4">
        <f>P1493*U1493/1000000</f>
        <v>1589.7345</v>
      </c>
      <c r="AD1493" s="4">
        <f>AC1493*(1-Z1493/100)</f>
        <v>1589.7345</v>
      </c>
      <c r="AE1493" s="2" t="s">
        <v>66</v>
      </c>
      <c r="AF1493" s="2" t="s">
        <v>67</v>
      </c>
      <c r="AG1493" s="2" t="s">
        <v>68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1948</v>
      </c>
      <c r="B1494" s="2" t="s">
        <v>1945</v>
      </c>
      <c r="C1494" s="2" t="s">
        <v>47</v>
      </c>
      <c r="D1494" s="2" t="s">
        <v>1946</v>
      </c>
      <c r="E1494" s="2" t="s">
        <v>412</v>
      </c>
      <c r="F1494" s="2" t="s">
        <v>50</v>
      </c>
      <c r="G1494" s="2" t="s">
        <v>51</v>
      </c>
      <c r="H1494" s="2" t="s">
        <v>138</v>
      </c>
      <c r="I1494" s="2" t="s">
        <v>53</v>
      </c>
      <c r="J1494" s="2" t="s">
        <v>54</v>
      </c>
      <c r="K1494" s="2" t="s">
        <v>55</v>
      </c>
      <c r="L1494" s="2" t="s">
        <v>51</v>
      </c>
      <c r="M1494" s="2" t="s">
        <v>78</v>
      </c>
      <c r="N1494" s="3">
        <v>1059823</v>
      </c>
      <c r="O1494" s="3" t="s">
        <v>57</v>
      </c>
      <c r="P1494" s="4">
        <f>IF(O1494="吨",N1494*1000,IF(O1494="万立方米",N1494*10000,""))</f>
        <v>1059823000.0</v>
      </c>
      <c r="Q1494" s="2" t="s">
        <v>58</v>
      </c>
      <c r="R1494" s="2" t="s">
        <v>59</v>
      </c>
      <c r="S1494" s="2" t="s">
        <v>79</v>
      </c>
      <c r="T1494" s="2" t="s">
        <v>75</v>
      </c>
      <c r="U1494" s="4">
        <f>6.0</f>
        <v>6.0</v>
      </c>
      <c r="V1494" s="2" t="s">
        <v>62</v>
      </c>
      <c r="W1494" s="2" t="s">
        <v>80</v>
      </c>
      <c r="X1494" s="2" t="s">
        <v>64</v>
      </c>
      <c r="Y1494" s="2" t="s">
        <v>65</v>
      </c>
      <c r="Z1494" s="2">
        <v>0</v>
      </c>
      <c r="AA1494" s="2"/>
      <c r="AB1494" s="2"/>
      <c r="AC1494" s="4">
        <f>P1494*U1494/1000000</f>
        <v>6358.938</v>
      </c>
      <c r="AD1494" s="4">
        <f>AC1494*(1-Z1494/100)</f>
        <v>6358.938</v>
      </c>
      <c r="AE1494" s="2" t="s">
        <v>66</v>
      </c>
      <c r="AF1494" s="2" t="s">
        <v>67</v>
      </c>
      <c r="AG1494" s="2" t="s">
        <v>68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1949</v>
      </c>
      <c r="B1495" s="2" t="s">
        <v>1945</v>
      </c>
      <c r="C1495" s="2" t="s">
        <v>47</v>
      </c>
      <c r="D1495" s="2" t="s">
        <v>1946</v>
      </c>
      <c r="E1495" s="2" t="s">
        <v>412</v>
      </c>
      <c r="F1495" s="2" t="s">
        <v>50</v>
      </c>
      <c r="G1495" s="2" t="s">
        <v>51</v>
      </c>
      <c r="H1495" s="2" t="s">
        <v>138</v>
      </c>
      <c r="I1495" s="2" t="s">
        <v>53</v>
      </c>
      <c r="J1495" s="2" t="s">
        <v>54</v>
      </c>
      <c r="K1495" s="2" t="s">
        <v>55</v>
      </c>
      <c r="L1495" s="2" t="s">
        <v>51</v>
      </c>
      <c r="M1495" s="2" t="s">
        <v>82</v>
      </c>
      <c r="N1495" s="3">
        <v>1059823</v>
      </c>
      <c r="O1495" s="3" t="s">
        <v>57</v>
      </c>
      <c r="P1495" s="4">
        <f>IF(O1495="吨",N1495*1000,IF(O1495="万立方米",N1495*10000,""))</f>
        <v>1059823000.0</v>
      </c>
      <c r="Q1495" s="2" t="s">
        <v>58</v>
      </c>
      <c r="R1495" s="2" t="s">
        <v>59</v>
      </c>
      <c r="S1495" s="2" t="s">
        <v>83</v>
      </c>
      <c r="T1495" s="2" t="s">
        <v>61</v>
      </c>
      <c r="U1495" s="4">
        <f>0.35</f>
        <v>0.35</v>
      </c>
      <c r="V1495" s="2" t="s">
        <v>62</v>
      </c>
      <c r="W1495" s="2" t="s">
        <v>84</v>
      </c>
      <c r="X1495" s="2" t="s">
        <v>64</v>
      </c>
      <c r="Y1495" s="2" t="s">
        <v>65</v>
      </c>
      <c r="Z1495" s="2">
        <v>0</v>
      </c>
      <c r="AA1495" s="2"/>
      <c r="AB1495" s="2"/>
      <c r="AC1495" s="4">
        <f>P1495*U1495/1000000</f>
        <v>370.93805</v>
      </c>
      <c r="AD1495" s="4">
        <f>AC1495*(1-Z1495/100)</f>
        <v>370.93805</v>
      </c>
      <c r="AE1495" s="2" t="s">
        <v>66</v>
      </c>
      <c r="AF1495" s="2" t="s">
        <v>67</v>
      </c>
      <c r="AG1495" s="2" t="s">
        <v>68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1950</v>
      </c>
      <c r="B1496" s="2" t="s">
        <v>1945</v>
      </c>
      <c r="C1496" s="2" t="s">
        <v>47</v>
      </c>
      <c r="D1496" s="2" t="s">
        <v>1946</v>
      </c>
      <c r="E1496" s="2" t="s">
        <v>412</v>
      </c>
      <c r="F1496" s="2" t="s">
        <v>50</v>
      </c>
      <c r="G1496" s="2" t="s">
        <v>51</v>
      </c>
      <c r="H1496" s="2" t="s">
        <v>138</v>
      </c>
      <c r="I1496" s="2" t="s">
        <v>53</v>
      </c>
      <c r="J1496" s="2" t="s">
        <v>54</v>
      </c>
      <c r="K1496" s="2" t="s">
        <v>55</v>
      </c>
      <c r="L1496" s="2" t="s">
        <v>51</v>
      </c>
      <c r="M1496" s="2" t="s">
        <v>86</v>
      </c>
      <c r="N1496" s="3">
        <v>1059823</v>
      </c>
      <c r="O1496" s="3" t="s">
        <v>57</v>
      </c>
      <c r="P1496" s="4">
        <f>IF(O1496="吨",N1496*1000,IF(O1496="万立方米",N1496*10000,""))</f>
        <v>1059823000.0</v>
      </c>
      <c r="Q1496" s="2" t="s">
        <v>58</v>
      </c>
      <c r="R1496" s="2" t="s">
        <v>59</v>
      </c>
      <c r="S1496" s="2" t="s">
        <v>87</v>
      </c>
      <c r="T1496" s="2" t="s">
        <v>88</v>
      </c>
      <c r="U1496" s="4">
        <f>0.75</f>
        <v>0.75</v>
      </c>
      <c r="V1496" s="2" t="s">
        <v>62</v>
      </c>
      <c r="W1496" s="2" t="s">
        <v>89</v>
      </c>
      <c r="X1496" s="2" t="s">
        <v>64</v>
      </c>
      <c r="Y1496" s="2" t="s">
        <v>65</v>
      </c>
      <c r="Z1496" s="2">
        <v>0</v>
      </c>
      <c r="AA1496" s="2"/>
      <c r="AB1496" s="2"/>
      <c r="AC1496" s="4">
        <f>P1496*U1496/1000000</f>
        <v>794.86725</v>
      </c>
      <c r="AD1496" s="4">
        <f>AC1497*(1-AA1496/100)+(AC1496-AC1497)*(1-AB1496/100)</f>
        <v>794.86725</v>
      </c>
      <c r="AE1496" s="2" t="s">
        <v>66</v>
      </c>
      <c r="AF1496" s="2" t="s">
        <v>67</v>
      </c>
      <c r="AG1496" s="2" t="s">
        <v>68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1951</v>
      </c>
      <c r="B1497" s="2" t="s">
        <v>1945</v>
      </c>
      <c r="C1497" s="2" t="s">
        <v>47</v>
      </c>
      <c r="D1497" s="2" t="s">
        <v>1946</v>
      </c>
      <c r="E1497" s="2" t="s">
        <v>412</v>
      </c>
      <c r="F1497" s="2" t="s">
        <v>50</v>
      </c>
      <c r="G1497" s="2" t="s">
        <v>51</v>
      </c>
      <c r="H1497" s="2" t="s">
        <v>138</v>
      </c>
      <c r="I1497" s="2" t="s">
        <v>53</v>
      </c>
      <c r="J1497" s="2" t="s">
        <v>54</v>
      </c>
      <c r="K1497" s="2" t="s">
        <v>55</v>
      </c>
      <c r="L1497" s="2" t="s">
        <v>51</v>
      </c>
      <c r="M1497" s="2" t="s">
        <v>91</v>
      </c>
      <c r="N1497" s="3">
        <v>1059823</v>
      </c>
      <c r="O1497" s="3" t="s">
        <v>57</v>
      </c>
      <c r="P1497" s="4">
        <f>IF(O1497="吨",N1497*1000,IF(O1497="万立方米",N1497*10000,""))</f>
        <v>1059823000.0</v>
      </c>
      <c r="Q1497" s="2" t="s">
        <v>58</v>
      </c>
      <c r="R1497" s="2" t="s">
        <v>59</v>
      </c>
      <c r="S1497" s="2" t="s">
        <v>92</v>
      </c>
      <c r="T1497" s="2" t="s">
        <v>88</v>
      </c>
      <c r="U1497" s="4">
        <f>0.75</f>
        <v>0.75</v>
      </c>
      <c r="V1497" s="2" t="s">
        <v>62</v>
      </c>
      <c r="W1497" s="2" t="s">
        <v>93</v>
      </c>
      <c r="X1497" s="2" t="s">
        <v>64</v>
      </c>
      <c r="Y1497" s="2" t="s">
        <v>65</v>
      </c>
      <c r="Z1497" s="2">
        <v>0</v>
      </c>
      <c r="AA1497" s="2"/>
      <c r="AB1497" s="2"/>
      <c r="AC1497" s="4">
        <f>P1497*U1497/1000000</f>
        <v>794.86725</v>
      </c>
      <c r="AD1497" s="4">
        <f>AC1497*(1-Z1497/100)</f>
        <v>794.86725</v>
      </c>
      <c r="AE1497" s="2" t="s">
        <v>66</v>
      </c>
      <c r="AF1497" s="2" t="s">
        <v>67</v>
      </c>
      <c r="AG1497" s="2" t="s">
        <v>68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1952</v>
      </c>
      <c r="B1498" s="2" t="s">
        <v>1945</v>
      </c>
      <c r="C1498" s="2" t="s">
        <v>47</v>
      </c>
      <c r="D1498" s="2" t="s">
        <v>1946</v>
      </c>
      <c r="E1498" s="2" t="s">
        <v>412</v>
      </c>
      <c r="F1498" s="2" t="s">
        <v>50</v>
      </c>
      <c r="G1498" s="2" t="s">
        <v>51</v>
      </c>
      <c r="H1498" s="2" t="s">
        <v>138</v>
      </c>
      <c r="I1498" s="2" t="s">
        <v>53</v>
      </c>
      <c r="J1498" s="2" t="s">
        <v>54</v>
      </c>
      <c r="K1498" s="2" t="s">
        <v>55</v>
      </c>
      <c r="L1498" s="2" t="s">
        <v>51</v>
      </c>
      <c r="M1498" s="2" t="s">
        <v>95</v>
      </c>
      <c r="N1498" s="3">
        <v>1059823</v>
      </c>
      <c r="O1498" s="3" t="s">
        <v>57</v>
      </c>
      <c r="P1498" s="4">
        <f>IF(O1498="吨",N1498*1000,IF(O1498="万立方米",N1498*10000,""))</f>
        <v>1059823000.0</v>
      </c>
      <c r="Q1498" s="2" t="s">
        <v>58</v>
      </c>
      <c r="R1498" s="2" t="s">
        <v>59</v>
      </c>
      <c r="S1498" s="2" t="s">
        <v>96</v>
      </c>
      <c r="T1498" s="2" t="s">
        <v>97</v>
      </c>
      <c r="U1498" s="4">
        <f>1.7</f>
        <v>1.7</v>
      </c>
      <c r="V1498" s="2" t="s">
        <v>62</v>
      </c>
      <c r="W1498" s="2" t="s">
        <v>98</v>
      </c>
      <c r="X1498" s="2" t="s">
        <v>64</v>
      </c>
      <c r="Y1498" s="2" t="s">
        <v>65</v>
      </c>
      <c r="Z1498" s="2">
        <v>0</v>
      </c>
      <c r="AA1498" s="2"/>
      <c r="AB1498" s="2"/>
      <c r="AC1498" s="4">
        <f>P1498*U1498/1000000</f>
        <v>1801.6991</v>
      </c>
      <c r="AD1498" s="4">
        <f>AC1498*(1-Z1498/100)</f>
        <v>1801.6991</v>
      </c>
      <c r="AE1498" s="2" t="s">
        <v>66</v>
      </c>
      <c r="AF1498" s="2" t="s">
        <v>67</v>
      </c>
      <c r="AG1498" s="2" t="s">
        <v>68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1953</v>
      </c>
      <c r="B1499" s="2" t="s">
        <v>1945</v>
      </c>
      <c r="C1499" s="2" t="s">
        <v>47</v>
      </c>
      <c r="D1499" s="2" t="s">
        <v>1946</v>
      </c>
      <c r="E1499" s="2" t="s">
        <v>412</v>
      </c>
      <c r="F1499" s="2" t="s">
        <v>50</v>
      </c>
      <c r="G1499" s="2" t="s">
        <v>51</v>
      </c>
      <c r="H1499" s="2" t="s">
        <v>138</v>
      </c>
      <c r="I1499" s="2" t="s">
        <v>53</v>
      </c>
      <c r="J1499" s="2" t="s">
        <v>54</v>
      </c>
      <c r="K1499" s="2" t="s">
        <v>55</v>
      </c>
      <c r="L1499" s="2" t="s">
        <v>51</v>
      </c>
      <c r="M1499" s="2" t="s">
        <v>100</v>
      </c>
      <c r="N1499" s="3">
        <v>1059823</v>
      </c>
      <c r="O1499" s="3" t="s">
        <v>57</v>
      </c>
      <c r="P1499" s="4">
        <f>IF(O1499="吨",N1499*1000,IF(O1499="万立方米",N1499*10000,""))</f>
        <v>1059823000.0</v>
      </c>
      <c r="Q1499" s="2" t="s">
        <v>58</v>
      </c>
      <c r="R1499" s="2" t="s">
        <v>59</v>
      </c>
      <c r="S1499" s="2" t="s">
        <v>101</v>
      </c>
      <c r="T1499" s="2" t="s">
        <v>75</v>
      </c>
      <c r="U1499" s="4">
        <f>0.12</f>
        <v>0.12</v>
      </c>
      <c r="V1499" s="2" t="s">
        <v>62</v>
      </c>
      <c r="W1499" s="2" t="s">
        <v>102</v>
      </c>
      <c r="X1499" s="2" t="s">
        <v>64</v>
      </c>
      <c r="Y1499" s="2" t="s">
        <v>65</v>
      </c>
      <c r="Z1499" s="2">
        <v>0</v>
      </c>
      <c r="AA1499" s="2"/>
      <c r="AB1499" s="2"/>
      <c r="AC1499" s="4">
        <f>P1499*U1499/1000000</f>
        <v>127.17876</v>
      </c>
      <c r="AD1499" s="4">
        <f>AC1499*(1-Z1499/100)</f>
        <v>127.17876</v>
      </c>
      <c r="AE1499" s="2" t="s">
        <v>66</v>
      </c>
      <c r="AF1499" s="2" t="s">
        <v>67</v>
      </c>
      <c r="AG1499" s="2" t="s">
        <v>68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1954</v>
      </c>
      <c r="B1500" s="2" t="s">
        <v>1945</v>
      </c>
      <c r="C1500" s="2" t="s">
        <v>47</v>
      </c>
      <c r="D1500" s="2" t="s">
        <v>1946</v>
      </c>
      <c r="E1500" s="2" t="s">
        <v>412</v>
      </c>
      <c r="F1500" s="2" t="s">
        <v>50</v>
      </c>
      <c r="G1500" s="2" t="s">
        <v>51</v>
      </c>
      <c r="H1500" s="2" t="s">
        <v>138</v>
      </c>
      <c r="I1500" s="2" t="s">
        <v>161</v>
      </c>
      <c r="J1500" s="2" t="s">
        <v>279</v>
      </c>
      <c r="K1500" s="2" t="s">
        <v>55</v>
      </c>
      <c r="L1500" s="2" t="s">
        <v>51</v>
      </c>
      <c r="M1500" s="2" t="s">
        <v>56</v>
      </c>
      <c r="N1500" s="3">
        <v>649.01</v>
      </c>
      <c r="O1500" s="3" t="s">
        <v>57</v>
      </c>
      <c r="P1500" s="4">
        <f>IF(O1500="吨",N1500*1000,IF(O1500="万立方米",N1500*10000,""))</f>
        <v>649010.0</v>
      </c>
      <c r="Q1500" s="2" t="s">
        <v>58</v>
      </c>
      <c r="R1500" s="2" t="s">
        <v>59</v>
      </c>
      <c r="S1500" s="2" t="s">
        <v>60</v>
      </c>
      <c r="T1500" s="2" t="s">
        <v>61</v>
      </c>
      <c r="U1500" s="4">
        <f>0.06</f>
        <v>0.06</v>
      </c>
      <c r="V1500" s="2" t="s">
        <v>62</v>
      </c>
      <c r="W1500" s="2" t="s">
        <v>63</v>
      </c>
      <c r="X1500" s="2" t="s">
        <v>64</v>
      </c>
      <c r="Y1500" s="2" t="s">
        <v>65</v>
      </c>
      <c r="Z1500" s="2">
        <v>0</v>
      </c>
      <c r="AA1500" s="2"/>
      <c r="AB1500" s="2"/>
      <c r="AC1500" s="4">
        <f>P1500*U1500/1000000</f>
        <v>0.0389406</v>
      </c>
      <c r="AD1500" s="4">
        <f>AC1500*(1-Z1500/100)</f>
        <v>0.0389406</v>
      </c>
      <c r="AE1500" s="2" t="s">
        <v>66</v>
      </c>
      <c r="AF1500" s="2" t="s">
        <v>67</v>
      </c>
      <c r="AG1500" s="2" t="s">
        <v>68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1955</v>
      </c>
      <c r="B1501" s="2" t="s">
        <v>1945</v>
      </c>
      <c r="C1501" s="2" t="s">
        <v>47</v>
      </c>
      <c r="D1501" s="2" t="s">
        <v>1946</v>
      </c>
      <c r="E1501" s="2" t="s">
        <v>412</v>
      </c>
      <c r="F1501" s="2" t="s">
        <v>50</v>
      </c>
      <c r="G1501" s="2" t="s">
        <v>51</v>
      </c>
      <c r="H1501" s="2" t="s">
        <v>138</v>
      </c>
      <c r="I1501" s="2" t="s">
        <v>161</v>
      </c>
      <c r="J1501" s="2" t="s">
        <v>279</v>
      </c>
      <c r="K1501" s="2" t="s">
        <v>55</v>
      </c>
      <c r="L1501" s="2" t="s">
        <v>51</v>
      </c>
      <c r="M1501" s="2" t="s">
        <v>73</v>
      </c>
      <c r="N1501" s="3">
        <v>649.01</v>
      </c>
      <c r="O1501" s="3" t="s">
        <v>57</v>
      </c>
      <c r="P1501" s="4">
        <f>IF(O1501="吨",N1501*1000,IF(O1501="万立方米",N1501*10000,""))</f>
        <v>649010.0</v>
      </c>
      <c r="Q1501" s="2" t="s">
        <v>58</v>
      </c>
      <c r="R1501" s="2" t="s">
        <v>59</v>
      </c>
      <c r="S1501" s="2" t="s">
        <v>74</v>
      </c>
      <c r="T1501" s="2" t="s">
        <v>75</v>
      </c>
      <c r="U1501" s="4">
        <f>1.5</f>
        <v>1.5</v>
      </c>
      <c r="V1501" s="2" t="s">
        <v>62</v>
      </c>
      <c r="W1501" s="2" t="s">
        <v>76</v>
      </c>
      <c r="X1501" s="2" t="s">
        <v>64</v>
      </c>
      <c r="Y1501" s="2" t="s">
        <v>65</v>
      </c>
      <c r="Z1501" s="2">
        <v>0</v>
      </c>
      <c r="AA1501" s="2"/>
      <c r="AB1501" s="2"/>
      <c r="AC1501" s="4">
        <f>P1501*U1501/1000000</f>
        <v>0.973515</v>
      </c>
      <c r="AD1501" s="4">
        <f>AC1501*(1-Z1501/100)</f>
        <v>0.973515</v>
      </c>
      <c r="AE1501" s="2" t="s">
        <v>66</v>
      </c>
      <c r="AF1501" s="2" t="s">
        <v>67</v>
      </c>
      <c r="AG1501" s="2" t="s">
        <v>68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1956</v>
      </c>
      <c r="B1502" s="2" t="s">
        <v>1945</v>
      </c>
      <c r="C1502" s="2" t="s">
        <v>47</v>
      </c>
      <c r="D1502" s="2" t="s">
        <v>1946</v>
      </c>
      <c r="E1502" s="2" t="s">
        <v>412</v>
      </c>
      <c r="F1502" s="2" t="s">
        <v>50</v>
      </c>
      <c r="G1502" s="2" t="s">
        <v>51</v>
      </c>
      <c r="H1502" s="2" t="s">
        <v>138</v>
      </c>
      <c r="I1502" s="2" t="s">
        <v>161</v>
      </c>
      <c r="J1502" s="2" t="s">
        <v>279</v>
      </c>
      <c r="K1502" s="2" t="s">
        <v>55</v>
      </c>
      <c r="L1502" s="2" t="s">
        <v>51</v>
      </c>
      <c r="M1502" s="2" t="s">
        <v>78</v>
      </c>
      <c r="N1502" s="3">
        <v>649.01</v>
      </c>
      <c r="O1502" s="3" t="s">
        <v>57</v>
      </c>
      <c r="P1502" s="4">
        <f>IF(O1502="吨",N1502*1000,IF(O1502="万立方米",N1502*10000,""))</f>
        <v>649010.0</v>
      </c>
      <c r="Q1502" s="2" t="s">
        <v>58</v>
      </c>
      <c r="R1502" s="2" t="s">
        <v>59</v>
      </c>
      <c r="S1502" s="2" t="s">
        <v>79</v>
      </c>
      <c r="T1502" s="2" t="s">
        <v>75</v>
      </c>
      <c r="U1502" s="4">
        <f>6.0</f>
        <v>6.0</v>
      </c>
      <c r="V1502" s="2" t="s">
        <v>62</v>
      </c>
      <c r="W1502" s="2" t="s">
        <v>80</v>
      </c>
      <c r="X1502" s="2" t="s">
        <v>64</v>
      </c>
      <c r="Y1502" s="2" t="s">
        <v>65</v>
      </c>
      <c r="Z1502" s="2">
        <v>0</v>
      </c>
      <c r="AA1502" s="2"/>
      <c r="AB1502" s="2"/>
      <c r="AC1502" s="4">
        <f>P1502*U1502/1000000</f>
        <v>3.89406</v>
      </c>
      <c r="AD1502" s="4">
        <f>AC1502*(1-Z1502/100)</f>
        <v>3.89406</v>
      </c>
      <c r="AE1502" s="2" t="s">
        <v>66</v>
      </c>
      <c r="AF1502" s="2" t="s">
        <v>67</v>
      </c>
      <c r="AG1502" s="2" t="s">
        <v>68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1957</v>
      </c>
      <c r="B1503" s="2" t="s">
        <v>1945</v>
      </c>
      <c r="C1503" s="2" t="s">
        <v>47</v>
      </c>
      <c r="D1503" s="2" t="s">
        <v>1946</v>
      </c>
      <c r="E1503" s="2" t="s">
        <v>412</v>
      </c>
      <c r="F1503" s="2" t="s">
        <v>50</v>
      </c>
      <c r="G1503" s="2" t="s">
        <v>51</v>
      </c>
      <c r="H1503" s="2" t="s">
        <v>138</v>
      </c>
      <c r="I1503" s="2" t="s">
        <v>161</v>
      </c>
      <c r="J1503" s="2" t="s">
        <v>279</v>
      </c>
      <c r="K1503" s="2" t="s">
        <v>55</v>
      </c>
      <c r="L1503" s="2" t="s">
        <v>51</v>
      </c>
      <c r="M1503" s="2" t="s">
        <v>82</v>
      </c>
      <c r="N1503" s="3">
        <v>649.01</v>
      </c>
      <c r="O1503" s="3" t="s">
        <v>57</v>
      </c>
      <c r="P1503" s="4">
        <f>IF(O1503="吨",N1503*1000,IF(O1503="万立方米",N1503*10000,""))</f>
        <v>649010.0</v>
      </c>
      <c r="Q1503" s="2" t="s">
        <v>58</v>
      </c>
      <c r="R1503" s="2" t="s">
        <v>59</v>
      </c>
      <c r="S1503" s="2" t="s">
        <v>83</v>
      </c>
      <c r="T1503" s="2" t="s">
        <v>61</v>
      </c>
      <c r="U1503" s="4">
        <f>0.35</f>
        <v>0.35</v>
      </c>
      <c r="V1503" s="2" t="s">
        <v>62</v>
      </c>
      <c r="W1503" s="2" t="s">
        <v>84</v>
      </c>
      <c r="X1503" s="2" t="s">
        <v>64</v>
      </c>
      <c r="Y1503" s="2" t="s">
        <v>65</v>
      </c>
      <c r="Z1503" s="2">
        <v>0</v>
      </c>
      <c r="AA1503" s="2"/>
      <c r="AB1503" s="2"/>
      <c r="AC1503" s="4">
        <f>P1503*U1503/1000000</f>
        <v>0.2271535</v>
      </c>
      <c r="AD1503" s="4">
        <f>AC1503*(1-Z1503/100)</f>
        <v>0.2271535</v>
      </c>
      <c r="AE1503" s="2" t="s">
        <v>66</v>
      </c>
      <c r="AF1503" s="2" t="s">
        <v>67</v>
      </c>
      <c r="AG1503" s="2" t="s">
        <v>68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1958</v>
      </c>
      <c r="B1504" s="2" t="s">
        <v>1945</v>
      </c>
      <c r="C1504" s="2" t="s">
        <v>47</v>
      </c>
      <c r="D1504" s="2" t="s">
        <v>1946</v>
      </c>
      <c r="E1504" s="2" t="s">
        <v>412</v>
      </c>
      <c r="F1504" s="2" t="s">
        <v>50</v>
      </c>
      <c r="G1504" s="2" t="s">
        <v>51</v>
      </c>
      <c r="H1504" s="2" t="s">
        <v>138</v>
      </c>
      <c r="I1504" s="2" t="s">
        <v>161</v>
      </c>
      <c r="J1504" s="2" t="s">
        <v>279</v>
      </c>
      <c r="K1504" s="2" t="s">
        <v>55</v>
      </c>
      <c r="L1504" s="2" t="s">
        <v>51</v>
      </c>
      <c r="M1504" s="2" t="s">
        <v>86</v>
      </c>
      <c r="N1504" s="3">
        <v>649.01</v>
      </c>
      <c r="O1504" s="3" t="s">
        <v>57</v>
      </c>
      <c r="P1504" s="4">
        <f>IF(O1504="吨",N1504*1000,IF(O1504="万立方米",N1504*10000,""))</f>
        <v>649010.0</v>
      </c>
      <c r="Q1504" s="2" t="s">
        <v>58</v>
      </c>
      <c r="R1504" s="2" t="s">
        <v>59</v>
      </c>
      <c r="S1504" s="2" t="s">
        <v>87</v>
      </c>
      <c r="T1504" s="2" t="s">
        <v>88</v>
      </c>
      <c r="U1504" s="4">
        <f>0.75</f>
        <v>0.75</v>
      </c>
      <c r="V1504" s="2" t="s">
        <v>62</v>
      </c>
      <c r="W1504" s="2" t="s">
        <v>89</v>
      </c>
      <c r="X1504" s="2" t="s">
        <v>64</v>
      </c>
      <c r="Y1504" s="2" t="s">
        <v>65</v>
      </c>
      <c r="Z1504" s="2">
        <v>0</v>
      </c>
      <c r="AA1504" s="2"/>
      <c r="AB1504" s="2"/>
      <c r="AC1504" s="4">
        <f>P1504*U1504/1000000</f>
        <v>0.4867575</v>
      </c>
      <c r="AD1504" s="4">
        <f>AC1505*(1-AA1504/100)+(AC1504-AC1505)*(1-AB1504/100)</f>
        <v>0.4867575</v>
      </c>
      <c r="AE1504" s="2" t="s">
        <v>66</v>
      </c>
      <c r="AF1504" s="2" t="s">
        <v>67</v>
      </c>
      <c r="AG1504" s="2" t="s">
        <v>68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1959</v>
      </c>
      <c r="B1505" s="2" t="s">
        <v>1945</v>
      </c>
      <c r="C1505" s="2" t="s">
        <v>47</v>
      </c>
      <c r="D1505" s="2" t="s">
        <v>1946</v>
      </c>
      <c r="E1505" s="2" t="s">
        <v>412</v>
      </c>
      <c r="F1505" s="2" t="s">
        <v>50</v>
      </c>
      <c r="G1505" s="2" t="s">
        <v>51</v>
      </c>
      <c r="H1505" s="2" t="s">
        <v>138</v>
      </c>
      <c r="I1505" s="2" t="s">
        <v>161</v>
      </c>
      <c r="J1505" s="2" t="s">
        <v>279</v>
      </c>
      <c r="K1505" s="2" t="s">
        <v>55</v>
      </c>
      <c r="L1505" s="2" t="s">
        <v>51</v>
      </c>
      <c r="M1505" s="2" t="s">
        <v>91</v>
      </c>
      <c r="N1505" s="3">
        <v>649.01</v>
      </c>
      <c r="O1505" s="3" t="s">
        <v>57</v>
      </c>
      <c r="P1505" s="4">
        <f>IF(O1505="吨",N1505*1000,IF(O1505="万立方米",N1505*10000,""))</f>
        <v>649010.0</v>
      </c>
      <c r="Q1505" s="2" t="s">
        <v>58</v>
      </c>
      <c r="R1505" s="2" t="s">
        <v>59</v>
      </c>
      <c r="S1505" s="2" t="s">
        <v>92</v>
      </c>
      <c r="T1505" s="2" t="s">
        <v>88</v>
      </c>
      <c r="U1505" s="4">
        <f>0.75</f>
        <v>0.75</v>
      </c>
      <c r="V1505" s="2" t="s">
        <v>62</v>
      </c>
      <c r="W1505" s="2" t="s">
        <v>93</v>
      </c>
      <c r="X1505" s="2" t="s">
        <v>64</v>
      </c>
      <c r="Y1505" s="2" t="s">
        <v>65</v>
      </c>
      <c r="Z1505" s="2">
        <v>0</v>
      </c>
      <c r="AA1505" s="2"/>
      <c r="AB1505" s="2"/>
      <c r="AC1505" s="4">
        <f>P1505*U1505/1000000</f>
        <v>0.4867575</v>
      </c>
      <c r="AD1505" s="4">
        <f>AC1505*(1-Z1505/100)</f>
        <v>0.4867575</v>
      </c>
      <c r="AE1505" s="2" t="s">
        <v>66</v>
      </c>
      <c r="AF1505" s="2" t="s">
        <v>67</v>
      </c>
      <c r="AG1505" s="2" t="s">
        <v>68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1960</v>
      </c>
      <c r="B1506" s="2" t="s">
        <v>1945</v>
      </c>
      <c r="C1506" s="2" t="s">
        <v>47</v>
      </c>
      <c r="D1506" s="2" t="s">
        <v>1946</v>
      </c>
      <c r="E1506" s="2" t="s">
        <v>412</v>
      </c>
      <c r="F1506" s="2" t="s">
        <v>50</v>
      </c>
      <c r="G1506" s="2" t="s">
        <v>51</v>
      </c>
      <c r="H1506" s="2" t="s">
        <v>138</v>
      </c>
      <c r="I1506" s="2" t="s">
        <v>161</v>
      </c>
      <c r="J1506" s="2" t="s">
        <v>279</v>
      </c>
      <c r="K1506" s="2" t="s">
        <v>55</v>
      </c>
      <c r="L1506" s="2" t="s">
        <v>51</v>
      </c>
      <c r="M1506" s="2" t="s">
        <v>95</v>
      </c>
      <c r="N1506" s="3">
        <v>649.01</v>
      </c>
      <c r="O1506" s="3" t="s">
        <v>57</v>
      </c>
      <c r="P1506" s="4">
        <f>IF(O1506="吨",N1506*1000,IF(O1506="万立方米",N1506*10000,""))</f>
        <v>649010.0</v>
      </c>
      <c r="Q1506" s="2" t="s">
        <v>58</v>
      </c>
      <c r="R1506" s="2" t="s">
        <v>59</v>
      </c>
      <c r="S1506" s="2" t="s">
        <v>96</v>
      </c>
      <c r="T1506" s="2" t="s">
        <v>97</v>
      </c>
      <c r="U1506" s="4">
        <f>1.7</f>
        <v>1.7</v>
      </c>
      <c r="V1506" s="2" t="s">
        <v>62</v>
      </c>
      <c r="W1506" s="2" t="s">
        <v>98</v>
      </c>
      <c r="X1506" s="2" t="s">
        <v>64</v>
      </c>
      <c r="Y1506" s="2" t="s">
        <v>65</v>
      </c>
      <c r="Z1506" s="2">
        <v>0</v>
      </c>
      <c r="AA1506" s="2"/>
      <c r="AB1506" s="2"/>
      <c r="AC1506" s="4">
        <f>P1506*U1506/1000000</f>
        <v>1.103317</v>
      </c>
      <c r="AD1506" s="4">
        <f>AC1506*(1-Z1506/100)</f>
        <v>1.103317</v>
      </c>
      <c r="AE1506" s="2" t="s">
        <v>66</v>
      </c>
      <c r="AF1506" s="2" t="s">
        <v>67</v>
      </c>
      <c r="AG1506" s="2" t="s">
        <v>68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1961</v>
      </c>
      <c r="B1507" s="2" t="s">
        <v>1945</v>
      </c>
      <c r="C1507" s="2" t="s">
        <v>47</v>
      </c>
      <c r="D1507" s="2" t="s">
        <v>1946</v>
      </c>
      <c r="E1507" s="2" t="s">
        <v>412</v>
      </c>
      <c r="F1507" s="2" t="s">
        <v>50</v>
      </c>
      <c r="G1507" s="2" t="s">
        <v>51</v>
      </c>
      <c r="H1507" s="2" t="s">
        <v>138</v>
      </c>
      <c r="I1507" s="2" t="s">
        <v>161</v>
      </c>
      <c r="J1507" s="2" t="s">
        <v>279</v>
      </c>
      <c r="K1507" s="2" t="s">
        <v>55</v>
      </c>
      <c r="L1507" s="2" t="s">
        <v>51</v>
      </c>
      <c r="M1507" s="2" t="s">
        <v>100</v>
      </c>
      <c r="N1507" s="3">
        <v>649.01</v>
      </c>
      <c r="O1507" s="3" t="s">
        <v>57</v>
      </c>
      <c r="P1507" s="4">
        <f>IF(O1507="吨",N1507*1000,IF(O1507="万立方米",N1507*10000,""))</f>
        <v>649010.0</v>
      </c>
      <c r="Q1507" s="2" t="s">
        <v>58</v>
      </c>
      <c r="R1507" s="2" t="s">
        <v>59</v>
      </c>
      <c r="S1507" s="2" t="s">
        <v>101</v>
      </c>
      <c r="T1507" s="2" t="s">
        <v>75</v>
      </c>
      <c r="U1507" s="4">
        <f>0.12</f>
        <v>0.12</v>
      </c>
      <c r="V1507" s="2" t="s">
        <v>62</v>
      </c>
      <c r="W1507" s="2" t="s">
        <v>102</v>
      </c>
      <c r="X1507" s="2" t="s">
        <v>64</v>
      </c>
      <c r="Y1507" s="2" t="s">
        <v>65</v>
      </c>
      <c r="Z1507" s="2">
        <v>0</v>
      </c>
      <c r="AA1507" s="2"/>
      <c r="AB1507" s="2"/>
      <c r="AC1507" s="4">
        <f>P1507*U1507/1000000</f>
        <v>0.0778812</v>
      </c>
      <c r="AD1507" s="4">
        <f>AC1507*(1-Z1507/100)</f>
        <v>0.0778812</v>
      </c>
      <c r="AE1507" s="2" t="s">
        <v>66</v>
      </c>
      <c r="AF1507" s="2" t="s">
        <v>67</v>
      </c>
      <c r="AG1507" s="2" t="s">
        <v>68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1962</v>
      </c>
      <c r="B1508" s="2" t="s">
        <v>1945</v>
      </c>
      <c r="C1508" s="2" t="s">
        <v>47</v>
      </c>
      <c r="D1508" s="2" t="s">
        <v>1946</v>
      </c>
      <c r="E1508" s="2" t="s">
        <v>412</v>
      </c>
      <c r="F1508" s="2" t="s">
        <v>50</v>
      </c>
      <c r="G1508" s="2" t="s">
        <v>51</v>
      </c>
      <c r="H1508" s="2" t="s">
        <v>138</v>
      </c>
      <c r="I1508" s="2"/>
      <c r="J1508" s="2"/>
      <c r="K1508" s="2" t="s">
        <v>147</v>
      </c>
      <c r="L1508" s="2" t="s">
        <v>148</v>
      </c>
      <c r="M1508" s="2" t="s">
        <v>104</v>
      </c>
      <c r="N1508" s="3"/>
      <c r="O1508" s="3"/>
      <c r="P1508" s="4">
        <v>1059823000.0</v>
      </c>
      <c r="Q1508" s="2" t="s">
        <v>105</v>
      </c>
      <c r="R1508" s="2" t="s">
        <v>106</v>
      </c>
      <c r="S1508" s="2" t="s">
        <v>107</v>
      </c>
      <c r="T1508" s="2" t="s">
        <v>108</v>
      </c>
      <c r="U1508" s="4">
        <f>0.0</f>
        <v>0.0</v>
      </c>
      <c r="V1508" s="2" t="s">
        <v>109</v>
      </c>
      <c r="W1508" s="2" t="s">
        <v>110</v>
      </c>
      <c r="X1508" s="2"/>
      <c r="Y1508" s="2" t="s">
        <v>65</v>
      </c>
      <c r="Z1508" s="2">
        <v>0</v>
      </c>
      <c r="AA1508" s="2"/>
      <c r="AB1508" s="2"/>
      <c r="AC1508" s="4">
        <f>P1508*U1508/1000000</f>
        <v>0.0</v>
      </c>
      <c r="AD1508" s="4">
        <f>AC1508*(1-Z1508/100)</f>
        <v>0.0</v>
      </c>
      <c r="AE1508" s="2" t="s">
        <v>66</v>
      </c>
      <c r="AF1508" s="2" t="s">
        <v>67</v>
      </c>
      <c r="AG1508" s="2" t="s">
        <v>68</v>
      </c>
      <c r="AH1508" s="2" t="s">
        <v>69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1963</v>
      </c>
      <c r="B1509" s="2" t="s">
        <v>1964</v>
      </c>
      <c r="C1509" s="2" t="s">
        <v>47</v>
      </c>
      <c r="D1509" s="2" t="s">
        <v>1820</v>
      </c>
      <c r="E1509" s="2" t="s">
        <v>227</v>
      </c>
      <c r="F1509" s="2" t="s">
        <v>178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51</v>
      </c>
      <c r="M1509" s="2" t="s">
        <v>56</v>
      </c>
      <c r="N1509" s="3">
        <v>1025625</v>
      </c>
      <c r="O1509" s="3" t="s">
        <v>57</v>
      </c>
      <c r="P1509" s="4">
        <f>IF(O1509="吨",N1509*1000,IF(O1509="万立方米",N1509*10000,""))</f>
        <v>1025625000.0</v>
      </c>
      <c r="Q1509" s="2" t="s">
        <v>58</v>
      </c>
      <c r="R1509" s="2" t="s">
        <v>59</v>
      </c>
      <c r="S1509" s="2" t="s">
        <v>60</v>
      </c>
      <c r="T1509" s="2" t="s">
        <v>61</v>
      </c>
      <c r="U1509" s="4">
        <f>0.06</f>
        <v>0.06</v>
      </c>
      <c r="V1509" s="2" t="s">
        <v>62</v>
      </c>
      <c r="W1509" s="2" t="s">
        <v>63</v>
      </c>
      <c r="X1509" s="2" t="s">
        <v>64</v>
      </c>
      <c r="Y1509" s="2" t="s">
        <v>65</v>
      </c>
      <c r="Z1509" s="2">
        <v>0</v>
      </c>
      <c r="AA1509" s="2"/>
      <c r="AB1509" s="2"/>
      <c r="AC1509" s="4">
        <f>P1509*U1509/1000000</f>
        <v>61.5375</v>
      </c>
      <c r="AD1509" s="4">
        <f>AC1509*(1-Z1509/100)</f>
        <v>61.5375</v>
      </c>
      <c r="AE1509" s="2" t="s">
        <v>66</v>
      </c>
      <c r="AF1509" s="2" t="s">
        <v>67</v>
      </c>
      <c r="AG1509" s="2" t="s">
        <v>68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1965</v>
      </c>
      <c r="B1510" s="2" t="s">
        <v>1964</v>
      </c>
      <c r="C1510" s="2" t="s">
        <v>47</v>
      </c>
      <c r="D1510" s="2" t="s">
        <v>1820</v>
      </c>
      <c r="E1510" s="2" t="s">
        <v>227</v>
      </c>
      <c r="F1510" s="2" t="s">
        <v>178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51</v>
      </c>
      <c r="M1510" s="2" t="s">
        <v>73</v>
      </c>
      <c r="N1510" s="3">
        <v>1025625</v>
      </c>
      <c r="O1510" s="3" t="s">
        <v>57</v>
      </c>
      <c r="P1510" s="4">
        <f>IF(O1510="吨",N1510*1000,IF(O1510="万立方米",N1510*10000,""))</f>
        <v>1025625000.0</v>
      </c>
      <c r="Q1510" s="2" t="s">
        <v>58</v>
      </c>
      <c r="R1510" s="2" t="s">
        <v>59</v>
      </c>
      <c r="S1510" s="2" t="s">
        <v>74</v>
      </c>
      <c r="T1510" s="2" t="s">
        <v>75</v>
      </c>
      <c r="U1510" s="4">
        <f>1.5</f>
        <v>1.5</v>
      </c>
      <c r="V1510" s="2" t="s">
        <v>62</v>
      </c>
      <c r="W1510" s="2" t="s">
        <v>76</v>
      </c>
      <c r="X1510" s="2" t="s">
        <v>64</v>
      </c>
      <c r="Y1510" s="2" t="s">
        <v>65</v>
      </c>
      <c r="Z1510" s="2">
        <v>0</v>
      </c>
      <c r="AA1510" s="2"/>
      <c r="AB1510" s="2"/>
      <c r="AC1510" s="4">
        <f>P1510*U1510/1000000</f>
        <v>1538.4375</v>
      </c>
      <c r="AD1510" s="4">
        <f>AC1510*(1-Z1510/100)</f>
        <v>1538.4375</v>
      </c>
      <c r="AE1510" s="2" t="s">
        <v>66</v>
      </c>
      <c r="AF1510" s="2" t="s">
        <v>67</v>
      </c>
      <c r="AG1510" s="2" t="s">
        <v>68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1966</v>
      </c>
      <c r="B1511" s="2" t="s">
        <v>1964</v>
      </c>
      <c r="C1511" s="2" t="s">
        <v>47</v>
      </c>
      <c r="D1511" s="2" t="s">
        <v>1820</v>
      </c>
      <c r="E1511" s="2" t="s">
        <v>227</v>
      </c>
      <c r="F1511" s="2" t="s">
        <v>178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51</v>
      </c>
      <c r="M1511" s="2" t="s">
        <v>78</v>
      </c>
      <c r="N1511" s="3">
        <v>1025625</v>
      </c>
      <c r="O1511" s="3" t="s">
        <v>57</v>
      </c>
      <c r="P1511" s="4">
        <f>IF(O1511="吨",N1511*1000,IF(O1511="万立方米",N1511*10000,""))</f>
        <v>1025625000.0</v>
      </c>
      <c r="Q1511" s="2" t="s">
        <v>58</v>
      </c>
      <c r="R1511" s="2" t="s">
        <v>59</v>
      </c>
      <c r="S1511" s="2" t="s">
        <v>79</v>
      </c>
      <c r="T1511" s="2" t="s">
        <v>75</v>
      </c>
      <c r="U1511" s="4">
        <f>6.0</f>
        <v>6.0</v>
      </c>
      <c r="V1511" s="2" t="s">
        <v>62</v>
      </c>
      <c r="W1511" s="2" t="s">
        <v>80</v>
      </c>
      <c r="X1511" s="2" t="s">
        <v>64</v>
      </c>
      <c r="Y1511" s="2" t="s">
        <v>65</v>
      </c>
      <c r="Z1511" s="2">
        <v>0</v>
      </c>
      <c r="AA1511" s="2"/>
      <c r="AB1511" s="2"/>
      <c r="AC1511" s="4">
        <f>P1511*U1511/1000000</f>
        <v>6153.75</v>
      </c>
      <c r="AD1511" s="4">
        <f>AC1511*(1-Z1511/100)</f>
        <v>6153.75</v>
      </c>
      <c r="AE1511" s="2" t="s">
        <v>66</v>
      </c>
      <c r="AF1511" s="2" t="s">
        <v>67</v>
      </c>
      <c r="AG1511" s="2" t="s">
        <v>68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1967</v>
      </c>
      <c r="B1512" s="2" t="s">
        <v>1964</v>
      </c>
      <c r="C1512" s="2" t="s">
        <v>47</v>
      </c>
      <c r="D1512" s="2" t="s">
        <v>1820</v>
      </c>
      <c r="E1512" s="2" t="s">
        <v>227</v>
      </c>
      <c r="F1512" s="2" t="s">
        <v>178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51</v>
      </c>
      <c r="M1512" s="2" t="s">
        <v>82</v>
      </c>
      <c r="N1512" s="3">
        <v>1025625</v>
      </c>
      <c r="O1512" s="3" t="s">
        <v>57</v>
      </c>
      <c r="P1512" s="4">
        <f>IF(O1512="吨",N1512*1000,IF(O1512="万立方米",N1512*10000,""))</f>
        <v>1025625000.0</v>
      </c>
      <c r="Q1512" s="2" t="s">
        <v>58</v>
      </c>
      <c r="R1512" s="2" t="s">
        <v>59</v>
      </c>
      <c r="S1512" s="2" t="s">
        <v>83</v>
      </c>
      <c r="T1512" s="2" t="s">
        <v>61</v>
      </c>
      <c r="U1512" s="4">
        <f>0.35</f>
        <v>0.35</v>
      </c>
      <c r="V1512" s="2" t="s">
        <v>62</v>
      </c>
      <c r="W1512" s="2" t="s">
        <v>84</v>
      </c>
      <c r="X1512" s="2" t="s">
        <v>64</v>
      </c>
      <c r="Y1512" s="2" t="s">
        <v>65</v>
      </c>
      <c r="Z1512" s="2">
        <v>0</v>
      </c>
      <c r="AA1512" s="2"/>
      <c r="AB1512" s="2"/>
      <c r="AC1512" s="4">
        <f>P1512*U1512/1000000</f>
        <v>358.96875</v>
      </c>
      <c r="AD1512" s="4">
        <f>AC1512*(1-Z1512/100)</f>
        <v>358.96875</v>
      </c>
      <c r="AE1512" s="2" t="s">
        <v>66</v>
      </c>
      <c r="AF1512" s="2" t="s">
        <v>67</v>
      </c>
      <c r="AG1512" s="2" t="s">
        <v>68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1968</v>
      </c>
      <c r="B1513" s="2" t="s">
        <v>1964</v>
      </c>
      <c r="C1513" s="2" t="s">
        <v>47</v>
      </c>
      <c r="D1513" s="2" t="s">
        <v>1820</v>
      </c>
      <c r="E1513" s="2" t="s">
        <v>227</v>
      </c>
      <c r="F1513" s="2" t="s">
        <v>178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51</v>
      </c>
      <c r="M1513" s="2" t="s">
        <v>86</v>
      </c>
      <c r="N1513" s="3">
        <v>1025625</v>
      </c>
      <c r="O1513" s="3" t="s">
        <v>57</v>
      </c>
      <c r="P1513" s="4">
        <f>IF(O1513="吨",N1513*1000,IF(O1513="万立方米",N1513*10000,""))</f>
        <v>1025625000.0</v>
      </c>
      <c r="Q1513" s="2" t="s">
        <v>58</v>
      </c>
      <c r="R1513" s="2" t="s">
        <v>59</v>
      </c>
      <c r="S1513" s="2" t="s">
        <v>87</v>
      </c>
      <c r="T1513" s="2" t="s">
        <v>88</v>
      </c>
      <c r="U1513" s="4">
        <f>0.75</f>
        <v>0.75</v>
      </c>
      <c r="V1513" s="2" t="s">
        <v>62</v>
      </c>
      <c r="W1513" s="2" t="s">
        <v>89</v>
      </c>
      <c r="X1513" s="2" t="s">
        <v>64</v>
      </c>
      <c r="Y1513" s="2" t="s">
        <v>65</v>
      </c>
      <c r="Z1513" s="2">
        <v>0</v>
      </c>
      <c r="AA1513" s="2"/>
      <c r="AB1513" s="2"/>
      <c r="AC1513" s="4">
        <f>P1513*U1513/1000000</f>
        <v>769.21875</v>
      </c>
      <c r="AD1513" s="4">
        <f>AC1514*(1-AA1513/100)+(AC1513-AC1514)*(1-AB1513/100)</f>
        <v>769.21875</v>
      </c>
      <c r="AE1513" s="2" t="s">
        <v>66</v>
      </c>
      <c r="AF1513" s="2" t="s">
        <v>67</v>
      </c>
      <c r="AG1513" s="2" t="s">
        <v>68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1969</v>
      </c>
      <c r="B1514" s="2" t="s">
        <v>1964</v>
      </c>
      <c r="C1514" s="2" t="s">
        <v>47</v>
      </c>
      <c r="D1514" s="2" t="s">
        <v>1820</v>
      </c>
      <c r="E1514" s="2" t="s">
        <v>227</v>
      </c>
      <c r="F1514" s="2" t="s">
        <v>178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51</v>
      </c>
      <c r="M1514" s="2" t="s">
        <v>91</v>
      </c>
      <c r="N1514" s="3">
        <v>1025625</v>
      </c>
      <c r="O1514" s="3" t="s">
        <v>57</v>
      </c>
      <c r="P1514" s="4">
        <f>IF(O1514="吨",N1514*1000,IF(O1514="万立方米",N1514*10000,""))</f>
        <v>1025625000.0</v>
      </c>
      <c r="Q1514" s="2" t="s">
        <v>58</v>
      </c>
      <c r="R1514" s="2" t="s">
        <v>59</v>
      </c>
      <c r="S1514" s="2" t="s">
        <v>92</v>
      </c>
      <c r="T1514" s="2" t="s">
        <v>88</v>
      </c>
      <c r="U1514" s="4">
        <f>0.75</f>
        <v>0.75</v>
      </c>
      <c r="V1514" s="2" t="s">
        <v>62</v>
      </c>
      <c r="W1514" s="2" t="s">
        <v>93</v>
      </c>
      <c r="X1514" s="2" t="s">
        <v>64</v>
      </c>
      <c r="Y1514" s="2" t="s">
        <v>65</v>
      </c>
      <c r="Z1514" s="2">
        <v>0</v>
      </c>
      <c r="AA1514" s="2"/>
      <c r="AB1514" s="2"/>
      <c r="AC1514" s="4">
        <f>P1514*U1514/1000000</f>
        <v>769.21875</v>
      </c>
      <c r="AD1514" s="4">
        <f>AC1514*(1-Z1514/100)</f>
        <v>769.21875</v>
      </c>
      <c r="AE1514" s="2" t="s">
        <v>66</v>
      </c>
      <c r="AF1514" s="2" t="s">
        <v>67</v>
      </c>
      <c r="AG1514" s="2" t="s">
        <v>68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1970</v>
      </c>
      <c r="B1515" s="2" t="s">
        <v>1964</v>
      </c>
      <c r="C1515" s="2" t="s">
        <v>47</v>
      </c>
      <c r="D1515" s="2" t="s">
        <v>1820</v>
      </c>
      <c r="E1515" s="2" t="s">
        <v>227</v>
      </c>
      <c r="F1515" s="2" t="s">
        <v>178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51</v>
      </c>
      <c r="M1515" s="2" t="s">
        <v>95</v>
      </c>
      <c r="N1515" s="3">
        <v>1025625</v>
      </c>
      <c r="O1515" s="3" t="s">
        <v>57</v>
      </c>
      <c r="P1515" s="4">
        <f>IF(O1515="吨",N1515*1000,IF(O1515="万立方米",N1515*10000,""))</f>
        <v>1025625000.0</v>
      </c>
      <c r="Q1515" s="2" t="s">
        <v>58</v>
      </c>
      <c r="R1515" s="2" t="s">
        <v>59</v>
      </c>
      <c r="S1515" s="2" t="s">
        <v>96</v>
      </c>
      <c r="T1515" s="2" t="s">
        <v>97</v>
      </c>
      <c r="U1515" s="4">
        <f>1.7</f>
        <v>1.7</v>
      </c>
      <c r="V1515" s="2" t="s">
        <v>62</v>
      </c>
      <c r="W1515" s="2" t="s">
        <v>98</v>
      </c>
      <c r="X1515" s="2" t="s">
        <v>64</v>
      </c>
      <c r="Y1515" s="2" t="s">
        <v>65</v>
      </c>
      <c r="Z1515" s="2">
        <v>0</v>
      </c>
      <c r="AA1515" s="2"/>
      <c r="AB1515" s="2"/>
      <c r="AC1515" s="4">
        <f>P1515*U1515/1000000</f>
        <v>1743.5625</v>
      </c>
      <c r="AD1515" s="4">
        <f>AC1515*(1-Z1515/100)</f>
        <v>1743.5625</v>
      </c>
      <c r="AE1515" s="2" t="s">
        <v>66</v>
      </c>
      <c r="AF1515" s="2" t="s">
        <v>67</v>
      </c>
      <c r="AG1515" s="2" t="s">
        <v>68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1971</v>
      </c>
      <c r="B1516" s="2" t="s">
        <v>1964</v>
      </c>
      <c r="C1516" s="2" t="s">
        <v>47</v>
      </c>
      <c r="D1516" s="2" t="s">
        <v>1820</v>
      </c>
      <c r="E1516" s="2" t="s">
        <v>227</v>
      </c>
      <c r="F1516" s="2" t="s">
        <v>178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51</v>
      </c>
      <c r="M1516" s="2" t="s">
        <v>100</v>
      </c>
      <c r="N1516" s="3">
        <v>1025625</v>
      </c>
      <c r="O1516" s="3" t="s">
        <v>57</v>
      </c>
      <c r="P1516" s="4">
        <f>IF(O1516="吨",N1516*1000,IF(O1516="万立方米",N1516*10000,""))</f>
        <v>1025625000.0</v>
      </c>
      <c r="Q1516" s="2" t="s">
        <v>58</v>
      </c>
      <c r="R1516" s="2" t="s">
        <v>59</v>
      </c>
      <c r="S1516" s="2" t="s">
        <v>101</v>
      </c>
      <c r="T1516" s="2" t="s">
        <v>75</v>
      </c>
      <c r="U1516" s="4">
        <f>0.12</f>
        <v>0.12</v>
      </c>
      <c r="V1516" s="2" t="s">
        <v>62</v>
      </c>
      <c r="W1516" s="2" t="s">
        <v>102</v>
      </c>
      <c r="X1516" s="2" t="s">
        <v>64</v>
      </c>
      <c r="Y1516" s="2" t="s">
        <v>65</v>
      </c>
      <c r="Z1516" s="2">
        <v>0</v>
      </c>
      <c r="AA1516" s="2"/>
      <c r="AB1516" s="2"/>
      <c r="AC1516" s="4">
        <f>P1516*U1516/1000000</f>
        <v>123.075</v>
      </c>
      <c r="AD1516" s="4">
        <f>AC1516*(1-Z1516/100)</f>
        <v>123.075</v>
      </c>
      <c r="AE1516" s="2" t="s">
        <v>66</v>
      </c>
      <c r="AF1516" s="2" t="s">
        <v>67</v>
      </c>
      <c r="AG1516" s="2" t="s">
        <v>68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1972</v>
      </c>
      <c r="B1517" s="2" t="s">
        <v>1964</v>
      </c>
      <c r="C1517" s="2" t="s">
        <v>47</v>
      </c>
      <c r="D1517" s="2" t="s">
        <v>1820</v>
      </c>
      <c r="E1517" s="2" t="s">
        <v>227</v>
      </c>
      <c r="F1517" s="2" t="s">
        <v>178</v>
      </c>
      <c r="G1517" s="2" t="s">
        <v>51</v>
      </c>
      <c r="H1517" s="2" t="s">
        <v>52</v>
      </c>
      <c r="I1517" s="2"/>
      <c r="J1517" s="2"/>
      <c r="K1517" s="2" t="s">
        <v>147</v>
      </c>
      <c r="L1517" s="2" t="s">
        <v>148</v>
      </c>
      <c r="M1517" s="2" t="s">
        <v>104</v>
      </c>
      <c r="N1517" s="3"/>
      <c r="O1517" s="3"/>
      <c r="P1517" s="4">
        <v>1025625000.0</v>
      </c>
      <c r="Q1517" s="2" t="s">
        <v>105</v>
      </c>
      <c r="R1517" s="2" t="s">
        <v>106</v>
      </c>
      <c r="S1517" s="2" t="s">
        <v>107</v>
      </c>
      <c r="T1517" s="2" t="s">
        <v>108</v>
      </c>
      <c r="U1517" s="4">
        <f>0.0</f>
        <v>0.0</v>
      </c>
      <c r="V1517" s="2" t="s">
        <v>109</v>
      </c>
      <c r="W1517" s="2" t="s">
        <v>110</v>
      </c>
      <c r="X1517" s="2"/>
      <c r="Y1517" s="2" t="s">
        <v>65</v>
      </c>
      <c r="Z1517" s="2">
        <v>0</v>
      </c>
      <c r="AA1517" s="2"/>
      <c r="AB1517" s="2"/>
      <c r="AC1517" s="4">
        <f>P1517*U1517/1000000</f>
        <v>0.0</v>
      </c>
      <c r="AD1517" s="4">
        <f>AC1517*(1-Z1517/100)</f>
        <v>0.0</v>
      </c>
      <c r="AE1517" s="2" t="s">
        <v>66</v>
      </c>
      <c r="AF1517" s="2" t="s">
        <v>67</v>
      </c>
      <c r="AG1517" s="2" t="s">
        <v>68</v>
      </c>
      <c r="AH1517" s="2" t="s">
        <v>69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1973</v>
      </c>
      <c r="B1518" s="2" t="s">
        <v>1974</v>
      </c>
      <c r="C1518" s="2" t="s">
        <v>47</v>
      </c>
      <c r="D1518" s="2" t="s">
        <v>475</v>
      </c>
      <c r="E1518" s="2" t="s">
        <v>227</v>
      </c>
      <c r="F1518" s="2" t="s">
        <v>228</v>
      </c>
      <c r="G1518" s="2" t="s">
        <v>181</v>
      </c>
      <c r="H1518" s="2" t="s">
        <v>138</v>
      </c>
      <c r="I1518" s="2" t="s">
        <v>53</v>
      </c>
      <c r="J1518" s="2" t="s">
        <v>476</v>
      </c>
      <c r="K1518" s="2" t="s">
        <v>180</v>
      </c>
      <c r="L1518" s="2" t="s">
        <v>181</v>
      </c>
      <c r="M1518" s="2" t="s">
        <v>56</v>
      </c>
      <c r="N1518" s="3">
        <v>95.54600000000001</v>
      </c>
      <c r="O1518" s="3" t="s">
        <v>182</v>
      </c>
      <c r="P1518" s="4">
        <f>IF(O1518="吨",N1518*1000,IF(O1518="万立方米",N1518*10000,""))</f>
        <v>955460.0000000001</v>
      </c>
      <c r="Q1518" s="2" t="s">
        <v>183</v>
      </c>
      <c r="R1518" s="2" t="s">
        <v>184</v>
      </c>
      <c r="S1518" s="2" t="s">
        <v>185</v>
      </c>
      <c r="T1518" s="2" t="s">
        <v>75</v>
      </c>
      <c r="U1518" s="4">
        <f>0.001</f>
        <v>0.001</v>
      </c>
      <c r="V1518" s="2" t="s">
        <v>186</v>
      </c>
      <c r="W1518" s="2" t="s">
        <v>187</v>
      </c>
      <c r="X1518" s="2" t="s">
        <v>64</v>
      </c>
      <c r="Y1518" s="2" t="s">
        <v>65</v>
      </c>
      <c r="Z1518" s="2">
        <v>0</v>
      </c>
      <c r="AA1518" s="2"/>
      <c r="AB1518" s="2"/>
      <c r="AC1518" s="4">
        <f>P1518*U1518/1000000</f>
        <v>0.0009554600000000001</v>
      </c>
      <c r="AD1518" s="4">
        <f>AC1518*(1-Z1518/100)</f>
        <v>0.0009554600000000001</v>
      </c>
      <c r="AE1518" s="2" t="s">
        <v>66</v>
      </c>
      <c r="AF1518" s="2" t="s">
        <v>67</v>
      </c>
      <c r="AG1518" s="2"/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1975</v>
      </c>
      <c r="B1519" s="2" t="s">
        <v>1974</v>
      </c>
      <c r="C1519" s="2" t="s">
        <v>47</v>
      </c>
      <c r="D1519" s="2" t="s">
        <v>475</v>
      </c>
      <c r="E1519" s="2" t="s">
        <v>227</v>
      </c>
      <c r="F1519" s="2" t="s">
        <v>228</v>
      </c>
      <c r="G1519" s="2" t="s">
        <v>181</v>
      </c>
      <c r="H1519" s="2" t="s">
        <v>138</v>
      </c>
      <c r="I1519" s="2" t="s">
        <v>53</v>
      </c>
      <c r="J1519" s="2" t="s">
        <v>476</v>
      </c>
      <c r="K1519" s="2" t="s">
        <v>180</v>
      </c>
      <c r="L1519" s="2" t="s">
        <v>181</v>
      </c>
      <c r="M1519" s="2" t="s">
        <v>73</v>
      </c>
      <c r="N1519" s="3">
        <v>95.54600000000001</v>
      </c>
      <c r="O1519" s="3" t="s">
        <v>182</v>
      </c>
      <c r="P1519" s="4">
        <f>IF(O1519="吨",N1519*1000,IF(O1519="万立方米",N1519*10000,""))</f>
        <v>955460.0000000001</v>
      </c>
      <c r="Q1519" s="2" t="s">
        <v>183</v>
      </c>
      <c r="R1519" s="2" t="s">
        <v>184</v>
      </c>
      <c r="S1519" s="2" t="s">
        <v>189</v>
      </c>
      <c r="T1519" s="2" t="s">
        <v>75</v>
      </c>
      <c r="U1519" s="4">
        <f>0.35</f>
        <v>0.35</v>
      </c>
      <c r="V1519" s="2" t="s">
        <v>186</v>
      </c>
      <c r="W1519" s="2" t="s">
        <v>190</v>
      </c>
      <c r="X1519" s="2" t="s">
        <v>64</v>
      </c>
      <c r="Y1519" s="2" t="s">
        <v>65</v>
      </c>
      <c r="Z1519" s="2">
        <v>0</v>
      </c>
      <c r="AA1519" s="2"/>
      <c r="AB1519" s="2"/>
      <c r="AC1519" s="4">
        <f>P1519*U1519/1000000</f>
        <v>0.334411</v>
      </c>
      <c r="AD1519" s="4">
        <f>AC1519*(1-Z1519/100)</f>
        <v>0.334411</v>
      </c>
      <c r="AE1519" s="2" t="s">
        <v>66</v>
      </c>
      <c r="AF1519" s="2" t="s">
        <v>67</v>
      </c>
      <c r="AG1519" s="2"/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1976</v>
      </c>
      <c r="B1520" s="2" t="s">
        <v>1974</v>
      </c>
      <c r="C1520" s="2" t="s">
        <v>47</v>
      </c>
      <c r="D1520" s="2" t="s">
        <v>475</v>
      </c>
      <c r="E1520" s="2" t="s">
        <v>227</v>
      </c>
      <c r="F1520" s="2" t="s">
        <v>228</v>
      </c>
      <c r="G1520" s="2" t="s">
        <v>181</v>
      </c>
      <c r="H1520" s="2" t="s">
        <v>138</v>
      </c>
      <c r="I1520" s="2" t="s">
        <v>53</v>
      </c>
      <c r="J1520" s="2" t="s">
        <v>476</v>
      </c>
      <c r="K1520" s="2" t="s">
        <v>180</v>
      </c>
      <c r="L1520" s="2" t="s">
        <v>181</v>
      </c>
      <c r="M1520" s="2" t="s">
        <v>78</v>
      </c>
      <c r="N1520" s="3">
        <v>95.54600000000001</v>
      </c>
      <c r="O1520" s="3" t="s">
        <v>182</v>
      </c>
      <c r="P1520" s="4">
        <f>IF(O1520="吨",N1520*1000,IF(O1520="万立方米",N1520*10000,""))</f>
        <v>955460.0000000001</v>
      </c>
      <c r="Q1520" s="2" t="s">
        <v>183</v>
      </c>
      <c r="R1520" s="2" t="s">
        <v>184</v>
      </c>
      <c r="S1520" s="2" t="s">
        <v>192</v>
      </c>
      <c r="T1520" s="2" t="s">
        <v>75</v>
      </c>
      <c r="U1520" s="4">
        <f>1.2</f>
        <v>1.2</v>
      </c>
      <c r="V1520" s="2" t="s">
        <v>186</v>
      </c>
      <c r="W1520" s="2" t="s">
        <v>193</v>
      </c>
      <c r="X1520" s="2" t="s">
        <v>64</v>
      </c>
      <c r="Y1520" s="2" t="s">
        <v>65</v>
      </c>
      <c r="Z1520" s="2">
        <v>0</v>
      </c>
      <c r="AA1520" s="2"/>
      <c r="AB1520" s="2"/>
      <c r="AC1520" s="4">
        <f>P1520*U1520/1000000</f>
        <v>1.146552</v>
      </c>
      <c r="AD1520" s="4">
        <f>AC1520*(1-Z1520/100)</f>
        <v>1.146552</v>
      </c>
      <c r="AE1520" s="2" t="s">
        <v>66</v>
      </c>
      <c r="AF1520" s="2" t="s">
        <v>67</v>
      </c>
      <c r="AG1520" s="2"/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1977</v>
      </c>
      <c r="B1521" s="2" t="s">
        <v>1974</v>
      </c>
      <c r="C1521" s="2" t="s">
        <v>47</v>
      </c>
      <c r="D1521" s="2" t="s">
        <v>475</v>
      </c>
      <c r="E1521" s="2" t="s">
        <v>227</v>
      </c>
      <c r="F1521" s="2" t="s">
        <v>228</v>
      </c>
      <c r="G1521" s="2" t="s">
        <v>181</v>
      </c>
      <c r="H1521" s="2" t="s">
        <v>138</v>
      </c>
      <c r="I1521" s="2" t="s">
        <v>53</v>
      </c>
      <c r="J1521" s="2" t="s">
        <v>476</v>
      </c>
      <c r="K1521" s="2" t="s">
        <v>180</v>
      </c>
      <c r="L1521" s="2" t="s">
        <v>181</v>
      </c>
      <c r="M1521" s="2" t="s">
        <v>82</v>
      </c>
      <c r="N1521" s="3">
        <v>95.54600000000001</v>
      </c>
      <c r="O1521" s="3" t="s">
        <v>182</v>
      </c>
      <c r="P1521" s="4">
        <f>IF(O1521="吨",N1521*1000,IF(O1521="万立方米",N1521*10000,""))</f>
        <v>955460.0000000001</v>
      </c>
      <c r="Q1521" s="2" t="s">
        <v>183</v>
      </c>
      <c r="R1521" s="2" t="s">
        <v>184</v>
      </c>
      <c r="S1521" s="2" t="s">
        <v>195</v>
      </c>
      <c r="T1521" s="2" t="s">
        <v>75</v>
      </c>
      <c r="U1521" s="4">
        <f>0.002</f>
        <v>0.002</v>
      </c>
      <c r="V1521" s="2" t="s">
        <v>186</v>
      </c>
      <c r="W1521" s="2" t="s">
        <v>196</v>
      </c>
      <c r="X1521" s="2" t="s">
        <v>64</v>
      </c>
      <c r="Y1521" s="2" t="s">
        <v>65</v>
      </c>
      <c r="Z1521" s="2">
        <v>0</v>
      </c>
      <c r="AA1521" s="2"/>
      <c r="AB1521" s="2"/>
      <c r="AC1521" s="4">
        <f>P1521*U1521/1000000</f>
        <v>0.0019109200000000002</v>
      </c>
      <c r="AD1521" s="4">
        <f>AC1521*(1-Z1521/100)</f>
        <v>0.0019109200000000002</v>
      </c>
      <c r="AE1521" s="2" t="s">
        <v>66</v>
      </c>
      <c r="AF1521" s="2" t="s">
        <v>67</v>
      </c>
      <c r="AG1521" s="2"/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1978</v>
      </c>
      <c r="B1522" s="2" t="s">
        <v>1974</v>
      </c>
      <c r="C1522" s="2" t="s">
        <v>47</v>
      </c>
      <c r="D1522" s="2" t="s">
        <v>475</v>
      </c>
      <c r="E1522" s="2" t="s">
        <v>227</v>
      </c>
      <c r="F1522" s="2" t="s">
        <v>228</v>
      </c>
      <c r="G1522" s="2" t="s">
        <v>181</v>
      </c>
      <c r="H1522" s="2" t="s">
        <v>138</v>
      </c>
      <c r="I1522" s="2" t="s">
        <v>53</v>
      </c>
      <c r="J1522" s="2" t="s">
        <v>476</v>
      </c>
      <c r="K1522" s="2" t="s">
        <v>180</v>
      </c>
      <c r="L1522" s="2" t="s">
        <v>181</v>
      </c>
      <c r="M1522" s="2" t="s">
        <v>86</v>
      </c>
      <c r="N1522" s="3">
        <v>95.54600000000001</v>
      </c>
      <c r="O1522" s="3" t="s">
        <v>182</v>
      </c>
      <c r="P1522" s="4">
        <f>IF(O1522="吨",N1522*1000,IF(O1522="万立方米",N1522*10000,""))</f>
        <v>955460.0000000001</v>
      </c>
      <c r="Q1522" s="2" t="s">
        <v>183</v>
      </c>
      <c r="R1522" s="2" t="s">
        <v>184</v>
      </c>
      <c r="S1522" s="2" t="s">
        <v>198</v>
      </c>
      <c r="T1522" s="2" t="s">
        <v>75</v>
      </c>
      <c r="U1522" s="4">
        <f>0.01</f>
        <v>0.01</v>
      </c>
      <c r="V1522" s="2" t="s">
        <v>186</v>
      </c>
      <c r="W1522" s="2" t="s">
        <v>199</v>
      </c>
      <c r="X1522" s="2" t="s">
        <v>64</v>
      </c>
      <c r="Y1522" s="2" t="s">
        <v>65</v>
      </c>
      <c r="Z1522" s="2">
        <v>0</v>
      </c>
      <c r="AA1522" s="2"/>
      <c r="AB1522" s="2"/>
      <c r="AC1522" s="4">
        <f>P1522*U1522/1000000</f>
        <v>0.009554600000000002</v>
      </c>
      <c r="AD1522" s="4">
        <f>AC1523*(1-AA1522/100)+(AC1522-AC1523)*(1-AB1522/100)</f>
        <v>0.009554600000000002</v>
      </c>
      <c r="AE1522" s="2" t="s">
        <v>66</v>
      </c>
      <c r="AF1522" s="2" t="s">
        <v>67</v>
      </c>
      <c r="AG1522" s="2"/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1979</v>
      </c>
      <c r="B1523" s="2" t="s">
        <v>1974</v>
      </c>
      <c r="C1523" s="2" t="s">
        <v>47</v>
      </c>
      <c r="D1523" s="2" t="s">
        <v>475</v>
      </c>
      <c r="E1523" s="2" t="s">
        <v>227</v>
      </c>
      <c r="F1523" s="2" t="s">
        <v>228</v>
      </c>
      <c r="G1523" s="2" t="s">
        <v>181</v>
      </c>
      <c r="H1523" s="2" t="s">
        <v>138</v>
      </c>
      <c r="I1523" s="2" t="s">
        <v>53</v>
      </c>
      <c r="J1523" s="2" t="s">
        <v>476</v>
      </c>
      <c r="K1523" s="2" t="s">
        <v>180</v>
      </c>
      <c r="L1523" s="2" t="s">
        <v>181</v>
      </c>
      <c r="M1523" s="2" t="s">
        <v>91</v>
      </c>
      <c r="N1523" s="3">
        <v>95.54600000000001</v>
      </c>
      <c r="O1523" s="3" t="s">
        <v>182</v>
      </c>
      <c r="P1523" s="4">
        <f>IF(O1523="吨",N1523*1000,IF(O1523="万立方米",N1523*10000,""))</f>
        <v>955460.0000000001</v>
      </c>
      <c r="Q1523" s="2" t="s">
        <v>183</v>
      </c>
      <c r="R1523" s="2" t="s">
        <v>184</v>
      </c>
      <c r="S1523" s="2" t="s">
        <v>201</v>
      </c>
      <c r="T1523" s="2" t="s">
        <v>75</v>
      </c>
      <c r="U1523" s="4">
        <f>0.005</f>
        <v>0.005</v>
      </c>
      <c r="V1523" s="2" t="s">
        <v>186</v>
      </c>
      <c r="W1523" s="2" t="s">
        <v>202</v>
      </c>
      <c r="X1523" s="2" t="s">
        <v>64</v>
      </c>
      <c r="Y1523" s="2" t="s">
        <v>65</v>
      </c>
      <c r="Z1523" s="2">
        <v>0</v>
      </c>
      <c r="AA1523" s="2"/>
      <c r="AB1523" s="2"/>
      <c r="AC1523" s="4">
        <f>P1523*U1523/1000000</f>
        <v>0.004777300000000001</v>
      </c>
      <c r="AD1523" s="4">
        <f>AC1523*(1-Z1523/100)</f>
        <v>0.004777300000000001</v>
      </c>
      <c r="AE1523" s="2" t="s">
        <v>66</v>
      </c>
      <c r="AF1523" s="2" t="s">
        <v>67</v>
      </c>
      <c r="AG1523" s="2"/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1980</v>
      </c>
      <c r="B1524" s="2" t="s">
        <v>1974</v>
      </c>
      <c r="C1524" s="2" t="s">
        <v>47</v>
      </c>
      <c r="D1524" s="2" t="s">
        <v>475</v>
      </c>
      <c r="E1524" s="2" t="s">
        <v>227</v>
      </c>
      <c r="F1524" s="2" t="s">
        <v>228</v>
      </c>
      <c r="G1524" s="2" t="s">
        <v>181</v>
      </c>
      <c r="H1524" s="2" t="s">
        <v>138</v>
      </c>
      <c r="I1524" s="2" t="s">
        <v>53</v>
      </c>
      <c r="J1524" s="2" t="s">
        <v>476</v>
      </c>
      <c r="K1524" s="2" t="s">
        <v>180</v>
      </c>
      <c r="L1524" s="2" t="s">
        <v>181</v>
      </c>
      <c r="M1524" s="2" t="s">
        <v>95</v>
      </c>
      <c r="N1524" s="3">
        <v>95.54600000000001</v>
      </c>
      <c r="O1524" s="3" t="s">
        <v>182</v>
      </c>
      <c r="P1524" s="4">
        <f>IF(O1524="吨",N1524*1000,IF(O1524="万立方米",N1524*10000,""))</f>
        <v>955460.0000000001</v>
      </c>
      <c r="Q1524" s="2" t="s">
        <v>183</v>
      </c>
      <c r="R1524" s="2" t="s">
        <v>184</v>
      </c>
      <c r="S1524" s="2" t="s">
        <v>204</v>
      </c>
      <c r="T1524" s="2" t="s">
        <v>75</v>
      </c>
      <c r="U1524" s="4">
        <f>0.005</f>
        <v>0.005</v>
      </c>
      <c r="V1524" s="2" t="s">
        <v>186</v>
      </c>
      <c r="W1524" s="2" t="s">
        <v>205</v>
      </c>
      <c r="X1524" s="2" t="s">
        <v>64</v>
      </c>
      <c r="Y1524" s="2" t="s">
        <v>65</v>
      </c>
      <c r="Z1524" s="2">
        <v>0</v>
      </c>
      <c r="AA1524" s="2"/>
      <c r="AB1524" s="2"/>
      <c r="AC1524" s="4">
        <f>P1524*U1524/1000000</f>
        <v>0.004777300000000001</v>
      </c>
      <c r="AD1524" s="4">
        <f>AC1524*(1-Z1524/100)</f>
        <v>0.004777300000000001</v>
      </c>
      <c r="AE1524" s="2" t="s">
        <v>66</v>
      </c>
      <c r="AF1524" s="2" t="s">
        <v>67</v>
      </c>
      <c r="AG1524" s="2"/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1981</v>
      </c>
      <c r="B1525" s="2" t="s">
        <v>1974</v>
      </c>
      <c r="C1525" s="2" t="s">
        <v>47</v>
      </c>
      <c r="D1525" s="2" t="s">
        <v>475</v>
      </c>
      <c r="E1525" s="2" t="s">
        <v>227</v>
      </c>
      <c r="F1525" s="2" t="s">
        <v>228</v>
      </c>
      <c r="G1525" s="2" t="s">
        <v>181</v>
      </c>
      <c r="H1525" s="2" t="s">
        <v>138</v>
      </c>
      <c r="I1525" s="2" t="s">
        <v>53</v>
      </c>
      <c r="J1525" s="2" t="s">
        <v>476</v>
      </c>
      <c r="K1525" s="2" t="s">
        <v>180</v>
      </c>
      <c r="L1525" s="2" t="s">
        <v>181</v>
      </c>
      <c r="M1525" s="2" t="s">
        <v>100</v>
      </c>
      <c r="N1525" s="3">
        <v>95.54600000000001</v>
      </c>
      <c r="O1525" s="3" t="s">
        <v>182</v>
      </c>
      <c r="P1525" s="4">
        <f>IF(O1525="吨",N1525*1000,IF(O1525="万立方米",N1525*10000,""))</f>
        <v>955460.0000000001</v>
      </c>
      <c r="Q1525" s="2" t="s">
        <v>183</v>
      </c>
      <c r="R1525" s="2" t="s">
        <v>184</v>
      </c>
      <c r="S1525" s="2" t="s">
        <v>207</v>
      </c>
      <c r="T1525" s="2" t="s">
        <v>75</v>
      </c>
      <c r="U1525" s="4">
        <f>0.02</f>
        <v>0.02</v>
      </c>
      <c r="V1525" s="2" t="s">
        <v>186</v>
      </c>
      <c r="W1525" s="2" t="s">
        <v>208</v>
      </c>
      <c r="X1525" s="2" t="s">
        <v>64</v>
      </c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/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1982</v>
      </c>
      <c r="B1526" s="2" t="s">
        <v>1974</v>
      </c>
      <c r="C1526" s="2" t="s">
        <v>47</v>
      </c>
      <c r="D1526" s="2" t="s">
        <v>475</v>
      </c>
      <c r="E1526" s="2" t="s">
        <v>227</v>
      </c>
      <c r="F1526" s="2" t="s">
        <v>228</v>
      </c>
      <c r="G1526" s="2" t="s">
        <v>181</v>
      </c>
      <c r="H1526" s="2" t="s">
        <v>138</v>
      </c>
      <c r="I1526" s="2"/>
      <c r="J1526" s="2"/>
      <c r="K1526" s="2"/>
      <c r="L1526" s="2"/>
      <c r="M1526" s="2" t="s">
        <v>104</v>
      </c>
      <c r="N1526" s="3"/>
      <c r="O1526" s="3"/>
      <c r="P1526" s="4">
        <v>0.0</v>
      </c>
      <c r="Q1526" s="2" t="s">
        <v>105</v>
      </c>
      <c r="R1526" s="2" t="s">
        <v>106</v>
      </c>
      <c r="S1526" s="2" t="s">
        <v>107</v>
      </c>
      <c r="T1526" s="2" t="s">
        <v>108</v>
      </c>
      <c r="U1526" s="4">
        <f>0.0</f>
        <v>0.0</v>
      </c>
      <c r="V1526" s="2" t="s">
        <v>109</v>
      </c>
      <c r="W1526" s="2" t="s">
        <v>110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134</v>
      </c>
      <c r="AH1526" s="2" t="s">
        <v>69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1983</v>
      </c>
      <c r="B1527" s="2" t="s">
        <v>1984</v>
      </c>
      <c r="C1527" s="2" t="s">
        <v>47</v>
      </c>
      <c r="D1527" s="2" t="s">
        <v>1985</v>
      </c>
      <c r="E1527" s="2" t="s">
        <v>346</v>
      </c>
      <c r="F1527" s="2" t="s">
        <v>178</v>
      </c>
      <c r="G1527" s="2" t="s">
        <v>181</v>
      </c>
      <c r="H1527" s="2" t="s">
        <v>52</v>
      </c>
      <c r="I1527" s="2" t="s">
        <v>53</v>
      </c>
      <c r="J1527" s="2" t="s">
        <v>180</v>
      </c>
      <c r="K1527" s="2" t="s">
        <v>180</v>
      </c>
      <c r="L1527" s="2" t="s">
        <v>181</v>
      </c>
      <c r="M1527" s="2" t="s">
        <v>56</v>
      </c>
      <c r="N1527" s="3">
        <v>11.818</v>
      </c>
      <c r="O1527" s="3" t="s">
        <v>182</v>
      </c>
      <c r="P1527" s="4">
        <f>IF(O1527="吨",N1527*1000,IF(O1527="万立方米",N1527*10000,""))</f>
        <v>118180.0</v>
      </c>
      <c r="Q1527" s="2" t="s">
        <v>183</v>
      </c>
      <c r="R1527" s="2" t="s">
        <v>184</v>
      </c>
      <c r="S1527" s="2" t="s">
        <v>185</v>
      </c>
      <c r="T1527" s="2" t="s">
        <v>75</v>
      </c>
      <c r="U1527" s="4">
        <f>0.001</f>
        <v>0.001</v>
      </c>
      <c r="V1527" s="2" t="s">
        <v>186</v>
      </c>
      <c r="W1527" s="2" t="s">
        <v>187</v>
      </c>
      <c r="X1527" s="2" t="s">
        <v>64</v>
      </c>
      <c r="Y1527" s="2" t="s">
        <v>65</v>
      </c>
      <c r="Z1527" s="2">
        <v>0</v>
      </c>
      <c r="AA1527" s="2"/>
      <c r="AB1527" s="2"/>
      <c r="AC1527" s="4">
        <f>P1527*U1527/1000000</f>
        <v>0.00011818000000000001</v>
      </c>
      <c r="AD1527" s="4">
        <f>AC1527*(1-Z1527/100)</f>
        <v>0.00011818000000000001</v>
      </c>
      <c r="AE1527" s="2" t="s">
        <v>66</v>
      </c>
      <c r="AF1527" s="2" t="s">
        <v>67</v>
      </c>
      <c r="AG1527" s="2"/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1986</v>
      </c>
      <c r="B1528" s="2" t="s">
        <v>1984</v>
      </c>
      <c r="C1528" s="2" t="s">
        <v>47</v>
      </c>
      <c r="D1528" s="2" t="s">
        <v>1985</v>
      </c>
      <c r="E1528" s="2" t="s">
        <v>346</v>
      </c>
      <c r="F1528" s="2" t="s">
        <v>178</v>
      </c>
      <c r="G1528" s="2" t="s">
        <v>181</v>
      </c>
      <c r="H1528" s="2" t="s">
        <v>52</v>
      </c>
      <c r="I1528" s="2" t="s">
        <v>53</v>
      </c>
      <c r="J1528" s="2" t="s">
        <v>180</v>
      </c>
      <c r="K1528" s="2" t="s">
        <v>180</v>
      </c>
      <c r="L1528" s="2" t="s">
        <v>181</v>
      </c>
      <c r="M1528" s="2" t="s">
        <v>73</v>
      </c>
      <c r="N1528" s="3">
        <v>11.818</v>
      </c>
      <c r="O1528" s="3" t="s">
        <v>182</v>
      </c>
      <c r="P1528" s="4">
        <f>IF(O1528="吨",N1528*1000,IF(O1528="万立方米",N1528*10000,""))</f>
        <v>118180.0</v>
      </c>
      <c r="Q1528" s="2" t="s">
        <v>183</v>
      </c>
      <c r="R1528" s="2" t="s">
        <v>184</v>
      </c>
      <c r="S1528" s="2" t="s">
        <v>189</v>
      </c>
      <c r="T1528" s="2" t="s">
        <v>75</v>
      </c>
      <c r="U1528" s="4">
        <f>0.35</f>
        <v>0.35</v>
      </c>
      <c r="V1528" s="2" t="s">
        <v>186</v>
      </c>
      <c r="W1528" s="2" t="s">
        <v>190</v>
      </c>
      <c r="X1528" s="2" t="s">
        <v>64</v>
      </c>
      <c r="Y1528" s="2" t="s">
        <v>65</v>
      </c>
      <c r="Z1528" s="2">
        <v>0</v>
      </c>
      <c r="AA1528" s="2"/>
      <c r="AB1528" s="2"/>
      <c r="AC1528" s="4">
        <f>P1528*U1528/1000000</f>
        <v>0.041363</v>
      </c>
      <c r="AD1528" s="4">
        <f>AC1528*(1-Z1528/100)</f>
        <v>0.041363</v>
      </c>
      <c r="AE1528" s="2" t="s">
        <v>66</v>
      </c>
      <c r="AF1528" s="2" t="s">
        <v>67</v>
      </c>
      <c r="AG1528" s="2"/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1987</v>
      </c>
      <c r="B1529" s="2" t="s">
        <v>1984</v>
      </c>
      <c r="C1529" s="2" t="s">
        <v>47</v>
      </c>
      <c r="D1529" s="2" t="s">
        <v>1985</v>
      </c>
      <c r="E1529" s="2" t="s">
        <v>346</v>
      </c>
      <c r="F1529" s="2" t="s">
        <v>178</v>
      </c>
      <c r="G1529" s="2" t="s">
        <v>181</v>
      </c>
      <c r="H1529" s="2" t="s">
        <v>52</v>
      </c>
      <c r="I1529" s="2" t="s">
        <v>53</v>
      </c>
      <c r="J1529" s="2" t="s">
        <v>180</v>
      </c>
      <c r="K1529" s="2" t="s">
        <v>180</v>
      </c>
      <c r="L1529" s="2" t="s">
        <v>181</v>
      </c>
      <c r="M1529" s="2" t="s">
        <v>78</v>
      </c>
      <c r="N1529" s="3">
        <v>11.818</v>
      </c>
      <c r="O1529" s="3" t="s">
        <v>182</v>
      </c>
      <c r="P1529" s="4">
        <f>IF(O1529="吨",N1529*1000,IF(O1529="万立方米",N1529*10000,""))</f>
        <v>118180.0</v>
      </c>
      <c r="Q1529" s="2" t="s">
        <v>183</v>
      </c>
      <c r="R1529" s="2" t="s">
        <v>184</v>
      </c>
      <c r="S1529" s="2" t="s">
        <v>192</v>
      </c>
      <c r="T1529" s="2" t="s">
        <v>75</v>
      </c>
      <c r="U1529" s="4">
        <f>1.2</f>
        <v>1.2</v>
      </c>
      <c r="V1529" s="2" t="s">
        <v>186</v>
      </c>
      <c r="W1529" s="2" t="s">
        <v>193</v>
      </c>
      <c r="X1529" s="2" t="s">
        <v>64</v>
      </c>
      <c r="Y1529" s="2" t="s">
        <v>65</v>
      </c>
      <c r="Z1529" s="2">
        <v>0</v>
      </c>
      <c r="AA1529" s="2"/>
      <c r="AB1529" s="2"/>
      <c r="AC1529" s="4">
        <f>P1529*U1529/1000000</f>
        <v>0.141816</v>
      </c>
      <c r="AD1529" s="4">
        <f>AC1529*(1-Z1529/100)</f>
        <v>0.141816</v>
      </c>
      <c r="AE1529" s="2" t="s">
        <v>66</v>
      </c>
      <c r="AF1529" s="2" t="s">
        <v>67</v>
      </c>
      <c r="AG1529" s="2"/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1988</v>
      </c>
      <c r="B1530" s="2" t="s">
        <v>1984</v>
      </c>
      <c r="C1530" s="2" t="s">
        <v>47</v>
      </c>
      <c r="D1530" s="2" t="s">
        <v>1985</v>
      </c>
      <c r="E1530" s="2" t="s">
        <v>346</v>
      </c>
      <c r="F1530" s="2" t="s">
        <v>178</v>
      </c>
      <c r="G1530" s="2" t="s">
        <v>181</v>
      </c>
      <c r="H1530" s="2" t="s">
        <v>52</v>
      </c>
      <c r="I1530" s="2" t="s">
        <v>53</v>
      </c>
      <c r="J1530" s="2" t="s">
        <v>180</v>
      </c>
      <c r="K1530" s="2" t="s">
        <v>180</v>
      </c>
      <c r="L1530" s="2" t="s">
        <v>181</v>
      </c>
      <c r="M1530" s="2" t="s">
        <v>82</v>
      </c>
      <c r="N1530" s="3">
        <v>11.818</v>
      </c>
      <c r="O1530" s="3" t="s">
        <v>182</v>
      </c>
      <c r="P1530" s="4">
        <f>IF(O1530="吨",N1530*1000,IF(O1530="万立方米",N1530*10000,""))</f>
        <v>118180.0</v>
      </c>
      <c r="Q1530" s="2" t="s">
        <v>183</v>
      </c>
      <c r="R1530" s="2" t="s">
        <v>184</v>
      </c>
      <c r="S1530" s="2" t="s">
        <v>195</v>
      </c>
      <c r="T1530" s="2" t="s">
        <v>75</v>
      </c>
      <c r="U1530" s="4">
        <f>0.002</f>
        <v>0.002</v>
      </c>
      <c r="V1530" s="2" t="s">
        <v>186</v>
      </c>
      <c r="W1530" s="2" t="s">
        <v>196</v>
      </c>
      <c r="X1530" s="2" t="s">
        <v>64</v>
      </c>
      <c r="Y1530" s="2" t="s">
        <v>65</v>
      </c>
      <c r="Z1530" s="2">
        <v>0</v>
      </c>
      <c r="AA1530" s="2"/>
      <c r="AB1530" s="2"/>
      <c r="AC1530" s="4">
        <f>P1530*U1530/1000000</f>
        <v>0.00023636000000000002</v>
      </c>
      <c r="AD1530" s="4">
        <f>AC1530*(1-Z1530/100)</f>
        <v>0.00023636000000000002</v>
      </c>
      <c r="AE1530" s="2" t="s">
        <v>66</v>
      </c>
      <c r="AF1530" s="2" t="s">
        <v>67</v>
      </c>
      <c r="AG1530" s="2"/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1989</v>
      </c>
      <c r="B1531" s="2" t="s">
        <v>1984</v>
      </c>
      <c r="C1531" s="2" t="s">
        <v>47</v>
      </c>
      <c r="D1531" s="2" t="s">
        <v>1985</v>
      </c>
      <c r="E1531" s="2" t="s">
        <v>346</v>
      </c>
      <c r="F1531" s="2" t="s">
        <v>178</v>
      </c>
      <c r="G1531" s="2" t="s">
        <v>181</v>
      </c>
      <c r="H1531" s="2" t="s">
        <v>52</v>
      </c>
      <c r="I1531" s="2" t="s">
        <v>53</v>
      </c>
      <c r="J1531" s="2" t="s">
        <v>180</v>
      </c>
      <c r="K1531" s="2" t="s">
        <v>180</v>
      </c>
      <c r="L1531" s="2" t="s">
        <v>181</v>
      </c>
      <c r="M1531" s="2" t="s">
        <v>86</v>
      </c>
      <c r="N1531" s="3">
        <v>11.818</v>
      </c>
      <c r="O1531" s="3" t="s">
        <v>182</v>
      </c>
      <c r="P1531" s="4">
        <f>IF(O1531="吨",N1531*1000,IF(O1531="万立方米",N1531*10000,""))</f>
        <v>118180.0</v>
      </c>
      <c r="Q1531" s="2" t="s">
        <v>183</v>
      </c>
      <c r="R1531" s="2" t="s">
        <v>184</v>
      </c>
      <c r="S1531" s="2" t="s">
        <v>198</v>
      </c>
      <c r="T1531" s="2" t="s">
        <v>75</v>
      </c>
      <c r="U1531" s="4">
        <f>0.01</f>
        <v>0.01</v>
      </c>
      <c r="V1531" s="2" t="s">
        <v>186</v>
      </c>
      <c r="W1531" s="2" t="s">
        <v>199</v>
      </c>
      <c r="X1531" s="2" t="s">
        <v>64</v>
      </c>
      <c r="Y1531" s="2" t="s">
        <v>65</v>
      </c>
      <c r="Z1531" s="2">
        <v>0</v>
      </c>
      <c r="AA1531" s="2"/>
      <c r="AB1531" s="2"/>
      <c r="AC1531" s="4">
        <f>P1531*U1531/1000000</f>
        <v>0.0011818</v>
      </c>
      <c r="AD1531" s="4">
        <f>AC1532*(1-AA1531/100)+(AC1531-AC1532)*(1-AB1531/100)</f>
        <v>0.0011818</v>
      </c>
      <c r="AE1531" s="2" t="s">
        <v>66</v>
      </c>
      <c r="AF1531" s="2" t="s">
        <v>67</v>
      </c>
      <c r="AG1531" s="2"/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1990</v>
      </c>
      <c r="B1532" s="2" t="s">
        <v>1984</v>
      </c>
      <c r="C1532" s="2" t="s">
        <v>47</v>
      </c>
      <c r="D1532" s="2" t="s">
        <v>1985</v>
      </c>
      <c r="E1532" s="2" t="s">
        <v>346</v>
      </c>
      <c r="F1532" s="2" t="s">
        <v>178</v>
      </c>
      <c r="G1532" s="2" t="s">
        <v>181</v>
      </c>
      <c r="H1532" s="2" t="s">
        <v>52</v>
      </c>
      <c r="I1532" s="2" t="s">
        <v>53</v>
      </c>
      <c r="J1532" s="2" t="s">
        <v>180</v>
      </c>
      <c r="K1532" s="2" t="s">
        <v>180</v>
      </c>
      <c r="L1532" s="2" t="s">
        <v>181</v>
      </c>
      <c r="M1532" s="2" t="s">
        <v>91</v>
      </c>
      <c r="N1532" s="3">
        <v>11.818</v>
      </c>
      <c r="O1532" s="3" t="s">
        <v>182</v>
      </c>
      <c r="P1532" s="4">
        <f>IF(O1532="吨",N1532*1000,IF(O1532="万立方米",N1532*10000,""))</f>
        <v>118180.0</v>
      </c>
      <c r="Q1532" s="2" t="s">
        <v>183</v>
      </c>
      <c r="R1532" s="2" t="s">
        <v>184</v>
      </c>
      <c r="S1532" s="2" t="s">
        <v>201</v>
      </c>
      <c r="T1532" s="2" t="s">
        <v>75</v>
      </c>
      <c r="U1532" s="4">
        <f>0.005</f>
        <v>0.005</v>
      </c>
      <c r="V1532" s="2" t="s">
        <v>186</v>
      </c>
      <c r="W1532" s="2" t="s">
        <v>202</v>
      </c>
      <c r="X1532" s="2" t="s">
        <v>64</v>
      </c>
      <c r="Y1532" s="2" t="s">
        <v>65</v>
      </c>
      <c r="Z1532" s="2">
        <v>0</v>
      </c>
      <c r="AA1532" s="2"/>
      <c r="AB1532" s="2"/>
      <c r="AC1532" s="4">
        <f>P1532*U1532/1000000</f>
        <v>0.0005909</v>
      </c>
      <c r="AD1532" s="4">
        <f>AC1532*(1-Z1532/100)</f>
        <v>0.0005909</v>
      </c>
      <c r="AE1532" s="2" t="s">
        <v>66</v>
      </c>
      <c r="AF1532" s="2" t="s">
        <v>67</v>
      </c>
      <c r="AG1532" s="2"/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1991</v>
      </c>
      <c r="B1533" s="2" t="s">
        <v>1984</v>
      </c>
      <c r="C1533" s="2" t="s">
        <v>47</v>
      </c>
      <c r="D1533" s="2" t="s">
        <v>1985</v>
      </c>
      <c r="E1533" s="2" t="s">
        <v>346</v>
      </c>
      <c r="F1533" s="2" t="s">
        <v>178</v>
      </c>
      <c r="G1533" s="2" t="s">
        <v>181</v>
      </c>
      <c r="H1533" s="2" t="s">
        <v>52</v>
      </c>
      <c r="I1533" s="2" t="s">
        <v>53</v>
      </c>
      <c r="J1533" s="2" t="s">
        <v>180</v>
      </c>
      <c r="K1533" s="2" t="s">
        <v>180</v>
      </c>
      <c r="L1533" s="2" t="s">
        <v>181</v>
      </c>
      <c r="M1533" s="2" t="s">
        <v>95</v>
      </c>
      <c r="N1533" s="3">
        <v>11.818</v>
      </c>
      <c r="O1533" s="3" t="s">
        <v>182</v>
      </c>
      <c r="P1533" s="4">
        <f>IF(O1533="吨",N1533*1000,IF(O1533="万立方米",N1533*10000,""))</f>
        <v>118180.0</v>
      </c>
      <c r="Q1533" s="2" t="s">
        <v>183</v>
      </c>
      <c r="R1533" s="2" t="s">
        <v>184</v>
      </c>
      <c r="S1533" s="2" t="s">
        <v>204</v>
      </c>
      <c r="T1533" s="2" t="s">
        <v>75</v>
      </c>
      <c r="U1533" s="4">
        <f>0.005</f>
        <v>0.005</v>
      </c>
      <c r="V1533" s="2" t="s">
        <v>186</v>
      </c>
      <c r="W1533" s="2" t="s">
        <v>205</v>
      </c>
      <c r="X1533" s="2" t="s">
        <v>64</v>
      </c>
      <c r="Y1533" s="2" t="s">
        <v>65</v>
      </c>
      <c r="Z1533" s="2">
        <v>0</v>
      </c>
      <c r="AA1533" s="2"/>
      <c r="AB1533" s="2"/>
      <c r="AC1533" s="4">
        <f>P1533*U1533/1000000</f>
        <v>0.0005909</v>
      </c>
      <c r="AD1533" s="4">
        <f>AC1533*(1-Z1533/100)</f>
        <v>0.0005909</v>
      </c>
      <c r="AE1533" s="2" t="s">
        <v>66</v>
      </c>
      <c r="AF1533" s="2" t="s">
        <v>67</v>
      </c>
      <c r="AG1533" s="2"/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1992</v>
      </c>
      <c r="B1534" s="2" t="s">
        <v>1984</v>
      </c>
      <c r="C1534" s="2" t="s">
        <v>47</v>
      </c>
      <c r="D1534" s="2" t="s">
        <v>1985</v>
      </c>
      <c r="E1534" s="2" t="s">
        <v>346</v>
      </c>
      <c r="F1534" s="2" t="s">
        <v>178</v>
      </c>
      <c r="G1534" s="2" t="s">
        <v>181</v>
      </c>
      <c r="H1534" s="2" t="s">
        <v>52</v>
      </c>
      <c r="I1534" s="2" t="s">
        <v>53</v>
      </c>
      <c r="J1534" s="2" t="s">
        <v>180</v>
      </c>
      <c r="K1534" s="2" t="s">
        <v>180</v>
      </c>
      <c r="L1534" s="2" t="s">
        <v>181</v>
      </c>
      <c r="M1534" s="2" t="s">
        <v>100</v>
      </c>
      <c r="N1534" s="3">
        <v>11.818</v>
      </c>
      <c r="O1534" s="3" t="s">
        <v>182</v>
      </c>
      <c r="P1534" s="4">
        <f>IF(O1534="吨",N1534*1000,IF(O1534="万立方米",N1534*10000,""))</f>
        <v>118180.0</v>
      </c>
      <c r="Q1534" s="2" t="s">
        <v>183</v>
      </c>
      <c r="R1534" s="2" t="s">
        <v>184</v>
      </c>
      <c r="S1534" s="2" t="s">
        <v>207</v>
      </c>
      <c r="T1534" s="2" t="s">
        <v>75</v>
      </c>
      <c r="U1534" s="4">
        <f>0.02</f>
        <v>0.02</v>
      </c>
      <c r="V1534" s="2" t="s">
        <v>186</v>
      </c>
      <c r="W1534" s="2" t="s">
        <v>208</v>
      </c>
      <c r="X1534" s="2" t="s">
        <v>64</v>
      </c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/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1993</v>
      </c>
      <c r="B1535" s="2" t="s">
        <v>1984</v>
      </c>
      <c r="C1535" s="2" t="s">
        <v>47</v>
      </c>
      <c r="D1535" s="2" t="s">
        <v>1985</v>
      </c>
      <c r="E1535" s="2" t="s">
        <v>346</v>
      </c>
      <c r="F1535" s="2" t="s">
        <v>178</v>
      </c>
      <c r="G1535" s="2" t="s">
        <v>181</v>
      </c>
      <c r="H1535" s="2" t="s">
        <v>52</v>
      </c>
      <c r="I1535" s="2"/>
      <c r="J1535" s="2"/>
      <c r="K1535" s="2"/>
      <c r="L1535" s="2"/>
      <c r="M1535" s="2" t="s">
        <v>104</v>
      </c>
      <c r="N1535" s="3"/>
      <c r="O1535" s="3"/>
      <c r="P1535" s="4">
        <v>0.0</v>
      </c>
      <c r="Q1535" s="2" t="s">
        <v>105</v>
      </c>
      <c r="R1535" s="2" t="s">
        <v>106</v>
      </c>
      <c r="S1535" s="2" t="s">
        <v>107</v>
      </c>
      <c r="T1535" s="2" t="s">
        <v>108</v>
      </c>
      <c r="U1535" s="4">
        <f>0.0</f>
        <v>0.0</v>
      </c>
      <c r="V1535" s="2" t="s">
        <v>109</v>
      </c>
      <c r="W1535" s="2" t="s">
        <v>110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134</v>
      </c>
      <c r="AH1535" s="2" t="s">
        <v>69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1994</v>
      </c>
      <c r="B1536" s="2" t="s">
        <v>1995</v>
      </c>
      <c r="C1536" s="2" t="s">
        <v>47</v>
      </c>
      <c r="D1536" s="2" t="s">
        <v>1996</v>
      </c>
      <c r="E1536" s="2" t="s">
        <v>744</v>
      </c>
      <c r="F1536" s="2" t="s">
        <v>50</v>
      </c>
      <c r="G1536" s="2" t="s">
        <v>179</v>
      </c>
      <c r="H1536" s="2" t="s">
        <v>243</v>
      </c>
      <c r="I1536" s="2" t="s">
        <v>53</v>
      </c>
      <c r="J1536" s="2" t="s">
        <v>180</v>
      </c>
      <c r="K1536" s="2" t="s">
        <v>180</v>
      </c>
      <c r="L1536" s="2" t="s">
        <v>181</v>
      </c>
      <c r="M1536" s="2" t="s">
        <v>56</v>
      </c>
      <c r="N1536" s="3">
        <v>6156.5</v>
      </c>
      <c r="O1536" s="3" t="s">
        <v>182</v>
      </c>
      <c r="P1536" s="4">
        <f>IF(O1536="吨",N1536*1000,IF(O1536="万立方米",N1536*10000,""))</f>
        <v>61565000.0</v>
      </c>
      <c r="Q1536" s="2" t="s">
        <v>183</v>
      </c>
      <c r="R1536" s="2" t="s">
        <v>184</v>
      </c>
      <c r="S1536" s="2" t="s">
        <v>185</v>
      </c>
      <c r="T1536" s="2" t="s">
        <v>75</v>
      </c>
      <c r="U1536" s="4">
        <f>0.001</f>
        <v>0.001</v>
      </c>
      <c r="V1536" s="2" t="s">
        <v>186</v>
      </c>
      <c r="W1536" s="2" t="s">
        <v>187</v>
      </c>
      <c r="X1536" s="2" t="s">
        <v>64</v>
      </c>
      <c r="Y1536" s="2" t="s">
        <v>65</v>
      </c>
      <c r="Z1536" s="2">
        <v>0</v>
      </c>
      <c r="AA1536" s="2"/>
      <c r="AB1536" s="2"/>
      <c r="AC1536" s="4">
        <f>P1536*U1536/1000000</f>
        <v>0.061565</v>
      </c>
      <c r="AD1536" s="4">
        <f>AC1536*(1-Z1536/100)</f>
        <v>0.061565</v>
      </c>
      <c r="AE1536" s="2" t="s">
        <v>66</v>
      </c>
      <c r="AF1536" s="2" t="s">
        <v>67</v>
      </c>
      <c r="AG1536" s="2"/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1997</v>
      </c>
      <c r="B1537" s="2" t="s">
        <v>1995</v>
      </c>
      <c r="C1537" s="2" t="s">
        <v>47</v>
      </c>
      <c r="D1537" s="2" t="s">
        <v>1996</v>
      </c>
      <c r="E1537" s="2" t="s">
        <v>744</v>
      </c>
      <c r="F1537" s="2" t="s">
        <v>50</v>
      </c>
      <c r="G1537" s="2" t="s">
        <v>179</v>
      </c>
      <c r="H1537" s="2" t="s">
        <v>243</v>
      </c>
      <c r="I1537" s="2" t="s">
        <v>53</v>
      </c>
      <c r="J1537" s="2" t="s">
        <v>180</v>
      </c>
      <c r="K1537" s="2" t="s">
        <v>180</v>
      </c>
      <c r="L1537" s="2" t="s">
        <v>181</v>
      </c>
      <c r="M1537" s="2" t="s">
        <v>73</v>
      </c>
      <c r="N1537" s="3">
        <v>6156.5</v>
      </c>
      <c r="O1537" s="3" t="s">
        <v>182</v>
      </c>
      <c r="P1537" s="4">
        <f>IF(O1537="吨",N1537*1000,IF(O1537="万立方米",N1537*10000,""))</f>
        <v>61565000.0</v>
      </c>
      <c r="Q1537" s="2" t="s">
        <v>183</v>
      </c>
      <c r="R1537" s="2" t="s">
        <v>184</v>
      </c>
      <c r="S1537" s="2" t="s">
        <v>189</v>
      </c>
      <c r="T1537" s="2" t="s">
        <v>75</v>
      </c>
      <c r="U1537" s="4">
        <f>0.35</f>
        <v>0.35</v>
      </c>
      <c r="V1537" s="2" t="s">
        <v>186</v>
      </c>
      <c r="W1537" s="2" t="s">
        <v>190</v>
      </c>
      <c r="X1537" s="2" t="s">
        <v>64</v>
      </c>
      <c r="Y1537" s="2" t="s">
        <v>65</v>
      </c>
      <c r="Z1537" s="2">
        <v>0</v>
      </c>
      <c r="AA1537" s="2"/>
      <c r="AB1537" s="2"/>
      <c r="AC1537" s="4">
        <f>P1537*U1537/1000000</f>
        <v>21.54775</v>
      </c>
      <c r="AD1537" s="4">
        <f>AC1537*(1-Z1537/100)</f>
        <v>21.54775</v>
      </c>
      <c r="AE1537" s="2" t="s">
        <v>66</v>
      </c>
      <c r="AF1537" s="2" t="s">
        <v>67</v>
      </c>
      <c r="AG1537" s="2"/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1998</v>
      </c>
      <c r="B1538" s="2" t="s">
        <v>1995</v>
      </c>
      <c r="C1538" s="2" t="s">
        <v>47</v>
      </c>
      <c r="D1538" s="2" t="s">
        <v>1996</v>
      </c>
      <c r="E1538" s="2" t="s">
        <v>744</v>
      </c>
      <c r="F1538" s="2" t="s">
        <v>50</v>
      </c>
      <c r="G1538" s="2" t="s">
        <v>179</v>
      </c>
      <c r="H1538" s="2" t="s">
        <v>243</v>
      </c>
      <c r="I1538" s="2" t="s">
        <v>53</v>
      </c>
      <c r="J1538" s="2" t="s">
        <v>180</v>
      </c>
      <c r="K1538" s="2" t="s">
        <v>180</v>
      </c>
      <c r="L1538" s="2" t="s">
        <v>181</v>
      </c>
      <c r="M1538" s="2" t="s">
        <v>78</v>
      </c>
      <c r="N1538" s="3">
        <v>6156.5</v>
      </c>
      <c r="O1538" s="3" t="s">
        <v>182</v>
      </c>
      <c r="P1538" s="4">
        <f>IF(O1538="吨",N1538*1000,IF(O1538="万立方米",N1538*10000,""))</f>
        <v>61565000.0</v>
      </c>
      <c r="Q1538" s="2" t="s">
        <v>183</v>
      </c>
      <c r="R1538" s="2" t="s">
        <v>184</v>
      </c>
      <c r="S1538" s="2" t="s">
        <v>192</v>
      </c>
      <c r="T1538" s="2" t="s">
        <v>75</v>
      </c>
      <c r="U1538" s="4">
        <f>1.2</f>
        <v>1.2</v>
      </c>
      <c r="V1538" s="2" t="s">
        <v>186</v>
      </c>
      <c r="W1538" s="2" t="s">
        <v>193</v>
      </c>
      <c r="X1538" s="2" t="s">
        <v>64</v>
      </c>
      <c r="Y1538" s="2" t="s">
        <v>65</v>
      </c>
      <c r="Z1538" s="2">
        <v>0</v>
      </c>
      <c r="AA1538" s="2"/>
      <c r="AB1538" s="2"/>
      <c r="AC1538" s="4">
        <f>P1538*U1538/1000000</f>
        <v>73.878</v>
      </c>
      <c r="AD1538" s="4">
        <f>AC1538*(1-Z1538/100)</f>
        <v>73.878</v>
      </c>
      <c r="AE1538" s="2" t="s">
        <v>66</v>
      </c>
      <c r="AF1538" s="2" t="s">
        <v>67</v>
      </c>
      <c r="AG1538" s="2"/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1999</v>
      </c>
      <c r="B1539" s="2" t="s">
        <v>1995</v>
      </c>
      <c r="C1539" s="2" t="s">
        <v>47</v>
      </c>
      <c r="D1539" s="2" t="s">
        <v>1996</v>
      </c>
      <c r="E1539" s="2" t="s">
        <v>744</v>
      </c>
      <c r="F1539" s="2" t="s">
        <v>50</v>
      </c>
      <c r="G1539" s="2" t="s">
        <v>179</v>
      </c>
      <c r="H1539" s="2" t="s">
        <v>243</v>
      </c>
      <c r="I1539" s="2" t="s">
        <v>53</v>
      </c>
      <c r="J1539" s="2" t="s">
        <v>180</v>
      </c>
      <c r="K1539" s="2" t="s">
        <v>180</v>
      </c>
      <c r="L1539" s="2" t="s">
        <v>181</v>
      </c>
      <c r="M1539" s="2" t="s">
        <v>82</v>
      </c>
      <c r="N1539" s="3">
        <v>6156.5</v>
      </c>
      <c r="O1539" s="3" t="s">
        <v>182</v>
      </c>
      <c r="P1539" s="4">
        <f>IF(O1539="吨",N1539*1000,IF(O1539="万立方米",N1539*10000,""))</f>
        <v>61565000.0</v>
      </c>
      <c r="Q1539" s="2" t="s">
        <v>183</v>
      </c>
      <c r="R1539" s="2" t="s">
        <v>184</v>
      </c>
      <c r="S1539" s="2" t="s">
        <v>195</v>
      </c>
      <c r="T1539" s="2" t="s">
        <v>75</v>
      </c>
      <c r="U1539" s="4">
        <f>0.002</f>
        <v>0.002</v>
      </c>
      <c r="V1539" s="2" t="s">
        <v>186</v>
      </c>
      <c r="W1539" s="2" t="s">
        <v>196</v>
      </c>
      <c r="X1539" s="2" t="s">
        <v>64</v>
      </c>
      <c r="Y1539" s="2" t="s">
        <v>65</v>
      </c>
      <c r="Z1539" s="2">
        <v>0</v>
      </c>
      <c r="AA1539" s="2"/>
      <c r="AB1539" s="2"/>
      <c r="AC1539" s="4">
        <f>P1539*U1539/1000000</f>
        <v>0.12313</v>
      </c>
      <c r="AD1539" s="4">
        <f>AC1539*(1-Z1539/100)</f>
        <v>0.12313</v>
      </c>
      <c r="AE1539" s="2" t="s">
        <v>66</v>
      </c>
      <c r="AF1539" s="2" t="s">
        <v>67</v>
      </c>
      <c r="AG1539" s="2"/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2000</v>
      </c>
      <c r="B1540" s="2" t="s">
        <v>1995</v>
      </c>
      <c r="C1540" s="2" t="s">
        <v>47</v>
      </c>
      <c r="D1540" s="2" t="s">
        <v>1996</v>
      </c>
      <c r="E1540" s="2" t="s">
        <v>744</v>
      </c>
      <c r="F1540" s="2" t="s">
        <v>50</v>
      </c>
      <c r="G1540" s="2" t="s">
        <v>179</v>
      </c>
      <c r="H1540" s="2" t="s">
        <v>243</v>
      </c>
      <c r="I1540" s="2" t="s">
        <v>53</v>
      </c>
      <c r="J1540" s="2" t="s">
        <v>180</v>
      </c>
      <c r="K1540" s="2" t="s">
        <v>180</v>
      </c>
      <c r="L1540" s="2" t="s">
        <v>181</v>
      </c>
      <c r="M1540" s="2" t="s">
        <v>86</v>
      </c>
      <c r="N1540" s="3">
        <v>6156.5</v>
      </c>
      <c r="O1540" s="3" t="s">
        <v>182</v>
      </c>
      <c r="P1540" s="4">
        <f>IF(O1540="吨",N1540*1000,IF(O1540="万立方米",N1540*10000,""))</f>
        <v>61565000.0</v>
      </c>
      <c r="Q1540" s="2" t="s">
        <v>183</v>
      </c>
      <c r="R1540" s="2" t="s">
        <v>184</v>
      </c>
      <c r="S1540" s="2" t="s">
        <v>198</v>
      </c>
      <c r="T1540" s="2" t="s">
        <v>75</v>
      </c>
      <c r="U1540" s="4">
        <f>0.01</f>
        <v>0.01</v>
      </c>
      <c r="V1540" s="2" t="s">
        <v>186</v>
      </c>
      <c r="W1540" s="2" t="s">
        <v>199</v>
      </c>
      <c r="X1540" s="2" t="s">
        <v>64</v>
      </c>
      <c r="Y1540" s="2" t="s">
        <v>65</v>
      </c>
      <c r="Z1540" s="2">
        <v>0</v>
      </c>
      <c r="AA1540" s="2"/>
      <c r="AB1540" s="2"/>
      <c r="AC1540" s="4">
        <f>P1540*U1540/1000000</f>
        <v>0.61565</v>
      </c>
      <c r="AD1540" s="4">
        <f>AC1541*(1-AA1540/100)+(AC1540-AC1541)*(1-AB1540/100)</f>
        <v>0.61565</v>
      </c>
      <c r="AE1540" s="2" t="s">
        <v>66</v>
      </c>
      <c r="AF1540" s="2" t="s">
        <v>67</v>
      </c>
      <c r="AG1540" s="2"/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2001</v>
      </c>
      <c r="B1541" s="2" t="s">
        <v>1995</v>
      </c>
      <c r="C1541" s="2" t="s">
        <v>47</v>
      </c>
      <c r="D1541" s="2" t="s">
        <v>1996</v>
      </c>
      <c r="E1541" s="2" t="s">
        <v>744</v>
      </c>
      <c r="F1541" s="2" t="s">
        <v>50</v>
      </c>
      <c r="G1541" s="2" t="s">
        <v>179</v>
      </c>
      <c r="H1541" s="2" t="s">
        <v>243</v>
      </c>
      <c r="I1541" s="2" t="s">
        <v>53</v>
      </c>
      <c r="J1541" s="2" t="s">
        <v>180</v>
      </c>
      <c r="K1541" s="2" t="s">
        <v>180</v>
      </c>
      <c r="L1541" s="2" t="s">
        <v>181</v>
      </c>
      <c r="M1541" s="2" t="s">
        <v>91</v>
      </c>
      <c r="N1541" s="3">
        <v>6156.5</v>
      </c>
      <c r="O1541" s="3" t="s">
        <v>182</v>
      </c>
      <c r="P1541" s="4">
        <f>IF(O1541="吨",N1541*1000,IF(O1541="万立方米",N1541*10000,""))</f>
        <v>61565000.0</v>
      </c>
      <c r="Q1541" s="2" t="s">
        <v>183</v>
      </c>
      <c r="R1541" s="2" t="s">
        <v>184</v>
      </c>
      <c r="S1541" s="2" t="s">
        <v>201</v>
      </c>
      <c r="T1541" s="2" t="s">
        <v>75</v>
      </c>
      <c r="U1541" s="4">
        <f>0.005</f>
        <v>0.005</v>
      </c>
      <c r="V1541" s="2" t="s">
        <v>186</v>
      </c>
      <c r="W1541" s="2" t="s">
        <v>202</v>
      </c>
      <c r="X1541" s="2" t="s">
        <v>64</v>
      </c>
      <c r="Y1541" s="2" t="s">
        <v>65</v>
      </c>
      <c r="Z1541" s="2">
        <v>0</v>
      </c>
      <c r="AA1541" s="2"/>
      <c r="AB1541" s="2"/>
      <c r="AC1541" s="4">
        <f>P1541*U1541/1000000</f>
        <v>0.307825</v>
      </c>
      <c r="AD1541" s="4">
        <f>AC1541*(1-Z1541/100)</f>
        <v>0.307825</v>
      </c>
      <c r="AE1541" s="2" t="s">
        <v>66</v>
      </c>
      <c r="AF1541" s="2" t="s">
        <v>67</v>
      </c>
      <c r="AG1541" s="2"/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2002</v>
      </c>
      <c r="B1542" s="2" t="s">
        <v>1995</v>
      </c>
      <c r="C1542" s="2" t="s">
        <v>47</v>
      </c>
      <c r="D1542" s="2" t="s">
        <v>1996</v>
      </c>
      <c r="E1542" s="2" t="s">
        <v>744</v>
      </c>
      <c r="F1542" s="2" t="s">
        <v>50</v>
      </c>
      <c r="G1542" s="2" t="s">
        <v>179</v>
      </c>
      <c r="H1542" s="2" t="s">
        <v>243</v>
      </c>
      <c r="I1542" s="2" t="s">
        <v>53</v>
      </c>
      <c r="J1542" s="2" t="s">
        <v>180</v>
      </c>
      <c r="K1542" s="2" t="s">
        <v>180</v>
      </c>
      <c r="L1542" s="2" t="s">
        <v>181</v>
      </c>
      <c r="M1542" s="2" t="s">
        <v>95</v>
      </c>
      <c r="N1542" s="3">
        <v>6156.5</v>
      </c>
      <c r="O1542" s="3" t="s">
        <v>182</v>
      </c>
      <c r="P1542" s="4">
        <f>IF(O1542="吨",N1542*1000,IF(O1542="万立方米",N1542*10000,""))</f>
        <v>61565000.0</v>
      </c>
      <c r="Q1542" s="2" t="s">
        <v>183</v>
      </c>
      <c r="R1542" s="2" t="s">
        <v>184</v>
      </c>
      <c r="S1542" s="2" t="s">
        <v>204</v>
      </c>
      <c r="T1542" s="2" t="s">
        <v>75</v>
      </c>
      <c r="U1542" s="4">
        <f>0.005</f>
        <v>0.005</v>
      </c>
      <c r="V1542" s="2" t="s">
        <v>186</v>
      </c>
      <c r="W1542" s="2" t="s">
        <v>205</v>
      </c>
      <c r="X1542" s="2" t="s">
        <v>64</v>
      </c>
      <c r="Y1542" s="2" t="s">
        <v>65</v>
      </c>
      <c r="Z1542" s="2">
        <v>0</v>
      </c>
      <c r="AA1542" s="2"/>
      <c r="AB1542" s="2"/>
      <c r="AC1542" s="4">
        <f>P1542*U1542/1000000</f>
        <v>0.307825</v>
      </c>
      <c r="AD1542" s="4">
        <f>AC1542*(1-Z1542/100)</f>
        <v>0.307825</v>
      </c>
      <c r="AE1542" s="2" t="s">
        <v>66</v>
      </c>
      <c r="AF1542" s="2" t="s">
        <v>67</v>
      </c>
      <c r="AG1542" s="2"/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2003</v>
      </c>
      <c r="B1543" s="2" t="s">
        <v>1995</v>
      </c>
      <c r="C1543" s="2" t="s">
        <v>47</v>
      </c>
      <c r="D1543" s="2" t="s">
        <v>1996</v>
      </c>
      <c r="E1543" s="2" t="s">
        <v>744</v>
      </c>
      <c r="F1543" s="2" t="s">
        <v>50</v>
      </c>
      <c r="G1543" s="2" t="s">
        <v>179</v>
      </c>
      <c r="H1543" s="2" t="s">
        <v>243</v>
      </c>
      <c r="I1543" s="2" t="s">
        <v>53</v>
      </c>
      <c r="J1543" s="2" t="s">
        <v>180</v>
      </c>
      <c r="K1543" s="2" t="s">
        <v>180</v>
      </c>
      <c r="L1543" s="2" t="s">
        <v>181</v>
      </c>
      <c r="M1543" s="2" t="s">
        <v>100</v>
      </c>
      <c r="N1543" s="3">
        <v>6156.5</v>
      </c>
      <c r="O1543" s="3" t="s">
        <v>182</v>
      </c>
      <c r="P1543" s="4">
        <f>IF(O1543="吨",N1543*1000,IF(O1543="万立方米",N1543*10000,""))</f>
        <v>61565000.0</v>
      </c>
      <c r="Q1543" s="2" t="s">
        <v>183</v>
      </c>
      <c r="R1543" s="2" t="s">
        <v>184</v>
      </c>
      <c r="S1543" s="2" t="s">
        <v>207</v>
      </c>
      <c r="T1543" s="2" t="s">
        <v>75</v>
      </c>
      <c r="U1543" s="4">
        <f>0.02</f>
        <v>0.02</v>
      </c>
      <c r="V1543" s="2" t="s">
        <v>186</v>
      </c>
      <c r="W1543" s="2" t="s">
        <v>208</v>
      </c>
      <c r="X1543" s="2" t="s">
        <v>64</v>
      </c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/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2004</v>
      </c>
      <c r="B1544" s="2" t="s">
        <v>1995</v>
      </c>
      <c r="C1544" s="2" t="s">
        <v>47</v>
      </c>
      <c r="D1544" s="2" t="s">
        <v>1996</v>
      </c>
      <c r="E1544" s="2" t="s">
        <v>744</v>
      </c>
      <c r="F1544" s="2" t="s">
        <v>50</v>
      </c>
      <c r="G1544" s="2" t="s">
        <v>179</v>
      </c>
      <c r="H1544" s="2" t="s">
        <v>243</v>
      </c>
      <c r="I1544" s="2"/>
      <c r="J1544" s="2"/>
      <c r="K1544" s="2"/>
      <c r="L1544" s="2"/>
      <c r="M1544" s="2" t="s">
        <v>104</v>
      </c>
      <c r="N1544" s="3"/>
      <c r="O1544" s="3"/>
      <c r="P1544" s="4">
        <v>0.0</v>
      </c>
      <c r="Q1544" s="2" t="s">
        <v>105</v>
      </c>
      <c r="R1544" s="2" t="s">
        <v>106</v>
      </c>
      <c r="S1544" s="2" t="s">
        <v>107</v>
      </c>
      <c r="T1544" s="2" t="s">
        <v>108</v>
      </c>
      <c r="U1544" s="4">
        <f>0.0</f>
        <v>0.0</v>
      </c>
      <c r="V1544" s="2" t="s">
        <v>109</v>
      </c>
      <c r="W1544" s="2" t="s">
        <v>110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134</v>
      </c>
      <c r="AH1544" s="2" t="s">
        <v>69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2005</v>
      </c>
      <c r="B1545" s="2" t="s">
        <v>2006</v>
      </c>
      <c r="C1545" s="2" t="s">
        <v>47</v>
      </c>
      <c r="D1545" s="2" t="s">
        <v>2007</v>
      </c>
      <c r="E1545" s="2" t="s">
        <v>377</v>
      </c>
      <c r="F1545" s="2" t="s">
        <v>178</v>
      </c>
      <c r="G1545" s="2" t="s">
        <v>51</v>
      </c>
      <c r="H1545" s="2" t="s">
        <v>52</v>
      </c>
      <c r="I1545" s="2" t="s">
        <v>53</v>
      </c>
      <c r="J1545" s="2" t="s">
        <v>2008</v>
      </c>
      <c r="K1545" s="2" t="s">
        <v>55</v>
      </c>
      <c r="L1545" s="2" t="s">
        <v>51</v>
      </c>
      <c r="M1545" s="2" t="s">
        <v>56</v>
      </c>
      <c r="N1545" s="3">
        <v>276101.05</v>
      </c>
      <c r="O1545" s="3" t="s">
        <v>57</v>
      </c>
      <c r="P1545" s="4">
        <f>IF(O1545="吨",N1545*1000,IF(O1545="万立方米",N1545*10000,""))</f>
        <v>276101050.0</v>
      </c>
      <c r="Q1545" s="2" t="s">
        <v>58</v>
      </c>
      <c r="R1545" s="2" t="s">
        <v>59</v>
      </c>
      <c r="S1545" s="2" t="s">
        <v>60</v>
      </c>
      <c r="T1545" s="2" t="s">
        <v>61</v>
      </c>
      <c r="U1545" s="4">
        <f>0.06</f>
        <v>0.06</v>
      </c>
      <c r="V1545" s="2" t="s">
        <v>62</v>
      </c>
      <c r="W1545" s="2" t="s">
        <v>63</v>
      </c>
      <c r="X1545" s="2" t="s">
        <v>64</v>
      </c>
      <c r="Y1545" s="2" t="s">
        <v>65</v>
      </c>
      <c r="Z1545" s="2">
        <v>0</v>
      </c>
      <c r="AA1545" s="2"/>
      <c r="AB1545" s="2"/>
      <c r="AC1545" s="4">
        <f>P1545*U1545/1000000</f>
        <v>16.566063</v>
      </c>
      <c r="AD1545" s="4">
        <f>AC1545*(1-Z1545/100)</f>
        <v>16.566063</v>
      </c>
      <c r="AE1545" s="2" t="s">
        <v>66</v>
      </c>
      <c r="AF1545" s="2" t="s">
        <v>67</v>
      </c>
      <c r="AG1545" s="2" t="s">
        <v>68</v>
      </c>
      <c r="AH1545" s="2" t="s">
        <v>69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2009</v>
      </c>
      <c r="B1546" s="2" t="s">
        <v>2006</v>
      </c>
      <c r="C1546" s="2" t="s">
        <v>47</v>
      </c>
      <c r="D1546" s="2" t="s">
        <v>2007</v>
      </c>
      <c r="E1546" s="2" t="s">
        <v>377</v>
      </c>
      <c r="F1546" s="2" t="s">
        <v>178</v>
      </c>
      <c r="G1546" s="2" t="s">
        <v>51</v>
      </c>
      <c r="H1546" s="2" t="s">
        <v>52</v>
      </c>
      <c r="I1546" s="2" t="s">
        <v>53</v>
      </c>
      <c r="J1546" s="2" t="s">
        <v>2008</v>
      </c>
      <c r="K1546" s="2" t="s">
        <v>55</v>
      </c>
      <c r="L1546" s="2" t="s">
        <v>51</v>
      </c>
      <c r="M1546" s="2" t="s">
        <v>73</v>
      </c>
      <c r="N1546" s="3">
        <v>276101.05</v>
      </c>
      <c r="O1546" s="3" t="s">
        <v>57</v>
      </c>
      <c r="P1546" s="4">
        <f>IF(O1546="吨",N1546*1000,IF(O1546="万立方米",N1546*10000,""))</f>
        <v>276101050.0</v>
      </c>
      <c r="Q1546" s="2" t="s">
        <v>58</v>
      </c>
      <c r="R1546" s="2" t="s">
        <v>59</v>
      </c>
      <c r="S1546" s="2" t="s">
        <v>74</v>
      </c>
      <c r="T1546" s="2" t="s">
        <v>75</v>
      </c>
      <c r="U1546" s="4">
        <f>1.5</f>
        <v>1.5</v>
      </c>
      <c r="V1546" s="2" t="s">
        <v>62</v>
      </c>
      <c r="W1546" s="2" t="s">
        <v>76</v>
      </c>
      <c r="X1546" s="2" t="s">
        <v>64</v>
      </c>
      <c r="Y1546" s="2" t="s">
        <v>65</v>
      </c>
      <c r="Z1546" s="2">
        <v>0</v>
      </c>
      <c r="AA1546" s="2"/>
      <c r="AB1546" s="2"/>
      <c r="AC1546" s="4">
        <f>P1546*U1546/1000000</f>
        <v>414.151575</v>
      </c>
      <c r="AD1546" s="4">
        <f>AC1546*(1-Z1546/100)</f>
        <v>414.151575</v>
      </c>
      <c r="AE1546" s="2" t="s">
        <v>66</v>
      </c>
      <c r="AF1546" s="2" t="s">
        <v>67</v>
      </c>
      <c r="AG1546" s="2" t="s">
        <v>68</v>
      </c>
      <c r="AH1546" s="2" t="s">
        <v>69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2010</v>
      </c>
      <c r="B1547" s="2" t="s">
        <v>2006</v>
      </c>
      <c r="C1547" s="2" t="s">
        <v>47</v>
      </c>
      <c r="D1547" s="2" t="s">
        <v>2007</v>
      </c>
      <c r="E1547" s="2" t="s">
        <v>377</v>
      </c>
      <c r="F1547" s="2" t="s">
        <v>178</v>
      </c>
      <c r="G1547" s="2" t="s">
        <v>51</v>
      </c>
      <c r="H1547" s="2" t="s">
        <v>52</v>
      </c>
      <c r="I1547" s="2" t="s">
        <v>53</v>
      </c>
      <c r="J1547" s="2" t="s">
        <v>2008</v>
      </c>
      <c r="K1547" s="2" t="s">
        <v>55</v>
      </c>
      <c r="L1547" s="2" t="s">
        <v>51</v>
      </c>
      <c r="M1547" s="2" t="s">
        <v>78</v>
      </c>
      <c r="N1547" s="3">
        <v>276101.05</v>
      </c>
      <c r="O1547" s="3" t="s">
        <v>57</v>
      </c>
      <c r="P1547" s="4">
        <f>IF(O1547="吨",N1547*1000,IF(O1547="万立方米",N1547*10000,""))</f>
        <v>276101050.0</v>
      </c>
      <c r="Q1547" s="2" t="s">
        <v>58</v>
      </c>
      <c r="R1547" s="2" t="s">
        <v>59</v>
      </c>
      <c r="S1547" s="2" t="s">
        <v>79</v>
      </c>
      <c r="T1547" s="2" t="s">
        <v>75</v>
      </c>
      <c r="U1547" s="4">
        <f>6.0</f>
        <v>6.0</v>
      </c>
      <c r="V1547" s="2" t="s">
        <v>62</v>
      </c>
      <c r="W1547" s="2" t="s">
        <v>80</v>
      </c>
      <c r="X1547" s="2" t="s">
        <v>64</v>
      </c>
      <c r="Y1547" s="2" t="s">
        <v>65</v>
      </c>
      <c r="Z1547" s="2">
        <v>0</v>
      </c>
      <c r="AA1547" s="2"/>
      <c r="AB1547" s="2"/>
      <c r="AC1547" s="4">
        <f>P1547*U1547/1000000</f>
        <v>1656.6063</v>
      </c>
      <c r="AD1547" s="4">
        <f>AC1547*(1-Z1547/100)</f>
        <v>1656.6063</v>
      </c>
      <c r="AE1547" s="2" t="s">
        <v>66</v>
      </c>
      <c r="AF1547" s="2" t="s">
        <v>67</v>
      </c>
      <c r="AG1547" s="2" t="s">
        <v>68</v>
      </c>
      <c r="AH1547" s="2" t="s">
        <v>69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2011</v>
      </c>
      <c r="B1548" s="2" t="s">
        <v>2006</v>
      </c>
      <c r="C1548" s="2" t="s">
        <v>47</v>
      </c>
      <c r="D1548" s="2" t="s">
        <v>2007</v>
      </c>
      <c r="E1548" s="2" t="s">
        <v>377</v>
      </c>
      <c r="F1548" s="2" t="s">
        <v>178</v>
      </c>
      <c r="G1548" s="2" t="s">
        <v>51</v>
      </c>
      <c r="H1548" s="2" t="s">
        <v>52</v>
      </c>
      <c r="I1548" s="2" t="s">
        <v>53</v>
      </c>
      <c r="J1548" s="2" t="s">
        <v>2008</v>
      </c>
      <c r="K1548" s="2" t="s">
        <v>55</v>
      </c>
      <c r="L1548" s="2" t="s">
        <v>51</v>
      </c>
      <c r="M1548" s="2" t="s">
        <v>82</v>
      </c>
      <c r="N1548" s="3">
        <v>276101.05</v>
      </c>
      <c r="O1548" s="3" t="s">
        <v>57</v>
      </c>
      <c r="P1548" s="4">
        <f>IF(O1548="吨",N1548*1000,IF(O1548="万立方米",N1548*10000,""))</f>
        <v>276101050.0</v>
      </c>
      <c r="Q1548" s="2" t="s">
        <v>58</v>
      </c>
      <c r="R1548" s="2" t="s">
        <v>59</v>
      </c>
      <c r="S1548" s="2" t="s">
        <v>83</v>
      </c>
      <c r="T1548" s="2" t="s">
        <v>61</v>
      </c>
      <c r="U1548" s="4">
        <f>0.35</f>
        <v>0.35</v>
      </c>
      <c r="V1548" s="2" t="s">
        <v>62</v>
      </c>
      <c r="W1548" s="2" t="s">
        <v>84</v>
      </c>
      <c r="X1548" s="2" t="s">
        <v>64</v>
      </c>
      <c r="Y1548" s="2" t="s">
        <v>65</v>
      </c>
      <c r="Z1548" s="2">
        <v>0</v>
      </c>
      <c r="AA1548" s="2"/>
      <c r="AB1548" s="2"/>
      <c r="AC1548" s="4">
        <f>P1548*U1548/1000000</f>
        <v>96.6353675</v>
      </c>
      <c r="AD1548" s="4">
        <f>AC1548*(1-Z1548/100)</f>
        <v>96.6353675</v>
      </c>
      <c r="AE1548" s="2" t="s">
        <v>66</v>
      </c>
      <c r="AF1548" s="2" t="s">
        <v>67</v>
      </c>
      <c r="AG1548" s="2" t="s">
        <v>68</v>
      </c>
      <c r="AH1548" s="2" t="s">
        <v>69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2012</v>
      </c>
      <c r="B1549" s="2" t="s">
        <v>2006</v>
      </c>
      <c r="C1549" s="2" t="s">
        <v>47</v>
      </c>
      <c r="D1549" s="2" t="s">
        <v>2007</v>
      </c>
      <c r="E1549" s="2" t="s">
        <v>377</v>
      </c>
      <c r="F1549" s="2" t="s">
        <v>178</v>
      </c>
      <c r="G1549" s="2" t="s">
        <v>51</v>
      </c>
      <c r="H1549" s="2" t="s">
        <v>52</v>
      </c>
      <c r="I1549" s="2" t="s">
        <v>53</v>
      </c>
      <c r="J1549" s="2" t="s">
        <v>2008</v>
      </c>
      <c r="K1549" s="2" t="s">
        <v>55</v>
      </c>
      <c r="L1549" s="2" t="s">
        <v>51</v>
      </c>
      <c r="M1549" s="2" t="s">
        <v>86</v>
      </c>
      <c r="N1549" s="3">
        <v>276101.05</v>
      </c>
      <c r="O1549" s="3" t="s">
        <v>57</v>
      </c>
      <c r="P1549" s="4">
        <f>IF(O1549="吨",N1549*1000,IF(O1549="万立方米",N1549*10000,""))</f>
        <v>276101050.0</v>
      </c>
      <c r="Q1549" s="2" t="s">
        <v>58</v>
      </c>
      <c r="R1549" s="2" t="s">
        <v>59</v>
      </c>
      <c r="S1549" s="2" t="s">
        <v>87</v>
      </c>
      <c r="T1549" s="2" t="s">
        <v>88</v>
      </c>
      <c r="U1549" s="4">
        <f>0.75</f>
        <v>0.75</v>
      </c>
      <c r="V1549" s="2" t="s">
        <v>62</v>
      </c>
      <c r="W1549" s="2" t="s">
        <v>89</v>
      </c>
      <c r="X1549" s="2" t="s">
        <v>64</v>
      </c>
      <c r="Y1549" s="2" t="s">
        <v>65</v>
      </c>
      <c r="Z1549" s="2">
        <v>0</v>
      </c>
      <c r="AA1549" s="2"/>
      <c r="AB1549" s="2"/>
      <c r="AC1549" s="4">
        <f>P1549*U1549/1000000</f>
        <v>207.0757875</v>
      </c>
      <c r="AD1549" s="4">
        <f>AC1550*(1-AA1549/100)+(AC1549-AC1550)*(1-AB1549/100)</f>
        <v>207.0757875</v>
      </c>
      <c r="AE1549" s="2" t="s">
        <v>66</v>
      </c>
      <c r="AF1549" s="2" t="s">
        <v>67</v>
      </c>
      <c r="AG1549" s="2" t="s">
        <v>68</v>
      </c>
      <c r="AH1549" s="2" t="s">
        <v>69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2013</v>
      </c>
      <c r="B1550" s="2" t="s">
        <v>2006</v>
      </c>
      <c r="C1550" s="2" t="s">
        <v>47</v>
      </c>
      <c r="D1550" s="2" t="s">
        <v>2007</v>
      </c>
      <c r="E1550" s="2" t="s">
        <v>377</v>
      </c>
      <c r="F1550" s="2" t="s">
        <v>178</v>
      </c>
      <c r="G1550" s="2" t="s">
        <v>51</v>
      </c>
      <c r="H1550" s="2" t="s">
        <v>52</v>
      </c>
      <c r="I1550" s="2" t="s">
        <v>53</v>
      </c>
      <c r="J1550" s="2" t="s">
        <v>2008</v>
      </c>
      <c r="K1550" s="2" t="s">
        <v>55</v>
      </c>
      <c r="L1550" s="2" t="s">
        <v>51</v>
      </c>
      <c r="M1550" s="2" t="s">
        <v>91</v>
      </c>
      <c r="N1550" s="3">
        <v>276101.05</v>
      </c>
      <c r="O1550" s="3" t="s">
        <v>57</v>
      </c>
      <c r="P1550" s="4">
        <f>IF(O1550="吨",N1550*1000,IF(O1550="万立方米",N1550*10000,""))</f>
        <v>276101050.0</v>
      </c>
      <c r="Q1550" s="2" t="s">
        <v>58</v>
      </c>
      <c r="R1550" s="2" t="s">
        <v>59</v>
      </c>
      <c r="S1550" s="2" t="s">
        <v>92</v>
      </c>
      <c r="T1550" s="2" t="s">
        <v>88</v>
      </c>
      <c r="U1550" s="4">
        <f>0.75</f>
        <v>0.75</v>
      </c>
      <c r="V1550" s="2" t="s">
        <v>62</v>
      </c>
      <c r="W1550" s="2" t="s">
        <v>93</v>
      </c>
      <c r="X1550" s="2" t="s">
        <v>64</v>
      </c>
      <c r="Y1550" s="2" t="s">
        <v>65</v>
      </c>
      <c r="Z1550" s="2">
        <v>0</v>
      </c>
      <c r="AA1550" s="2"/>
      <c r="AB1550" s="2"/>
      <c r="AC1550" s="4">
        <f>P1550*U1550/1000000</f>
        <v>207.0757875</v>
      </c>
      <c r="AD1550" s="4">
        <f>AC1550*(1-Z1550/100)</f>
        <v>207.0757875</v>
      </c>
      <c r="AE1550" s="2" t="s">
        <v>66</v>
      </c>
      <c r="AF1550" s="2" t="s">
        <v>67</v>
      </c>
      <c r="AG1550" s="2" t="s">
        <v>68</v>
      </c>
      <c r="AH1550" s="2" t="s">
        <v>69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2014</v>
      </c>
      <c r="B1551" s="2" t="s">
        <v>2006</v>
      </c>
      <c r="C1551" s="2" t="s">
        <v>47</v>
      </c>
      <c r="D1551" s="2" t="s">
        <v>2007</v>
      </c>
      <c r="E1551" s="2" t="s">
        <v>377</v>
      </c>
      <c r="F1551" s="2" t="s">
        <v>178</v>
      </c>
      <c r="G1551" s="2" t="s">
        <v>51</v>
      </c>
      <c r="H1551" s="2" t="s">
        <v>52</v>
      </c>
      <c r="I1551" s="2" t="s">
        <v>53</v>
      </c>
      <c r="J1551" s="2" t="s">
        <v>2008</v>
      </c>
      <c r="K1551" s="2" t="s">
        <v>55</v>
      </c>
      <c r="L1551" s="2" t="s">
        <v>51</v>
      </c>
      <c r="M1551" s="2" t="s">
        <v>95</v>
      </c>
      <c r="N1551" s="3">
        <v>276101.05</v>
      </c>
      <c r="O1551" s="3" t="s">
        <v>57</v>
      </c>
      <c r="P1551" s="4">
        <f>IF(O1551="吨",N1551*1000,IF(O1551="万立方米",N1551*10000,""))</f>
        <v>276101050.0</v>
      </c>
      <c r="Q1551" s="2" t="s">
        <v>58</v>
      </c>
      <c r="R1551" s="2" t="s">
        <v>59</v>
      </c>
      <c r="S1551" s="2" t="s">
        <v>96</v>
      </c>
      <c r="T1551" s="2" t="s">
        <v>97</v>
      </c>
      <c r="U1551" s="4">
        <f>1.7</f>
        <v>1.7</v>
      </c>
      <c r="V1551" s="2" t="s">
        <v>62</v>
      </c>
      <c r="W1551" s="2" t="s">
        <v>98</v>
      </c>
      <c r="X1551" s="2" t="s">
        <v>64</v>
      </c>
      <c r="Y1551" s="2" t="s">
        <v>65</v>
      </c>
      <c r="Z1551" s="2">
        <v>0</v>
      </c>
      <c r="AA1551" s="2"/>
      <c r="AB1551" s="2"/>
      <c r="AC1551" s="4">
        <f>P1551*U1551/1000000</f>
        <v>469.371785</v>
      </c>
      <c r="AD1551" s="4">
        <f>AC1551*(1-Z1551/100)</f>
        <v>469.371785</v>
      </c>
      <c r="AE1551" s="2" t="s">
        <v>66</v>
      </c>
      <c r="AF1551" s="2" t="s">
        <v>67</v>
      </c>
      <c r="AG1551" s="2" t="s">
        <v>68</v>
      </c>
      <c r="AH1551" s="2" t="s">
        <v>69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2015</v>
      </c>
      <c r="B1552" s="2" t="s">
        <v>2006</v>
      </c>
      <c r="C1552" s="2" t="s">
        <v>47</v>
      </c>
      <c r="D1552" s="2" t="s">
        <v>2007</v>
      </c>
      <c r="E1552" s="2" t="s">
        <v>377</v>
      </c>
      <c r="F1552" s="2" t="s">
        <v>178</v>
      </c>
      <c r="G1552" s="2" t="s">
        <v>51</v>
      </c>
      <c r="H1552" s="2" t="s">
        <v>52</v>
      </c>
      <c r="I1552" s="2" t="s">
        <v>53</v>
      </c>
      <c r="J1552" s="2" t="s">
        <v>2008</v>
      </c>
      <c r="K1552" s="2" t="s">
        <v>55</v>
      </c>
      <c r="L1552" s="2" t="s">
        <v>51</v>
      </c>
      <c r="M1552" s="2" t="s">
        <v>100</v>
      </c>
      <c r="N1552" s="3">
        <v>276101.05</v>
      </c>
      <c r="O1552" s="3" t="s">
        <v>57</v>
      </c>
      <c r="P1552" s="4">
        <f>IF(O1552="吨",N1552*1000,IF(O1552="万立方米",N1552*10000,""))</f>
        <v>276101050.0</v>
      </c>
      <c r="Q1552" s="2" t="s">
        <v>58</v>
      </c>
      <c r="R1552" s="2" t="s">
        <v>59</v>
      </c>
      <c r="S1552" s="2" t="s">
        <v>101</v>
      </c>
      <c r="T1552" s="2" t="s">
        <v>75</v>
      </c>
      <c r="U1552" s="4">
        <f>0.12</f>
        <v>0.12</v>
      </c>
      <c r="V1552" s="2" t="s">
        <v>62</v>
      </c>
      <c r="W1552" s="2" t="s">
        <v>102</v>
      </c>
      <c r="X1552" s="2" t="s">
        <v>64</v>
      </c>
      <c r="Y1552" s="2" t="s">
        <v>65</v>
      </c>
      <c r="Z1552" s="2">
        <v>0</v>
      </c>
      <c r="AA1552" s="2"/>
      <c r="AB1552" s="2"/>
      <c r="AC1552" s="4">
        <f>P1552*U1552/1000000</f>
        <v>33.132126</v>
      </c>
      <c r="AD1552" s="4">
        <f>AC1552*(1-Z1552/100)</f>
        <v>33.132126</v>
      </c>
      <c r="AE1552" s="2" t="s">
        <v>66</v>
      </c>
      <c r="AF1552" s="2" t="s">
        <v>67</v>
      </c>
      <c r="AG1552" s="2" t="s">
        <v>68</v>
      </c>
      <c r="AH1552" s="2" t="s">
        <v>69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2016</v>
      </c>
      <c r="B1553" s="2" t="s">
        <v>2006</v>
      </c>
      <c r="C1553" s="2" t="s">
        <v>47</v>
      </c>
      <c r="D1553" s="2" t="s">
        <v>2007</v>
      </c>
      <c r="E1553" s="2" t="s">
        <v>377</v>
      </c>
      <c r="F1553" s="2" t="s">
        <v>178</v>
      </c>
      <c r="G1553" s="2" t="s">
        <v>51</v>
      </c>
      <c r="H1553" s="2" t="s">
        <v>52</v>
      </c>
      <c r="I1553" s="2" t="s">
        <v>161</v>
      </c>
      <c r="J1553" s="2" t="s">
        <v>2017</v>
      </c>
      <c r="K1553" s="2" t="s">
        <v>55</v>
      </c>
      <c r="L1553" s="2" t="s">
        <v>51</v>
      </c>
      <c r="M1553" s="2" t="s">
        <v>56</v>
      </c>
      <c r="N1553" s="3">
        <v>1872</v>
      </c>
      <c r="O1553" s="3" t="s">
        <v>57</v>
      </c>
      <c r="P1553" s="4">
        <f>IF(O1553="吨",N1553*1000,IF(O1553="万立方米",N1553*10000,""))</f>
        <v>1872000.0</v>
      </c>
      <c r="Q1553" s="2" t="s">
        <v>58</v>
      </c>
      <c r="R1553" s="2" t="s">
        <v>59</v>
      </c>
      <c r="S1553" s="2" t="s">
        <v>60</v>
      </c>
      <c r="T1553" s="2" t="s">
        <v>61</v>
      </c>
      <c r="U1553" s="4">
        <f>0.06</f>
        <v>0.06</v>
      </c>
      <c r="V1553" s="2" t="s">
        <v>62</v>
      </c>
      <c r="W1553" s="2" t="s">
        <v>63</v>
      </c>
      <c r="X1553" s="2" t="s">
        <v>64</v>
      </c>
      <c r="Y1553" s="2" t="s">
        <v>65</v>
      </c>
      <c r="Z1553" s="2">
        <v>0</v>
      </c>
      <c r="AA1553" s="2"/>
      <c r="AB1553" s="2"/>
      <c r="AC1553" s="4">
        <f>P1553*U1553/1000000</f>
        <v>0.11232</v>
      </c>
      <c r="AD1553" s="4">
        <f>AC1553*(1-Z1553/100)</f>
        <v>0.11232</v>
      </c>
      <c r="AE1553" s="2" t="s">
        <v>66</v>
      </c>
      <c r="AF1553" s="2" t="s">
        <v>67</v>
      </c>
      <c r="AG1553" s="2" t="s">
        <v>68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2018</v>
      </c>
      <c r="B1554" s="2" t="s">
        <v>2006</v>
      </c>
      <c r="C1554" s="2" t="s">
        <v>47</v>
      </c>
      <c r="D1554" s="2" t="s">
        <v>2007</v>
      </c>
      <c r="E1554" s="2" t="s">
        <v>377</v>
      </c>
      <c r="F1554" s="2" t="s">
        <v>178</v>
      </c>
      <c r="G1554" s="2" t="s">
        <v>51</v>
      </c>
      <c r="H1554" s="2" t="s">
        <v>52</v>
      </c>
      <c r="I1554" s="2" t="s">
        <v>161</v>
      </c>
      <c r="J1554" s="2" t="s">
        <v>2017</v>
      </c>
      <c r="K1554" s="2" t="s">
        <v>55</v>
      </c>
      <c r="L1554" s="2" t="s">
        <v>51</v>
      </c>
      <c r="M1554" s="2" t="s">
        <v>73</v>
      </c>
      <c r="N1554" s="3">
        <v>1872</v>
      </c>
      <c r="O1554" s="3" t="s">
        <v>57</v>
      </c>
      <c r="P1554" s="4">
        <f>IF(O1554="吨",N1554*1000,IF(O1554="万立方米",N1554*10000,""))</f>
        <v>1872000.0</v>
      </c>
      <c r="Q1554" s="2" t="s">
        <v>58</v>
      </c>
      <c r="R1554" s="2" t="s">
        <v>59</v>
      </c>
      <c r="S1554" s="2" t="s">
        <v>74</v>
      </c>
      <c r="T1554" s="2" t="s">
        <v>75</v>
      </c>
      <c r="U1554" s="4">
        <f>1.5</f>
        <v>1.5</v>
      </c>
      <c r="V1554" s="2" t="s">
        <v>62</v>
      </c>
      <c r="W1554" s="2" t="s">
        <v>76</v>
      </c>
      <c r="X1554" s="2" t="s">
        <v>64</v>
      </c>
      <c r="Y1554" s="2" t="s">
        <v>65</v>
      </c>
      <c r="Z1554" s="2">
        <v>0</v>
      </c>
      <c r="AA1554" s="2"/>
      <c r="AB1554" s="2"/>
      <c r="AC1554" s="4">
        <f>P1554*U1554/1000000</f>
        <v>2.808</v>
      </c>
      <c r="AD1554" s="4">
        <f>AC1554*(1-Z1554/100)</f>
        <v>2.808</v>
      </c>
      <c r="AE1554" s="2" t="s">
        <v>66</v>
      </c>
      <c r="AF1554" s="2" t="s">
        <v>67</v>
      </c>
      <c r="AG1554" s="2" t="s">
        <v>68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2019</v>
      </c>
      <c r="B1555" s="2" t="s">
        <v>2006</v>
      </c>
      <c r="C1555" s="2" t="s">
        <v>47</v>
      </c>
      <c r="D1555" s="2" t="s">
        <v>2007</v>
      </c>
      <c r="E1555" s="2" t="s">
        <v>377</v>
      </c>
      <c r="F1555" s="2" t="s">
        <v>178</v>
      </c>
      <c r="G1555" s="2" t="s">
        <v>51</v>
      </c>
      <c r="H1555" s="2" t="s">
        <v>52</v>
      </c>
      <c r="I1555" s="2" t="s">
        <v>161</v>
      </c>
      <c r="J1555" s="2" t="s">
        <v>2017</v>
      </c>
      <c r="K1555" s="2" t="s">
        <v>55</v>
      </c>
      <c r="L1555" s="2" t="s">
        <v>51</v>
      </c>
      <c r="M1555" s="2" t="s">
        <v>78</v>
      </c>
      <c r="N1555" s="3">
        <v>1872</v>
      </c>
      <c r="O1555" s="3" t="s">
        <v>57</v>
      </c>
      <c r="P1555" s="4">
        <f>IF(O1555="吨",N1555*1000,IF(O1555="万立方米",N1555*10000,""))</f>
        <v>1872000.0</v>
      </c>
      <c r="Q1555" s="2" t="s">
        <v>58</v>
      </c>
      <c r="R1555" s="2" t="s">
        <v>59</v>
      </c>
      <c r="S1555" s="2" t="s">
        <v>79</v>
      </c>
      <c r="T1555" s="2" t="s">
        <v>75</v>
      </c>
      <c r="U1555" s="4">
        <f>6.0</f>
        <v>6.0</v>
      </c>
      <c r="V1555" s="2" t="s">
        <v>62</v>
      </c>
      <c r="W1555" s="2" t="s">
        <v>80</v>
      </c>
      <c r="X1555" s="2" t="s">
        <v>64</v>
      </c>
      <c r="Y1555" s="2" t="s">
        <v>65</v>
      </c>
      <c r="Z1555" s="2">
        <v>0</v>
      </c>
      <c r="AA1555" s="2"/>
      <c r="AB1555" s="2"/>
      <c r="AC1555" s="4">
        <f>P1555*U1555/1000000</f>
        <v>11.232</v>
      </c>
      <c r="AD1555" s="4">
        <f>AC1555*(1-Z1555/100)</f>
        <v>11.232</v>
      </c>
      <c r="AE1555" s="2" t="s">
        <v>66</v>
      </c>
      <c r="AF1555" s="2" t="s">
        <v>67</v>
      </c>
      <c r="AG1555" s="2" t="s">
        <v>68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2020</v>
      </c>
      <c r="B1556" s="2" t="s">
        <v>2006</v>
      </c>
      <c r="C1556" s="2" t="s">
        <v>47</v>
      </c>
      <c r="D1556" s="2" t="s">
        <v>2007</v>
      </c>
      <c r="E1556" s="2" t="s">
        <v>377</v>
      </c>
      <c r="F1556" s="2" t="s">
        <v>178</v>
      </c>
      <c r="G1556" s="2" t="s">
        <v>51</v>
      </c>
      <c r="H1556" s="2" t="s">
        <v>52</v>
      </c>
      <c r="I1556" s="2" t="s">
        <v>161</v>
      </c>
      <c r="J1556" s="2" t="s">
        <v>2017</v>
      </c>
      <c r="K1556" s="2" t="s">
        <v>55</v>
      </c>
      <c r="L1556" s="2" t="s">
        <v>51</v>
      </c>
      <c r="M1556" s="2" t="s">
        <v>82</v>
      </c>
      <c r="N1556" s="3">
        <v>1872</v>
      </c>
      <c r="O1556" s="3" t="s">
        <v>57</v>
      </c>
      <c r="P1556" s="4">
        <f>IF(O1556="吨",N1556*1000,IF(O1556="万立方米",N1556*10000,""))</f>
        <v>1872000.0</v>
      </c>
      <c r="Q1556" s="2" t="s">
        <v>58</v>
      </c>
      <c r="R1556" s="2" t="s">
        <v>59</v>
      </c>
      <c r="S1556" s="2" t="s">
        <v>83</v>
      </c>
      <c r="T1556" s="2" t="s">
        <v>61</v>
      </c>
      <c r="U1556" s="4">
        <f>0.35</f>
        <v>0.35</v>
      </c>
      <c r="V1556" s="2" t="s">
        <v>62</v>
      </c>
      <c r="W1556" s="2" t="s">
        <v>84</v>
      </c>
      <c r="X1556" s="2" t="s">
        <v>64</v>
      </c>
      <c r="Y1556" s="2" t="s">
        <v>65</v>
      </c>
      <c r="Z1556" s="2">
        <v>0</v>
      </c>
      <c r="AA1556" s="2"/>
      <c r="AB1556" s="2"/>
      <c r="AC1556" s="4">
        <f>P1556*U1556/1000000</f>
        <v>0.6552</v>
      </c>
      <c r="AD1556" s="4">
        <f>AC1556*(1-Z1556/100)</f>
        <v>0.6552</v>
      </c>
      <c r="AE1556" s="2" t="s">
        <v>66</v>
      </c>
      <c r="AF1556" s="2" t="s">
        <v>67</v>
      </c>
      <c r="AG1556" s="2" t="s">
        <v>68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2021</v>
      </c>
      <c r="B1557" s="2" t="s">
        <v>2006</v>
      </c>
      <c r="C1557" s="2" t="s">
        <v>47</v>
      </c>
      <c r="D1557" s="2" t="s">
        <v>2007</v>
      </c>
      <c r="E1557" s="2" t="s">
        <v>377</v>
      </c>
      <c r="F1557" s="2" t="s">
        <v>178</v>
      </c>
      <c r="G1557" s="2" t="s">
        <v>51</v>
      </c>
      <c r="H1557" s="2" t="s">
        <v>52</v>
      </c>
      <c r="I1557" s="2" t="s">
        <v>161</v>
      </c>
      <c r="J1557" s="2" t="s">
        <v>2017</v>
      </c>
      <c r="K1557" s="2" t="s">
        <v>55</v>
      </c>
      <c r="L1557" s="2" t="s">
        <v>51</v>
      </c>
      <c r="M1557" s="2" t="s">
        <v>86</v>
      </c>
      <c r="N1557" s="3">
        <v>1872</v>
      </c>
      <c r="O1557" s="3" t="s">
        <v>57</v>
      </c>
      <c r="P1557" s="4">
        <f>IF(O1557="吨",N1557*1000,IF(O1557="万立方米",N1557*10000,""))</f>
        <v>1872000.0</v>
      </c>
      <c r="Q1557" s="2" t="s">
        <v>58</v>
      </c>
      <c r="R1557" s="2" t="s">
        <v>59</v>
      </c>
      <c r="S1557" s="2" t="s">
        <v>87</v>
      </c>
      <c r="T1557" s="2" t="s">
        <v>88</v>
      </c>
      <c r="U1557" s="4">
        <f>0.75</f>
        <v>0.75</v>
      </c>
      <c r="V1557" s="2" t="s">
        <v>62</v>
      </c>
      <c r="W1557" s="2" t="s">
        <v>89</v>
      </c>
      <c r="X1557" s="2" t="s">
        <v>64</v>
      </c>
      <c r="Y1557" s="2" t="s">
        <v>65</v>
      </c>
      <c r="Z1557" s="2">
        <v>0</v>
      </c>
      <c r="AA1557" s="2"/>
      <c r="AB1557" s="2"/>
      <c r="AC1557" s="4">
        <f>P1557*U1557/1000000</f>
        <v>1.404</v>
      </c>
      <c r="AD1557" s="4">
        <f>AC1558*(1-AA1557/100)+(AC1557-AC1558)*(1-AB1557/100)</f>
        <v>1.404</v>
      </c>
      <c r="AE1557" s="2" t="s">
        <v>66</v>
      </c>
      <c r="AF1557" s="2" t="s">
        <v>67</v>
      </c>
      <c r="AG1557" s="2" t="s">
        <v>68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2022</v>
      </c>
      <c r="B1558" s="2" t="s">
        <v>2006</v>
      </c>
      <c r="C1558" s="2" t="s">
        <v>47</v>
      </c>
      <c r="D1558" s="2" t="s">
        <v>2007</v>
      </c>
      <c r="E1558" s="2" t="s">
        <v>377</v>
      </c>
      <c r="F1558" s="2" t="s">
        <v>178</v>
      </c>
      <c r="G1558" s="2" t="s">
        <v>51</v>
      </c>
      <c r="H1558" s="2" t="s">
        <v>52</v>
      </c>
      <c r="I1558" s="2" t="s">
        <v>161</v>
      </c>
      <c r="J1558" s="2" t="s">
        <v>2017</v>
      </c>
      <c r="K1558" s="2" t="s">
        <v>55</v>
      </c>
      <c r="L1558" s="2" t="s">
        <v>51</v>
      </c>
      <c r="M1558" s="2" t="s">
        <v>91</v>
      </c>
      <c r="N1558" s="3">
        <v>1872</v>
      </c>
      <c r="O1558" s="3" t="s">
        <v>57</v>
      </c>
      <c r="P1558" s="4">
        <f>IF(O1558="吨",N1558*1000,IF(O1558="万立方米",N1558*10000,""))</f>
        <v>1872000.0</v>
      </c>
      <c r="Q1558" s="2" t="s">
        <v>58</v>
      </c>
      <c r="R1558" s="2" t="s">
        <v>59</v>
      </c>
      <c r="S1558" s="2" t="s">
        <v>92</v>
      </c>
      <c r="T1558" s="2" t="s">
        <v>88</v>
      </c>
      <c r="U1558" s="4">
        <f>0.75</f>
        <v>0.75</v>
      </c>
      <c r="V1558" s="2" t="s">
        <v>62</v>
      </c>
      <c r="W1558" s="2" t="s">
        <v>93</v>
      </c>
      <c r="X1558" s="2" t="s">
        <v>64</v>
      </c>
      <c r="Y1558" s="2" t="s">
        <v>65</v>
      </c>
      <c r="Z1558" s="2">
        <v>0</v>
      </c>
      <c r="AA1558" s="2"/>
      <c r="AB1558" s="2"/>
      <c r="AC1558" s="4">
        <f>P1558*U1558/1000000</f>
        <v>1.404</v>
      </c>
      <c r="AD1558" s="4">
        <f>AC1558*(1-Z1558/100)</f>
        <v>1.404</v>
      </c>
      <c r="AE1558" s="2" t="s">
        <v>66</v>
      </c>
      <c r="AF1558" s="2" t="s">
        <v>67</v>
      </c>
      <c r="AG1558" s="2" t="s">
        <v>68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2023</v>
      </c>
      <c r="B1559" s="2" t="s">
        <v>2006</v>
      </c>
      <c r="C1559" s="2" t="s">
        <v>47</v>
      </c>
      <c r="D1559" s="2" t="s">
        <v>2007</v>
      </c>
      <c r="E1559" s="2" t="s">
        <v>377</v>
      </c>
      <c r="F1559" s="2" t="s">
        <v>178</v>
      </c>
      <c r="G1559" s="2" t="s">
        <v>51</v>
      </c>
      <c r="H1559" s="2" t="s">
        <v>52</v>
      </c>
      <c r="I1559" s="2" t="s">
        <v>161</v>
      </c>
      <c r="J1559" s="2" t="s">
        <v>2017</v>
      </c>
      <c r="K1559" s="2" t="s">
        <v>55</v>
      </c>
      <c r="L1559" s="2" t="s">
        <v>51</v>
      </c>
      <c r="M1559" s="2" t="s">
        <v>95</v>
      </c>
      <c r="N1559" s="3">
        <v>1872</v>
      </c>
      <c r="O1559" s="3" t="s">
        <v>57</v>
      </c>
      <c r="P1559" s="4">
        <f>IF(O1559="吨",N1559*1000,IF(O1559="万立方米",N1559*10000,""))</f>
        <v>1872000.0</v>
      </c>
      <c r="Q1559" s="2" t="s">
        <v>58</v>
      </c>
      <c r="R1559" s="2" t="s">
        <v>59</v>
      </c>
      <c r="S1559" s="2" t="s">
        <v>96</v>
      </c>
      <c r="T1559" s="2" t="s">
        <v>97</v>
      </c>
      <c r="U1559" s="4">
        <f>1.7</f>
        <v>1.7</v>
      </c>
      <c r="V1559" s="2" t="s">
        <v>62</v>
      </c>
      <c r="W1559" s="2" t="s">
        <v>98</v>
      </c>
      <c r="X1559" s="2" t="s">
        <v>64</v>
      </c>
      <c r="Y1559" s="2" t="s">
        <v>65</v>
      </c>
      <c r="Z1559" s="2">
        <v>0</v>
      </c>
      <c r="AA1559" s="2"/>
      <c r="AB1559" s="2"/>
      <c r="AC1559" s="4">
        <f>P1559*U1559/1000000</f>
        <v>3.1824</v>
      </c>
      <c r="AD1559" s="4">
        <f>AC1559*(1-Z1559/100)</f>
        <v>3.1824</v>
      </c>
      <c r="AE1559" s="2" t="s">
        <v>66</v>
      </c>
      <c r="AF1559" s="2" t="s">
        <v>67</v>
      </c>
      <c r="AG1559" s="2" t="s">
        <v>68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2024</v>
      </c>
      <c r="B1560" s="2" t="s">
        <v>2006</v>
      </c>
      <c r="C1560" s="2" t="s">
        <v>47</v>
      </c>
      <c r="D1560" s="2" t="s">
        <v>2007</v>
      </c>
      <c r="E1560" s="2" t="s">
        <v>377</v>
      </c>
      <c r="F1560" s="2" t="s">
        <v>178</v>
      </c>
      <c r="G1560" s="2" t="s">
        <v>51</v>
      </c>
      <c r="H1560" s="2" t="s">
        <v>52</v>
      </c>
      <c r="I1560" s="2" t="s">
        <v>161</v>
      </c>
      <c r="J1560" s="2" t="s">
        <v>2017</v>
      </c>
      <c r="K1560" s="2" t="s">
        <v>55</v>
      </c>
      <c r="L1560" s="2" t="s">
        <v>51</v>
      </c>
      <c r="M1560" s="2" t="s">
        <v>100</v>
      </c>
      <c r="N1560" s="3">
        <v>1872</v>
      </c>
      <c r="O1560" s="3" t="s">
        <v>57</v>
      </c>
      <c r="P1560" s="4">
        <f>IF(O1560="吨",N1560*1000,IF(O1560="万立方米",N1560*10000,""))</f>
        <v>1872000.0</v>
      </c>
      <c r="Q1560" s="2" t="s">
        <v>58</v>
      </c>
      <c r="R1560" s="2" t="s">
        <v>59</v>
      </c>
      <c r="S1560" s="2" t="s">
        <v>101</v>
      </c>
      <c r="T1560" s="2" t="s">
        <v>75</v>
      </c>
      <c r="U1560" s="4">
        <f>0.12</f>
        <v>0.12</v>
      </c>
      <c r="V1560" s="2" t="s">
        <v>62</v>
      </c>
      <c r="W1560" s="2" t="s">
        <v>102</v>
      </c>
      <c r="X1560" s="2" t="s">
        <v>64</v>
      </c>
      <c r="Y1560" s="2" t="s">
        <v>65</v>
      </c>
      <c r="Z1560" s="2">
        <v>0</v>
      </c>
      <c r="AA1560" s="2"/>
      <c r="AB1560" s="2"/>
      <c r="AC1560" s="4">
        <f>P1560*U1560/1000000</f>
        <v>0.22464</v>
      </c>
      <c r="AD1560" s="4">
        <f>AC1560*(1-Z1560/100)</f>
        <v>0.22464</v>
      </c>
      <c r="AE1560" s="2" t="s">
        <v>66</v>
      </c>
      <c r="AF1560" s="2" t="s">
        <v>67</v>
      </c>
      <c r="AG1560" s="2" t="s">
        <v>68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2025</v>
      </c>
      <c r="B1561" s="2" t="s">
        <v>2006</v>
      </c>
      <c r="C1561" s="2" t="s">
        <v>47</v>
      </c>
      <c r="D1561" s="2" t="s">
        <v>2007</v>
      </c>
      <c r="E1561" s="2" t="s">
        <v>377</v>
      </c>
      <c r="F1561" s="2" t="s">
        <v>178</v>
      </c>
      <c r="G1561" s="2" t="s">
        <v>51</v>
      </c>
      <c r="H1561" s="2" t="s">
        <v>52</v>
      </c>
      <c r="I1561" s="2"/>
      <c r="J1561" s="2"/>
      <c r="K1561" s="2" t="s">
        <v>147</v>
      </c>
      <c r="L1561" s="2" t="s">
        <v>148</v>
      </c>
      <c r="M1561" s="2" t="s">
        <v>104</v>
      </c>
      <c r="N1561" s="3"/>
      <c r="O1561" s="3"/>
      <c r="P1561" s="4">
        <v>276101050.0</v>
      </c>
      <c r="Q1561" s="2" t="s">
        <v>105</v>
      </c>
      <c r="R1561" s="2" t="s">
        <v>106</v>
      </c>
      <c r="S1561" s="2" t="s">
        <v>107</v>
      </c>
      <c r="T1561" s="2" t="s">
        <v>108</v>
      </c>
      <c r="U1561" s="4">
        <f>0.0</f>
        <v>0.0</v>
      </c>
      <c r="V1561" s="2" t="s">
        <v>109</v>
      </c>
      <c r="W1561" s="2" t="s">
        <v>110</v>
      </c>
      <c r="X1561" s="2"/>
      <c r="Y1561" s="2" t="s">
        <v>65</v>
      </c>
      <c r="Z1561" s="2">
        <v>0</v>
      </c>
      <c r="AA1561" s="2"/>
      <c r="AB1561" s="2"/>
      <c r="AC1561" s="4">
        <f>P1561*U1561/1000000</f>
        <v>0.0</v>
      </c>
      <c r="AD1561" s="4">
        <f>AC1561*(1-Z1561/100)</f>
        <v>0.0</v>
      </c>
      <c r="AE1561" s="2" t="s">
        <v>66</v>
      </c>
      <c r="AF1561" s="2" t="s">
        <v>67</v>
      </c>
      <c r="AG1561" s="2" t="s">
        <v>68</v>
      </c>
      <c r="AH1561" s="2" t="s">
        <v>69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2026</v>
      </c>
      <c r="B1562" s="2" t="s">
        <v>2027</v>
      </c>
      <c r="C1562" s="2" t="s">
        <v>47</v>
      </c>
      <c r="D1562" s="2" t="s">
        <v>2028</v>
      </c>
      <c r="E1562" s="2" t="s">
        <v>227</v>
      </c>
      <c r="F1562" s="2" t="s">
        <v>178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51</v>
      </c>
      <c r="M1562" s="2" t="s">
        <v>56</v>
      </c>
      <c r="N1562" s="3">
        <v>1004222.329</v>
      </c>
      <c r="O1562" s="3" t="s">
        <v>57</v>
      </c>
      <c r="P1562" s="4">
        <f>IF(O1562="吨",N1562*1000,IF(O1562="万立方米",N1562*10000,""))</f>
        <v>1004222329.0</v>
      </c>
      <c r="Q1562" s="2" t="s">
        <v>58</v>
      </c>
      <c r="R1562" s="2" t="s">
        <v>59</v>
      </c>
      <c r="S1562" s="2" t="s">
        <v>60</v>
      </c>
      <c r="T1562" s="2" t="s">
        <v>61</v>
      </c>
      <c r="U1562" s="4">
        <f>0.06</f>
        <v>0.06</v>
      </c>
      <c r="V1562" s="2" t="s">
        <v>62</v>
      </c>
      <c r="W1562" s="2" t="s">
        <v>63</v>
      </c>
      <c r="X1562" s="2" t="s">
        <v>64</v>
      </c>
      <c r="Y1562" s="2" t="s">
        <v>65</v>
      </c>
      <c r="Z1562" s="2">
        <v>0</v>
      </c>
      <c r="AA1562" s="2"/>
      <c r="AB1562" s="2"/>
      <c r="AC1562" s="4">
        <f>P1562*U1562/1000000</f>
        <v>60.253339739999994</v>
      </c>
      <c r="AD1562" s="4">
        <f>AC1562*(1-Z1562/100)</f>
        <v>60.253339739999994</v>
      </c>
      <c r="AE1562" s="2" t="s">
        <v>66</v>
      </c>
      <c r="AF1562" s="2" t="s">
        <v>67</v>
      </c>
      <c r="AG1562" s="2" t="s">
        <v>68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2029</v>
      </c>
      <c r="B1563" s="2" t="s">
        <v>2027</v>
      </c>
      <c r="C1563" s="2" t="s">
        <v>47</v>
      </c>
      <c r="D1563" s="2" t="s">
        <v>2028</v>
      </c>
      <c r="E1563" s="2" t="s">
        <v>227</v>
      </c>
      <c r="F1563" s="2" t="s">
        <v>178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51</v>
      </c>
      <c r="M1563" s="2" t="s">
        <v>73</v>
      </c>
      <c r="N1563" s="3">
        <v>1004222.329</v>
      </c>
      <c r="O1563" s="3" t="s">
        <v>57</v>
      </c>
      <c r="P1563" s="4">
        <f>IF(O1563="吨",N1563*1000,IF(O1563="万立方米",N1563*10000,""))</f>
        <v>1004222329.0</v>
      </c>
      <c r="Q1563" s="2" t="s">
        <v>58</v>
      </c>
      <c r="R1563" s="2" t="s">
        <v>59</v>
      </c>
      <c r="S1563" s="2" t="s">
        <v>74</v>
      </c>
      <c r="T1563" s="2" t="s">
        <v>75</v>
      </c>
      <c r="U1563" s="4">
        <f>1.5</f>
        <v>1.5</v>
      </c>
      <c r="V1563" s="2" t="s">
        <v>62</v>
      </c>
      <c r="W1563" s="2" t="s">
        <v>76</v>
      </c>
      <c r="X1563" s="2" t="s">
        <v>64</v>
      </c>
      <c r="Y1563" s="2" t="s">
        <v>65</v>
      </c>
      <c r="Z1563" s="2">
        <v>0</v>
      </c>
      <c r="AA1563" s="2"/>
      <c r="AB1563" s="2"/>
      <c r="AC1563" s="4">
        <f>P1563*U1563/1000000</f>
        <v>1506.3334935</v>
      </c>
      <c r="AD1563" s="4">
        <f>AC1563*(1-Z1563/100)</f>
        <v>1506.3334935</v>
      </c>
      <c r="AE1563" s="2" t="s">
        <v>66</v>
      </c>
      <c r="AF1563" s="2" t="s">
        <v>67</v>
      </c>
      <c r="AG1563" s="2" t="s">
        <v>68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2030</v>
      </c>
      <c r="B1564" s="2" t="s">
        <v>2027</v>
      </c>
      <c r="C1564" s="2" t="s">
        <v>47</v>
      </c>
      <c r="D1564" s="2" t="s">
        <v>2028</v>
      </c>
      <c r="E1564" s="2" t="s">
        <v>227</v>
      </c>
      <c r="F1564" s="2" t="s">
        <v>178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51</v>
      </c>
      <c r="M1564" s="2" t="s">
        <v>78</v>
      </c>
      <c r="N1564" s="3">
        <v>1004222.329</v>
      </c>
      <c r="O1564" s="3" t="s">
        <v>57</v>
      </c>
      <c r="P1564" s="4">
        <f>IF(O1564="吨",N1564*1000,IF(O1564="万立方米",N1564*10000,""))</f>
        <v>1004222329.0</v>
      </c>
      <c r="Q1564" s="2" t="s">
        <v>58</v>
      </c>
      <c r="R1564" s="2" t="s">
        <v>59</v>
      </c>
      <c r="S1564" s="2" t="s">
        <v>79</v>
      </c>
      <c r="T1564" s="2" t="s">
        <v>75</v>
      </c>
      <c r="U1564" s="4">
        <f>6.0</f>
        <v>6.0</v>
      </c>
      <c r="V1564" s="2" t="s">
        <v>62</v>
      </c>
      <c r="W1564" s="2" t="s">
        <v>80</v>
      </c>
      <c r="X1564" s="2" t="s">
        <v>64</v>
      </c>
      <c r="Y1564" s="2" t="s">
        <v>65</v>
      </c>
      <c r="Z1564" s="2">
        <v>0</v>
      </c>
      <c r="AA1564" s="2"/>
      <c r="AB1564" s="2"/>
      <c r="AC1564" s="4">
        <f>P1564*U1564/1000000</f>
        <v>6025.333974</v>
      </c>
      <c r="AD1564" s="4">
        <f>AC1564*(1-Z1564/100)</f>
        <v>6025.333974</v>
      </c>
      <c r="AE1564" s="2" t="s">
        <v>66</v>
      </c>
      <c r="AF1564" s="2" t="s">
        <v>67</v>
      </c>
      <c r="AG1564" s="2" t="s">
        <v>68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2031</v>
      </c>
      <c r="B1565" s="2" t="s">
        <v>2027</v>
      </c>
      <c r="C1565" s="2" t="s">
        <v>47</v>
      </c>
      <c r="D1565" s="2" t="s">
        <v>2028</v>
      </c>
      <c r="E1565" s="2" t="s">
        <v>227</v>
      </c>
      <c r="F1565" s="2" t="s">
        <v>178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51</v>
      </c>
      <c r="M1565" s="2" t="s">
        <v>82</v>
      </c>
      <c r="N1565" s="3">
        <v>1004222.329</v>
      </c>
      <c r="O1565" s="3" t="s">
        <v>57</v>
      </c>
      <c r="P1565" s="4">
        <f>IF(O1565="吨",N1565*1000,IF(O1565="万立方米",N1565*10000,""))</f>
        <v>1004222329.0</v>
      </c>
      <c r="Q1565" s="2" t="s">
        <v>58</v>
      </c>
      <c r="R1565" s="2" t="s">
        <v>59</v>
      </c>
      <c r="S1565" s="2" t="s">
        <v>83</v>
      </c>
      <c r="T1565" s="2" t="s">
        <v>61</v>
      </c>
      <c r="U1565" s="4">
        <f>0.35</f>
        <v>0.35</v>
      </c>
      <c r="V1565" s="2" t="s">
        <v>62</v>
      </c>
      <c r="W1565" s="2" t="s">
        <v>84</v>
      </c>
      <c r="X1565" s="2" t="s">
        <v>64</v>
      </c>
      <c r="Y1565" s="2" t="s">
        <v>65</v>
      </c>
      <c r="Z1565" s="2">
        <v>0</v>
      </c>
      <c r="AA1565" s="2"/>
      <c r="AB1565" s="2"/>
      <c r="AC1565" s="4">
        <f>P1565*U1565/1000000</f>
        <v>351.47781514999997</v>
      </c>
      <c r="AD1565" s="4">
        <f>AC1565*(1-Z1565/100)</f>
        <v>351.47781514999997</v>
      </c>
      <c r="AE1565" s="2" t="s">
        <v>66</v>
      </c>
      <c r="AF1565" s="2" t="s">
        <v>67</v>
      </c>
      <c r="AG1565" s="2" t="s">
        <v>68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2032</v>
      </c>
      <c r="B1566" s="2" t="s">
        <v>2027</v>
      </c>
      <c r="C1566" s="2" t="s">
        <v>47</v>
      </c>
      <c r="D1566" s="2" t="s">
        <v>2028</v>
      </c>
      <c r="E1566" s="2" t="s">
        <v>227</v>
      </c>
      <c r="F1566" s="2" t="s">
        <v>178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51</v>
      </c>
      <c r="M1566" s="2" t="s">
        <v>86</v>
      </c>
      <c r="N1566" s="3">
        <v>1004222.329</v>
      </c>
      <c r="O1566" s="3" t="s">
        <v>57</v>
      </c>
      <c r="P1566" s="4">
        <f>IF(O1566="吨",N1566*1000,IF(O1566="万立方米",N1566*10000,""))</f>
        <v>1004222329.0</v>
      </c>
      <c r="Q1566" s="2" t="s">
        <v>58</v>
      </c>
      <c r="R1566" s="2" t="s">
        <v>59</v>
      </c>
      <c r="S1566" s="2" t="s">
        <v>87</v>
      </c>
      <c r="T1566" s="2" t="s">
        <v>88</v>
      </c>
      <c r="U1566" s="4">
        <f>0.75</f>
        <v>0.75</v>
      </c>
      <c r="V1566" s="2" t="s">
        <v>62</v>
      </c>
      <c r="W1566" s="2" t="s">
        <v>89</v>
      </c>
      <c r="X1566" s="2" t="s">
        <v>64</v>
      </c>
      <c r="Y1566" s="2" t="s">
        <v>65</v>
      </c>
      <c r="Z1566" s="2">
        <v>0</v>
      </c>
      <c r="AA1566" s="2"/>
      <c r="AB1566" s="2"/>
      <c r="AC1566" s="4">
        <f>P1566*U1566/1000000</f>
        <v>753.16674675</v>
      </c>
      <c r="AD1566" s="4">
        <f>AC1567*(1-AA1566/100)+(AC1566-AC1567)*(1-AB1566/100)</f>
        <v>753.16674675</v>
      </c>
      <c r="AE1566" s="2" t="s">
        <v>66</v>
      </c>
      <c r="AF1566" s="2" t="s">
        <v>67</v>
      </c>
      <c r="AG1566" s="2" t="s">
        <v>68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2033</v>
      </c>
      <c r="B1567" s="2" t="s">
        <v>2027</v>
      </c>
      <c r="C1567" s="2" t="s">
        <v>47</v>
      </c>
      <c r="D1567" s="2" t="s">
        <v>2028</v>
      </c>
      <c r="E1567" s="2" t="s">
        <v>227</v>
      </c>
      <c r="F1567" s="2" t="s">
        <v>178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51</v>
      </c>
      <c r="M1567" s="2" t="s">
        <v>91</v>
      </c>
      <c r="N1567" s="3">
        <v>1004222.329</v>
      </c>
      <c r="O1567" s="3" t="s">
        <v>57</v>
      </c>
      <c r="P1567" s="4">
        <f>IF(O1567="吨",N1567*1000,IF(O1567="万立方米",N1567*10000,""))</f>
        <v>1004222329.0</v>
      </c>
      <c r="Q1567" s="2" t="s">
        <v>58</v>
      </c>
      <c r="R1567" s="2" t="s">
        <v>59</v>
      </c>
      <c r="S1567" s="2" t="s">
        <v>92</v>
      </c>
      <c r="T1567" s="2" t="s">
        <v>88</v>
      </c>
      <c r="U1567" s="4">
        <f>0.75</f>
        <v>0.75</v>
      </c>
      <c r="V1567" s="2" t="s">
        <v>62</v>
      </c>
      <c r="W1567" s="2" t="s">
        <v>93</v>
      </c>
      <c r="X1567" s="2" t="s">
        <v>64</v>
      </c>
      <c r="Y1567" s="2" t="s">
        <v>65</v>
      </c>
      <c r="Z1567" s="2">
        <v>0</v>
      </c>
      <c r="AA1567" s="2"/>
      <c r="AB1567" s="2"/>
      <c r="AC1567" s="4">
        <f>P1567*U1567/1000000</f>
        <v>753.16674675</v>
      </c>
      <c r="AD1567" s="4">
        <f>AC1567*(1-Z1567/100)</f>
        <v>753.16674675</v>
      </c>
      <c r="AE1567" s="2" t="s">
        <v>66</v>
      </c>
      <c r="AF1567" s="2" t="s">
        <v>67</v>
      </c>
      <c r="AG1567" s="2" t="s">
        <v>68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2034</v>
      </c>
      <c r="B1568" s="2" t="s">
        <v>2027</v>
      </c>
      <c r="C1568" s="2" t="s">
        <v>47</v>
      </c>
      <c r="D1568" s="2" t="s">
        <v>2028</v>
      </c>
      <c r="E1568" s="2" t="s">
        <v>227</v>
      </c>
      <c r="F1568" s="2" t="s">
        <v>178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51</v>
      </c>
      <c r="M1568" s="2" t="s">
        <v>95</v>
      </c>
      <c r="N1568" s="3">
        <v>1004222.329</v>
      </c>
      <c r="O1568" s="3" t="s">
        <v>57</v>
      </c>
      <c r="P1568" s="4">
        <f>IF(O1568="吨",N1568*1000,IF(O1568="万立方米",N1568*10000,""))</f>
        <v>1004222329.0</v>
      </c>
      <c r="Q1568" s="2" t="s">
        <v>58</v>
      </c>
      <c r="R1568" s="2" t="s">
        <v>59</v>
      </c>
      <c r="S1568" s="2" t="s">
        <v>96</v>
      </c>
      <c r="T1568" s="2" t="s">
        <v>97</v>
      </c>
      <c r="U1568" s="4">
        <f>1.7</f>
        <v>1.7</v>
      </c>
      <c r="V1568" s="2" t="s">
        <v>62</v>
      </c>
      <c r="W1568" s="2" t="s">
        <v>98</v>
      </c>
      <c r="X1568" s="2" t="s">
        <v>64</v>
      </c>
      <c r="Y1568" s="2" t="s">
        <v>65</v>
      </c>
      <c r="Z1568" s="2">
        <v>0</v>
      </c>
      <c r="AA1568" s="2"/>
      <c r="AB1568" s="2"/>
      <c r="AC1568" s="4">
        <f>P1568*U1568/1000000</f>
        <v>1707.1779592999999</v>
      </c>
      <c r="AD1568" s="4">
        <f>AC1568*(1-Z1568/100)</f>
        <v>1707.1779592999999</v>
      </c>
      <c r="AE1568" s="2" t="s">
        <v>66</v>
      </c>
      <c r="AF1568" s="2" t="s">
        <v>67</v>
      </c>
      <c r="AG1568" s="2" t="s">
        <v>68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2035</v>
      </c>
      <c r="B1569" s="2" t="s">
        <v>2027</v>
      </c>
      <c r="C1569" s="2" t="s">
        <v>47</v>
      </c>
      <c r="D1569" s="2" t="s">
        <v>2028</v>
      </c>
      <c r="E1569" s="2" t="s">
        <v>227</v>
      </c>
      <c r="F1569" s="2" t="s">
        <v>178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51</v>
      </c>
      <c r="M1569" s="2" t="s">
        <v>100</v>
      </c>
      <c r="N1569" s="3">
        <v>1004222.329</v>
      </c>
      <c r="O1569" s="3" t="s">
        <v>57</v>
      </c>
      <c r="P1569" s="4">
        <f>IF(O1569="吨",N1569*1000,IF(O1569="万立方米",N1569*10000,""))</f>
        <v>1004222329.0</v>
      </c>
      <c r="Q1569" s="2" t="s">
        <v>58</v>
      </c>
      <c r="R1569" s="2" t="s">
        <v>59</v>
      </c>
      <c r="S1569" s="2" t="s">
        <v>101</v>
      </c>
      <c r="T1569" s="2" t="s">
        <v>75</v>
      </c>
      <c r="U1569" s="4">
        <f>0.12</f>
        <v>0.12</v>
      </c>
      <c r="V1569" s="2" t="s">
        <v>62</v>
      </c>
      <c r="W1569" s="2" t="s">
        <v>102</v>
      </c>
      <c r="X1569" s="2" t="s">
        <v>64</v>
      </c>
      <c r="Y1569" s="2" t="s">
        <v>65</v>
      </c>
      <c r="Z1569" s="2">
        <v>0</v>
      </c>
      <c r="AA1569" s="2"/>
      <c r="AB1569" s="2"/>
      <c r="AC1569" s="4">
        <f>P1569*U1569/1000000</f>
        <v>120.50667947999999</v>
      </c>
      <c r="AD1569" s="4">
        <f>AC1569*(1-Z1569/100)</f>
        <v>120.50667947999999</v>
      </c>
      <c r="AE1569" s="2" t="s">
        <v>66</v>
      </c>
      <c r="AF1569" s="2" t="s">
        <v>67</v>
      </c>
      <c r="AG1569" s="2" t="s">
        <v>68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2036</v>
      </c>
      <c r="B1570" s="2" t="s">
        <v>2027</v>
      </c>
      <c r="C1570" s="2" t="s">
        <v>47</v>
      </c>
      <c r="D1570" s="2" t="s">
        <v>2028</v>
      </c>
      <c r="E1570" s="2" t="s">
        <v>227</v>
      </c>
      <c r="F1570" s="2" t="s">
        <v>178</v>
      </c>
      <c r="G1570" s="2" t="s">
        <v>51</v>
      </c>
      <c r="H1570" s="2" t="s">
        <v>52</v>
      </c>
      <c r="I1570" s="2" t="s">
        <v>161</v>
      </c>
      <c r="J1570" s="2" t="s">
        <v>279</v>
      </c>
      <c r="K1570" s="2" t="s">
        <v>55</v>
      </c>
      <c r="L1570" s="2" t="s">
        <v>51</v>
      </c>
      <c r="M1570" s="2" t="s">
        <v>56</v>
      </c>
      <c r="N1570" s="3">
        <v>132.892</v>
      </c>
      <c r="O1570" s="3" t="s">
        <v>57</v>
      </c>
      <c r="P1570" s="4">
        <f>IF(O1570="吨",N1570*1000,IF(O1570="万立方米",N1570*10000,""))</f>
        <v>132892.0</v>
      </c>
      <c r="Q1570" s="2" t="s">
        <v>58</v>
      </c>
      <c r="R1570" s="2" t="s">
        <v>59</v>
      </c>
      <c r="S1570" s="2" t="s">
        <v>60</v>
      </c>
      <c r="T1570" s="2" t="s">
        <v>61</v>
      </c>
      <c r="U1570" s="4">
        <f>0.06</f>
        <v>0.06</v>
      </c>
      <c r="V1570" s="2" t="s">
        <v>62</v>
      </c>
      <c r="W1570" s="2" t="s">
        <v>63</v>
      </c>
      <c r="X1570" s="2" t="s">
        <v>64</v>
      </c>
      <c r="Y1570" s="2" t="s">
        <v>65</v>
      </c>
      <c r="Z1570" s="2">
        <v>0</v>
      </c>
      <c r="AA1570" s="2"/>
      <c r="AB1570" s="2"/>
      <c r="AC1570" s="4">
        <f>P1570*U1570/1000000</f>
        <v>0.00797352</v>
      </c>
      <c r="AD1570" s="4">
        <f>AC1570*(1-Z1570/100)</f>
        <v>0.00797352</v>
      </c>
      <c r="AE1570" s="2" t="s">
        <v>66</v>
      </c>
      <c r="AF1570" s="2" t="s">
        <v>67</v>
      </c>
      <c r="AG1570" s="2" t="s">
        <v>68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2037</v>
      </c>
      <c r="B1571" s="2" t="s">
        <v>2027</v>
      </c>
      <c r="C1571" s="2" t="s">
        <v>47</v>
      </c>
      <c r="D1571" s="2" t="s">
        <v>2028</v>
      </c>
      <c r="E1571" s="2" t="s">
        <v>227</v>
      </c>
      <c r="F1571" s="2" t="s">
        <v>178</v>
      </c>
      <c r="G1571" s="2" t="s">
        <v>51</v>
      </c>
      <c r="H1571" s="2" t="s">
        <v>52</v>
      </c>
      <c r="I1571" s="2" t="s">
        <v>161</v>
      </c>
      <c r="J1571" s="2" t="s">
        <v>279</v>
      </c>
      <c r="K1571" s="2" t="s">
        <v>55</v>
      </c>
      <c r="L1571" s="2" t="s">
        <v>51</v>
      </c>
      <c r="M1571" s="2" t="s">
        <v>73</v>
      </c>
      <c r="N1571" s="3">
        <v>132.892</v>
      </c>
      <c r="O1571" s="3" t="s">
        <v>57</v>
      </c>
      <c r="P1571" s="4">
        <f>IF(O1571="吨",N1571*1000,IF(O1571="万立方米",N1571*10000,""))</f>
        <v>132892.0</v>
      </c>
      <c r="Q1571" s="2" t="s">
        <v>58</v>
      </c>
      <c r="R1571" s="2" t="s">
        <v>59</v>
      </c>
      <c r="S1571" s="2" t="s">
        <v>74</v>
      </c>
      <c r="T1571" s="2" t="s">
        <v>75</v>
      </c>
      <c r="U1571" s="4">
        <f>1.5</f>
        <v>1.5</v>
      </c>
      <c r="V1571" s="2" t="s">
        <v>62</v>
      </c>
      <c r="W1571" s="2" t="s">
        <v>76</v>
      </c>
      <c r="X1571" s="2" t="s">
        <v>64</v>
      </c>
      <c r="Y1571" s="2" t="s">
        <v>65</v>
      </c>
      <c r="Z1571" s="2">
        <v>0</v>
      </c>
      <c r="AA1571" s="2"/>
      <c r="AB1571" s="2"/>
      <c r="AC1571" s="4">
        <f>P1571*U1571/1000000</f>
        <v>0.199338</v>
      </c>
      <c r="AD1571" s="4">
        <f>AC1571*(1-Z1571/100)</f>
        <v>0.199338</v>
      </c>
      <c r="AE1571" s="2" t="s">
        <v>66</v>
      </c>
      <c r="AF1571" s="2" t="s">
        <v>67</v>
      </c>
      <c r="AG1571" s="2" t="s">
        <v>68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2038</v>
      </c>
      <c r="B1572" s="2" t="s">
        <v>2027</v>
      </c>
      <c r="C1572" s="2" t="s">
        <v>47</v>
      </c>
      <c r="D1572" s="2" t="s">
        <v>2028</v>
      </c>
      <c r="E1572" s="2" t="s">
        <v>227</v>
      </c>
      <c r="F1572" s="2" t="s">
        <v>178</v>
      </c>
      <c r="G1572" s="2" t="s">
        <v>51</v>
      </c>
      <c r="H1572" s="2" t="s">
        <v>52</v>
      </c>
      <c r="I1572" s="2" t="s">
        <v>161</v>
      </c>
      <c r="J1572" s="2" t="s">
        <v>279</v>
      </c>
      <c r="K1572" s="2" t="s">
        <v>55</v>
      </c>
      <c r="L1572" s="2" t="s">
        <v>51</v>
      </c>
      <c r="M1572" s="2" t="s">
        <v>78</v>
      </c>
      <c r="N1572" s="3">
        <v>132.892</v>
      </c>
      <c r="O1572" s="3" t="s">
        <v>57</v>
      </c>
      <c r="P1572" s="4">
        <f>IF(O1572="吨",N1572*1000,IF(O1572="万立方米",N1572*10000,""))</f>
        <v>132892.0</v>
      </c>
      <c r="Q1572" s="2" t="s">
        <v>58</v>
      </c>
      <c r="R1572" s="2" t="s">
        <v>59</v>
      </c>
      <c r="S1572" s="2" t="s">
        <v>79</v>
      </c>
      <c r="T1572" s="2" t="s">
        <v>75</v>
      </c>
      <c r="U1572" s="4">
        <f>6.0</f>
        <v>6.0</v>
      </c>
      <c r="V1572" s="2" t="s">
        <v>62</v>
      </c>
      <c r="W1572" s="2" t="s">
        <v>80</v>
      </c>
      <c r="X1572" s="2" t="s">
        <v>64</v>
      </c>
      <c r="Y1572" s="2" t="s">
        <v>65</v>
      </c>
      <c r="Z1572" s="2">
        <v>0</v>
      </c>
      <c r="AA1572" s="2"/>
      <c r="AB1572" s="2"/>
      <c r="AC1572" s="4">
        <f>P1572*U1572/1000000</f>
        <v>0.797352</v>
      </c>
      <c r="AD1572" s="4">
        <f>AC1572*(1-Z1572/100)</f>
        <v>0.797352</v>
      </c>
      <c r="AE1572" s="2" t="s">
        <v>66</v>
      </c>
      <c r="AF1572" s="2" t="s">
        <v>67</v>
      </c>
      <c r="AG1572" s="2" t="s">
        <v>68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2039</v>
      </c>
      <c r="B1573" s="2" t="s">
        <v>2027</v>
      </c>
      <c r="C1573" s="2" t="s">
        <v>47</v>
      </c>
      <c r="D1573" s="2" t="s">
        <v>2028</v>
      </c>
      <c r="E1573" s="2" t="s">
        <v>227</v>
      </c>
      <c r="F1573" s="2" t="s">
        <v>178</v>
      </c>
      <c r="G1573" s="2" t="s">
        <v>51</v>
      </c>
      <c r="H1573" s="2" t="s">
        <v>52</v>
      </c>
      <c r="I1573" s="2" t="s">
        <v>161</v>
      </c>
      <c r="J1573" s="2" t="s">
        <v>279</v>
      </c>
      <c r="K1573" s="2" t="s">
        <v>55</v>
      </c>
      <c r="L1573" s="2" t="s">
        <v>51</v>
      </c>
      <c r="M1573" s="2" t="s">
        <v>82</v>
      </c>
      <c r="N1573" s="3">
        <v>132.892</v>
      </c>
      <c r="O1573" s="3" t="s">
        <v>57</v>
      </c>
      <c r="P1573" s="4">
        <f>IF(O1573="吨",N1573*1000,IF(O1573="万立方米",N1573*10000,""))</f>
        <v>132892.0</v>
      </c>
      <c r="Q1573" s="2" t="s">
        <v>58</v>
      </c>
      <c r="R1573" s="2" t="s">
        <v>59</v>
      </c>
      <c r="S1573" s="2" t="s">
        <v>83</v>
      </c>
      <c r="T1573" s="2" t="s">
        <v>61</v>
      </c>
      <c r="U1573" s="4">
        <f>0.35</f>
        <v>0.35</v>
      </c>
      <c r="V1573" s="2" t="s">
        <v>62</v>
      </c>
      <c r="W1573" s="2" t="s">
        <v>84</v>
      </c>
      <c r="X1573" s="2" t="s">
        <v>64</v>
      </c>
      <c r="Y1573" s="2" t="s">
        <v>65</v>
      </c>
      <c r="Z1573" s="2">
        <v>0</v>
      </c>
      <c r="AA1573" s="2"/>
      <c r="AB1573" s="2"/>
      <c r="AC1573" s="4">
        <f>P1573*U1573/1000000</f>
        <v>0.0465122</v>
      </c>
      <c r="AD1573" s="4">
        <f>AC1573*(1-Z1573/100)</f>
        <v>0.0465122</v>
      </c>
      <c r="AE1573" s="2" t="s">
        <v>66</v>
      </c>
      <c r="AF1573" s="2" t="s">
        <v>67</v>
      </c>
      <c r="AG1573" s="2" t="s">
        <v>68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2040</v>
      </c>
      <c r="B1574" s="2" t="s">
        <v>2027</v>
      </c>
      <c r="C1574" s="2" t="s">
        <v>47</v>
      </c>
      <c r="D1574" s="2" t="s">
        <v>2028</v>
      </c>
      <c r="E1574" s="2" t="s">
        <v>227</v>
      </c>
      <c r="F1574" s="2" t="s">
        <v>178</v>
      </c>
      <c r="G1574" s="2" t="s">
        <v>51</v>
      </c>
      <c r="H1574" s="2" t="s">
        <v>52</v>
      </c>
      <c r="I1574" s="2" t="s">
        <v>161</v>
      </c>
      <c r="J1574" s="2" t="s">
        <v>279</v>
      </c>
      <c r="K1574" s="2" t="s">
        <v>55</v>
      </c>
      <c r="L1574" s="2" t="s">
        <v>51</v>
      </c>
      <c r="M1574" s="2" t="s">
        <v>86</v>
      </c>
      <c r="N1574" s="3">
        <v>132.892</v>
      </c>
      <c r="O1574" s="3" t="s">
        <v>57</v>
      </c>
      <c r="P1574" s="4">
        <f>IF(O1574="吨",N1574*1000,IF(O1574="万立方米",N1574*10000,""))</f>
        <v>132892.0</v>
      </c>
      <c r="Q1574" s="2" t="s">
        <v>58</v>
      </c>
      <c r="R1574" s="2" t="s">
        <v>59</v>
      </c>
      <c r="S1574" s="2" t="s">
        <v>87</v>
      </c>
      <c r="T1574" s="2" t="s">
        <v>88</v>
      </c>
      <c r="U1574" s="4">
        <f>0.75</f>
        <v>0.75</v>
      </c>
      <c r="V1574" s="2" t="s">
        <v>62</v>
      </c>
      <c r="W1574" s="2" t="s">
        <v>89</v>
      </c>
      <c r="X1574" s="2" t="s">
        <v>64</v>
      </c>
      <c r="Y1574" s="2" t="s">
        <v>65</v>
      </c>
      <c r="Z1574" s="2">
        <v>0</v>
      </c>
      <c r="AA1574" s="2"/>
      <c r="AB1574" s="2"/>
      <c r="AC1574" s="4">
        <f>P1574*U1574/1000000</f>
        <v>0.099669</v>
      </c>
      <c r="AD1574" s="4">
        <f>AC1575*(1-AA1574/100)+(AC1574-AC1575)*(1-AB1574/100)</f>
        <v>0.099669</v>
      </c>
      <c r="AE1574" s="2" t="s">
        <v>66</v>
      </c>
      <c r="AF1574" s="2" t="s">
        <v>67</v>
      </c>
      <c r="AG1574" s="2" t="s">
        <v>68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2041</v>
      </c>
      <c r="B1575" s="2" t="s">
        <v>2027</v>
      </c>
      <c r="C1575" s="2" t="s">
        <v>47</v>
      </c>
      <c r="D1575" s="2" t="s">
        <v>2028</v>
      </c>
      <c r="E1575" s="2" t="s">
        <v>227</v>
      </c>
      <c r="F1575" s="2" t="s">
        <v>178</v>
      </c>
      <c r="G1575" s="2" t="s">
        <v>51</v>
      </c>
      <c r="H1575" s="2" t="s">
        <v>52</v>
      </c>
      <c r="I1575" s="2" t="s">
        <v>161</v>
      </c>
      <c r="J1575" s="2" t="s">
        <v>279</v>
      </c>
      <c r="K1575" s="2" t="s">
        <v>55</v>
      </c>
      <c r="L1575" s="2" t="s">
        <v>51</v>
      </c>
      <c r="M1575" s="2" t="s">
        <v>91</v>
      </c>
      <c r="N1575" s="3">
        <v>132.892</v>
      </c>
      <c r="O1575" s="3" t="s">
        <v>57</v>
      </c>
      <c r="P1575" s="4">
        <f>IF(O1575="吨",N1575*1000,IF(O1575="万立方米",N1575*10000,""))</f>
        <v>132892.0</v>
      </c>
      <c r="Q1575" s="2" t="s">
        <v>58</v>
      </c>
      <c r="R1575" s="2" t="s">
        <v>59</v>
      </c>
      <c r="S1575" s="2" t="s">
        <v>92</v>
      </c>
      <c r="T1575" s="2" t="s">
        <v>88</v>
      </c>
      <c r="U1575" s="4">
        <f>0.75</f>
        <v>0.75</v>
      </c>
      <c r="V1575" s="2" t="s">
        <v>62</v>
      </c>
      <c r="W1575" s="2" t="s">
        <v>93</v>
      </c>
      <c r="X1575" s="2" t="s">
        <v>64</v>
      </c>
      <c r="Y1575" s="2" t="s">
        <v>65</v>
      </c>
      <c r="Z1575" s="2">
        <v>0</v>
      </c>
      <c r="AA1575" s="2"/>
      <c r="AB1575" s="2"/>
      <c r="AC1575" s="4">
        <f>P1575*U1575/1000000</f>
        <v>0.099669</v>
      </c>
      <c r="AD1575" s="4">
        <f>AC1575*(1-Z1575/100)</f>
        <v>0.099669</v>
      </c>
      <c r="AE1575" s="2" t="s">
        <v>66</v>
      </c>
      <c r="AF1575" s="2" t="s">
        <v>67</v>
      </c>
      <c r="AG1575" s="2" t="s">
        <v>68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2042</v>
      </c>
      <c r="B1576" s="2" t="s">
        <v>2027</v>
      </c>
      <c r="C1576" s="2" t="s">
        <v>47</v>
      </c>
      <c r="D1576" s="2" t="s">
        <v>2028</v>
      </c>
      <c r="E1576" s="2" t="s">
        <v>227</v>
      </c>
      <c r="F1576" s="2" t="s">
        <v>178</v>
      </c>
      <c r="G1576" s="2" t="s">
        <v>51</v>
      </c>
      <c r="H1576" s="2" t="s">
        <v>52</v>
      </c>
      <c r="I1576" s="2" t="s">
        <v>161</v>
      </c>
      <c r="J1576" s="2" t="s">
        <v>279</v>
      </c>
      <c r="K1576" s="2" t="s">
        <v>55</v>
      </c>
      <c r="L1576" s="2" t="s">
        <v>51</v>
      </c>
      <c r="M1576" s="2" t="s">
        <v>95</v>
      </c>
      <c r="N1576" s="3">
        <v>132.892</v>
      </c>
      <c r="O1576" s="3" t="s">
        <v>57</v>
      </c>
      <c r="P1576" s="4">
        <f>IF(O1576="吨",N1576*1000,IF(O1576="万立方米",N1576*10000,""))</f>
        <v>132892.0</v>
      </c>
      <c r="Q1576" s="2" t="s">
        <v>58</v>
      </c>
      <c r="R1576" s="2" t="s">
        <v>59</v>
      </c>
      <c r="S1576" s="2" t="s">
        <v>96</v>
      </c>
      <c r="T1576" s="2" t="s">
        <v>97</v>
      </c>
      <c r="U1576" s="4">
        <f>1.7</f>
        <v>1.7</v>
      </c>
      <c r="V1576" s="2" t="s">
        <v>62</v>
      </c>
      <c r="W1576" s="2" t="s">
        <v>98</v>
      </c>
      <c r="X1576" s="2" t="s">
        <v>64</v>
      </c>
      <c r="Y1576" s="2" t="s">
        <v>65</v>
      </c>
      <c r="Z1576" s="2">
        <v>0</v>
      </c>
      <c r="AA1576" s="2"/>
      <c r="AB1576" s="2"/>
      <c r="AC1576" s="4">
        <f>P1576*U1576/1000000</f>
        <v>0.2259164</v>
      </c>
      <c r="AD1576" s="4">
        <f>AC1576*(1-Z1576/100)</f>
        <v>0.2259164</v>
      </c>
      <c r="AE1576" s="2" t="s">
        <v>66</v>
      </c>
      <c r="AF1576" s="2" t="s">
        <v>67</v>
      </c>
      <c r="AG1576" s="2" t="s">
        <v>68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2043</v>
      </c>
      <c r="B1577" s="2" t="s">
        <v>2027</v>
      </c>
      <c r="C1577" s="2" t="s">
        <v>47</v>
      </c>
      <c r="D1577" s="2" t="s">
        <v>2028</v>
      </c>
      <c r="E1577" s="2" t="s">
        <v>227</v>
      </c>
      <c r="F1577" s="2" t="s">
        <v>178</v>
      </c>
      <c r="G1577" s="2" t="s">
        <v>51</v>
      </c>
      <c r="H1577" s="2" t="s">
        <v>52</v>
      </c>
      <c r="I1577" s="2" t="s">
        <v>161</v>
      </c>
      <c r="J1577" s="2" t="s">
        <v>279</v>
      </c>
      <c r="K1577" s="2" t="s">
        <v>55</v>
      </c>
      <c r="L1577" s="2" t="s">
        <v>51</v>
      </c>
      <c r="M1577" s="2" t="s">
        <v>100</v>
      </c>
      <c r="N1577" s="3">
        <v>132.892</v>
      </c>
      <c r="O1577" s="3" t="s">
        <v>57</v>
      </c>
      <c r="P1577" s="4">
        <f>IF(O1577="吨",N1577*1000,IF(O1577="万立方米",N1577*10000,""))</f>
        <v>132892.0</v>
      </c>
      <c r="Q1577" s="2" t="s">
        <v>58</v>
      </c>
      <c r="R1577" s="2" t="s">
        <v>59</v>
      </c>
      <c r="S1577" s="2" t="s">
        <v>101</v>
      </c>
      <c r="T1577" s="2" t="s">
        <v>75</v>
      </c>
      <c r="U1577" s="4">
        <f>0.12</f>
        <v>0.12</v>
      </c>
      <c r="V1577" s="2" t="s">
        <v>62</v>
      </c>
      <c r="W1577" s="2" t="s">
        <v>102</v>
      </c>
      <c r="X1577" s="2" t="s">
        <v>64</v>
      </c>
      <c r="Y1577" s="2" t="s">
        <v>65</v>
      </c>
      <c r="Z1577" s="2">
        <v>0</v>
      </c>
      <c r="AA1577" s="2"/>
      <c r="AB1577" s="2"/>
      <c r="AC1577" s="4">
        <f>P1577*U1577/1000000</f>
        <v>0.01594704</v>
      </c>
      <c r="AD1577" s="4">
        <f>AC1577*(1-Z1577/100)</f>
        <v>0.01594704</v>
      </c>
      <c r="AE1577" s="2" t="s">
        <v>66</v>
      </c>
      <c r="AF1577" s="2" t="s">
        <v>67</v>
      </c>
      <c r="AG1577" s="2" t="s">
        <v>68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2044</v>
      </c>
      <c r="B1578" s="2" t="s">
        <v>2027</v>
      </c>
      <c r="C1578" s="2" t="s">
        <v>47</v>
      </c>
      <c r="D1578" s="2" t="s">
        <v>2028</v>
      </c>
      <c r="E1578" s="2" t="s">
        <v>227</v>
      </c>
      <c r="F1578" s="2" t="s">
        <v>178</v>
      </c>
      <c r="G1578" s="2" t="s">
        <v>51</v>
      </c>
      <c r="H1578" s="2" t="s">
        <v>52</v>
      </c>
      <c r="I1578" s="2"/>
      <c r="J1578" s="2"/>
      <c r="K1578" s="2" t="s">
        <v>147</v>
      </c>
      <c r="L1578" s="2" t="s">
        <v>148</v>
      </c>
      <c r="M1578" s="2" t="s">
        <v>104</v>
      </c>
      <c r="N1578" s="3"/>
      <c r="O1578" s="3"/>
      <c r="P1578" s="4">
        <v>1004222329.0</v>
      </c>
      <c r="Q1578" s="2" t="s">
        <v>105</v>
      </c>
      <c r="R1578" s="2" t="s">
        <v>106</v>
      </c>
      <c r="S1578" s="2" t="s">
        <v>107</v>
      </c>
      <c r="T1578" s="2" t="s">
        <v>108</v>
      </c>
      <c r="U1578" s="4">
        <f>0.0</f>
        <v>0.0</v>
      </c>
      <c r="V1578" s="2" t="s">
        <v>109</v>
      </c>
      <c r="W1578" s="2" t="s">
        <v>110</v>
      </c>
      <c r="X1578" s="2"/>
      <c r="Y1578" s="2" t="s">
        <v>65</v>
      </c>
      <c r="Z1578" s="2">
        <v>0</v>
      </c>
      <c r="AA1578" s="2"/>
      <c r="AB1578" s="2"/>
      <c r="AC1578" s="4">
        <f>P1578*U1578/1000000</f>
        <v>0.0</v>
      </c>
      <c r="AD1578" s="4">
        <f>AC1578*(1-Z1578/100)</f>
        <v>0.0</v>
      </c>
      <c r="AE1578" s="2" t="s">
        <v>66</v>
      </c>
      <c r="AF1578" s="2" t="s">
        <v>67</v>
      </c>
      <c r="AG1578" s="2" t="s">
        <v>68</v>
      </c>
      <c r="AH1578" s="2" t="s">
        <v>69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2045</v>
      </c>
      <c r="B1579" s="2" t="s">
        <v>2046</v>
      </c>
      <c r="C1579" s="2" t="s">
        <v>47</v>
      </c>
      <c r="D1579" s="2" t="s">
        <v>1209</v>
      </c>
      <c r="E1579" s="2" t="s">
        <v>412</v>
      </c>
      <c r="F1579" s="2" t="s">
        <v>50</v>
      </c>
      <c r="G1579" s="2" t="s">
        <v>179</v>
      </c>
      <c r="H1579" s="2" t="s">
        <v>243</v>
      </c>
      <c r="I1579" s="2" t="s">
        <v>53</v>
      </c>
      <c r="J1579" s="2" t="s">
        <v>180</v>
      </c>
      <c r="K1579" s="2" t="s">
        <v>180</v>
      </c>
      <c r="L1579" s="2" t="s">
        <v>181</v>
      </c>
      <c r="M1579" s="2" t="s">
        <v>56</v>
      </c>
      <c r="N1579" s="3">
        <v>23462</v>
      </c>
      <c r="O1579" s="3" t="s">
        <v>182</v>
      </c>
      <c r="P1579" s="4">
        <f>IF(O1579="吨",N1579*1000,IF(O1579="万立方米",N1579*10000,""))</f>
        <v>234620000.0</v>
      </c>
      <c r="Q1579" s="2" t="s">
        <v>183</v>
      </c>
      <c r="R1579" s="2" t="s">
        <v>184</v>
      </c>
      <c r="S1579" s="2" t="s">
        <v>185</v>
      </c>
      <c r="T1579" s="2" t="s">
        <v>75</v>
      </c>
      <c r="U1579" s="4">
        <f>0.001</f>
        <v>0.001</v>
      </c>
      <c r="V1579" s="2" t="s">
        <v>186</v>
      </c>
      <c r="W1579" s="2" t="s">
        <v>187</v>
      </c>
      <c r="X1579" s="2" t="s">
        <v>64</v>
      </c>
      <c r="Y1579" s="2" t="s">
        <v>65</v>
      </c>
      <c r="Z1579" s="2">
        <v>0</v>
      </c>
      <c r="AA1579" s="2"/>
      <c r="AB1579" s="2"/>
      <c r="AC1579" s="4">
        <f>P1579*U1579/1000000</f>
        <v>0.23462</v>
      </c>
      <c r="AD1579" s="4">
        <f>AC1579*(1-Z1579/100)</f>
        <v>0.23462</v>
      </c>
      <c r="AE1579" s="2" t="s">
        <v>66</v>
      </c>
      <c r="AF1579" s="2" t="s">
        <v>67</v>
      </c>
      <c r="AG1579" s="2"/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2047</v>
      </c>
      <c r="B1580" s="2" t="s">
        <v>2046</v>
      </c>
      <c r="C1580" s="2" t="s">
        <v>47</v>
      </c>
      <c r="D1580" s="2" t="s">
        <v>1209</v>
      </c>
      <c r="E1580" s="2" t="s">
        <v>412</v>
      </c>
      <c r="F1580" s="2" t="s">
        <v>50</v>
      </c>
      <c r="G1580" s="2" t="s">
        <v>179</v>
      </c>
      <c r="H1580" s="2" t="s">
        <v>243</v>
      </c>
      <c r="I1580" s="2" t="s">
        <v>53</v>
      </c>
      <c r="J1580" s="2" t="s">
        <v>180</v>
      </c>
      <c r="K1580" s="2" t="s">
        <v>180</v>
      </c>
      <c r="L1580" s="2" t="s">
        <v>181</v>
      </c>
      <c r="M1580" s="2" t="s">
        <v>73</v>
      </c>
      <c r="N1580" s="3">
        <v>23462</v>
      </c>
      <c r="O1580" s="3" t="s">
        <v>182</v>
      </c>
      <c r="P1580" s="4">
        <f>IF(O1580="吨",N1580*1000,IF(O1580="万立方米",N1580*10000,""))</f>
        <v>234620000.0</v>
      </c>
      <c r="Q1580" s="2" t="s">
        <v>183</v>
      </c>
      <c r="R1580" s="2" t="s">
        <v>184</v>
      </c>
      <c r="S1580" s="2" t="s">
        <v>189</v>
      </c>
      <c r="T1580" s="2" t="s">
        <v>75</v>
      </c>
      <c r="U1580" s="4">
        <f>0.35</f>
        <v>0.35</v>
      </c>
      <c r="V1580" s="2" t="s">
        <v>186</v>
      </c>
      <c r="W1580" s="2" t="s">
        <v>190</v>
      </c>
      <c r="X1580" s="2" t="s">
        <v>64</v>
      </c>
      <c r="Y1580" s="2" t="s">
        <v>65</v>
      </c>
      <c r="Z1580" s="2">
        <v>0</v>
      </c>
      <c r="AA1580" s="2"/>
      <c r="AB1580" s="2"/>
      <c r="AC1580" s="4">
        <f>P1580*U1580/1000000</f>
        <v>82.117</v>
      </c>
      <c r="AD1580" s="4">
        <f>AC1580*(1-Z1580/100)</f>
        <v>82.117</v>
      </c>
      <c r="AE1580" s="2" t="s">
        <v>66</v>
      </c>
      <c r="AF1580" s="2" t="s">
        <v>67</v>
      </c>
      <c r="AG1580" s="2"/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2048</v>
      </c>
      <c r="B1581" s="2" t="s">
        <v>2046</v>
      </c>
      <c r="C1581" s="2" t="s">
        <v>47</v>
      </c>
      <c r="D1581" s="2" t="s">
        <v>1209</v>
      </c>
      <c r="E1581" s="2" t="s">
        <v>412</v>
      </c>
      <c r="F1581" s="2" t="s">
        <v>50</v>
      </c>
      <c r="G1581" s="2" t="s">
        <v>179</v>
      </c>
      <c r="H1581" s="2" t="s">
        <v>243</v>
      </c>
      <c r="I1581" s="2" t="s">
        <v>53</v>
      </c>
      <c r="J1581" s="2" t="s">
        <v>180</v>
      </c>
      <c r="K1581" s="2" t="s">
        <v>180</v>
      </c>
      <c r="L1581" s="2" t="s">
        <v>181</v>
      </c>
      <c r="M1581" s="2" t="s">
        <v>78</v>
      </c>
      <c r="N1581" s="3">
        <v>23462</v>
      </c>
      <c r="O1581" s="3" t="s">
        <v>182</v>
      </c>
      <c r="P1581" s="4">
        <f>IF(O1581="吨",N1581*1000,IF(O1581="万立方米",N1581*10000,""))</f>
        <v>234620000.0</v>
      </c>
      <c r="Q1581" s="2" t="s">
        <v>183</v>
      </c>
      <c r="R1581" s="2" t="s">
        <v>184</v>
      </c>
      <c r="S1581" s="2" t="s">
        <v>192</v>
      </c>
      <c r="T1581" s="2" t="s">
        <v>75</v>
      </c>
      <c r="U1581" s="4">
        <f>1.2</f>
        <v>1.2</v>
      </c>
      <c r="V1581" s="2" t="s">
        <v>186</v>
      </c>
      <c r="W1581" s="2" t="s">
        <v>193</v>
      </c>
      <c r="X1581" s="2" t="s">
        <v>64</v>
      </c>
      <c r="Y1581" s="2" t="s">
        <v>65</v>
      </c>
      <c r="Z1581" s="2">
        <v>0</v>
      </c>
      <c r="AA1581" s="2"/>
      <c r="AB1581" s="2"/>
      <c r="AC1581" s="4">
        <f>P1581*U1581/1000000</f>
        <v>281.544</v>
      </c>
      <c r="AD1581" s="4">
        <f>AC1581*(1-Z1581/100)</f>
        <v>281.544</v>
      </c>
      <c r="AE1581" s="2" t="s">
        <v>66</v>
      </c>
      <c r="AF1581" s="2" t="s">
        <v>67</v>
      </c>
      <c r="AG1581" s="2"/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2049</v>
      </c>
      <c r="B1582" s="2" t="s">
        <v>2046</v>
      </c>
      <c r="C1582" s="2" t="s">
        <v>47</v>
      </c>
      <c r="D1582" s="2" t="s">
        <v>1209</v>
      </c>
      <c r="E1582" s="2" t="s">
        <v>412</v>
      </c>
      <c r="F1582" s="2" t="s">
        <v>50</v>
      </c>
      <c r="G1582" s="2" t="s">
        <v>179</v>
      </c>
      <c r="H1582" s="2" t="s">
        <v>243</v>
      </c>
      <c r="I1582" s="2" t="s">
        <v>53</v>
      </c>
      <c r="J1582" s="2" t="s">
        <v>180</v>
      </c>
      <c r="K1582" s="2" t="s">
        <v>180</v>
      </c>
      <c r="L1582" s="2" t="s">
        <v>181</v>
      </c>
      <c r="M1582" s="2" t="s">
        <v>82</v>
      </c>
      <c r="N1582" s="3">
        <v>23462</v>
      </c>
      <c r="O1582" s="3" t="s">
        <v>182</v>
      </c>
      <c r="P1582" s="4">
        <f>IF(O1582="吨",N1582*1000,IF(O1582="万立方米",N1582*10000,""))</f>
        <v>234620000.0</v>
      </c>
      <c r="Q1582" s="2" t="s">
        <v>183</v>
      </c>
      <c r="R1582" s="2" t="s">
        <v>184</v>
      </c>
      <c r="S1582" s="2" t="s">
        <v>195</v>
      </c>
      <c r="T1582" s="2" t="s">
        <v>75</v>
      </c>
      <c r="U1582" s="4">
        <f>0.002</f>
        <v>0.002</v>
      </c>
      <c r="V1582" s="2" t="s">
        <v>186</v>
      </c>
      <c r="W1582" s="2" t="s">
        <v>196</v>
      </c>
      <c r="X1582" s="2" t="s">
        <v>64</v>
      </c>
      <c r="Y1582" s="2" t="s">
        <v>65</v>
      </c>
      <c r="Z1582" s="2">
        <v>0</v>
      </c>
      <c r="AA1582" s="2"/>
      <c r="AB1582" s="2"/>
      <c r="AC1582" s="4">
        <f>P1582*U1582/1000000</f>
        <v>0.46924</v>
      </c>
      <c r="AD1582" s="4">
        <f>AC1582*(1-Z1582/100)</f>
        <v>0.46924</v>
      </c>
      <c r="AE1582" s="2" t="s">
        <v>66</v>
      </c>
      <c r="AF1582" s="2" t="s">
        <v>67</v>
      </c>
      <c r="AG1582" s="2"/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2050</v>
      </c>
      <c r="B1583" s="2" t="s">
        <v>2046</v>
      </c>
      <c r="C1583" s="2" t="s">
        <v>47</v>
      </c>
      <c r="D1583" s="2" t="s">
        <v>1209</v>
      </c>
      <c r="E1583" s="2" t="s">
        <v>412</v>
      </c>
      <c r="F1583" s="2" t="s">
        <v>50</v>
      </c>
      <c r="G1583" s="2" t="s">
        <v>179</v>
      </c>
      <c r="H1583" s="2" t="s">
        <v>243</v>
      </c>
      <c r="I1583" s="2" t="s">
        <v>53</v>
      </c>
      <c r="J1583" s="2" t="s">
        <v>180</v>
      </c>
      <c r="K1583" s="2" t="s">
        <v>180</v>
      </c>
      <c r="L1583" s="2" t="s">
        <v>181</v>
      </c>
      <c r="M1583" s="2" t="s">
        <v>86</v>
      </c>
      <c r="N1583" s="3">
        <v>23462</v>
      </c>
      <c r="O1583" s="3" t="s">
        <v>182</v>
      </c>
      <c r="P1583" s="4">
        <f>IF(O1583="吨",N1583*1000,IF(O1583="万立方米",N1583*10000,""))</f>
        <v>234620000.0</v>
      </c>
      <c r="Q1583" s="2" t="s">
        <v>183</v>
      </c>
      <c r="R1583" s="2" t="s">
        <v>184</v>
      </c>
      <c r="S1583" s="2" t="s">
        <v>198</v>
      </c>
      <c r="T1583" s="2" t="s">
        <v>75</v>
      </c>
      <c r="U1583" s="4">
        <f>0.01</f>
        <v>0.01</v>
      </c>
      <c r="V1583" s="2" t="s">
        <v>186</v>
      </c>
      <c r="W1583" s="2" t="s">
        <v>199</v>
      </c>
      <c r="X1583" s="2" t="s">
        <v>64</v>
      </c>
      <c r="Y1583" s="2" t="s">
        <v>65</v>
      </c>
      <c r="Z1583" s="2">
        <v>0</v>
      </c>
      <c r="AA1583" s="2"/>
      <c r="AB1583" s="2"/>
      <c r="AC1583" s="4">
        <f>P1583*U1583/1000000</f>
        <v>2.3462</v>
      </c>
      <c r="AD1583" s="4">
        <f>AC1584*(1-AA1583/100)+(AC1583-AC1584)*(1-AB1583/100)</f>
        <v>2.3462</v>
      </c>
      <c r="AE1583" s="2" t="s">
        <v>66</v>
      </c>
      <c r="AF1583" s="2" t="s">
        <v>67</v>
      </c>
      <c r="AG1583" s="2"/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2051</v>
      </c>
      <c r="B1584" s="2" t="s">
        <v>2046</v>
      </c>
      <c r="C1584" s="2" t="s">
        <v>47</v>
      </c>
      <c r="D1584" s="2" t="s">
        <v>1209</v>
      </c>
      <c r="E1584" s="2" t="s">
        <v>412</v>
      </c>
      <c r="F1584" s="2" t="s">
        <v>50</v>
      </c>
      <c r="G1584" s="2" t="s">
        <v>179</v>
      </c>
      <c r="H1584" s="2" t="s">
        <v>243</v>
      </c>
      <c r="I1584" s="2" t="s">
        <v>53</v>
      </c>
      <c r="J1584" s="2" t="s">
        <v>180</v>
      </c>
      <c r="K1584" s="2" t="s">
        <v>180</v>
      </c>
      <c r="L1584" s="2" t="s">
        <v>181</v>
      </c>
      <c r="M1584" s="2" t="s">
        <v>91</v>
      </c>
      <c r="N1584" s="3">
        <v>23462</v>
      </c>
      <c r="O1584" s="3" t="s">
        <v>182</v>
      </c>
      <c r="P1584" s="4">
        <f>IF(O1584="吨",N1584*1000,IF(O1584="万立方米",N1584*10000,""))</f>
        <v>234620000.0</v>
      </c>
      <c r="Q1584" s="2" t="s">
        <v>183</v>
      </c>
      <c r="R1584" s="2" t="s">
        <v>184</v>
      </c>
      <c r="S1584" s="2" t="s">
        <v>201</v>
      </c>
      <c r="T1584" s="2" t="s">
        <v>75</v>
      </c>
      <c r="U1584" s="4">
        <f>0.005</f>
        <v>0.005</v>
      </c>
      <c r="V1584" s="2" t="s">
        <v>186</v>
      </c>
      <c r="W1584" s="2" t="s">
        <v>202</v>
      </c>
      <c r="X1584" s="2" t="s">
        <v>64</v>
      </c>
      <c r="Y1584" s="2" t="s">
        <v>65</v>
      </c>
      <c r="Z1584" s="2">
        <v>0</v>
      </c>
      <c r="AA1584" s="2"/>
      <c r="AB1584" s="2"/>
      <c r="AC1584" s="4">
        <f>P1584*U1584/1000000</f>
        <v>1.1731</v>
      </c>
      <c r="AD1584" s="4">
        <f>AC1584*(1-Z1584/100)</f>
        <v>1.1731</v>
      </c>
      <c r="AE1584" s="2" t="s">
        <v>66</v>
      </c>
      <c r="AF1584" s="2" t="s">
        <v>67</v>
      </c>
      <c r="AG1584" s="2"/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2052</v>
      </c>
      <c r="B1585" s="2" t="s">
        <v>2046</v>
      </c>
      <c r="C1585" s="2" t="s">
        <v>47</v>
      </c>
      <c r="D1585" s="2" t="s">
        <v>1209</v>
      </c>
      <c r="E1585" s="2" t="s">
        <v>412</v>
      </c>
      <c r="F1585" s="2" t="s">
        <v>50</v>
      </c>
      <c r="G1585" s="2" t="s">
        <v>179</v>
      </c>
      <c r="H1585" s="2" t="s">
        <v>243</v>
      </c>
      <c r="I1585" s="2" t="s">
        <v>53</v>
      </c>
      <c r="J1585" s="2" t="s">
        <v>180</v>
      </c>
      <c r="K1585" s="2" t="s">
        <v>180</v>
      </c>
      <c r="L1585" s="2" t="s">
        <v>181</v>
      </c>
      <c r="M1585" s="2" t="s">
        <v>95</v>
      </c>
      <c r="N1585" s="3">
        <v>23462</v>
      </c>
      <c r="O1585" s="3" t="s">
        <v>182</v>
      </c>
      <c r="P1585" s="4">
        <f>IF(O1585="吨",N1585*1000,IF(O1585="万立方米",N1585*10000,""))</f>
        <v>234620000.0</v>
      </c>
      <c r="Q1585" s="2" t="s">
        <v>183</v>
      </c>
      <c r="R1585" s="2" t="s">
        <v>184</v>
      </c>
      <c r="S1585" s="2" t="s">
        <v>204</v>
      </c>
      <c r="T1585" s="2" t="s">
        <v>75</v>
      </c>
      <c r="U1585" s="4">
        <f>0.005</f>
        <v>0.005</v>
      </c>
      <c r="V1585" s="2" t="s">
        <v>186</v>
      </c>
      <c r="W1585" s="2" t="s">
        <v>205</v>
      </c>
      <c r="X1585" s="2" t="s">
        <v>64</v>
      </c>
      <c r="Y1585" s="2" t="s">
        <v>65</v>
      </c>
      <c r="Z1585" s="2">
        <v>0</v>
      </c>
      <c r="AA1585" s="2"/>
      <c r="AB1585" s="2"/>
      <c r="AC1585" s="4">
        <f>P1585*U1585/1000000</f>
        <v>1.1731</v>
      </c>
      <c r="AD1585" s="4">
        <f>AC1585*(1-Z1585/100)</f>
        <v>1.1731</v>
      </c>
      <c r="AE1585" s="2" t="s">
        <v>66</v>
      </c>
      <c r="AF1585" s="2" t="s">
        <v>67</v>
      </c>
      <c r="AG1585" s="2"/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2053</v>
      </c>
      <c r="B1586" s="2" t="s">
        <v>2046</v>
      </c>
      <c r="C1586" s="2" t="s">
        <v>47</v>
      </c>
      <c r="D1586" s="2" t="s">
        <v>1209</v>
      </c>
      <c r="E1586" s="2" t="s">
        <v>412</v>
      </c>
      <c r="F1586" s="2" t="s">
        <v>50</v>
      </c>
      <c r="G1586" s="2" t="s">
        <v>179</v>
      </c>
      <c r="H1586" s="2" t="s">
        <v>243</v>
      </c>
      <c r="I1586" s="2" t="s">
        <v>53</v>
      </c>
      <c r="J1586" s="2" t="s">
        <v>180</v>
      </c>
      <c r="K1586" s="2" t="s">
        <v>180</v>
      </c>
      <c r="L1586" s="2" t="s">
        <v>181</v>
      </c>
      <c r="M1586" s="2" t="s">
        <v>100</v>
      </c>
      <c r="N1586" s="3">
        <v>23462</v>
      </c>
      <c r="O1586" s="3" t="s">
        <v>182</v>
      </c>
      <c r="P1586" s="4">
        <f>IF(O1586="吨",N1586*1000,IF(O1586="万立方米",N1586*10000,""))</f>
        <v>234620000.0</v>
      </c>
      <c r="Q1586" s="2" t="s">
        <v>183</v>
      </c>
      <c r="R1586" s="2" t="s">
        <v>184</v>
      </c>
      <c r="S1586" s="2" t="s">
        <v>207</v>
      </c>
      <c r="T1586" s="2" t="s">
        <v>75</v>
      </c>
      <c r="U1586" s="4">
        <f>0.02</f>
        <v>0.02</v>
      </c>
      <c r="V1586" s="2" t="s">
        <v>186</v>
      </c>
      <c r="W1586" s="2" t="s">
        <v>208</v>
      </c>
      <c r="X1586" s="2" t="s">
        <v>64</v>
      </c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/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2054</v>
      </c>
      <c r="B1587" s="2" t="s">
        <v>2046</v>
      </c>
      <c r="C1587" s="2" t="s">
        <v>47</v>
      </c>
      <c r="D1587" s="2" t="s">
        <v>1209</v>
      </c>
      <c r="E1587" s="2" t="s">
        <v>412</v>
      </c>
      <c r="F1587" s="2" t="s">
        <v>50</v>
      </c>
      <c r="G1587" s="2" t="s">
        <v>179</v>
      </c>
      <c r="H1587" s="2" t="s">
        <v>243</v>
      </c>
      <c r="I1587" s="2"/>
      <c r="J1587" s="2"/>
      <c r="K1587" s="2"/>
      <c r="L1587" s="2"/>
      <c r="M1587" s="2" t="s">
        <v>104</v>
      </c>
      <c r="N1587" s="3"/>
      <c r="O1587" s="3"/>
      <c r="P1587" s="4">
        <v>0.0</v>
      </c>
      <c r="Q1587" s="2" t="s">
        <v>105</v>
      </c>
      <c r="R1587" s="2" t="s">
        <v>106</v>
      </c>
      <c r="S1587" s="2" t="s">
        <v>107</v>
      </c>
      <c r="T1587" s="2" t="s">
        <v>108</v>
      </c>
      <c r="U1587" s="4">
        <f>0.0</f>
        <v>0.0</v>
      </c>
      <c r="V1587" s="2" t="s">
        <v>109</v>
      </c>
      <c r="W1587" s="2" t="s">
        <v>110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134</v>
      </c>
      <c r="AH1587" s="2" t="s">
        <v>69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2055</v>
      </c>
      <c r="B1588" s="2" t="s">
        <v>2056</v>
      </c>
      <c r="C1588" s="2" t="s">
        <v>47</v>
      </c>
      <c r="D1588" s="2" t="s">
        <v>498</v>
      </c>
      <c r="E1588" s="2" t="s">
        <v>258</v>
      </c>
      <c r="F1588" s="2" t="s">
        <v>228</v>
      </c>
      <c r="G1588" s="2" t="s">
        <v>117</v>
      </c>
      <c r="H1588" s="2" t="s">
        <v>243</v>
      </c>
      <c r="I1588" s="2" t="s">
        <v>53</v>
      </c>
      <c r="J1588" s="2" t="s">
        <v>118</v>
      </c>
      <c r="K1588" s="2" t="s">
        <v>118</v>
      </c>
      <c r="L1588" s="2" t="s">
        <v>119</v>
      </c>
      <c r="M1588" s="2" t="s">
        <v>56</v>
      </c>
      <c r="N1588" s="3">
        <v>83791.61</v>
      </c>
      <c r="O1588" s="3" t="s">
        <v>120</v>
      </c>
      <c r="P1588" s="2"/>
      <c r="Q1588" s="2"/>
      <c r="R1588" s="2" t="s">
        <v>121</v>
      </c>
      <c r="S1588" s="2"/>
      <c r="T1588" s="2" t="s">
        <v>108</v>
      </c>
      <c r="U1588" s="2"/>
      <c r="V1588" s="2"/>
      <c r="W1588" s="2" t="s">
        <v>122</v>
      </c>
      <c r="X1588" s="2" t="s">
        <v>64</v>
      </c>
      <c r="Y1588" s="2" t="s">
        <v>65</v>
      </c>
      <c r="Z1588" s="2">
        <v>0</v>
      </c>
      <c r="AA1588" s="2"/>
      <c r="AB1588" s="2"/>
      <c r="AC1588" s="2"/>
      <c r="AD1588" s="2"/>
      <c r="AE1588" s="2" t="s">
        <v>123</v>
      </c>
      <c r="AF1588" s="2" t="s">
        <v>124</v>
      </c>
      <c r="AG1588" s="2" t="s">
        <v>312</v>
      </c>
      <c r="AH1588" s="2" t="s">
        <v>69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2057</v>
      </c>
      <c r="B1589" s="2" t="s">
        <v>2056</v>
      </c>
      <c r="C1589" s="2" t="s">
        <v>47</v>
      </c>
      <c r="D1589" s="2" t="s">
        <v>498</v>
      </c>
      <c r="E1589" s="2" t="s">
        <v>258</v>
      </c>
      <c r="F1589" s="2" t="s">
        <v>228</v>
      </c>
      <c r="G1589" s="2" t="s">
        <v>117</v>
      </c>
      <c r="H1589" s="2" t="s">
        <v>243</v>
      </c>
      <c r="I1589" s="2" t="s">
        <v>53</v>
      </c>
      <c r="J1589" s="2" t="s">
        <v>118</v>
      </c>
      <c r="K1589" s="2" t="s">
        <v>118</v>
      </c>
      <c r="L1589" s="2" t="s">
        <v>119</v>
      </c>
      <c r="M1589" s="2" t="s">
        <v>73</v>
      </c>
      <c r="N1589" s="3">
        <v>83791.61</v>
      </c>
      <c r="O1589" s="3" t="s">
        <v>120</v>
      </c>
      <c r="P1589" s="2"/>
      <c r="Q1589" s="2"/>
      <c r="R1589" s="2" t="s">
        <v>121</v>
      </c>
      <c r="S1589" s="2"/>
      <c r="T1589" s="2" t="s">
        <v>108</v>
      </c>
      <c r="U1589" s="2"/>
      <c r="V1589" s="2"/>
      <c r="W1589" s="2" t="s">
        <v>122</v>
      </c>
      <c r="X1589" s="2" t="s">
        <v>64</v>
      </c>
      <c r="Y1589" s="2" t="s">
        <v>65</v>
      </c>
      <c r="Z1589" s="2">
        <v>0</v>
      </c>
      <c r="AA1589" s="2"/>
      <c r="AB1589" s="2"/>
      <c r="AC1589" s="2"/>
      <c r="AD1589" s="2"/>
      <c r="AE1589" s="2" t="s">
        <v>123</v>
      </c>
      <c r="AF1589" s="2" t="s">
        <v>124</v>
      </c>
      <c r="AG1589" s="2" t="s">
        <v>312</v>
      </c>
      <c r="AH1589" s="2" t="s">
        <v>69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2058</v>
      </c>
      <c r="B1590" s="2" t="s">
        <v>2056</v>
      </c>
      <c r="C1590" s="2" t="s">
        <v>47</v>
      </c>
      <c r="D1590" s="2" t="s">
        <v>498</v>
      </c>
      <c r="E1590" s="2" t="s">
        <v>258</v>
      </c>
      <c r="F1590" s="2" t="s">
        <v>228</v>
      </c>
      <c r="G1590" s="2" t="s">
        <v>117</v>
      </c>
      <c r="H1590" s="2" t="s">
        <v>243</v>
      </c>
      <c r="I1590" s="2" t="s">
        <v>53</v>
      </c>
      <c r="J1590" s="2" t="s">
        <v>118</v>
      </c>
      <c r="K1590" s="2" t="s">
        <v>118</v>
      </c>
      <c r="L1590" s="2" t="s">
        <v>119</v>
      </c>
      <c r="M1590" s="2" t="s">
        <v>78</v>
      </c>
      <c r="N1590" s="3">
        <v>83791.61</v>
      </c>
      <c r="O1590" s="3" t="s">
        <v>120</v>
      </c>
      <c r="P1590" s="2"/>
      <c r="Q1590" s="2"/>
      <c r="R1590" s="2" t="s">
        <v>121</v>
      </c>
      <c r="S1590" s="2"/>
      <c r="T1590" s="2" t="s">
        <v>108</v>
      </c>
      <c r="U1590" s="2"/>
      <c r="V1590" s="2"/>
      <c r="W1590" s="2" t="s">
        <v>122</v>
      </c>
      <c r="X1590" s="2" t="s">
        <v>64</v>
      </c>
      <c r="Y1590" s="2" t="s">
        <v>65</v>
      </c>
      <c r="Z1590" s="2">
        <v>0</v>
      </c>
      <c r="AA1590" s="2"/>
      <c r="AB1590" s="2"/>
      <c r="AC1590" s="2"/>
      <c r="AD1590" s="2"/>
      <c r="AE1590" s="2" t="s">
        <v>123</v>
      </c>
      <c r="AF1590" s="2" t="s">
        <v>124</v>
      </c>
      <c r="AG1590" s="2" t="s">
        <v>312</v>
      </c>
      <c r="AH1590" s="2" t="s">
        <v>69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2059</v>
      </c>
      <c r="B1591" s="2" t="s">
        <v>2056</v>
      </c>
      <c r="C1591" s="2" t="s">
        <v>47</v>
      </c>
      <c r="D1591" s="2" t="s">
        <v>498</v>
      </c>
      <c r="E1591" s="2" t="s">
        <v>258</v>
      </c>
      <c r="F1591" s="2" t="s">
        <v>228</v>
      </c>
      <c r="G1591" s="2" t="s">
        <v>117</v>
      </c>
      <c r="H1591" s="2" t="s">
        <v>243</v>
      </c>
      <c r="I1591" s="2" t="s">
        <v>53</v>
      </c>
      <c r="J1591" s="2" t="s">
        <v>118</v>
      </c>
      <c r="K1591" s="2" t="s">
        <v>118</v>
      </c>
      <c r="L1591" s="2" t="s">
        <v>119</v>
      </c>
      <c r="M1591" s="2" t="s">
        <v>82</v>
      </c>
      <c r="N1591" s="3">
        <v>83791.61</v>
      </c>
      <c r="O1591" s="3" t="s">
        <v>120</v>
      </c>
      <c r="P1591" s="2"/>
      <c r="Q1591" s="2"/>
      <c r="R1591" s="2" t="s">
        <v>121</v>
      </c>
      <c r="S1591" s="2"/>
      <c r="T1591" s="2" t="s">
        <v>108</v>
      </c>
      <c r="U1591" s="2"/>
      <c r="V1591" s="2"/>
      <c r="W1591" s="2" t="s">
        <v>122</v>
      </c>
      <c r="X1591" s="2" t="s">
        <v>64</v>
      </c>
      <c r="Y1591" s="2" t="s">
        <v>65</v>
      </c>
      <c r="Z1591" s="2">
        <v>0</v>
      </c>
      <c r="AA1591" s="2"/>
      <c r="AB1591" s="2"/>
      <c r="AC1591" s="2"/>
      <c r="AD1591" s="2"/>
      <c r="AE1591" s="2" t="s">
        <v>123</v>
      </c>
      <c r="AF1591" s="2" t="s">
        <v>124</v>
      </c>
      <c r="AG1591" s="2" t="s">
        <v>312</v>
      </c>
      <c r="AH1591" s="2" t="s">
        <v>69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2060</v>
      </c>
      <c r="B1592" s="2" t="s">
        <v>2056</v>
      </c>
      <c r="C1592" s="2" t="s">
        <v>47</v>
      </c>
      <c r="D1592" s="2" t="s">
        <v>498</v>
      </c>
      <c r="E1592" s="2" t="s">
        <v>258</v>
      </c>
      <c r="F1592" s="2" t="s">
        <v>228</v>
      </c>
      <c r="G1592" s="2" t="s">
        <v>117</v>
      </c>
      <c r="H1592" s="2" t="s">
        <v>243</v>
      </c>
      <c r="I1592" s="2" t="s">
        <v>53</v>
      </c>
      <c r="J1592" s="2" t="s">
        <v>118</v>
      </c>
      <c r="K1592" s="2" t="s">
        <v>118</v>
      </c>
      <c r="L1592" s="2" t="s">
        <v>119</v>
      </c>
      <c r="M1592" s="2" t="s">
        <v>86</v>
      </c>
      <c r="N1592" s="3">
        <v>83791.61</v>
      </c>
      <c r="O1592" s="3" t="s">
        <v>120</v>
      </c>
      <c r="P1592" s="2"/>
      <c r="Q1592" s="2"/>
      <c r="R1592" s="2" t="s">
        <v>121</v>
      </c>
      <c r="S1592" s="2"/>
      <c r="T1592" s="2" t="s">
        <v>108</v>
      </c>
      <c r="U1592" s="2"/>
      <c r="V1592" s="2"/>
      <c r="W1592" s="2" t="s">
        <v>122</v>
      </c>
      <c r="X1592" s="2" t="s">
        <v>64</v>
      </c>
      <c r="Y1592" s="2" t="s">
        <v>65</v>
      </c>
      <c r="Z1592" s="2">
        <v>0</v>
      </c>
      <c r="AA1592" s="2"/>
      <c r="AB1592" s="2"/>
      <c r="AC1592" s="2"/>
      <c r="AD1592" s="2"/>
      <c r="AE1592" s="2" t="s">
        <v>123</v>
      </c>
      <c r="AF1592" s="2" t="s">
        <v>124</v>
      </c>
      <c r="AG1592" s="2" t="s">
        <v>312</v>
      </c>
      <c r="AH1592" s="2" t="s">
        <v>69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2061</v>
      </c>
      <c r="B1593" s="2" t="s">
        <v>2056</v>
      </c>
      <c r="C1593" s="2" t="s">
        <v>47</v>
      </c>
      <c r="D1593" s="2" t="s">
        <v>498</v>
      </c>
      <c r="E1593" s="2" t="s">
        <v>258</v>
      </c>
      <c r="F1593" s="2" t="s">
        <v>228</v>
      </c>
      <c r="G1593" s="2" t="s">
        <v>117</v>
      </c>
      <c r="H1593" s="2" t="s">
        <v>243</v>
      </c>
      <c r="I1593" s="2" t="s">
        <v>53</v>
      </c>
      <c r="J1593" s="2" t="s">
        <v>118</v>
      </c>
      <c r="K1593" s="2" t="s">
        <v>118</v>
      </c>
      <c r="L1593" s="2" t="s">
        <v>119</v>
      </c>
      <c r="M1593" s="2" t="s">
        <v>91</v>
      </c>
      <c r="N1593" s="3">
        <v>83791.61</v>
      </c>
      <c r="O1593" s="3" t="s">
        <v>120</v>
      </c>
      <c r="P1593" s="2"/>
      <c r="Q1593" s="2"/>
      <c r="R1593" s="2" t="s">
        <v>121</v>
      </c>
      <c r="S1593" s="2"/>
      <c r="T1593" s="2" t="s">
        <v>108</v>
      </c>
      <c r="U1593" s="2"/>
      <c r="V1593" s="2"/>
      <c r="W1593" s="2" t="s">
        <v>122</v>
      </c>
      <c r="X1593" s="2" t="s">
        <v>64</v>
      </c>
      <c r="Y1593" s="2" t="s">
        <v>65</v>
      </c>
      <c r="Z1593" s="2">
        <v>0</v>
      </c>
      <c r="AA1593" s="2"/>
      <c r="AB1593" s="2"/>
      <c r="AC1593" s="2"/>
      <c r="AD1593" s="2"/>
      <c r="AE1593" s="2" t="s">
        <v>123</v>
      </c>
      <c r="AF1593" s="2" t="s">
        <v>124</v>
      </c>
      <c r="AG1593" s="2" t="s">
        <v>312</v>
      </c>
      <c r="AH1593" s="2" t="s">
        <v>69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2062</v>
      </c>
      <c r="B1594" s="2" t="s">
        <v>2056</v>
      </c>
      <c r="C1594" s="2" t="s">
        <v>47</v>
      </c>
      <c r="D1594" s="2" t="s">
        <v>498</v>
      </c>
      <c r="E1594" s="2" t="s">
        <v>258</v>
      </c>
      <c r="F1594" s="2" t="s">
        <v>228</v>
      </c>
      <c r="G1594" s="2" t="s">
        <v>117</v>
      </c>
      <c r="H1594" s="2" t="s">
        <v>243</v>
      </c>
      <c r="I1594" s="2" t="s">
        <v>53</v>
      </c>
      <c r="J1594" s="2" t="s">
        <v>118</v>
      </c>
      <c r="K1594" s="2" t="s">
        <v>118</v>
      </c>
      <c r="L1594" s="2" t="s">
        <v>119</v>
      </c>
      <c r="M1594" s="2" t="s">
        <v>95</v>
      </c>
      <c r="N1594" s="3">
        <v>83791.61</v>
      </c>
      <c r="O1594" s="3" t="s">
        <v>120</v>
      </c>
      <c r="P1594" s="2"/>
      <c r="Q1594" s="2"/>
      <c r="R1594" s="2" t="s">
        <v>121</v>
      </c>
      <c r="S1594" s="2"/>
      <c r="T1594" s="2" t="s">
        <v>108</v>
      </c>
      <c r="U1594" s="2"/>
      <c r="V1594" s="2"/>
      <c r="W1594" s="2" t="s">
        <v>122</v>
      </c>
      <c r="X1594" s="2" t="s">
        <v>64</v>
      </c>
      <c r="Y1594" s="2" t="s">
        <v>65</v>
      </c>
      <c r="Z1594" s="2">
        <v>0</v>
      </c>
      <c r="AA1594" s="2"/>
      <c r="AB1594" s="2"/>
      <c r="AC1594" s="2"/>
      <c r="AD1594" s="2"/>
      <c r="AE1594" s="2" t="s">
        <v>123</v>
      </c>
      <c r="AF1594" s="2" t="s">
        <v>124</v>
      </c>
      <c r="AG1594" s="2" t="s">
        <v>312</v>
      </c>
      <c r="AH1594" s="2" t="s">
        <v>69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2063</v>
      </c>
      <c r="B1595" s="2" t="s">
        <v>2056</v>
      </c>
      <c r="C1595" s="2" t="s">
        <v>47</v>
      </c>
      <c r="D1595" s="2" t="s">
        <v>498</v>
      </c>
      <c r="E1595" s="2" t="s">
        <v>258</v>
      </c>
      <c r="F1595" s="2" t="s">
        <v>228</v>
      </c>
      <c r="G1595" s="2" t="s">
        <v>117</v>
      </c>
      <c r="H1595" s="2" t="s">
        <v>243</v>
      </c>
      <c r="I1595" s="2" t="s">
        <v>53</v>
      </c>
      <c r="J1595" s="2" t="s">
        <v>118</v>
      </c>
      <c r="K1595" s="2" t="s">
        <v>118</v>
      </c>
      <c r="L1595" s="2" t="s">
        <v>119</v>
      </c>
      <c r="M1595" s="2" t="s">
        <v>100</v>
      </c>
      <c r="N1595" s="3">
        <v>83791.61</v>
      </c>
      <c r="O1595" s="3" t="s">
        <v>120</v>
      </c>
      <c r="P1595" s="2"/>
      <c r="Q1595" s="2"/>
      <c r="R1595" s="2" t="s">
        <v>121</v>
      </c>
      <c r="S1595" s="2"/>
      <c r="T1595" s="2" t="s">
        <v>108</v>
      </c>
      <c r="U1595" s="2"/>
      <c r="V1595" s="2"/>
      <c r="W1595" s="2" t="s">
        <v>122</v>
      </c>
      <c r="X1595" s="2" t="s">
        <v>64</v>
      </c>
      <c r="Y1595" s="2" t="s">
        <v>65</v>
      </c>
      <c r="Z1595" s="2">
        <v>0</v>
      </c>
      <c r="AA1595" s="2"/>
      <c r="AB1595" s="2"/>
      <c r="AC1595" s="2"/>
      <c r="AD1595" s="2"/>
      <c r="AE1595" s="2" t="s">
        <v>123</v>
      </c>
      <c r="AF1595" s="2" t="s">
        <v>124</v>
      </c>
      <c r="AG1595" s="2" t="s">
        <v>312</v>
      </c>
      <c r="AH1595" s="2" t="s">
        <v>69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2064</v>
      </c>
      <c r="B1596" s="2" t="s">
        <v>2056</v>
      </c>
      <c r="C1596" s="2" t="s">
        <v>47</v>
      </c>
      <c r="D1596" s="2" t="s">
        <v>498</v>
      </c>
      <c r="E1596" s="2" t="s">
        <v>258</v>
      </c>
      <c r="F1596" s="2" t="s">
        <v>228</v>
      </c>
      <c r="G1596" s="2" t="s">
        <v>117</v>
      </c>
      <c r="H1596" s="2" t="s">
        <v>243</v>
      </c>
      <c r="I1596" s="2"/>
      <c r="J1596" s="2"/>
      <c r="K1596" s="2" t="s">
        <v>147</v>
      </c>
      <c r="L1596" s="2" t="s">
        <v>429</v>
      </c>
      <c r="M1596" s="2" t="s">
        <v>104</v>
      </c>
      <c r="N1596" s="3"/>
      <c r="O1596" s="3"/>
      <c r="P1596" s="2"/>
      <c r="Q1596" s="2" t="s">
        <v>105</v>
      </c>
      <c r="R1596" s="2" t="s">
        <v>106</v>
      </c>
      <c r="S1596" s="2" t="s">
        <v>107</v>
      </c>
      <c r="T1596" s="2" t="s">
        <v>108</v>
      </c>
      <c r="U1596" s="2"/>
      <c r="V1596" s="2" t="s">
        <v>109</v>
      </c>
      <c r="W1596" s="2" t="s">
        <v>110</v>
      </c>
      <c r="X1596" s="2"/>
      <c r="Y1596" s="2" t="s">
        <v>65</v>
      </c>
      <c r="Z1596" s="2">
        <v>0</v>
      </c>
      <c r="AA1596" s="2"/>
      <c r="AB1596" s="2"/>
      <c r="AC1596" s="2"/>
      <c r="AD1596" s="2"/>
      <c r="AE1596" s="2" t="s">
        <v>123</v>
      </c>
      <c r="AF1596" s="2" t="s">
        <v>222</v>
      </c>
      <c r="AG1596" s="2" t="s">
        <v>223</v>
      </c>
      <c r="AH1596" s="2" t="s">
        <v>69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2065</v>
      </c>
      <c r="B1597" s="2" t="s">
        <v>2066</v>
      </c>
      <c r="C1597" s="2" t="s">
        <v>47</v>
      </c>
      <c r="D1597" s="2" t="s">
        <v>1449</v>
      </c>
      <c r="E1597" s="2" t="s">
        <v>1450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51</v>
      </c>
      <c r="M1597" s="2" t="s">
        <v>56</v>
      </c>
      <c r="N1597" s="3">
        <v>1478986.87</v>
      </c>
      <c r="O1597" s="3" t="s">
        <v>57</v>
      </c>
      <c r="P1597" s="4">
        <f>IF(O1597="吨",N1597*1000,IF(O1597="万立方米",N1597*10000,""))</f>
        <v>1478986870.0</v>
      </c>
      <c r="Q1597" s="2" t="s">
        <v>58</v>
      </c>
      <c r="R1597" s="2" t="s">
        <v>59</v>
      </c>
      <c r="S1597" s="2" t="s">
        <v>60</v>
      </c>
      <c r="T1597" s="2" t="s">
        <v>61</v>
      </c>
      <c r="U1597" s="4">
        <f>0.06</f>
        <v>0.06</v>
      </c>
      <c r="V1597" s="2" t="s">
        <v>62</v>
      </c>
      <c r="W1597" s="2" t="s">
        <v>63</v>
      </c>
      <c r="X1597" s="2" t="s">
        <v>64</v>
      </c>
      <c r="Y1597" s="2" t="s">
        <v>65</v>
      </c>
      <c r="Z1597" s="2">
        <v>0</v>
      </c>
      <c r="AA1597" s="2"/>
      <c r="AB1597" s="2"/>
      <c r="AC1597" s="4">
        <f>P1597*U1597/1000000</f>
        <v>88.7392122</v>
      </c>
      <c r="AD1597" s="4">
        <f>AC1597*(1-Z1597/100)</f>
        <v>88.7392122</v>
      </c>
      <c r="AE1597" s="2" t="s">
        <v>66</v>
      </c>
      <c r="AF1597" s="2" t="s">
        <v>67</v>
      </c>
      <c r="AG1597" s="2" t="s">
        <v>68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2067</v>
      </c>
      <c r="B1598" s="2" t="s">
        <v>2066</v>
      </c>
      <c r="C1598" s="2" t="s">
        <v>47</v>
      </c>
      <c r="D1598" s="2" t="s">
        <v>1449</v>
      </c>
      <c r="E1598" s="2" t="s">
        <v>1450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51</v>
      </c>
      <c r="M1598" s="2" t="s">
        <v>73</v>
      </c>
      <c r="N1598" s="3">
        <v>1478986.87</v>
      </c>
      <c r="O1598" s="3" t="s">
        <v>57</v>
      </c>
      <c r="P1598" s="4">
        <f>IF(O1598="吨",N1598*1000,IF(O1598="万立方米",N1598*10000,""))</f>
        <v>1478986870.0</v>
      </c>
      <c r="Q1598" s="2" t="s">
        <v>58</v>
      </c>
      <c r="R1598" s="2" t="s">
        <v>59</v>
      </c>
      <c r="S1598" s="2" t="s">
        <v>74</v>
      </c>
      <c r="T1598" s="2" t="s">
        <v>75</v>
      </c>
      <c r="U1598" s="4">
        <f>1.5</f>
        <v>1.5</v>
      </c>
      <c r="V1598" s="2" t="s">
        <v>62</v>
      </c>
      <c r="W1598" s="2" t="s">
        <v>76</v>
      </c>
      <c r="X1598" s="2" t="s">
        <v>64</v>
      </c>
      <c r="Y1598" s="2" t="s">
        <v>65</v>
      </c>
      <c r="Z1598" s="2">
        <v>0</v>
      </c>
      <c r="AA1598" s="2"/>
      <c r="AB1598" s="2"/>
      <c r="AC1598" s="4">
        <f>P1598*U1598/1000000</f>
        <v>2218.480305</v>
      </c>
      <c r="AD1598" s="4">
        <f>AC1598*(1-Z1598/100)</f>
        <v>2218.480305</v>
      </c>
      <c r="AE1598" s="2" t="s">
        <v>66</v>
      </c>
      <c r="AF1598" s="2" t="s">
        <v>67</v>
      </c>
      <c r="AG1598" s="2" t="s">
        <v>68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2068</v>
      </c>
      <c r="B1599" s="2" t="s">
        <v>2066</v>
      </c>
      <c r="C1599" s="2" t="s">
        <v>47</v>
      </c>
      <c r="D1599" s="2" t="s">
        <v>1449</v>
      </c>
      <c r="E1599" s="2" t="s">
        <v>1450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51</v>
      </c>
      <c r="M1599" s="2" t="s">
        <v>78</v>
      </c>
      <c r="N1599" s="3">
        <v>1478986.87</v>
      </c>
      <c r="O1599" s="3" t="s">
        <v>57</v>
      </c>
      <c r="P1599" s="4">
        <f>IF(O1599="吨",N1599*1000,IF(O1599="万立方米",N1599*10000,""))</f>
        <v>1478986870.0</v>
      </c>
      <c r="Q1599" s="2" t="s">
        <v>58</v>
      </c>
      <c r="R1599" s="2" t="s">
        <v>59</v>
      </c>
      <c r="S1599" s="2" t="s">
        <v>79</v>
      </c>
      <c r="T1599" s="2" t="s">
        <v>75</v>
      </c>
      <c r="U1599" s="4">
        <f>6.0</f>
        <v>6.0</v>
      </c>
      <c r="V1599" s="2" t="s">
        <v>62</v>
      </c>
      <c r="W1599" s="2" t="s">
        <v>80</v>
      </c>
      <c r="X1599" s="2" t="s">
        <v>64</v>
      </c>
      <c r="Y1599" s="2" t="s">
        <v>65</v>
      </c>
      <c r="Z1599" s="2">
        <v>0</v>
      </c>
      <c r="AA1599" s="2"/>
      <c r="AB1599" s="2"/>
      <c r="AC1599" s="4">
        <f>P1599*U1599/1000000</f>
        <v>8873.92122</v>
      </c>
      <c r="AD1599" s="4">
        <f>AC1599*(1-Z1599/100)</f>
        <v>8873.92122</v>
      </c>
      <c r="AE1599" s="2" t="s">
        <v>66</v>
      </c>
      <c r="AF1599" s="2" t="s">
        <v>67</v>
      </c>
      <c r="AG1599" s="2" t="s">
        <v>68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2069</v>
      </c>
      <c r="B1600" s="2" t="s">
        <v>2066</v>
      </c>
      <c r="C1600" s="2" t="s">
        <v>47</v>
      </c>
      <c r="D1600" s="2" t="s">
        <v>1449</v>
      </c>
      <c r="E1600" s="2" t="s">
        <v>1450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51</v>
      </c>
      <c r="M1600" s="2" t="s">
        <v>82</v>
      </c>
      <c r="N1600" s="3">
        <v>1478986.87</v>
      </c>
      <c r="O1600" s="3" t="s">
        <v>57</v>
      </c>
      <c r="P1600" s="4">
        <f>IF(O1600="吨",N1600*1000,IF(O1600="万立方米",N1600*10000,""))</f>
        <v>1478986870.0</v>
      </c>
      <c r="Q1600" s="2" t="s">
        <v>58</v>
      </c>
      <c r="R1600" s="2" t="s">
        <v>59</v>
      </c>
      <c r="S1600" s="2" t="s">
        <v>83</v>
      </c>
      <c r="T1600" s="2" t="s">
        <v>61</v>
      </c>
      <c r="U1600" s="4">
        <f>0.35</f>
        <v>0.35</v>
      </c>
      <c r="V1600" s="2" t="s">
        <v>62</v>
      </c>
      <c r="W1600" s="2" t="s">
        <v>84</v>
      </c>
      <c r="X1600" s="2" t="s">
        <v>64</v>
      </c>
      <c r="Y1600" s="2" t="s">
        <v>65</v>
      </c>
      <c r="Z1600" s="2">
        <v>0</v>
      </c>
      <c r="AA1600" s="2"/>
      <c r="AB1600" s="2"/>
      <c r="AC1600" s="4">
        <f>P1600*U1600/1000000</f>
        <v>517.6454044999999</v>
      </c>
      <c r="AD1600" s="4">
        <f>AC1600*(1-Z1600/100)</f>
        <v>517.6454044999999</v>
      </c>
      <c r="AE1600" s="2" t="s">
        <v>66</v>
      </c>
      <c r="AF1600" s="2" t="s">
        <v>67</v>
      </c>
      <c r="AG1600" s="2" t="s">
        <v>68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2070</v>
      </c>
      <c r="B1601" s="2" t="s">
        <v>2066</v>
      </c>
      <c r="C1601" s="2" t="s">
        <v>47</v>
      </c>
      <c r="D1601" s="2" t="s">
        <v>1449</v>
      </c>
      <c r="E1601" s="2" t="s">
        <v>1450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51</v>
      </c>
      <c r="M1601" s="2" t="s">
        <v>86</v>
      </c>
      <c r="N1601" s="3">
        <v>1478986.87</v>
      </c>
      <c r="O1601" s="3" t="s">
        <v>57</v>
      </c>
      <c r="P1601" s="4">
        <f>IF(O1601="吨",N1601*1000,IF(O1601="万立方米",N1601*10000,""))</f>
        <v>1478986870.0</v>
      </c>
      <c r="Q1601" s="2" t="s">
        <v>58</v>
      </c>
      <c r="R1601" s="2" t="s">
        <v>59</v>
      </c>
      <c r="S1601" s="2" t="s">
        <v>87</v>
      </c>
      <c r="T1601" s="2" t="s">
        <v>88</v>
      </c>
      <c r="U1601" s="4">
        <f>0.75</f>
        <v>0.75</v>
      </c>
      <c r="V1601" s="2" t="s">
        <v>62</v>
      </c>
      <c r="W1601" s="2" t="s">
        <v>89</v>
      </c>
      <c r="X1601" s="2" t="s">
        <v>64</v>
      </c>
      <c r="Y1601" s="2" t="s">
        <v>65</v>
      </c>
      <c r="Z1601" s="2">
        <v>0</v>
      </c>
      <c r="AA1601" s="2"/>
      <c r="AB1601" s="2"/>
      <c r="AC1601" s="4">
        <f>P1601*U1601/1000000</f>
        <v>1109.2401525</v>
      </c>
      <c r="AD1601" s="4">
        <f>AC1602*(1-AA1601/100)+(AC1601-AC1602)*(1-AB1601/100)</f>
        <v>1109.2401525</v>
      </c>
      <c r="AE1601" s="2" t="s">
        <v>66</v>
      </c>
      <c r="AF1601" s="2" t="s">
        <v>67</v>
      </c>
      <c r="AG1601" s="2" t="s">
        <v>68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2071</v>
      </c>
      <c r="B1602" s="2" t="s">
        <v>2066</v>
      </c>
      <c r="C1602" s="2" t="s">
        <v>47</v>
      </c>
      <c r="D1602" s="2" t="s">
        <v>1449</v>
      </c>
      <c r="E1602" s="2" t="s">
        <v>1450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51</v>
      </c>
      <c r="M1602" s="2" t="s">
        <v>91</v>
      </c>
      <c r="N1602" s="3">
        <v>1478986.87</v>
      </c>
      <c r="O1602" s="3" t="s">
        <v>57</v>
      </c>
      <c r="P1602" s="4">
        <f>IF(O1602="吨",N1602*1000,IF(O1602="万立方米",N1602*10000,""))</f>
        <v>1478986870.0</v>
      </c>
      <c r="Q1602" s="2" t="s">
        <v>58</v>
      </c>
      <c r="R1602" s="2" t="s">
        <v>59</v>
      </c>
      <c r="S1602" s="2" t="s">
        <v>92</v>
      </c>
      <c r="T1602" s="2" t="s">
        <v>88</v>
      </c>
      <c r="U1602" s="4">
        <f>0.75</f>
        <v>0.75</v>
      </c>
      <c r="V1602" s="2" t="s">
        <v>62</v>
      </c>
      <c r="W1602" s="2" t="s">
        <v>93</v>
      </c>
      <c r="X1602" s="2" t="s">
        <v>64</v>
      </c>
      <c r="Y1602" s="2" t="s">
        <v>65</v>
      </c>
      <c r="Z1602" s="2">
        <v>0</v>
      </c>
      <c r="AA1602" s="2"/>
      <c r="AB1602" s="2"/>
      <c r="AC1602" s="4">
        <f>P1602*U1602/1000000</f>
        <v>1109.2401525</v>
      </c>
      <c r="AD1602" s="4">
        <f>AC1602*(1-Z1602/100)</f>
        <v>1109.2401525</v>
      </c>
      <c r="AE1602" s="2" t="s">
        <v>66</v>
      </c>
      <c r="AF1602" s="2" t="s">
        <v>67</v>
      </c>
      <c r="AG1602" s="2" t="s">
        <v>68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2072</v>
      </c>
      <c r="B1603" s="2" t="s">
        <v>2066</v>
      </c>
      <c r="C1603" s="2" t="s">
        <v>47</v>
      </c>
      <c r="D1603" s="2" t="s">
        <v>1449</v>
      </c>
      <c r="E1603" s="2" t="s">
        <v>1450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51</v>
      </c>
      <c r="M1603" s="2" t="s">
        <v>95</v>
      </c>
      <c r="N1603" s="3">
        <v>1478986.87</v>
      </c>
      <c r="O1603" s="3" t="s">
        <v>57</v>
      </c>
      <c r="P1603" s="4">
        <f>IF(O1603="吨",N1603*1000,IF(O1603="万立方米",N1603*10000,""))</f>
        <v>1478986870.0</v>
      </c>
      <c r="Q1603" s="2" t="s">
        <v>58</v>
      </c>
      <c r="R1603" s="2" t="s">
        <v>59</v>
      </c>
      <c r="S1603" s="2" t="s">
        <v>96</v>
      </c>
      <c r="T1603" s="2" t="s">
        <v>97</v>
      </c>
      <c r="U1603" s="4">
        <f>1.7</f>
        <v>1.7</v>
      </c>
      <c r="V1603" s="2" t="s">
        <v>62</v>
      </c>
      <c r="W1603" s="2" t="s">
        <v>98</v>
      </c>
      <c r="X1603" s="2" t="s">
        <v>64</v>
      </c>
      <c r="Y1603" s="2" t="s">
        <v>65</v>
      </c>
      <c r="Z1603" s="2">
        <v>0</v>
      </c>
      <c r="AA1603" s="2"/>
      <c r="AB1603" s="2"/>
      <c r="AC1603" s="4">
        <f>P1603*U1603/1000000</f>
        <v>2514.277679</v>
      </c>
      <c r="AD1603" s="4">
        <f>AC1603*(1-Z1603/100)</f>
        <v>2514.277679</v>
      </c>
      <c r="AE1603" s="2" t="s">
        <v>66</v>
      </c>
      <c r="AF1603" s="2" t="s">
        <v>67</v>
      </c>
      <c r="AG1603" s="2" t="s">
        <v>68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2073</v>
      </c>
      <c r="B1604" s="2" t="s">
        <v>2066</v>
      </c>
      <c r="C1604" s="2" t="s">
        <v>47</v>
      </c>
      <c r="D1604" s="2" t="s">
        <v>1449</v>
      </c>
      <c r="E1604" s="2" t="s">
        <v>1450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51</v>
      </c>
      <c r="M1604" s="2" t="s">
        <v>100</v>
      </c>
      <c r="N1604" s="3">
        <v>1478986.87</v>
      </c>
      <c r="O1604" s="3" t="s">
        <v>57</v>
      </c>
      <c r="P1604" s="4">
        <f>IF(O1604="吨",N1604*1000,IF(O1604="万立方米",N1604*10000,""))</f>
        <v>1478986870.0</v>
      </c>
      <c r="Q1604" s="2" t="s">
        <v>58</v>
      </c>
      <c r="R1604" s="2" t="s">
        <v>59</v>
      </c>
      <c r="S1604" s="2" t="s">
        <v>101</v>
      </c>
      <c r="T1604" s="2" t="s">
        <v>75</v>
      </c>
      <c r="U1604" s="4">
        <f>0.12</f>
        <v>0.12</v>
      </c>
      <c r="V1604" s="2" t="s">
        <v>62</v>
      </c>
      <c r="W1604" s="2" t="s">
        <v>102</v>
      </c>
      <c r="X1604" s="2" t="s">
        <v>64</v>
      </c>
      <c r="Y1604" s="2" t="s">
        <v>65</v>
      </c>
      <c r="Z1604" s="2">
        <v>0</v>
      </c>
      <c r="AA1604" s="2"/>
      <c r="AB1604" s="2"/>
      <c r="AC1604" s="4">
        <f>P1604*U1604/1000000</f>
        <v>177.4784244</v>
      </c>
      <c r="AD1604" s="4">
        <f>AC1604*(1-Z1604/100)</f>
        <v>177.4784244</v>
      </c>
      <c r="AE1604" s="2" t="s">
        <v>66</v>
      </c>
      <c r="AF1604" s="2" t="s">
        <v>67</v>
      </c>
      <c r="AG1604" s="2" t="s">
        <v>68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2074</v>
      </c>
      <c r="B1605" s="2" t="s">
        <v>2066</v>
      </c>
      <c r="C1605" s="2" t="s">
        <v>47</v>
      </c>
      <c r="D1605" s="2" t="s">
        <v>1449</v>
      </c>
      <c r="E1605" s="2" t="s">
        <v>1450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147</v>
      </c>
      <c r="L1605" s="2" t="s">
        <v>148</v>
      </c>
      <c r="M1605" s="2" t="s">
        <v>104</v>
      </c>
      <c r="N1605" s="3"/>
      <c r="O1605" s="3"/>
      <c r="P1605" s="4">
        <v>1478986870.0</v>
      </c>
      <c r="Q1605" s="2" t="s">
        <v>105</v>
      </c>
      <c r="R1605" s="2" t="s">
        <v>106</v>
      </c>
      <c r="S1605" s="2" t="s">
        <v>107</v>
      </c>
      <c r="T1605" s="2" t="s">
        <v>108</v>
      </c>
      <c r="U1605" s="4">
        <f>0.0</f>
        <v>0.0</v>
      </c>
      <c r="V1605" s="2" t="s">
        <v>109</v>
      </c>
      <c r="W1605" s="2" t="s">
        <v>110</v>
      </c>
      <c r="X1605" s="2"/>
      <c r="Y1605" s="2" t="s">
        <v>65</v>
      </c>
      <c r="Z1605" s="2">
        <v>0</v>
      </c>
      <c r="AA1605" s="2"/>
      <c r="AB1605" s="2"/>
      <c r="AC1605" s="4">
        <f>P1605*U1605/1000000</f>
        <v>0.0</v>
      </c>
      <c r="AD1605" s="4">
        <f>AC1605*(1-Z1605/100)</f>
        <v>0.0</v>
      </c>
      <c r="AE1605" s="2" t="s">
        <v>66</v>
      </c>
      <c r="AF1605" s="2" t="s">
        <v>67</v>
      </c>
      <c r="AG1605" s="2" t="s">
        <v>68</v>
      </c>
      <c r="AH1605" s="2" t="s">
        <v>69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2075</v>
      </c>
      <c r="B1606" s="2" t="s">
        <v>2076</v>
      </c>
      <c r="C1606" s="2" t="s">
        <v>47</v>
      </c>
      <c r="D1606" s="2" t="s">
        <v>1384</v>
      </c>
      <c r="E1606" s="2" t="s">
        <v>227</v>
      </c>
      <c r="F1606" s="2" t="s">
        <v>50</v>
      </c>
      <c r="G1606" s="2" t="s">
        <v>179</v>
      </c>
      <c r="H1606" s="2" t="s">
        <v>138</v>
      </c>
      <c r="I1606" s="2" t="s">
        <v>53</v>
      </c>
      <c r="J1606" s="2" t="s">
        <v>180</v>
      </c>
      <c r="K1606" s="2" t="s">
        <v>180</v>
      </c>
      <c r="L1606" s="2" t="s">
        <v>181</v>
      </c>
      <c r="M1606" s="2" t="s">
        <v>56</v>
      </c>
      <c r="N1606" s="3">
        <v>898.093</v>
      </c>
      <c r="O1606" s="3" t="s">
        <v>182</v>
      </c>
      <c r="P1606" s="4">
        <f>IF(O1606="吨",N1606*1000,IF(O1606="万立方米",N1606*10000,""))</f>
        <v>8980930.0</v>
      </c>
      <c r="Q1606" s="2" t="s">
        <v>183</v>
      </c>
      <c r="R1606" s="2" t="s">
        <v>184</v>
      </c>
      <c r="S1606" s="2" t="s">
        <v>185</v>
      </c>
      <c r="T1606" s="2" t="s">
        <v>75</v>
      </c>
      <c r="U1606" s="4">
        <f>0.001</f>
        <v>0.001</v>
      </c>
      <c r="V1606" s="2" t="s">
        <v>186</v>
      </c>
      <c r="W1606" s="2" t="s">
        <v>187</v>
      </c>
      <c r="X1606" s="2" t="s">
        <v>64</v>
      </c>
      <c r="Y1606" s="2" t="s">
        <v>65</v>
      </c>
      <c r="Z1606" s="2">
        <v>0</v>
      </c>
      <c r="AA1606" s="2"/>
      <c r="AB1606" s="2"/>
      <c r="AC1606" s="4">
        <f>P1606*U1606/1000000</f>
        <v>0.00898093</v>
      </c>
      <c r="AD1606" s="4">
        <f>AC1606*(1-Z1606/100)</f>
        <v>0.00898093</v>
      </c>
      <c r="AE1606" s="2" t="s">
        <v>66</v>
      </c>
      <c r="AF1606" s="2" t="s">
        <v>67</v>
      </c>
      <c r="AG1606" s="2"/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2077</v>
      </c>
      <c r="B1607" s="2" t="s">
        <v>2076</v>
      </c>
      <c r="C1607" s="2" t="s">
        <v>47</v>
      </c>
      <c r="D1607" s="2" t="s">
        <v>1384</v>
      </c>
      <c r="E1607" s="2" t="s">
        <v>227</v>
      </c>
      <c r="F1607" s="2" t="s">
        <v>50</v>
      </c>
      <c r="G1607" s="2" t="s">
        <v>179</v>
      </c>
      <c r="H1607" s="2" t="s">
        <v>138</v>
      </c>
      <c r="I1607" s="2" t="s">
        <v>53</v>
      </c>
      <c r="J1607" s="2" t="s">
        <v>180</v>
      </c>
      <c r="K1607" s="2" t="s">
        <v>180</v>
      </c>
      <c r="L1607" s="2" t="s">
        <v>181</v>
      </c>
      <c r="M1607" s="2" t="s">
        <v>73</v>
      </c>
      <c r="N1607" s="3">
        <v>898.093</v>
      </c>
      <c r="O1607" s="3" t="s">
        <v>182</v>
      </c>
      <c r="P1607" s="4">
        <f>IF(O1607="吨",N1607*1000,IF(O1607="万立方米",N1607*10000,""))</f>
        <v>8980930.0</v>
      </c>
      <c r="Q1607" s="2" t="s">
        <v>183</v>
      </c>
      <c r="R1607" s="2" t="s">
        <v>184</v>
      </c>
      <c r="S1607" s="2" t="s">
        <v>189</v>
      </c>
      <c r="T1607" s="2" t="s">
        <v>75</v>
      </c>
      <c r="U1607" s="4">
        <f>0.35</f>
        <v>0.35</v>
      </c>
      <c r="V1607" s="2" t="s">
        <v>186</v>
      </c>
      <c r="W1607" s="2" t="s">
        <v>190</v>
      </c>
      <c r="X1607" s="2" t="s">
        <v>64</v>
      </c>
      <c r="Y1607" s="2" t="s">
        <v>65</v>
      </c>
      <c r="Z1607" s="2">
        <v>0</v>
      </c>
      <c r="AA1607" s="2"/>
      <c r="AB1607" s="2"/>
      <c r="AC1607" s="4">
        <f>P1607*U1607/1000000</f>
        <v>3.1433255</v>
      </c>
      <c r="AD1607" s="4">
        <f>AC1607*(1-Z1607/100)</f>
        <v>3.1433255</v>
      </c>
      <c r="AE1607" s="2" t="s">
        <v>66</v>
      </c>
      <c r="AF1607" s="2" t="s">
        <v>67</v>
      </c>
      <c r="AG1607" s="2"/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2078</v>
      </c>
      <c r="B1608" s="2" t="s">
        <v>2076</v>
      </c>
      <c r="C1608" s="2" t="s">
        <v>47</v>
      </c>
      <c r="D1608" s="2" t="s">
        <v>1384</v>
      </c>
      <c r="E1608" s="2" t="s">
        <v>227</v>
      </c>
      <c r="F1608" s="2" t="s">
        <v>50</v>
      </c>
      <c r="G1608" s="2" t="s">
        <v>179</v>
      </c>
      <c r="H1608" s="2" t="s">
        <v>138</v>
      </c>
      <c r="I1608" s="2" t="s">
        <v>53</v>
      </c>
      <c r="J1608" s="2" t="s">
        <v>180</v>
      </c>
      <c r="K1608" s="2" t="s">
        <v>180</v>
      </c>
      <c r="L1608" s="2" t="s">
        <v>181</v>
      </c>
      <c r="M1608" s="2" t="s">
        <v>78</v>
      </c>
      <c r="N1608" s="3">
        <v>898.093</v>
      </c>
      <c r="O1608" s="3" t="s">
        <v>182</v>
      </c>
      <c r="P1608" s="4">
        <f>IF(O1608="吨",N1608*1000,IF(O1608="万立方米",N1608*10000,""))</f>
        <v>8980930.0</v>
      </c>
      <c r="Q1608" s="2" t="s">
        <v>183</v>
      </c>
      <c r="R1608" s="2" t="s">
        <v>184</v>
      </c>
      <c r="S1608" s="2" t="s">
        <v>192</v>
      </c>
      <c r="T1608" s="2" t="s">
        <v>75</v>
      </c>
      <c r="U1608" s="4">
        <f>1.2</f>
        <v>1.2</v>
      </c>
      <c r="V1608" s="2" t="s">
        <v>186</v>
      </c>
      <c r="W1608" s="2" t="s">
        <v>193</v>
      </c>
      <c r="X1608" s="2" t="s">
        <v>64</v>
      </c>
      <c r="Y1608" s="2" t="s">
        <v>65</v>
      </c>
      <c r="Z1608" s="2">
        <v>0</v>
      </c>
      <c r="AA1608" s="2"/>
      <c r="AB1608" s="2"/>
      <c r="AC1608" s="4">
        <f>P1608*U1608/1000000</f>
        <v>10.777116</v>
      </c>
      <c r="AD1608" s="4">
        <f>AC1608*(1-Z1608/100)</f>
        <v>10.777116</v>
      </c>
      <c r="AE1608" s="2" t="s">
        <v>66</v>
      </c>
      <c r="AF1608" s="2" t="s">
        <v>67</v>
      </c>
      <c r="AG1608" s="2"/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2079</v>
      </c>
      <c r="B1609" s="2" t="s">
        <v>2076</v>
      </c>
      <c r="C1609" s="2" t="s">
        <v>47</v>
      </c>
      <c r="D1609" s="2" t="s">
        <v>1384</v>
      </c>
      <c r="E1609" s="2" t="s">
        <v>227</v>
      </c>
      <c r="F1609" s="2" t="s">
        <v>50</v>
      </c>
      <c r="G1609" s="2" t="s">
        <v>179</v>
      </c>
      <c r="H1609" s="2" t="s">
        <v>138</v>
      </c>
      <c r="I1609" s="2" t="s">
        <v>53</v>
      </c>
      <c r="J1609" s="2" t="s">
        <v>180</v>
      </c>
      <c r="K1609" s="2" t="s">
        <v>180</v>
      </c>
      <c r="L1609" s="2" t="s">
        <v>181</v>
      </c>
      <c r="M1609" s="2" t="s">
        <v>82</v>
      </c>
      <c r="N1609" s="3">
        <v>898.093</v>
      </c>
      <c r="O1609" s="3" t="s">
        <v>182</v>
      </c>
      <c r="P1609" s="4">
        <f>IF(O1609="吨",N1609*1000,IF(O1609="万立方米",N1609*10000,""))</f>
        <v>8980930.0</v>
      </c>
      <c r="Q1609" s="2" t="s">
        <v>183</v>
      </c>
      <c r="R1609" s="2" t="s">
        <v>184</v>
      </c>
      <c r="S1609" s="2" t="s">
        <v>195</v>
      </c>
      <c r="T1609" s="2" t="s">
        <v>75</v>
      </c>
      <c r="U1609" s="4">
        <f>0.002</f>
        <v>0.002</v>
      </c>
      <c r="V1609" s="2" t="s">
        <v>186</v>
      </c>
      <c r="W1609" s="2" t="s">
        <v>196</v>
      </c>
      <c r="X1609" s="2" t="s">
        <v>64</v>
      </c>
      <c r="Y1609" s="2" t="s">
        <v>65</v>
      </c>
      <c r="Z1609" s="2">
        <v>0</v>
      </c>
      <c r="AA1609" s="2"/>
      <c r="AB1609" s="2"/>
      <c r="AC1609" s="4">
        <f>P1609*U1609/1000000</f>
        <v>0.01796186</v>
      </c>
      <c r="AD1609" s="4">
        <f>AC1609*(1-Z1609/100)</f>
        <v>0.01796186</v>
      </c>
      <c r="AE1609" s="2" t="s">
        <v>66</v>
      </c>
      <c r="AF1609" s="2" t="s">
        <v>67</v>
      </c>
      <c r="AG1609" s="2"/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2080</v>
      </c>
      <c r="B1610" s="2" t="s">
        <v>2076</v>
      </c>
      <c r="C1610" s="2" t="s">
        <v>47</v>
      </c>
      <c r="D1610" s="2" t="s">
        <v>1384</v>
      </c>
      <c r="E1610" s="2" t="s">
        <v>227</v>
      </c>
      <c r="F1610" s="2" t="s">
        <v>50</v>
      </c>
      <c r="G1610" s="2" t="s">
        <v>179</v>
      </c>
      <c r="H1610" s="2" t="s">
        <v>138</v>
      </c>
      <c r="I1610" s="2" t="s">
        <v>53</v>
      </c>
      <c r="J1610" s="2" t="s">
        <v>180</v>
      </c>
      <c r="K1610" s="2" t="s">
        <v>180</v>
      </c>
      <c r="L1610" s="2" t="s">
        <v>181</v>
      </c>
      <c r="M1610" s="2" t="s">
        <v>86</v>
      </c>
      <c r="N1610" s="3">
        <v>898.093</v>
      </c>
      <c r="O1610" s="3" t="s">
        <v>182</v>
      </c>
      <c r="P1610" s="4">
        <f>IF(O1610="吨",N1610*1000,IF(O1610="万立方米",N1610*10000,""))</f>
        <v>8980930.0</v>
      </c>
      <c r="Q1610" s="2" t="s">
        <v>183</v>
      </c>
      <c r="R1610" s="2" t="s">
        <v>184</v>
      </c>
      <c r="S1610" s="2" t="s">
        <v>198</v>
      </c>
      <c r="T1610" s="2" t="s">
        <v>75</v>
      </c>
      <c r="U1610" s="4">
        <f>0.01</f>
        <v>0.01</v>
      </c>
      <c r="V1610" s="2" t="s">
        <v>186</v>
      </c>
      <c r="W1610" s="2" t="s">
        <v>199</v>
      </c>
      <c r="X1610" s="2" t="s">
        <v>64</v>
      </c>
      <c r="Y1610" s="2" t="s">
        <v>65</v>
      </c>
      <c r="Z1610" s="2">
        <v>0</v>
      </c>
      <c r="AA1610" s="2"/>
      <c r="AB1610" s="2"/>
      <c r="AC1610" s="4">
        <f>P1610*U1610/1000000</f>
        <v>0.08980930000000001</v>
      </c>
      <c r="AD1610" s="4">
        <f>AC1611*(1-AA1610/100)+(AC1610-AC1611)*(1-AB1610/100)</f>
        <v>0.08980930000000001</v>
      </c>
      <c r="AE1610" s="2" t="s">
        <v>66</v>
      </c>
      <c r="AF1610" s="2" t="s">
        <v>67</v>
      </c>
      <c r="AG1610" s="2"/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2081</v>
      </c>
      <c r="B1611" s="2" t="s">
        <v>2076</v>
      </c>
      <c r="C1611" s="2" t="s">
        <v>47</v>
      </c>
      <c r="D1611" s="2" t="s">
        <v>1384</v>
      </c>
      <c r="E1611" s="2" t="s">
        <v>227</v>
      </c>
      <c r="F1611" s="2" t="s">
        <v>50</v>
      </c>
      <c r="G1611" s="2" t="s">
        <v>179</v>
      </c>
      <c r="H1611" s="2" t="s">
        <v>138</v>
      </c>
      <c r="I1611" s="2" t="s">
        <v>53</v>
      </c>
      <c r="J1611" s="2" t="s">
        <v>180</v>
      </c>
      <c r="K1611" s="2" t="s">
        <v>180</v>
      </c>
      <c r="L1611" s="2" t="s">
        <v>181</v>
      </c>
      <c r="M1611" s="2" t="s">
        <v>91</v>
      </c>
      <c r="N1611" s="3">
        <v>898.093</v>
      </c>
      <c r="O1611" s="3" t="s">
        <v>182</v>
      </c>
      <c r="P1611" s="4">
        <f>IF(O1611="吨",N1611*1000,IF(O1611="万立方米",N1611*10000,""))</f>
        <v>8980930.0</v>
      </c>
      <c r="Q1611" s="2" t="s">
        <v>183</v>
      </c>
      <c r="R1611" s="2" t="s">
        <v>184</v>
      </c>
      <c r="S1611" s="2" t="s">
        <v>201</v>
      </c>
      <c r="T1611" s="2" t="s">
        <v>75</v>
      </c>
      <c r="U1611" s="4">
        <f>0.005</f>
        <v>0.005</v>
      </c>
      <c r="V1611" s="2" t="s">
        <v>186</v>
      </c>
      <c r="W1611" s="2" t="s">
        <v>202</v>
      </c>
      <c r="X1611" s="2" t="s">
        <v>64</v>
      </c>
      <c r="Y1611" s="2" t="s">
        <v>65</v>
      </c>
      <c r="Z1611" s="2">
        <v>0</v>
      </c>
      <c r="AA1611" s="2"/>
      <c r="AB1611" s="2"/>
      <c r="AC1611" s="4">
        <f>P1611*U1611/1000000</f>
        <v>0.044904650000000004</v>
      </c>
      <c r="AD1611" s="4">
        <f>AC1611*(1-Z1611/100)</f>
        <v>0.044904650000000004</v>
      </c>
      <c r="AE1611" s="2" t="s">
        <v>66</v>
      </c>
      <c r="AF1611" s="2" t="s">
        <v>67</v>
      </c>
      <c r="AG1611" s="2"/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2082</v>
      </c>
      <c r="B1612" s="2" t="s">
        <v>2076</v>
      </c>
      <c r="C1612" s="2" t="s">
        <v>47</v>
      </c>
      <c r="D1612" s="2" t="s">
        <v>1384</v>
      </c>
      <c r="E1612" s="2" t="s">
        <v>227</v>
      </c>
      <c r="F1612" s="2" t="s">
        <v>50</v>
      </c>
      <c r="G1612" s="2" t="s">
        <v>179</v>
      </c>
      <c r="H1612" s="2" t="s">
        <v>138</v>
      </c>
      <c r="I1612" s="2" t="s">
        <v>53</v>
      </c>
      <c r="J1612" s="2" t="s">
        <v>180</v>
      </c>
      <c r="K1612" s="2" t="s">
        <v>180</v>
      </c>
      <c r="L1612" s="2" t="s">
        <v>181</v>
      </c>
      <c r="M1612" s="2" t="s">
        <v>95</v>
      </c>
      <c r="N1612" s="3">
        <v>898.093</v>
      </c>
      <c r="O1612" s="3" t="s">
        <v>182</v>
      </c>
      <c r="P1612" s="4">
        <f>IF(O1612="吨",N1612*1000,IF(O1612="万立方米",N1612*10000,""))</f>
        <v>8980930.0</v>
      </c>
      <c r="Q1612" s="2" t="s">
        <v>183</v>
      </c>
      <c r="R1612" s="2" t="s">
        <v>184</v>
      </c>
      <c r="S1612" s="2" t="s">
        <v>204</v>
      </c>
      <c r="T1612" s="2" t="s">
        <v>75</v>
      </c>
      <c r="U1612" s="4">
        <f>0.005</f>
        <v>0.005</v>
      </c>
      <c r="V1612" s="2" t="s">
        <v>186</v>
      </c>
      <c r="W1612" s="2" t="s">
        <v>205</v>
      </c>
      <c r="X1612" s="2" t="s">
        <v>64</v>
      </c>
      <c r="Y1612" s="2" t="s">
        <v>65</v>
      </c>
      <c r="Z1612" s="2">
        <v>0</v>
      </c>
      <c r="AA1612" s="2"/>
      <c r="AB1612" s="2"/>
      <c r="AC1612" s="4">
        <f>P1612*U1612/1000000</f>
        <v>0.044904650000000004</v>
      </c>
      <c r="AD1612" s="4">
        <f>AC1612*(1-Z1612/100)</f>
        <v>0.044904650000000004</v>
      </c>
      <c r="AE1612" s="2" t="s">
        <v>66</v>
      </c>
      <c r="AF1612" s="2" t="s">
        <v>67</v>
      </c>
      <c r="AG1612" s="2"/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2083</v>
      </c>
      <c r="B1613" s="2" t="s">
        <v>2076</v>
      </c>
      <c r="C1613" s="2" t="s">
        <v>47</v>
      </c>
      <c r="D1613" s="2" t="s">
        <v>1384</v>
      </c>
      <c r="E1613" s="2" t="s">
        <v>227</v>
      </c>
      <c r="F1613" s="2" t="s">
        <v>50</v>
      </c>
      <c r="G1613" s="2" t="s">
        <v>179</v>
      </c>
      <c r="H1613" s="2" t="s">
        <v>138</v>
      </c>
      <c r="I1613" s="2" t="s">
        <v>53</v>
      </c>
      <c r="J1613" s="2" t="s">
        <v>180</v>
      </c>
      <c r="K1613" s="2" t="s">
        <v>180</v>
      </c>
      <c r="L1613" s="2" t="s">
        <v>181</v>
      </c>
      <c r="M1613" s="2" t="s">
        <v>100</v>
      </c>
      <c r="N1613" s="3">
        <v>898.093</v>
      </c>
      <c r="O1613" s="3" t="s">
        <v>182</v>
      </c>
      <c r="P1613" s="4">
        <f>IF(O1613="吨",N1613*1000,IF(O1613="万立方米",N1613*10000,""))</f>
        <v>8980930.0</v>
      </c>
      <c r="Q1613" s="2" t="s">
        <v>183</v>
      </c>
      <c r="R1613" s="2" t="s">
        <v>184</v>
      </c>
      <c r="S1613" s="2" t="s">
        <v>207</v>
      </c>
      <c r="T1613" s="2" t="s">
        <v>75</v>
      </c>
      <c r="U1613" s="4">
        <f>0.02</f>
        <v>0.02</v>
      </c>
      <c r="V1613" s="2" t="s">
        <v>186</v>
      </c>
      <c r="W1613" s="2" t="s">
        <v>208</v>
      </c>
      <c r="X1613" s="2" t="s">
        <v>64</v>
      </c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/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2084</v>
      </c>
      <c r="B1614" s="2" t="s">
        <v>2076</v>
      </c>
      <c r="C1614" s="2" t="s">
        <v>47</v>
      </c>
      <c r="D1614" s="2" t="s">
        <v>1384</v>
      </c>
      <c r="E1614" s="2" t="s">
        <v>227</v>
      </c>
      <c r="F1614" s="2" t="s">
        <v>50</v>
      </c>
      <c r="G1614" s="2" t="s">
        <v>179</v>
      </c>
      <c r="H1614" s="2" t="s">
        <v>138</v>
      </c>
      <c r="I1614" s="2"/>
      <c r="J1614" s="2"/>
      <c r="K1614" s="2"/>
      <c r="L1614" s="2"/>
      <c r="M1614" s="2" t="s">
        <v>104</v>
      </c>
      <c r="N1614" s="3"/>
      <c r="O1614" s="3"/>
      <c r="P1614" s="4">
        <v>0.0</v>
      </c>
      <c r="Q1614" s="2" t="s">
        <v>105</v>
      </c>
      <c r="R1614" s="2" t="s">
        <v>106</v>
      </c>
      <c r="S1614" s="2" t="s">
        <v>107</v>
      </c>
      <c r="T1614" s="2" t="s">
        <v>108</v>
      </c>
      <c r="U1614" s="4">
        <f>0.0</f>
        <v>0.0</v>
      </c>
      <c r="V1614" s="2" t="s">
        <v>109</v>
      </c>
      <c r="W1614" s="2" t="s">
        <v>110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134</v>
      </c>
      <c r="AH1614" s="2" t="s">
        <v>69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2085</v>
      </c>
      <c r="B1615" s="2" t="s">
        <v>2086</v>
      </c>
      <c r="C1615" s="2" t="s">
        <v>47</v>
      </c>
      <c r="D1615" s="2" t="s">
        <v>766</v>
      </c>
      <c r="E1615" s="2" t="s">
        <v>242</v>
      </c>
      <c r="F1615" s="2" t="s">
        <v>178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51</v>
      </c>
      <c r="M1615" s="2" t="s">
        <v>56</v>
      </c>
      <c r="N1615" s="3">
        <v>121177.15</v>
      </c>
      <c r="O1615" s="3" t="s">
        <v>57</v>
      </c>
      <c r="P1615" s="4">
        <f>IF(O1615="吨",N1615*1000,IF(O1615="万立方米",N1615*10000,""))</f>
        <v>121177150.0</v>
      </c>
      <c r="Q1615" s="2" t="s">
        <v>58</v>
      </c>
      <c r="R1615" s="2" t="s">
        <v>59</v>
      </c>
      <c r="S1615" s="2" t="s">
        <v>60</v>
      </c>
      <c r="T1615" s="2" t="s">
        <v>61</v>
      </c>
      <c r="U1615" s="4">
        <f>0.06</f>
        <v>0.06</v>
      </c>
      <c r="V1615" s="2" t="s">
        <v>62</v>
      </c>
      <c r="W1615" s="2" t="s">
        <v>63</v>
      </c>
      <c r="X1615" s="2" t="s">
        <v>64</v>
      </c>
      <c r="Y1615" s="2" t="s">
        <v>65</v>
      </c>
      <c r="Z1615" s="2">
        <v>0</v>
      </c>
      <c r="AA1615" s="2"/>
      <c r="AB1615" s="2"/>
      <c r="AC1615" s="4">
        <f>P1615*U1615/1000000</f>
        <v>7.270629</v>
      </c>
      <c r="AD1615" s="4">
        <f>AC1615*(1-Z1615/100)</f>
        <v>7.270629</v>
      </c>
      <c r="AE1615" s="2" t="s">
        <v>66</v>
      </c>
      <c r="AF1615" s="2" t="s">
        <v>67</v>
      </c>
      <c r="AG1615" s="2" t="s">
        <v>68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2087</v>
      </c>
      <c r="B1616" s="2" t="s">
        <v>2086</v>
      </c>
      <c r="C1616" s="2" t="s">
        <v>47</v>
      </c>
      <c r="D1616" s="2" t="s">
        <v>766</v>
      </c>
      <c r="E1616" s="2" t="s">
        <v>242</v>
      </c>
      <c r="F1616" s="2" t="s">
        <v>178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51</v>
      </c>
      <c r="M1616" s="2" t="s">
        <v>73</v>
      </c>
      <c r="N1616" s="3">
        <v>121177.15</v>
      </c>
      <c r="O1616" s="3" t="s">
        <v>57</v>
      </c>
      <c r="P1616" s="4">
        <f>IF(O1616="吨",N1616*1000,IF(O1616="万立方米",N1616*10000,""))</f>
        <v>121177150.0</v>
      </c>
      <c r="Q1616" s="2" t="s">
        <v>58</v>
      </c>
      <c r="R1616" s="2" t="s">
        <v>59</v>
      </c>
      <c r="S1616" s="2" t="s">
        <v>74</v>
      </c>
      <c r="T1616" s="2" t="s">
        <v>75</v>
      </c>
      <c r="U1616" s="4">
        <f>1.5</f>
        <v>1.5</v>
      </c>
      <c r="V1616" s="2" t="s">
        <v>62</v>
      </c>
      <c r="W1616" s="2" t="s">
        <v>76</v>
      </c>
      <c r="X1616" s="2" t="s">
        <v>64</v>
      </c>
      <c r="Y1616" s="2" t="s">
        <v>65</v>
      </c>
      <c r="Z1616" s="2">
        <v>0</v>
      </c>
      <c r="AA1616" s="2"/>
      <c r="AB1616" s="2"/>
      <c r="AC1616" s="4">
        <f>P1616*U1616/1000000</f>
        <v>181.765725</v>
      </c>
      <c r="AD1616" s="4">
        <f>AC1616*(1-Z1616/100)</f>
        <v>181.765725</v>
      </c>
      <c r="AE1616" s="2" t="s">
        <v>66</v>
      </c>
      <c r="AF1616" s="2" t="s">
        <v>67</v>
      </c>
      <c r="AG1616" s="2" t="s">
        <v>68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2088</v>
      </c>
      <c r="B1617" s="2" t="s">
        <v>2086</v>
      </c>
      <c r="C1617" s="2" t="s">
        <v>47</v>
      </c>
      <c r="D1617" s="2" t="s">
        <v>766</v>
      </c>
      <c r="E1617" s="2" t="s">
        <v>242</v>
      </c>
      <c r="F1617" s="2" t="s">
        <v>178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51</v>
      </c>
      <c r="M1617" s="2" t="s">
        <v>78</v>
      </c>
      <c r="N1617" s="3">
        <v>121177.15</v>
      </c>
      <c r="O1617" s="3" t="s">
        <v>57</v>
      </c>
      <c r="P1617" s="4">
        <f>IF(O1617="吨",N1617*1000,IF(O1617="万立方米",N1617*10000,""))</f>
        <v>121177150.0</v>
      </c>
      <c r="Q1617" s="2" t="s">
        <v>58</v>
      </c>
      <c r="R1617" s="2" t="s">
        <v>59</v>
      </c>
      <c r="S1617" s="2" t="s">
        <v>79</v>
      </c>
      <c r="T1617" s="2" t="s">
        <v>75</v>
      </c>
      <c r="U1617" s="4">
        <f>6.0</f>
        <v>6.0</v>
      </c>
      <c r="V1617" s="2" t="s">
        <v>62</v>
      </c>
      <c r="W1617" s="2" t="s">
        <v>80</v>
      </c>
      <c r="X1617" s="2" t="s">
        <v>64</v>
      </c>
      <c r="Y1617" s="2" t="s">
        <v>65</v>
      </c>
      <c r="Z1617" s="2">
        <v>0</v>
      </c>
      <c r="AA1617" s="2"/>
      <c r="AB1617" s="2"/>
      <c r="AC1617" s="4">
        <f>P1617*U1617/1000000</f>
        <v>727.0629</v>
      </c>
      <c r="AD1617" s="4">
        <f>AC1617*(1-Z1617/100)</f>
        <v>727.0629</v>
      </c>
      <c r="AE1617" s="2" t="s">
        <v>66</v>
      </c>
      <c r="AF1617" s="2" t="s">
        <v>67</v>
      </c>
      <c r="AG1617" s="2" t="s">
        <v>68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2089</v>
      </c>
      <c r="B1618" s="2" t="s">
        <v>2086</v>
      </c>
      <c r="C1618" s="2" t="s">
        <v>47</v>
      </c>
      <c r="D1618" s="2" t="s">
        <v>766</v>
      </c>
      <c r="E1618" s="2" t="s">
        <v>242</v>
      </c>
      <c r="F1618" s="2" t="s">
        <v>178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51</v>
      </c>
      <c r="M1618" s="2" t="s">
        <v>82</v>
      </c>
      <c r="N1618" s="3">
        <v>121177.15</v>
      </c>
      <c r="O1618" s="3" t="s">
        <v>57</v>
      </c>
      <c r="P1618" s="4">
        <f>IF(O1618="吨",N1618*1000,IF(O1618="万立方米",N1618*10000,""))</f>
        <v>121177150.0</v>
      </c>
      <c r="Q1618" s="2" t="s">
        <v>58</v>
      </c>
      <c r="R1618" s="2" t="s">
        <v>59</v>
      </c>
      <c r="S1618" s="2" t="s">
        <v>83</v>
      </c>
      <c r="T1618" s="2" t="s">
        <v>61</v>
      </c>
      <c r="U1618" s="4">
        <f>0.35</f>
        <v>0.35</v>
      </c>
      <c r="V1618" s="2" t="s">
        <v>62</v>
      </c>
      <c r="W1618" s="2" t="s">
        <v>84</v>
      </c>
      <c r="X1618" s="2" t="s">
        <v>64</v>
      </c>
      <c r="Y1618" s="2" t="s">
        <v>65</v>
      </c>
      <c r="Z1618" s="2">
        <v>0</v>
      </c>
      <c r="AA1618" s="2"/>
      <c r="AB1618" s="2"/>
      <c r="AC1618" s="4">
        <f>P1618*U1618/1000000</f>
        <v>42.4120025</v>
      </c>
      <c r="AD1618" s="4">
        <f>AC1618*(1-Z1618/100)</f>
        <v>42.4120025</v>
      </c>
      <c r="AE1618" s="2" t="s">
        <v>66</v>
      </c>
      <c r="AF1618" s="2" t="s">
        <v>67</v>
      </c>
      <c r="AG1618" s="2" t="s">
        <v>68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2090</v>
      </c>
      <c r="B1619" s="2" t="s">
        <v>2086</v>
      </c>
      <c r="C1619" s="2" t="s">
        <v>47</v>
      </c>
      <c r="D1619" s="2" t="s">
        <v>766</v>
      </c>
      <c r="E1619" s="2" t="s">
        <v>242</v>
      </c>
      <c r="F1619" s="2" t="s">
        <v>178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51</v>
      </c>
      <c r="M1619" s="2" t="s">
        <v>86</v>
      </c>
      <c r="N1619" s="3">
        <v>121177.15</v>
      </c>
      <c r="O1619" s="3" t="s">
        <v>57</v>
      </c>
      <c r="P1619" s="4">
        <f>IF(O1619="吨",N1619*1000,IF(O1619="万立方米",N1619*10000,""))</f>
        <v>121177150.0</v>
      </c>
      <c r="Q1619" s="2" t="s">
        <v>58</v>
      </c>
      <c r="R1619" s="2" t="s">
        <v>59</v>
      </c>
      <c r="S1619" s="2" t="s">
        <v>87</v>
      </c>
      <c r="T1619" s="2" t="s">
        <v>88</v>
      </c>
      <c r="U1619" s="4">
        <f>0.75</f>
        <v>0.75</v>
      </c>
      <c r="V1619" s="2" t="s">
        <v>62</v>
      </c>
      <c r="W1619" s="2" t="s">
        <v>89</v>
      </c>
      <c r="X1619" s="2" t="s">
        <v>64</v>
      </c>
      <c r="Y1619" s="2" t="s">
        <v>65</v>
      </c>
      <c r="Z1619" s="2">
        <v>0</v>
      </c>
      <c r="AA1619" s="2"/>
      <c r="AB1619" s="2"/>
      <c r="AC1619" s="4">
        <f>P1619*U1619/1000000</f>
        <v>90.8828625</v>
      </c>
      <c r="AD1619" s="4">
        <f>AC1620*(1-AA1619/100)+(AC1619-AC1620)*(1-AB1619/100)</f>
        <v>90.8828625</v>
      </c>
      <c r="AE1619" s="2" t="s">
        <v>66</v>
      </c>
      <c r="AF1619" s="2" t="s">
        <v>67</v>
      </c>
      <c r="AG1619" s="2" t="s">
        <v>68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2091</v>
      </c>
      <c r="B1620" s="2" t="s">
        <v>2086</v>
      </c>
      <c r="C1620" s="2" t="s">
        <v>47</v>
      </c>
      <c r="D1620" s="2" t="s">
        <v>766</v>
      </c>
      <c r="E1620" s="2" t="s">
        <v>242</v>
      </c>
      <c r="F1620" s="2" t="s">
        <v>178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51</v>
      </c>
      <c r="M1620" s="2" t="s">
        <v>91</v>
      </c>
      <c r="N1620" s="3">
        <v>121177.15</v>
      </c>
      <c r="O1620" s="3" t="s">
        <v>57</v>
      </c>
      <c r="P1620" s="4">
        <f>IF(O1620="吨",N1620*1000,IF(O1620="万立方米",N1620*10000,""))</f>
        <v>121177150.0</v>
      </c>
      <c r="Q1620" s="2" t="s">
        <v>58</v>
      </c>
      <c r="R1620" s="2" t="s">
        <v>59</v>
      </c>
      <c r="S1620" s="2" t="s">
        <v>92</v>
      </c>
      <c r="T1620" s="2" t="s">
        <v>88</v>
      </c>
      <c r="U1620" s="4">
        <f>0.75</f>
        <v>0.75</v>
      </c>
      <c r="V1620" s="2" t="s">
        <v>62</v>
      </c>
      <c r="W1620" s="2" t="s">
        <v>93</v>
      </c>
      <c r="X1620" s="2" t="s">
        <v>64</v>
      </c>
      <c r="Y1620" s="2" t="s">
        <v>65</v>
      </c>
      <c r="Z1620" s="2">
        <v>0</v>
      </c>
      <c r="AA1620" s="2"/>
      <c r="AB1620" s="2"/>
      <c r="AC1620" s="4">
        <f>P1620*U1620/1000000</f>
        <v>90.8828625</v>
      </c>
      <c r="AD1620" s="4">
        <f>AC1620*(1-Z1620/100)</f>
        <v>90.8828625</v>
      </c>
      <c r="AE1620" s="2" t="s">
        <v>66</v>
      </c>
      <c r="AF1620" s="2" t="s">
        <v>67</v>
      </c>
      <c r="AG1620" s="2" t="s">
        <v>68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2092</v>
      </c>
      <c r="B1621" s="2" t="s">
        <v>2086</v>
      </c>
      <c r="C1621" s="2" t="s">
        <v>47</v>
      </c>
      <c r="D1621" s="2" t="s">
        <v>766</v>
      </c>
      <c r="E1621" s="2" t="s">
        <v>242</v>
      </c>
      <c r="F1621" s="2" t="s">
        <v>178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51</v>
      </c>
      <c r="M1621" s="2" t="s">
        <v>95</v>
      </c>
      <c r="N1621" s="3">
        <v>121177.15</v>
      </c>
      <c r="O1621" s="3" t="s">
        <v>57</v>
      </c>
      <c r="P1621" s="4">
        <f>IF(O1621="吨",N1621*1000,IF(O1621="万立方米",N1621*10000,""))</f>
        <v>121177150.0</v>
      </c>
      <c r="Q1621" s="2" t="s">
        <v>58</v>
      </c>
      <c r="R1621" s="2" t="s">
        <v>59</v>
      </c>
      <c r="S1621" s="2" t="s">
        <v>96</v>
      </c>
      <c r="T1621" s="2" t="s">
        <v>97</v>
      </c>
      <c r="U1621" s="4">
        <f>1.7</f>
        <v>1.7</v>
      </c>
      <c r="V1621" s="2" t="s">
        <v>62</v>
      </c>
      <c r="W1621" s="2" t="s">
        <v>98</v>
      </c>
      <c r="X1621" s="2" t="s">
        <v>64</v>
      </c>
      <c r="Y1621" s="2" t="s">
        <v>65</v>
      </c>
      <c r="Z1621" s="2">
        <v>0</v>
      </c>
      <c r="AA1621" s="2"/>
      <c r="AB1621" s="2"/>
      <c r="AC1621" s="4">
        <f>P1621*U1621/1000000</f>
        <v>206.001155</v>
      </c>
      <c r="AD1621" s="4">
        <f>AC1621*(1-Z1621/100)</f>
        <v>206.001155</v>
      </c>
      <c r="AE1621" s="2" t="s">
        <v>66</v>
      </c>
      <c r="AF1621" s="2" t="s">
        <v>67</v>
      </c>
      <c r="AG1621" s="2" t="s">
        <v>68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2093</v>
      </c>
      <c r="B1622" s="2" t="s">
        <v>2086</v>
      </c>
      <c r="C1622" s="2" t="s">
        <v>47</v>
      </c>
      <c r="D1622" s="2" t="s">
        <v>766</v>
      </c>
      <c r="E1622" s="2" t="s">
        <v>242</v>
      </c>
      <c r="F1622" s="2" t="s">
        <v>178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51</v>
      </c>
      <c r="M1622" s="2" t="s">
        <v>100</v>
      </c>
      <c r="N1622" s="3">
        <v>121177.15</v>
      </c>
      <c r="O1622" s="3" t="s">
        <v>57</v>
      </c>
      <c r="P1622" s="4">
        <f>IF(O1622="吨",N1622*1000,IF(O1622="万立方米",N1622*10000,""))</f>
        <v>121177150.0</v>
      </c>
      <c r="Q1622" s="2" t="s">
        <v>58</v>
      </c>
      <c r="R1622" s="2" t="s">
        <v>59</v>
      </c>
      <c r="S1622" s="2" t="s">
        <v>101</v>
      </c>
      <c r="T1622" s="2" t="s">
        <v>75</v>
      </c>
      <c r="U1622" s="4">
        <f>0.12</f>
        <v>0.12</v>
      </c>
      <c r="V1622" s="2" t="s">
        <v>62</v>
      </c>
      <c r="W1622" s="2" t="s">
        <v>102</v>
      </c>
      <c r="X1622" s="2" t="s">
        <v>64</v>
      </c>
      <c r="Y1622" s="2" t="s">
        <v>65</v>
      </c>
      <c r="Z1622" s="2">
        <v>0</v>
      </c>
      <c r="AA1622" s="2"/>
      <c r="AB1622" s="2"/>
      <c r="AC1622" s="4">
        <f>P1622*U1622/1000000</f>
        <v>14.541258</v>
      </c>
      <c r="AD1622" s="4">
        <f>AC1622*(1-Z1622/100)</f>
        <v>14.541258</v>
      </c>
      <c r="AE1622" s="2" t="s">
        <v>66</v>
      </c>
      <c r="AF1622" s="2" t="s">
        <v>67</v>
      </c>
      <c r="AG1622" s="2" t="s">
        <v>68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2094</v>
      </c>
      <c r="B1623" s="2" t="s">
        <v>2086</v>
      </c>
      <c r="C1623" s="2" t="s">
        <v>47</v>
      </c>
      <c r="D1623" s="2" t="s">
        <v>766</v>
      </c>
      <c r="E1623" s="2" t="s">
        <v>242</v>
      </c>
      <c r="F1623" s="2" t="s">
        <v>178</v>
      </c>
      <c r="G1623" s="2" t="s">
        <v>51</v>
      </c>
      <c r="H1623" s="2" t="s">
        <v>52</v>
      </c>
      <c r="I1623" s="2"/>
      <c r="J1623" s="2"/>
      <c r="K1623" s="2" t="s">
        <v>147</v>
      </c>
      <c r="L1623" s="2" t="s">
        <v>148</v>
      </c>
      <c r="M1623" s="2" t="s">
        <v>104</v>
      </c>
      <c r="N1623" s="3"/>
      <c r="O1623" s="3"/>
      <c r="P1623" s="4">
        <v>121177150.0</v>
      </c>
      <c r="Q1623" s="2" t="s">
        <v>105</v>
      </c>
      <c r="R1623" s="2" t="s">
        <v>106</v>
      </c>
      <c r="S1623" s="2" t="s">
        <v>107</v>
      </c>
      <c r="T1623" s="2" t="s">
        <v>108</v>
      </c>
      <c r="U1623" s="4">
        <f>0.0</f>
        <v>0.0</v>
      </c>
      <c r="V1623" s="2" t="s">
        <v>109</v>
      </c>
      <c r="W1623" s="2" t="s">
        <v>110</v>
      </c>
      <c r="X1623" s="2"/>
      <c r="Y1623" s="2" t="s">
        <v>65</v>
      </c>
      <c r="Z1623" s="2">
        <v>0</v>
      </c>
      <c r="AA1623" s="2"/>
      <c r="AB1623" s="2"/>
      <c r="AC1623" s="4">
        <f>P1623*U1623/1000000</f>
        <v>0.0</v>
      </c>
      <c r="AD1623" s="4">
        <f>AC1623*(1-Z1623/100)</f>
        <v>0.0</v>
      </c>
      <c r="AE1623" s="2" t="s">
        <v>66</v>
      </c>
      <c r="AF1623" s="2" t="s">
        <v>67</v>
      </c>
      <c r="AG1623" s="2" t="s">
        <v>68</v>
      </c>
      <c r="AH1623" s="2" t="s">
        <v>69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2095</v>
      </c>
      <c r="B1624" s="2" t="s">
        <v>2096</v>
      </c>
      <c r="C1624" s="2" t="s">
        <v>47</v>
      </c>
      <c r="D1624" s="2" t="s">
        <v>1101</v>
      </c>
      <c r="E1624" s="2" t="s">
        <v>412</v>
      </c>
      <c r="F1624" s="2" t="s">
        <v>50</v>
      </c>
      <c r="G1624" s="2" t="s">
        <v>179</v>
      </c>
      <c r="H1624" s="2" t="s">
        <v>52</v>
      </c>
      <c r="I1624" s="2" t="s">
        <v>53</v>
      </c>
      <c r="J1624" s="2" t="s">
        <v>180</v>
      </c>
      <c r="K1624" s="2" t="s">
        <v>180</v>
      </c>
      <c r="L1624" s="2" t="s">
        <v>181</v>
      </c>
      <c r="M1624" s="2" t="s">
        <v>56</v>
      </c>
      <c r="N1624" s="3">
        <v>32886.703</v>
      </c>
      <c r="O1624" s="3" t="s">
        <v>182</v>
      </c>
      <c r="P1624" s="4">
        <f>IF(O1624="吨",N1624*1000,IF(O1624="万立方米",N1624*10000,""))</f>
        <v>328867030.0</v>
      </c>
      <c r="Q1624" s="2" t="s">
        <v>183</v>
      </c>
      <c r="R1624" s="2" t="s">
        <v>184</v>
      </c>
      <c r="S1624" s="2" t="s">
        <v>185</v>
      </c>
      <c r="T1624" s="2" t="s">
        <v>75</v>
      </c>
      <c r="U1624" s="4">
        <f>0.001</f>
        <v>0.001</v>
      </c>
      <c r="V1624" s="2" t="s">
        <v>186</v>
      </c>
      <c r="W1624" s="2" t="s">
        <v>187</v>
      </c>
      <c r="X1624" s="2" t="s">
        <v>64</v>
      </c>
      <c r="Y1624" s="2" t="s">
        <v>65</v>
      </c>
      <c r="Z1624" s="2">
        <v>0</v>
      </c>
      <c r="AA1624" s="2"/>
      <c r="AB1624" s="2"/>
      <c r="AC1624" s="4">
        <f>P1624*U1624/1000000</f>
        <v>0.32886703</v>
      </c>
      <c r="AD1624" s="4">
        <f>AC1624*(1-Z1624/100)</f>
        <v>0.32886703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2097</v>
      </c>
      <c r="B1625" s="2" t="s">
        <v>2096</v>
      </c>
      <c r="C1625" s="2" t="s">
        <v>47</v>
      </c>
      <c r="D1625" s="2" t="s">
        <v>1101</v>
      </c>
      <c r="E1625" s="2" t="s">
        <v>412</v>
      </c>
      <c r="F1625" s="2" t="s">
        <v>50</v>
      </c>
      <c r="G1625" s="2" t="s">
        <v>179</v>
      </c>
      <c r="H1625" s="2" t="s">
        <v>52</v>
      </c>
      <c r="I1625" s="2" t="s">
        <v>53</v>
      </c>
      <c r="J1625" s="2" t="s">
        <v>180</v>
      </c>
      <c r="K1625" s="2" t="s">
        <v>180</v>
      </c>
      <c r="L1625" s="2" t="s">
        <v>181</v>
      </c>
      <c r="M1625" s="2" t="s">
        <v>73</v>
      </c>
      <c r="N1625" s="3">
        <v>32886.703</v>
      </c>
      <c r="O1625" s="3" t="s">
        <v>182</v>
      </c>
      <c r="P1625" s="4">
        <f>IF(O1625="吨",N1625*1000,IF(O1625="万立方米",N1625*10000,""))</f>
        <v>328867030.0</v>
      </c>
      <c r="Q1625" s="2" t="s">
        <v>183</v>
      </c>
      <c r="R1625" s="2" t="s">
        <v>184</v>
      </c>
      <c r="S1625" s="2" t="s">
        <v>189</v>
      </c>
      <c r="T1625" s="2" t="s">
        <v>75</v>
      </c>
      <c r="U1625" s="4">
        <f>0.35</f>
        <v>0.35</v>
      </c>
      <c r="V1625" s="2" t="s">
        <v>186</v>
      </c>
      <c r="W1625" s="2" t="s">
        <v>190</v>
      </c>
      <c r="X1625" s="2" t="s">
        <v>64</v>
      </c>
      <c r="Y1625" s="2" t="s">
        <v>65</v>
      </c>
      <c r="Z1625" s="2">
        <v>0</v>
      </c>
      <c r="AA1625" s="2"/>
      <c r="AB1625" s="2"/>
      <c r="AC1625" s="4">
        <f>P1625*U1625/1000000</f>
        <v>115.1034605</v>
      </c>
      <c r="AD1625" s="4">
        <f>AC1625*(1-Z1625/100)</f>
        <v>115.1034605</v>
      </c>
      <c r="AE1625" s="2" t="s">
        <v>66</v>
      </c>
      <c r="AF1625" s="2" t="s">
        <v>67</v>
      </c>
      <c r="AG1625" s="2" t="s">
        <v>68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2098</v>
      </c>
      <c r="B1626" s="2" t="s">
        <v>2096</v>
      </c>
      <c r="C1626" s="2" t="s">
        <v>47</v>
      </c>
      <c r="D1626" s="2" t="s">
        <v>1101</v>
      </c>
      <c r="E1626" s="2" t="s">
        <v>412</v>
      </c>
      <c r="F1626" s="2" t="s">
        <v>50</v>
      </c>
      <c r="G1626" s="2" t="s">
        <v>179</v>
      </c>
      <c r="H1626" s="2" t="s">
        <v>52</v>
      </c>
      <c r="I1626" s="2" t="s">
        <v>53</v>
      </c>
      <c r="J1626" s="2" t="s">
        <v>180</v>
      </c>
      <c r="K1626" s="2" t="s">
        <v>180</v>
      </c>
      <c r="L1626" s="2" t="s">
        <v>181</v>
      </c>
      <c r="M1626" s="2" t="s">
        <v>78</v>
      </c>
      <c r="N1626" s="3">
        <v>32886.703</v>
      </c>
      <c r="O1626" s="3" t="s">
        <v>182</v>
      </c>
      <c r="P1626" s="4">
        <f>IF(O1626="吨",N1626*1000,IF(O1626="万立方米",N1626*10000,""))</f>
        <v>328867030.0</v>
      </c>
      <c r="Q1626" s="2" t="s">
        <v>183</v>
      </c>
      <c r="R1626" s="2" t="s">
        <v>184</v>
      </c>
      <c r="S1626" s="2" t="s">
        <v>192</v>
      </c>
      <c r="T1626" s="2" t="s">
        <v>75</v>
      </c>
      <c r="U1626" s="4">
        <f>1.2</f>
        <v>1.2</v>
      </c>
      <c r="V1626" s="2" t="s">
        <v>186</v>
      </c>
      <c r="W1626" s="2" t="s">
        <v>193</v>
      </c>
      <c r="X1626" s="2" t="s">
        <v>64</v>
      </c>
      <c r="Y1626" s="2" t="s">
        <v>65</v>
      </c>
      <c r="Z1626" s="2">
        <v>0</v>
      </c>
      <c r="AA1626" s="2"/>
      <c r="AB1626" s="2"/>
      <c r="AC1626" s="4">
        <f>P1626*U1626/1000000</f>
        <v>394.640436</v>
      </c>
      <c r="AD1626" s="4">
        <f>AC1626*(1-Z1626/100)</f>
        <v>394.640436</v>
      </c>
      <c r="AE1626" s="2" t="s">
        <v>66</v>
      </c>
      <c r="AF1626" s="2" t="s">
        <v>67</v>
      </c>
      <c r="AG1626" s="2" t="s">
        <v>68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2099</v>
      </c>
      <c r="B1627" s="2" t="s">
        <v>2096</v>
      </c>
      <c r="C1627" s="2" t="s">
        <v>47</v>
      </c>
      <c r="D1627" s="2" t="s">
        <v>1101</v>
      </c>
      <c r="E1627" s="2" t="s">
        <v>412</v>
      </c>
      <c r="F1627" s="2" t="s">
        <v>50</v>
      </c>
      <c r="G1627" s="2" t="s">
        <v>179</v>
      </c>
      <c r="H1627" s="2" t="s">
        <v>52</v>
      </c>
      <c r="I1627" s="2" t="s">
        <v>53</v>
      </c>
      <c r="J1627" s="2" t="s">
        <v>180</v>
      </c>
      <c r="K1627" s="2" t="s">
        <v>180</v>
      </c>
      <c r="L1627" s="2" t="s">
        <v>181</v>
      </c>
      <c r="M1627" s="2" t="s">
        <v>82</v>
      </c>
      <c r="N1627" s="3">
        <v>32886.703</v>
      </c>
      <c r="O1627" s="3" t="s">
        <v>182</v>
      </c>
      <c r="P1627" s="4">
        <f>IF(O1627="吨",N1627*1000,IF(O1627="万立方米",N1627*10000,""))</f>
        <v>328867030.0</v>
      </c>
      <c r="Q1627" s="2" t="s">
        <v>183</v>
      </c>
      <c r="R1627" s="2" t="s">
        <v>184</v>
      </c>
      <c r="S1627" s="2" t="s">
        <v>195</v>
      </c>
      <c r="T1627" s="2" t="s">
        <v>75</v>
      </c>
      <c r="U1627" s="4">
        <f>0.002</f>
        <v>0.002</v>
      </c>
      <c r="V1627" s="2" t="s">
        <v>186</v>
      </c>
      <c r="W1627" s="2" t="s">
        <v>196</v>
      </c>
      <c r="X1627" s="2" t="s">
        <v>64</v>
      </c>
      <c r="Y1627" s="2" t="s">
        <v>65</v>
      </c>
      <c r="Z1627" s="2">
        <v>0</v>
      </c>
      <c r="AA1627" s="2"/>
      <c r="AB1627" s="2"/>
      <c r="AC1627" s="4">
        <f>P1627*U1627/1000000</f>
        <v>0.65773406</v>
      </c>
      <c r="AD1627" s="4">
        <f>AC1627*(1-Z1627/100)</f>
        <v>0.65773406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2100</v>
      </c>
      <c r="B1628" s="2" t="s">
        <v>2096</v>
      </c>
      <c r="C1628" s="2" t="s">
        <v>47</v>
      </c>
      <c r="D1628" s="2" t="s">
        <v>1101</v>
      </c>
      <c r="E1628" s="2" t="s">
        <v>412</v>
      </c>
      <c r="F1628" s="2" t="s">
        <v>50</v>
      </c>
      <c r="G1628" s="2" t="s">
        <v>179</v>
      </c>
      <c r="H1628" s="2" t="s">
        <v>52</v>
      </c>
      <c r="I1628" s="2" t="s">
        <v>53</v>
      </c>
      <c r="J1628" s="2" t="s">
        <v>180</v>
      </c>
      <c r="K1628" s="2" t="s">
        <v>180</v>
      </c>
      <c r="L1628" s="2" t="s">
        <v>181</v>
      </c>
      <c r="M1628" s="2" t="s">
        <v>86</v>
      </c>
      <c r="N1628" s="3">
        <v>32886.703</v>
      </c>
      <c r="O1628" s="3" t="s">
        <v>182</v>
      </c>
      <c r="P1628" s="4">
        <f>IF(O1628="吨",N1628*1000,IF(O1628="万立方米",N1628*10000,""))</f>
        <v>328867030.0</v>
      </c>
      <c r="Q1628" s="2" t="s">
        <v>183</v>
      </c>
      <c r="R1628" s="2" t="s">
        <v>184</v>
      </c>
      <c r="S1628" s="2" t="s">
        <v>198</v>
      </c>
      <c r="T1628" s="2" t="s">
        <v>75</v>
      </c>
      <c r="U1628" s="4">
        <f>0.01</f>
        <v>0.01</v>
      </c>
      <c r="V1628" s="2" t="s">
        <v>186</v>
      </c>
      <c r="W1628" s="2" t="s">
        <v>199</v>
      </c>
      <c r="X1628" s="2" t="s">
        <v>64</v>
      </c>
      <c r="Y1628" s="2" t="s">
        <v>65</v>
      </c>
      <c r="Z1628" s="2">
        <v>0</v>
      </c>
      <c r="AA1628" s="2"/>
      <c r="AB1628" s="2"/>
      <c r="AC1628" s="4">
        <f>P1628*U1628/1000000</f>
        <v>3.2886703</v>
      </c>
      <c r="AD1628" s="4">
        <f>AC1629*(1-AA1628/100)+(AC1628-AC1629)*(1-AB1628/100)</f>
        <v>3.2886703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2101</v>
      </c>
      <c r="B1629" s="2" t="s">
        <v>2096</v>
      </c>
      <c r="C1629" s="2" t="s">
        <v>47</v>
      </c>
      <c r="D1629" s="2" t="s">
        <v>1101</v>
      </c>
      <c r="E1629" s="2" t="s">
        <v>412</v>
      </c>
      <c r="F1629" s="2" t="s">
        <v>50</v>
      </c>
      <c r="G1629" s="2" t="s">
        <v>179</v>
      </c>
      <c r="H1629" s="2" t="s">
        <v>52</v>
      </c>
      <c r="I1629" s="2" t="s">
        <v>53</v>
      </c>
      <c r="J1629" s="2" t="s">
        <v>180</v>
      </c>
      <c r="K1629" s="2" t="s">
        <v>180</v>
      </c>
      <c r="L1629" s="2" t="s">
        <v>181</v>
      </c>
      <c r="M1629" s="2" t="s">
        <v>91</v>
      </c>
      <c r="N1629" s="3">
        <v>32886.703</v>
      </c>
      <c r="O1629" s="3" t="s">
        <v>182</v>
      </c>
      <c r="P1629" s="4">
        <f>IF(O1629="吨",N1629*1000,IF(O1629="万立方米",N1629*10000,""))</f>
        <v>328867030.0</v>
      </c>
      <c r="Q1629" s="2" t="s">
        <v>183</v>
      </c>
      <c r="R1629" s="2" t="s">
        <v>184</v>
      </c>
      <c r="S1629" s="2" t="s">
        <v>201</v>
      </c>
      <c r="T1629" s="2" t="s">
        <v>75</v>
      </c>
      <c r="U1629" s="4">
        <f>0.005</f>
        <v>0.005</v>
      </c>
      <c r="V1629" s="2" t="s">
        <v>186</v>
      </c>
      <c r="W1629" s="2" t="s">
        <v>202</v>
      </c>
      <c r="X1629" s="2" t="s">
        <v>64</v>
      </c>
      <c r="Y1629" s="2" t="s">
        <v>65</v>
      </c>
      <c r="Z1629" s="2">
        <v>0</v>
      </c>
      <c r="AA1629" s="2"/>
      <c r="AB1629" s="2"/>
      <c r="AC1629" s="4">
        <f>P1629*U1629/1000000</f>
        <v>1.64433515</v>
      </c>
      <c r="AD1629" s="4">
        <f>AC1629*(1-Z1629/100)</f>
        <v>1.64433515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2102</v>
      </c>
      <c r="B1630" s="2" t="s">
        <v>2096</v>
      </c>
      <c r="C1630" s="2" t="s">
        <v>47</v>
      </c>
      <c r="D1630" s="2" t="s">
        <v>1101</v>
      </c>
      <c r="E1630" s="2" t="s">
        <v>412</v>
      </c>
      <c r="F1630" s="2" t="s">
        <v>50</v>
      </c>
      <c r="G1630" s="2" t="s">
        <v>179</v>
      </c>
      <c r="H1630" s="2" t="s">
        <v>52</v>
      </c>
      <c r="I1630" s="2" t="s">
        <v>53</v>
      </c>
      <c r="J1630" s="2" t="s">
        <v>180</v>
      </c>
      <c r="K1630" s="2" t="s">
        <v>180</v>
      </c>
      <c r="L1630" s="2" t="s">
        <v>181</v>
      </c>
      <c r="M1630" s="2" t="s">
        <v>95</v>
      </c>
      <c r="N1630" s="3">
        <v>32886.703</v>
      </c>
      <c r="O1630" s="3" t="s">
        <v>182</v>
      </c>
      <c r="P1630" s="4">
        <f>IF(O1630="吨",N1630*1000,IF(O1630="万立方米",N1630*10000,""))</f>
        <v>328867030.0</v>
      </c>
      <c r="Q1630" s="2" t="s">
        <v>183</v>
      </c>
      <c r="R1630" s="2" t="s">
        <v>184</v>
      </c>
      <c r="S1630" s="2" t="s">
        <v>204</v>
      </c>
      <c r="T1630" s="2" t="s">
        <v>75</v>
      </c>
      <c r="U1630" s="4">
        <f>0.005</f>
        <v>0.005</v>
      </c>
      <c r="V1630" s="2" t="s">
        <v>186</v>
      </c>
      <c r="W1630" s="2" t="s">
        <v>205</v>
      </c>
      <c r="X1630" s="2" t="s">
        <v>64</v>
      </c>
      <c r="Y1630" s="2" t="s">
        <v>65</v>
      </c>
      <c r="Z1630" s="2">
        <v>0</v>
      </c>
      <c r="AA1630" s="2"/>
      <c r="AB1630" s="2"/>
      <c r="AC1630" s="4">
        <f>P1630*U1630/1000000</f>
        <v>1.64433515</v>
      </c>
      <c r="AD1630" s="4">
        <f>AC1630*(1-Z1630/100)</f>
        <v>1.64433515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2103</v>
      </c>
      <c r="B1631" s="2" t="s">
        <v>2096</v>
      </c>
      <c r="C1631" s="2" t="s">
        <v>47</v>
      </c>
      <c r="D1631" s="2" t="s">
        <v>1101</v>
      </c>
      <c r="E1631" s="2" t="s">
        <v>412</v>
      </c>
      <c r="F1631" s="2" t="s">
        <v>50</v>
      </c>
      <c r="G1631" s="2" t="s">
        <v>179</v>
      </c>
      <c r="H1631" s="2" t="s">
        <v>52</v>
      </c>
      <c r="I1631" s="2" t="s">
        <v>53</v>
      </c>
      <c r="J1631" s="2" t="s">
        <v>180</v>
      </c>
      <c r="K1631" s="2" t="s">
        <v>180</v>
      </c>
      <c r="L1631" s="2" t="s">
        <v>181</v>
      </c>
      <c r="M1631" s="2" t="s">
        <v>100</v>
      </c>
      <c r="N1631" s="3">
        <v>32886.703</v>
      </c>
      <c r="O1631" s="3" t="s">
        <v>182</v>
      </c>
      <c r="P1631" s="4">
        <f>IF(O1631="吨",N1631*1000,IF(O1631="万立方米",N1631*10000,""))</f>
        <v>328867030.0</v>
      </c>
      <c r="Q1631" s="2" t="s">
        <v>183</v>
      </c>
      <c r="R1631" s="2" t="s">
        <v>184</v>
      </c>
      <c r="S1631" s="2" t="s">
        <v>207</v>
      </c>
      <c r="T1631" s="2" t="s">
        <v>75</v>
      </c>
      <c r="U1631" s="4">
        <f>0.02</f>
        <v>0.02</v>
      </c>
      <c r="V1631" s="2" t="s">
        <v>186</v>
      </c>
      <c r="W1631" s="2" t="s">
        <v>208</v>
      </c>
      <c r="X1631" s="2" t="s">
        <v>64</v>
      </c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68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2104</v>
      </c>
      <c r="B1632" s="2" t="s">
        <v>2096</v>
      </c>
      <c r="C1632" s="2" t="s">
        <v>47</v>
      </c>
      <c r="D1632" s="2" t="s">
        <v>1101</v>
      </c>
      <c r="E1632" s="2" t="s">
        <v>412</v>
      </c>
      <c r="F1632" s="2" t="s">
        <v>50</v>
      </c>
      <c r="G1632" s="2" t="s">
        <v>179</v>
      </c>
      <c r="H1632" s="2" t="s">
        <v>52</v>
      </c>
      <c r="I1632" s="2"/>
      <c r="J1632" s="2"/>
      <c r="K1632" s="2"/>
      <c r="L1632" s="2"/>
      <c r="M1632" s="2" t="s">
        <v>104</v>
      </c>
      <c r="N1632" s="3"/>
      <c r="O1632" s="3"/>
      <c r="P1632" s="4">
        <v>0.0</v>
      </c>
      <c r="Q1632" s="2" t="s">
        <v>105</v>
      </c>
      <c r="R1632" s="2" t="s">
        <v>106</v>
      </c>
      <c r="S1632" s="2" t="s">
        <v>107</v>
      </c>
      <c r="T1632" s="2" t="s">
        <v>108</v>
      </c>
      <c r="U1632" s="4">
        <f>0.0</f>
        <v>0.0</v>
      </c>
      <c r="V1632" s="2" t="s">
        <v>109</v>
      </c>
      <c r="W1632" s="2" t="s">
        <v>110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111</v>
      </c>
      <c r="AH1632" s="2" t="s">
        <v>69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2105</v>
      </c>
      <c r="B1633" s="2" t="s">
        <v>2106</v>
      </c>
      <c r="C1633" s="2" t="s">
        <v>47</v>
      </c>
      <c r="D1633" s="2" t="s">
        <v>487</v>
      </c>
      <c r="E1633" s="2" t="s">
        <v>213</v>
      </c>
      <c r="F1633" s="2" t="s">
        <v>228</v>
      </c>
      <c r="G1633" s="2" t="s">
        <v>117</v>
      </c>
      <c r="H1633" s="2" t="s">
        <v>243</v>
      </c>
      <c r="I1633" s="2" t="s">
        <v>53</v>
      </c>
      <c r="J1633" s="2" t="s">
        <v>230</v>
      </c>
      <c r="K1633" s="2" t="s">
        <v>55</v>
      </c>
      <c r="L1633" s="2" t="s">
        <v>51</v>
      </c>
      <c r="M1633" s="2" t="s">
        <v>56</v>
      </c>
      <c r="N1633" s="3">
        <v>75407.284</v>
      </c>
      <c r="O1633" s="3" t="s">
        <v>57</v>
      </c>
      <c r="P1633" s="4">
        <f>IF(O1633="吨",N1633*1000,IF(O1633="万立方米",N1633*10000,""))</f>
        <v>75407284.0</v>
      </c>
      <c r="Q1633" s="2" t="s">
        <v>58</v>
      </c>
      <c r="R1633" s="2" t="s">
        <v>59</v>
      </c>
      <c r="S1633" s="2" t="s">
        <v>60</v>
      </c>
      <c r="T1633" s="2" t="s">
        <v>61</v>
      </c>
      <c r="U1633" s="4">
        <f>0.06</f>
        <v>0.06</v>
      </c>
      <c r="V1633" s="2" t="s">
        <v>62</v>
      </c>
      <c r="W1633" s="2" t="s">
        <v>63</v>
      </c>
      <c r="X1633" s="2" t="s">
        <v>64</v>
      </c>
      <c r="Y1633" s="2" t="s">
        <v>65</v>
      </c>
      <c r="Z1633" s="2">
        <v>0</v>
      </c>
      <c r="AA1633" s="2"/>
      <c r="AB1633" s="2"/>
      <c r="AC1633" s="4">
        <f>P1633*U1633/1000000</f>
        <v>4.5244370400000005</v>
      </c>
      <c r="AD1633" s="4">
        <f>AC1633*(1-Z1633/100)</f>
        <v>4.5244370400000005</v>
      </c>
      <c r="AE1633" s="2" t="s">
        <v>66</v>
      </c>
      <c r="AF1633" s="2" t="s">
        <v>67</v>
      </c>
      <c r="AG1633" s="2" t="s">
        <v>68</v>
      </c>
      <c r="AH1633" s="2" t="s">
        <v>69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2107</v>
      </c>
      <c r="B1634" s="2" t="s">
        <v>2106</v>
      </c>
      <c r="C1634" s="2" t="s">
        <v>47</v>
      </c>
      <c r="D1634" s="2" t="s">
        <v>487</v>
      </c>
      <c r="E1634" s="2" t="s">
        <v>213</v>
      </c>
      <c r="F1634" s="2" t="s">
        <v>228</v>
      </c>
      <c r="G1634" s="2" t="s">
        <v>117</v>
      </c>
      <c r="H1634" s="2" t="s">
        <v>243</v>
      </c>
      <c r="I1634" s="2" t="s">
        <v>53</v>
      </c>
      <c r="J1634" s="2" t="s">
        <v>230</v>
      </c>
      <c r="K1634" s="2" t="s">
        <v>55</v>
      </c>
      <c r="L1634" s="2" t="s">
        <v>51</v>
      </c>
      <c r="M1634" s="2" t="s">
        <v>73</v>
      </c>
      <c r="N1634" s="3">
        <v>75407.284</v>
      </c>
      <c r="O1634" s="3" t="s">
        <v>57</v>
      </c>
      <c r="P1634" s="4">
        <f>IF(O1634="吨",N1634*1000,IF(O1634="万立方米",N1634*10000,""))</f>
        <v>75407284.0</v>
      </c>
      <c r="Q1634" s="2" t="s">
        <v>58</v>
      </c>
      <c r="R1634" s="2" t="s">
        <v>59</v>
      </c>
      <c r="S1634" s="2" t="s">
        <v>74</v>
      </c>
      <c r="T1634" s="2" t="s">
        <v>75</v>
      </c>
      <c r="U1634" s="4">
        <f>1.5</f>
        <v>1.5</v>
      </c>
      <c r="V1634" s="2" t="s">
        <v>62</v>
      </c>
      <c r="W1634" s="2" t="s">
        <v>76</v>
      </c>
      <c r="X1634" s="2" t="s">
        <v>64</v>
      </c>
      <c r="Y1634" s="2" t="s">
        <v>65</v>
      </c>
      <c r="Z1634" s="2">
        <v>0</v>
      </c>
      <c r="AA1634" s="2"/>
      <c r="AB1634" s="2"/>
      <c r="AC1634" s="4">
        <f>P1634*U1634/1000000</f>
        <v>113.110926</v>
      </c>
      <c r="AD1634" s="4">
        <f>AC1634*(1-Z1634/100)</f>
        <v>113.110926</v>
      </c>
      <c r="AE1634" s="2" t="s">
        <v>66</v>
      </c>
      <c r="AF1634" s="2" t="s">
        <v>67</v>
      </c>
      <c r="AG1634" s="2" t="s">
        <v>68</v>
      </c>
      <c r="AH1634" s="2" t="s">
        <v>69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2108</v>
      </c>
      <c r="B1635" s="2" t="s">
        <v>2106</v>
      </c>
      <c r="C1635" s="2" t="s">
        <v>47</v>
      </c>
      <c r="D1635" s="2" t="s">
        <v>487</v>
      </c>
      <c r="E1635" s="2" t="s">
        <v>213</v>
      </c>
      <c r="F1635" s="2" t="s">
        <v>228</v>
      </c>
      <c r="G1635" s="2" t="s">
        <v>117</v>
      </c>
      <c r="H1635" s="2" t="s">
        <v>243</v>
      </c>
      <c r="I1635" s="2" t="s">
        <v>53</v>
      </c>
      <c r="J1635" s="2" t="s">
        <v>230</v>
      </c>
      <c r="K1635" s="2" t="s">
        <v>55</v>
      </c>
      <c r="L1635" s="2" t="s">
        <v>51</v>
      </c>
      <c r="M1635" s="2" t="s">
        <v>78</v>
      </c>
      <c r="N1635" s="3">
        <v>75407.284</v>
      </c>
      <c r="O1635" s="3" t="s">
        <v>57</v>
      </c>
      <c r="P1635" s="4">
        <f>IF(O1635="吨",N1635*1000,IF(O1635="万立方米",N1635*10000,""))</f>
        <v>75407284.0</v>
      </c>
      <c r="Q1635" s="2" t="s">
        <v>58</v>
      </c>
      <c r="R1635" s="2" t="s">
        <v>59</v>
      </c>
      <c r="S1635" s="2" t="s">
        <v>79</v>
      </c>
      <c r="T1635" s="2" t="s">
        <v>75</v>
      </c>
      <c r="U1635" s="4">
        <f>6.0</f>
        <v>6.0</v>
      </c>
      <c r="V1635" s="2" t="s">
        <v>62</v>
      </c>
      <c r="W1635" s="2" t="s">
        <v>80</v>
      </c>
      <c r="X1635" s="2" t="s">
        <v>64</v>
      </c>
      <c r="Y1635" s="2" t="s">
        <v>65</v>
      </c>
      <c r="Z1635" s="2">
        <v>0</v>
      </c>
      <c r="AA1635" s="2"/>
      <c r="AB1635" s="2"/>
      <c r="AC1635" s="4">
        <f>P1635*U1635/1000000</f>
        <v>452.443704</v>
      </c>
      <c r="AD1635" s="4">
        <f>AC1635*(1-Z1635/100)</f>
        <v>452.443704</v>
      </c>
      <c r="AE1635" s="2" t="s">
        <v>66</v>
      </c>
      <c r="AF1635" s="2" t="s">
        <v>67</v>
      </c>
      <c r="AG1635" s="2" t="s">
        <v>68</v>
      </c>
      <c r="AH1635" s="2" t="s">
        <v>69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2109</v>
      </c>
      <c r="B1636" s="2" t="s">
        <v>2106</v>
      </c>
      <c r="C1636" s="2" t="s">
        <v>47</v>
      </c>
      <c r="D1636" s="2" t="s">
        <v>487</v>
      </c>
      <c r="E1636" s="2" t="s">
        <v>213</v>
      </c>
      <c r="F1636" s="2" t="s">
        <v>228</v>
      </c>
      <c r="G1636" s="2" t="s">
        <v>117</v>
      </c>
      <c r="H1636" s="2" t="s">
        <v>243</v>
      </c>
      <c r="I1636" s="2" t="s">
        <v>53</v>
      </c>
      <c r="J1636" s="2" t="s">
        <v>230</v>
      </c>
      <c r="K1636" s="2" t="s">
        <v>55</v>
      </c>
      <c r="L1636" s="2" t="s">
        <v>51</v>
      </c>
      <c r="M1636" s="2" t="s">
        <v>82</v>
      </c>
      <c r="N1636" s="3">
        <v>75407.284</v>
      </c>
      <c r="O1636" s="3" t="s">
        <v>57</v>
      </c>
      <c r="P1636" s="4">
        <f>IF(O1636="吨",N1636*1000,IF(O1636="万立方米",N1636*10000,""))</f>
        <v>75407284.0</v>
      </c>
      <c r="Q1636" s="2" t="s">
        <v>58</v>
      </c>
      <c r="R1636" s="2" t="s">
        <v>59</v>
      </c>
      <c r="S1636" s="2" t="s">
        <v>83</v>
      </c>
      <c r="T1636" s="2" t="s">
        <v>61</v>
      </c>
      <c r="U1636" s="4">
        <f>0.35</f>
        <v>0.35</v>
      </c>
      <c r="V1636" s="2" t="s">
        <v>62</v>
      </c>
      <c r="W1636" s="2" t="s">
        <v>84</v>
      </c>
      <c r="X1636" s="2" t="s">
        <v>64</v>
      </c>
      <c r="Y1636" s="2" t="s">
        <v>65</v>
      </c>
      <c r="Z1636" s="2">
        <v>0</v>
      </c>
      <c r="AA1636" s="2"/>
      <c r="AB1636" s="2"/>
      <c r="AC1636" s="4">
        <f>P1636*U1636/1000000</f>
        <v>26.3925494</v>
      </c>
      <c r="AD1636" s="4">
        <f>AC1636*(1-Z1636/100)</f>
        <v>26.3925494</v>
      </c>
      <c r="AE1636" s="2" t="s">
        <v>66</v>
      </c>
      <c r="AF1636" s="2" t="s">
        <v>67</v>
      </c>
      <c r="AG1636" s="2" t="s">
        <v>68</v>
      </c>
      <c r="AH1636" s="2" t="s">
        <v>69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2110</v>
      </c>
      <c r="B1637" s="2" t="s">
        <v>2106</v>
      </c>
      <c r="C1637" s="2" t="s">
        <v>47</v>
      </c>
      <c r="D1637" s="2" t="s">
        <v>487</v>
      </c>
      <c r="E1637" s="2" t="s">
        <v>213</v>
      </c>
      <c r="F1637" s="2" t="s">
        <v>228</v>
      </c>
      <c r="G1637" s="2" t="s">
        <v>117</v>
      </c>
      <c r="H1637" s="2" t="s">
        <v>243</v>
      </c>
      <c r="I1637" s="2" t="s">
        <v>53</v>
      </c>
      <c r="J1637" s="2" t="s">
        <v>230</v>
      </c>
      <c r="K1637" s="2" t="s">
        <v>55</v>
      </c>
      <c r="L1637" s="2" t="s">
        <v>51</v>
      </c>
      <c r="M1637" s="2" t="s">
        <v>86</v>
      </c>
      <c r="N1637" s="3">
        <v>75407.284</v>
      </c>
      <c r="O1637" s="3" t="s">
        <v>57</v>
      </c>
      <c r="P1637" s="4">
        <f>IF(O1637="吨",N1637*1000,IF(O1637="万立方米",N1637*10000,""))</f>
        <v>75407284.0</v>
      </c>
      <c r="Q1637" s="2" t="s">
        <v>58</v>
      </c>
      <c r="R1637" s="2" t="s">
        <v>59</v>
      </c>
      <c r="S1637" s="2" t="s">
        <v>87</v>
      </c>
      <c r="T1637" s="2" t="s">
        <v>88</v>
      </c>
      <c r="U1637" s="4">
        <f>0.75</f>
        <v>0.75</v>
      </c>
      <c r="V1637" s="2" t="s">
        <v>62</v>
      </c>
      <c r="W1637" s="2" t="s">
        <v>89</v>
      </c>
      <c r="X1637" s="2" t="s">
        <v>64</v>
      </c>
      <c r="Y1637" s="2" t="s">
        <v>65</v>
      </c>
      <c r="Z1637" s="2">
        <v>0</v>
      </c>
      <c r="AA1637" s="2"/>
      <c r="AB1637" s="2"/>
      <c r="AC1637" s="4">
        <f>P1637*U1637/1000000</f>
        <v>56.555463</v>
      </c>
      <c r="AD1637" s="4">
        <f>AC1638*(1-AA1637/100)+(AC1637-AC1638)*(1-AB1637/100)</f>
        <v>56.555463</v>
      </c>
      <c r="AE1637" s="2" t="s">
        <v>66</v>
      </c>
      <c r="AF1637" s="2" t="s">
        <v>67</v>
      </c>
      <c r="AG1637" s="2" t="s">
        <v>68</v>
      </c>
      <c r="AH1637" s="2" t="s">
        <v>69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2111</v>
      </c>
      <c r="B1638" s="2" t="s">
        <v>2106</v>
      </c>
      <c r="C1638" s="2" t="s">
        <v>47</v>
      </c>
      <c r="D1638" s="2" t="s">
        <v>487</v>
      </c>
      <c r="E1638" s="2" t="s">
        <v>213</v>
      </c>
      <c r="F1638" s="2" t="s">
        <v>228</v>
      </c>
      <c r="G1638" s="2" t="s">
        <v>117</v>
      </c>
      <c r="H1638" s="2" t="s">
        <v>243</v>
      </c>
      <c r="I1638" s="2" t="s">
        <v>53</v>
      </c>
      <c r="J1638" s="2" t="s">
        <v>230</v>
      </c>
      <c r="K1638" s="2" t="s">
        <v>55</v>
      </c>
      <c r="L1638" s="2" t="s">
        <v>51</v>
      </c>
      <c r="M1638" s="2" t="s">
        <v>91</v>
      </c>
      <c r="N1638" s="3">
        <v>75407.284</v>
      </c>
      <c r="O1638" s="3" t="s">
        <v>57</v>
      </c>
      <c r="P1638" s="4">
        <f>IF(O1638="吨",N1638*1000,IF(O1638="万立方米",N1638*10000,""))</f>
        <v>75407284.0</v>
      </c>
      <c r="Q1638" s="2" t="s">
        <v>58</v>
      </c>
      <c r="R1638" s="2" t="s">
        <v>59</v>
      </c>
      <c r="S1638" s="2" t="s">
        <v>92</v>
      </c>
      <c r="T1638" s="2" t="s">
        <v>88</v>
      </c>
      <c r="U1638" s="4">
        <f>0.75</f>
        <v>0.75</v>
      </c>
      <c r="V1638" s="2" t="s">
        <v>62</v>
      </c>
      <c r="W1638" s="2" t="s">
        <v>93</v>
      </c>
      <c r="X1638" s="2" t="s">
        <v>64</v>
      </c>
      <c r="Y1638" s="2" t="s">
        <v>65</v>
      </c>
      <c r="Z1638" s="2">
        <v>0</v>
      </c>
      <c r="AA1638" s="2"/>
      <c r="AB1638" s="2"/>
      <c r="AC1638" s="4">
        <f>P1638*U1638/1000000</f>
        <v>56.555463</v>
      </c>
      <c r="AD1638" s="4">
        <f>AC1638*(1-Z1638/100)</f>
        <v>56.555463</v>
      </c>
      <c r="AE1638" s="2" t="s">
        <v>66</v>
      </c>
      <c r="AF1638" s="2" t="s">
        <v>67</v>
      </c>
      <c r="AG1638" s="2" t="s">
        <v>68</v>
      </c>
      <c r="AH1638" s="2" t="s">
        <v>69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2112</v>
      </c>
      <c r="B1639" s="2" t="s">
        <v>2106</v>
      </c>
      <c r="C1639" s="2" t="s">
        <v>47</v>
      </c>
      <c r="D1639" s="2" t="s">
        <v>487</v>
      </c>
      <c r="E1639" s="2" t="s">
        <v>213</v>
      </c>
      <c r="F1639" s="2" t="s">
        <v>228</v>
      </c>
      <c r="G1639" s="2" t="s">
        <v>117</v>
      </c>
      <c r="H1639" s="2" t="s">
        <v>243</v>
      </c>
      <c r="I1639" s="2" t="s">
        <v>53</v>
      </c>
      <c r="J1639" s="2" t="s">
        <v>230</v>
      </c>
      <c r="K1639" s="2" t="s">
        <v>55</v>
      </c>
      <c r="L1639" s="2" t="s">
        <v>51</v>
      </c>
      <c r="M1639" s="2" t="s">
        <v>95</v>
      </c>
      <c r="N1639" s="3">
        <v>75407.284</v>
      </c>
      <c r="O1639" s="3" t="s">
        <v>57</v>
      </c>
      <c r="P1639" s="4">
        <f>IF(O1639="吨",N1639*1000,IF(O1639="万立方米",N1639*10000,""))</f>
        <v>75407284.0</v>
      </c>
      <c r="Q1639" s="2" t="s">
        <v>58</v>
      </c>
      <c r="R1639" s="2" t="s">
        <v>59</v>
      </c>
      <c r="S1639" s="2" t="s">
        <v>96</v>
      </c>
      <c r="T1639" s="2" t="s">
        <v>97</v>
      </c>
      <c r="U1639" s="4">
        <f>1.7</f>
        <v>1.7</v>
      </c>
      <c r="V1639" s="2" t="s">
        <v>62</v>
      </c>
      <c r="W1639" s="2" t="s">
        <v>98</v>
      </c>
      <c r="X1639" s="2" t="s">
        <v>64</v>
      </c>
      <c r="Y1639" s="2" t="s">
        <v>65</v>
      </c>
      <c r="Z1639" s="2">
        <v>0</v>
      </c>
      <c r="AA1639" s="2"/>
      <c r="AB1639" s="2"/>
      <c r="AC1639" s="4">
        <f>P1639*U1639/1000000</f>
        <v>128.1923828</v>
      </c>
      <c r="AD1639" s="4">
        <f>AC1639*(1-Z1639/100)</f>
        <v>128.1923828</v>
      </c>
      <c r="AE1639" s="2" t="s">
        <v>66</v>
      </c>
      <c r="AF1639" s="2" t="s">
        <v>67</v>
      </c>
      <c r="AG1639" s="2" t="s">
        <v>68</v>
      </c>
      <c r="AH1639" s="2" t="s">
        <v>69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2113</v>
      </c>
      <c r="B1640" s="2" t="s">
        <v>2106</v>
      </c>
      <c r="C1640" s="2" t="s">
        <v>47</v>
      </c>
      <c r="D1640" s="2" t="s">
        <v>487</v>
      </c>
      <c r="E1640" s="2" t="s">
        <v>213</v>
      </c>
      <c r="F1640" s="2" t="s">
        <v>228</v>
      </c>
      <c r="G1640" s="2" t="s">
        <v>117</v>
      </c>
      <c r="H1640" s="2" t="s">
        <v>243</v>
      </c>
      <c r="I1640" s="2" t="s">
        <v>53</v>
      </c>
      <c r="J1640" s="2" t="s">
        <v>230</v>
      </c>
      <c r="K1640" s="2" t="s">
        <v>55</v>
      </c>
      <c r="L1640" s="2" t="s">
        <v>51</v>
      </c>
      <c r="M1640" s="2" t="s">
        <v>100</v>
      </c>
      <c r="N1640" s="3">
        <v>75407.284</v>
      </c>
      <c r="O1640" s="3" t="s">
        <v>57</v>
      </c>
      <c r="P1640" s="4">
        <f>IF(O1640="吨",N1640*1000,IF(O1640="万立方米",N1640*10000,""))</f>
        <v>75407284.0</v>
      </c>
      <c r="Q1640" s="2" t="s">
        <v>58</v>
      </c>
      <c r="R1640" s="2" t="s">
        <v>59</v>
      </c>
      <c r="S1640" s="2" t="s">
        <v>101</v>
      </c>
      <c r="T1640" s="2" t="s">
        <v>75</v>
      </c>
      <c r="U1640" s="4">
        <f>0.12</f>
        <v>0.12</v>
      </c>
      <c r="V1640" s="2" t="s">
        <v>62</v>
      </c>
      <c r="W1640" s="2" t="s">
        <v>102</v>
      </c>
      <c r="X1640" s="2" t="s">
        <v>64</v>
      </c>
      <c r="Y1640" s="2" t="s">
        <v>65</v>
      </c>
      <c r="Z1640" s="2">
        <v>0</v>
      </c>
      <c r="AA1640" s="2"/>
      <c r="AB1640" s="2"/>
      <c r="AC1640" s="4">
        <f>P1640*U1640/1000000</f>
        <v>9.048874080000001</v>
      </c>
      <c r="AD1640" s="4">
        <f>AC1640*(1-Z1640/100)</f>
        <v>9.048874080000001</v>
      </c>
      <c r="AE1640" s="2" t="s">
        <v>66</v>
      </c>
      <c r="AF1640" s="2" t="s">
        <v>67</v>
      </c>
      <c r="AG1640" s="2" t="s">
        <v>68</v>
      </c>
      <c r="AH1640" s="2" t="s">
        <v>69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2114</v>
      </c>
      <c r="B1641" s="2" t="s">
        <v>2106</v>
      </c>
      <c r="C1641" s="2" t="s">
        <v>47</v>
      </c>
      <c r="D1641" s="2" t="s">
        <v>487</v>
      </c>
      <c r="E1641" s="2" t="s">
        <v>213</v>
      </c>
      <c r="F1641" s="2" t="s">
        <v>228</v>
      </c>
      <c r="G1641" s="2" t="s">
        <v>117</v>
      </c>
      <c r="H1641" s="2" t="s">
        <v>243</v>
      </c>
      <c r="I1641" s="2"/>
      <c r="J1641" s="2"/>
      <c r="K1641" s="2" t="s">
        <v>147</v>
      </c>
      <c r="L1641" s="2" t="s">
        <v>253</v>
      </c>
      <c r="M1641" s="2" t="s">
        <v>104</v>
      </c>
      <c r="N1641" s="3"/>
      <c r="O1641" s="3"/>
      <c r="P1641" s="2"/>
      <c r="Q1641" s="2" t="s">
        <v>105</v>
      </c>
      <c r="R1641" s="2" t="s">
        <v>106</v>
      </c>
      <c r="S1641" s="2" t="s">
        <v>107</v>
      </c>
      <c r="T1641" s="2" t="s">
        <v>108</v>
      </c>
      <c r="U1641" s="2"/>
      <c r="V1641" s="2" t="s">
        <v>109</v>
      </c>
      <c r="W1641" s="2" t="s">
        <v>110</v>
      </c>
      <c r="X1641" s="2"/>
      <c r="Y1641" s="2" t="s">
        <v>65</v>
      </c>
      <c r="Z1641" s="2">
        <v>0</v>
      </c>
      <c r="AA1641" s="2"/>
      <c r="AB1641" s="2"/>
      <c r="AC1641" s="2"/>
      <c r="AD1641" s="2"/>
      <c r="AE1641" s="2" t="s">
        <v>123</v>
      </c>
      <c r="AF1641" s="2" t="s">
        <v>222</v>
      </c>
      <c r="AG1641" s="2" t="s">
        <v>223</v>
      </c>
      <c r="AH1641" s="2" t="s">
        <v>69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2115</v>
      </c>
      <c r="B1642" s="2" t="s">
        <v>2116</v>
      </c>
      <c r="C1642" s="2" t="s">
        <v>47</v>
      </c>
      <c r="D1642" s="2" t="s">
        <v>1209</v>
      </c>
      <c r="E1642" s="2" t="s">
        <v>412</v>
      </c>
      <c r="F1642" s="2" t="s">
        <v>50</v>
      </c>
      <c r="G1642" s="2" t="s">
        <v>179</v>
      </c>
      <c r="H1642" s="2" t="s">
        <v>138</v>
      </c>
      <c r="I1642" s="2" t="s">
        <v>53</v>
      </c>
      <c r="J1642" s="2" t="s">
        <v>180</v>
      </c>
      <c r="K1642" s="2" t="s">
        <v>180</v>
      </c>
      <c r="L1642" s="2" t="s">
        <v>181</v>
      </c>
      <c r="M1642" s="2" t="s">
        <v>56</v>
      </c>
      <c r="N1642" s="3">
        <v>2485</v>
      </c>
      <c r="O1642" s="3" t="s">
        <v>182</v>
      </c>
      <c r="P1642" s="4">
        <f>IF(O1642="吨",N1642*1000,IF(O1642="万立方米",N1642*10000,""))</f>
        <v>24850000.0</v>
      </c>
      <c r="Q1642" s="2" t="s">
        <v>183</v>
      </c>
      <c r="R1642" s="2" t="s">
        <v>184</v>
      </c>
      <c r="S1642" s="2" t="s">
        <v>185</v>
      </c>
      <c r="T1642" s="2" t="s">
        <v>75</v>
      </c>
      <c r="U1642" s="4">
        <f>0.001</f>
        <v>0.001</v>
      </c>
      <c r="V1642" s="2" t="s">
        <v>186</v>
      </c>
      <c r="W1642" s="2" t="s">
        <v>187</v>
      </c>
      <c r="X1642" s="2" t="s">
        <v>64</v>
      </c>
      <c r="Y1642" s="2" t="s">
        <v>65</v>
      </c>
      <c r="Z1642" s="2">
        <v>0</v>
      </c>
      <c r="AA1642" s="2"/>
      <c r="AB1642" s="2"/>
      <c r="AC1642" s="4">
        <f>P1642*U1642/1000000</f>
        <v>0.02485</v>
      </c>
      <c r="AD1642" s="4">
        <f>AC1642*(1-Z1642/100)</f>
        <v>0.02485</v>
      </c>
      <c r="AE1642" s="2" t="s">
        <v>66</v>
      </c>
      <c r="AF1642" s="2" t="s">
        <v>67</v>
      </c>
      <c r="AG1642" s="2"/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2117</v>
      </c>
      <c r="B1643" s="2" t="s">
        <v>2116</v>
      </c>
      <c r="C1643" s="2" t="s">
        <v>47</v>
      </c>
      <c r="D1643" s="2" t="s">
        <v>1209</v>
      </c>
      <c r="E1643" s="2" t="s">
        <v>412</v>
      </c>
      <c r="F1643" s="2" t="s">
        <v>50</v>
      </c>
      <c r="G1643" s="2" t="s">
        <v>179</v>
      </c>
      <c r="H1643" s="2" t="s">
        <v>138</v>
      </c>
      <c r="I1643" s="2" t="s">
        <v>53</v>
      </c>
      <c r="J1643" s="2" t="s">
        <v>180</v>
      </c>
      <c r="K1643" s="2" t="s">
        <v>180</v>
      </c>
      <c r="L1643" s="2" t="s">
        <v>181</v>
      </c>
      <c r="M1643" s="2" t="s">
        <v>73</v>
      </c>
      <c r="N1643" s="3">
        <v>2485</v>
      </c>
      <c r="O1643" s="3" t="s">
        <v>182</v>
      </c>
      <c r="P1643" s="4">
        <f>IF(O1643="吨",N1643*1000,IF(O1643="万立方米",N1643*10000,""))</f>
        <v>24850000.0</v>
      </c>
      <c r="Q1643" s="2" t="s">
        <v>183</v>
      </c>
      <c r="R1643" s="2" t="s">
        <v>184</v>
      </c>
      <c r="S1643" s="2" t="s">
        <v>189</v>
      </c>
      <c r="T1643" s="2" t="s">
        <v>75</v>
      </c>
      <c r="U1643" s="4">
        <f>0.35</f>
        <v>0.35</v>
      </c>
      <c r="V1643" s="2" t="s">
        <v>186</v>
      </c>
      <c r="W1643" s="2" t="s">
        <v>190</v>
      </c>
      <c r="X1643" s="2" t="s">
        <v>64</v>
      </c>
      <c r="Y1643" s="2" t="s">
        <v>65</v>
      </c>
      <c r="Z1643" s="2">
        <v>0</v>
      </c>
      <c r="AA1643" s="2"/>
      <c r="AB1643" s="2"/>
      <c r="AC1643" s="4">
        <f>P1643*U1643/1000000</f>
        <v>8.6975</v>
      </c>
      <c r="AD1643" s="4">
        <f>AC1643*(1-Z1643/100)</f>
        <v>8.6975</v>
      </c>
      <c r="AE1643" s="2" t="s">
        <v>66</v>
      </c>
      <c r="AF1643" s="2" t="s">
        <v>67</v>
      </c>
      <c r="AG1643" s="2"/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2118</v>
      </c>
      <c r="B1644" s="2" t="s">
        <v>2116</v>
      </c>
      <c r="C1644" s="2" t="s">
        <v>47</v>
      </c>
      <c r="D1644" s="2" t="s">
        <v>1209</v>
      </c>
      <c r="E1644" s="2" t="s">
        <v>412</v>
      </c>
      <c r="F1644" s="2" t="s">
        <v>50</v>
      </c>
      <c r="G1644" s="2" t="s">
        <v>179</v>
      </c>
      <c r="H1644" s="2" t="s">
        <v>138</v>
      </c>
      <c r="I1644" s="2" t="s">
        <v>53</v>
      </c>
      <c r="J1644" s="2" t="s">
        <v>180</v>
      </c>
      <c r="K1644" s="2" t="s">
        <v>180</v>
      </c>
      <c r="L1644" s="2" t="s">
        <v>181</v>
      </c>
      <c r="M1644" s="2" t="s">
        <v>78</v>
      </c>
      <c r="N1644" s="3">
        <v>2485</v>
      </c>
      <c r="O1644" s="3" t="s">
        <v>182</v>
      </c>
      <c r="P1644" s="4">
        <f>IF(O1644="吨",N1644*1000,IF(O1644="万立方米",N1644*10000,""))</f>
        <v>24850000.0</v>
      </c>
      <c r="Q1644" s="2" t="s">
        <v>183</v>
      </c>
      <c r="R1644" s="2" t="s">
        <v>184</v>
      </c>
      <c r="S1644" s="2" t="s">
        <v>192</v>
      </c>
      <c r="T1644" s="2" t="s">
        <v>75</v>
      </c>
      <c r="U1644" s="4">
        <f>1.2</f>
        <v>1.2</v>
      </c>
      <c r="V1644" s="2" t="s">
        <v>186</v>
      </c>
      <c r="W1644" s="2" t="s">
        <v>193</v>
      </c>
      <c r="X1644" s="2" t="s">
        <v>64</v>
      </c>
      <c r="Y1644" s="2" t="s">
        <v>65</v>
      </c>
      <c r="Z1644" s="2">
        <v>0</v>
      </c>
      <c r="AA1644" s="2"/>
      <c r="AB1644" s="2"/>
      <c r="AC1644" s="4">
        <f>P1644*U1644/1000000</f>
        <v>29.82</v>
      </c>
      <c r="AD1644" s="4">
        <f>AC1644*(1-Z1644/100)</f>
        <v>29.82</v>
      </c>
      <c r="AE1644" s="2" t="s">
        <v>66</v>
      </c>
      <c r="AF1644" s="2" t="s">
        <v>67</v>
      </c>
      <c r="AG1644" s="2"/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2119</v>
      </c>
      <c r="B1645" s="2" t="s">
        <v>2116</v>
      </c>
      <c r="C1645" s="2" t="s">
        <v>47</v>
      </c>
      <c r="D1645" s="2" t="s">
        <v>1209</v>
      </c>
      <c r="E1645" s="2" t="s">
        <v>412</v>
      </c>
      <c r="F1645" s="2" t="s">
        <v>50</v>
      </c>
      <c r="G1645" s="2" t="s">
        <v>179</v>
      </c>
      <c r="H1645" s="2" t="s">
        <v>138</v>
      </c>
      <c r="I1645" s="2" t="s">
        <v>53</v>
      </c>
      <c r="J1645" s="2" t="s">
        <v>180</v>
      </c>
      <c r="K1645" s="2" t="s">
        <v>180</v>
      </c>
      <c r="L1645" s="2" t="s">
        <v>181</v>
      </c>
      <c r="M1645" s="2" t="s">
        <v>82</v>
      </c>
      <c r="N1645" s="3">
        <v>2485</v>
      </c>
      <c r="O1645" s="3" t="s">
        <v>182</v>
      </c>
      <c r="P1645" s="4">
        <f>IF(O1645="吨",N1645*1000,IF(O1645="万立方米",N1645*10000,""))</f>
        <v>24850000.0</v>
      </c>
      <c r="Q1645" s="2" t="s">
        <v>183</v>
      </c>
      <c r="R1645" s="2" t="s">
        <v>184</v>
      </c>
      <c r="S1645" s="2" t="s">
        <v>195</v>
      </c>
      <c r="T1645" s="2" t="s">
        <v>75</v>
      </c>
      <c r="U1645" s="4">
        <f>0.002</f>
        <v>0.002</v>
      </c>
      <c r="V1645" s="2" t="s">
        <v>186</v>
      </c>
      <c r="W1645" s="2" t="s">
        <v>196</v>
      </c>
      <c r="X1645" s="2" t="s">
        <v>64</v>
      </c>
      <c r="Y1645" s="2" t="s">
        <v>65</v>
      </c>
      <c r="Z1645" s="2">
        <v>0</v>
      </c>
      <c r="AA1645" s="2"/>
      <c r="AB1645" s="2"/>
      <c r="AC1645" s="4">
        <f>P1645*U1645/1000000</f>
        <v>0.0497</v>
      </c>
      <c r="AD1645" s="4">
        <f>AC1645*(1-Z1645/100)</f>
        <v>0.0497</v>
      </c>
      <c r="AE1645" s="2" t="s">
        <v>66</v>
      </c>
      <c r="AF1645" s="2" t="s">
        <v>67</v>
      </c>
      <c r="AG1645" s="2"/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2120</v>
      </c>
      <c r="B1646" s="2" t="s">
        <v>2116</v>
      </c>
      <c r="C1646" s="2" t="s">
        <v>47</v>
      </c>
      <c r="D1646" s="2" t="s">
        <v>1209</v>
      </c>
      <c r="E1646" s="2" t="s">
        <v>412</v>
      </c>
      <c r="F1646" s="2" t="s">
        <v>50</v>
      </c>
      <c r="G1646" s="2" t="s">
        <v>179</v>
      </c>
      <c r="H1646" s="2" t="s">
        <v>138</v>
      </c>
      <c r="I1646" s="2" t="s">
        <v>53</v>
      </c>
      <c r="J1646" s="2" t="s">
        <v>180</v>
      </c>
      <c r="K1646" s="2" t="s">
        <v>180</v>
      </c>
      <c r="L1646" s="2" t="s">
        <v>181</v>
      </c>
      <c r="M1646" s="2" t="s">
        <v>86</v>
      </c>
      <c r="N1646" s="3">
        <v>2485</v>
      </c>
      <c r="O1646" s="3" t="s">
        <v>182</v>
      </c>
      <c r="P1646" s="4">
        <f>IF(O1646="吨",N1646*1000,IF(O1646="万立方米",N1646*10000,""))</f>
        <v>24850000.0</v>
      </c>
      <c r="Q1646" s="2" t="s">
        <v>183</v>
      </c>
      <c r="R1646" s="2" t="s">
        <v>184</v>
      </c>
      <c r="S1646" s="2" t="s">
        <v>198</v>
      </c>
      <c r="T1646" s="2" t="s">
        <v>75</v>
      </c>
      <c r="U1646" s="4">
        <f>0.01</f>
        <v>0.01</v>
      </c>
      <c r="V1646" s="2" t="s">
        <v>186</v>
      </c>
      <c r="W1646" s="2" t="s">
        <v>199</v>
      </c>
      <c r="X1646" s="2" t="s">
        <v>64</v>
      </c>
      <c r="Y1646" s="2" t="s">
        <v>65</v>
      </c>
      <c r="Z1646" s="2">
        <v>0</v>
      </c>
      <c r="AA1646" s="2"/>
      <c r="AB1646" s="2"/>
      <c r="AC1646" s="4">
        <f>P1646*U1646/1000000</f>
        <v>0.2485</v>
      </c>
      <c r="AD1646" s="4">
        <f>AC1647*(1-AA1646/100)+(AC1646-AC1647)*(1-AB1646/100)</f>
        <v>0.2485</v>
      </c>
      <c r="AE1646" s="2" t="s">
        <v>66</v>
      </c>
      <c r="AF1646" s="2" t="s">
        <v>67</v>
      </c>
      <c r="AG1646" s="2"/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2121</v>
      </c>
      <c r="B1647" s="2" t="s">
        <v>2116</v>
      </c>
      <c r="C1647" s="2" t="s">
        <v>47</v>
      </c>
      <c r="D1647" s="2" t="s">
        <v>1209</v>
      </c>
      <c r="E1647" s="2" t="s">
        <v>412</v>
      </c>
      <c r="F1647" s="2" t="s">
        <v>50</v>
      </c>
      <c r="G1647" s="2" t="s">
        <v>179</v>
      </c>
      <c r="H1647" s="2" t="s">
        <v>138</v>
      </c>
      <c r="I1647" s="2" t="s">
        <v>53</v>
      </c>
      <c r="J1647" s="2" t="s">
        <v>180</v>
      </c>
      <c r="K1647" s="2" t="s">
        <v>180</v>
      </c>
      <c r="L1647" s="2" t="s">
        <v>181</v>
      </c>
      <c r="M1647" s="2" t="s">
        <v>91</v>
      </c>
      <c r="N1647" s="3">
        <v>2485</v>
      </c>
      <c r="O1647" s="3" t="s">
        <v>182</v>
      </c>
      <c r="P1647" s="4">
        <f>IF(O1647="吨",N1647*1000,IF(O1647="万立方米",N1647*10000,""))</f>
        <v>24850000.0</v>
      </c>
      <c r="Q1647" s="2" t="s">
        <v>183</v>
      </c>
      <c r="R1647" s="2" t="s">
        <v>184</v>
      </c>
      <c r="S1647" s="2" t="s">
        <v>201</v>
      </c>
      <c r="T1647" s="2" t="s">
        <v>75</v>
      </c>
      <c r="U1647" s="4">
        <f>0.005</f>
        <v>0.005</v>
      </c>
      <c r="V1647" s="2" t="s">
        <v>186</v>
      </c>
      <c r="W1647" s="2" t="s">
        <v>202</v>
      </c>
      <c r="X1647" s="2" t="s">
        <v>64</v>
      </c>
      <c r="Y1647" s="2" t="s">
        <v>65</v>
      </c>
      <c r="Z1647" s="2">
        <v>0</v>
      </c>
      <c r="AA1647" s="2"/>
      <c r="AB1647" s="2"/>
      <c r="AC1647" s="4">
        <f>P1647*U1647/1000000</f>
        <v>0.12425</v>
      </c>
      <c r="AD1647" s="4">
        <f>AC1647*(1-Z1647/100)</f>
        <v>0.12425</v>
      </c>
      <c r="AE1647" s="2" t="s">
        <v>66</v>
      </c>
      <c r="AF1647" s="2" t="s">
        <v>67</v>
      </c>
      <c r="AG1647" s="2"/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2122</v>
      </c>
      <c r="B1648" s="2" t="s">
        <v>2116</v>
      </c>
      <c r="C1648" s="2" t="s">
        <v>47</v>
      </c>
      <c r="D1648" s="2" t="s">
        <v>1209</v>
      </c>
      <c r="E1648" s="2" t="s">
        <v>412</v>
      </c>
      <c r="F1648" s="2" t="s">
        <v>50</v>
      </c>
      <c r="G1648" s="2" t="s">
        <v>179</v>
      </c>
      <c r="H1648" s="2" t="s">
        <v>138</v>
      </c>
      <c r="I1648" s="2" t="s">
        <v>53</v>
      </c>
      <c r="J1648" s="2" t="s">
        <v>180</v>
      </c>
      <c r="K1648" s="2" t="s">
        <v>180</v>
      </c>
      <c r="L1648" s="2" t="s">
        <v>181</v>
      </c>
      <c r="M1648" s="2" t="s">
        <v>95</v>
      </c>
      <c r="N1648" s="3">
        <v>2485</v>
      </c>
      <c r="O1648" s="3" t="s">
        <v>182</v>
      </c>
      <c r="P1648" s="4">
        <f>IF(O1648="吨",N1648*1000,IF(O1648="万立方米",N1648*10000,""))</f>
        <v>24850000.0</v>
      </c>
      <c r="Q1648" s="2" t="s">
        <v>183</v>
      </c>
      <c r="R1648" s="2" t="s">
        <v>184</v>
      </c>
      <c r="S1648" s="2" t="s">
        <v>204</v>
      </c>
      <c r="T1648" s="2" t="s">
        <v>75</v>
      </c>
      <c r="U1648" s="4">
        <f>0.005</f>
        <v>0.005</v>
      </c>
      <c r="V1648" s="2" t="s">
        <v>186</v>
      </c>
      <c r="W1648" s="2" t="s">
        <v>205</v>
      </c>
      <c r="X1648" s="2" t="s">
        <v>64</v>
      </c>
      <c r="Y1648" s="2" t="s">
        <v>65</v>
      </c>
      <c r="Z1648" s="2">
        <v>0</v>
      </c>
      <c r="AA1648" s="2"/>
      <c r="AB1648" s="2"/>
      <c r="AC1648" s="4">
        <f>P1648*U1648/1000000</f>
        <v>0.12425</v>
      </c>
      <c r="AD1648" s="4">
        <f>AC1648*(1-Z1648/100)</f>
        <v>0.12425</v>
      </c>
      <c r="AE1648" s="2" t="s">
        <v>66</v>
      </c>
      <c r="AF1648" s="2" t="s">
        <v>67</v>
      </c>
      <c r="AG1648" s="2"/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2123</v>
      </c>
      <c r="B1649" s="2" t="s">
        <v>2116</v>
      </c>
      <c r="C1649" s="2" t="s">
        <v>47</v>
      </c>
      <c r="D1649" s="2" t="s">
        <v>1209</v>
      </c>
      <c r="E1649" s="2" t="s">
        <v>412</v>
      </c>
      <c r="F1649" s="2" t="s">
        <v>50</v>
      </c>
      <c r="G1649" s="2" t="s">
        <v>179</v>
      </c>
      <c r="H1649" s="2" t="s">
        <v>138</v>
      </c>
      <c r="I1649" s="2" t="s">
        <v>53</v>
      </c>
      <c r="J1649" s="2" t="s">
        <v>180</v>
      </c>
      <c r="K1649" s="2" t="s">
        <v>180</v>
      </c>
      <c r="L1649" s="2" t="s">
        <v>181</v>
      </c>
      <c r="M1649" s="2" t="s">
        <v>100</v>
      </c>
      <c r="N1649" s="3">
        <v>2485</v>
      </c>
      <c r="O1649" s="3" t="s">
        <v>182</v>
      </c>
      <c r="P1649" s="4">
        <f>IF(O1649="吨",N1649*1000,IF(O1649="万立方米",N1649*10000,""))</f>
        <v>24850000.0</v>
      </c>
      <c r="Q1649" s="2" t="s">
        <v>183</v>
      </c>
      <c r="R1649" s="2" t="s">
        <v>184</v>
      </c>
      <c r="S1649" s="2" t="s">
        <v>207</v>
      </c>
      <c r="T1649" s="2" t="s">
        <v>75</v>
      </c>
      <c r="U1649" s="4">
        <f>0.02</f>
        <v>0.02</v>
      </c>
      <c r="V1649" s="2" t="s">
        <v>186</v>
      </c>
      <c r="W1649" s="2" t="s">
        <v>208</v>
      </c>
      <c r="X1649" s="2" t="s">
        <v>64</v>
      </c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/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2124</v>
      </c>
      <c r="B1650" s="2" t="s">
        <v>2116</v>
      </c>
      <c r="C1650" s="2" t="s">
        <v>47</v>
      </c>
      <c r="D1650" s="2" t="s">
        <v>1209</v>
      </c>
      <c r="E1650" s="2" t="s">
        <v>412</v>
      </c>
      <c r="F1650" s="2" t="s">
        <v>50</v>
      </c>
      <c r="G1650" s="2" t="s">
        <v>179</v>
      </c>
      <c r="H1650" s="2" t="s">
        <v>138</v>
      </c>
      <c r="I1650" s="2"/>
      <c r="J1650" s="2"/>
      <c r="K1650" s="2"/>
      <c r="L1650" s="2"/>
      <c r="M1650" s="2" t="s">
        <v>104</v>
      </c>
      <c r="N1650" s="3"/>
      <c r="O1650" s="3"/>
      <c r="P1650" s="4">
        <v>0.0</v>
      </c>
      <c r="Q1650" s="2" t="s">
        <v>105</v>
      </c>
      <c r="R1650" s="2" t="s">
        <v>106</v>
      </c>
      <c r="S1650" s="2" t="s">
        <v>107</v>
      </c>
      <c r="T1650" s="2" t="s">
        <v>108</v>
      </c>
      <c r="U1650" s="4">
        <f>0.0</f>
        <v>0.0</v>
      </c>
      <c r="V1650" s="2" t="s">
        <v>109</v>
      </c>
      <c r="W1650" s="2" t="s">
        <v>110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134</v>
      </c>
      <c r="AH1650" s="2" t="s">
        <v>69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2125</v>
      </c>
      <c r="B1651" s="2" t="s">
        <v>2126</v>
      </c>
      <c r="C1651" s="2" t="s">
        <v>47</v>
      </c>
      <c r="D1651" s="2" t="s">
        <v>2127</v>
      </c>
      <c r="E1651" s="2" t="s">
        <v>898</v>
      </c>
      <c r="F1651" s="2" t="s">
        <v>228</v>
      </c>
      <c r="G1651" s="2" t="s">
        <v>117</v>
      </c>
      <c r="H1651" s="2" t="s">
        <v>243</v>
      </c>
      <c r="I1651" s="2" t="s">
        <v>53</v>
      </c>
      <c r="J1651" s="2" t="s">
        <v>533</v>
      </c>
      <c r="K1651" s="2" t="s">
        <v>533</v>
      </c>
      <c r="L1651" s="2" t="s">
        <v>119</v>
      </c>
      <c r="M1651" s="2" t="s">
        <v>56</v>
      </c>
      <c r="N1651" s="3">
        <v>42681</v>
      </c>
      <c r="O1651" s="3" t="s">
        <v>120</v>
      </c>
      <c r="P1651" s="2"/>
      <c r="Q1651" s="2"/>
      <c r="R1651" s="2" t="s">
        <v>121</v>
      </c>
      <c r="S1651" s="2"/>
      <c r="T1651" s="2" t="s">
        <v>108</v>
      </c>
      <c r="U1651" s="2"/>
      <c r="V1651" s="2"/>
      <c r="W1651" s="2" t="s">
        <v>122</v>
      </c>
      <c r="X1651" s="2" t="s">
        <v>64</v>
      </c>
      <c r="Y1651" s="2" t="s">
        <v>65</v>
      </c>
      <c r="Z1651" s="2">
        <v>0</v>
      </c>
      <c r="AA1651" s="2"/>
      <c r="AB1651" s="2"/>
      <c r="AC1651" s="2"/>
      <c r="AD1651" s="2"/>
      <c r="AE1651" s="2" t="s">
        <v>123</v>
      </c>
      <c r="AF1651" s="2" t="s">
        <v>124</v>
      </c>
      <c r="AG1651" s="2" t="s">
        <v>312</v>
      </c>
      <c r="AH1651" s="2" t="s">
        <v>69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2128</v>
      </c>
      <c r="B1652" s="2" t="s">
        <v>2126</v>
      </c>
      <c r="C1652" s="2" t="s">
        <v>47</v>
      </c>
      <c r="D1652" s="2" t="s">
        <v>2127</v>
      </c>
      <c r="E1652" s="2" t="s">
        <v>898</v>
      </c>
      <c r="F1652" s="2" t="s">
        <v>228</v>
      </c>
      <c r="G1652" s="2" t="s">
        <v>117</v>
      </c>
      <c r="H1652" s="2" t="s">
        <v>243</v>
      </c>
      <c r="I1652" s="2" t="s">
        <v>53</v>
      </c>
      <c r="J1652" s="2" t="s">
        <v>533</v>
      </c>
      <c r="K1652" s="2" t="s">
        <v>533</v>
      </c>
      <c r="L1652" s="2" t="s">
        <v>119</v>
      </c>
      <c r="M1652" s="2" t="s">
        <v>73</v>
      </c>
      <c r="N1652" s="3">
        <v>42681</v>
      </c>
      <c r="O1652" s="3" t="s">
        <v>120</v>
      </c>
      <c r="P1652" s="2"/>
      <c r="Q1652" s="2"/>
      <c r="R1652" s="2" t="s">
        <v>121</v>
      </c>
      <c r="S1652" s="2"/>
      <c r="T1652" s="2" t="s">
        <v>108</v>
      </c>
      <c r="U1652" s="2"/>
      <c r="V1652" s="2"/>
      <c r="W1652" s="2" t="s">
        <v>122</v>
      </c>
      <c r="X1652" s="2" t="s">
        <v>64</v>
      </c>
      <c r="Y1652" s="2" t="s">
        <v>65</v>
      </c>
      <c r="Z1652" s="2">
        <v>0</v>
      </c>
      <c r="AA1652" s="2"/>
      <c r="AB1652" s="2"/>
      <c r="AC1652" s="2"/>
      <c r="AD1652" s="2"/>
      <c r="AE1652" s="2" t="s">
        <v>123</v>
      </c>
      <c r="AF1652" s="2" t="s">
        <v>124</v>
      </c>
      <c r="AG1652" s="2" t="s">
        <v>312</v>
      </c>
      <c r="AH1652" s="2" t="s">
        <v>69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2129</v>
      </c>
      <c r="B1653" s="2" t="s">
        <v>2126</v>
      </c>
      <c r="C1653" s="2" t="s">
        <v>47</v>
      </c>
      <c r="D1653" s="2" t="s">
        <v>2127</v>
      </c>
      <c r="E1653" s="2" t="s">
        <v>898</v>
      </c>
      <c r="F1653" s="2" t="s">
        <v>228</v>
      </c>
      <c r="G1653" s="2" t="s">
        <v>117</v>
      </c>
      <c r="H1653" s="2" t="s">
        <v>243</v>
      </c>
      <c r="I1653" s="2" t="s">
        <v>53</v>
      </c>
      <c r="J1653" s="2" t="s">
        <v>533</v>
      </c>
      <c r="K1653" s="2" t="s">
        <v>533</v>
      </c>
      <c r="L1653" s="2" t="s">
        <v>119</v>
      </c>
      <c r="M1653" s="2" t="s">
        <v>78</v>
      </c>
      <c r="N1653" s="3">
        <v>42681</v>
      </c>
      <c r="O1653" s="3" t="s">
        <v>120</v>
      </c>
      <c r="P1653" s="2"/>
      <c r="Q1653" s="2"/>
      <c r="R1653" s="2" t="s">
        <v>121</v>
      </c>
      <c r="S1653" s="2"/>
      <c r="T1653" s="2" t="s">
        <v>108</v>
      </c>
      <c r="U1653" s="2"/>
      <c r="V1653" s="2"/>
      <c r="W1653" s="2" t="s">
        <v>122</v>
      </c>
      <c r="X1653" s="2" t="s">
        <v>64</v>
      </c>
      <c r="Y1653" s="2" t="s">
        <v>65</v>
      </c>
      <c r="Z1653" s="2">
        <v>0</v>
      </c>
      <c r="AA1653" s="2"/>
      <c r="AB1653" s="2"/>
      <c r="AC1653" s="2"/>
      <c r="AD1653" s="2"/>
      <c r="AE1653" s="2" t="s">
        <v>123</v>
      </c>
      <c r="AF1653" s="2" t="s">
        <v>124</v>
      </c>
      <c r="AG1653" s="2" t="s">
        <v>312</v>
      </c>
      <c r="AH1653" s="2" t="s">
        <v>69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2130</v>
      </c>
      <c r="B1654" s="2" t="s">
        <v>2126</v>
      </c>
      <c r="C1654" s="2" t="s">
        <v>47</v>
      </c>
      <c r="D1654" s="2" t="s">
        <v>2127</v>
      </c>
      <c r="E1654" s="2" t="s">
        <v>898</v>
      </c>
      <c r="F1654" s="2" t="s">
        <v>228</v>
      </c>
      <c r="G1654" s="2" t="s">
        <v>117</v>
      </c>
      <c r="H1654" s="2" t="s">
        <v>243</v>
      </c>
      <c r="I1654" s="2" t="s">
        <v>53</v>
      </c>
      <c r="J1654" s="2" t="s">
        <v>533</v>
      </c>
      <c r="K1654" s="2" t="s">
        <v>533</v>
      </c>
      <c r="L1654" s="2" t="s">
        <v>119</v>
      </c>
      <c r="M1654" s="2" t="s">
        <v>82</v>
      </c>
      <c r="N1654" s="3">
        <v>42681</v>
      </c>
      <c r="O1654" s="3" t="s">
        <v>120</v>
      </c>
      <c r="P1654" s="2"/>
      <c r="Q1654" s="2"/>
      <c r="R1654" s="2" t="s">
        <v>121</v>
      </c>
      <c r="S1654" s="2"/>
      <c r="T1654" s="2" t="s">
        <v>108</v>
      </c>
      <c r="U1654" s="2"/>
      <c r="V1654" s="2"/>
      <c r="W1654" s="2" t="s">
        <v>122</v>
      </c>
      <c r="X1654" s="2" t="s">
        <v>64</v>
      </c>
      <c r="Y1654" s="2" t="s">
        <v>65</v>
      </c>
      <c r="Z1654" s="2">
        <v>0</v>
      </c>
      <c r="AA1654" s="2"/>
      <c r="AB1654" s="2"/>
      <c r="AC1654" s="2"/>
      <c r="AD1654" s="2"/>
      <c r="AE1654" s="2" t="s">
        <v>123</v>
      </c>
      <c r="AF1654" s="2" t="s">
        <v>124</v>
      </c>
      <c r="AG1654" s="2" t="s">
        <v>312</v>
      </c>
      <c r="AH1654" s="2" t="s">
        <v>69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2131</v>
      </c>
      <c r="B1655" s="2" t="s">
        <v>2126</v>
      </c>
      <c r="C1655" s="2" t="s">
        <v>47</v>
      </c>
      <c r="D1655" s="2" t="s">
        <v>2127</v>
      </c>
      <c r="E1655" s="2" t="s">
        <v>898</v>
      </c>
      <c r="F1655" s="2" t="s">
        <v>228</v>
      </c>
      <c r="G1655" s="2" t="s">
        <v>117</v>
      </c>
      <c r="H1655" s="2" t="s">
        <v>243</v>
      </c>
      <c r="I1655" s="2" t="s">
        <v>53</v>
      </c>
      <c r="J1655" s="2" t="s">
        <v>533</v>
      </c>
      <c r="K1655" s="2" t="s">
        <v>533</v>
      </c>
      <c r="L1655" s="2" t="s">
        <v>119</v>
      </c>
      <c r="M1655" s="2" t="s">
        <v>86</v>
      </c>
      <c r="N1655" s="3">
        <v>42681</v>
      </c>
      <c r="O1655" s="3" t="s">
        <v>120</v>
      </c>
      <c r="P1655" s="2"/>
      <c r="Q1655" s="2"/>
      <c r="R1655" s="2" t="s">
        <v>121</v>
      </c>
      <c r="S1655" s="2"/>
      <c r="T1655" s="2" t="s">
        <v>108</v>
      </c>
      <c r="U1655" s="2"/>
      <c r="V1655" s="2"/>
      <c r="W1655" s="2" t="s">
        <v>122</v>
      </c>
      <c r="X1655" s="2" t="s">
        <v>64</v>
      </c>
      <c r="Y1655" s="2" t="s">
        <v>65</v>
      </c>
      <c r="Z1655" s="2">
        <v>0</v>
      </c>
      <c r="AA1655" s="2"/>
      <c r="AB1655" s="2"/>
      <c r="AC1655" s="2"/>
      <c r="AD1655" s="2"/>
      <c r="AE1655" s="2" t="s">
        <v>123</v>
      </c>
      <c r="AF1655" s="2" t="s">
        <v>124</v>
      </c>
      <c r="AG1655" s="2" t="s">
        <v>312</v>
      </c>
      <c r="AH1655" s="2" t="s">
        <v>69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2132</v>
      </c>
      <c r="B1656" s="2" t="s">
        <v>2126</v>
      </c>
      <c r="C1656" s="2" t="s">
        <v>47</v>
      </c>
      <c r="D1656" s="2" t="s">
        <v>2127</v>
      </c>
      <c r="E1656" s="2" t="s">
        <v>898</v>
      </c>
      <c r="F1656" s="2" t="s">
        <v>228</v>
      </c>
      <c r="G1656" s="2" t="s">
        <v>117</v>
      </c>
      <c r="H1656" s="2" t="s">
        <v>243</v>
      </c>
      <c r="I1656" s="2" t="s">
        <v>53</v>
      </c>
      <c r="J1656" s="2" t="s">
        <v>533</v>
      </c>
      <c r="K1656" s="2" t="s">
        <v>533</v>
      </c>
      <c r="L1656" s="2" t="s">
        <v>119</v>
      </c>
      <c r="M1656" s="2" t="s">
        <v>91</v>
      </c>
      <c r="N1656" s="3">
        <v>42681</v>
      </c>
      <c r="O1656" s="3" t="s">
        <v>120</v>
      </c>
      <c r="P1656" s="2"/>
      <c r="Q1656" s="2"/>
      <c r="R1656" s="2" t="s">
        <v>121</v>
      </c>
      <c r="S1656" s="2"/>
      <c r="T1656" s="2" t="s">
        <v>108</v>
      </c>
      <c r="U1656" s="2"/>
      <c r="V1656" s="2"/>
      <c r="W1656" s="2" t="s">
        <v>122</v>
      </c>
      <c r="X1656" s="2" t="s">
        <v>64</v>
      </c>
      <c r="Y1656" s="2" t="s">
        <v>65</v>
      </c>
      <c r="Z1656" s="2">
        <v>0</v>
      </c>
      <c r="AA1656" s="2"/>
      <c r="AB1656" s="2"/>
      <c r="AC1656" s="2"/>
      <c r="AD1656" s="2"/>
      <c r="AE1656" s="2" t="s">
        <v>123</v>
      </c>
      <c r="AF1656" s="2" t="s">
        <v>124</v>
      </c>
      <c r="AG1656" s="2" t="s">
        <v>312</v>
      </c>
      <c r="AH1656" s="2" t="s">
        <v>69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2133</v>
      </c>
      <c r="B1657" s="2" t="s">
        <v>2126</v>
      </c>
      <c r="C1657" s="2" t="s">
        <v>47</v>
      </c>
      <c r="D1657" s="2" t="s">
        <v>2127</v>
      </c>
      <c r="E1657" s="2" t="s">
        <v>898</v>
      </c>
      <c r="F1657" s="2" t="s">
        <v>228</v>
      </c>
      <c r="G1657" s="2" t="s">
        <v>117</v>
      </c>
      <c r="H1657" s="2" t="s">
        <v>243</v>
      </c>
      <c r="I1657" s="2" t="s">
        <v>53</v>
      </c>
      <c r="J1657" s="2" t="s">
        <v>533</v>
      </c>
      <c r="K1657" s="2" t="s">
        <v>533</v>
      </c>
      <c r="L1657" s="2" t="s">
        <v>119</v>
      </c>
      <c r="M1657" s="2" t="s">
        <v>95</v>
      </c>
      <c r="N1657" s="3">
        <v>42681</v>
      </c>
      <c r="O1657" s="3" t="s">
        <v>120</v>
      </c>
      <c r="P1657" s="2"/>
      <c r="Q1657" s="2"/>
      <c r="R1657" s="2" t="s">
        <v>121</v>
      </c>
      <c r="S1657" s="2"/>
      <c r="T1657" s="2" t="s">
        <v>108</v>
      </c>
      <c r="U1657" s="2"/>
      <c r="V1657" s="2"/>
      <c r="W1657" s="2" t="s">
        <v>122</v>
      </c>
      <c r="X1657" s="2" t="s">
        <v>64</v>
      </c>
      <c r="Y1657" s="2" t="s">
        <v>65</v>
      </c>
      <c r="Z1657" s="2">
        <v>0</v>
      </c>
      <c r="AA1657" s="2"/>
      <c r="AB1657" s="2"/>
      <c r="AC1657" s="2"/>
      <c r="AD1657" s="2"/>
      <c r="AE1657" s="2" t="s">
        <v>123</v>
      </c>
      <c r="AF1657" s="2" t="s">
        <v>124</v>
      </c>
      <c r="AG1657" s="2" t="s">
        <v>312</v>
      </c>
      <c r="AH1657" s="2" t="s">
        <v>69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2134</v>
      </c>
      <c r="B1658" s="2" t="s">
        <v>2126</v>
      </c>
      <c r="C1658" s="2" t="s">
        <v>47</v>
      </c>
      <c r="D1658" s="2" t="s">
        <v>2127</v>
      </c>
      <c r="E1658" s="2" t="s">
        <v>898</v>
      </c>
      <c r="F1658" s="2" t="s">
        <v>228</v>
      </c>
      <c r="G1658" s="2" t="s">
        <v>117</v>
      </c>
      <c r="H1658" s="2" t="s">
        <v>243</v>
      </c>
      <c r="I1658" s="2" t="s">
        <v>53</v>
      </c>
      <c r="J1658" s="2" t="s">
        <v>533</v>
      </c>
      <c r="K1658" s="2" t="s">
        <v>533</v>
      </c>
      <c r="L1658" s="2" t="s">
        <v>119</v>
      </c>
      <c r="M1658" s="2" t="s">
        <v>100</v>
      </c>
      <c r="N1658" s="3">
        <v>42681</v>
      </c>
      <c r="O1658" s="3" t="s">
        <v>120</v>
      </c>
      <c r="P1658" s="2"/>
      <c r="Q1658" s="2"/>
      <c r="R1658" s="2" t="s">
        <v>121</v>
      </c>
      <c r="S1658" s="2"/>
      <c r="T1658" s="2" t="s">
        <v>108</v>
      </c>
      <c r="U1658" s="2"/>
      <c r="V1658" s="2"/>
      <c r="W1658" s="2" t="s">
        <v>122</v>
      </c>
      <c r="X1658" s="2" t="s">
        <v>64</v>
      </c>
      <c r="Y1658" s="2" t="s">
        <v>65</v>
      </c>
      <c r="Z1658" s="2">
        <v>0</v>
      </c>
      <c r="AA1658" s="2"/>
      <c r="AB1658" s="2"/>
      <c r="AC1658" s="2"/>
      <c r="AD1658" s="2"/>
      <c r="AE1658" s="2" t="s">
        <v>123</v>
      </c>
      <c r="AF1658" s="2" t="s">
        <v>124</v>
      </c>
      <c r="AG1658" s="2" t="s">
        <v>312</v>
      </c>
      <c r="AH1658" s="2" t="s">
        <v>69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2135</v>
      </c>
      <c r="B1659" s="2" t="s">
        <v>2126</v>
      </c>
      <c r="C1659" s="2" t="s">
        <v>47</v>
      </c>
      <c r="D1659" s="2" t="s">
        <v>2127</v>
      </c>
      <c r="E1659" s="2" t="s">
        <v>898</v>
      </c>
      <c r="F1659" s="2" t="s">
        <v>228</v>
      </c>
      <c r="G1659" s="2" t="s">
        <v>117</v>
      </c>
      <c r="H1659" s="2" t="s">
        <v>243</v>
      </c>
      <c r="I1659" s="2"/>
      <c r="J1659" s="2"/>
      <c r="K1659" s="2" t="s">
        <v>147</v>
      </c>
      <c r="L1659" s="2" t="s">
        <v>429</v>
      </c>
      <c r="M1659" s="2" t="s">
        <v>104</v>
      </c>
      <c r="N1659" s="3"/>
      <c r="O1659" s="3"/>
      <c r="P1659" s="2"/>
      <c r="Q1659" s="2" t="s">
        <v>105</v>
      </c>
      <c r="R1659" s="2" t="s">
        <v>106</v>
      </c>
      <c r="S1659" s="2" t="s">
        <v>107</v>
      </c>
      <c r="T1659" s="2" t="s">
        <v>108</v>
      </c>
      <c r="U1659" s="2"/>
      <c r="V1659" s="2" t="s">
        <v>109</v>
      </c>
      <c r="W1659" s="2" t="s">
        <v>110</v>
      </c>
      <c r="X1659" s="2"/>
      <c r="Y1659" s="2" t="s">
        <v>65</v>
      </c>
      <c r="Z1659" s="2">
        <v>0</v>
      </c>
      <c r="AA1659" s="2"/>
      <c r="AB1659" s="2"/>
      <c r="AC1659" s="2"/>
      <c r="AD1659" s="2"/>
      <c r="AE1659" s="2" t="s">
        <v>123</v>
      </c>
      <c r="AF1659" s="2" t="s">
        <v>222</v>
      </c>
      <c r="AG1659" s="2" t="s">
        <v>223</v>
      </c>
      <c r="AH1659" s="2" t="s">
        <v>69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2136</v>
      </c>
      <c r="B1660" s="2" t="s">
        <v>2137</v>
      </c>
      <c r="C1660" s="2" t="s">
        <v>47</v>
      </c>
      <c r="D1660" s="2" t="s">
        <v>606</v>
      </c>
      <c r="E1660" s="2" t="s">
        <v>412</v>
      </c>
      <c r="F1660" s="2" t="s">
        <v>228</v>
      </c>
      <c r="G1660" s="2" t="s">
        <v>117</v>
      </c>
      <c r="H1660" s="2" t="s">
        <v>433</v>
      </c>
      <c r="I1660" s="2" t="s">
        <v>53</v>
      </c>
      <c r="J1660" s="2" t="s">
        <v>230</v>
      </c>
      <c r="K1660" s="2" t="s">
        <v>55</v>
      </c>
      <c r="L1660" s="2" t="s">
        <v>51</v>
      </c>
      <c r="M1660" s="2" t="s">
        <v>56</v>
      </c>
      <c r="N1660" s="3">
        <v>233751</v>
      </c>
      <c r="O1660" s="3" t="s">
        <v>57</v>
      </c>
      <c r="P1660" s="4">
        <f>IF(O1660="吨",N1660*1000,IF(O1660="万立方米",N1660*10000,""))</f>
        <v>233751000.0</v>
      </c>
      <c r="Q1660" s="2" t="s">
        <v>58</v>
      </c>
      <c r="R1660" s="2" t="s">
        <v>59</v>
      </c>
      <c r="S1660" s="2" t="s">
        <v>60</v>
      </c>
      <c r="T1660" s="2" t="s">
        <v>61</v>
      </c>
      <c r="U1660" s="4">
        <f>0.06</f>
        <v>0.06</v>
      </c>
      <c r="V1660" s="2" t="s">
        <v>62</v>
      </c>
      <c r="W1660" s="2" t="s">
        <v>63</v>
      </c>
      <c r="X1660" s="2" t="s">
        <v>64</v>
      </c>
      <c r="Y1660" s="2" t="s">
        <v>65</v>
      </c>
      <c r="Z1660" s="2">
        <v>0</v>
      </c>
      <c r="AA1660" s="2"/>
      <c r="AB1660" s="2"/>
      <c r="AC1660" s="4">
        <f>P1660*U1660/1000000</f>
        <v>14.02506</v>
      </c>
      <c r="AD1660" s="4">
        <f>AC1660*(1-Z1660/100)</f>
        <v>14.02506</v>
      </c>
      <c r="AE1660" s="2" t="s">
        <v>66</v>
      </c>
      <c r="AF1660" s="2" t="s">
        <v>67</v>
      </c>
      <c r="AG1660" s="2" t="s">
        <v>68</v>
      </c>
      <c r="AH1660" s="2" t="s">
        <v>69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2138</v>
      </c>
      <c r="B1661" s="2" t="s">
        <v>2137</v>
      </c>
      <c r="C1661" s="2" t="s">
        <v>47</v>
      </c>
      <c r="D1661" s="2" t="s">
        <v>606</v>
      </c>
      <c r="E1661" s="2" t="s">
        <v>412</v>
      </c>
      <c r="F1661" s="2" t="s">
        <v>228</v>
      </c>
      <c r="G1661" s="2" t="s">
        <v>117</v>
      </c>
      <c r="H1661" s="2" t="s">
        <v>433</v>
      </c>
      <c r="I1661" s="2" t="s">
        <v>53</v>
      </c>
      <c r="J1661" s="2" t="s">
        <v>230</v>
      </c>
      <c r="K1661" s="2" t="s">
        <v>55</v>
      </c>
      <c r="L1661" s="2" t="s">
        <v>51</v>
      </c>
      <c r="M1661" s="2" t="s">
        <v>73</v>
      </c>
      <c r="N1661" s="3">
        <v>233751</v>
      </c>
      <c r="O1661" s="3" t="s">
        <v>57</v>
      </c>
      <c r="P1661" s="4">
        <f>IF(O1661="吨",N1661*1000,IF(O1661="万立方米",N1661*10000,""))</f>
        <v>233751000.0</v>
      </c>
      <c r="Q1661" s="2" t="s">
        <v>58</v>
      </c>
      <c r="R1661" s="2" t="s">
        <v>59</v>
      </c>
      <c r="S1661" s="2" t="s">
        <v>74</v>
      </c>
      <c r="T1661" s="2" t="s">
        <v>75</v>
      </c>
      <c r="U1661" s="4">
        <f>1.5</f>
        <v>1.5</v>
      </c>
      <c r="V1661" s="2" t="s">
        <v>62</v>
      </c>
      <c r="W1661" s="2" t="s">
        <v>76</v>
      </c>
      <c r="X1661" s="2" t="s">
        <v>64</v>
      </c>
      <c r="Y1661" s="2" t="s">
        <v>65</v>
      </c>
      <c r="Z1661" s="2">
        <v>0</v>
      </c>
      <c r="AA1661" s="2"/>
      <c r="AB1661" s="2"/>
      <c r="AC1661" s="4">
        <f>P1661*U1661/1000000</f>
        <v>350.6265</v>
      </c>
      <c r="AD1661" s="4">
        <f>AC1661*(1-Z1661/100)</f>
        <v>350.6265</v>
      </c>
      <c r="AE1661" s="2" t="s">
        <v>66</v>
      </c>
      <c r="AF1661" s="2" t="s">
        <v>67</v>
      </c>
      <c r="AG1661" s="2" t="s">
        <v>68</v>
      </c>
      <c r="AH1661" s="2" t="s">
        <v>69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2139</v>
      </c>
      <c r="B1662" s="2" t="s">
        <v>2137</v>
      </c>
      <c r="C1662" s="2" t="s">
        <v>47</v>
      </c>
      <c r="D1662" s="2" t="s">
        <v>606</v>
      </c>
      <c r="E1662" s="2" t="s">
        <v>412</v>
      </c>
      <c r="F1662" s="2" t="s">
        <v>228</v>
      </c>
      <c r="G1662" s="2" t="s">
        <v>117</v>
      </c>
      <c r="H1662" s="2" t="s">
        <v>433</v>
      </c>
      <c r="I1662" s="2" t="s">
        <v>53</v>
      </c>
      <c r="J1662" s="2" t="s">
        <v>230</v>
      </c>
      <c r="K1662" s="2" t="s">
        <v>55</v>
      </c>
      <c r="L1662" s="2" t="s">
        <v>51</v>
      </c>
      <c r="M1662" s="2" t="s">
        <v>78</v>
      </c>
      <c r="N1662" s="3">
        <v>233751</v>
      </c>
      <c r="O1662" s="3" t="s">
        <v>57</v>
      </c>
      <c r="P1662" s="4">
        <f>IF(O1662="吨",N1662*1000,IF(O1662="万立方米",N1662*10000,""))</f>
        <v>233751000.0</v>
      </c>
      <c r="Q1662" s="2" t="s">
        <v>58</v>
      </c>
      <c r="R1662" s="2" t="s">
        <v>59</v>
      </c>
      <c r="S1662" s="2" t="s">
        <v>79</v>
      </c>
      <c r="T1662" s="2" t="s">
        <v>75</v>
      </c>
      <c r="U1662" s="4">
        <f>6.0</f>
        <v>6.0</v>
      </c>
      <c r="V1662" s="2" t="s">
        <v>62</v>
      </c>
      <c r="W1662" s="2" t="s">
        <v>80</v>
      </c>
      <c r="X1662" s="2" t="s">
        <v>64</v>
      </c>
      <c r="Y1662" s="2" t="s">
        <v>65</v>
      </c>
      <c r="Z1662" s="2">
        <v>0</v>
      </c>
      <c r="AA1662" s="2"/>
      <c r="AB1662" s="2"/>
      <c r="AC1662" s="4">
        <f>P1662*U1662/1000000</f>
        <v>1402.506</v>
      </c>
      <c r="AD1662" s="4">
        <f>AC1662*(1-Z1662/100)</f>
        <v>1402.506</v>
      </c>
      <c r="AE1662" s="2" t="s">
        <v>66</v>
      </c>
      <c r="AF1662" s="2" t="s">
        <v>67</v>
      </c>
      <c r="AG1662" s="2" t="s">
        <v>68</v>
      </c>
      <c r="AH1662" s="2" t="s">
        <v>69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2140</v>
      </c>
      <c r="B1663" s="2" t="s">
        <v>2137</v>
      </c>
      <c r="C1663" s="2" t="s">
        <v>47</v>
      </c>
      <c r="D1663" s="2" t="s">
        <v>606</v>
      </c>
      <c r="E1663" s="2" t="s">
        <v>412</v>
      </c>
      <c r="F1663" s="2" t="s">
        <v>228</v>
      </c>
      <c r="G1663" s="2" t="s">
        <v>117</v>
      </c>
      <c r="H1663" s="2" t="s">
        <v>433</v>
      </c>
      <c r="I1663" s="2" t="s">
        <v>53</v>
      </c>
      <c r="J1663" s="2" t="s">
        <v>230</v>
      </c>
      <c r="K1663" s="2" t="s">
        <v>55</v>
      </c>
      <c r="L1663" s="2" t="s">
        <v>51</v>
      </c>
      <c r="M1663" s="2" t="s">
        <v>82</v>
      </c>
      <c r="N1663" s="3">
        <v>233751</v>
      </c>
      <c r="O1663" s="3" t="s">
        <v>57</v>
      </c>
      <c r="P1663" s="4">
        <f>IF(O1663="吨",N1663*1000,IF(O1663="万立方米",N1663*10000,""))</f>
        <v>233751000.0</v>
      </c>
      <c r="Q1663" s="2" t="s">
        <v>58</v>
      </c>
      <c r="R1663" s="2" t="s">
        <v>59</v>
      </c>
      <c r="S1663" s="2" t="s">
        <v>83</v>
      </c>
      <c r="T1663" s="2" t="s">
        <v>61</v>
      </c>
      <c r="U1663" s="4">
        <f>0.35</f>
        <v>0.35</v>
      </c>
      <c r="V1663" s="2" t="s">
        <v>62</v>
      </c>
      <c r="W1663" s="2" t="s">
        <v>84</v>
      </c>
      <c r="X1663" s="2" t="s">
        <v>64</v>
      </c>
      <c r="Y1663" s="2" t="s">
        <v>65</v>
      </c>
      <c r="Z1663" s="2">
        <v>0</v>
      </c>
      <c r="AA1663" s="2"/>
      <c r="AB1663" s="2"/>
      <c r="AC1663" s="4">
        <f>P1663*U1663/1000000</f>
        <v>81.81285</v>
      </c>
      <c r="AD1663" s="4">
        <f>AC1663*(1-Z1663/100)</f>
        <v>81.81285</v>
      </c>
      <c r="AE1663" s="2" t="s">
        <v>66</v>
      </c>
      <c r="AF1663" s="2" t="s">
        <v>67</v>
      </c>
      <c r="AG1663" s="2" t="s">
        <v>68</v>
      </c>
      <c r="AH1663" s="2" t="s">
        <v>69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2141</v>
      </c>
      <c r="B1664" s="2" t="s">
        <v>2137</v>
      </c>
      <c r="C1664" s="2" t="s">
        <v>47</v>
      </c>
      <c r="D1664" s="2" t="s">
        <v>606</v>
      </c>
      <c r="E1664" s="2" t="s">
        <v>412</v>
      </c>
      <c r="F1664" s="2" t="s">
        <v>228</v>
      </c>
      <c r="G1664" s="2" t="s">
        <v>117</v>
      </c>
      <c r="H1664" s="2" t="s">
        <v>433</v>
      </c>
      <c r="I1664" s="2" t="s">
        <v>53</v>
      </c>
      <c r="J1664" s="2" t="s">
        <v>230</v>
      </c>
      <c r="K1664" s="2" t="s">
        <v>55</v>
      </c>
      <c r="L1664" s="2" t="s">
        <v>51</v>
      </c>
      <c r="M1664" s="2" t="s">
        <v>86</v>
      </c>
      <c r="N1664" s="3">
        <v>233751</v>
      </c>
      <c r="O1664" s="3" t="s">
        <v>57</v>
      </c>
      <c r="P1664" s="4">
        <f>IF(O1664="吨",N1664*1000,IF(O1664="万立方米",N1664*10000,""))</f>
        <v>233751000.0</v>
      </c>
      <c r="Q1664" s="2" t="s">
        <v>58</v>
      </c>
      <c r="R1664" s="2" t="s">
        <v>59</v>
      </c>
      <c r="S1664" s="2" t="s">
        <v>87</v>
      </c>
      <c r="T1664" s="2" t="s">
        <v>88</v>
      </c>
      <c r="U1664" s="4">
        <f>0.75</f>
        <v>0.75</v>
      </c>
      <c r="V1664" s="2" t="s">
        <v>62</v>
      </c>
      <c r="W1664" s="2" t="s">
        <v>89</v>
      </c>
      <c r="X1664" s="2" t="s">
        <v>64</v>
      </c>
      <c r="Y1664" s="2" t="s">
        <v>65</v>
      </c>
      <c r="Z1664" s="2">
        <v>0</v>
      </c>
      <c r="AA1664" s="2"/>
      <c r="AB1664" s="2"/>
      <c r="AC1664" s="4">
        <f>P1664*U1664/1000000</f>
        <v>175.31325</v>
      </c>
      <c r="AD1664" s="4">
        <f>AC1665*(1-AA1664/100)+(AC1664-AC1665)*(1-AB1664/100)</f>
        <v>175.31325</v>
      </c>
      <c r="AE1664" s="2" t="s">
        <v>66</v>
      </c>
      <c r="AF1664" s="2" t="s">
        <v>67</v>
      </c>
      <c r="AG1664" s="2" t="s">
        <v>68</v>
      </c>
      <c r="AH1664" s="2" t="s">
        <v>69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2142</v>
      </c>
      <c r="B1665" s="2" t="s">
        <v>2137</v>
      </c>
      <c r="C1665" s="2" t="s">
        <v>47</v>
      </c>
      <c r="D1665" s="2" t="s">
        <v>606</v>
      </c>
      <c r="E1665" s="2" t="s">
        <v>412</v>
      </c>
      <c r="F1665" s="2" t="s">
        <v>228</v>
      </c>
      <c r="G1665" s="2" t="s">
        <v>117</v>
      </c>
      <c r="H1665" s="2" t="s">
        <v>433</v>
      </c>
      <c r="I1665" s="2" t="s">
        <v>53</v>
      </c>
      <c r="J1665" s="2" t="s">
        <v>230</v>
      </c>
      <c r="K1665" s="2" t="s">
        <v>55</v>
      </c>
      <c r="L1665" s="2" t="s">
        <v>51</v>
      </c>
      <c r="M1665" s="2" t="s">
        <v>91</v>
      </c>
      <c r="N1665" s="3">
        <v>233751</v>
      </c>
      <c r="O1665" s="3" t="s">
        <v>57</v>
      </c>
      <c r="P1665" s="4">
        <f>IF(O1665="吨",N1665*1000,IF(O1665="万立方米",N1665*10000,""))</f>
        <v>233751000.0</v>
      </c>
      <c r="Q1665" s="2" t="s">
        <v>58</v>
      </c>
      <c r="R1665" s="2" t="s">
        <v>59</v>
      </c>
      <c r="S1665" s="2" t="s">
        <v>92</v>
      </c>
      <c r="T1665" s="2" t="s">
        <v>88</v>
      </c>
      <c r="U1665" s="4">
        <f>0.75</f>
        <v>0.75</v>
      </c>
      <c r="V1665" s="2" t="s">
        <v>62</v>
      </c>
      <c r="W1665" s="2" t="s">
        <v>93</v>
      </c>
      <c r="X1665" s="2" t="s">
        <v>64</v>
      </c>
      <c r="Y1665" s="2" t="s">
        <v>65</v>
      </c>
      <c r="Z1665" s="2">
        <v>0</v>
      </c>
      <c r="AA1665" s="2"/>
      <c r="AB1665" s="2"/>
      <c r="AC1665" s="4">
        <f>P1665*U1665/1000000</f>
        <v>175.31325</v>
      </c>
      <c r="AD1665" s="4">
        <f>AC1665*(1-Z1665/100)</f>
        <v>175.31325</v>
      </c>
      <c r="AE1665" s="2" t="s">
        <v>66</v>
      </c>
      <c r="AF1665" s="2" t="s">
        <v>67</v>
      </c>
      <c r="AG1665" s="2" t="s">
        <v>68</v>
      </c>
      <c r="AH1665" s="2" t="s">
        <v>69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2143</v>
      </c>
      <c r="B1666" s="2" t="s">
        <v>2137</v>
      </c>
      <c r="C1666" s="2" t="s">
        <v>47</v>
      </c>
      <c r="D1666" s="2" t="s">
        <v>606</v>
      </c>
      <c r="E1666" s="2" t="s">
        <v>412</v>
      </c>
      <c r="F1666" s="2" t="s">
        <v>228</v>
      </c>
      <c r="G1666" s="2" t="s">
        <v>117</v>
      </c>
      <c r="H1666" s="2" t="s">
        <v>433</v>
      </c>
      <c r="I1666" s="2" t="s">
        <v>53</v>
      </c>
      <c r="J1666" s="2" t="s">
        <v>230</v>
      </c>
      <c r="K1666" s="2" t="s">
        <v>55</v>
      </c>
      <c r="L1666" s="2" t="s">
        <v>51</v>
      </c>
      <c r="M1666" s="2" t="s">
        <v>95</v>
      </c>
      <c r="N1666" s="3">
        <v>233751</v>
      </c>
      <c r="O1666" s="3" t="s">
        <v>57</v>
      </c>
      <c r="P1666" s="4">
        <f>IF(O1666="吨",N1666*1000,IF(O1666="万立方米",N1666*10000,""))</f>
        <v>233751000.0</v>
      </c>
      <c r="Q1666" s="2" t="s">
        <v>58</v>
      </c>
      <c r="R1666" s="2" t="s">
        <v>59</v>
      </c>
      <c r="S1666" s="2" t="s">
        <v>96</v>
      </c>
      <c r="T1666" s="2" t="s">
        <v>97</v>
      </c>
      <c r="U1666" s="4">
        <f>1.7</f>
        <v>1.7</v>
      </c>
      <c r="V1666" s="2" t="s">
        <v>62</v>
      </c>
      <c r="W1666" s="2" t="s">
        <v>98</v>
      </c>
      <c r="X1666" s="2" t="s">
        <v>64</v>
      </c>
      <c r="Y1666" s="2" t="s">
        <v>65</v>
      </c>
      <c r="Z1666" s="2">
        <v>0</v>
      </c>
      <c r="AA1666" s="2"/>
      <c r="AB1666" s="2"/>
      <c r="AC1666" s="4">
        <f>P1666*U1666/1000000</f>
        <v>397.3767</v>
      </c>
      <c r="AD1666" s="4">
        <f>AC1666*(1-Z1666/100)</f>
        <v>397.3767</v>
      </c>
      <c r="AE1666" s="2" t="s">
        <v>66</v>
      </c>
      <c r="AF1666" s="2" t="s">
        <v>67</v>
      </c>
      <c r="AG1666" s="2" t="s">
        <v>68</v>
      </c>
      <c r="AH1666" s="2" t="s">
        <v>69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2144</v>
      </c>
      <c r="B1667" s="2" t="s">
        <v>2137</v>
      </c>
      <c r="C1667" s="2" t="s">
        <v>47</v>
      </c>
      <c r="D1667" s="2" t="s">
        <v>606</v>
      </c>
      <c r="E1667" s="2" t="s">
        <v>412</v>
      </c>
      <c r="F1667" s="2" t="s">
        <v>228</v>
      </c>
      <c r="G1667" s="2" t="s">
        <v>117</v>
      </c>
      <c r="H1667" s="2" t="s">
        <v>433</v>
      </c>
      <c r="I1667" s="2" t="s">
        <v>53</v>
      </c>
      <c r="J1667" s="2" t="s">
        <v>230</v>
      </c>
      <c r="K1667" s="2" t="s">
        <v>55</v>
      </c>
      <c r="L1667" s="2" t="s">
        <v>51</v>
      </c>
      <c r="M1667" s="2" t="s">
        <v>100</v>
      </c>
      <c r="N1667" s="3">
        <v>233751</v>
      </c>
      <c r="O1667" s="3" t="s">
        <v>57</v>
      </c>
      <c r="P1667" s="4">
        <f>IF(O1667="吨",N1667*1000,IF(O1667="万立方米",N1667*10000,""))</f>
        <v>233751000.0</v>
      </c>
      <c r="Q1667" s="2" t="s">
        <v>58</v>
      </c>
      <c r="R1667" s="2" t="s">
        <v>59</v>
      </c>
      <c r="S1667" s="2" t="s">
        <v>101</v>
      </c>
      <c r="T1667" s="2" t="s">
        <v>75</v>
      </c>
      <c r="U1667" s="4">
        <f>0.12</f>
        <v>0.12</v>
      </c>
      <c r="V1667" s="2" t="s">
        <v>62</v>
      </c>
      <c r="W1667" s="2" t="s">
        <v>102</v>
      </c>
      <c r="X1667" s="2" t="s">
        <v>64</v>
      </c>
      <c r="Y1667" s="2" t="s">
        <v>65</v>
      </c>
      <c r="Z1667" s="2">
        <v>0</v>
      </c>
      <c r="AA1667" s="2"/>
      <c r="AB1667" s="2"/>
      <c r="AC1667" s="4">
        <f>P1667*U1667/1000000</f>
        <v>28.05012</v>
      </c>
      <c r="AD1667" s="4">
        <f>AC1667*(1-Z1667/100)</f>
        <v>28.05012</v>
      </c>
      <c r="AE1667" s="2" t="s">
        <v>66</v>
      </c>
      <c r="AF1667" s="2" t="s">
        <v>67</v>
      </c>
      <c r="AG1667" s="2" t="s">
        <v>68</v>
      </c>
      <c r="AH1667" s="2" t="s">
        <v>69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2145</v>
      </c>
      <c r="B1668" s="2" t="s">
        <v>2137</v>
      </c>
      <c r="C1668" s="2" t="s">
        <v>47</v>
      </c>
      <c r="D1668" s="2" t="s">
        <v>606</v>
      </c>
      <c r="E1668" s="2" t="s">
        <v>412</v>
      </c>
      <c r="F1668" s="2" t="s">
        <v>228</v>
      </c>
      <c r="G1668" s="2" t="s">
        <v>117</v>
      </c>
      <c r="H1668" s="2" t="s">
        <v>433</v>
      </c>
      <c r="I1668" s="2"/>
      <c r="J1668" s="2"/>
      <c r="K1668" s="2" t="s">
        <v>147</v>
      </c>
      <c r="L1668" s="2" t="s">
        <v>253</v>
      </c>
      <c r="M1668" s="2" t="s">
        <v>104</v>
      </c>
      <c r="N1668" s="3"/>
      <c r="O1668" s="3"/>
      <c r="P1668" s="2"/>
      <c r="Q1668" s="2" t="s">
        <v>105</v>
      </c>
      <c r="R1668" s="2" t="s">
        <v>106</v>
      </c>
      <c r="S1668" s="2" t="s">
        <v>107</v>
      </c>
      <c r="T1668" s="2" t="s">
        <v>108</v>
      </c>
      <c r="U1668" s="2"/>
      <c r="V1668" s="2" t="s">
        <v>109</v>
      </c>
      <c r="W1668" s="2" t="s">
        <v>110</v>
      </c>
      <c r="X1668" s="2"/>
      <c r="Y1668" s="2" t="s">
        <v>65</v>
      </c>
      <c r="Z1668" s="2">
        <v>0</v>
      </c>
      <c r="AA1668" s="2"/>
      <c r="AB1668" s="2"/>
      <c r="AC1668" s="2"/>
      <c r="AD1668" s="2"/>
      <c r="AE1668" s="2" t="s">
        <v>123</v>
      </c>
      <c r="AF1668" s="2" t="s">
        <v>222</v>
      </c>
      <c r="AG1668" s="2" t="s">
        <v>223</v>
      </c>
      <c r="AH1668" s="2" t="s">
        <v>69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2146</v>
      </c>
      <c r="B1669" s="2" t="s">
        <v>2147</v>
      </c>
      <c r="C1669" s="2" t="s">
        <v>47</v>
      </c>
      <c r="D1669" s="2" t="s">
        <v>1134</v>
      </c>
      <c r="E1669" s="2" t="s">
        <v>227</v>
      </c>
      <c r="F1669" s="2" t="s">
        <v>228</v>
      </c>
      <c r="G1669" s="2" t="s">
        <v>117</v>
      </c>
      <c r="H1669" s="2" t="s">
        <v>323</v>
      </c>
      <c r="I1669" s="2" t="s">
        <v>53</v>
      </c>
      <c r="J1669" s="2" t="s">
        <v>533</v>
      </c>
      <c r="K1669" s="2" t="s">
        <v>533</v>
      </c>
      <c r="L1669" s="2" t="s">
        <v>119</v>
      </c>
      <c r="M1669" s="2" t="s">
        <v>56</v>
      </c>
      <c r="N1669" s="3">
        <v>2606.9</v>
      </c>
      <c r="O1669" s="3" t="s">
        <v>120</v>
      </c>
      <c r="P1669" s="2"/>
      <c r="Q1669" s="2"/>
      <c r="R1669" s="2" t="s">
        <v>121</v>
      </c>
      <c r="S1669" s="2"/>
      <c r="T1669" s="2" t="s">
        <v>108</v>
      </c>
      <c r="U1669" s="2"/>
      <c r="V1669" s="2"/>
      <c r="W1669" s="2" t="s">
        <v>122</v>
      </c>
      <c r="X1669" s="2" t="s">
        <v>64</v>
      </c>
      <c r="Y1669" s="2" t="s">
        <v>65</v>
      </c>
      <c r="Z1669" s="2">
        <v>0</v>
      </c>
      <c r="AA1669" s="2"/>
      <c r="AB1669" s="2"/>
      <c r="AC1669" s="2"/>
      <c r="AD1669" s="2"/>
      <c r="AE1669" s="2" t="s">
        <v>123</v>
      </c>
      <c r="AF1669" s="2" t="s">
        <v>124</v>
      </c>
      <c r="AG1669" s="2" t="s">
        <v>125</v>
      </c>
      <c r="AH1669" s="2" t="s">
        <v>69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2148</v>
      </c>
      <c r="B1670" s="2" t="s">
        <v>2147</v>
      </c>
      <c r="C1670" s="2" t="s">
        <v>47</v>
      </c>
      <c r="D1670" s="2" t="s">
        <v>1134</v>
      </c>
      <c r="E1670" s="2" t="s">
        <v>227</v>
      </c>
      <c r="F1670" s="2" t="s">
        <v>228</v>
      </c>
      <c r="G1670" s="2" t="s">
        <v>117</v>
      </c>
      <c r="H1670" s="2" t="s">
        <v>323</v>
      </c>
      <c r="I1670" s="2" t="s">
        <v>53</v>
      </c>
      <c r="J1670" s="2" t="s">
        <v>533</v>
      </c>
      <c r="K1670" s="2" t="s">
        <v>533</v>
      </c>
      <c r="L1670" s="2" t="s">
        <v>119</v>
      </c>
      <c r="M1670" s="2" t="s">
        <v>73</v>
      </c>
      <c r="N1670" s="3">
        <v>2606.9</v>
      </c>
      <c r="O1670" s="3" t="s">
        <v>120</v>
      </c>
      <c r="P1670" s="2"/>
      <c r="Q1670" s="2"/>
      <c r="R1670" s="2" t="s">
        <v>121</v>
      </c>
      <c r="S1670" s="2"/>
      <c r="T1670" s="2" t="s">
        <v>108</v>
      </c>
      <c r="U1670" s="2"/>
      <c r="V1670" s="2"/>
      <c r="W1670" s="2" t="s">
        <v>122</v>
      </c>
      <c r="X1670" s="2" t="s">
        <v>64</v>
      </c>
      <c r="Y1670" s="2" t="s">
        <v>65</v>
      </c>
      <c r="Z1670" s="2">
        <v>0</v>
      </c>
      <c r="AA1670" s="2"/>
      <c r="AB1670" s="2"/>
      <c r="AC1670" s="2"/>
      <c r="AD1670" s="2"/>
      <c r="AE1670" s="2" t="s">
        <v>123</v>
      </c>
      <c r="AF1670" s="2" t="s">
        <v>124</v>
      </c>
      <c r="AG1670" s="2" t="s">
        <v>125</v>
      </c>
      <c r="AH1670" s="2" t="s">
        <v>69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2149</v>
      </c>
      <c r="B1671" s="2" t="s">
        <v>2147</v>
      </c>
      <c r="C1671" s="2" t="s">
        <v>47</v>
      </c>
      <c r="D1671" s="2" t="s">
        <v>1134</v>
      </c>
      <c r="E1671" s="2" t="s">
        <v>227</v>
      </c>
      <c r="F1671" s="2" t="s">
        <v>228</v>
      </c>
      <c r="G1671" s="2" t="s">
        <v>117</v>
      </c>
      <c r="H1671" s="2" t="s">
        <v>323</v>
      </c>
      <c r="I1671" s="2" t="s">
        <v>53</v>
      </c>
      <c r="J1671" s="2" t="s">
        <v>533</v>
      </c>
      <c r="K1671" s="2" t="s">
        <v>533</v>
      </c>
      <c r="L1671" s="2" t="s">
        <v>119</v>
      </c>
      <c r="M1671" s="2" t="s">
        <v>78</v>
      </c>
      <c r="N1671" s="3">
        <v>2606.9</v>
      </c>
      <c r="O1671" s="3" t="s">
        <v>120</v>
      </c>
      <c r="P1671" s="2"/>
      <c r="Q1671" s="2"/>
      <c r="R1671" s="2" t="s">
        <v>121</v>
      </c>
      <c r="S1671" s="2"/>
      <c r="T1671" s="2" t="s">
        <v>108</v>
      </c>
      <c r="U1671" s="2"/>
      <c r="V1671" s="2"/>
      <c r="W1671" s="2" t="s">
        <v>122</v>
      </c>
      <c r="X1671" s="2" t="s">
        <v>64</v>
      </c>
      <c r="Y1671" s="2" t="s">
        <v>65</v>
      </c>
      <c r="Z1671" s="2">
        <v>0</v>
      </c>
      <c r="AA1671" s="2"/>
      <c r="AB1671" s="2"/>
      <c r="AC1671" s="2"/>
      <c r="AD1671" s="2"/>
      <c r="AE1671" s="2" t="s">
        <v>123</v>
      </c>
      <c r="AF1671" s="2" t="s">
        <v>124</v>
      </c>
      <c r="AG1671" s="2" t="s">
        <v>125</v>
      </c>
      <c r="AH1671" s="2" t="s">
        <v>69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2150</v>
      </c>
      <c r="B1672" s="2" t="s">
        <v>2147</v>
      </c>
      <c r="C1672" s="2" t="s">
        <v>47</v>
      </c>
      <c r="D1672" s="2" t="s">
        <v>1134</v>
      </c>
      <c r="E1672" s="2" t="s">
        <v>227</v>
      </c>
      <c r="F1672" s="2" t="s">
        <v>228</v>
      </c>
      <c r="G1672" s="2" t="s">
        <v>117</v>
      </c>
      <c r="H1672" s="2" t="s">
        <v>323</v>
      </c>
      <c r="I1672" s="2" t="s">
        <v>53</v>
      </c>
      <c r="J1672" s="2" t="s">
        <v>533</v>
      </c>
      <c r="K1672" s="2" t="s">
        <v>533</v>
      </c>
      <c r="L1672" s="2" t="s">
        <v>119</v>
      </c>
      <c r="M1672" s="2" t="s">
        <v>82</v>
      </c>
      <c r="N1672" s="3">
        <v>2606.9</v>
      </c>
      <c r="O1672" s="3" t="s">
        <v>120</v>
      </c>
      <c r="P1672" s="2"/>
      <c r="Q1672" s="2"/>
      <c r="R1672" s="2" t="s">
        <v>121</v>
      </c>
      <c r="S1672" s="2"/>
      <c r="T1672" s="2" t="s">
        <v>108</v>
      </c>
      <c r="U1672" s="2"/>
      <c r="V1672" s="2"/>
      <c r="W1672" s="2" t="s">
        <v>122</v>
      </c>
      <c r="X1672" s="2" t="s">
        <v>64</v>
      </c>
      <c r="Y1672" s="2" t="s">
        <v>65</v>
      </c>
      <c r="Z1672" s="2">
        <v>0</v>
      </c>
      <c r="AA1672" s="2"/>
      <c r="AB1672" s="2"/>
      <c r="AC1672" s="2"/>
      <c r="AD1672" s="2"/>
      <c r="AE1672" s="2" t="s">
        <v>123</v>
      </c>
      <c r="AF1672" s="2" t="s">
        <v>124</v>
      </c>
      <c r="AG1672" s="2" t="s">
        <v>125</v>
      </c>
      <c r="AH1672" s="2" t="s">
        <v>69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2151</v>
      </c>
      <c r="B1673" s="2" t="s">
        <v>2147</v>
      </c>
      <c r="C1673" s="2" t="s">
        <v>47</v>
      </c>
      <c r="D1673" s="2" t="s">
        <v>1134</v>
      </c>
      <c r="E1673" s="2" t="s">
        <v>227</v>
      </c>
      <c r="F1673" s="2" t="s">
        <v>228</v>
      </c>
      <c r="G1673" s="2" t="s">
        <v>117</v>
      </c>
      <c r="H1673" s="2" t="s">
        <v>323</v>
      </c>
      <c r="I1673" s="2" t="s">
        <v>53</v>
      </c>
      <c r="J1673" s="2" t="s">
        <v>533</v>
      </c>
      <c r="K1673" s="2" t="s">
        <v>533</v>
      </c>
      <c r="L1673" s="2" t="s">
        <v>119</v>
      </c>
      <c r="M1673" s="2" t="s">
        <v>86</v>
      </c>
      <c r="N1673" s="3">
        <v>2606.9</v>
      </c>
      <c r="O1673" s="3" t="s">
        <v>120</v>
      </c>
      <c r="P1673" s="2"/>
      <c r="Q1673" s="2"/>
      <c r="R1673" s="2" t="s">
        <v>121</v>
      </c>
      <c r="S1673" s="2"/>
      <c r="T1673" s="2" t="s">
        <v>108</v>
      </c>
      <c r="U1673" s="2"/>
      <c r="V1673" s="2"/>
      <c r="W1673" s="2" t="s">
        <v>122</v>
      </c>
      <c r="X1673" s="2" t="s">
        <v>64</v>
      </c>
      <c r="Y1673" s="2" t="s">
        <v>65</v>
      </c>
      <c r="Z1673" s="2">
        <v>0</v>
      </c>
      <c r="AA1673" s="2"/>
      <c r="AB1673" s="2"/>
      <c r="AC1673" s="2"/>
      <c r="AD1673" s="2"/>
      <c r="AE1673" s="2" t="s">
        <v>123</v>
      </c>
      <c r="AF1673" s="2" t="s">
        <v>124</v>
      </c>
      <c r="AG1673" s="2" t="s">
        <v>125</v>
      </c>
      <c r="AH1673" s="2" t="s">
        <v>69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2152</v>
      </c>
      <c r="B1674" s="2" t="s">
        <v>2147</v>
      </c>
      <c r="C1674" s="2" t="s">
        <v>47</v>
      </c>
      <c r="D1674" s="2" t="s">
        <v>1134</v>
      </c>
      <c r="E1674" s="2" t="s">
        <v>227</v>
      </c>
      <c r="F1674" s="2" t="s">
        <v>228</v>
      </c>
      <c r="G1674" s="2" t="s">
        <v>117</v>
      </c>
      <c r="H1674" s="2" t="s">
        <v>323</v>
      </c>
      <c r="I1674" s="2" t="s">
        <v>53</v>
      </c>
      <c r="J1674" s="2" t="s">
        <v>533</v>
      </c>
      <c r="K1674" s="2" t="s">
        <v>533</v>
      </c>
      <c r="L1674" s="2" t="s">
        <v>119</v>
      </c>
      <c r="M1674" s="2" t="s">
        <v>91</v>
      </c>
      <c r="N1674" s="3">
        <v>2606.9</v>
      </c>
      <c r="O1674" s="3" t="s">
        <v>120</v>
      </c>
      <c r="P1674" s="2"/>
      <c r="Q1674" s="2"/>
      <c r="R1674" s="2" t="s">
        <v>121</v>
      </c>
      <c r="S1674" s="2"/>
      <c r="T1674" s="2" t="s">
        <v>108</v>
      </c>
      <c r="U1674" s="2"/>
      <c r="V1674" s="2"/>
      <c r="W1674" s="2" t="s">
        <v>122</v>
      </c>
      <c r="X1674" s="2" t="s">
        <v>64</v>
      </c>
      <c r="Y1674" s="2" t="s">
        <v>65</v>
      </c>
      <c r="Z1674" s="2">
        <v>0</v>
      </c>
      <c r="AA1674" s="2"/>
      <c r="AB1674" s="2"/>
      <c r="AC1674" s="2"/>
      <c r="AD1674" s="2"/>
      <c r="AE1674" s="2" t="s">
        <v>123</v>
      </c>
      <c r="AF1674" s="2" t="s">
        <v>124</v>
      </c>
      <c r="AG1674" s="2" t="s">
        <v>125</v>
      </c>
      <c r="AH1674" s="2" t="s">
        <v>69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2153</v>
      </c>
      <c r="B1675" s="2" t="s">
        <v>2147</v>
      </c>
      <c r="C1675" s="2" t="s">
        <v>47</v>
      </c>
      <c r="D1675" s="2" t="s">
        <v>1134</v>
      </c>
      <c r="E1675" s="2" t="s">
        <v>227</v>
      </c>
      <c r="F1675" s="2" t="s">
        <v>228</v>
      </c>
      <c r="G1675" s="2" t="s">
        <v>117</v>
      </c>
      <c r="H1675" s="2" t="s">
        <v>323</v>
      </c>
      <c r="I1675" s="2" t="s">
        <v>53</v>
      </c>
      <c r="J1675" s="2" t="s">
        <v>533</v>
      </c>
      <c r="K1675" s="2" t="s">
        <v>533</v>
      </c>
      <c r="L1675" s="2" t="s">
        <v>119</v>
      </c>
      <c r="M1675" s="2" t="s">
        <v>95</v>
      </c>
      <c r="N1675" s="3">
        <v>2606.9</v>
      </c>
      <c r="O1675" s="3" t="s">
        <v>120</v>
      </c>
      <c r="P1675" s="2"/>
      <c r="Q1675" s="2"/>
      <c r="R1675" s="2" t="s">
        <v>121</v>
      </c>
      <c r="S1675" s="2"/>
      <c r="T1675" s="2" t="s">
        <v>108</v>
      </c>
      <c r="U1675" s="2"/>
      <c r="V1675" s="2"/>
      <c r="W1675" s="2" t="s">
        <v>122</v>
      </c>
      <c r="X1675" s="2" t="s">
        <v>64</v>
      </c>
      <c r="Y1675" s="2" t="s">
        <v>65</v>
      </c>
      <c r="Z1675" s="2">
        <v>0</v>
      </c>
      <c r="AA1675" s="2"/>
      <c r="AB1675" s="2"/>
      <c r="AC1675" s="2"/>
      <c r="AD1675" s="2"/>
      <c r="AE1675" s="2" t="s">
        <v>123</v>
      </c>
      <c r="AF1675" s="2" t="s">
        <v>124</v>
      </c>
      <c r="AG1675" s="2" t="s">
        <v>125</v>
      </c>
      <c r="AH1675" s="2" t="s">
        <v>69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2154</v>
      </c>
      <c r="B1676" s="2" t="s">
        <v>2147</v>
      </c>
      <c r="C1676" s="2" t="s">
        <v>47</v>
      </c>
      <c r="D1676" s="2" t="s">
        <v>1134</v>
      </c>
      <c r="E1676" s="2" t="s">
        <v>227</v>
      </c>
      <c r="F1676" s="2" t="s">
        <v>228</v>
      </c>
      <c r="G1676" s="2" t="s">
        <v>117</v>
      </c>
      <c r="H1676" s="2" t="s">
        <v>323</v>
      </c>
      <c r="I1676" s="2" t="s">
        <v>53</v>
      </c>
      <c r="J1676" s="2" t="s">
        <v>533</v>
      </c>
      <c r="K1676" s="2" t="s">
        <v>533</v>
      </c>
      <c r="L1676" s="2" t="s">
        <v>119</v>
      </c>
      <c r="M1676" s="2" t="s">
        <v>100</v>
      </c>
      <c r="N1676" s="3">
        <v>2606.9</v>
      </c>
      <c r="O1676" s="3" t="s">
        <v>120</v>
      </c>
      <c r="P1676" s="2"/>
      <c r="Q1676" s="2"/>
      <c r="R1676" s="2" t="s">
        <v>121</v>
      </c>
      <c r="S1676" s="2"/>
      <c r="T1676" s="2" t="s">
        <v>108</v>
      </c>
      <c r="U1676" s="2"/>
      <c r="V1676" s="2"/>
      <c r="W1676" s="2" t="s">
        <v>122</v>
      </c>
      <c r="X1676" s="2" t="s">
        <v>64</v>
      </c>
      <c r="Y1676" s="2" t="s">
        <v>65</v>
      </c>
      <c r="Z1676" s="2">
        <v>0</v>
      </c>
      <c r="AA1676" s="2"/>
      <c r="AB1676" s="2"/>
      <c r="AC1676" s="2"/>
      <c r="AD1676" s="2"/>
      <c r="AE1676" s="2" t="s">
        <v>123</v>
      </c>
      <c r="AF1676" s="2" t="s">
        <v>124</v>
      </c>
      <c r="AG1676" s="2" t="s">
        <v>125</v>
      </c>
      <c r="AH1676" s="2" t="s">
        <v>69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2155</v>
      </c>
      <c r="B1677" s="2" t="s">
        <v>2147</v>
      </c>
      <c r="C1677" s="2" t="s">
        <v>47</v>
      </c>
      <c r="D1677" s="2" t="s">
        <v>1134</v>
      </c>
      <c r="E1677" s="2" t="s">
        <v>227</v>
      </c>
      <c r="F1677" s="2" t="s">
        <v>228</v>
      </c>
      <c r="G1677" s="2" t="s">
        <v>117</v>
      </c>
      <c r="H1677" s="2" t="s">
        <v>323</v>
      </c>
      <c r="I1677" s="2"/>
      <c r="J1677" s="2"/>
      <c r="K1677" s="2"/>
      <c r="L1677" s="2"/>
      <c r="M1677" s="2" t="s">
        <v>104</v>
      </c>
      <c r="N1677" s="3"/>
      <c r="O1677" s="3"/>
      <c r="P1677" s="4">
        <v>0.0</v>
      </c>
      <c r="Q1677" s="2" t="s">
        <v>105</v>
      </c>
      <c r="R1677" s="2" t="s">
        <v>106</v>
      </c>
      <c r="S1677" s="2" t="s">
        <v>107</v>
      </c>
      <c r="T1677" s="2" t="s">
        <v>108</v>
      </c>
      <c r="U1677" s="4">
        <f>0.0</f>
        <v>0.0</v>
      </c>
      <c r="V1677" s="2" t="s">
        <v>109</v>
      </c>
      <c r="W1677" s="2" t="s">
        <v>110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134</v>
      </c>
      <c r="AH1677" s="2" t="s">
        <v>69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2156</v>
      </c>
      <c r="B1678" s="2" t="s">
        <v>2157</v>
      </c>
      <c r="C1678" s="2" t="s">
        <v>47</v>
      </c>
      <c r="D1678" s="2" t="s">
        <v>1613</v>
      </c>
      <c r="E1678" s="2" t="s">
        <v>1450</v>
      </c>
      <c r="F1678" s="2" t="s">
        <v>228</v>
      </c>
      <c r="G1678" s="2" t="s">
        <v>117</v>
      </c>
      <c r="H1678" s="2" t="s">
        <v>138</v>
      </c>
      <c r="I1678" s="2" t="s">
        <v>53</v>
      </c>
      <c r="J1678" s="2" t="s">
        <v>230</v>
      </c>
      <c r="K1678" s="2" t="s">
        <v>55</v>
      </c>
      <c r="L1678" s="2" t="s">
        <v>51</v>
      </c>
      <c r="M1678" s="2" t="s">
        <v>56</v>
      </c>
      <c r="N1678" s="3">
        <v>205138.89</v>
      </c>
      <c r="O1678" s="3" t="s">
        <v>57</v>
      </c>
      <c r="P1678" s="4">
        <f>IF(O1678="吨",N1678*1000,IF(O1678="万立方米",N1678*10000,""))</f>
        <v>205138890.0</v>
      </c>
      <c r="Q1678" s="2" t="s">
        <v>58</v>
      </c>
      <c r="R1678" s="2" t="s">
        <v>59</v>
      </c>
      <c r="S1678" s="2" t="s">
        <v>60</v>
      </c>
      <c r="T1678" s="2" t="s">
        <v>61</v>
      </c>
      <c r="U1678" s="4">
        <f>0.06</f>
        <v>0.06</v>
      </c>
      <c r="V1678" s="2" t="s">
        <v>62</v>
      </c>
      <c r="W1678" s="2" t="s">
        <v>63</v>
      </c>
      <c r="X1678" s="2" t="s">
        <v>64</v>
      </c>
      <c r="Y1678" s="2" t="s">
        <v>65</v>
      </c>
      <c r="Z1678" s="2">
        <v>0</v>
      </c>
      <c r="AA1678" s="2"/>
      <c r="AB1678" s="2"/>
      <c r="AC1678" s="4">
        <f>P1678*U1678/1000000</f>
        <v>12.3083334</v>
      </c>
      <c r="AD1678" s="4">
        <f>AC1678*(1-Z1678/100)</f>
        <v>12.3083334</v>
      </c>
      <c r="AE1678" s="2" t="s">
        <v>66</v>
      </c>
      <c r="AF1678" s="2" t="s">
        <v>67</v>
      </c>
      <c r="AG1678" s="2"/>
      <c r="AH1678" s="2" t="s">
        <v>69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2158</v>
      </c>
      <c r="B1679" s="2" t="s">
        <v>2157</v>
      </c>
      <c r="C1679" s="2" t="s">
        <v>47</v>
      </c>
      <c r="D1679" s="2" t="s">
        <v>1613</v>
      </c>
      <c r="E1679" s="2" t="s">
        <v>1450</v>
      </c>
      <c r="F1679" s="2" t="s">
        <v>228</v>
      </c>
      <c r="G1679" s="2" t="s">
        <v>117</v>
      </c>
      <c r="H1679" s="2" t="s">
        <v>138</v>
      </c>
      <c r="I1679" s="2" t="s">
        <v>53</v>
      </c>
      <c r="J1679" s="2" t="s">
        <v>230</v>
      </c>
      <c r="K1679" s="2" t="s">
        <v>55</v>
      </c>
      <c r="L1679" s="2" t="s">
        <v>51</v>
      </c>
      <c r="M1679" s="2" t="s">
        <v>73</v>
      </c>
      <c r="N1679" s="3">
        <v>205138.89</v>
      </c>
      <c r="O1679" s="3" t="s">
        <v>57</v>
      </c>
      <c r="P1679" s="4">
        <f>IF(O1679="吨",N1679*1000,IF(O1679="万立方米",N1679*10000,""))</f>
        <v>205138890.0</v>
      </c>
      <c r="Q1679" s="2" t="s">
        <v>58</v>
      </c>
      <c r="R1679" s="2" t="s">
        <v>59</v>
      </c>
      <c r="S1679" s="2" t="s">
        <v>74</v>
      </c>
      <c r="T1679" s="2" t="s">
        <v>75</v>
      </c>
      <c r="U1679" s="4">
        <f>1.5</f>
        <v>1.5</v>
      </c>
      <c r="V1679" s="2" t="s">
        <v>62</v>
      </c>
      <c r="W1679" s="2" t="s">
        <v>76</v>
      </c>
      <c r="X1679" s="2" t="s">
        <v>64</v>
      </c>
      <c r="Y1679" s="2" t="s">
        <v>65</v>
      </c>
      <c r="Z1679" s="2">
        <v>0</v>
      </c>
      <c r="AA1679" s="2"/>
      <c r="AB1679" s="2"/>
      <c r="AC1679" s="4">
        <f>P1679*U1679/1000000</f>
        <v>307.708335</v>
      </c>
      <c r="AD1679" s="4">
        <f>AC1679*(1-Z1679/100)</f>
        <v>307.708335</v>
      </c>
      <c r="AE1679" s="2" t="s">
        <v>66</v>
      </c>
      <c r="AF1679" s="2" t="s">
        <v>67</v>
      </c>
      <c r="AG1679" s="2"/>
      <c r="AH1679" s="2" t="s">
        <v>69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2159</v>
      </c>
      <c r="B1680" s="2" t="s">
        <v>2157</v>
      </c>
      <c r="C1680" s="2" t="s">
        <v>47</v>
      </c>
      <c r="D1680" s="2" t="s">
        <v>1613</v>
      </c>
      <c r="E1680" s="2" t="s">
        <v>1450</v>
      </c>
      <c r="F1680" s="2" t="s">
        <v>228</v>
      </c>
      <c r="G1680" s="2" t="s">
        <v>117</v>
      </c>
      <c r="H1680" s="2" t="s">
        <v>138</v>
      </c>
      <c r="I1680" s="2" t="s">
        <v>53</v>
      </c>
      <c r="J1680" s="2" t="s">
        <v>230</v>
      </c>
      <c r="K1680" s="2" t="s">
        <v>55</v>
      </c>
      <c r="L1680" s="2" t="s">
        <v>51</v>
      </c>
      <c r="M1680" s="2" t="s">
        <v>78</v>
      </c>
      <c r="N1680" s="3">
        <v>205138.89</v>
      </c>
      <c r="O1680" s="3" t="s">
        <v>57</v>
      </c>
      <c r="P1680" s="4">
        <f>IF(O1680="吨",N1680*1000,IF(O1680="万立方米",N1680*10000,""))</f>
        <v>205138890.0</v>
      </c>
      <c r="Q1680" s="2" t="s">
        <v>58</v>
      </c>
      <c r="R1680" s="2" t="s">
        <v>59</v>
      </c>
      <c r="S1680" s="2" t="s">
        <v>79</v>
      </c>
      <c r="T1680" s="2" t="s">
        <v>75</v>
      </c>
      <c r="U1680" s="4">
        <f>6.0</f>
        <v>6.0</v>
      </c>
      <c r="V1680" s="2" t="s">
        <v>62</v>
      </c>
      <c r="W1680" s="2" t="s">
        <v>80</v>
      </c>
      <c r="X1680" s="2" t="s">
        <v>64</v>
      </c>
      <c r="Y1680" s="2" t="s">
        <v>65</v>
      </c>
      <c r="Z1680" s="2">
        <v>0</v>
      </c>
      <c r="AA1680" s="2"/>
      <c r="AB1680" s="2"/>
      <c r="AC1680" s="4">
        <f>P1680*U1680/1000000</f>
        <v>1230.83334</v>
      </c>
      <c r="AD1680" s="4">
        <f>AC1680*(1-Z1680/100)</f>
        <v>1230.83334</v>
      </c>
      <c r="AE1680" s="2" t="s">
        <v>66</v>
      </c>
      <c r="AF1680" s="2" t="s">
        <v>67</v>
      </c>
      <c r="AG1680" s="2"/>
      <c r="AH1680" s="2" t="s">
        <v>69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2160</v>
      </c>
      <c r="B1681" s="2" t="s">
        <v>2157</v>
      </c>
      <c r="C1681" s="2" t="s">
        <v>47</v>
      </c>
      <c r="D1681" s="2" t="s">
        <v>1613</v>
      </c>
      <c r="E1681" s="2" t="s">
        <v>1450</v>
      </c>
      <c r="F1681" s="2" t="s">
        <v>228</v>
      </c>
      <c r="G1681" s="2" t="s">
        <v>117</v>
      </c>
      <c r="H1681" s="2" t="s">
        <v>138</v>
      </c>
      <c r="I1681" s="2" t="s">
        <v>53</v>
      </c>
      <c r="J1681" s="2" t="s">
        <v>230</v>
      </c>
      <c r="K1681" s="2" t="s">
        <v>55</v>
      </c>
      <c r="L1681" s="2" t="s">
        <v>51</v>
      </c>
      <c r="M1681" s="2" t="s">
        <v>82</v>
      </c>
      <c r="N1681" s="3">
        <v>205138.89</v>
      </c>
      <c r="O1681" s="3" t="s">
        <v>57</v>
      </c>
      <c r="P1681" s="4">
        <f>IF(O1681="吨",N1681*1000,IF(O1681="万立方米",N1681*10000,""))</f>
        <v>205138890.0</v>
      </c>
      <c r="Q1681" s="2" t="s">
        <v>58</v>
      </c>
      <c r="R1681" s="2" t="s">
        <v>59</v>
      </c>
      <c r="S1681" s="2" t="s">
        <v>83</v>
      </c>
      <c r="T1681" s="2" t="s">
        <v>61</v>
      </c>
      <c r="U1681" s="4">
        <f>0.35</f>
        <v>0.35</v>
      </c>
      <c r="V1681" s="2" t="s">
        <v>62</v>
      </c>
      <c r="W1681" s="2" t="s">
        <v>84</v>
      </c>
      <c r="X1681" s="2" t="s">
        <v>64</v>
      </c>
      <c r="Y1681" s="2" t="s">
        <v>65</v>
      </c>
      <c r="Z1681" s="2">
        <v>0</v>
      </c>
      <c r="AA1681" s="2"/>
      <c r="AB1681" s="2"/>
      <c r="AC1681" s="4">
        <f>P1681*U1681/1000000</f>
        <v>71.7986115</v>
      </c>
      <c r="AD1681" s="4">
        <f>AC1681*(1-Z1681/100)</f>
        <v>71.7986115</v>
      </c>
      <c r="AE1681" s="2" t="s">
        <v>66</v>
      </c>
      <c r="AF1681" s="2" t="s">
        <v>67</v>
      </c>
      <c r="AG1681" s="2"/>
      <c r="AH1681" s="2" t="s">
        <v>69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2161</v>
      </c>
      <c r="B1682" s="2" t="s">
        <v>2157</v>
      </c>
      <c r="C1682" s="2" t="s">
        <v>47</v>
      </c>
      <c r="D1682" s="2" t="s">
        <v>1613</v>
      </c>
      <c r="E1682" s="2" t="s">
        <v>1450</v>
      </c>
      <c r="F1682" s="2" t="s">
        <v>228</v>
      </c>
      <c r="G1682" s="2" t="s">
        <v>117</v>
      </c>
      <c r="H1682" s="2" t="s">
        <v>138</v>
      </c>
      <c r="I1682" s="2" t="s">
        <v>53</v>
      </c>
      <c r="J1682" s="2" t="s">
        <v>230</v>
      </c>
      <c r="K1682" s="2" t="s">
        <v>55</v>
      </c>
      <c r="L1682" s="2" t="s">
        <v>51</v>
      </c>
      <c r="M1682" s="2" t="s">
        <v>86</v>
      </c>
      <c r="N1682" s="3">
        <v>205138.89</v>
      </c>
      <c r="O1682" s="3" t="s">
        <v>57</v>
      </c>
      <c r="P1682" s="4">
        <f>IF(O1682="吨",N1682*1000,IF(O1682="万立方米",N1682*10000,""))</f>
        <v>205138890.0</v>
      </c>
      <c r="Q1682" s="2" t="s">
        <v>58</v>
      </c>
      <c r="R1682" s="2" t="s">
        <v>59</v>
      </c>
      <c r="S1682" s="2" t="s">
        <v>87</v>
      </c>
      <c r="T1682" s="2" t="s">
        <v>88</v>
      </c>
      <c r="U1682" s="4">
        <f>0.75</f>
        <v>0.75</v>
      </c>
      <c r="V1682" s="2" t="s">
        <v>62</v>
      </c>
      <c r="W1682" s="2" t="s">
        <v>89</v>
      </c>
      <c r="X1682" s="2" t="s">
        <v>64</v>
      </c>
      <c r="Y1682" s="2" t="s">
        <v>65</v>
      </c>
      <c r="Z1682" s="2">
        <v>0</v>
      </c>
      <c r="AA1682" s="2"/>
      <c r="AB1682" s="2"/>
      <c r="AC1682" s="4">
        <f>P1682*U1682/1000000</f>
        <v>153.8541675</v>
      </c>
      <c r="AD1682" s="4">
        <f>AC1683*(1-AA1682/100)+(AC1682-AC1683)*(1-AB1682/100)</f>
        <v>153.8541675</v>
      </c>
      <c r="AE1682" s="2" t="s">
        <v>66</v>
      </c>
      <c r="AF1682" s="2" t="s">
        <v>67</v>
      </c>
      <c r="AG1682" s="2"/>
      <c r="AH1682" s="2" t="s">
        <v>69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2162</v>
      </c>
      <c r="B1683" s="2" t="s">
        <v>2157</v>
      </c>
      <c r="C1683" s="2" t="s">
        <v>47</v>
      </c>
      <c r="D1683" s="2" t="s">
        <v>1613</v>
      </c>
      <c r="E1683" s="2" t="s">
        <v>1450</v>
      </c>
      <c r="F1683" s="2" t="s">
        <v>228</v>
      </c>
      <c r="G1683" s="2" t="s">
        <v>117</v>
      </c>
      <c r="H1683" s="2" t="s">
        <v>138</v>
      </c>
      <c r="I1683" s="2" t="s">
        <v>53</v>
      </c>
      <c r="J1683" s="2" t="s">
        <v>230</v>
      </c>
      <c r="K1683" s="2" t="s">
        <v>55</v>
      </c>
      <c r="L1683" s="2" t="s">
        <v>51</v>
      </c>
      <c r="M1683" s="2" t="s">
        <v>91</v>
      </c>
      <c r="N1683" s="3">
        <v>205138.89</v>
      </c>
      <c r="O1683" s="3" t="s">
        <v>57</v>
      </c>
      <c r="P1683" s="4">
        <f>IF(O1683="吨",N1683*1000,IF(O1683="万立方米",N1683*10000,""))</f>
        <v>205138890.0</v>
      </c>
      <c r="Q1683" s="2" t="s">
        <v>58</v>
      </c>
      <c r="R1683" s="2" t="s">
        <v>59</v>
      </c>
      <c r="S1683" s="2" t="s">
        <v>92</v>
      </c>
      <c r="T1683" s="2" t="s">
        <v>88</v>
      </c>
      <c r="U1683" s="4">
        <f>0.75</f>
        <v>0.75</v>
      </c>
      <c r="V1683" s="2" t="s">
        <v>62</v>
      </c>
      <c r="W1683" s="2" t="s">
        <v>93</v>
      </c>
      <c r="X1683" s="2" t="s">
        <v>64</v>
      </c>
      <c r="Y1683" s="2" t="s">
        <v>65</v>
      </c>
      <c r="Z1683" s="2">
        <v>0</v>
      </c>
      <c r="AA1683" s="2"/>
      <c r="AB1683" s="2"/>
      <c r="AC1683" s="4">
        <f>P1683*U1683/1000000</f>
        <v>153.8541675</v>
      </c>
      <c r="AD1683" s="4">
        <f>AC1683*(1-Z1683/100)</f>
        <v>153.8541675</v>
      </c>
      <c r="AE1683" s="2" t="s">
        <v>66</v>
      </c>
      <c r="AF1683" s="2" t="s">
        <v>67</v>
      </c>
      <c r="AG1683" s="2"/>
      <c r="AH1683" s="2" t="s">
        <v>69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2163</v>
      </c>
      <c r="B1684" s="2" t="s">
        <v>2157</v>
      </c>
      <c r="C1684" s="2" t="s">
        <v>47</v>
      </c>
      <c r="D1684" s="2" t="s">
        <v>1613</v>
      </c>
      <c r="E1684" s="2" t="s">
        <v>1450</v>
      </c>
      <c r="F1684" s="2" t="s">
        <v>228</v>
      </c>
      <c r="G1684" s="2" t="s">
        <v>117</v>
      </c>
      <c r="H1684" s="2" t="s">
        <v>138</v>
      </c>
      <c r="I1684" s="2" t="s">
        <v>53</v>
      </c>
      <c r="J1684" s="2" t="s">
        <v>230</v>
      </c>
      <c r="K1684" s="2" t="s">
        <v>55</v>
      </c>
      <c r="L1684" s="2" t="s">
        <v>51</v>
      </c>
      <c r="M1684" s="2" t="s">
        <v>95</v>
      </c>
      <c r="N1684" s="3">
        <v>205138.89</v>
      </c>
      <c r="O1684" s="3" t="s">
        <v>57</v>
      </c>
      <c r="P1684" s="4">
        <f>IF(O1684="吨",N1684*1000,IF(O1684="万立方米",N1684*10000,""))</f>
        <v>205138890.0</v>
      </c>
      <c r="Q1684" s="2" t="s">
        <v>58</v>
      </c>
      <c r="R1684" s="2" t="s">
        <v>59</v>
      </c>
      <c r="S1684" s="2" t="s">
        <v>96</v>
      </c>
      <c r="T1684" s="2" t="s">
        <v>97</v>
      </c>
      <c r="U1684" s="4">
        <f>1.7</f>
        <v>1.7</v>
      </c>
      <c r="V1684" s="2" t="s">
        <v>62</v>
      </c>
      <c r="W1684" s="2" t="s">
        <v>98</v>
      </c>
      <c r="X1684" s="2" t="s">
        <v>64</v>
      </c>
      <c r="Y1684" s="2" t="s">
        <v>65</v>
      </c>
      <c r="Z1684" s="2">
        <v>0</v>
      </c>
      <c r="AA1684" s="2"/>
      <c r="AB1684" s="2"/>
      <c r="AC1684" s="4">
        <f>P1684*U1684/1000000</f>
        <v>348.736113</v>
      </c>
      <c r="AD1684" s="4">
        <f>AC1684*(1-Z1684/100)</f>
        <v>348.736113</v>
      </c>
      <c r="AE1684" s="2" t="s">
        <v>66</v>
      </c>
      <c r="AF1684" s="2" t="s">
        <v>67</v>
      </c>
      <c r="AG1684" s="2"/>
      <c r="AH1684" s="2" t="s">
        <v>69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2164</v>
      </c>
      <c r="B1685" s="2" t="s">
        <v>2157</v>
      </c>
      <c r="C1685" s="2" t="s">
        <v>47</v>
      </c>
      <c r="D1685" s="2" t="s">
        <v>1613</v>
      </c>
      <c r="E1685" s="2" t="s">
        <v>1450</v>
      </c>
      <c r="F1685" s="2" t="s">
        <v>228</v>
      </c>
      <c r="G1685" s="2" t="s">
        <v>117</v>
      </c>
      <c r="H1685" s="2" t="s">
        <v>138</v>
      </c>
      <c r="I1685" s="2" t="s">
        <v>53</v>
      </c>
      <c r="J1685" s="2" t="s">
        <v>230</v>
      </c>
      <c r="K1685" s="2" t="s">
        <v>55</v>
      </c>
      <c r="L1685" s="2" t="s">
        <v>51</v>
      </c>
      <c r="M1685" s="2" t="s">
        <v>100</v>
      </c>
      <c r="N1685" s="3">
        <v>205138.89</v>
      </c>
      <c r="O1685" s="3" t="s">
        <v>57</v>
      </c>
      <c r="P1685" s="4">
        <f>IF(O1685="吨",N1685*1000,IF(O1685="万立方米",N1685*10000,""))</f>
        <v>205138890.0</v>
      </c>
      <c r="Q1685" s="2" t="s">
        <v>58</v>
      </c>
      <c r="R1685" s="2" t="s">
        <v>59</v>
      </c>
      <c r="S1685" s="2" t="s">
        <v>101</v>
      </c>
      <c r="T1685" s="2" t="s">
        <v>75</v>
      </c>
      <c r="U1685" s="4">
        <f>0.12</f>
        <v>0.12</v>
      </c>
      <c r="V1685" s="2" t="s">
        <v>62</v>
      </c>
      <c r="W1685" s="2" t="s">
        <v>102</v>
      </c>
      <c r="X1685" s="2" t="s">
        <v>64</v>
      </c>
      <c r="Y1685" s="2" t="s">
        <v>65</v>
      </c>
      <c r="Z1685" s="2">
        <v>0</v>
      </c>
      <c r="AA1685" s="2"/>
      <c r="AB1685" s="2"/>
      <c r="AC1685" s="4">
        <f>P1685*U1685/1000000</f>
        <v>24.6166668</v>
      </c>
      <c r="AD1685" s="4">
        <f>AC1685*(1-Z1685/100)</f>
        <v>24.6166668</v>
      </c>
      <c r="AE1685" s="2" t="s">
        <v>66</v>
      </c>
      <c r="AF1685" s="2" t="s">
        <v>67</v>
      </c>
      <c r="AG1685" s="2"/>
      <c r="AH1685" s="2" t="s">
        <v>69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2165</v>
      </c>
      <c r="B1686" s="2" t="s">
        <v>2157</v>
      </c>
      <c r="C1686" s="2" t="s">
        <v>47</v>
      </c>
      <c r="D1686" s="2" t="s">
        <v>1613</v>
      </c>
      <c r="E1686" s="2" t="s">
        <v>1450</v>
      </c>
      <c r="F1686" s="2" t="s">
        <v>228</v>
      </c>
      <c r="G1686" s="2" t="s">
        <v>117</v>
      </c>
      <c r="H1686" s="2" t="s">
        <v>138</v>
      </c>
      <c r="I1686" s="2"/>
      <c r="J1686" s="2"/>
      <c r="K1686" s="2"/>
      <c r="L1686" s="2"/>
      <c r="M1686" s="2" t="s">
        <v>104</v>
      </c>
      <c r="N1686" s="3"/>
      <c r="O1686" s="3"/>
      <c r="P1686" s="4">
        <v>0.0</v>
      </c>
      <c r="Q1686" s="2" t="s">
        <v>105</v>
      </c>
      <c r="R1686" s="2" t="s">
        <v>106</v>
      </c>
      <c r="S1686" s="2" t="s">
        <v>107</v>
      </c>
      <c r="T1686" s="2" t="s">
        <v>108</v>
      </c>
      <c r="U1686" s="4">
        <f>0.0</f>
        <v>0.0</v>
      </c>
      <c r="V1686" s="2" t="s">
        <v>109</v>
      </c>
      <c r="W1686" s="2" t="s">
        <v>110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134</v>
      </c>
      <c r="AH1686" s="2" t="s">
        <v>69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2166</v>
      </c>
      <c r="B1687" s="2" t="s">
        <v>2167</v>
      </c>
      <c r="C1687" s="2" t="s">
        <v>47</v>
      </c>
      <c r="D1687" s="2" t="s">
        <v>985</v>
      </c>
      <c r="E1687" s="2" t="s">
        <v>227</v>
      </c>
      <c r="F1687" s="2" t="s">
        <v>228</v>
      </c>
      <c r="G1687" s="2" t="s">
        <v>117</v>
      </c>
      <c r="H1687" s="2" t="s">
        <v>2168</v>
      </c>
      <c r="I1687" s="2" t="s">
        <v>53</v>
      </c>
      <c r="J1687" s="2" t="s">
        <v>2169</v>
      </c>
      <c r="K1687" s="2" t="s">
        <v>55</v>
      </c>
      <c r="L1687" s="2" t="s">
        <v>51</v>
      </c>
      <c r="M1687" s="2" t="s">
        <v>56</v>
      </c>
      <c r="N1687" s="3">
        <v>72166.85000000001</v>
      </c>
      <c r="O1687" s="3" t="s">
        <v>57</v>
      </c>
      <c r="P1687" s="4">
        <f>IF(O1687="吨",N1687*1000,IF(O1687="万立方米",N1687*10000,""))</f>
        <v>72166850.0</v>
      </c>
      <c r="Q1687" s="2" t="s">
        <v>58</v>
      </c>
      <c r="R1687" s="2" t="s">
        <v>59</v>
      </c>
      <c r="S1687" s="2" t="s">
        <v>60</v>
      </c>
      <c r="T1687" s="2" t="s">
        <v>61</v>
      </c>
      <c r="U1687" s="4">
        <f>0.06</f>
        <v>0.06</v>
      </c>
      <c r="V1687" s="2" t="s">
        <v>62</v>
      </c>
      <c r="W1687" s="2" t="s">
        <v>63</v>
      </c>
      <c r="X1687" s="2" t="s">
        <v>64</v>
      </c>
      <c r="Y1687" s="2" t="s">
        <v>65</v>
      </c>
      <c r="Z1687" s="2">
        <v>0</v>
      </c>
      <c r="AA1687" s="2"/>
      <c r="AB1687" s="2"/>
      <c r="AC1687" s="4">
        <f>P1687*U1687/1000000</f>
        <v>4.330011</v>
      </c>
      <c r="AD1687" s="4">
        <f>AC1687*(1-Z1687/100)</f>
        <v>4.330011</v>
      </c>
      <c r="AE1687" s="2" t="s">
        <v>66</v>
      </c>
      <c r="AF1687" s="2" t="s">
        <v>67</v>
      </c>
      <c r="AG1687" s="2" t="s">
        <v>68</v>
      </c>
      <c r="AH1687" s="2" t="s">
        <v>69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2170</v>
      </c>
      <c r="B1688" s="2" t="s">
        <v>2167</v>
      </c>
      <c r="C1688" s="2" t="s">
        <v>47</v>
      </c>
      <c r="D1688" s="2" t="s">
        <v>985</v>
      </c>
      <c r="E1688" s="2" t="s">
        <v>227</v>
      </c>
      <c r="F1688" s="2" t="s">
        <v>228</v>
      </c>
      <c r="G1688" s="2" t="s">
        <v>117</v>
      </c>
      <c r="H1688" s="2" t="s">
        <v>2168</v>
      </c>
      <c r="I1688" s="2" t="s">
        <v>53</v>
      </c>
      <c r="J1688" s="2" t="s">
        <v>2169</v>
      </c>
      <c r="K1688" s="2" t="s">
        <v>55</v>
      </c>
      <c r="L1688" s="2" t="s">
        <v>51</v>
      </c>
      <c r="M1688" s="2" t="s">
        <v>73</v>
      </c>
      <c r="N1688" s="3">
        <v>72166.85000000001</v>
      </c>
      <c r="O1688" s="3" t="s">
        <v>57</v>
      </c>
      <c r="P1688" s="4">
        <f>IF(O1688="吨",N1688*1000,IF(O1688="万立方米",N1688*10000,""))</f>
        <v>72166850.0</v>
      </c>
      <c r="Q1688" s="2" t="s">
        <v>58</v>
      </c>
      <c r="R1688" s="2" t="s">
        <v>59</v>
      </c>
      <c r="S1688" s="2" t="s">
        <v>74</v>
      </c>
      <c r="T1688" s="2" t="s">
        <v>75</v>
      </c>
      <c r="U1688" s="4">
        <f>1.5</f>
        <v>1.5</v>
      </c>
      <c r="V1688" s="2" t="s">
        <v>62</v>
      </c>
      <c r="W1688" s="2" t="s">
        <v>76</v>
      </c>
      <c r="X1688" s="2" t="s">
        <v>64</v>
      </c>
      <c r="Y1688" s="2" t="s">
        <v>65</v>
      </c>
      <c r="Z1688" s="2">
        <v>0</v>
      </c>
      <c r="AA1688" s="2"/>
      <c r="AB1688" s="2"/>
      <c r="AC1688" s="4">
        <f>P1688*U1688/1000000</f>
        <v>108.250275</v>
      </c>
      <c r="AD1688" s="4">
        <f>AC1688*(1-Z1688/100)</f>
        <v>108.250275</v>
      </c>
      <c r="AE1688" s="2" t="s">
        <v>66</v>
      </c>
      <c r="AF1688" s="2" t="s">
        <v>67</v>
      </c>
      <c r="AG1688" s="2" t="s">
        <v>68</v>
      </c>
      <c r="AH1688" s="2" t="s">
        <v>69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2171</v>
      </c>
      <c r="B1689" s="2" t="s">
        <v>2167</v>
      </c>
      <c r="C1689" s="2" t="s">
        <v>47</v>
      </c>
      <c r="D1689" s="2" t="s">
        <v>985</v>
      </c>
      <c r="E1689" s="2" t="s">
        <v>227</v>
      </c>
      <c r="F1689" s="2" t="s">
        <v>228</v>
      </c>
      <c r="G1689" s="2" t="s">
        <v>117</v>
      </c>
      <c r="H1689" s="2" t="s">
        <v>2168</v>
      </c>
      <c r="I1689" s="2" t="s">
        <v>53</v>
      </c>
      <c r="J1689" s="2" t="s">
        <v>2169</v>
      </c>
      <c r="K1689" s="2" t="s">
        <v>55</v>
      </c>
      <c r="L1689" s="2" t="s">
        <v>51</v>
      </c>
      <c r="M1689" s="2" t="s">
        <v>78</v>
      </c>
      <c r="N1689" s="3">
        <v>72166.85000000001</v>
      </c>
      <c r="O1689" s="3" t="s">
        <v>57</v>
      </c>
      <c r="P1689" s="4">
        <f>IF(O1689="吨",N1689*1000,IF(O1689="万立方米",N1689*10000,""))</f>
        <v>72166850.0</v>
      </c>
      <c r="Q1689" s="2" t="s">
        <v>58</v>
      </c>
      <c r="R1689" s="2" t="s">
        <v>59</v>
      </c>
      <c r="S1689" s="2" t="s">
        <v>79</v>
      </c>
      <c r="T1689" s="2" t="s">
        <v>75</v>
      </c>
      <c r="U1689" s="4">
        <f>6.0</f>
        <v>6.0</v>
      </c>
      <c r="V1689" s="2" t="s">
        <v>62</v>
      </c>
      <c r="W1689" s="2" t="s">
        <v>80</v>
      </c>
      <c r="X1689" s="2" t="s">
        <v>64</v>
      </c>
      <c r="Y1689" s="2" t="s">
        <v>65</v>
      </c>
      <c r="Z1689" s="2">
        <v>0</v>
      </c>
      <c r="AA1689" s="2"/>
      <c r="AB1689" s="2"/>
      <c r="AC1689" s="4">
        <f>P1689*U1689/1000000</f>
        <v>433.0011</v>
      </c>
      <c r="AD1689" s="4">
        <f>AC1689*(1-Z1689/100)</f>
        <v>433.0011</v>
      </c>
      <c r="AE1689" s="2" t="s">
        <v>66</v>
      </c>
      <c r="AF1689" s="2" t="s">
        <v>67</v>
      </c>
      <c r="AG1689" s="2" t="s">
        <v>68</v>
      </c>
      <c r="AH1689" s="2" t="s">
        <v>69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2172</v>
      </c>
      <c r="B1690" s="2" t="s">
        <v>2167</v>
      </c>
      <c r="C1690" s="2" t="s">
        <v>47</v>
      </c>
      <c r="D1690" s="2" t="s">
        <v>985</v>
      </c>
      <c r="E1690" s="2" t="s">
        <v>227</v>
      </c>
      <c r="F1690" s="2" t="s">
        <v>228</v>
      </c>
      <c r="G1690" s="2" t="s">
        <v>117</v>
      </c>
      <c r="H1690" s="2" t="s">
        <v>2168</v>
      </c>
      <c r="I1690" s="2" t="s">
        <v>53</v>
      </c>
      <c r="J1690" s="2" t="s">
        <v>2169</v>
      </c>
      <c r="K1690" s="2" t="s">
        <v>55</v>
      </c>
      <c r="L1690" s="2" t="s">
        <v>51</v>
      </c>
      <c r="M1690" s="2" t="s">
        <v>82</v>
      </c>
      <c r="N1690" s="3">
        <v>72166.85000000001</v>
      </c>
      <c r="O1690" s="3" t="s">
        <v>57</v>
      </c>
      <c r="P1690" s="4">
        <f>IF(O1690="吨",N1690*1000,IF(O1690="万立方米",N1690*10000,""))</f>
        <v>72166850.0</v>
      </c>
      <c r="Q1690" s="2" t="s">
        <v>58</v>
      </c>
      <c r="R1690" s="2" t="s">
        <v>59</v>
      </c>
      <c r="S1690" s="2" t="s">
        <v>83</v>
      </c>
      <c r="T1690" s="2" t="s">
        <v>61</v>
      </c>
      <c r="U1690" s="4">
        <f>0.35</f>
        <v>0.35</v>
      </c>
      <c r="V1690" s="2" t="s">
        <v>62</v>
      </c>
      <c r="W1690" s="2" t="s">
        <v>84</v>
      </c>
      <c r="X1690" s="2" t="s">
        <v>64</v>
      </c>
      <c r="Y1690" s="2" t="s">
        <v>65</v>
      </c>
      <c r="Z1690" s="2">
        <v>0</v>
      </c>
      <c r="AA1690" s="2"/>
      <c r="AB1690" s="2"/>
      <c r="AC1690" s="4">
        <f>P1690*U1690/1000000</f>
        <v>25.2583975</v>
      </c>
      <c r="AD1690" s="4">
        <f>AC1690*(1-Z1690/100)</f>
        <v>25.2583975</v>
      </c>
      <c r="AE1690" s="2" t="s">
        <v>66</v>
      </c>
      <c r="AF1690" s="2" t="s">
        <v>67</v>
      </c>
      <c r="AG1690" s="2" t="s">
        <v>68</v>
      </c>
      <c r="AH1690" s="2" t="s">
        <v>69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2173</v>
      </c>
      <c r="B1691" s="2" t="s">
        <v>2167</v>
      </c>
      <c r="C1691" s="2" t="s">
        <v>47</v>
      </c>
      <c r="D1691" s="2" t="s">
        <v>985</v>
      </c>
      <c r="E1691" s="2" t="s">
        <v>227</v>
      </c>
      <c r="F1691" s="2" t="s">
        <v>228</v>
      </c>
      <c r="G1691" s="2" t="s">
        <v>117</v>
      </c>
      <c r="H1691" s="2" t="s">
        <v>2168</v>
      </c>
      <c r="I1691" s="2" t="s">
        <v>53</v>
      </c>
      <c r="J1691" s="2" t="s">
        <v>2169</v>
      </c>
      <c r="K1691" s="2" t="s">
        <v>55</v>
      </c>
      <c r="L1691" s="2" t="s">
        <v>51</v>
      </c>
      <c r="M1691" s="2" t="s">
        <v>86</v>
      </c>
      <c r="N1691" s="3">
        <v>72166.85000000001</v>
      </c>
      <c r="O1691" s="3" t="s">
        <v>57</v>
      </c>
      <c r="P1691" s="4">
        <f>IF(O1691="吨",N1691*1000,IF(O1691="万立方米",N1691*10000,""))</f>
        <v>72166850.0</v>
      </c>
      <c r="Q1691" s="2" t="s">
        <v>58</v>
      </c>
      <c r="R1691" s="2" t="s">
        <v>59</v>
      </c>
      <c r="S1691" s="2" t="s">
        <v>87</v>
      </c>
      <c r="T1691" s="2" t="s">
        <v>88</v>
      </c>
      <c r="U1691" s="4">
        <f>0.75</f>
        <v>0.75</v>
      </c>
      <c r="V1691" s="2" t="s">
        <v>62</v>
      </c>
      <c r="W1691" s="2" t="s">
        <v>89</v>
      </c>
      <c r="X1691" s="2" t="s">
        <v>64</v>
      </c>
      <c r="Y1691" s="2" t="s">
        <v>65</v>
      </c>
      <c r="Z1691" s="2">
        <v>0</v>
      </c>
      <c r="AA1691" s="2"/>
      <c r="AB1691" s="2"/>
      <c r="AC1691" s="4">
        <f>P1691*U1691/1000000</f>
        <v>54.1251375</v>
      </c>
      <c r="AD1691" s="4">
        <f>AC1692*(1-AA1691/100)+(AC1691-AC1692)*(1-AB1691/100)</f>
        <v>54.1251375</v>
      </c>
      <c r="AE1691" s="2" t="s">
        <v>66</v>
      </c>
      <c r="AF1691" s="2" t="s">
        <v>67</v>
      </c>
      <c r="AG1691" s="2" t="s">
        <v>68</v>
      </c>
      <c r="AH1691" s="2" t="s">
        <v>69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2174</v>
      </c>
      <c r="B1692" s="2" t="s">
        <v>2167</v>
      </c>
      <c r="C1692" s="2" t="s">
        <v>47</v>
      </c>
      <c r="D1692" s="2" t="s">
        <v>985</v>
      </c>
      <c r="E1692" s="2" t="s">
        <v>227</v>
      </c>
      <c r="F1692" s="2" t="s">
        <v>228</v>
      </c>
      <c r="G1692" s="2" t="s">
        <v>117</v>
      </c>
      <c r="H1692" s="2" t="s">
        <v>2168</v>
      </c>
      <c r="I1692" s="2" t="s">
        <v>53</v>
      </c>
      <c r="J1692" s="2" t="s">
        <v>2169</v>
      </c>
      <c r="K1692" s="2" t="s">
        <v>55</v>
      </c>
      <c r="L1692" s="2" t="s">
        <v>51</v>
      </c>
      <c r="M1692" s="2" t="s">
        <v>91</v>
      </c>
      <c r="N1692" s="3">
        <v>72166.85000000001</v>
      </c>
      <c r="O1692" s="3" t="s">
        <v>57</v>
      </c>
      <c r="P1692" s="4">
        <f>IF(O1692="吨",N1692*1000,IF(O1692="万立方米",N1692*10000,""))</f>
        <v>72166850.0</v>
      </c>
      <c r="Q1692" s="2" t="s">
        <v>58</v>
      </c>
      <c r="R1692" s="2" t="s">
        <v>59</v>
      </c>
      <c r="S1692" s="2" t="s">
        <v>92</v>
      </c>
      <c r="T1692" s="2" t="s">
        <v>88</v>
      </c>
      <c r="U1692" s="4">
        <f>0.75</f>
        <v>0.75</v>
      </c>
      <c r="V1692" s="2" t="s">
        <v>62</v>
      </c>
      <c r="W1692" s="2" t="s">
        <v>93</v>
      </c>
      <c r="X1692" s="2" t="s">
        <v>64</v>
      </c>
      <c r="Y1692" s="2" t="s">
        <v>65</v>
      </c>
      <c r="Z1692" s="2">
        <v>0</v>
      </c>
      <c r="AA1692" s="2"/>
      <c r="AB1692" s="2"/>
      <c r="AC1692" s="4">
        <f>P1692*U1692/1000000</f>
        <v>54.1251375</v>
      </c>
      <c r="AD1692" s="4">
        <f>AC1692*(1-Z1692/100)</f>
        <v>54.1251375</v>
      </c>
      <c r="AE1692" s="2" t="s">
        <v>66</v>
      </c>
      <c r="AF1692" s="2" t="s">
        <v>67</v>
      </c>
      <c r="AG1692" s="2" t="s">
        <v>68</v>
      </c>
      <c r="AH1692" s="2" t="s">
        <v>69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2175</v>
      </c>
      <c r="B1693" s="2" t="s">
        <v>2167</v>
      </c>
      <c r="C1693" s="2" t="s">
        <v>47</v>
      </c>
      <c r="D1693" s="2" t="s">
        <v>985</v>
      </c>
      <c r="E1693" s="2" t="s">
        <v>227</v>
      </c>
      <c r="F1693" s="2" t="s">
        <v>228</v>
      </c>
      <c r="G1693" s="2" t="s">
        <v>117</v>
      </c>
      <c r="H1693" s="2" t="s">
        <v>2168</v>
      </c>
      <c r="I1693" s="2" t="s">
        <v>53</v>
      </c>
      <c r="J1693" s="2" t="s">
        <v>2169</v>
      </c>
      <c r="K1693" s="2" t="s">
        <v>55</v>
      </c>
      <c r="L1693" s="2" t="s">
        <v>51</v>
      </c>
      <c r="M1693" s="2" t="s">
        <v>95</v>
      </c>
      <c r="N1693" s="3">
        <v>72166.85000000001</v>
      </c>
      <c r="O1693" s="3" t="s">
        <v>57</v>
      </c>
      <c r="P1693" s="4">
        <f>IF(O1693="吨",N1693*1000,IF(O1693="万立方米",N1693*10000,""))</f>
        <v>72166850.0</v>
      </c>
      <c r="Q1693" s="2" t="s">
        <v>58</v>
      </c>
      <c r="R1693" s="2" t="s">
        <v>59</v>
      </c>
      <c r="S1693" s="2" t="s">
        <v>96</v>
      </c>
      <c r="T1693" s="2" t="s">
        <v>97</v>
      </c>
      <c r="U1693" s="4">
        <f>1.7</f>
        <v>1.7</v>
      </c>
      <c r="V1693" s="2" t="s">
        <v>62</v>
      </c>
      <c r="W1693" s="2" t="s">
        <v>98</v>
      </c>
      <c r="X1693" s="2" t="s">
        <v>64</v>
      </c>
      <c r="Y1693" s="2" t="s">
        <v>65</v>
      </c>
      <c r="Z1693" s="2">
        <v>0</v>
      </c>
      <c r="AA1693" s="2"/>
      <c r="AB1693" s="2"/>
      <c r="AC1693" s="4">
        <f>P1693*U1693/1000000</f>
        <v>122.683645</v>
      </c>
      <c r="AD1693" s="4">
        <f>AC1693*(1-Z1693/100)</f>
        <v>122.683645</v>
      </c>
      <c r="AE1693" s="2" t="s">
        <v>66</v>
      </c>
      <c r="AF1693" s="2" t="s">
        <v>67</v>
      </c>
      <c r="AG1693" s="2" t="s">
        <v>68</v>
      </c>
      <c r="AH1693" s="2" t="s">
        <v>69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2176</v>
      </c>
      <c r="B1694" s="2" t="s">
        <v>2167</v>
      </c>
      <c r="C1694" s="2" t="s">
        <v>47</v>
      </c>
      <c r="D1694" s="2" t="s">
        <v>985</v>
      </c>
      <c r="E1694" s="2" t="s">
        <v>227</v>
      </c>
      <c r="F1694" s="2" t="s">
        <v>228</v>
      </c>
      <c r="G1694" s="2" t="s">
        <v>117</v>
      </c>
      <c r="H1694" s="2" t="s">
        <v>2168</v>
      </c>
      <c r="I1694" s="2" t="s">
        <v>53</v>
      </c>
      <c r="J1694" s="2" t="s">
        <v>2169</v>
      </c>
      <c r="K1694" s="2" t="s">
        <v>55</v>
      </c>
      <c r="L1694" s="2" t="s">
        <v>51</v>
      </c>
      <c r="M1694" s="2" t="s">
        <v>100</v>
      </c>
      <c r="N1694" s="3">
        <v>72166.85000000001</v>
      </c>
      <c r="O1694" s="3" t="s">
        <v>57</v>
      </c>
      <c r="P1694" s="4">
        <f>IF(O1694="吨",N1694*1000,IF(O1694="万立方米",N1694*10000,""))</f>
        <v>72166850.0</v>
      </c>
      <c r="Q1694" s="2" t="s">
        <v>58</v>
      </c>
      <c r="R1694" s="2" t="s">
        <v>59</v>
      </c>
      <c r="S1694" s="2" t="s">
        <v>101</v>
      </c>
      <c r="T1694" s="2" t="s">
        <v>75</v>
      </c>
      <c r="U1694" s="4">
        <f>0.12</f>
        <v>0.12</v>
      </c>
      <c r="V1694" s="2" t="s">
        <v>62</v>
      </c>
      <c r="W1694" s="2" t="s">
        <v>102</v>
      </c>
      <c r="X1694" s="2" t="s">
        <v>64</v>
      </c>
      <c r="Y1694" s="2" t="s">
        <v>65</v>
      </c>
      <c r="Z1694" s="2">
        <v>0</v>
      </c>
      <c r="AA1694" s="2"/>
      <c r="AB1694" s="2"/>
      <c r="AC1694" s="4">
        <f>P1694*U1694/1000000</f>
        <v>8.660022</v>
      </c>
      <c r="AD1694" s="4">
        <f>AC1694*(1-Z1694/100)</f>
        <v>8.660022</v>
      </c>
      <c r="AE1694" s="2" t="s">
        <v>66</v>
      </c>
      <c r="AF1694" s="2" t="s">
        <v>67</v>
      </c>
      <c r="AG1694" s="2" t="s">
        <v>68</v>
      </c>
      <c r="AH1694" s="2" t="s">
        <v>69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2177</v>
      </c>
      <c r="B1695" s="2" t="s">
        <v>2167</v>
      </c>
      <c r="C1695" s="2" t="s">
        <v>47</v>
      </c>
      <c r="D1695" s="2" t="s">
        <v>985</v>
      </c>
      <c r="E1695" s="2" t="s">
        <v>227</v>
      </c>
      <c r="F1695" s="2" t="s">
        <v>228</v>
      </c>
      <c r="G1695" s="2" t="s">
        <v>117</v>
      </c>
      <c r="H1695" s="2" t="s">
        <v>2168</v>
      </c>
      <c r="I1695" s="2"/>
      <c r="J1695" s="2"/>
      <c r="K1695" s="2"/>
      <c r="L1695" s="2"/>
      <c r="M1695" s="2" t="s">
        <v>104</v>
      </c>
      <c r="N1695" s="3"/>
      <c r="O1695" s="3"/>
      <c r="P1695" s="4">
        <v>0.0</v>
      </c>
      <c r="Q1695" s="2" t="s">
        <v>105</v>
      </c>
      <c r="R1695" s="2" t="s">
        <v>106</v>
      </c>
      <c r="S1695" s="2" t="s">
        <v>107</v>
      </c>
      <c r="T1695" s="2" t="s">
        <v>108</v>
      </c>
      <c r="U1695" s="4">
        <f>0.0</f>
        <v>0.0</v>
      </c>
      <c r="V1695" s="2" t="s">
        <v>109</v>
      </c>
      <c r="W1695" s="2" t="s">
        <v>110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111</v>
      </c>
      <c r="AH1695" s="2" t="s">
        <v>69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2178</v>
      </c>
      <c r="B1696" s="2" t="s">
        <v>2179</v>
      </c>
      <c r="C1696" s="2" t="s">
        <v>47</v>
      </c>
      <c r="D1696" s="2" t="s">
        <v>2180</v>
      </c>
      <c r="E1696" s="2" t="s">
        <v>412</v>
      </c>
      <c r="F1696" s="2" t="s">
        <v>228</v>
      </c>
      <c r="G1696" s="2" t="s">
        <v>2181</v>
      </c>
      <c r="H1696" s="2" t="s">
        <v>243</v>
      </c>
      <c r="I1696" s="2" t="s">
        <v>53</v>
      </c>
      <c r="J1696" s="2" t="s">
        <v>230</v>
      </c>
      <c r="K1696" s="2" t="s">
        <v>55</v>
      </c>
      <c r="L1696" s="2" t="s">
        <v>51</v>
      </c>
      <c r="M1696" s="2" t="s">
        <v>56</v>
      </c>
      <c r="N1696" s="3">
        <v>173740</v>
      </c>
      <c r="O1696" s="3" t="s">
        <v>57</v>
      </c>
      <c r="P1696" s="4">
        <f>IF(O1696="吨",N1696*1000,IF(O1696="万立方米",N1696*10000,""))</f>
        <v>173740000.0</v>
      </c>
      <c r="Q1696" s="2" t="s">
        <v>58</v>
      </c>
      <c r="R1696" s="2" t="s">
        <v>59</v>
      </c>
      <c r="S1696" s="2" t="s">
        <v>60</v>
      </c>
      <c r="T1696" s="2" t="s">
        <v>61</v>
      </c>
      <c r="U1696" s="4">
        <f>0.06</f>
        <v>0.06</v>
      </c>
      <c r="V1696" s="2" t="s">
        <v>62</v>
      </c>
      <c r="W1696" s="2" t="s">
        <v>63</v>
      </c>
      <c r="X1696" s="2" t="s">
        <v>64</v>
      </c>
      <c r="Y1696" s="2" t="s">
        <v>65</v>
      </c>
      <c r="Z1696" s="2">
        <v>0</v>
      </c>
      <c r="AA1696" s="2"/>
      <c r="AB1696" s="2"/>
      <c r="AC1696" s="4">
        <f>P1696*U1696/1000000</f>
        <v>10.4244</v>
      </c>
      <c r="AD1696" s="4">
        <f>AC1696*(1-Z1696/100)</f>
        <v>10.4244</v>
      </c>
      <c r="AE1696" s="2" t="s">
        <v>66</v>
      </c>
      <c r="AF1696" s="2" t="s">
        <v>67</v>
      </c>
      <c r="AG1696" s="2" t="s">
        <v>68</v>
      </c>
      <c r="AH1696" s="2" t="s">
        <v>69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2182</v>
      </c>
      <c r="B1697" s="2" t="s">
        <v>2179</v>
      </c>
      <c r="C1697" s="2" t="s">
        <v>47</v>
      </c>
      <c r="D1697" s="2" t="s">
        <v>2180</v>
      </c>
      <c r="E1697" s="2" t="s">
        <v>412</v>
      </c>
      <c r="F1697" s="2" t="s">
        <v>228</v>
      </c>
      <c r="G1697" s="2" t="s">
        <v>2181</v>
      </c>
      <c r="H1697" s="2" t="s">
        <v>243</v>
      </c>
      <c r="I1697" s="2" t="s">
        <v>53</v>
      </c>
      <c r="J1697" s="2" t="s">
        <v>230</v>
      </c>
      <c r="K1697" s="2" t="s">
        <v>55</v>
      </c>
      <c r="L1697" s="2" t="s">
        <v>51</v>
      </c>
      <c r="M1697" s="2" t="s">
        <v>73</v>
      </c>
      <c r="N1697" s="3">
        <v>173740</v>
      </c>
      <c r="O1697" s="3" t="s">
        <v>57</v>
      </c>
      <c r="P1697" s="4">
        <f>IF(O1697="吨",N1697*1000,IF(O1697="万立方米",N1697*10000,""))</f>
        <v>173740000.0</v>
      </c>
      <c r="Q1697" s="2" t="s">
        <v>58</v>
      </c>
      <c r="R1697" s="2" t="s">
        <v>59</v>
      </c>
      <c r="S1697" s="2" t="s">
        <v>74</v>
      </c>
      <c r="T1697" s="2" t="s">
        <v>75</v>
      </c>
      <c r="U1697" s="4">
        <f>1.5</f>
        <v>1.5</v>
      </c>
      <c r="V1697" s="2" t="s">
        <v>62</v>
      </c>
      <c r="W1697" s="2" t="s">
        <v>76</v>
      </c>
      <c r="X1697" s="2" t="s">
        <v>64</v>
      </c>
      <c r="Y1697" s="2" t="s">
        <v>65</v>
      </c>
      <c r="Z1697" s="2">
        <v>0</v>
      </c>
      <c r="AA1697" s="2"/>
      <c r="AB1697" s="2"/>
      <c r="AC1697" s="4">
        <f>P1697*U1697/1000000</f>
        <v>260.61</v>
      </c>
      <c r="AD1697" s="4">
        <f>AC1697*(1-Z1697/100)</f>
        <v>260.61</v>
      </c>
      <c r="AE1697" s="2" t="s">
        <v>66</v>
      </c>
      <c r="AF1697" s="2" t="s">
        <v>67</v>
      </c>
      <c r="AG1697" s="2" t="s">
        <v>68</v>
      </c>
      <c r="AH1697" s="2" t="s">
        <v>69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2183</v>
      </c>
      <c r="B1698" s="2" t="s">
        <v>2179</v>
      </c>
      <c r="C1698" s="2" t="s">
        <v>47</v>
      </c>
      <c r="D1698" s="2" t="s">
        <v>2180</v>
      </c>
      <c r="E1698" s="2" t="s">
        <v>412</v>
      </c>
      <c r="F1698" s="2" t="s">
        <v>228</v>
      </c>
      <c r="G1698" s="2" t="s">
        <v>2181</v>
      </c>
      <c r="H1698" s="2" t="s">
        <v>243</v>
      </c>
      <c r="I1698" s="2" t="s">
        <v>53</v>
      </c>
      <c r="J1698" s="2" t="s">
        <v>230</v>
      </c>
      <c r="K1698" s="2" t="s">
        <v>55</v>
      </c>
      <c r="L1698" s="2" t="s">
        <v>51</v>
      </c>
      <c r="M1698" s="2" t="s">
        <v>78</v>
      </c>
      <c r="N1698" s="3">
        <v>173740</v>
      </c>
      <c r="O1698" s="3" t="s">
        <v>57</v>
      </c>
      <c r="P1698" s="4">
        <f>IF(O1698="吨",N1698*1000,IF(O1698="万立方米",N1698*10000,""))</f>
        <v>173740000.0</v>
      </c>
      <c r="Q1698" s="2" t="s">
        <v>58</v>
      </c>
      <c r="R1698" s="2" t="s">
        <v>59</v>
      </c>
      <c r="S1698" s="2" t="s">
        <v>79</v>
      </c>
      <c r="T1698" s="2" t="s">
        <v>75</v>
      </c>
      <c r="U1698" s="4">
        <f>6.0</f>
        <v>6.0</v>
      </c>
      <c r="V1698" s="2" t="s">
        <v>62</v>
      </c>
      <c r="W1698" s="2" t="s">
        <v>80</v>
      </c>
      <c r="X1698" s="2" t="s">
        <v>64</v>
      </c>
      <c r="Y1698" s="2" t="s">
        <v>65</v>
      </c>
      <c r="Z1698" s="2">
        <v>0</v>
      </c>
      <c r="AA1698" s="2"/>
      <c r="AB1698" s="2"/>
      <c r="AC1698" s="4">
        <f>P1698*U1698/1000000</f>
        <v>1042.44</v>
      </c>
      <c r="AD1698" s="4">
        <f>AC1698*(1-Z1698/100)</f>
        <v>1042.44</v>
      </c>
      <c r="AE1698" s="2" t="s">
        <v>66</v>
      </c>
      <c r="AF1698" s="2" t="s">
        <v>67</v>
      </c>
      <c r="AG1698" s="2" t="s">
        <v>68</v>
      </c>
      <c r="AH1698" s="2" t="s">
        <v>69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2184</v>
      </c>
      <c r="B1699" s="2" t="s">
        <v>2179</v>
      </c>
      <c r="C1699" s="2" t="s">
        <v>47</v>
      </c>
      <c r="D1699" s="2" t="s">
        <v>2180</v>
      </c>
      <c r="E1699" s="2" t="s">
        <v>412</v>
      </c>
      <c r="F1699" s="2" t="s">
        <v>228</v>
      </c>
      <c r="G1699" s="2" t="s">
        <v>2181</v>
      </c>
      <c r="H1699" s="2" t="s">
        <v>243</v>
      </c>
      <c r="I1699" s="2" t="s">
        <v>53</v>
      </c>
      <c r="J1699" s="2" t="s">
        <v>230</v>
      </c>
      <c r="K1699" s="2" t="s">
        <v>55</v>
      </c>
      <c r="L1699" s="2" t="s">
        <v>51</v>
      </c>
      <c r="M1699" s="2" t="s">
        <v>82</v>
      </c>
      <c r="N1699" s="3">
        <v>173740</v>
      </c>
      <c r="O1699" s="3" t="s">
        <v>57</v>
      </c>
      <c r="P1699" s="4">
        <f>IF(O1699="吨",N1699*1000,IF(O1699="万立方米",N1699*10000,""))</f>
        <v>173740000.0</v>
      </c>
      <c r="Q1699" s="2" t="s">
        <v>58</v>
      </c>
      <c r="R1699" s="2" t="s">
        <v>59</v>
      </c>
      <c r="S1699" s="2" t="s">
        <v>83</v>
      </c>
      <c r="T1699" s="2" t="s">
        <v>61</v>
      </c>
      <c r="U1699" s="4">
        <f>0.35</f>
        <v>0.35</v>
      </c>
      <c r="V1699" s="2" t="s">
        <v>62</v>
      </c>
      <c r="W1699" s="2" t="s">
        <v>84</v>
      </c>
      <c r="X1699" s="2" t="s">
        <v>64</v>
      </c>
      <c r="Y1699" s="2" t="s">
        <v>65</v>
      </c>
      <c r="Z1699" s="2">
        <v>0</v>
      </c>
      <c r="AA1699" s="2"/>
      <c r="AB1699" s="2"/>
      <c r="AC1699" s="4">
        <f>P1699*U1699/1000000</f>
        <v>60.80899999999999</v>
      </c>
      <c r="AD1699" s="4">
        <f>AC1699*(1-Z1699/100)</f>
        <v>60.80899999999999</v>
      </c>
      <c r="AE1699" s="2" t="s">
        <v>66</v>
      </c>
      <c r="AF1699" s="2" t="s">
        <v>67</v>
      </c>
      <c r="AG1699" s="2" t="s">
        <v>68</v>
      </c>
      <c r="AH1699" s="2" t="s">
        <v>69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2185</v>
      </c>
      <c r="B1700" s="2" t="s">
        <v>2179</v>
      </c>
      <c r="C1700" s="2" t="s">
        <v>47</v>
      </c>
      <c r="D1700" s="2" t="s">
        <v>2180</v>
      </c>
      <c r="E1700" s="2" t="s">
        <v>412</v>
      </c>
      <c r="F1700" s="2" t="s">
        <v>228</v>
      </c>
      <c r="G1700" s="2" t="s">
        <v>2181</v>
      </c>
      <c r="H1700" s="2" t="s">
        <v>243</v>
      </c>
      <c r="I1700" s="2" t="s">
        <v>53</v>
      </c>
      <c r="J1700" s="2" t="s">
        <v>230</v>
      </c>
      <c r="K1700" s="2" t="s">
        <v>55</v>
      </c>
      <c r="L1700" s="2" t="s">
        <v>51</v>
      </c>
      <c r="M1700" s="2" t="s">
        <v>86</v>
      </c>
      <c r="N1700" s="3">
        <v>173740</v>
      </c>
      <c r="O1700" s="3" t="s">
        <v>57</v>
      </c>
      <c r="P1700" s="4">
        <f>IF(O1700="吨",N1700*1000,IF(O1700="万立方米",N1700*10000,""))</f>
        <v>173740000.0</v>
      </c>
      <c r="Q1700" s="2" t="s">
        <v>58</v>
      </c>
      <c r="R1700" s="2" t="s">
        <v>59</v>
      </c>
      <c r="S1700" s="2" t="s">
        <v>87</v>
      </c>
      <c r="T1700" s="2" t="s">
        <v>88</v>
      </c>
      <c r="U1700" s="4">
        <f>0.75</f>
        <v>0.75</v>
      </c>
      <c r="V1700" s="2" t="s">
        <v>62</v>
      </c>
      <c r="W1700" s="2" t="s">
        <v>89</v>
      </c>
      <c r="X1700" s="2" t="s">
        <v>64</v>
      </c>
      <c r="Y1700" s="2" t="s">
        <v>65</v>
      </c>
      <c r="Z1700" s="2">
        <v>0</v>
      </c>
      <c r="AA1700" s="2"/>
      <c r="AB1700" s="2"/>
      <c r="AC1700" s="4">
        <f>P1700*U1700/1000000</f>
        <v>130.305</v>
      </c>
      <c r="AD1700" s="4">
        <f>AC1701*(1-AA1700/100)+(AC1700-AC1701)*(1-AB1700/100)</f>
        <v>130.305</v>
      </c>
      <c r="AE1700" s="2" t="s">
        <v>66</v>
      </c>
      <c r="AF1700" s="2" t="s">
        <v>67</v>
      </c>
      <c r="AG1700" s="2" t="s">
        <v>68</v>
      </c>
      <c r="AH1700" s="2" t="s">
        <v>69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2186</v>
      </c>
      <c r="B1701" s="2" t="s">
        <v>2179</v>
      </c>
      <c r="C1701" s="2" t="s">
        <v>47</v>
      </c>
      <c r="D1701" s="2" t="s">
        <v>2180</v>
      </c>
      <c r="E1701" s="2" t="s">
        <v>412</v>
      </c>
      <c r="F1701" s="2" t="s">
        <v>228</v>
      </c>
      <c r="G1701" s="2" t="s">
        <v>2181</v>
      </c>
      <c r="H1701" s="2" t="s">
        <v>243</v>
      </c>
      <c r="I1701" s="2" t="s">
        <v>53</v>
      </c>
      <c r="J1701" s="2" t="s">
        <v>230</v>
      </c>
      <c r="K1701" s="2" t="s">
        <v>55</v>
      </c>
      <c r="L1701" s="2" t="s">
        <v>51</v>
      </c>
      <c r="M1701" s="2" t="s">
        <v>91</v>
      </c>
      <c r="N1701" s="3">
        <v>173740</v>
      </c>
      <c r="O1701" s="3" t="s">
        <v>57</v>
      </c>
      <c r="P1701" s="4">
        <f>IF(O1701="吨",N1701*1000,IF(O1701="万立方米",N1701*10000,""))</f>
        <v>173740000.0</v>
      </c>
      <c r="Q1701" s="2" t="s">
        <v>58</v>
      </c>
      <c r="R1701" s="2" t="s">
        <v>59</v>
      </c>
      <c r="S1701" s="2" t="s">
        <v>92</v>
      </c>
      <c r="T1701" s="2" t="s">
        <v>88</v>
      </c>
      <c r="U1701" s="4">
        <f>0.75</f>
        <v>0.75</v>
      </c>
      <c r="V1701" s="2" t="s">
        <v>62</v>
      </c>
      <c r="W1701" s="2" t="s">
        <v>93</v>
      </c>
      <c r="X1701" s="2" t="s">
        <v>64</v>
      </c>
      <c r="Y1701" s="2" t="s">
        <v>65</v>
      </c>
      <c r="Z1701" s="2">
        <v>0</v>
      </c>
      <c r="AA1701" s="2"/>
      <c r="AB1701" s="2"/>
      <c r="AC1701" s="4">
        <f>P1701*U1701/1000000</f>
        <v>130.305</v>
      </c>
      <c r="AD1701" s="4">
        <f>AC1701*(1-Z1701/100)</f>
        <v>130.305</v>
      </c>
      <c r="AE1701" s="2" t="s">
        <v>66</v>
      </c>
      <c r="AF1701" s="2" t="s">
        <v>67</v>
      </c>
      <c r="AG1701" s="2" t="s">
        <v>68</v>
      </c>
      <c r="AH1701" s="2" t="s">
        <v>69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2187</v>
      </c>
      <c r="B1702" s="2" t="s">
        <v>2179</v>
      </c>
      <c r="C1702" s="2" t="s">
        <v>47</v>
      </c>
      <c r="D1702" s="2" t="s">
        <v>2180</v>
      </c>
      <c r="E1702" s="2" t="s">
        <v>412</v>
      </c>
      <c r="F1702" s="2" t="s">
        <v>228</v>
      </c>
      <c r="G1702" s="2" t="s">
        <v>2181</v>
      </c>
      <c r="H1702" s="2" t="s">
        <v>243</v>
      </c>
      <c r="I1702" s="2" t="s">
        <v>53</v>
      </c>
      <c r="J1702" s="2" t="s">
        <v>230</v>
      </c>
      <c r="K1702" s="2" t="s">
        <v>55</v>
      </c>
      <c r="L1702" s="2" t="s">
        <v>51</v>
      </c>
      <c r="M1702" s="2" t="s">
        <v>95</v>
      </c>
      <c r="N1702" s="3">
        <v>173740</v>
      </c>
      <c r="O1702" s="3" t="s">
        <v>57</v>
      </c>
      <c r="P1702" s="4">
        <f>IF(O1702="吨",N1702*1000,IF(O1702="万立方米",N1702*10000,""))</f>
        <v>173740000.0</v>
      </c>
      <c r="Q1702" s="2" t="s">
        <v>58</v>
      </c>
      <c r="R1702" s="2" t="s">
        <v>59</v>
      </c>
      <c r="S1702" s="2" t="s">
        <v>96</v>
      </c>
      <c r="T1702" s="2" t="s">
        <v>97</v>
      </c>
      <c r="U1702" s="4">
        <f>1.7</f>
        <v>1.7</v>
      </c>
      <c r="V1702" s="2" t="s">
        <v>62</v>
      </c>
      <c r="W1702" s="2" t="s">
        <v>98</v>
      </c>
      <c r="X1702" s="2" t="s">
        <v>64</v>
      </c>
      <c r="Y1702" s="2" t="s">
        <v>65</v>
      </c>
      <c r="Z1702" s="2">
        <v>0</v>
      </c>
      <c r="AA1702" s="2"/>
      <c r="AB1702" s="2"/>
      <c r="AC1702" s="4">
        <f>P1702*U1702/1000000</f>
        <v>295.358</v>
      </c>
      <c r="AD1702" s="4">
        <f>AC1702*(1-Z1702/100)</f>
        <v>295.358</v>
      </c>
      <c r="AE1702" s="2" t="s">
        <v>66</v>
      </c>
      <c r="AF1702" s="2" t="s">
        <v>67</v>
      </c>
      <c r="AG1702" s="2" t="s">
        <v>68</v>
      </c>
      <c r="AH1702" s="2" t="s">
        <v>69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2188</v>
      </c>
      <c r="B1703" s="2" t="s">
        <v>2179</v>
      </c>
      <c r="C1703" s="2" t="s">
        <v>47</v>
      </c>
      <c r="D1703" s="2" t="s">
        <v>2180</v>
      </c>
      <c r="E1703" s="2" t="s">
        <v>412</v>
      </c>
      <c r="F1703" s="2" t="s">
        <v>228</v>
      </c>
      <c r="G1703" s="2" t="s">
        <v>2181</v>
      </c>
      <c r="H1703" s="2" t="s">
        <v>243</v>
      </c>
      <c r="I1703" s="2" t="s">
        <v>53</v>
      </c>
      <c r="J1703" s="2" t="s">
        <v>230</v>
      </c>
      <c r="K1703" s="2" t="s">
        <v>55</v>
      </c>
      <c r="L1703" s="2" t="s">
        <v>51</v>
      </c>
      <c r="M1703" s="2" t="s">
        <v>100</v>
      </c>
      <c r="N1703" s="3">
        <v>173740</v>
      </c>
      <c r="O1703" s="3" t="s">
        <v>57</v>
      </c>
      <c r="P1703" s="4">
        <f>IF(O1703="吨",N1703*1000,IF(O1703="万立方米",N1703*10000,""))</f>
        <v>173740000.0</v>
      </c>
      <c r="Q1703" s="2" t="s">
        <v>58</v>
      </c>
      <c r="R1703" s="2" t="s">
        <v>59</v>
      </c>
      <c r="S1703" s="2" t="s">
        <v>101</v>
      </c>
      <c r="T1703" s="2" t="s">
        <v>75</v>
      </c>
      <c r="U1703" s="4">
        <f>0.12</f>
        <v>0.12</v>
      </c>
      <c r="V1703" s="2" t="s">
        <v>62</v>
      </c>
      <c r="W1703" s="2" t="s">
        <v>102</v>
      </c>
      <c r="X1703" s="2" t="s">
        <v>64</v>
      </c>
      <c r="Y1703" s="2" t="s">
        <v>65</v>
      </c>
      <c r="Z1703" s="2">
        <v>0</v>
      </c>
      <c r="AA1703" s="2"/>
      <c r="AB1703" s="2"/>
      <c r="AC1703" s="4">
        <f>P1703*U1703/1000000</f>
        <v>20.8488</v>
      </c>
      <c r="AD1703" s="4">
        <f>AC1703*(1-Z1703/100)</f>
        <v>20.8488</v>
      </c>
      <c r="AE1703" s="2" t="s">
        <v>66</v>
      </c>
      <c r="AF1703" s="2" t="s">
        <v>67</v>
      </c>
      <c r="AG1703" s="2" t="s">
        <v>68</v>
      </c>
      <c r="AH1703" s="2" t="s">
        <v>69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2189</v>
      </c>
      <c r="B1704" s="2" t="s">
        <v>2179</v>
      </c>
      <c r="C1704" s="2" t="s">
        <v>47</v>
      </c>
      <c r="D1704" s="2" t="s">
        <v>2180</v>
      </c>
      <c r="E1704" s="2" t="s">
        <v>412</v>
      </c>
      <c r="F1704" s="2" t="s">
        <v>228</v>
      </c>
      <c r="G1704" s="2" t="s">
        <v>2181</v>
      </c>
      <c r="H1704" s="2" t="s">
        <v>243</v>
      </c>
      <c r="I1704" s="2"/>
      <c r="J1704" s="2"/>
      <c r="K1704" s="2"/>
      <c r="L1704" s="2"/>
      <c r="M1704" s="2" t="s">
        <v>104</v>
      </c>
      <c r="N1704" s="3"/>
      <c r="O1704" s="3"/>
      <c r="P1704" s="4">
        <v>0.0</v>
      </c>
      <c r="Q1704" s="2" t="s">
        <v>105</v>
      </c>
      <c r="R1704" s="2" t="s">
        <v>106</v>
      </c>
      <c r="S1704" s="2" t="s">
        <v>107</v>
      </c>
      <c r="T1704" s="2" t="s">
        <v>108</v>
      </c>
      <c r="U1704" s="4">
        <f>0.0</f>
        <v>0.0</v>
      </c>
      <c r="V1704" s="2" t="s">
        <v>109</v>
      </c>
      <c r="W1704" s="2" t="s">
        <v>110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111</v>
      </c>
      <c r="AH1704" s="2" t="s">
        <v>69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2190</v>
      </c>
      <c r="B1705" s="2" t="s">
        <v>2191</v>
      </c>
      <c r="C1705" s="2" t="s">
        <v>47</v>
      </c>
      <c r="D1705" s="2" t="s">
        <v>310</v>
      </c>
      <c r="E1705" s="2" t="s">
        <v>258</v>
      </c>
      <c r="F1705" s="2" t="s">
        <v>228</v>
      </c>
      <c r="G1705" s="2" t="s">
        <v>117</v>
      </c>
      <c r="H1705" s="2" t="s">
        <v>52</v>
      </c>
      <c r="I1705" s="2" t="s">
        <v>53</v>
      </c>
      <c r="J1705" s="2" t="s">
        <v>118</v>
      </c>
      <c r="K1705" s="2" t="s">
        <v>118</v>
      </c>
      <c r="L1705" s="2" t="s">
        <v>311</v>
      </c>
      <c r="M1705" s="2" t="s">
        <v>56</v>
      </c>
      <c r="N1705" s="3">
        <v>50362.04</v>
      </c>
      <c r="O1705" s="3" t="s">
        <v>120</v>
      </c>
      <c r="P1705" s="2"/>
      <c r="Q1705" s="2"/>
      <c r="R1705" s="2" t="s">
        <v>121</v>
      </c>
      <c r="S1705" s="2"/>
      <c r="T1705" s="2" t="s">
        <v>108</v>
      </c>
      <c r="U1705" s="2"/>
      <c r="V1705" s="2"/>
      <c r="W1705" s="2" t="s">
        <v>122</v>
      </c>
      <c r="X1705" s="2" t="s">
        <v>64</v>
      </c>
      <c r="Y1705" s="2" t="s">
        <v>65</v>
      </c>
      <c r="Z1705" s="2">
        <v>0</v>
      </c>
      <c r="AA1705" s="2"/>
      <c r="AB1705" s="2"/>
      <c r="AC1705" s="2"/>
      <c r="AD1705" s="2"/>
      <c r="AE1705" s="2" t="s">
        <v>123</v>
      </c>
      <c r="AF1705" s="2" t="s">
        <v>124</v>
      </c>
      <c r="AG1705" s="2" t="s">
        <v>312</v>
      </c>
      <c r="AH1705" s="2" t="s">
        <v>69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2192</v>
      </c>
      <c r="B1706" s="2" t="s">
        <v>2191</v>
      </c>
      <c r="C1706" s="2" t="s">
        <v>47</v>
      </c>
      <c r="D1706" s="2" t="s">
        <v>310</v>
      </c>
      <c r="E1706" s="2" t="s">
        <v>258</v>
      </c>
      <c r="F1706" s="2" t="s">
        <v>228</v>
      </c>
      <c r="G1706" s="2" t="s">
        <v>117</v>
      </c>
      <c r="H1706" s="2" t="s">
        <v>52</v>
      </c>
      <c r="I1706" s="2" t="s">
        <v>53</v>
      </c>
      <c r="J1706" s="2" t="s">
        <v>118</v>
      </c>
      <c r="K1706" s="2" t="s">
        <v>118</v>
      </c>
      <c r="L1706" s="2" t="s">
        <v>311</v>
      </c>
      <c r="M1706" s="2" t="s">
        <v>73</v>
      </c>
      <c r="N1706" s="3">
        <v>50362.04</v>
      </c>
      <c r="O1706" s="3" t="s">
        <v>120</v>
      </c>
      <c r="P1706" s="2"/>
      <c r="Q1706" s="2"/>
      <c r="R1706" s="2" t="s">
        <v>121</v>
      </c>
      <c r="S1706" s="2"/>
      <c r="T1706" s="2" t="s">
        <v>108</v>
      </c>
      <c r="U1706" s="2"/>
      <c r="V1706" s="2"/>
      <c r="W1706" s="2" t="s">
        <v>122</v>
      </c>
      <c r="X1706" s="2" t="s">
        <v>64</v>
      </c>
      <c r="Y1706" s="2" t="s">
        <v>65</v>
      </c>
      <c r="Z1706" s="2">
        <v>0</v>
      </c>
      <c r="AA1706" s="2"/>
      <c r="AB1706" s="2"/>
      <c r="AC1706" s="2"/>
      <c r="AD1706" s="2"/>
      <c r="AE1706" s="2" t="s">
        <v>123</v>
      </c>
      <c r="AF1706" s="2" t="s">
        <v>124</v>
      </c>
      <c r="AG1706" s="2" t="s">
        <v>312</v>
      </c>
      <c r="AH1706" s="2" t="s">
        <v>69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2193</v>
      </c>
      <c r="B1707" s="2" t="s">
        <v>2191</v>
      </c>
      <c r="C1707" s="2" t="s">
        <v>47</v>
      </c>
      <c r="D1707" s="2" t="s">
        <v>310</v>
      </c>
      <c r="E1707" s="2" t="s">
        <v>258</v>
      </c>
      <c r="F1707" s="2" t="s">
        <v>228</v>
      </c>
      <c r="G1707" s="2" t="s">
        <v>117</v>
      </c>
      <c r="H1707" s="2" t="s">
        <v>52</v>
      </c>
      <c r="I1707" s="2" t="s">
        <v>53</v>
      </c>
      <c r="J1707" s="2" t="s">
        <v>118</v>
      </c>
      <c r="K1707" s="2" t="s">
        <v>118</v>
      </c>
      <c r="L1707" s="2" t="s">
        <v>311</v>
      </c>
      <c r="M1707" s="2" t="s">
        <v>78</v>
      </c>
      <c r="N1707" s="3">
        <v>50362.04</v>
      </c>
      <c r="O1707" s="3" t="s">
        <v>120</v>
      </c>
      <c r="P1707" s="2"/>
      <c r="Q1707" s="2"/>
      <c r="R1707" s="2" t="s">
        <v>121</v>
      </c>
      <c r="S1707" s="2"/>
      <c r="T1707" s="2" t="s">
        <v>108</v>
      </c>
      <c r="U1707" s="2"/>
      <c r="V1707" s="2"/>
      <c r="W1707" s="2" t="s">
        <v>122</v>
      </c>
      <c r="X1707" s="2" t="s">
        <v>64</v>
      </c>
      <c r="Y1707" s="2" t="s">
        <v>65</v>
      </c>
      <c r="Z1707" s="2">
        <v>0</v>
      </c>
      <c r="AA1707" s="2"/>
      <c r="AB1707" s="2"/>
      <c r="AC1707" s="2"/>
      <c r="AD1707" s="2"/>
      <c r="AE1707" s="2" t="s">
        <v>123</v>
      </c>
      <c r="AF1707" s="2" t="s">
        <v>124</v>
      </c>
      <c r="AG1707" s="2" t="s">
        <v>312</v>
      </c>
      <c r="AH1707" s="2" t="s">
        <v>69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2194</v>
      </c>
      <c r="B1708" s="2" t="s">
        <v>2191</v>
      </c>
      <c r="C1708" s="2" t="s">
        <v>47</v>
      </c>
      <c r="D1708" s="2" t="s">
        <v>310</v>
      </c>
      <c r="E1708" s="2" t="s">
        <v>258</v>
      </c>
      <c r="F1708" s="2" t="s">
        <v>228</v>
      </c>
      <c r="G1708" s="2" t="s">
        <v>117</v>
      </c>
      <c r="H1708" s="2" t="s">
        <v>52</v>
      </c>
      <c r="I1708" s="2" t="s">
        <v>53</v>
      </c>
      <c r="J1708" s="2" t="s">
        <v>118</v>
      </c>
      <c r="K1708" s="2" t="s">
        <v>118</v>
      </c>
      <c r="L1708" s="2" t="s">
        <v>311</v>
      </c>
      <c r="M1708" s="2" t="s">
        <v>82</v>
      </c>
      <c r="N1708" s="3">
        <v>50362.04</v>
      </c>
      <c r="O1708" s="3" t="s">
        <v>120</v>
      </c>
      <c r="P1708" s="2"/>
      <c r="Q1708" s="2"/>
      <c r="R1708" s="2" t="s">
        <v>121</v>
      </c>
      <c r="S1708" s="2"/>
      <c r="T1708" s="2" t="s">
        <v>108</v>
      </c>
      <c r="U1708" s="2"/>
      <c r="V1708" s="2"/>
      <c r="W1708" s="2" t="s">
        <v>122</v>
      </c>
      <c r="X1708" s="2" t="s">
        <v>64</v>
      </c>
      <c r="Y1708" s="2" t="s">
        <v>65</v>
      </c>
      <c r="Z1708" s="2">
        <v>0</v>
      </c>
      <c r="AA1708" s="2"/>
      <c r="AB1708" s="2"/>
      <c r="AC1708" s="2"/>
      <c r="AD1708" s="2"/>
      <c r="AE1708" s="2" t="s">
        <v>123</v>
      </c>
      <c r="AF1708" s="2" t="s">
        <v>124</v>
      </c>
      <c r="AG1708" s="2" t="s">
        <v>312</v>
      </c>
      <c r="AH1708" s="2" t="s">
        <v>69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2195</v>
      </c>
      <c r="B1709" s="2" t="s">
        <v>2191</v>
      </c>
      <c r="C1709" s="2" t="s">
        <v>47</v>
      </c>
      <c r="D1709" s="2" t="s">
        <v>310</v>
      </c>
      <c r="E1709" s="2" t="s">
        <v>258</v>
      </c>
      <c r="F1709" s="2" t="s">
        <v>228</v>
      </c>
      <c r="G1709" s="2" t="s">
        <v>117</v>
      </c>
      <c r="H1709" s="2" t="s">
        <v>52</v>
      </c>
      <c r="I1709" s="2" t="s">
        <v>53</v>
      </c>
      <c r="J1709" s="2" t="s">
        <v>118</v>
      </c>
      <c r="K1709" s="2" t="s">
        <v>118</v>
      </c>
      <c r="L1709" s="2" t="s">
        <v>311</v>
      </c>
      <c r="M1709" s="2" t="s">
        <v>86</v>
      </c>
      <c r="N1709" s="3">
        <v>50362.04</v>
      </c>
      <c r="O1709" s="3" t="s">
        <v>120</v>
      </c>
      <c r="P1709" s="2"/>
      <c r="Q1709" s="2"/>
      <c r="R1709" s="2" t="s">
        <v>121</v>
      </c>
      <c r="S1709" s="2"/>
      <c r="T1709" s="2" t="s">
        <v>108</v>
      </c>
      <c r="U1709" s="2"/>
      <c r="V1709" s="2"/>
      <c r="W1709" s="2" t="s">
        <v>122</v>
      </c>
      <c r="X1709" s="2" t="s">
        <v>64</v>
      </c>
      <c r="Y1709" s="2" t="s">
        <v>65</v>
      </c>
      <c r="Z1709" s="2">
        <v>0</v>
      </c>
      <c r="AA1709" s="2"/>
      <c r="AB1709" s="2"/>
      <c r="AC1709" s="2"/>
      <c r="AD1709" s="2"/>
      <c r="AE1709" s="2" t="s">
        <v>123</v>
      </c>
      <c r="AF1709" s="2" t="s">
        <v>124</v>
      </c>
      <c r="AG1709" s="2" t="s">
        <v>312</v>
      </c>
      <c r="AH1709" s="2" t="s">
        <v>69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2196</v>
      </c>
      <c r="B1710" s="2" t="s">
        <v>2191</v>
      </c>
      <c r="C1710" s="2" t="s">
        <v>47</v>
      </c>
      <c r="D1710" s="2" t="s">
        <v>310</v>
      </c>
      <c r="E1710" s="2" t="s">
        <v>258</v>
      </c>
      <c r="F1710" s="2" t="s">
        <v>228</v>
      </c>
      <c r="G1710" s="2" t="s">
        <v>117</v>
      </c>
      <c r="H1710" s="2" t="s">
        <v>52</v>
      </c>
      <c r="I1710" s="2" t="s">
        <v>53</v>
      </c>
      <c r="J1710" s="2" t="s">
        <v>118</v>
      </c>
      <c r="K1710" s="2" t="s">
        <v>118</v>
      </c>
      <c r="L1710" s="2" t="s">
        <v>311</v>
      </c>
      <c r="M1710" s="2" t="s">
        <v>91</v>
      </c>
      <c r="N1710" s="3">
        <v>50362.04</v>
      </c>
      <c r="O1710" s="3" t="s">
        <v>120</v>
      </c>
      <c r="P1710" s="2"/>
      <c r="Q1710" s="2"/>
      <c r="R1710" s="2" t="s">
        <v>121</v>
      </c>
      <c r="S1710" s="2"/>
      <c r="T1710" s="2" t="s">
        <v>108</v>
      </c>
      <c r="U1710" s="2"/>
      <c r="V1710" s="2"/>
      <c r="W1710" s="2" t="s">
        <v>122</v>
      </c>
      <c r="X1710" s="2" t="s">
        <v>64</v>
      </c>
      <c r="Y1710" s="2" t="s">
        <v>65</v>
      </c>
      <c r="Z1710" s="2">
        <v>0</v>
      </c>
      <c r="AA1710" s="2"/>
      <c r="AB1710" s="2"/>
      <c r="AC1710" s="2"/>
      <c r="AD1710" s="2"/>
      <c r="AE1710" s="2" t="s">
        <v>123</v>
      </c>
      <c r="AF1710" s="2" t="s">
        <v>124</v>
      </c>
      <c r="AG1710" s="2" t="s">
        <v>312</v>
      </c>
      <c r="AH1710" s="2" t="s">
        <v>69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2197</v>
      </c>
      <c r="B1711" s="2" t="s">
        <v>2191</v>
      </c>
      <c r="C1711" s="2" t="s">
        <v>47</v>
      </c>
      <c r="D1711" s="2" t="s">
        <v>310</v>
      </c>
      <c r="E1711" s="2" t="s">
        <v>258</v>
      </c>
      <c r="F1711" s="2" t="s">
        <v>228</v>
      </c>
      <c r="G1711" s="2" t="s">
        <v>117</v>
      </c>
      <c r="H1711" s="2" t="s">
        <v>52</v>
      </c>
      <c r="I1711" s="2" t="s">
        <v>53</v>
      </c>
      <c r="J1711" s="2" t="s">
        <v>118</v>
      </c>
      <c r="K1711" s="2" t="s">
        <v>118</v>
      </c>
      <c r="L1711" s="2" t="s">
        <v>311</v>
      </c>
      <c r="M1711" s="2" t="s">
        <v>95</v>
      </c>
      <c r="N1711" s="3">
        <v>50362.04</v>
      </c>
      <c r="O1711" s="3" t="s">
        <v>120</v>
      </c>
      <c r="P1711" s="2"/>
      <c r="Q1711" s="2"/>
      <c r="R1711" s="2" t="s">
        <v>121</v>
      </c>
      <c r="S1711" s="2"/>
      <c r="T1711" s="2" t="s">
        <v>108</v>
      </c>
      <c r="U1711" s="2"/>
      <c r="V1711" s="2"/>
      <c r="W1711" s="2" t="s">
        <v>122</v>
      </c>
      <c r="X1711" s="2" t="s">
        <v>64</v>
      </c>
      <c r="Y1711" s="2" t="s">
        <v>65</v>
      </c>
      <c r="Z1711" s="2">
        <v>0</v>
      </c>
      <c r="AA1711" s="2"/>
      <c r="AB1711" s="2"/>
      <c r="AC1711" s="2"/>
      <c r="AD1711" s="2"/>
      <c r="AE1711" s="2" t="s">
        <v>123</v>
      </c>
      <c r="AF1711" s="2" t="s">
        <v>124</v>
      </c>
      <c r="AG1711" s="2" t="s">
        <v>312</v>
      </c>
      <c r="AH1711" s="2" t="s">
        <v>69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2198</v>
      </c>
      <c r="B1712" s="2" t="s">
        <v>2191</v>
      </c>
      <c r="C1712" s="2" t="s">
        <v>47</v>
      </c>
      <c r="D1712" s="2" t="s">
        <v>310</v>
      </c>
      <c r="E1712" s="2" t="s">
        <v>258</v>
      </c>
      <c r="F1712" s="2" t="s">
        <v>228</v>
      </c>
      <c r="G1712" s="2" t="s">
        <v>117</v>
      </c>
      <c r="H1712" s="2" t="s">
        <v>52</v>
      </c>
      <c r="I1712" s="2" t="s">
        <v>53</v>
      </c>
      <c r="J1712" s="2" t="s">
        <v>118</v>
      </c>
      <c r="K1712" s="2" t="s">
        <v>118</v>
      </c>
      <c r="L1712" s="2" t="s">
        <v>311</v>
      </c>
      <c r="M1712" s="2" t="s">
        <v>100</v>
      </c>
      <c r="N1712" s="3">
        <v>50362.04</v>
      </c>
      <c r="O1712" s="3" t="s">
        <v>120</v>
      </c>
      <c r="P1712" s="2"/>
      <c r="Q1712" s="2"/>
      <c r="R1712" s="2" t="s">
        <v>121</v>
      </c>
      <c r="S1712" s="2"/>
      <c r="T1712" s="2" t="s">
        <v>108</v>
      </c>
      <c r="U1712" s="2"/>
      <c r="V1712" s="2"/>
      <c r="W1712" s="2" t="s">
        <v>122</v>
      </c>
      <c r="X1712" s="2" t="s">
        <v>64</v>
      </c>
      <c r="Y1712" s="2" t="s">
        <v>65</v>
      </c>
      <c r="Z1712" s="2">
        <v>0</v>
      </c>
      <c r="AA1712" s="2"/>
      <c r="AB1712" s="2"/>
      <c r="AC1712" s="2"/>
      <c r="AD1712" s="2"/>
      <c r="AE1712" s="2" t="s">
        <v>123</v>
      </c>
      <c r="AF1712" s="2" t="s">
        <v>124</v>
      </c>
      <c r="AG1712" s="2" t="s">
        <v>312</v>
      </c>
      <c r="AH1712" s="2" t="s">
        <v>69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2199</v>
      </c>
      <c r="B1713" s="2" t="s">
        <v>2191</v>
      </c>
      <c r="C1713" s="2" t="s">
        <v>47</v>
      </c>
      <c r="D1713" s="2" t="s">
        <v>310</v>
      </c>
      <c r="E1713" s="2" t="s">
        <v>258</v>
      </c>
      <c r="F1713" s="2" t="s">
        <v>228</v>
      </c>
      <c r="G1713" s="2" t="s">
        <v>117</v>
      </c>
      <c r="H1713" s="2" t="s">
        <v>52</v>
      </c>
      <c r="I1713" s="2"/>
      <c r="J1713" s="2"/>
      <c r="K1713" s="2"/>
      <c r="L1713" s="2"/>
      <c r="M1713" s="2" t="s">
        <v>104</v>
      </c>
      <c r="N1713" s="3"/>
      <c r="O1713" s="3"/>
      <c r="P1713" s="4">
        <v>0.0</v>
      </c>
      <c r="Q1713" s="2" t="s">
        <v>105</v>
      </c>
      <c r="R1713" s="2" t="s">
        <v>106</v>
      </c>
      <c r="S1713" s="2" t="s">
        <v>107</v>
      </c>
      <c r="T1713" s="2" t="s">
        <v>108</v>
      </c>
      <c r="U1713" s="4">
        <f>0.0</f>
        <v>0.0</v>
      </c>
      <c r="V1713" s="2" t="s">
        <v>109</v>
      </c>
      <c r="W1713" s="2" t="s">
        <v>110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111</v>
      </c>
      <c r="AH1713" s="2" t="s">
        <v>69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2200</v>
      </c>
      <c r="B1714" s="2" t="s">
        <v>2201</v>
      </c>
      <c r="C1714" s="2" t="s">
        <v>47</v>
      </c>
      <c r="D1714" s="2" t="s">
        <v>2202</v>
      </c>
      <c r="E1714" s="2" t="s">
        <v>177</v>
      </c>
      <c r="F1714" s="2" t="s">
        <v>50</v>
      </c>
      <c r="G1714" s="2" t="s">
        <v>2203</v>
      </c>
      <c r="H1714" s="2" t="s">
        <v>323</v>
      </c>
      <c r="I1714" s="2" t="s">
        <v>53</v>
      </c>
      <c r="J1714" s="2" t="s">
        <v>279</v>
      </c>
      <c r="K1714" s="2" t="s">
        <v>55</v>
      </c>
      <c r="L1714" s="2" t="s">
        <v>51</v>
      </c>
      <c r="M1714" s="2" t="s">
        <v>56</v>
      </c>
      <c r="N1714" s="3">
        <v>367.03</v>
      </c>
      <c r="O1714" s="3" t="s">
        <v>57</v>
      </c>
      <c r="P1714" s="4">
        <f>IF(O1714="吨",N1714*1000,IF(O1714="万立方米",N1714*10000,""))</f>
        <v>367030.0</v>
      </c>
      <c r="Q1714" s="2" t="s">
        <v>58</v>
      </c>
      <c r="R1714" s="2" t="s">
        <v>59</v>
      </c>
      <c r="S1714" s="2" t="s">
        <v>60</v>
      </c>
      <c r="T1714" s="2" t="s">
        <v>61</v>
      </c>
      <c r="U1714" s="4">
        <f>0.06</f>
        <v>0.06</v>
      </c>
      <c r="V1714" s="2" t="s">
        <v>62</v>
      </c>
      <c r="W1714" s="2" t="s">
        <v>63</v>
      </c>
      <c r="X1714" s="2" t="s">
        <v>64</v>
      </c>
      <c r="Y1714" s="2" t="s">
        <v>65</v>
      </c>
      <c r="Z1714" s="2">
        <v>0</v>
      </c>
      <c r="AA1714" s="2"/>
      <c r="AB1714" s="2"/>
      <c r="AC1714" s="4">
        <f>P1714*U1714/1000000</f>
        <v>0.022021799999999998</v>
      </c>
      <c r="AD1714" s="4">
        <f>AC1714*(1-Z1714/100)</f>
        <v>0.022021799999999998</v>
      </c>
      <c r="AE1714" s="2" t="s">
        <v>66</v>
      </c>
      <c r="AF1714" s="2" t="s">
        <v>67</v>
      </c>
      <c r="AG1714" s="2"/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2204</v>
      </c>
      <c r="B1715" s="2" t="s">
        <v>2201</v>
      </c>
      <c r="C1715" s="2" t="s">
        <v>47</v>
      </c>
      <c r="D1715" s="2" t="s">
        <v>2202</v>
      </c>
      <c r="E1715" s="2" t="s">
        <v>177</v>
      </c>
      <c r="F1715" s="2" t="s">
        <v>50</v>
      </c>
      <c r="G1715" s="2" t="s">
        <v>2203</v>
      </c>
      <c r="H1715" s="2" t="s">
        <v>323</v>
      </c>
      <c r="I1715" s="2" t="s">
        <v>53</v>
      </c>
      <c r="J1715" s="2" t="s">
        <v>279</v>
      </c>
      <c r="K1715" s="2" t="s">
        <v>55</v>
      </c>
      <c r="L1715" s="2" t="s">
        <v>51</v>
      </c>
      <c r="M1715" s="2" t="s">
        <v>73</v>
      </c>
      <c r="N1715" s="3">
        <v>367.03</v>
      </c>
      <c r="O1715" s="3" t="s">
        <v>57</v>
      </c>
      <c r="P1715" s="4">
        <f>IF(O1715="吨",N1715*1000,IF(O1715="万立方米",N1715*10000,""))</f>
        <v>367030.0</v>
      </c>
      <c r="Q1715" s="2" t="s">
        <v>58</v>
      </c>
      <c r="R1715" s="2" t="s">
        <v>59</v>
      </c>
      <c r="S1715" s="2" t="s">
        <v>74</v>
      </c>
      <c r="T1715" s="2" t="s">
        <v>75</v>
      </c>
      <c r="U1715" s="4">
        <f>1.5</f>
        <v>1.5</v>
      </c>
      <c r="V1715" s="2" t="s">
        <v>62</v>
      </c>
      <c r="W1715" s="2" t="s">
        <v>76</v>
      </c>
      <c r="X1715" s="2" t="s">
        <v>64</v>
      </c>
      <c r="Y1715" s="2" t="s">
        <v>65</v>
      </c>
      <c r="Z1715" s="2">
        <v>0</v>
      </c>
      <c r="AA1715" s="2"/>
      <c r="AB1715" s="2"/>
      <c r="AC1715" s="4">
        <f>P1715*U1715/1000000</f>
        <v>0.550545</v>
      </c>
      <c r="AD1715" s="4">
        <f>AC1715*(1-Z1715/100)</f>
        <v>0.550545</v>
      </c>
      <c r="AE1715" s="2" t="s">
        <v>66</v>
      </c>
      <c r="AF1715" s="2" t="s">
        <v>67</v>
      </c>
      <c r="AG1715" s="2"/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2205</v>
      </c>
      <c r="B1716" s="2" t="s">
        <v>2201</v>
      </c>
      <c r="C1716" s="2" t="s">
        <v>47</v>
      </c>
      <c r="D1716" s="2" t="s">
        <v>2202</v>
      </c>
      <c r="E1716" s="2" t="s">
        <v>177</v>
      </c>
      <c r="F1716" s="2" t="s">
        <v>50</v>
      </c>
      <c r="G1716" s="2" t="s">
        <v>2203</v>
      </c>
      <c r="H1716" s="2" t="s">
        <v>323</v>
      </c>
      <c r="I1716" s="2" t="s">
        <v>53</v>
      </c>
      <c r="J1716" s="2" t="s">
        <v>279</v>
      </c>
      <c r="K1716" s="2" t="s">
        <v>55</v>
      </c>
      <c r="L1716" s="2" t="s">
        <v>51</v>
      </c>
      <c r="M1716" s="2" t="s">
        <v>78</v>
      </c>
      <c r="N1716" s="3">
        <v>367.03</v>
      </c>
      <c r="O1716" s="3" t="s">
        <v>57</v>
      </c>
      <c r="P1716" s="4">
        <f>IF(O1716="吨",N1716*1000,IF(O1716="万立方米",N1716*10000,""))</f>
        <v>367030.0</v>
      </c>
      <c r="Q1716" s="2" t="s">
        <v>58</v>
      </c>
      <c r="R1716" s="2" t="s">
        <v>59</v>
      </c>
      <c r="S1716" s="2" t="s">
        <v>79</v>
      </c>
      <c r="T1716" s="2" t="s">
        <v>75</v>
      </c>
      <c r="U1716" s="4">
        <f>6.0</f>
        <v>6.0</v>
      </c>
      <c r="V1716" s="2" t="s">
        <v>62</v>
      </c>
      <c r="W1716" s="2" t="s">
        <v>80</v>
      </c>
      <c r="X1716" s="2" t="s">
        <v>64</v>
      </c>
      <c r="Y1716" s="2" t="s">
        <v>65</v>
      </c>
      <c r="Z1716" s="2">
        <v>0</v>
      </c>
      <c r="AA1716" s="2"/>
      <c r="AB1716" s="2"/>
      <c r="AC1716" s="4">
        <f>P1716*U1716/1000000</f>
        <v>2.20218</v>
      </c>
      <c r="AD1716" s="4">
        <f>AC1716*(1-Z1716/100)</f>
        <v>2.20218</v>
      </c>
      <c r="AE1716" s="2" t="s">
        <v>66</v>
      </c>
      <c r="AF1716" s="2" t="s">
        <v>67</v>
      </c>
      <c r="AG1716" s="2"/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2206</v>
      </c>
      <c r="B1717" s="2" t="s">
        <v>2201</v>
      </c>
      <c r="C1717" s="2" t="s">
        <v>47</v>
      </c>
      <c r="D1717" s="2" t="s">
        <v>2202</v>
      </c>
      <c r="E1717" s="2" t="s">
        <v>177</v>
      </c>
      <c r="F1717" s="2" t="s">
        <v>50</v>
      </c>
      <c r="G1717" s="2" t="s">
        <v>2203</v>
      </c>
      <c r="H1717" s="2" t="s">
        <v>323</v>
      </c>
      <c r="I1717" s="2" t="s">
        <v>53</v>
      </c>
      <c r="J1717" s="2" t="s">
        <v>279</v>
      </c>
      <c r="K1717" s="2" t="s">
        <v>55</v>
      </c>
      <c r="L1717" s="2" t="s">
        <v>51</v>
      </c>
      <c r="M1717" s="2" t="s">
        <v>82</v>
      </c>
      <c r="N1717" s="3">
        <v>367.03</v>
      </c>
      <c r="O1717" s="3" t="s">
        <v>57</v>
      </c>
      <c r="P1717" s="4">
        <f>IF(O1717="吨",N1717*1000,IF(O1717="万立方米",N1717*10000,""))</f>
        <v>367030.0</v>
      </c>
      <c r="Q1717" s="2" t="s">
        <v>58</v>
      </c>
      <c r="R1717" s="2" t="s">
        <v>59</v>
      </c>
      <c r="S1717" s="2" t="s">
        <v>83</v>
      </c>
      <c r="T1717" s="2" t="s">
        <v>61</v>
      </c>
      <c r="U1717" s="4">
        <f>0.35</f>
        <v>0.35</v>
      </c>
      <c r="V1717" s="2" t="s">
        <v>62</v>
      </c>
      <c r="W1717" s="2" t="s">
        <v>84</v>
      </c>
      <c r="X1717" s="2" t="s">
        <v>64</v>
      </c>
      <c r="Y1717" s="2" t="s">
        <v>65</v>
      </c>
      <c r="Z1717" s="2">
        <v>0</v>
      </c>
      <c r="AA1717" s="2"/>
      <c r="AB1717" s="2"/>
      <c r="AC1717" s="4">
        <f>P1717*U1717/1000000</f>
        <v>0.12846049999999998</v>
      </c>
      <c r="AD1717" s="4">
        <f>AC1717*(1-Z1717/100)</f>
        <v>0.12846049999999998</v>
      </c>
      <c r="AE1717" s="2" t="s">
        <v>66</v>
      </c>
      <c r="AF1717" s="2" t="s">
        <v>67</v>
      </c>
      <c r="AG1717" s="2"/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2207</v>
      </c>
      <c r="B1718" s="2" t="s">
        <v>2201</v>
      </c>
      <c r="C1718" s="2" t="s">
        <v>47</v>
      </c>
      <c r="D1718" s="2" t="s">
        <v>2202</v>
      </c>
      <c r="E1718" s="2" t="s">
        <v>177</v>
      </c>
      <c r="F1718" s="2" t="s">
        <v>50</v>
      </c>
      <c r="G1718" s="2" t="s">
        <v>2203</v>
      </c>
      <c r="H1718" s="2" t="s">
        <v>323</v>
      </c>
      <c r="I1718" s="2" t="s">
        <v>53</v>
      </c>
      <c r="J1718" s="2" t="s">
        <v>279</v>
      </c>
      <c r="K1718" s="2" t="s">
        <v>55</v>
      </c>
      <c r="L1718" s="2" t="s">
        <v>51</v>
      </c>
      <c r="M1718" s="2" t="s">
        <v>86</v>
      </c>
      <c r="N1718" s="3">
        <v>367.03</v>
      </c>
      <c r="O1718" s="3" t="s">
        <v>57</v>
      </c>
      <c r="P1718" s="4">
        <f>IF(O1718="吨",N1718*1000,IF(O1718="万立方米",N1718*10000,""))</f>
        <v>367030.0</v>
      </c>
      <c r="Q1718" s="2" t="s">
        <v>58</v>
      </c>
      <c r="R1718" s="2" t="s">
        <v>59</v>
      </c>
      <c r="S1718" s="2" t="s">
        <v>87</v>
      </c>
      <c r="T1718" s="2" t="s">
        <v>88</v>
      </c>
      <c r="U1718" s="4">
        <f>0.75</f>
        <v>0.75</v>
      </c>
      <c r="V1718" s="2" t="s">
        <v>62</v>
      </c>
      <c r="W1718" s="2" t="s">
        <v>89</v>
      </c>
      <c r="X1718" s="2" t="s">
        <v>64</v>
      </c>
      <c r="Y1718" s="2" t="s">
        <v>65</v>
      </c>
      <c r="Z1718" s="2">
        <v>0</v>
      </c>
      <c r="AA1718" s="2"/>
      <c r="AB1718" s="2"/>
      <c r="AC1718" s="4">
        <f>P1718*U1718/1000000</f>
        <v>0.2752725</v>
      </c>
      <c r="AD1718" s="4">
        <f>AC1719*(1-AA1718/100)+(AC1718-AC1719)*(1-AB1718/100)</f>
        <v>0.2752725</v>
      </c>
      <c r="AE1718" s="2" t="s">
        <v>66</v>
      </c>
      <c r="AF1718" s="2" t="s">
        <v>67</v>
      </c>
      <c r="AG1718" s="2"/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2208</v>
      </c>
      <c r="B1719" s="2" t="s">
        <v>2201</v>
      </c>
      <c r="C1719" s="2" t="s">
        <v>47</v>
      </c>
      <c r="D1719" s="2" t="s">
        <v>2202</v>
      </c>
      <c r="E1719" s="2" t="s">
        <v>177</v>
      </c>
      <c r="F1719" s="2" t="s">
        <v>50</v>
      </c>
      <c r="G1719" s="2" t="s">
        <v>2203</v>
      </c>
      <c r="H1719" s="2" t="s">
        <v>323</v>
      </c>
      <c r="I1719" s="2" t="s">
        <v>53</v>
      </c>
      <c r="J1719" s="2" t="s">
        <v>279</v>
      </c>
      <c r="K1719" s="2" t="s">
        <v>55</v>
      </c>
      <c r="L1719" s="2" t="s">
        <v>51</v>
      </c>
      <c r="M1719" s="2" t="s">
        <v>91</v>
      </c>
      <c r="N1719" s="3">
        <v>367.03</v>
      </c>
      <c r="O1719" s="3" t="s">
        <v>57</v>
      </c>
      <c r="P1719" s="4">
        <f>IF(O1719="吨",N1719*1000,IF(O1719="万立方米",N1719*10000,""))</f>
        <v>367030.0</v>
      </c>
      <c r="Q1719" s="2" t="s">
        <v>58</v>
      </c>
      <c r="R1719" s="2" t="s">
        <v>59</v>
      </c>
      <c r="S1719" s="2" t="s">
        <v>92</v>
      </c>
      <c r="T1719" s="2" t="s">
        <v>88</v>
      </c>
      <c r="U1719" s="4">
        <f>0.75</f>
        <v>0.75</v>
      </c>
      <c r="V1719" s="2" t="s">
        <v>62</v>
      </c>
      <c r="W1719" s="2" t="s">
        <v>93</v>
      </c>
      <c r="X1719" s="2" t="s">
        <v>64</v>
      </c>
      <c r="Y1719" s="2" t="s">
        <v>65</v>
      </c>
      <c r="Z1719" s="2">
        <v>0</v>
      </c>
      <c r="AA1719" s="2"/>
      <c r="AB1719" s="2"/>
      <c r="AC1719" s="4">
        <f>P1719*U1719/1000000</f>
        <v>0.2752725</v>
      </c>
      <c r="AD1719" s="4">
        <f>AC1719*(1-Z1719/100)</f>
        <v>0.2752725</v>
      </c>
      <c r="AE1719" s="2" t="s">
        <v>66</v>
      </c>
      <c r="AF1719" s="2" t="s">
        <v>67</v>
      </c>
      <c r="AG1719" s="2"/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2209</v>
      </c>
      <c r="B1720" s="2" t="s">
        <v>2201</v>
      </c>
      <c r="C1720" s="2" t="s">
        <v>47</v>
      </c>
      <c r="D1720" s="2" t="s">
        <v>2202</v>
      </c>
      <c r="E1720" s="2" t="s">
        <v>177</v>
      </c>
      <c r="F1720" s="2" t="s">
        <v>50</v>
      </c>
      <c r="G1720" s="2" t="s">
        <v>2203</v>
      </c>
      <c r="H1720" s="2" t="s">
        <v>323</v>
      </c>
      <c r="I1720" s="2" t="s">
        <v>53</v>
      </c>
      <c r="J1720" s="2" t="s">
        <v>279</v>
      </c>
      <c r="K1720" s="2" t="s">
        <v>55</v>
      </c>
      <c r="L1720" s="2" t="s">
        <v>51</v>
      </c>
      <c r="M1720" s="2" t="s">
        <v>95</v>
      </c>
      <c r="N1720" s="3">
        <v>367.03</v>
      </c>
      <c r="O1720" s="3" t="s">
        <v>57</v>
      </c>
      <c r="P1720" s="4">
        <f>IF(O1720="吨",N1720*1000,IF(O1720="万立方米",N1720*10000,""))</f>
        <v>367030.0</v>
      </c>
      <c r="Q1720" s="2" t="s">
        <v>58</v>
      </c>
      <c r="R1720" s="2" t="s">
        <v>59</v>
      </c>
      <c r="S1720" s="2" t="s">
        <v>96</v>
      </c>
      <c r="T1720" s="2" t="s">
        <v>97</v>
      </c>
      <c r="U1720" s="4">
        <f>1.7</f>
        <v>1.7</v>
      </c>
      <c r="V1720" s="2" t="s">
        <v>62</v>
      </c>
      <c r="W1720" s="2" t="s">
        <v>98</v>
      </c>
      <c r="X1720" s="2" t="s">
        <v>64</v>
      </c>
      <c r="Y1720" s="2" t="s">
        <v>65</v>
      </c>
      <c r="Z1720" s="2">
        <v>0</v>
      </c>
      <c r="AA1720" s="2"/>
      <c r="AB1720" s="2"/>
      <c r="AC1720" s="4">
        <f>P1720*U1720/1000000</f>
        <v>0.623951</v>
      </c>
      <c r="AD1720" s="4">
        <f>AC1720*(1-Z1720/100)</f>
        <v>0.623951</v>
      </c>
      <c r="AE1720" s="2" t="s">
        <v>66</v>
      </c>
      <c r="AF1720" s="2" t="s">
        <v>67</v>
      </c>
      <c r="AG1720" s="2"/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2210</v>
      </c>
      <c r="B1721" s="2" t="s">
        <v>2201</v>
      </c>
      <c r="C1721" s="2" t="s">
        <v>47</v>
      </c>
      <c r="D1721" s="2" t="s">
        <v>2202</v>
      </c>
      <c r="E1721" s="2" t="s">
        <v>177</v>
      </c>
      <c r="F1721" s="2" t="s">
        <v>50</v>
      </c>
      <c r="G1721" s="2" t="s">
        <v>2203</v>
      </c>
      <c r="H1721" s="2" t="s">
        <v>323</v>
      </c>
      <c r="I1721" s="2" t="s">
        <v>53</v>
      </c>
      <c r="J1721" s="2" t="s">
        <v>279</v>
      </c>
      <c r="K1721" s="2" t="s">
        <v>55</v>
      </c>
      <c r="L1721" s="2" t="s">
        <v>51</v>
      </c>
      <c r="M1721" s="2" t="s">
        <v>100</v>
      </c>
      <c r="N1721" s="3">
        <v>367.03</v>
      </c>
      <c r="O1721" s="3" t="s">
        <v>57</v>
      </c>
      <c r="P1721" s="4">
        <f>IF(O1721="吨",N1721*1000,IF(O1721="万立方米",N1721*10000,""))</f>
        <v>367030.0</v>
      </c>
      <c r="Q1721" s="2" t="s">
        <v>58</v>
      </c>
      <c r="R1721" s="2" t="s">
        <v>59</v>
      </c>
      <c r="S1721" s="2" t="s">
        <v>101</v>
      </c>
      <c r="T1721" s="2" t="s">
        <v>75</v>
      </c>
      <c r="U1721" s="4">
        <f>0.12</f>
        <v>0.12</v>
      </c>
      <c r="V1721" s="2" t="s">
        <v>62</v>
      </c>
      <c r="W1721" s="2" t="s">
        <v>102</v>
      </c>
      <c r="X1721" s="2" t="s">
        <v>64</v>
      </c>
      <c r="Y1721" s="2" t="s">
        <v>65</v>
      </c>
      <c r="Z1721" s="2">
        <v>0</v>
      </c>
      <c r="AA1721" s="2"/>
      <c r="AB1721" s="2"/>
      <c r="AC1721" s="4">
        <f>P1721*U1721/1000000</f>
        <v>0.044043599999999995</v>
      </c>
      <c r="AD1721" s="4">
        <f>AC1721*(1-Z1721/100)</f>
        <v>0.044043599999999995</v>
      </c>
      <c r="AE1721" s="2" t="s">
        <v>66</v>
      </c>
      <c r="AF1721" s="2" t="s">
        <v>67</v>
      </c>
      <c r="AG1721" s="2"/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2211</v>
      </c>
      <c r="B1722" s="2" t="s">
        <v>2201</v>
      </c>
      <c r="C1722" s="2" t="s">
        <v>47</v>
      </c>
      <c r="D1722" s="2" t="s">
        <v>2202</v>
      </c>
      <c r="E1722" s="2" t="s">
        <v>177</v>
      </c>
      <c r="F1722" s="2" t="s">
        <v>50</v>
      </c>
      <c r="G1722" s="2" t="s">
        <v>2203</v>
      </c>
      <c r="H1722" s="2" t="s">
        <v>323</v>
      </c>
      <c r="I1722" s="2"/>
      <c r="J1722" s="2"/>
      <c r="K1722" s="2"/>
      <c r="L1722" s="2"/>
      <c r="M1722" s="2" t="s">
        <v>104</v>
      </c>
      <c r="N1722" s="3"/>
      <c r="O1722" s="3"/>
      <c r="P1722" s="4">
        <v>0.0</v>
      </c>
      <c r="Q1722" s="2" t="s">
        <v>105</v>
      </c>
      <c r="R1722" s="2" t="s">
        <v>106</v>
      </c>
      <c r="S1722" s="2" t="s">
        <v>107</v>
      </c>
      <c r="T1722" s="2" t="s">
        <v>108</v>
      </c>
      <c r="U1722" s="4">
        <f>0.0</f>
        <v>0.0</v>
      </c>
      <c r="V1722" s="2" t="s">
        <v>109</v>
      </c>
      <c r="W1722" s="2" t="s">
        <v>110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134</v>
      </c>
      <c r="AH1722" s="2" t="s">
        <v>69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2212</v>
      </c>
      <c r="B1723" s="2" t="s">
        <v>2213</v>
      </c>
      <c r="C1723" s="2" t="s">
        <v>47</v>
      </c>
      <c r="D1723" s="2" t="s">
        <v>875</v>
      </c>
      <c r="E1723" s="2" t="s">
        <v>258</v>
      </c>
      <c r="F1723" s="2" t="s">
        <v>228</v>
      </c>
      <c r="G1723" s="2" t="s">
        <v>117</v>
      </c>
      <c r="H1723" s="2" t="s">
        <v>138</v>
      </c>
      <c r="I1723" s="2" t="s">
        <v>53</v>
      </c>
      <c r="J1723" s="2" t="s">
        <v>118</v>
      </c>
      <c r="K1723" s="2" t="s">
        <v>118</v>
      </c>
      <c r="L1723" s="2" t="s">
        <v>119</v>
      </c>
      <c r="M1723" s="2" t="s">
        <v>56</v>
      </c>
      <c r="N1723" s="3">
        <v>49762</v>
      </c>
      <c r="O1723" s="3" t="s">
        <v>120</v>
      </c>
      <c r="P1723" s="2"/>
      <c r="Q1723" s="2"/>
      <c r="R1723" s="2" t="s">
        <v>121</v>
      </c>
      <c r="S1723" s="2"/>
      <c r="T1723" s="2" t="s">
        <v>108</v>
      </c>
      <c r="U1723" s="2"/>
      <c r="V1723" s="2"/>
      <c r="W1723" s="2" t="s">
        <v>122</v>
      </c>
      <c r="X1723" s="2" t="s">
        <v>64</v>
      </c>
      <c r="Y1723" s="2" t="s">
        <v>65</v>
      </c>
      <c r="Z1723" s="2">
        <v>0</v>
      </c>
      <c r="AA1723" s="2"/>
      <c r="AB1723" s="2"/>
      <c r="AC1723" s="2"/>
      <c r="AD1723" s="2"/>
      <c r="AE1723" s="2" t="s">
        <v>123</v>
      </c>
      <c r="AF1723" s="2" t="s">
        <v>124</v>
      </c>
      <c r="AG1723" s="2" t="s">
        <v>312</v>
      </c>
      <c r="AH1723" s="2" t="s">
        <v>69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2214</v>
      </c>
      <c r="B1724" s="2" t="s">
        <v>2213</v>
      </c>
      <c r="C1724" s="2" t="s">
        <v>47</v>
      </c>
      <c r="D1724" s="2" t="s">
        <v>875</v>
      </c>
      <c r="E1724" s="2" t="s">
        <v>258</v>
      </c>
      <c r="F1724" s="2" t="s">
        <v>228</v>
      </c>
      <c r="G1724" s="2" t="s">
        <v>117</v>
      </c>
      <c r="H1724" s="2" t="s">
        <v>138</v>
      </c>
      <c r="I1724" s="2" t="s">
        <v>53</v>
      </c>
      <c r="J1724" s="2" t="s">
        <v>118</v>
      </c>
      <c r="K1724" s="2" t="s">
        <v>118</v>
      </c>
      <c r="L1724" s="2" t="s">
        <v>119</v>
      </c>
      <c r="M1724" s="2" t="s">
        <v>73</v>
      </c>
      <c r="N1724" s="3">
        <v>49762</v>
      </c>
      <c r="O1724" s="3" t="s">
        <v>120</v>
      </c>
      <c r="P1724" s="2"/>
      <c r="Q1724" s="2"/>
      <c r="R1724" s="2" t="s">
        <v>121</v>
      </c>
      <c r="S1724" s="2"/>
      <c r="T1724" s="2" t="s">
        <v>108</v>
      </c>
      <c r="U1724" s="2"/>
      <c r="V1724" s="2"/>
      <c r="W1724" s="2" t="s">
        <v>122</v>
      </c>
      <c r="X1724" s="2" t="s">
        <v>64</v>
      </c>
      <c r="Y1724" s="2" t="s">
        <v>65</v>
      </c>
      <c r="Z1724" s="2">
        <v>0</v>
      </c>
      <c r="AA1724" s="2"/>
      <c r="AB1724" s="2"/>
      <c r="AC1724" s="2"/>
      <c r="AD1724" s="2"/>
      <c r="AE1724" s="2" t="s">
        <v>123</v>
      </c>
      <c r="AF1724" s="2" t="s">
        <v>124</v>
      </c>
      <c r="AG1724" s="2" t="s">
        <v>312</v>
      </c>
      <c r="AH1724" s="2" t="s">
        <v>69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2215</v>
      </c>
      <c r="B1725" s="2" t="s">
        <v>2213</v>
      </c>
      <c r="C1725" s="2" t="s">
        <v>47</v>
      </c>
      <c r="D1725" s="2" t="s">
        <v>875</v>
      </c>
      <c r="E1725" s="2" t="s">
        <v>258</v>
      </c>
      <c r="F1725" s="2" t="s">
        <v>228</v>
      </c>
      <c r="G1725" s="2" t="s">
        <v>117</v>
      </c>
      <c r="H1725" s="2" t="s">
        <v>138</v>
      </c>
      <c r="I1725" s="2" t="s">
        <v>53</v>
      </c>
      <c r="J1725" s="2" t="s">
        <v>118</v>
      </c>
      <c r="K1725" s="2" t="s">
        <v>118</v>
      </c>
      <c r="L1725" s="2" t="s">
        <v>119</v>
      </c>
      <c r="M1725" s="2" t="s">
        <v>78</v>
      </c>
      <c r="N1725" s="3">
        <v>49762</v>
      </c>
      <c r="O1725" s="3" t="s">
        <v>120</v>
      </c>
      <c r="P1725" s="2"/>
      <c r="Q1725" s="2"/>
      <c r="R1725" s="2" t="s">
        <v>121</v>
      </c>
      <c r="S1725" s="2"/>
      <c r="T1725" s="2" t="s">
        <v>108</v>
      </c>
      <c r="U1725" s="2"/>
      <c r="V1725" s="2"/>
      <c r="W1725" s="2" t="s">
        <v>122</v>
      </c>
      <c r="X1725" s="2" t="s">
        <v>64</v>
      </c>
      <c r="Y1725" s="2" t="s">
        <v>65</v>
      </c>
      <c r="Z1725" s="2">
        <v>0</v>
      </c>
      <c r="AA1725" s="2"/>
      <c r="AB1725" s="2"/>
      <c r="AC1725" s="2"/>
      <c r="AD1725" s="2"/>
      <c r="AE1725" s="2" t="s">
        <v>123</v>
      </c>
      <c r="AF1725" s="2" t="s">
        <v>124</v>
      </c>
      <c r="AG1725" s="2" t="s">
        <v>312</v>
      </c>
      <c r="AH1725" s="2" t="s">
        <v>69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2216</v>
      </c>
      <c r="B1726" s="2" t="s">
        <v>2213</v>
      </c>
      <c r="C1726" s="2" t="s">
        <v>47</v>
      </c>
      <c r="D1726" s="2" t="s">
        <v>875</v>
      </c>
      <c r="E1726" s="2" t="s">
        <v>258</v>
      </c>
      <c r="F1726" s="2" t="s">
        <v>228</v>
      </c>
      <c r="G1726" s="2" t="s">
        <v>117</v>
      </c>
      <c r="H1726" s="2" t="s">
        <v>138</v>
      </c>
      <c r="I1726" s="2" t="s">
        <v>53</v>
      </c>
      <c r="J1726" s="2" t="s">
        <v>118</v>
      </c>
      <c r="K1726" s="2" t="s">
        <v>118</v>
      </c>
      <c r="L1726" s="2" t="s">
        <v>119</v>
      </c>
      <c r="M1726" s="2" t="s">
        <v>82</v>
      </c>
      <c r="N1726" s="3">
        <v>49762</v>
      </c>
      <c r="O1726" s="3" t="s">
        <v>120</v>
      </c>
      <c r="P1726" s="2"/>
      <c r="Q1726" s="2"/>
      <c r="R1726" s="2" t="s">
        <v>121</v>
      </c>
      <c r="S1726" s="2"/>
      <c r="T1726" s="2" t="s">
        <v>108</v>
      </c>
      <c r="U1726" s="2"/>
      <c r="V1726" s="2"/>
      <c r="W1726" s="2" t="s">
        <v>122</v>
      </c>
      <c r="X1726" s="2" t="s">
        <v>64</v>
      </c>
      <c r="Y1726" s="2" t="s">
        <v>65</v>
      </c>
      <c r="Z1726" s="2">
        <v>0</v>
      </c>
      <c r="AA1726" s="2"/>
      <c r="AB1726" s="2"/>
      <c r="AC1726" s="2"/>
      <c r="AD1726" s="2"/>
      <c r="AE1726" s="2" t="s">
        <v>123</v>
      </c>
      <c r="AF1726" s="2" t="s">
        <v>124</v>
      </c>
      <c r="AG1726" s="2" t="s">
        <v>312</v>
      </c>
      <c r="AH1726" s="2" t="s">
        <v>69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2217</v>
      </c>
      <c r="B1727" s="2" t="s">
        <v>2213</v>
      </c>
      <c r="C1727" s="2" t="s">
        <v>47</v>
      </c>
      <c r="D1727" s="2" t="s">
        <v>875</v>
      </c>
      <c r="E1727" s="2" t="s">
        <v>258</v>
      </c>
      <c r="F1727" s="2" t="s">
        <v>228</v>
      </c>
      <c r="G1727" s="2" t="s">
        <v>117</v>
      </c>
      <c r="H1727" s="2" t="s">
        <v>138</v>
      </c>
      <c r="I1727" s="2" t="s">
        <v>53</v>
      </c>
      <c r="J1727" s="2" t="s">
        <v>118</v>
      </c>
      <c r="K1727" s="2" t="s">
        <v>118</v>
      </c>
      <c r="L1727" s="2" t="s">
        <v>119</v>
      </c>
      <c r="M1727" s="2" t="s">
        <v>86</v>
      </c>
      <c r="N1727" s="3">
        <v>49762</v>
      </c>
      <c r="O1727" s="3" t="s">
        <v>120</v>
      </c>
      <c r="P1727" s="2"/>
      <c r="Q1727" s="2"/>
      <c r="R1727" s="2" t="s">
        <v>121</v>
      </c>
      <c r="S1727" s="2"/>
      <c r="T1727" s="2" t="s">
        <v>108</v>
      </c>
      <c r="U1727" s="2"/>
      <c r="V1727" s="2"/>
      <c r="W1727" s="2" t="s">
        <v>122</v>
      </c>
      <c r="X1727" s="2" t="s">
        <v>64</v>
      </c>
      <c r="Y1727" s="2" t="s">
        <v>65</v>
      </c>
      <c r="Z1727" s="2">
        <v>0</v>
      </c>
      <c r="AA1727" s="2"/>
      <c r="AB1727" s="2"/>
      <c r="AC1727" s="2"/>
      <c r="AD1727" s="2"/>
      <c r="AE1727" s="2" t="s">
        <v>123</v>
      </c>
      <c r="AF1727" s="2" t="s">
        <v>124</v>
      </c>
      <c r="AG1727" s="2" t="s">
        <v>312</v>
      </c>
      <c r="AH1727" s="2" t="s">
        <v>69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2218</v>
      </c>
      <c r="B1728" s="2" t="s">
        <v>2213</v>
      </c>
      <c r="C1728" s="2" t="s">
        <v>47</v>
      </c>
      <c r="D1728" s="2" t="s">
        <v>875</v>
      </c>
      <c r="E1728" s="2" t="s">
        <v>258</v>
      </c>
      <c r="F1728" s="2" t="s">
        <v>228</v>
      </c>
      <c r="G1728" s="2" t="s">
        <v>117</v>
      </c>
      <c r="H1728" s="2" t="s">
        <v>138</v>
      </c>
      <c r="I1728" s="2" t="s">
        <v>53</v>
      </c>
      <c r="J1728" s="2" t="s">
        <v>118</v>
      </c>
      <c r="K1728" s="2" t="s">
        <v>118</v>
      </c>
      <c r="L1728" s="2" t="s">
        <v>119</v>
      </c>
      <c r="M1728" s="2" t="s">
        <v>91</v>
      </c>
      <c r="N1728" s="3">
        <v>49762</v>
      </c>
      <c r="O1728" s="3" t="s">
        <v>120</v>
      </c>
      <c r="P1728" s="2"/>
      <c r="Q1728" s="2"/>
      <c r="R1728" s="2" t="s">
        <v>121</v>
      </c>
      <c r="S1728" s="2"/>
      <c r="T1728" s="2" t="s">
        <v>108</v>
      </c>
      <c r="U1728" s="2"/>
      <c r="V1728" s="2"/>
      <c r="W1728" s="2" t="s">
        <v>122</v>
      </c>
      <c r="X1728" s="2" t="s">
        <v>64</v>
      </c>
      <c r="Y1728" s="2" t="s">
        <v>65</v>
      </c>
      <c r="Z1728" s="2">
        <v>0</v>
      </c>
      <c r="AA1728" s="2"/>
      <c r="AB1728" s="2"/>
      <c r="AC1728" s="2"/>
      <c r="AD1728" s="2"/>
      <c r="AE1728" s="2" t="s">
        <v>123</v>
      </c>
      <c r="AF1728" s="2" t="s">
        <v>124</v>
      </c>
      <c r="AG1728" s="2" t="s">
        <v>312</v>
      </c>
      <c r="AH1728" s="2" t="s">
        <v>69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2219</v>
      </c>
      <c r="B1729" s="2" t="s">
        <v>2213</v>
      </c>
      <c r="C1729" s="2" t="s">
        <v>47</v>
      </c>
      <c r="D1729" s="2" t="s">
        <v>875</v>
      </c>
      <c r="E1729" s="2" t="s">
        <v>258</v>
      </c>
      <c r="F1729" s="2" t="s">
        <v>228</v>
      </c>
      <c r="G1729" s="2" t="s">
        <v>117</v>
      </c>
      <c r="H1729" s="2" t="s">
        <v>138</v>
      </c>
      <c r="I1729" s="2" t="s">
        <v>53</v>
      </c>
      <c r="J1729" s="2" t="s">
        <v>118</v>
      </c>
      <c r="K1729" s="2" t="s">
        <v>118</v>
      </c>
      <c r="L1729" s="2" t="s">
        <v>119</v>
      </c>
      <c r="M1729" s="2" t="s">
        <v>95</v>
      </c>
      <c r="N1729" s="3">
        <v>49762</v>
      </c>
      <c r="O1729" s="3" t="s">
        <v>120</v>
      </c>
      <c r="P1729" s="2"/>
      <c r="Q1729" s="2"/>
      <c r="R1729" s="2" t="s">
        <v>121</v>
      </c>
      <c r="S1729" s="2"/>
      <c r="T1729" s="2" t="s">
        <v>108</v>
      </c>
      <c r="U1729" s="2"/>
      <c r="V1729" s="2"/>
      <c r="W1729" s="2" t="s">
        <v>122</v>
      </c>
      <c r="X1729" s="2" t="s">
        <v>64</v>
      </c>
      <c r="Y1729" s="2" t="s">
        <v>65</v>
      </c>
      <c r="Z1729" s="2">
        <v>0</v>
      </c>
      <c r="AA1729" s="2"/>
      <c r="AB1729" s="2"/>
      <c r="AC1729" s="2"/>
      <c r="AD1729" s="2"/>
      <c r="AE1729" s="2" t="s">
        <v>123</v>
      </c>
      <c r="AF1729" s="2" t="s">
        <v>124</v>
      </c>
      <c r="AG1729" s="2" t="s">
        <v>312</v>
      </c>
      <c r="AH1729" s="2" t="s">
        <v>69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2220</v>
      </c>
      <c r="B1730" s="2" t="s">
        <v>2213</v>
      </c>
      <c r="C1730" s="2" t="s">
        <v>47</v>
      </c>
      <c r="D1730" s="2" t="s">
        <v>875</v>
      </c>
      <c r="E1730" s="2" t="s">
        <v>258</v>
      </c>
      <c r="F1730" s="2" t="s">
        <v>228</v>
      </c>
      <c r="G1730" s="2" t="s">
        <v>117</v>
      </c>
      <c r="H1730" s="2" t="s">
        <v>138</v>
      </c>
      <c r="I1730" s="2" t="s">
        <v>53</v>
      </c>
      <c r="J1730" s="2" t="s">
        <v>118</v>
      </c>
      <c r="K1730" s="2" t="s">
        <v>118</v>
      </c>
      <c r="L1730" s="2" t="s">
        <v>119</v>
      </c>
      <c r="M1730" s="2" t="s">
        <v>100</v>
      </c>
      <c r="N1730" s="3">
        <v>49762</v>
      </c>
      <c r="O1730" s="3" t="s">
        <v>120</v>
      </c>
      <c r="P1730" s="2"/>
      <c r="Q1730" s="2"/>
      <c r="R1730" s="2" t="s">
        <v>121</v>
      </c>
      <c r="S1730" s="2"/>
      <c r="T1730" s="2" t="s">
        <v>108</v>
      </c>
      <c r="U1730" s="2"/>
      <c r="V1730" s="2"/>
      <c r="W1730" s="2" t="s">
        <v>122</v>
      </c>
      <c r="X1730" s="2" t="s">
        <v>64</v>
      </c>
      <c r="Y1730" s="2" t="s">
        <v>65</v>
      </c>
      <c r="Z1730" s="2">
        <v>0</v>
      </c>
      <c r="AA1730" s="2"/>
      <c r="AB1730" s="2"/>
      <c r="AC1730" s="2"/>
      <c r="AD1730" s="2"/>
      <c r="AE1730" s="2" t="s">
        <v>123</v>
      </c>
      <c r="AF1730" s="2" t="s">
        <v>124</v>
      </c>
      <c r="AG1730" s="2" t="s">
        <v>312</v>
      </c>
      <c r="AH1730" s="2" t="s">
        <v>69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2221</v>
      </c>
      <c r="B1731" s="2" t="s">
        <v>2213</v>
      </c>
      <c r="C1731" s="2" t="s">
        <v>47</v>
      </c>
      <c r="D1731" s="2" t="s">
        <v>875</v>
      </c>
      <c r="E1731" s="2" t="s">
        <v>258</v>
      </c>
      <c r="F1731" s="2" t="s">
        <v>228</v>
      </c>
      <c r="G1731" s="2" t="s">
        <v>117</v>
      </c>
      <c r="H1731" s="2" t="s">
        <v>138</v>
      </c>
      <c r="I1731" s="2"/>
      <c r="J1731" s="2"/>
      <c r="K1731" s="2" t="s">
        <v>147</v>
      </c>
      <c r="L1731" s="2" t="s">
        <v>148</v>
      </c>
      <c r="M1731" s="2" t="s">
        <v>104</v>
      </c>
      <c r="N1731" s="3"/>
      <c r="O1731" s="3"/>
      <c r="P1731" s="2"/>
      <c r="Q1731" s="2" t="s">
        <v>105</v>
      </c>
      <c r="R1731" s="2" t="s">
        <v>106</v>
      </c>
      <c r="S1731" s="2" t="s">
        <v>107</v>
      </c>
      <c r="T1731" s="2" t="s">
        <v>108</v>
      </c>
      <c r="U1731" s="2"/>
      <c r="V1731" s="2" t="s">
        <v>109</v>
      </c>
      <c r="W1731" s="2" t="s">
        <v>110</v>
      </c>
      <c r="X1731" s="2"/>
      <c r="Y1731" s="2" t="s">
        <v>65</v>
      </c>
      <c r="Z1731" s="2">
        <v>0</v>
      </c>
      <c r="AA1731" s="2"/>
      <c r="AB1731" s="2"/>
      <c r="AC1731" s="2"/>
      <c r="AD1731" s="2"/>
      <c r="AE1731" s="2" t="s">
        <v>123</v>
      </c>
      <c r="AF1731" s="2" t="s">
        <v>222</v>
      </c>
      <c r="AG1731" s="2" t="s">
        <v>223</v>
      </c>
      <c r="AH1731" s="2" t="s">
        <v>69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2222</v>
      </c>
      <c r="B1732" s="2" t="s">
        <v>2223</v>
      </c>
      <c r="C1732" s="2" t="s">
        <v>47</v>
      </c>
      <c r="D1732" s="2" t="s">
        <v>1682</v>
      </c>
      <c r="E1732" s="2" t="s">
        <v>898</v>
      </c>
      <c r="F1732" s="2" t="s">
        <v>228</v>
      </c>
      <c r="G1732" s="2" t="s">
        <v>179</v>
      </c>
      <c r="H1732" s="2" t="s">
        <v>323</v>
      </c>
      <c r="I1732" s="2" t="s">
        <v>53</v>
      </c>
      <c r="J1732" s="2" t="s">
        <v>118</v>
      </c>
      <c r="K1732" s="2" t="s">
        <v>118</v>
      </c>
      <c r="L1732" s="2"/>
      <c r="M1732" s="2" t="s">
        <v>56</v>
      </c>
      <c r="N1732" s="3">
        <v>51.4</v>
      </c>
      <c r="O1732" s="3" t="s">
        <v>120</v>
      </c>
      <c r="P1732" s="2"/>
      <c r="Q1732" s="2"/>
      <c r="R1732" s="2" t="s">
        <v>121</v>
      </c>
      <c r="S1732" s="2"/>
      <c r="T1732" s="2" t="s">
        <v>108</v>
      </c>
      <c r="U1732" s="2"/>
      <c r="V1732" s="2"/>
      <c r="W1732" s="2" t="s">
        <v>122</v>
      </c>
      <c r="X1732" s="2" t="s">
        <v>64</v>
      </c>
      <c r="Y1732" s="2" t="s">
        <v>65</v>
      </c>
      <c r="Z1732" s="2">
        <v>0</v>
      </c>
      <c r="AA1732" s="2"/>
      <c r="AB1732" s="2"/>
      <c r="AC1732" s="2"/>
      <c r="AD1732" s="2"/>
      <c r="AE1732" s="2" t="s">
        <v>123</v>
      </c>
      <c r="AF1732" s="2" t="s">
        <v>124</v>
      </c>
      <c r="AG1732" s="2" t="s">
        <v>125</v>
      </c>
      <c r="AH1732" s="2" t="s">
        <v>69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2224</v>
      </c>
      <c r="B1733" s="2" t="s">
        <v>2223</v>
      </c>
      <c r="C1733" s="2" t="s">
        <v>47</v>
      </c>
      <c r="D1733" s="2" t="s">
        <v>1682</v>
      </c>
      <c r="E1733" s="2" t="s">
        <v>898</v>
      </c>
      <c r="F1733" s="2" t="s">
        <v>228</v>
      </c>
      <c r="G1733" s="2" t="s">
        <v>179</v>
      </c>
      <c r="H1733" s="2" t="s">
        <v>323</v>
      </c>
      <c r="I1733" s="2" t="s">
        <v>53</v>
      </c>
      <c r="J1733" s="2" t="s">
        <v>118</v>
      </c>
      <c r="K1733" s="2" t="s">
        <v>118</v>
      </c>
      <c r="L1733" s="2"/>
      <c r="M1733" s="2" t="s">
        <v>73</v>
      </c>
      <c r="N1733" s="3">
        <v>51.4</v>
      </c>
      <c r="O1733" s="3" t="s">
        <v>120</v>
      </c>
      <c r="P1733" s="2"/>
      <c r="Q1733" s="2"/>
      <c r="R1733" s="2" t="s">
        <v>121</v>
      </c>
      <c r="S1733" s="2"/>
      <c r="T1733" s="2" t="s">
        <v>108</v>
      </c>
      <c r="U1733" s="2"/>
      <c r="V1733" s="2"/>
      <c r="W1733" s="2" t="s">
        <v>122</v>
      </c>
      <c r="X1733" s="2" t="s">
        <v>64</v>
      </c>
      <c r="Y1733" s="2" t="s">
        <v>65</v>
      </c>
      <c r="Z1733" s="2">
        <v>0</v>
      </c>
      <c r="AA1733" s="2"/>
      <c r="AB1733" s="2"/>
      <c r="AC1733" s="2"/>
      <c r="AD1733" s="2"/>
      <c r="AE1733" s="2" t="s">
        <v>123</v>
      </c>
      <c r="AF1733" s="2" t="s">
        <v>124</v>
      </c>
      <c r="AG1733" s="2" t="s">
        <v>125</v>
      </c>
      <c r="AH1733" s="2" t="s">
        <v>69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2225</v>
      </c>
      <c r="B1734" s="2" t="s">
        <v>2223</v>
      </c>
      <c r="C1734" s="2" t="s">
        <v>47</v>
      </c>
      <c r="D1734" s="2" t="s">
        <v>1682</v>
      </c>
      <c r="E1734" s="2" t="s">
        <v>898</v>
      </c>
      <c r="F1734" s="2" t="s">
        <v>228</v>
      </c>
      <c r="G1734" s="2" t="s">
        <v>179</v>
      </c>
      <c r="H1734" s="2" t="s">
        <v>323</v>
      </c>
      <c r="I1734" s="2" t="s">
        <v>53</v>
      </c>
      <c r="J1734" s="2" t="s">
        <v>118</v>
      </c>
      <c r="K1734" s="2" t="s">
        <v>118</v>
      </c>
      <c r="L1734" s="2"/>
      <c r="M1734" s="2" t="s">
        <v>78</v>
      </c>
      <c r="N1734" s="3">
        <v>51.4</v>
      </c>
      <c r="O1734" s="3" t="s">
        <v>120</v>
      </c>
      <c r="P1734" s="2"/>
      <c r="Q1734" s="2"/>
      <c r="R1734" s="2" t="s">
        <v>121</v>
      </c>
      <c r="S1734" s="2"/>
      <c r="T1734" s="2" t="s">
        <v>108</v>
      </c>
      <c r="U1734" s="2"/>
      <c r="V1734" s="2"/>
      <c r="W1734" s="2" t="s">
        <v>122</v>
      </c>
      <c r="X1734" s="2" t="s">
        <v>64</v>
      </c>
      <c r="Y1734" s="2" t="s">
        <v>65</v>
      </c>
      <c r="Z1734" s="2">
        <v>0</v>
      </c>
      <c r="AA1734" s="2"/>
      <c r="AB1734" s="2"/>
      <c r="AC1734" s="2"/>
      <c r="AD1734" s="2"/>
      <c r="AE1734" s="2" t="s">
        <v>123</v>
      </c>
      <c r="AF1734" s="2" t="s">
        <v>124</v>
      </c>
      <c r="AG1734" s="2" t="s">
        <v>125</v>
      </c>
      <c r="AH1734" s="2" t="s">
        <v>69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2226</v>
      </c>
      <c r="B1735" s="2" t="s">
        <v>2223</v>
      </c>
      <c r="C1735" s="2" t="s">
        <v>47</v>
      </c>
      <c r="D1735" s="2" t="s">
        <v>1682</v>
      </c>
      <c r="E1735" s="2" t="s">
        <v>898</v>
      </c>
      <c r="F1735" s="2" t="s">
        <v>228</v>
      </c>
      <c r="G1735" s="2" t="s">
        <v>179</v>
      </c>
      <c r="H1735" s="2" t="s">
        <v>323</v>
      </c>
      <c r="I1735" s="2" t="s">
        <v>53</v>
      </c>
      <c r="J1735" s="2" t="s">
        <v>118</v>
      </c>
      <c r="K1735" s="2" t="s">
        <v>118</v>
      </c>
      <c r="L1735" s="2"/>
      <c r="M1735" s="2" t="s">
        <v>82</v>
      </c>
      <c r="N1735" s="3">
        <v>51.4</v>
      </c>
      <c r="O1735" s="3" t="s">
        <v>120</v>
      </c>
      <c r="P1735" s="2"/>
      <c r="Q1735" s="2"/>
      <c r="R1735" s="2" t="s">
        <v>121</v>
      </c>
      <c r="S1735" s="2"/>
      <c r="T1735" s="2" t="s">
        <v>108</v>
      </c>
      <c r="U1735" s="2"/>
      <c r="V1735" s="2"/>
      <c r="W1735" s="2" t="s">
        <v>122</v>
      </c>
      <c r="X1735" s="2" t="s">
        <v>64</v>
      </c>
      <c r="Y1735" s="2" t="s">
        <v>65</v>
      </c>
      <c r="Z1735" s="2">
        <v>0</v>
      </c>
      <c r="AA1735" s="2"/>
      <c r="AB1735" s="2"/>
      <c r="AC1735" s="2"/>
      <c r="AD1735" s="2"/>
      <c r="AE1735" s="2" t="s">
        <v>123</v>
      </c>
      <c r="AF1735" s="2" t="s">
        <v>124</v>
      </c>
      <c r="AG1735" s="2" t="s">
        <v>125</v>
      </c>
      <c r="AH1735" s="2" t="s">
        <v>69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2227</v>
      </c>
      <c r="B1736" s="2" t="s">
        <v>2223</v>
      </c>
      <c r="C1736" s="2" t="s">
        <v>47</v>
      </c>
      <c r="D1736" s="2" t="s">
        <v>1682</v>
      </c>
      <c r="E1736" s="2" t="s">
        <v>898</v>
      </c>
      <c r="F1736" s="2" t="s">
        <v>228</v>
      </c>
      <c r="G1736" s="2" t="s">
        <v>179</v>
      </c>
      <c r="H1736" s="2" t="s">
        <v>323</v>
      </c>
      <c r="I1736" s="2" t="s">
        <v>53</v>
      </c>
      <c r="J1736" s="2" t="s">
        <v>118</v>
      </c>
      <c r="K1736" s="2" t="s">
        <v>118</v>
      </c>
      <c r="L1736" s="2"/>
      <c r="M1736" s="2" t="s">
        <v>86</v>
      </c>
      <c r="N1736" s="3">
        <v>51.4</v>
      </c>
      <c r="O1736" s="3" t="s">
        <v>120</v>
      </c>
      <c r="P1736" s="2"/>
      <c r="Q1736" s="2"/>
      <c r="R1736" s="2" t="s">
        <v>121</v>
      </c>
      <c r="S1736" s="2"/>
      <c r="T1736" s="2" t="s">
        <v>108</v>
      </c>
      <c r="U1736" s="2"/>
      <c r="V1736" s="2"/>
      <c r="W1736" s="2" t="s">
        <v>122</v>
      </c>
      <c r="X1736" s="2" t="s">
        <v>64</v>
      </c>
      <c r="Y1736" s="2" t="s">
        <v>65</v>
      </c>
      <c r="Z1736" s="2">
        <v>0</v>
      </c>
      <c r="AA1736" s="2"/>
      <c r="AB1736" s="2"/>
      <c r="AC1736" s="2"/>
      <c r="AD1736" s="2"/>
      <c r="AE1736" s="2" t="s">
        <v>123</v>
      </c>
      <c r="AF1736" s="2" t="s">
        <v>124</v>
      </c>
      <c r="AG1736" s="2" t="s">
        <v>125</v>
      </c>
      <c r="AH1736" s="2" t="s">
        <v>69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2228</v>
      </c>
      <c r="B1737" s="2" t="s">
        <v>2223</v>
      </c>
      <c r="C1737" s="2" t="s">
        <v>47</v>
      </c>
      <c r="D1737" s="2" t="s">
        <v>1682</v>
      </c>
      <c r="E1737" s="2" t="s">
        <v>898</v>
      </c>
      <c r="F1737" s="2" t="s">
        <v>228</v>
      </c>
      <c r="G1737" s="2" t="s">
        <v>179</v>
      </c>
      <c r="H1737" s="2" t="s">
        <v>323</v>
      </c>
      <c r="I1737" s="2" t="s">
        <v>53</v>
      </c>
      <c r="J1737" s="2" t="s">
        <v>118</v>
      </c>
      <c r="K1737" s="2" t="s">
        <v>118</v>
      </c>
      <c r="L1737" s="2"/>
      <c r="M1737" s="2" t="s">
        <v>91</v>
      </c>
      <c r="N1737" s="3">
        <v>51.4</v>
      </c>
      <c r="O1737" s="3" t="s">
        <v>120</v>
      </c>
      <c r="P1737" s="2"/>
      <c r="Q1737" s="2"/>
      <c r="R1737" s="2" t="s">
        <v>121</v>
      </c>
      <c r="S1737" s="2"/>
      <c r="T1737" s="2" t="s">
        <v>108</v>
      </c>
      <c r="U1737" s="2"/>
      <c r="V1737" s="2"/>
      <c r="W1737" s="2" t="s">
        <v>122</v>
      </c>
      <c r="X1737" s="2" t="s">
        <v>64</v>
      </c>
      <c r="Y1737" s="2" t="s">
        <v>65</v>
      </c>
      <c r="Z1737" s="2">
        <v>0</v>
      </c>
      <c r="AA1737" s="2"/>
      <c r="AB1737" s="2"/>
      <c r="AC1737" s="2"/>
      <c r="AD1737" s="2"/>
      <c r="AE1737" s="2" t="s">
        <v>123</v>
      </c>
      <c r="AF1737" s="2" t="s">
        <v>124</v>
      </c>
      <c r="AG1737" s="2" t="s">
        <v>125</v>
      </c>
      <c r="AH1737" s="2" t="s">
        <v>69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2229</v>
      </c>
      <c r="B1738" s="2" t="s">
        <v>2223</v>
      </c>
      <c r="C1738" s="2" t="s">
        <v>47</v>
      </c>
      <c r="D1738" s="2" t="s">
        <v>1682</v>
      </c>
      <c r="E1738" s="2" t="s">
        <v>898</v>
      </c>
      <c r="F1738" s="2" t="s">
        <v>228</v>
      </c>
      <c r="G1738" s="2" t="s">
        <v>179</v>
      </c>
      <c r="H1738" s="2" t="s">
        <v>323</v>
      </c>
      <c r="I1738" s="2" t="s">
        <v>53</v>
      </c>
      <c r="J1738" s="2" t="s">
        <v>118</v>
      </c>
      <c r="K1738" s="2" t="s">
        <v>118</v>
      </c>
      <c r="L1738" s="2"/>
      <c r="M1738" s="2" t="s">
        <v>95</v>
      </c>
      <c r="N1738" s="3">
        <v>51.4</v>
      </c>
      <c r="O1738" s="3" t="s">
        <v>120</v>
      </c>
      <c r="P1738" s="2"/>
      <c r="Q1738" s="2"/>
      <c r="R1738" s="2" t="s">
        <v>121</v>
      </c>
      <c r="S1738" s="2"/>
      <c r="T1738" s="2" t="s">
        <v>108</v>
      </c>
      <c r="U1738" s="2"/>
      <c r="V1738" s="2"/>
      <c r="W1738" s="2" t="s">
        <v>122</v>
      </c>
      <c r="X1738" s="2" t="s">
        <v>64</v>
      </c>
      <c r="Y1738" s="2" t="s">
        <v>65</v>
      </c>
      <c r="Z1738" s="2">
        <v>0</v>
      </c>
      <c r="AA1738" s="2"/>
      <c r="AB1738" s="2"/>
      <c r="AC1738" s="2"/>
      <c r="AD1738" s="2"/>
      <c r="AE1738" s="2" t="s">
        <v>123</v>
      </c>
      <c r="AF1738" s="2" t="s">
        <v>124</v>
      </c>
      <c r="AG1738" s="2" t="s">
        <v>125</v>
      </c>
      <c r="AH1738" s="2" t="s">
        <v>69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2230</v>
      </c>
      <c r="B1739" s="2" t="s">
        <v>2223</v>
      </c>
      <c r="C1739" s="2" t="s">
        <v>47</v>
      </c>
      <c r="D1739" s="2" t="s">
        <v>1682</v>
      </c>
      <c r="E1739" s="2" t="s">
        <v>898</v>
      </c>
      <c r="F1739" s="2" t="s">
        <v>228</v>
      </c>
      <c r="G1739" s="2" t="s">
        <v>179</v>
      </c>
      <c r="H1739" s="2" t="s">
        <v>323</v>
      </c>
      <c r="I1739" s="2" t="s">
        <v>53</v>
      </c>
      <c r="J1739" s="2" t="s">
        <v>118</v>
      </c>
      <c r="K1739" s="2" t="s">
        <v>118</v>
      </c>
      <c r="L1739" s="2"/>
      <c r="M1739" s="2" t="s">
        <v>100</v>
      </c>
      <c r="N1739" s="3">
        <v>51.4</v>
      </c>
      <c r="O1739" s="3" t="s">
        <v>120</v>
      </c>
      <c r="P1739" s="2"/>
      <c r="Q1739" s="2"/>
      <c r="R1739" s="2" t="s">
        <v>121</v>
      </c>
      <c r="S1739" s="2"/>
      <c r="T1739" s="2" t="s">
        <v>108</v>
      </c>
      <c r="U1739" s="2"/>
      <c r="V1739" s="2"/>
      <c r="W1739" s="2" t="s">
        <v>122</v>
      </c>
      <c r="X1739" s="2" t="s">
        <v>64</v>
      </c>
      <c r="Y1739" s="2" t="s">
        <v>65</v>
      </c>
      <c r="Z1739" s="2">
        <v>0</v>
      </c>
      <c r="AA1739" s="2"/>
      <c r="AB1739" s="2"/>
      <c r="AC1739" s="2"/>
      <c r="AD1739" s="2"/>
      <c r="AE1739" s="2" t="s">
        <v>123</v>
      </c>
      <c r="AF1739" s="2" t="s">
        <v>124</v>
      </c>
      <c r="AG1739" s="2" t="s">
        <v>125</v>
      </c>
      <c r="AH1739" s="2" t="s">
        <v>69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2231</v>
      </c>
      <c r="B1740" s="2" t="s">
        <v>2223</v>
      </c>
      <c r="C1740" s="2" t="s">
        <v>47</v>
      </c>
      <c r="D1740" s="2" t="s">
        <v>1682</v>
      </c>
      <c r="E1740" s="2" t="s">
        <v>898</v>
      </c>
      <c r="F1740" s="2" t="s">
        <v>228</v>
      </c>
      <c r="G1740" s="2" t="s">
        <v>179</v>
      </c>
      <c r="H1740" s="2" t="s">
        <v>323</v>
      </c>
      <c r="I1740" s="2"/>
      <c r="J1740" s="2"/>
      <c r="K1740" s="2"/>
      <c r="L1740" s="2"/>
      <c r="M1740" s="2" t="s">
        <v>104</v>
      </c>
      <c r="N1740" s="3"/>
      <c r="O1740" s="3"/>
      <c r="P1740" s="4">
        <v>0.0</v>
      </c>
      <c r="Q1740" s="2" t="s">
        <v>105</v>
      </c>
      <c r="R1740" s="2" t="s">
        <v>106</v>
      </c>
      <c r="S1740" s="2" t="s">
        <v>107</v>
      </c>
      <c r="T1740" s="2" t="s">
        <v>108</v>
      </c>
      <c r="U1740" s="4">
        <f>0.0</f>
        <v>0.0</v>
      </c>
      <c r="V1740" s="2" t="s">
        <v>109</v>
      </c>
      <c r="W1740" s="2" t="s">
        <v>110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134</v>
      </c>
      <c r="AH1740" s="2" t="s">
        <v>69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2232</v>
      </c>
      <c r="B1741" s="2" t="s">
        <v>2233</v>
      </c>
      <c r="C1741" s="2" t="s">
        <v>47</v>
      </c>
      <c r="D1741" s="2" t="s">
        <v>2234</v>
      </c>
      <c r="E1741" s="2" t="s">
        <v>731</v>
      </c>
      <c r="F1741" s="2" t="s">
        <v>228</v>
      </c>
      <c r="G1741" s="2" t="s">
        <v>117</v>
      </c>
      <c r="H1741" s="2" t="s">
        <v>138</v>
      </c>
      <c r="I1741" s="2" t="s">
        <v>53</v>
      </c>
      <c r="J1741" s="2" t="s">
        <v>118</v>
      </c>
      <c r="K1741" s="2" t="s">
        <v>118</v>
      </c>
      <c r="L1741" s="2" t="s">
        <v>119</v>
      </c>
      <c r="M1741" s="2" t="s">
        <v>56</v>
      </c>
      <c r="N1741" s="3">
        <v>6222.523</v>
      </c>
      <c r="O1741" s="3" t="s">
        <v>120</v>
      </c>
      <c r="P1741" s="2"/>
      <c r="Q1741" s="2"/>
      <c r="R1741" s="2" t="s">
        <v>121</v>
      </c>
      <c r="S1741" s="2"/>
      <c r="T1741" s="2" t="s">
        <v>108</v>
      </c>
      <c r="U1741" s="2"/>
      <c r="V1741" s="2"/>
      <c r="W1741" s="2" t="s">
        <v>122</v>
      </c>
      <c r="X1741" s="2" t="s">
        <v>64</v>
      </c>
      <c r="Y1741" s="2" t="s">
        <v>65</v>
      </c>
      <c r="Z1741" s="2">
        <v>0</v>
      </c>
      <c r="AA1741" s="2"/>
      <c r="AB1741" s="2"/>
      <c r="AC1741" s="2"/>
      <c r="AD1741" s="2"/>
      <c r="AE1741" s="2" t="s">
        <v>123</v>
      </c>
      <c r="AF1741" s="2" t="s">
        <v>124</v>
      </c>
      <c r="AG1741" s="2" t="s">
        <v>312</v>
      </c>
      <c r="AH1741" s="2" t="s">
        <v>69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2235</v>
      </c>
      <c r="B1742" s="2" t="s">
        <v>2233</v>
      </c>
      <c r="C1742" s="2" t="s">
        <v>47</v>
      </c>
      <c r="D1742" s="2" t="s">
        <v>2234</v>
      </c>
      <c r="E1742" s="2" t="s">
        <v>731</v>
      </c>
      <c r="F1742" s="2" t="s">
        <v>228</v>
      </c>
      <c r="G1742" s="2" t="s">
        <v>117</v>
      </c>
      <c r="H1742" s="2" t="s">
        <v>138</v>
      </c>
      <c r="I1742" s="2" t="s">
        <v>53</v>
      </c>
      <c r="J1742" s="2" t="s">
        <v>118</v>
      </c>
      <c r="K1742" s="2" t="s">
        <v>118</v>
      </c>
      <c r="L1742" s="2" t="s">
        <v>119</v>
      </c>
      <c r="M1742" s="2" t="s">
        <v>73</v>
      </c>
      <c r="N1742" s="3">
        <v>6222.523</v>
      </c>
      <c r="O1742" s="3" t="s">
        <v>120</v>
      </c>
      <c r="P1742" s="2"/>
      <c r="Q1742" s="2"/>
      <c r="R1742" s="2" t="s">
        <v>121</v>
      </c>
      <c r="S1742" s="2"/>
      <c r="T1742" s="2" t="s">
        <v>108</v>
      </c>
      <c r="U1742" s="2"/>
      <c r="V1742" s="2"/>
      <c r="W1742" s="2" t="s">
        <v>122</v>
      </c>
      <c r="X1742" s="2" t="s">
        <v>64</v>
      </c>
      <c r="Y1742" s="2" t="s">
        <v>65</v>
      </c>
      <c r="Z1742" s="2">
        <v>0</v>
      </c>
      <c r="AA1742" s="2"/>
      <c r="AB1742" s="2"/>
      <c r="AC1742" s="2"/>
      <c r="AD1742" s="2"/>
      <c r="AE1742" s="2" t="s">
        <v>123</v>
      </c>
      <c r="AF1742" s="2" t="s">
        <v>124</v>
      </c>
      <c r="AG1742" s="2" t="s">
        <v>312</v>
      </c>
      <c r="AH1742" s="2" t="s">
        <v>69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2236</v>
      </c>
      <c r="B1743" s="2" t="s">
        <v>2233</v>
      </c>
      <c r="C1743" s="2" t="s">
        <v>47</v>
      </c>
      <c r="D1743" s="2" t="s">
        <v>2234</v>
      </c>
      <c r="E1743" s="2" t="s">
        <v>731</v>
      </c>
      <c r="F1743" s="2" t="s">
        <v>228</v>
      </c>
      <c r="G1743" s="2" t="s">
        <v>117</v>
      </c>
      <c r="H1743" s="2" t="s">
        <v>138</v>
      </c>
      <c r="I1743" s="2" t="s">
        <v>53</v>
      </c>
      <c r="J1743" s="2" t="s">
        <v>118</v>
      </c>
      <c r="K1743" s="2" t="s">
        <v>118</v>
      </c>
      <c r="L1743" s="2" t="s">
        <v>119</v>
      </c>
      <c r="M1743" s="2" t="s">
        <v>78</v>
      </c>
      <c r="N1743" s="3">
        <v>6222.523</v>
      </c>
      <c r="O1743" s="3" t="s">
        <v>120</v>
      </c>
      <c r="P1743" s="2"/>
      <c r="Q1743" s="2"/>
      <c r="R1743" s="2" t="s">
        <v>121</v>
      </c>
      <c r="S1743" s="2"/>
      <c r="T1743" s="2" t="s">
        <v>108</v>
      </c>
      <c r="U1743" s="2"/>
      <c r="V1743" s="2"/>
      <c r="W1743" s="2" t="s">
        <v>122</v>
      </c>
      <c r="X1743" s="2" t="s">
        <v>64</v>
      </c>
      <c r="Y1743" s="2" t="s">
        <v>65</v>
      </c>
      <c r="Z1743" s="2">
        <v>0</v>
      </c>
      <c r="AA1743" s="2"/>
      <c r="AB1743" s="2"/>
      <c r="AC1743" s="2"/>
      <c r="AD1743" s="2"/>
      <c r="AE1743" s="2" t="s">
        <v>123</v>
      </c>
      <c r="AF1743" s="2" t="s">
        <v>124</v>
      </c>
      <c r="AG1743" s="2" t="s">
        <v>312</v>
      </c>
      <c r="AH1743" s="2" t="s">
        <v>69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2237</v>
      </c>
      <c r="B1744" s="2" t="s">
        <v>2233</v>
      </c>
      <c r="C1744" s="2" t="s">
        <v>47</v>
      </c>
      <c r="D1744" s="2" t="s">
        <v>2234</v>
      </c>
      <c r="E1744" s="2" t="s">
        <v>731</v>
      </c>
      <c r="F1744" s="2" t="s">
        <v>228</v>
      </c>
      <c r="G1744" s="2" t="s">
        <v>117</v>
      </c>
      <c r="H1744" s="2" t="s">
        <v>138</v>
      </c>
      <c r="I1744" s="2" t="s">
        <v>53</v>
      </c>
      <c r="J1744" s="2" t="s">
        <v>118</v>
      </c>
      <c r="K1744" s="2" t="s">
        <v>118</v>
      </c>
      <c r="L1744" s="2" t="s">
        <v>119</v>
      </c>
      <c r="M1744" s="2" t="s">
        <v>82</v>
      </c>
      <c r="N1744" s="3">
        <v>6222.523</v>
      </c>
      <c r="O1744" s="3" t="s">
        <v>120</v>
      </c>
      <c r="P1744" s="2"/>
      <c r="Q1744" s="2"/>
      <c r="R1744" s="2" t="s">
        <v>121</v>
      </c>
      <c r="S1744" s="2"/>
      <c r="T1744" s="2" t="s">
        <v>108</v>
      </c>
      <c r="U1744" s="2"/>
      <c r="V1744" s="2"/>
      <c r="W1744" s="2" t="s">
        <v>122</v>
      </c>
      <c r="X1744" s="2" t="s">
        <v>64</v>
      </c>
      <c r="Y1744" s="2" t="s">
        <v>65</v>
      </c>
      <c r="Z1744" s="2">
        <v>0</v>
      </c>
      <c r="AA1744" s="2"/>
      <c r="AB1744" s="2"/>
      <c r="AC1744" s="2"/>
      <c r="AD1744" s="2"/>
      <c r="AE1744" s="2" t="s">
        <v>123</v>
      </c>
      <c r="AF1744" s="2" t="s">
        <v>124</v>
      </c>
      <c r="AG1744" s="2" t="s">
        <v>312</v>
      </c>
      <c r="AH1744" s="2" t="s">
        <v>69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2238</v>
      </c>
      <c r="B1745" s="2" t="s">
        <v>2233</v>
      </c>
      <c r="C1745" s="2" t="s">
        <v>47</v>
      </c>
      <c r="D1745" s="2" t="s">
        <v>2234</v>
      </c>
      <c r="E1745" s="2" t="s">
        <v>731</v>
      </c>
      <c r="F1745" s="2" t="s">
        <v>228</v>
      </c>
      <c r="G1745" s="2" t="s">
        <v>117</v>
      </c>
      <c r="H1745" s="2" t="s">
        <v>138</v>
      </c>
      <c r="I1745" s="2" t="s">
        <v>53</v>
      </c>
      <c r="J1745" s="2" t="s">
        <v>118</v>
      </c>
      <c r="K1745" s="2" t="s">
        <v>118</v>
      </c>
      <c r="L1745" s="2" t="s">
        <v>119</v>
      </c>
      <c r="M1745" s="2" t="s">
        <v>86</v>
      </c>
      <c r="N1745" s="3">
        <v>6222.523</v>
      </c>
      <c r="O1745" s="3" t="s">
        <v>120</v>
      </c>
      <c r="P1745" s="2"/>
      <c r="Q1745" s="2"/>
      <c r="R1745" s="2" t="s">
        <v>121</v>
      </c>
      <c r="S1745" s="2"/>
      <c r="T1745" s="2" t="s">
        <v>108</v>
      </c>
      <c r="U1745" s="2"/>
      <c r="V1745" s="2"/>
      <c r="W1745" s="2" t="s">
        <v>122</v>
      </c>
      <c r="X1745" s="2" t="s">
        <v>64</v>
      </c>
      <c r="Y1745" s="2" t="s">
        <v>65</v>
      </c>
      <c r="Z1745" s="2">
        <v>0</v>
      </c>
      <c r="AA1745" s="2"/>
      <c r="AB1745" s="2"/>
      <c r="AC1745" s="2"/>
      <c r="AD1745" s="2"/>
      <c r="AE1745" s="2" t="s">
        <v>123</v>
      </c>
      <c r="AF1745" s="2" t="s">
        <v>124</v>
      </c>
      <c r="AG1745" s="2" t="s">
        <v>312</v>
      </c>
      <c r="AH1745" s="2" t="s">
        <v>69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2239</v>
      </c>
      <c r="B1746" s="2" t="s">
        <v>2233</v>
      </c>
      <c r="C1746" s="2" t="s">
        <v>47</v>
      </c>
      <c r="D1746" s="2" t="s">
        <v>2234</v>
      </c>
      <c r="E1746" s="2" t="s">
        <v>731</v>
      </c>
      <c r="F1746" s="2" t="s">
        <v>228</v>
      </c>
      <c r="G1746" s="2" t="s">
        <v>117</v>
      </c>
      <c r="H1746" s="2" t="s">
        <v>138</v>
      </c>
      <c r="I1746" s="2" t="s">
        <v>53</v>
      </c>
      <c r="J1746" s="2" t="s">
        <v>118</v>
      </c>
      <c r="K1746" s="2" t="s">
        <v>118</v>
      </c>
      <c r="L1746" s="2" t="s">
        <v>119</v>
      </c>
      <c r="M1746" s="2" t="s">
        <v>91</v>
      </c>
      <c r="N1746" s="3">
        <v>6222.523</v>
      </c>
      <c r="O1746" s="3" t="s">
        <v>120</v>
      </c>
      <c r="P1746" s="2"/>
      <c r="Q1746" s="2"/>
      <c r="R1746" s="2" t="s">
        <v>121</v>
      </c>
      <c r="S1746" s="2"/>
      <c r="T1746" s="2" t="s">
        <v>108</v>
      </c>
      <c r="U1746" s="2"/>
      <c r="V1746" s="2"/>
      <c r="W1746" s="2" t="s">
        <v>122</v>
      </c>
      <c r="X1746" s="2" t="s">
        <v>64</v>
      </c>
      <c r="Y1746" s="2" t="s">
        <v>65</v>
      </c>
      <c r="Z1746" s="2">
        <v>0</v>
      </c>
      <c r="AA1746" s="2"/>
      <c r="AB1746" s="2"/>
      <c r="AC1746" s="2"/>
      <c r="AD1746" s="2"/>
      <c r="AE1746" s="2" t="s">
        <v>123</v>
      </c>
      <c r="AF1746" s="2" t="s">
        <v>124</v>
      </c>
      <c r="AG1746" s="2" t="s">
        <v>312</v>
      </c>
      <c r="AH1746" s="2" t="s">
        <v>69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2240</v>
      </c>
      <c r="B1747" s="2" t="s">
        <v>2233</v>
      </c>
      <c r="C1747" s="2" t="s">
        <v>47</v>
      </c>
      <c r="D1747" s="2" t="s">
        <v>2234</v>
      </c>
      <c r="E1747" s="2" t="s">
        <v>731</v>
      </c>
      <c r="F1747" s="2" t="s">
        <v>228</v>
      </c>
      <c r="G1747" s="2" t="s">
        <v>117</v>
      </c>
      <c r="H1747" s="2" t="s">
        <v>138</v>
      </c>
      <c r="I1747" s="2" t="s">
        <v>53</v>
      </c>
      <c r="J1747" s="2" t="s">
        <v>118</v>
      </c>
      <c r="K1747" s="2" t="s">
        <v>118</v>
      </c>
      <c r="L1747" s="2" t="s">
        <v>119</v>
      </c>
      <c r="M1747" s="2" t="s">
        <v>95</v>
      </c>
      <c r="N1747" s="3">
        <v>6222.523</v>
      </c>
      <c r="O1747" s="3" t="s">
        <v>120</v>
      </c>
      <c r="P1747" s="2"/>
      <c r="Q1747" s="2"/>
      <c r="R1747" s="2" t="s">
        <v>121</v>
      </c>
      <c r="S1747" s="2"/>
      <c r="T1747" s="2" t="s">
        <v>108</v>
      </c>
      <c r="U1747" s="2"/>
      <c r="V1747" s="2"/>
      <c r="W1747" s="2" t="s">
        <v>122</v>
      </c>
      <c r="X1747" s="2" t="s">
        <v>64</v>
      </c>
      <c r="Y1747" s="2" t="s">
        <v>65</v>
      </c>
      <c r="Z1747" s="2">
        <v>0</v>
      </c>
      <c r="AA1747" s="2"/>
      <c r="AB1747" s="2"/>
      <c r="AC1747" s="2"/>
      <c r="AD1747" s="2"/>
      <c r="AE1747" s="2" t="s">
        <v>123</v>
      </c>
      <c r="AF1747" s="2" t="s">
        <v>124</v>
      </c>
      <c r="AG1747" s="2" t="s">
        <v>312</v>
      </c>
      <c r="AH1747" s="2" t="s">
        <v>69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2241</v>
      </c>
      <c r="B1748" s="2" t="s">
        <v>2233</v>
      </c>
      <c r="C1748" s="2" t="s">
        <v>47</v>
      </c>
      <c r="D1748" s="2" t="s">
        <v>2234</v>
      </c>
      <c r="E1748" s="2" t="s">
        <v>731</v>
      </c>
      <c r="F1748" s="2" t="s">
        <v>228</v>
      </c>
      <c r="G1748" s="2" t="s">
        <v>117</v>
      </c>
      <c r="H1748" s="2" t="s">
        <v>138</v>
      </c>
      <c r="I1748" s="2" t="s">
        <v>53</v>
      </c>
      <c r="J1748" s="2" t="s">
        <v>118</v>
      </c>
      <c r="K1748" s="2" t="s">
        <v>118</v>
      </c>
      <c r="L1748" s="2" t="s">
        <v>119</v>
      </c>
      <c r="M1748" s="2" t="s">
        <v>100</v>
      </c>
      <c r="N1748" s="3">
        <v>6222.523</v>
      </c>
      <c r="O1748" s="3" t="s">
        <v>120</v>
      </c>
      <c r="P1748" s="2"/>
      <c r="Q1748" s="2"/>
      <c r="R1748" s="2" t="s">
        <v>121</v>
      </c>
      <c r="S1748" s="2"/>
      <c r="T1748" s="2" t="s">
        <v>108</v>
      </c>
      <c r="U1748" s="2"/>
      <c r="V1748" s="2"/>
      <c r="W1748" s="2" t="s">
        <v>122</v>
      </c>
      <c r="X1748" s="2" t="s">
        <v>64</v>
      </c>
      <c r="Y1748" s="2" t="s">
        <v>65</v>
      </c>
      <c r="Z1748" s="2">
        <v>0</v>
      </c>
      <c r="AA1748" s="2"/>
      <c r="AB1748" s="2"/>
      <c r="AC1748" s="2"/>
      <c r="AD1748" s="2"/>
      <c r="AE1748" s="2" t="s">
        <v>123</v>
      </c>
      <c r="AF1748" s="2" t="s">
        <v>124</v>
      </c>
      <c r="AG1748" s="2" t="s">
        <v>312</v>
      </c>
      <c r="AH1748" s="2" t="s">
        <v>69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2242</v>
      </c>
      <c r="B1749" s="2" t="s">
        <v>2233</v>
      </c>
      <c r="C1749" s="2" t="s">
        <v>47</v>
      </c>
      <c r="D1749" s="2" t="s">
        <v>2234</v>
      </c>
      <c r="E1749" s="2" t="s">
        <v>731</v>
      </c>
      <c r="F1749" s="2" t="s">
        <v>228</v>
      </c>
      <c r="G1749" s="2" t="s">
        <v>117</v>
      </c>
      <c r="H1749" s="2" t="s">
        <v>138</v>
      </c>
      <c r="I1749" s="2"/>
      <c r="J1749" s="2"/>
      <c r="K1749" s="2" t="s">
        <v>147</v>
      </c>
      <c r="L1749" s="2" t="s">
        <v>253</v>
      </c>
      <c r="M1749" s="2" t="s">
        <v>104</v>
      </c>
      <c r="N1749" s="3"/>
      <c r="O1749" s="3"/>
      <c r="P1749" s="2"/>
      <c r="Q1749" s="2" t="s">
        <v>105</v>
      </c>
      <c r="R1749" s="2" t="s">
        <v>106</v>
      </c>
      <c r="S1749" s="2" t="s">
        <v>107</v>
      </c>
      <c r="T1749" s="2" t="s">
        <v>108</v>
      </c>
      <c r="U1749" s="2"/>
      <c r="V1749" s="2" t="s">
        <v>109</v>
      </c>
      <c r="W1749" s="2" t="s">
        <v>110</v>
      </c>
      <c r="X1749" s="2"/>
      <c r="Y1749" s="2" t="s">
        <v>65</v>
      </c>
      <c r="Z1749" s="2">
        <v>0</v>
      </c>
      <c r="AA1749" s="2"/>
      <c r="AB1749" s="2"/>
      <c r="AC1749" s="2"/>
      <c r="AD1749" s="2"/>
      <c r="AE1749" s="2" t="s">
        <v>123</v>
      </c>
      <c r="AF1749" s="2" t="s">
        <v>222</v>
      </c>
      <c r="AG1749" s="2" t="s">
        <v>223</v>
      </c>
      <c r="AH1749" s="2" t="s">
        <v>69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2243</v>
      </c>
      <c r="B1750" s="2" t="s">
        <v>2244</v>
      </c>
      <c r="C1750" s="2" t="s">
        <v>47</v>
      </c>
      <c r="D1750" s="2" t="s">
        <v>886</v>
      </c>
      <c r="E1750" s="2" t="s">
        <v>377</v>
      </c>
      <c r="F1750" s="2" t="s">
        <v>228</v>
      </c>
      <c r="G1750" s="2" t="s">
        <v>181</v>
      </c>
      <c r="H1750" s="2" t="s">
        <v>433</v>
      </c>
      <c r="I1750" s="2" t="s">
        <v>53</v>
      </c>
      <c r="J1750" s="2" t="s">
        <v>118</v>
      </c>
      <c r="K1750" s="2" t="s">
        <v>118</v>
      </c>
      <c r="L1750" s="2" t="s">
        <v>119</v>
      </c>
      <c r="M1750" s="2" t="s">
        <v>56</v>
      </c>
      <c r="N1750" s="3">
        <v>3602.344</v>
      </c>
      <c r="O1750" s="3" t="s">
        <v>120</v>
      </c>
      <c r="P1750" s="2"/>
      <c r="Q1750" s="2"/>
      <c r="R1750" s="2" t="s">
        <v>121</v>
      </c>
      <c r="S1750" s="2"/>
      <c r="T1750" s="2" t="s">
        <v>108</v>
      </c>
      <c r="U1750" s="2"/>
      <c r="V1750" s="2"/>
      <c r="W1750" s="2" t="s">
        <v>122</v>
      </c>
      <c r="X1750" s="2" t="s">
        <v>64</v>
      </c>
      <c r="Y1750" s="2" t="s">
        <v>65</v>
      </c>
      <c r="Z1750" s="2">
        <v>0</v>
      </c>
      <c r="AA1750" s="2"/>
      <c r="AB1750" s="2"/>
      <c r="AC1750" s="2"/>
      <c r="AD1750" s="2"/>
      <c r="AE1750" s="2" t="s">
        <v>123</v>
      </c>
      <c r="AF1750" s="2" t="s">
        <v>124</v>
      </c>
      <c r="AG1750" s="2" t="s">
        <v>125</v>
      </c>
      <c r="AH1750" s="2" t="s">
        <v>69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2245</v>
      </c>
      <c r="B1751" s="2" t="s">
        <v>2244</v>
      </c>
      <c r="C1751" s="2" t="s">
        <v>47</v>
      </c>
      <c r="D1751" s="2" t="s">
        <v>886</v>
      </c>
      <c r="E1751" s="2" t="s">
        <v>377</v>
      </c>
      <c r="F1751" s="2" t="s">
        <v>228</v>
      </c>
      <c r="G1751" s="2" t="s">
        <v>181</v>
      </c>
      <c r="H1751" s="2" t="s">
        <v>433</v>
      </c>
      <c r="I1751" s="2" t="s">
        <v>53</v>
      </c>
      <c r="J1751" s="2" t="s">
        <v>118</v>
      </c>
      <c r="K1751" s="2" t="s">
        <v>118</v>
      </c>
      <c r="L1751" s="2" t="s">
        <v>119</v>
      </c>
      <c r="M1751" s="2" t="s">
        <v>73</v>
      </c>
      <c r="N1751" s="3">
        <v>3602.344</v>
      </c>
      <c r="O1751" s="3" t="s">
        <v>120</v>
      </c>
      <c r="P1751" s="2"/>
      <c r="Q1751" s="2"/>
      <c r="R1751" s="2" t="s">
        <v>121</v>
      </c>
      <c r="S1751" s="2"/>
      <c r="T1751" s="2" t="s">
        <v>108</v>
      </c>
      <c r="U1751" s="2"/>
      <c r="V1751" s="2"/>
      <c r="W1751" s="2" t="s">
        <v>122</v>
      </c>
      <c r="X1751" s="2" t="s">
        <v>64</v>
      </c>
      <c r="Y1751" s="2" t="s">
        <v>65</v>
      </c>
      <c r="Z1751" s="2">
        <v>0</v>
      </c>
      <c r="AA1751" s="2"/>
      <c r="AB1751" s="2"/>
      <c r="AC1751" s="2"/>
      <c r="AD1751" s="2"/>
      <c r="AE1751" s="2" t="s">
        <v>123</v>
      </c>
      <c r="AF1751" s="2" t="s">
        <v>124</v>
      </c>
      <c r="AG1751" s="2" t="s">
        <v>125</v>
      </c>
      <c r="AH1751" s="2" t="s">
        <v>69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2246</v>
      </c>
      <c r="B1752" s="2" t="s">
        <v>2244</v>
      </c>
      <c r="C1752" s="2" t="s">
        <v>47</v>
      </c>
      <c r="D1752" s="2" t="s">
        <v>886</v>
      </c>
      <c r="E1752" s="2" t="s">
        <v>377</v>
      </c>
      <c r="F1752" s="2" t="s">
        <v>228</v>
      </c>
      <c r="G1752" s="2" t="s">
        <v>181</v>
      </c>
      <c r="H1752" s="2" t="s">
        <v>433</v>
      </c>
      <c r="I1752" s="2" t="s">
        <v>53</v>
      </c>
      <c r="J1752" s="2" t="s">
        <v>118</v>
      </c>
      <c r="K1752" s="2" t="s">
        <v>118</v>
      </c>
      <c r="L1752" s="2" t="s">
        <v>119</v>
      </c>
      <c r="M1752" s="2" t="s">
        <v>78</v>
      </c>
      <c r="N1752" s="3">
        <v>3602.344</v>
      </c>
      <c r="O1752" s="3" t="s">
        <v>120</v>
      </c>
      <c r="P1752" s="2"/>
      <c r="Q1752" s="2"/>
      <c r="R1752" s="2" t="s">
        <v>121</v>
      </c>
      <c r="S1752" s="2"/>
      <c r="T1752" s="2" t="s">
        <v>108</v>
      </c>
      <c r="U1752" s="2"/>
      <c r="V1752" s="2"/>
      <c r="W1752" s="2" t="s">
        <v>122</v>
      </c>
      <c r="X1752" s="2" t="s">
        <v>64</v>
      </c>
      <c r="Y1752" s="2" t="s">
        <v>65</v>
      </c>
      <c r="Z1752" s="2">
        <v>0</v>
      </c>
      <c r="AA1752" s="2"/>
      <c r="AB1752" s="2"/>
      <c r="AC1752" s="2"/>
      <c r="AD1752" s="2"/>
      <c r="AE1752" s="2" t="s">
        <v>123</v>
      </c>
      <c r="AF1752" s="2" t="s">
        <v>124</v>
      </c>
      <c r="AG1752" s="2" t="s">
        <v>125</v>
      </c>
      <c r="AH1752" s="2" t="s">
        <v>69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2247</v>
      </c>
      <c r="B1753" s="2" t="s">
        <v>2244</v>
      </c>
      <c r="C1753" s="2" t="s">
        <v>47</v>
      </c>
      <c r="D1753" s="2" t="s">
        <v>886</v>
      </c>
      <c r="E1753" s="2" t="s">
        <v>377</v>
      </c>
      <c r="F1753" s="2" t="s">
        <v>228</v>
      </c>
      <c r="G1753" s="2" t="s">
        <v>181</v>
      </c>
      <c r="H1753" s="2" t="s">
        <v>433</v>
      </c>
      <c r="I1753" s="2" t="s">
        <v>53</v>
      </c>
      <c r="J1753" s="2" t="s">
        <v>118</v>
      </c>
      <c r="K1753" s="2" t="s">
        <v>118</v>
      </c>
      <c r="L1753" s="2" t="s">
        <v>119</v>
      </c>
      <c r="M1753" s="2" t="s">
        <v>82</v>
      </c>
      <c r="N1753" s="3">
        <v>3602.344</v>
      </c>
      <c r="O1753" s="3" t="s">
        <v>120</v>
      </c>
      <c r="P1753" s="2"/>
      <c r="Q1753" s="2"/>
      <c r="R1753" s="2" t="s">
        <v>121</v>
      </c>
      <c r="S1753" s="2"/>
      <c r="T1753" s="2" t="s">
        <v>108</v>
      </c>
      <c r="U1753" s="2"/>
      <c r="V1753" s="2"/>
      <c r="W1753" s="2" t="s">
        <v>122</v>
      </c>
      <c r="X1753" s="2" t="s">
        <v>64</v>
      </c>
      <c r="Y1753" s="2" t="s">
        <v>65</v>
      </c>
      <c r="Z1753" s="2">
        <v>0</v>
      </c>
      <c r="AA1753" s="2"/>
      <c r="AB1753" s="2"/>
      <c r="AC1753" s="2"/>
      <c r="AD1753" s="2"/>
      <c r="AE1753" s="2" t="s">
        <v>123</v>
      </c>
      <c r="AF1753" s="2" t="s">
        <v>124</v>
      </c>
      <c r="AG1753" s="2" t="s">
        <v>125</v>
      </c>
      <c r="AH1753" s="2" t="s">
        <v>69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2248</v>
      </c>
      <c r="B1754" s="2" t="s">
        <v>2244</v>
      </c>
      <c r="C1754" s="2" t="s">
        <v>47</v>
      </c>
      <c r="D1754" s="2" t="s">
        <v>886</v>
      </c>
      <c r="E1754" s="2" t="s">
        <v>377</v>
      </c>
      <c r="F1754" s="2" t="s">
        <v>228</v>
      </c>
      <c r="G1754" s="2" t="s">
        <v>181</v>
      </c>
      <c r="H1754" s="2" t="s">
        <v>433</v>
      </c>
      <c r="I1754" s="2" t="s">
        <v>53</v>
      </c>
      <c r="J1754" s="2" t="s">
        <v>118</v>
      </c>
      <c r="K1754" s="2" t="s">
        <v>118</v>
      </c>
      <c r="L1754" s="2" t="s">
        <v>119</v>
      </c>
      <c r="M1754" s="2" t="s">
        <v>86</v>
      </c>
      <c r="N1754" s="3">
        <v>3602.344</v>
      </c>
      <c r="O1754" s="3" t="s">
        <v>120</v>
      </c>
      <c r="P1754" s="2"/>
      <c r="Q1754" s="2"/>
      <c r="R1754" s="2" t="s">
        <v>121</v>
      </c>
      <c r="S1754" s="2"/>
      <c r="T1754" s="2" t="s">
        <v>108</v>
      </c>
      <c r="U1754" s="2"/>
      <c r="V1754" s="2"/>
      <c r="W1754" s="2" t="s">
        <v>122</v>
      </c>
      <c r="X1754" s="2" t="s">
        <v>64</v>
      </c>
      <c r="Y1754" s="2" t="s">
        <v>65</v>
      </c>
      <c r="Z1754" s="2">
        <v>0</v>
      </c>
      <c r="AA1754" s="2"/>
      <c r="AB1754" s="2"/>
      <c r="AC1754" s="2"/>
      <c r="AD1754" s="2"/>
      <c r="AE1754" s="2" t="s">
        <v>123</v>
      </c>
      <c r="AF1754" s="2" t="s">
        <v>124</v>
      </c>
      <c r="AG1754" s="2" t="s">
        <v>125</v>
      </c>
      <c r="AH1754" s="2" t="s">
        <v>69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2249</v>
      </c>
      <c r="B1755" s="2" t="s">
        <v>2244</v>
      </c>
      <c r="C1755" s="2" t="s">
        <v>47</v>
      </c>
      <c r="D1755" s="2" t="s">
        <v>886</v>
      </c>
      <c r="E1755" s="2" t="s">
        <v>377</v>
      </c>
      <c r="F1755" s="2" t="s">
        <v>228</v>
      </c>
      <c r="G1755" s="2" t="s">
        <v>181</v>
      </c>
      <c r="H1755" s="2" t="s">
        <v>433</v>
      </c>
      <c r="I1755" s="2" t="s">
        <v>53</v>
      </c>
      <c r="J1755" s="2" t="s">
        <v>118</v>
      </c>
      <c r="K1755" s="2" t="s">
        <v>118</v>
      </c>
      <c r="L1755" s="2" t="s">
        <v>119</v>
      </c>
      <c r="M1755" s="2" t="s">
        <v>91</v>
      </c>
      <c r="N1755" s="3">
        <v>3602.344</v>
      </c>
      <c r="O1755" s="3" t="s">
        <v>120</v>
      </c>
      <c r="P1755" s="2"/>
      <c r="Q1755" s="2"/>
      <c r="R1755" s="2" t="s">
        <v>121</v>
      </c>
      <c r="S1755" s="2"/>
      <c r="T1755" s="2" t="s">
        <v>108</v>
      </c>
      <c r="U1755" s="2"/>
      <c r="V1755" s="2"/>
      <c r="W1755" s="2" t="s">
        <v>122</v>
      </c>
      <c r="X1755" s="2" t="s">
        <v>64</v>
      </c>
      <c r="Y1755" s="2" t="s">
        <v>65</v>
      </c>
      <c r="Z1755" s="2">
        <v>0</v>
      </c>
      <c r="AA1755" s="2"/>
      <c r="AB1755" s="2"/>
      <c r="AC1755" s="2"/>
      <c r="AD1755" s="2"/>
      <c r="AE1755" s="2" t="s">
        <v>123</v>
      </c>
      <c r="AF1755" s="2" t="s">
        <v>124</v>
      </c>
      <c r="AG1755" s="2" t="s">
        <v>125</v>
      </c>
      <c r="AH1755" s="2" t="s">
        <v>69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2250</v>
      </c>
      <c r="B1756" s="2" t="s">
        <v>2244</v>
      </c>
      <c r="C1756" s="2" t="s">
        <v>47</v>
      </c>
      <c r="D1756" s="2" t="s">
        <v>886</v>
      </c>
      <c r="E1756" s="2" t="s">
        <v>377</v>
      </c>
      <c r="F1756" s="2" t="s">
        <v>228</v>
      </c>
      <c r="G1756" s="2" t="s">
        <v>181</v>
      </c>
      <c r="H1756" s="2" t="s">
        <v>433</v>
      </c>
      <c r="I1756" s="2" t="s">
        <v>53</v>
      </c>
      <c r="J1756" s="2" t="s">
        <v>118</v>
      </c>
      <c r="K1756" s="2" t="s">
        <v>118</v>
      </c>
      <c r="L1756" s="2" t="s">
        <v>119</v>
      </c>
      <c r="M1756" s="2" t="s">
        <v>95</v>
      </c>
      <c r="N1756" s="3">
        <v>3602.344</v>
      </c>
      <c r="O1756" s="3" t="s">
        <v>120</v>
      </c>
      <c r="P1756" s="2"/>
      <c r="Q1756" s="2"/>
      <c r="R1756" s="2" t="s">
        <v>121</v>
      </c>
      <c r="S1756" s="2"/>
      <c r="T1756" s="2" t="s">
        <v>108</v>
      </c>
      <c r="U1756" s="2"/>
      <c r="V1756" s="2"/>
      <c r="W1756" s="2" t="s">
        <v>122</v>
      </c>
      <c r="X1756" s="2" t="s">
        <v>64</v>
      </c>
      <c r="Y1756" s="2" t="s">
        <v>65</v>
      </c>
      <c r="Z1756" s="2">
        <v>0</v>
      </c>
      <c r="AA1756" s="2"/>
      <c r="AB1756" s="2"/>
      <c r="AC1756" s="2"/>
      <c r="AD1756" s="2"/>
      <c r="AE1756" s="2" t="s">
        <v>123</v>
      </c>
      <c r="AF1756" s="2" t="s">
        <v>124</v>
      </c>
      <c r="AG1756" s="2" t="s">
        <v>125</v>
      </c>
      <c r="AH1756" s="2" t="s">
        <v>69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2251</v>
      </c>
      <c r="B1757" s="2" t="s">
        <v>2244</v>
      </c>
      <c r="C1757" s="2" t="s">
        <v>47</v>
      </c>
      <c r="D1757" s="2" t="s">
        <v>886</v>
      </c>
      <c r="E1757" s="2" t="s">
        <v>377</v>
      </c>
      <c r="F1757" s="2" t="s">
        <v>228</v>
      </c>
      <c r="G1757" s="2" t="s">
        <v>181</v>
      </c>
      <c r="H1757" s="2" t="s">
        <v>433</v>
      </c>
      <c r="I1757" s="2" t="s">
        <v>53</v>
      </c>
      <c r="J1757" s="2" t="s">
        <v>118</v>
      </c>
      <c r="K1757" s="2" t="s">
        <v>118</v>
      </c>
      <c r="L1757" s="2" t="s">
        <v>119</v>
      </c>
      <c r="M1757" s="2" t="s">
        <v>100</v>
      </c>
      <c r="N1757" s="3">
        <v>3602.344</v>
      </c>
      <c r="O1757" s="3" t="s">
        <v>120</v>
      </c>
      <c r="P1757" s="2"/>
      <c r="Q1757" s="2"/>
      <c r="R1757" s="2" t="s">
        <v>121</v>
      </c>
      <c r="S1757" s="2"/>
      <c r="T1757" s="2" t="s">
        <v>108</v>
      </c>
      <c r="U1757" s="2"/>
      <c r="V1757" s="2"/>
      <c r="W1757" s="2" t="s">
        <v>122</v>
      </c>
      <c r="X1757" s="2" t="s">
        <v>64</v>
      </c>
      <c r="Y1757" s="2" t="s">
        <v>65</v>
      </c>
      <c r="Z1757" s="2">
        <v>0</v>
      </c>
      <c r="AA1757" s="2"/>
      <c r="AB1757" s="2"/>
      <c r="AC1757" s="2"/>
      <c r="AD1757" s="2"/>
      <c r="AE1757" s="2" t="s">
        <v>123</v>
      </c>
      <c r="AF1757" s="2" t="s">
        <v>124</v>
      </c>
      <c r="AG1757" s="2" t="s">
        <v>125</v>
      </c>
      <c r="AH1757" s="2" t="s">
        <v>69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2252</v>
      </c>
      <c r="B1758" s="2" t="s">
        <v>2244</v>
      </c>
      <c r="C1758" s="2" t="s">
        <v>47</v>
      </c>
      <c r="D1758" s="2" t="s">
        <v>886</v>
      </c>
      <c r="E1758" s="2" t="s">
        <v>377</v>
      </c>
      <c r="F1758" s="2" t="s">
        <v>228</v>
      </c>
      <c r="G1758" s="2" t="s">
        <v>181</v>
      </c>
      <c r="H1758" s="2" t="s">
        <v>433</v>
      </c>
      <c r="I1758" s="2"/>
      <c r="J1758" s="2"/>
      <c r="K1758" s="2"/>
      <c r="L1758" s="2"/>
      <c r="M1758" s="2" t="s">
        <v>104</v>
      </c>
      <c r="N1758" s="3"/>
      <c r="O1758" s="3"/>
      <c r="P1758" s="4">
        <v>0.0</v>
      </c>
      <c r="Q1758" s="2" t="s">
        <v>105</v>
      </c>
      <c r="R1758" s="2" t="s">
        <v>106</v>
      </c>
      <c r="S1758" s="2" t="s">
        <v>107</v>
      </c>
      <c r="T1758" s="2" t="s">
        <v>108</v>
      </c>
      <c r="U1758" s="4">
        <f>0.0</f>
        <v>0.0</v>
      </c>
      <c r="V1758" s="2" t="s">
        <v>109</v>
      </c>
      <c r="W1758" s="2" t="s">
        <v>110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134</v>
      </c>
      <c r="AH1758" s="2" t="s">
        <v>69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2253</v>
      </c>
      <c r="B1759" s="2" t="s">
        <v>2254</v>
      </c>
      <c r="C1759" s="2" t="s">
        <v>47</v>
      </c>
      <c r="D1759" s="2" t="s">
        <v>2255</v>
      </c>
      <c r="E1759" s="2" t="s">
        <v>213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51</v>
      </c>
      <c r="M1759" s="2" t="s">
        <v>56</v>
      </c>
      <c r="N1759" s="3">
        <v>678592.8100000001</v>
      </c>
      <c r="O1759" s="3" t="s">
        <v>57</v>
      </c>
      <c r="P1759" s="4">
        <f>IF(O1759="吨",N1759*1000,IF(O1759="万立方米",N1759*10000,""))</f>
        <v>678592810.0</v>
      </c>
      <c r="Q1759" s="2" t="s">
        <v>58</v>
      </c>
      <c r="R1759" s="2" t="s">
        <v>59</v>
      </c>
      <c r="S1759" s="2" t="s">
        <v>60</v>
      </c>
      <c r="T1759" s="2" t="s">
        <v>61</v>
      </c>
      <c r="U1759" s="4">
        <f>0.06</f>
        <v>0.06</v>
      </c>
      <c r="V1759" s="2" t="s">
        <v>62</v>
      </c>
      <c r="W1759" s="2" t="s">
        <v>63</v>
      </c>
      <c r="X1759" s="2" t="s">
        <v>64</v>
      </c>
      <c r="Y1759" s="2" t="s">
        <v>65</v>
      </c>
      <c r="Z1759" s="2">
        <v>0</v>
      </c>
      <c r="AA1759" s="2"/>
      <c r="AB1759" s="2"/>
      <c r="AC1759" s="4">
        <f>P1759*U1759/1000000</f>
        <v>40.715568600000005</v>
      </c>
      <c r="AD1759" s="4">
        <f>AC1759*(1-Z1759/100)</f>
        <v>40.715568600000005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2256</v>
      </c>
      <c r="B1760" s="2" t="s">
        <v>2254</v>
      </c>
      <c r="C1760" s="2" t="s">
        <v>47</v>
      </c>
      <c r="D1760" s="2" t="s">
        <v>2255</v>
      </c>
      <c r="E1760" s="2" t="s">
        <v>213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51</v>
      </c>
      <c r="M1760" s="2" t="s">
        <v>73</v>
      </c>
      <c r="N1760" s="3">
        <v>678592.8100000001</v>
      </c>
      <c r="O1760" s="3" t="s">
        <v>57</v>
      </c>
      <c r="P1760" s="4">
        <f>IF(O1760="吨",N1760*1000,IF(O1760="万立方米",N1760*10000,""))</f>
        <v>678592810.0</v>
      </c>
      <c r="Q1760" s="2" t="s">
        <v>58</v>
      </c>
      <c r="R1760" s="2" t="s">
        <v>59</v>
      </c>
      <c r="S1760" s="2" t="s">
        <v>74</v>
      </c>
      <c r="T1760" s="2" t="s">
        <v>75</v>
      </c>
      <c r="U1760" s="4">
        <f>1.5</f>
        <v>1.5</v>
      </c>
      <c r="V1760" s="2" t="s">
        <v>62</v>
      </c>
      <c r="W1760" s="2" t="s">
        <v>76</v>
      </c>
      <c r="X1760" s="2" t="s">
        <v>64</v>
      </c>
      <c r="Y1760" s="2" t="s">
        <v>65</v>
      </c>
      <c r="Z1760" s="2">
        <v>0</v>
      </c>
      <c r="AA1760" s="2"/>
      <c r="AB1760" s="2"/>
      <c r="AC1760" s="4">
        <f>P1760*U1760/1000000</f>
        <v>1017.889215</v>
      </c>
      <c r="AD1760" s="4">
        <f>AC1760*(1-Z1760/100)</f>
        <v>1017.889215</v>
      </c>
      <c r="AE1760" s="2" t="s">
        <v>66</v>
      </c>
      <c r="AF1760" s="2" t="s">
        <v>67</v>
      </c>
      <c r="AG1760" s="2" t="s">
        <v>68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2257</v>
      </c>
      <c r="B1761" s="2" t="s">
        <v>2254</v>
      </c>
      <c r="C1761" s="2" t="s">
        <v>47</v>
      </c>
      <c r="D1761" s="2" t="s">
        <v>2255</v>
      </c>
      <c r="E1761" s="2" t="s">
        <v>213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51</v>
      </c>
      <c r="M1761" s="2" t="s">
        <v>78</v>
      </c>
      <c r="N1761" s="3">
        <v>678592.8100000001</v>
      </c>
      <c r="O1761" s="3" t="s">
        <v>57</v>
      </c>
      <c r="P1761" s="4">
        <f>IF(O1761="吨",N1761*1000,IF(O1761="万立方米",N1761*10000,""))</f>
        <v>678592810.0</v>
      </c>
      <c r="Q1761" s="2" t="s">
        <v>58</v>
      </c>
      <c r="R1761" s="2" t="s">
        <v>59</v>
      </c>
      <c r="S1761" s="2" t="s">
        <v>79</v>
      </c>
      <c r="T1761" s="2" t="s">
        <v>75</v>
      </c>
      <c r="U1761" s="4">
        <f>6.0</f>
        <v>6.0</v>
      </c>
      <c r="V1761" s="2" t="s">
        <v>62</v>
      </c>
      <c r="W1761" s="2" t="s">
        <v>80</v>
      </c>
      <c r="X1761" s="2" t="s">
        <v>64</v>
      </c>
      <c r="Y1761" s="2" t="s">
        <v>65</v>
      </c>
      <c r="Z1761" s="2">
        <v>0</v>
      </c>
      <c r="AA1761" s="2"/>
      <c r="AB1761" s="2"/>
      <c r="AC1761" s="4">
        <f>P1761*U1761/1000000</f>
        <v>4071.55686</v>
      </c>
      <c r="AD1761" s="4">
        <f>AC1761*(1-Z1761/100)</f>
        <v>4071.55686</v>
      </c>
      <c r="AE1761" s="2" t="s">
        <v>66</v>
      </c>
      <c r="AF1761" s="2" t="s">
        <v>67</v>
      </c>
      <c r="AG1761" s="2" t="s">
        <v>68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2258</v>
      </c>
      <c r="B1762" s="2" t="s">
        <v>2254</v>
      </c>
      <c r="C1762" s="2" t="s">
        <v>47</v>
      </c>
      <c r="D1762" s="2" t="s">
        <v>2255</v>
      </c>
      <c r="E1762" s="2" t="s">
        <v>213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51</v>
      </c>
      <c r="M1762" s="2" t="s">
        <v>82</v>
      </c>
      <c r="N1762" s="3">
        <v>678592.8100000001</v>
      </c>
      <c r="O1762" s="3" t="s">
        <v>57</v>
      </c>
      <c r="P1762" s="4">
        <f>IF(O1762="吨",N1762*1000,IF(O1762="万立方米",N1762*10000,""))</f>
        <v>678592810.0</v>
      </c>
      <c r="Q1762" s="2" t="s">
        <v>58</v>
      </c>
      <c r="R1762" s="2" t="s">
        <v>59</v>
      </c>
      <c r="S1762" s="2" t="s">
        <v>83</v>
      </c>
      <c r="T1762" s="2" t="s">
        <v>61</v>
      </c>
      <c r="U1762" s="4">
        <f>0.35</f>
        <v>0.35</v>
      </c>
      <c r="V1762" s="2" t="s">
        <v>62</v>
      </c>
      <c r="W1762" s="2" t="s">
        <v>84</v>
      </c>
      <c r="X1762" s="2" t="s">
        <v>64</v>
      </c>
      <c r="Y1762" s="2" t="s">
        <v>65</v>
      </c>
      <c r="Z1762" s="2">
        <v>0</v>
      </c>
      <c r="AA1762" s="2"/>
      <c r="AB1762" s="2"/>
      <c r="AC1762" s="4">
        <f>P1762*U1762/1000000</f>
        <v>237.50748349999998</v>
      </c>
      <c r="AD1762" s="4">
        <f>AC1762*(1-Z1762/100)</f>
        <v>237.50748349999998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2259</v>
      </c>
      <c r="B1763" s="2" t="s">
        <v>2254</v>
      </c>
      <c r="C1763" s="2" t="s">
        <v>47</v>
      </c>
      <c r="D1763" s="2" t="s">
        <v>2255</v>
      </c>
      <c r="E1763" s="2" t="s">
        <v>213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51</v>
      </c>
      <c r="M1763" s="2" t="s">
        <v>86</v>
      </c>
      <c r="N1763" s="3">
        <v>678592.8100000001</v>
      </c>
      <c r="O1763" s="3" t="s">
        <v>57</v>
      </c>
      <c r="P1763" s="4">
        <f>IF(O1763="吨",N1763*1000,IF(O1763="万立方米",N1763*10000,""))</f>
        <v>678592810.0</v>
      </c>
      <c r="Q1763" s="2" t="s">
        <v>58</v>
      </c>
      <c r="R1763" s="2" t="s">
        <v>59</v>
      </c>
      <c r="S1763" s="2" t="s">
        <v>87</v>
      </c>
      <c r="T1763" s="2" t="s">
        <v>88</v>
      </c>
      <c r="U1763" s="4">
        <f>0.75</f>
        <v>0.75</v>
      </c>
      <c r="V1763" s="2" t="s">
        <v>62</v>
      </c>
      <c r="W1763" s="2" t="s">
        <v>89</v>
      </c>
      <c r="X1763" s="2" t="s">
        <v>64</v>
      </c>
      <c r="Y1763" s="2" t="s">
        <v>65</v>
      </c>
      <c r="Z1763" s="2">
        <v>0</v>
      </c>
      <c r="AA1763" s="2"/>
      <c r="AB1763" s="2"/>
      <c r="AC1763" s="4">
        <f>P1763*U1763/1000000</f>
        <v>508.9446075</v>
      </c>
      <c r="AD1763" s="4">
        <f>AC1764*(1-AA1763/100)+(AC1763-AC1764)*(1-AB1763/100)</f>
        <v>508.9446075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2260</v>
      </c>
      <c r="B1764" s="2" t="s">
        <v>2254</v>
      </c>
      <c r="C1764" s="2" t="s">
        <v>47</v>
      </c>
      <c r="D1764" s="2" t="s">
        <v>2255</v>
      </c>
      <c r="E1764" s="2" t="s">
        <v>213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51</v>
      </c>
      <c r="M1764" s="2" t="s">
        <v>91</v>
      </c>
      <c r="N1764" s="3">
        <v>678592.8100000001</v>
      </c>
      <c r="O1764" s="3" t="s">
        <v>57</v>
      </c>
      <c r="P1764" s="4">
        <f>IF(O1764="吨",N1764*1000,IF(O1764="万立方米",N1764*10000,""))</f>
        <v>678592810.0</v>
      </c>
      <c r="Q1764" s="2" t="s">
        <v>58</v>
      </c>
      <c r="R1764" s="2" t="s">
        <v>59</v>
      </c>
      <c r="S1764" s="2" t="s">
        <v>92</v>
      </c>
      <c r="T1764" s="2" t="s">
        <v>88</v>
      </c>
      <c r="U1764" s="4">
        <f>0.75</f>
        <v>0.75</v>
      </c>
      <c r="V1764" s="2" t="s">
        <v>62</v>
      </c>
      <c r="W1764" s="2" t="s">
        <v>93</v>
      </c>
      <c r="X1764" s="2" t="s">
        <v>64</v>
      </c>
      <c r="Y1764" s="2" t="s">
        <v>65</v>
      </c>
      <c r="Z1764" s="2">
        <v>0</v>
      </c>
      <c r="AA1764" s="2"/>
      <c r="AB1764" s="2"/>
      <c r="AC1764" s="4">
        <f>P1764*U1764/1000000</f>
        <v>508.9446075</v>
      </c>
      <c r="AD1764" s="4">
        <f>AC1764*(1-Z1764/100)</f>
        <v>508.9446075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2261</v>
      </c>
      <c r="B1765" s="2" t="s">
        <v>2254</v>
      </c>
      <c r="C1765" s="2" t="s">
        <v>47</v>
      </c>
      <c r="D1765" s="2" t="s">
        <v>2255</v>
      </c>
      <c r="E1765" s="2" t="s">
        <v>213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51</v>
      </c>
      <c r="M1765" s="2" t="s">
        <v>95</v>
      </c>
      <c r="N1765" s="3">
        <v>678592.8100000001</v>
      </c>
      <c r="O1765" s="3" t="s">
        <v>57</v>
      </c>
      <c r="P1765" s="4">
        <f>IF(O1765="吨",N1765*1000,IF(O1765="万立方米",N1765*10000,""))</f>
        <v>678592810.0</v>
      </c>
      <c r="Q1765" s="2" t="s">
        <v>58</v>
      </c>
      <c r="R1765" s="2" t="s">
        <v>59</v>
      </c>
      <c r="S1765" s="2" t="s">
        <v>96</v>
      </c>
      <c r="T1765" s="2" t="s">
        <v>97</v>
      </c>
      <c r="U1765" s="4">
        <f>1.7</f>
        <v>1.7</v>
      </c>
      <c r="V1765" s="2" t="s">
        <v>62</v>
      </c>
      <c r="W1765" s="2" t="s">
        <v>98</v>
      </c>
      <c r="X1765" s="2" t="s">
        <v>64</v>
      </c>
      <c r="Y1765" s="2" t="s">
        <v>65</v>
      </c>
      <c r="Z1765" s="2">
        <v>0</v>
      </c>
      <c r="AA1765" s="2"/>
      <c r="AB1765" s="2"/>
      <c r="AC1765" s="4">
        <f>P1765*U1765/1000000</f>
        <v>1153.607777</v>
      </c>
      <c r="AD1765" s="4">
        <f>AC1765*(1-Z1765/100)</f>
        <v>1153.607777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2262</v>
      </c>
      <c r="B1766" s="2" t="s">
        <v>2254</v>
      </c>
      <c r="C1766" s="2" t="s">
        <v>47</v>
      </c>
      <c r="D1766" s="2" t="s">
        <v>2255</v>
      </c>
      <c r="E1766" s="2" t="s">
        <v>213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51</v>
      </c>
      <c r="M1766" s="2" t="s">
        <v>100</v>
      </c>
      <c r="N1766" s="3">
        <v>678592.8100000001</v>
      </c>
      <c r="O1766" s="3" t="s">
        <v>57</v>
      </c>
      <c r="P1766" s="4">
        <f>IF(O1766="吨",N1766*1000,IF(O1766="万立方米",N1766*10000,""))</f>
        <v>678592810.0</v>
      </c>
      <c r="Q1766" s="2" t="s">
        <v>58</v>
      </c>
      <c r="R1766" s="2" t="s">
        <v>59</v>
      </c>
      <c r="S1766" s="2" t="s">
        <v>101</v>
      </c>
      <c r="T1766" s="2" t="s">
        <v>75</v>
      </c>
      <c r="U1766" s="4">
        <f>0.12</f>
        <v>0.12</v>
      </c>
      <c r="V1766" s="2" t="s">
        <v>62</v>
      </c>
      <c r="W1766" s="2" t="s">
        <v>102</v>
      </c>
      <c r="X1766" s="2" t="s">
        <v>64</v>
      </c>
      <c r="Y1766" s="2" t="s">
        <v>65</v>
      </c>
      <c r="Z1766" s="2">
        <v>0</v>
      </c>
      <c r="AA1766" s="2"/>
      <c r="AB1766" s="2"/>
      <c r="AC1766" s="4">
        <f>P1766*U1766/1000000</f>
        <v>81.43113720000001</v>
      </c>
      <c r="AD1766" s="4">
        <f>AC1766*(1-Z1766/100)</f>
        <v>81.43113720000001</v>
      </c>
      <c r="AE1766" s="2" t="s">
        <v>66</v>
      </c>
      <c r="AF1766" s="2" t="s">
        <v>67</v>
      </c>
      <c r="AG1766" s="2" t="s">
        <v>68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2263</v>
      </c>
      <c r="B1767" s="2" t="s">
        <v>2254</v>
      </c>
      <c r="C1767" s="2" t="s">
        <v>47</v>
      </c>
      <c r="D1767" s="2" t="s">
        <v>2255</v>
      </c>
      <c r="E1767" s="2" t="s">
        <v>213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104</v>
      </c>
      <c r="N1767" s="3"/>
      <c r="O1767" s="3"/>
      <c r="P1767" s="4">
        <v>0.0</v>
      </c>
      <c r="Q1767" s="2" t="s">
        <v>105</v>
      </c>
      <c r="R1767" s="2" t="s">
        <v>106</v>
      </c>
      <c r="S1767" s="2" t="s">
        <v>107</v>
      </c>
      <c r="T1767" s="2" t="s">
        <v>108</v>
      </c>
      <c r="U1767" s="4">
        <f>0.0</f>
        <v>0.0</v>
      </c>
      <c r="V1767" s="2" t="s">
        <v>109</v>
      </c>
      <c r="W1767" s="2" t="s">
        <v>110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111</v>
      </c>
      <c r="AH1767" s="2" t="s">
        <v>69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2264</v>
      </c>
      <c r="B1768" s="2" t="s">
        <v>2265</v>
      </c>
      <c r="C1768" s="2" t="s">
        <v>47</v>
      </c>
      <c r="D1768" s="2" t="s">
        <v>2266</v>
      </c>
      <c r="E1768" s="2" t="s">
        <v>744</v>
      </c>
      <c r="F1768" s="2" t="s">
        <v>50</v>
      </c>
      <c r="G1768" s="2" t="s">
        <v>51</v>
      </c>
      <c r="H1768" s="2" t="s">
        <v>138</v>
      </c>
      <c r="I1768" s="2" t="s">
        <v>53</v>
      </c>
      <c r="J1768" s="2" t="s">
        <v>270</v>
      </c>
      <c r="K1768" s="2" t="s">
        <v>55</v>
      </c>
      <c r="L1768" s="2" t="s">
        <v>51</v>
      </c>
      <c r="M1768" s="2" t="s">
        <v>56</v>
      </c>
      <c r="N1768" s="3">
        <v>723472</v>
      </c>
      <c r="O1768" s="3" t="s">
        <v>57</v>
      </c>
      <c r="P1768" s="4">
        <f>IF(O1768="吨",N1768*1000,IF(O1768="万立方米",N1768*10000,""))</f>
        <v>723472000.0</v>
      </c>
      <c r="Q1768" s="2" t="s">
        <v>58</v>
      </c>
      <c r="R1768" s="2" t="s">
        <v>59</v>
      </c>
      <c r="S1768" s="2" t="s">
        <v>60</v>
      </c>
      <c r="T1768" s="2" t="s">
        <v>61</v>
      </c>
      <c r="U1768" s="4">
        <f>0.06</f>
        <v>0.06</v>
      </c>
      <c r="V1768" s="2" t="s">
        <v>62</v>
      </c>
      <c r="W1768" s="2" t="s">
        <v>63</v>
      </c>
      <c r="X1768" s="2" t="s">
        <v>64</v>
      </c>
      <c r="Y1768" s="2" t="s">
        <v>65</v>
      </c>
      <c r="Z1768" s="2">
        <v>0</v>
      </c>
      <c r="AA1768" s="2"/>
      <c r="AB1768" s="2"/>
      <c r="AC1768" s="4">
        <f>P1768*U1768/1000000</f>
        <v>43.40832</v>
      </c>
      <c r="AD1768" s="4">
        <f>AC1768*(1-Z1768/100)</f>
        <v>43.40832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2267</v>
      </c>
      <c r="B1769" s="2" t="s">
        <v>2265</v>
      </c>
      <c r="C1769" s="2" t="s">
        <v>47</v>
      </c>
      <c r="D1769" s="2" t="s">
        <v>2266</v>
      </c>
      <c r="E1769" s="2" t="s">
        <v>744</v>
      </c>
      <c r="F1769" s="2" t="s">
        <v>50</v>
      </c>
      <c r="G1769" s="2" t="s">
        <v>51</v>
      </c>
      <c r="H1769" s="2" t="s">
        <v>138</v>
      </c>
      <c r="I1769" s="2" t="s">
        <v>53</v>
      </c>
      <c r="J1769" s="2" t="s">
        <v>270</v>
      </c>
      <c r="K1769" s="2" t="s">
        <v>55</v>
      </c>
      <c r="L1769" s="2" t="s">
        <v>51</v>
      </c>
      <c r="M1769" s="2" t="s">
        <v>73</v>
      </c>
      <c r="N1769" s="3">
        <v>723472</v>
      </c>
      <c r="O1769" s="3" t="s">
        <v>57</v>
      </c>
      <c r="P1769" s="4">
        <f>IF(O1769="吨",N1769*1000,IF(O1769="万立方米",N1769*10000,""))</f>
        <v>723472000.0</v>
      </c>
      <c r="Q1769" s="2" t="s">
        <v>58</v>
      </c>
      <c r="R1769" s="2" t="s">
        <v>59</v>
      </c>
      <c r="S1769" s="2" t="s">
        <v>74</v>
      </c>
      <c r="T1769" s="2" t="s">
        <v>75</v>
      </c>
      <c r="U1769" s="4">
        <f>1.5</f>
        <v>1.5</v>
      </c>
      <c r="V1769" s="2" t="s">
        <v>62</v>
      </c>
      <c r="W1769" s="2" t="s">
        <v>76</v>
      </c>
      <c r="X1769" s="2" t="s">
        <v>64</v>
      </c>
      <c r="Y1769" s="2" t="s">
        <v>65</v>
      </c>
      <c r="Z1769" s="2">
        <v>0</v>
      </c>
      <c r="AA1769" s="2"/>
      <c r="AB1769" s="2"/>
      <c r="AC1769" s="4">
        <f>P1769*U1769/1000000</f>
        <v>1085.208</v>
      </c>
      <c r="AD1769" s="4">
        <f>AC1769*(1-Z1769/100)</f>
        <v>1085.208</v>
      </c>
      <c r="AE1769" s="2" t="s">
        <v>66</v>
      </c>
      <c r="AF1769" s="2" t="s">
        <v>67</v>
      </c>
      <c r="AG1769" s="2" t="s">
        <v>68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2268</v>
      </c>
      <c r="B1770" s="2" t="s">
        <v>2265</v>
      </c>
      <c r="C1770" s="2" t="s">
        <v>47</v>
      </c>
      <c r="D1770" s="2" t="s">
        <v>2266</v>
      </c>
      <c r="E1770" s="2" t="s">
        <v>744</v>
      </c>
      <c r="F1770" s="2" t="s">
        <v>50</v>
      </c>
      <c r="G1770" s="2" t="s">
        <v>51</v>
      </c>
      <c r="H1770" s="2" t="s">
        <v>138</v>
      </c>
      <c r="I1770" s="2" t="s">
        <v>53</v>
      </c>
      <c r="J1770" s="2" t="s">
        <v>270</v>
      </c>
      <c r="K1770" s="2" t="s">
        <v>55</v>
      </c>
      <c r="L1770" s="2" t="s">
        <v>51</v>
      </c>
      <c r="M1770" s="2" t="s">
        <v>78</v>
      </c>
      <c r="N1770" s="3">
        <v>723472</v>
      </c>
      <c r="O1770" s="3" t="s">
        <v>57</v>
      </c>
      <c r="P1770" s="4">
        <f>IF(O1770="吨",N1770*1000,IF(O1770="万立方米",N1770*10000,""))</f>
        <v>723472000.0</v>
      </c>
      <c r="Q1770" s="2" t="s">
        <v>58</v>
      </c>
      <c r="R1770" s="2" t="s">
        <v>59</v>
      </c>
      <c r="S1770" s="2" t="s">
        <v>79</v>
      </c>
      <c r="T1770" s="2" t="s">
        <v>75</v>
      </c>
      <c r="U1770" s="4">
        <f>6.0</f>
        <v>6.0</v>
      </c>
      <c r="V1770" s="2" t="s">
        <v>62</v>
      </c>
      <c r="W1770" s="2" t="s">
        <v>80</v>
      </c>
      <c r="X1770" s="2" t="s">
        <v>64</v>
      </c>
      <c r="Y1770" s="2" t="s">
        <v>65</v>
      </c>
      <c r="Z1770" s="2">
        <v>0</v>
      </c>
      <c r="AA1770" s="2"/>
      <c r="AB1770" s="2"/>
      <c r="AC1770" s="4">
        <f>P1770*U1770/1000000</f>
        <v>4340.832</v>
      </c>
      <c r="AD1770" s="4">
        <f>AC1770*(1-Z1770/100)</f>
        <v>4340.832</v>
      </c>
      <c r="AE1770" s="2" t="s">
        <v>66</v>
      </c>
      <c r="AF1770" s="2" t="s">
        <v>67</v>
      </c>
      <c r="AG1770" s="2" t="s">
        <v>68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2269</v>
      </c>
      <c r="B1771" s="2" t="s">
        <v>2265</v>
      </c>
      <c r="C1771" s="2" t="s">
        <v>47</v>
      </c>
      <c r="D1771" s="2" t="s">
        <v>2266</v>
      </c>
      <c r="E1771" s="2" t="s">
        <v>744</v>
      </c>
      <c r="F1771" s="2" t="s">
        <v>50</v>
      </c>
      <c r="G1771" s="2" t="s">
        <v>51</v>
      </c>
      <c r="H1771" s="2" t="s">
        <v>138</v>
      </c>
      <c r="I1771" s="2" t="s">
        <v>53</v>
      </c>
      <c r="J1771" s="2" t="s">
        <v>270</v>
      </c>
      <c r="K1771" s="2" t="s">
        <v>55</v>
      </c>
      <c r="L1771" s="2" t="s">
        <v>51</v>
      </c>
      <c r="M1771" s="2" t="s">
        <v>82</v>
      </c>
      <c r="N1771" s="3">
        <v>723472</v>
      </c>
      <c r="O1771" s="3" t="s">
        <v>57</v>
      </c>
      <c r="P1771" s="4">
        <f>IF(O1771="吨",N1771*1000,IF(O1771="万立方米",N1771*10000,""))</f>
        <v>723472000.0</v>
      </c>
      <c r="Q1771" s="2" t="s">
        <v>58</v>
      </c>
      <c r="R1771" s="2" t="s">
        <v>59</v>
      </c>
      <c r="S1771" s="2" t="s">
        <v>83</v>
      </c>
      <c r="T1771" s="2" t="s">
        <v>61</v>
      </c>
      <c r="U1771" s="4">
        <f>0.35</f>
        <v>0.35</v>
      </c>
      <c r="V1771" s="2" t="s">
        <v>62</v>
      </c>
      <c r="W1771" s="2" t="s">
        <v>84</v>
      </c>
      <c r="X1771" s="2" t="s">
        <v>64</v>
      </c>
      <c r="Y1771" s="2" t="s">
        <v>65</v>
      </c>
      <c r="Z1771" s="2">
        <v>0</v>
      </c>
      <c r="AA1771" s="2"/>
      <c r="AB1771" s="2"/>
      <c r="AC1771" s="4">
        <f>P1771*U1771/1000000</f>
        <v>253.21519999999998</v>
      </c>
      <c r="AD1771" s="4">
        <f>AC1771*(1-Z1771/100)</f>
        <v>253.21519999999998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2270</v>
      </c>
      <c r="B1772" s="2" t="s">
        <v>2265</v>
      </c>
      <c r="C1772" s="2" t="s">
        <v>47</v>
      </c>
      <c r="D1772" s="2" t="s">
        <v>2266</v>
      </c>
      <c r="E1772" s="2" t="s">
        <v>744</v>
      </c>
      <c r="F1772" s="2" t="s">
        <v>50</v>
      </c>
      <c r="G1772" s="2" t="s">
        <v>51</v>
      </c>
      <c r="H1772" s="2" t="s">
        <v>138</v>
      </c>
      <c r="I1772" s="2" t="s">
        <v>53</v>
      </c>
      <c r="J1772" s="2" t="s">
        <v>270</v>
      </c>
      <c r="K1772" s="2" t="s">
        <v>55</v>
      </c>
      <c r="L1772" s="2" t="s">
        <v>51</v>
      </c>
      <c r="M1772" s="2" t="s">
        <v>86</v>
      </c>
      <c r="N1772" s="3">
        <v>723472</v>
      </c>
      <c r="O1772" s="3" t="s">
        <v>57</v>
      </c>
      <c r="P1772" s="4">
        <f>IF(O1772="吨",N1772*1000,IF(O1772="万立方米",N1772*10000,""))</f>
        <v>723472000.0</v>
      </c>
      <c r="Q1772" s="2" t="s">
        <v>58</v>
      </c>
      <c r="R1772" s="2" t="s">
        <v>59</v>
      </c>
      <c r="S1772" s="2" t="s">
        <v>87</v>
      </c>
      <c r="T1772" s="2" t="s">
        <v>88</v>
      </c>
      <c r="U1772" s="4">
        <f>0.75</f>
        <v>0.75</v>
      </c>
      <c r="V1772" s="2" t="s">
        <v>62</v>
      </c>
      <c r="W1772" s="2" t="s">
        <v>89</v>
      </c>
      <c r="X1772" s="2" t="s">
        <v>64</v>
      </c>
      <c r="Y1772" s="2" t="s">
        <v>65</v>
      </c>
      <c r="Z1772" s="2">
        <v>0</v>
      </c>
      <c r="AA1772" s="2"/>
      <c r="AB1772" s="2"/>
      <c r="AC1772" s="4">
        <f>P1772*U1772/1000000</f>
        <v>542.604</v>
      </c>
      <c r="AD1772" s="4">
        <f>AC1773*(1-AA1772/100)+(AC1772-AC1773)*(1-AB1772/100)</f>
        <v>542.604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2271</v>
      </c>
      <c r="B1773" s="2" t="s">
        <v>2265</v>
      </c>
      <c r="C1773" s="2" t="s">
        <v>47</v>
      </c>
      <c r="D1773" s="2" t="s">
        <v>2266</v>
      </c>
      <c r="E1773" s="2" t="s">
        <v>744</v>
      </c>
      <c r="F1773" s="2" t="s">
        <v>50</v>
      </c>
      <c r="G1773" s="2" t="s">
        <v>51</v>
      </c>
      <c r="H1773" s="2" t="s">
        <v>138</v>
      </c>
      <c r="I1773" s="2" t="s">
        <v>53</v>
      </c>
      <c r="J1773" s="2" t="s">
        <v>270</v>
      </c>
      <c r="K1773" s="2" t="s">
        <v>55</v>
      </c>
      <c r="L1773" s="2" t="s">
        <v>51</v>
      </c>
      <c r="M1773" s="2" t="s">
        <v>91</v>
      </c>
      <c r="N1773" s="3">
        <v>723472</v>
      </c>
      <c r="O1773" s="3" t="s">
        <v>57</v>
      </c>
      <c r="P1773" s="4">
        <f>IF(O1773="吨",N1773*1000,IF(O1773="万立方米",N1773*10000,""))</f>
        <v>723472000.0</v>
      </c>
      <c r="Q1773" s="2" t="s">
        <v>58</v>
      </c>
      <c r="R1773" s="2" t="s">
        <v>59</v>
      </c>
      <c r="S1773" s="2" t="s">
        <v>92</v>
      </c>
      <c r="T1773" s="2" t="s">
        <v>88</v>
      </c>
      <c r="U1773" s="4">
        <f>0.75</f>
        <v>0.75</v>
      </c>
      <c r="V1773" s="2" t="s">
        <v>62</v>
      </c>
      <c r="W1773" s="2" t="s">
        <v>93</v>
      </c>
      <c r="X1773" s="2" t="s">
        <v>64</v>
      </c>
      <c r="Y1773" s="2" t="s">
        <v>65</v>
      </c>
      <c r="Z1773" s="2">
        <v>0</v>
      </c>
      <c r="AA1773" s="2"/>
      <c r="AB1773" s="2"/>
      <c r="AC1773" s="4">
        <f>P1773*U1773/1000000</f>
        <v>542.604</v>
      </c>
      <c r="AD1773" s="4">
        <f>AC1773*(1-Z1773/100)</f>
        <v>542.604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2272</v>
      </c>
      <c r="B1774" s="2" t="s">
        <v>2265</v>
      </c>
      <c r="C1774" s="2" t="s">
        <v>47</v>
      </c>
      <c r="D1774" s="2" t="s">
        <v>2266</v>
      </c>
      <c r="E1774" s="2" t="s">
        <v>744</v>
      </c>
      <c r="F1774" s="2" t="s">
        <v>50</v>
      </c>
      <c r="G1774" s="2" t="s">
        <v>51</v>
      </c>
      <c r="H1774" s="2" t="s">
        <v>138</v>
      </c>
      <c r="I1774" s="2" t="s">
        <v>53</v>
      </c>
      <c r="J1774" s="2" t="s">
        <v>270</v>
      </c>
      <c r="K1774" s="2" t="s">
        <v>55</v>
      </c>
      <c r="L1774" s="2" t="s">
        <v>51</v>
      </c>
      <c r="M1774" s="2" t="s">
        <v>95</v>
      </c>
      <c r="N1774" s="3">
        <v>723472</v>
      </c>
      <c r="O1774" s="3" t="s">
        <v>57</v>
      </c>
      <c r="P1774" s="4">
        <f>IF(O1774="吨",N1774*1000,IF(O1774="万立方米",N1774*10000,""))</f>
        <v>723472000.0</v>
      </c>
      <c r="Q1774" s="2" t="s">
        <v>58</v>
      </c>
      <c r="R1774" s="2" t="s">
        <v>59</v>
      </c>
      <c r="S1774" s="2" t="s">
        <v>96</v>
      </c>
      <c r="T1774" s="2" t="s">
        <v>97</v>
      </c>
      <c r="U1774" s="4">
        <f>1.7</f>
        <v>1.7</v>
      </c>
      <c r="V1774" s="2" t="s">
        <v>62</v>
      </c>
      <c r="W1774" s="2" t="s">
        <v>98</v>
      </c>
      <c r="X1774" s="2" t="s">
        <v>64</v>
      </c>
      <c r="Y1774" s="2" t="s">
        <v>65</v>
      </c>
      <c r="Z1774" s="2">
        <v>0</v>
      </c>
      <c r="AA1774" s="2"/>
      <c r="AB1774" s="2"/>
      <c r="AC1774" s="4">
        <f>P1774*U1774/1000000</f>
        <v>1229.9024</v>
      </c>
      <c r="AD1774" s="4">
        <f>AC1774*(1-Z1774/100)</f>
        <v>1229.9024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2273</v>
      </c>
      <c r="B1775" s="2" t="s">
        <v>2265</v>
      </c>
      <c r="C1775" s="2" t="s">
        <v>47</v>
      </c>
      <c r="D1775" s="2" t="s">
        <v>2266</v>
      </c>
      <c r="E1775" s="2" t="s">
        <v>744</v>
      </c>
      <c r="F1775" s="2" t="s">
        <v>50</v>
      </c>
      <c r="G1775" s="2" t="s">
        <v>51</v>
      </c>
      <c r="H1775" s="2" t="s">
        <v>138</v>
      </c>
      <c r="I1775" s="2" t="s">
        <v>53</v>
      </c>
      <c r="J1775" s="2" t="s">
        <v>270</v>
      </c>
      <c r="K1775" s="2" t="s">
        <v>55</v>
      </c>
      <c r="L1775" s="2" t="s">
        <v>51</v>
      </c>
      <c r="M1775" s="2" t="s">
        <v>100</v>
      </c>
      <c r="N1775" s="3">
        <v>723472</v>
      </c>
      <c r="O1775" s="3" t="s">
        <v>57</v>
      </c>
      <c r="P1775" s="4">
        <f>IF(O1775="吨",N1775*1000,IF(O1775="万立方米",N1775*10000,""))</f>
        <v>723472000.0</v>
      </c>
      <c r="Q1775" s="2" t="s">
        <v>58</v>
      </c>
      <c r="R1775" s="2" t="s">
        <v>59</v>
      </c>
      <c r="S1775" s="2" t="s">
        <v>101</v>
      </c>
      <c r="T1775" s="2" t="s">
        <v>75</v>
      </c>
      <c r="U1775" s="4">
        <f>0.12</f>
        <v>0.12</v>
      </c>
      <c r="V1775" s="2" t="s">
        <v>62</v>
      </c>
      <c r="W1775" s="2" t="s">
        <v>102</v>
      </c>
      <c r="X1775" s="2" t="s">
        <v>64</v>
      </c>
      <c r="Y1775" s="2" t="s">
        <v>65</v>
      </c>
      <c r="Z1775" s="2">
        <v>0</v>
      </c>
      <c r="AA1775" s="2"/>
      <c r="AB1775" s="2"/>
      <c r="AC1775" s="4">
        <f>P1775*U1775/1000000</f>
        <v>86.81664</v>
      </c>
      <c r="AD1775" s="4">
        <f>AC1775*(1-Z1775/100)</f>
        <v>86.81664</v>
      </c>
      <c r="AE1775" s="2" t="s">
        <v>66</v>
      </c>
      <c r="AF1775" s="2" t="s">
        <v>67</v>
      </c>
      <c r="AG1775" s="2" t="s">
        <v>68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2274</v>
      </c>
      <c r="B1776" s="2" t="s">
        <v>2265</v>
      </c>
      <c r="C1776" s="2" t="s">
        <v>47</v>
      </c>
      <c r="D1776" s="2" t="s">
        <v>2266</v>
      </c>
      <c r="E1776" s="2" t="s">
        <v>744</v>
      </c>
      <c r="F1776" s="2" t="s">
        <v>50</v>
      </c>
      <c r="G1776" s="2" t="s">
        <v>51</v>
      </c>
      <c r="H1776" s="2" t="s">
        <v>138</v>
      </c>
      <c r="I1776" s="2" t="s">
        <v>161</v>
      </c>
      <c r="J1776" s="2" t="s">
        <v>180</v>
      </c>
      <c r="K1776" s="2" t="s">
        <v>180</v>
      </c>
      <c r="L1776" s="2" t="s">
        <v>181</v>
      </c>
      <c r="M1776" s="2" t="s">
        <v>56</v>
      </c>
      <c r="N1776" s="3">
        <v>52</v>
      </c>
      <c r="O1776" s="3" t="s">
        <v>182</v>
      </c>
      <c r="P1776" s="4">
        <f>IF(O1776="吨",N1776*1000,IF(O1776="万立方米",N1776*10000,""))</f>
        <v>520000.0</v>
      </c>
      <c r="Q1776" s="2" t="s">
        <v>183</v>
      </c>
      <c r="R1776" s="2" t="s">
        <v>184</v>
      </c>
      <c r="S1776" s="2" t="s">
        <v>185</v>
      </c>
      <c r="T1776" s="2" t="s">
        <v>75</v>
      </c>
      <c r="U1776" s="4">
        <f>0.001</f>
        <v>0.001</v>
      </c>
      <c r="V1776" s="2" t="s">
        <v>186</v>
      </c>
      <c r="W1776" s="2" t="s">
        <v>187</v>
      </c>
      <c r="X1776" s="2" t="s">
        <v>64</v>
      </c>
      <c r="Y1776" s="2" t="s">
        <v>65</v>
      </c>
      <c r="Z1776" s="2">
        <v>0</v>
      </c>
      <c r="AA1776" s="2"/>
      <c r="AB1776" s="2"/>
      <c r="AC1776" s="4">
        <f>P1776*U1776/1000000</f>
        <v>0.00052</v>
      </c>
      <c r="AD1776" s="4">
        <f>AC1776*(1-Z1776/100)</f>
        <v>0.00052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2275</v>
      </c>
      <c r="B1777" s="2" t="s">
        <v>2265</v>
      </c>
      <c r="C1777" s="2" t="s">
        <v>47</v>
      </c>
      <c r="D1777" s="2" t="s">
        <v>2266</v>
      </c>
      <c r="E1777" s="2" t="s">
        <v>744</v>
      </c>
      <c r="F1777" s="2" t="s">
        <v>50</v>
      </c>
      <c r="G1777" s="2" t="s">
        <v>51</v>
      </c>
      <c r="H1777" s="2" t="s">
        <v>138</v>
      </c>
      <c r="I1777" s="2" t="s">
        <v>161</v>
      </c>
      <c r="J1777" s="2" t="s">
        <v>180</v>
      </c>
      <c r="K1777" s="2" t="s">
        <v>180</v>
      </c>
      <c r="L1777" s="2" t="s">
        <v>181</v>
      </c>
      <c r="M1777" s="2" t="s">
        <v>73</v>
      </c>
      <c r="N1777" s="3">
        <v>52</v>
      </c>
      <c r="O1777" s="3" t="s">
        <v>182</v>
      </c>
      <c r="P1777" s="4">
        <f>IF(O1777="吨",N1777*1000,IF(O1777="万立方米",N1777*10000,""))</f>
        <v>520000.0</v>
      </c>
      <c r="Q1777" s="2" t="s">
        <v>183</v>
      </c>
      <c r="R1777" s="2" t="s">
        <v>184</v>
      </c>
      <c r="S1777" s="2" t="s">
        <v>189</v>
      </c>
      <c r="T1777" s="2" t="s">
        <v>75</v>
      </c>
      <c r="U1777" s="4">
        <f>0.35</f>
        <v>0.35</v>
      </c>
      <c r="V1777" s="2" t="s">
        <v>186</v>
      </c>
      <c r="W1777" s="2" t="s">
        <v>190</v>
      </c>
      <c r="X1777" s="2" t="s">
        <v>64</v>
      </c>
      <c r="Y1777" s="2" t="s">
        <v>65</v>
      </c>
      <c r="Z1777" s="2">
        <v>0</v>
      </c>
      <c r="AA1777" s="2"/>
      <c r="AB1777" s="2"/>
      <c r="AC1777" s="4">
        <f>P1777*U1777/1000000</f>
        <v>0.182</v>
      </c>
      <c r="AD1777" s="4">
        <f>AC1777*(1-Z1777/100)</f>
        <v>0.182</v>
      </c>
      <c r="AE1777" s="2" t="s">
        <v>66</v>
      </c>
      <c r="AF1777" s="2" t="s">
        <v>67</v>
      </c>
      <c r="AG1777" s="2" t="s">
        <v>68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2276</v>
      </c>
      <c r="B1778" s="2" t="s">
        <v>2265</v>
      </c>
      <c r="C1778" s="2" t="s">
        <v>47</v>
      </c>
      <c r="D1778" s="2" t="s">
        <v>2266</v>
      </c>
      <c r="E1778" s="2" t="s">
        <v>744</v>
      </c>
      <c r="F1778" s="2" t="s">
        <v>50</v>
      </c>
      <c r="G1778" s="2" t="s">
        <v>51</v>
      </c>
      <c r="H1778" s="2" t="s">
        <v>138</v>
      </c>
      <c r="I1778" s="2" t="s">
        <v>161</v>
      </c>
      <c r="J1778" s="2" t="s">
        <v>180</v>
      </c>
      <c r="K1778" s="2" t="s">
        <v>180</v>
      </c>
      <c r="L1778" s="2" t="s">
        <v>181</v>
      </c>
      <c r="M1778" s="2" t="s">
        <v>78</v>
      </c>
      <c r="N1778" s="3">
        <v>52</v>
      </c>
      <c r="O1778" s="3" t="s">
        <v>182</v>
      </c>
      <c r="P1778" s="4">
        <f>IF(O1778="吨",N1778*1000,IF(O1778="万立方米",N1778*10000,""))</f>
        <v>520000.0</v>
      </c>
      <c r="Q1778" s="2" t="s">
        <v>183</v>
      </c>
      <c r="R1778" s="2" t="s">
        <v>184</v>
      </c>
      <c r="S1778" s="2" t="s">
        <v>192</v>
      </c>
      <c r="T1778" s="2" t="s">
        <v>75</v>
      </c>
      <c r="U1778" s="4">
        <f>1.2</f>
        <v>1.2</v>
      </c>
      <c r="V1778" s="2" t="s">
        <v>186</v>
      </c>
      <c r="W1778" s="2" t="s">
        <v>193</v>
      </c>
      <c r="X1778" s="2" t="s">
        <v>64</v>
      </c>
      <c r="Y1778" s="2" t="s">
        <v>65</v>
      </c>
      <c r="Z1778" s="2">
        <v>0</v>
      </c>
      <c r="AA1778" s="2"/>
      <c r="AB1778" s="2"/>
      <c r="AC1778" s="4">
        <f>P1778*U1778/1000000</f>
        <v>0.624</v>
      </c>
      <c r="AD1778" s="4">
        <f>AC1778*(1-Z1778/100)</f>
        <v>0.624</v>
      </c>
      <c r="AE1778" s="2" t="s">
        <v>66</v>
      </c>
      <c r="AF1778" s="2" t="s">
        <v>67</v>
      </c>
      <c r="AG1778" s="2" t="s">
        <v>68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2277</v>
      </c>
      <c r="B1779" s="2" t="s">
        <v>2265</v>
      </c>
      <c r="C1779" s="2" t="s">
        <v>47</v>
      </c>
      <c r="D1779" s="2" t="s">
        <v>2266</v>
      </c>
      <c r="E1779" s="2" t="s">
        <v>744</v>
      </c>
      <c r="F1779" s="2" t="s">
        <v>50</v>
      </c>
      <c r="G1779" s="2" t="s">
        <v>51</v>
      </c>
      <c r="H1779" s="2" t="s">
        <v>138</v>
      </c>
      <c r="I1779" s="2" t="s">
        <v>161</v>
      </c>
      <c r="J1779" s="2" t="s">
        <v>180</v>
      </c>
      <c r="K1779" s="2" t="s">
        <v>180</v>
      </c>
      <c r="L1779" s="2" t="s">
        <v>181</v>
      </c>
      <c r="M1779" s="2" t="s">
        <v>82</v>
      </c>
      <c r="N1779" s="3">
        <v>52</v>
      </c>
      <c r="O1779" s="3" t="s">
        <v>182</v>
      </c>
      <c r="P1779" s="4">
        <f>IF(O1779="吨",N1779*1000,IF(O1779="万立方米",N1779*10000,""))</f>
        <v>520000.0</v>
      </c>
      <c r="Q1779" s="2" t="s">
        <v>183</v>
      </c>
      <c r="R1779" s="2" t="s">
        <v>184</v>
      </c>
      <c r="S1779" s="2" t="s">
        <v>195</v>
      </c>
      <c r="T1779" s="2" t="s">
        <v>75</v>
      </c>
      <c r="U1779" s="4">
        <f>0.002</f>
        <v>0.002</v>
      </c>
      <c r="V1779" s="2" t="s">
        <v>186</v>
      </c>
      <c r="W1779" s="2" t="s">
        <v>196</v>
      </c>
      <c r="X1779" s="2" t="s">
        <v>64</v>
      </c>
      <c r="Y1779" s="2" t="s">
        <v>65</v>
      </c>
      <c r="Z1779" s="2">
        <v>0</v>
      </c>
      <c r="AA1779" s="2"/>
      <c r="AB1779" s="2"/>
      <c r="AC1779" s="4">
        <f>P1779*U1779/1000000</f>
        <v>0.00104</v>
      </c>
      <c r="AD1779" s="4">
        <f>AC1779*(1-Z1779/100)</f>
        <v>0.00104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2278</v>
      </c>
      <c r="B1780" s="2" t="s">
        <v>2265</v>
      </c>
      <c r="C1780" s="2" t="s">
        <v>47</v>
      </c>
      <c r="D1780" s="2" t="s">
        <v>2266</v>
      </c>
      <c r="E1780" s="2" t="s">
        <v>744</v>
      </c>
      <c r="F1780" s="2" t="s">
        <v>50</v>
      </c>
      <c r="G1780" s="2" t="s">
        <v>51</v>
      </c>
      <c r="H1780" s="2" t="s">
        <v>138</v>
      </c>
      <c r="I1780" s="2" t="s">
        <v>161</v>
      </c>
      <c r="J1780" s="2" t="s">
        <v>180</v>
      </c>
      <c r="K1780" s="2" t="s">
        <v>180</v>
      </c>
      <c r="L1780" s="2" t="s">
        <v>181</v>
      </c>
      <c r="M1780" s="2" t="s">
        <v>86</v>
      </c>
      <c r="N1780" s="3">
        <v>52</v>
      </c>
      <c r="O1780" s="3" t="s">
        <v>182</v>
      </c>
      <c r="P1780" s="4">
        <f>IF(O1780="吨",N1780*1000,IF(O1780="万立方米",N1780*10000,""))</f>
        <v>520000.0</v>
      </c>
      <c r="Q1780" s="2" t="s">
        <v>183</v>
      </c>
      <c r="R1780" s="2" t="s">
        <v>184</v>
      </c>
      <c r="S1780" s="2" t="s">
        <v>198</v>
      </c>
      <c r="T1780" s="2" t="s">
        <v>75</v>
      </c>
      <c r="U1780" s="4">
        <f>0.01</f>
        <v>0.01</v>
      </c>
      <c r="V1780" s="2" t="s">
        <v>186</v>
      </c>
      <c r="W1780" s="2" t="s">
        <v>199</v>
      </c>
      <c r="X1780" s="2" t="s">
        <v>64</v>
      </c>
      <c r="Y1780" s="2" t="s">
        <v>65</v>
      </c>
      <c r="Z1780" s="2">
        <v>0</v>
      </c>
      <c r="AA1780" s="2"/>
      <c r="AB1780" s="2"/>
      <c r="AC1780" s="4">
        <f>P1780*U1780/1000000</f>
        <v>0.0052</v>
      </c>
      <c r="AD1780" s="4">
        <f>AC1781*(1-AA1780/100)+(AC1780-AC1781)*(1-AB1780/100)</f>
        <v>0.0052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2279</v>
      </c>
      <c r="B1781" s="2" t="s">
        <v>2265</v>
      </c>
      <c r="C1781" s="2" t="s">
        <v>47</v>
      </c>
      <c r="D1781" s="2" t="s">
        <v>2266</v>
      </c>
      <c r="E1781" s="2" t="s">
        <v>744</v>
      </c>
      <c r="F1781" s="2" t="s">
        <v>50</v>
      </c>
      <c r="G1781" s="2" t="s">
        <v>51</v>
      </c>
      <c r="H1781" s="2" t="s">
        <v>138</v>
      </c>
      <c r="I1781" s="2" t="s">
        <v>161</v>
      </c>
      <c r="J1781" s="2" t="s">
        <v>180</v>
      </c>
      <c r="K1781" s="2" t="s">
        <v>180</v>
      </c>
      <c r="L1781" s="2" t="s">
        <v>181</v>
      </c>
      <c r="M1781" s="2" t="s">
        <v>91</v>
      </c>
      <c r="N1781" s="3">
        <v>52</v>
      </c>
      <c r="O1781" s="3" t="s">
        <v>182</v>
      </c>
      <c r="P1781" s="4">
        <f>IF(O1781="吨",N1781*1000,IF(O1781="万立方米",N1781*10000,""))</f>
        <v>520000.0</v>
      </c>
      <c r="Q1781" s="2" t="s">
        <v>183</v>
      </c>
      <c r="R1781" s="2" t="s">
        <v>184</v>
      </c>
      <c r="S1781" s="2" t="s">
        <v>201</v>
      </c>
      <c r="T1781" s="2" t="s">
        <v>75</v>
      </c>
      <c r="U1781" s="4">
        <f>0.005</f>
        <v>0.005</v>
      </c>
      <c r="V1781" s="2" t="s">
        <v>186</v>
      </c>
      <c r="W1781" s="2" t="s">
        <v>202</v>
      </c>
      <c r="X1781" s="2" t="s">
        <v>64</v>
      </c>
      <c r="Y1781" s="2" t="s">
        <v>65</v>
      </c>
      <c r="Z1781" s="2">
        <v>0</v>
      </c>
      <c r="AA1781" s="2"/>
      <c r="AB1781" s="2"/>
      <c r="AC1781" s="4">
        <f>P1781*U1781/1000000</f>
        <v>0.0026</v>
      </c>
      <c r="AD1781" s="4">
        <f>AC1781*(1-Z1781/100)</f>
        <v>0.0026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2280</v>
      </c>
      <c r="B1782" s="2" t="s">
        <v>2265</v>
      </c>
      <c r="C1782" s="2" t="s">
        <v>47</v>
      </c>
      <c r="D1782" s="2" t="s">
        <v>2266</v>
      </c>
      <c r="E1782" s="2" t="s">
        <v>744</v>
      </c>
      <c r="F1782" s="2" t="s">
        <v>50</v>
      </c>
      <c r="G1782" s="2" t="s">
        <v>51</v>
      </c>
      <c r="H1782" s="2" t="s">
        <v>138</v>
      </c>
      <c r="I1782" s="2" t="s">
        <v>161</v>
      </c>
      <c r="J1782" s="2" t="s">
        <v>180</v>
      </c>
      <c r="K1782" s="2" t="s">
        <v>180</v>
      </c>
      <c r="L1782" s="2" t="s">
        <v>181</v>
      </c>
      <c r="M1782" s="2" t="s">
        <v>95</v>
      </c>
      <c r="N1782" s="3">
        <v>52</v>
      </c>
      <c r="O1782" s="3" t="s">
        <v>182</v>
      </c>
      <c r="P1782" s="4">
        <f>IF(O1782="吨",N1782*1000,IF(O1782="万立方米",N1782*10000,""))</f>
        <v>520000.0</v>
      </c>
      <c r="Q1782" s="2" t="s">
        <v>183</v>
      </c>
      <c r="R1782" s="2" t="s">
        <v>184</v>
      </c>
      <c r="S1782" s="2" t="s">
        <v>204</v>
      </c>
      <c r="T1782" s="2" t="s">
        <v>75</v>
      </c>
      <c r="U1782" s="4">
        <f>0.005</f>
        <v>0.005</v>
      </c>
      <c r="V1782" s="2" t="s">
        <v>186</v>
      </c>
      <c r="W1782" s="2" t="s">
        <v>205</v>
      </c>
      <c r="X1782" s="2" t="s">
        <v>64</v>
      </c>
      <c r="Y1782" s="2" t="s">
        <v>65</v>
      </c>
      <c r="Z1782" s="2">
        <v>0</v>
      </c>
      <c r="AA1782" s="2"/>
      <c r="AB1782" s="2"/>
      <c r="AC1782" s="4">
        <f>P1782*U1782/1000000</f>
        <v>0.0026</v>
      </c>
      <c r="AD1782" s="4">
        <f>AC1782*(1-Z1782/100)</f>
        <v>0.0026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2281</v>
      </c>
      <c r="B1783" s="2" t="s">
        <v>2265</v>
      </c>
      <c r="C1783" s="2" t="s">
        <v>47</v>
      </c>
      <c r="D1783" s="2" t="s">
        <v>2266</v>
      </c>
      <c r="E1783" s="2" t="s">
        <v>744</v>
      </c>
      <c r="F1783" s="2" t="s">
        <v>50</v>
      </c>
      <c r="G1783" s="2" t="s">
        <v>51</v>
      </c>
      <c r="H1783" s="2" t="s">
        <v>138</v>
      </c>
      <c r="I1783" s="2" t="s">
        <v>161</v>
      </c>
      <c r="J1783" s="2" t="s">
        <v>180</v>
      </c>
      <c r="K1783" s="2" t="s">
        <v>180</v>
      </c>
      <c r="L1783" s="2" t="s">
        <v>181</v>
      </c>
      <c r="M1783" s="2" t="s">
        <v>100</v>
      </c>
      <c r="N1783" s="3">
        <v>52</v>
      </c>
      <c r="O1783" s="3" t="s">
        <v>182</v>
      </c>
      <c r="P1783" s="4">
        <f>IF(O1783="吨",N1783*1000,IF(O1783="万立方米",N1783*10000,""))</f>
        <v>520000.0</v>
      </c>
      <c r="Q1783" s="2" t="s">
        <v>183</v>
      </c>
      <c r="R1783" s="2" t="s">
        <v>184</v>
      </c>
      <c r="S1783" s="2" t="s">
        <v>207</v>
      </c>
      <c r="T1783" s="2" t="s">
        <v>75</v>
      </c>
      <c r="U1783" s="4">
        <f>0.02</f>
        <v>0.02</v>
      </c>
      <c r="V1783" s="2" t="s">
        <v>186</v>
      </c>
      <c r="W1783" s="2" t="s">
        <v>208</v>
      </c>
      <c r="X1783" s="2" t="s">
        <v>64</v>
      </c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68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2282</v>
      </c>
      <c r="B1784" s="2" t="s">
        <v>2265</v>
      </c>
      <c r="C1784" s="2" t="s">
        <v>47</v>
      </c>
      <c r="D1784" s="2" t="s">
        <v>2266</v>
      </c>
      <c r="E1784" s="2" t="s">
        <v>744</v>
      </c>
      <c r="F1784" s="2" t="s">
        <v>50</v>
      </c>
      <c r="G1784" s="2" t="s">
        <v>51</v>
      </c>
      <c r="H1784" s="2" t="s">
        <v>138</v>
      </c>
      <c r="I1784" s="2"/>
      <c r="J1784" s="2"/>
      <c r="K1784" s="2"/>
      <c r="L1784" s="2"/>
      <c r="M1784" s="2" t="s">
        <v>104</v>
      </c>
      <c r="N1784" s="3"/>
      <c r="O1784" s="3"/>
      <c r="P1784" s="4">
        <v>0.0</v>
      </c>
      <c r="Q1784" s="2" t="s">
        <v>105</v>
      </c>
      <c r="R1784" s="2" t="s">
        <v>106</v>
      </c>
      <c r="S1784" s="2" t="s">
        <v>107</v>
      </c>
      <c r="T1784" s="2" t="s">
        <v>108</v>
      </c>
      <c r="U1784" s="4">
        <f>0.0</f>
        <v>0.0</v>
      </c>
      <c r="V1784" s="2" t="s">
        <v>109</v>
      </c>
      <c r="W1784" s="2" t="s">
        <v>110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111</v>
      </c>
      <c r="AH1784" s="2" t="s">
        <v>69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2283</v>
      </c>
      <c r="B1785" s="2" t="s">
        <v>2284</v>
      </c>
      <c r="C1785" s="2" t="s">
        <v>47</v>
      </c>
      <c r="D1785" s="2" t="s">
        <v>1924</v>
      </c>
      <c r="E1785" s="2" t="s">
        <v>377</v>
      </c>
      <c r="F1785" s="2" t="s">
        <v>178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51</v>
      </c>
      <c r="M1785" s="2" t="s">
        <v>56</v>
      </c>
      <c r="N1785" s="3">
        <v>153109</v>
      </c>
      <c r="O1785" s="3" t="s">
        <v>57</v>
      </c>
      <c r="P1785" s="4">
        <f>IF(O1785="吨",N1785*1000,IF(O1785="万立方米",N1785*10000,""))</f>
        <v>153109000.0</v>
      </c>
      <c r="Q1785" s="2" t="s">
        <v>58</v>
      </c>
      <c r="R1785" s="2" t="s">
        <v>59</v>
      </c>
      <c r="S1785" s="2" t="s">
        <v>60</v>
      </c>
      <c r="T1785" s="2" t="s">
        <v>61</v>
      </c>
      <c r="U1785" s="4">
        <f>0.06</f>
        <v>0.06</v>
      </c>
      <c r="V1785" s="2" t="s">
        <v>62</v>
      </c>
      <c r="W1785" s="2" t="s">
        <v>63</v>
      </c>
      <c r="X1785" s="2" t="s">
        <v>64</v>
      </c>
      <c r="Y1785" s="2" t="s">
        <v>65</v>
      </c>
      <c r="Z1785" s="2">
        <v>0</v>
      </c>
      <c r="AA1785" s="2"/>
      <c r="AB1785" s="2"/>
      <c r="AC1785" s="4">
        <f>P1785*U1785/1000000</f>
        <v>9.18654</v>
      </c>
      <c r="AD1785" s="4">
        <f>AC1785*(1-Z1785/100)</f>
        <v>9.18654</v>
      </c>
      <c r="AE1785" s="2" t="s">
        <v>66</v>
      </c>
      <c r="AF1785" s="2" t="s">
        <v>67</v>
      </c>
      <c r="AG1785" s="2" t="s">
        <v>68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2285</v>
      </c>
      <c r="B1786" s="2" t="s">
        <v>2284</v>
      </c>
      <c r="C1786" s="2" t="s">
        <v>47</v>
      </c>
      <c r="D1786" s="2" t="s">
        <v>1924</v>
      </c>
      <c r="E1786" s="2" t="s">
        <v>377</v>
      </c>
      <c r="F1786" s="2" t="s">
        <v>178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51</v>
      </c>
      <c r="M1786" s="2" t="s">
        <v>73</v>
      </c>
      <c r="N1786" s="3">
        <v>153109</v>
      </c>
      <c r="O1786" s="3" t="s">
        <v>57</v>
      </c>
      <c r="P1786" s="4">
        <f>IF(O1786="吨",N1786*1000,IF(O1786="万立方米",N1786*10000,""))</f>
        <v>153109000.0</v>
      </c>
      <c r="Q1786" s="2" t="s">
        <v>58</v>
      </c>
      <c r="R1786" s="2" t="s">
        <v>59</v>
      </c>
      <c r="S1786" s="2" t="s">
        <v>74</v>
      </c>
      <c r="T1786" s="2" t="s">
        <v>75</v>
      </c>
      <c r="U1786" s="4">
        <f>1.5</f>
        <v>1.5</v>
      </c>
      <c r="V1786" s="2" t="s">
        <v>62</v>
      </c>
      <c r="W1786" s="2" t="s">
        <v>76</v>
      </c>
      <c r="X1786" s="2" t="s">
        <v>64</v>
      </c>
      <c r="Y1786" s="2" t="s">
        <v>65</v>
      </c>
      <c r="Z1786" s="2">
        <v>0</v>
      </c>
      <c r="AA1786" s="2"/>
      <c r="AB1786" s="2"/>
      <c r="AC1786" s="4">
        <f>P1786*U1786/1000000</f>
        <v>229.6635</v>
      </c>
      <c r="AD1786" s="4">
        <f>AC1786*(1-Z1786/100)</f>
        <v>229.6635</v>
      </c>
      <c r="AE1786" s="2" t="s">
        <v>66</v>
      </c>
      <c r="AF1786" s="2" t="s">
        <v>67</v>
      </c>
      <c r="AG1786" s="2" t="s">
        <v>68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2286</v>
      </c>
      <c r="B1787" s="2" t="s">
        <v>2284</v>
      </c>
      <c r="C1787" s="2" t="s">
        <v>47</v>
      </c>
      <c r="D1787" s="2" t="s">
        <v>1924</v>
      </c>
      <c r="E1787" s="2" t="s">
        <v>377</v>
      </c>
      <c r="F1787" s="2" t="s">
        <v>178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51</v>
      </c>
      <c r="M1787" s="2" t="s">
        <v>78</v>
      </c>
      <c r="N1787" s="3">
        <v>153109</v>
      </c>
      <c r="O1787" s="3" t="s">
        <v>57</v>
      </c>
      <c r="P1787" s="4">
        <f>IF(O1787="吨",N1787*1000,IF(O1787="万立方米",N1787*10000,""))</f>
        <v>153109000.0</v>
      </c>
      <c r="Q1787" s="2" t="s">
        <v>58</v>
      </c>
      <c r="R1787" s="2" t="s">
        <v>59</v>
      </c>
      <c r="S1787" s="2" t="s">
        <v>79</v>
      </c>
      <c r="T1787" s="2" t="s">
        <v>75</v>
      </c>
      <c r="U1787" s="4">
        <f>6.0</f>
        <v>6.0</v>
      </c>
      <c r="V1787" s="2" t="s">
        <v>62</v>
      </c>
      <c r="W1787" s="2" t="s">
        <v>80</v>
      </c>
      <c r="X1787" s="2" t="s">
        <v>64</v>
      </c>
      <c r="Y1787" s="2" t="s">
        <v>65</v>
      </c>
      <c r="Z1787" s="2">
        <v>0</v>
      </c>
      <c r="AA1787" s="2"/>
      <c r="AB1787" s="2"/>
      <c r="AC1787" s="4">
        <f>P1787*U1787/1000000</f>
        <v>918.654</v>
      </c>
      <c r="AD1787" s="4">
        <f>AC1787*(1-Z1787/100)</f>
        <v>918.654</v>
      </c>
      <c r="AE1787" s="2" t="s">
        <v>66</v>
      </c>
      <c r="AF1787" s="2" t="s">
        <v>67</v>
      </c>
      <c r="AG1787" s="2" t="s">
        <v>68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2287</v>
      </c>
      <c r="B1788" s="2" t="s">
        <v>2284</v>
      </c>
      <c r="C1788" s="2" t="s">
        <v>47</v>
      </c>
      <c r="D1788" s="2" t="s">
        <v>1924</v>
      </c>
      <c r="E1788" s="2" t="s">
        <v>377</v>
      </c>
      <c r="F1788" s="2" t="s">
        <v>178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51</v>
      </c>
      <c r="M1788" s="2" t="s">
        <v>82</v>
      </c>
      <c r="N1788" s="3">
        <v>153109</v>
      </c>
      <c r="O1788" s="3" t="s">
        <v>57</v>
      </c>
      <c r="P1788" s="4">
        <f>IF(O1788="吨",N1788*1000,IF(O1788="万立方米",N1788*10000,""))</f>
        <v>153109000.0</v>
      </c>
      <c r="Q1788" s="2" t="s">
        <v>58</v>
      </c>
      <c r="R1788" s="2" t="s">
        <v>59</v>
      </c>
      <c r="S1788" s="2" t="s">
        <v>83</v>
      </c>
      <c r="T1788" s="2" t="s">
        <v>61</v>
      </c>
      <c r="U1788" s="4">
        <f>0.35</f>
        <v>0.35</v>
      </c>
      <c r="V1788" s="2" t="s">
        <v>62</v>
      </c>
      <c r="W1788" s="2" t="s">
        <v>84</v>
      </c>
      <c r="X1788" s="2" t="s">
        <v>64</v>
      </c>
      <c r="Y1788" s="2" t="s">
        <v>65</v>
      </c>
      <c r="Z1788" s="2">
        <v>0</v>
      </c>
      <c r="AA1788" s="2"/>
      <c r="AB1788" s="2"/>
      <c r="AC1788" s="4">
        <f>P1788*U1788/1000000</f>
        <v>53.58815</v>
      </c>
      <c r="AD1788" s="4">
        <f>AC1788*(1-Z1788/100)</f>
        <v>53.58815</v>
      </c>
      <c r="AE1788" s="2" t="s">
        <v>66</v>
      </c>
      <c r="AF1788" s="2" t="s">
        <v>67</v>
      </c>
      <c r="AG1788" s="2" t="s">
        <v>68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2288</v>
      </c>
      <c r="B1789" s="2" t="s">
        <v>2284</v>
      </c>
      <c r="C1789" s="2" t="s">
        <v>47</v>
      </c>
      <c r="D1789" s="2" t="s">
        <v>1924</v>
      </c>
      <c r="E1789" s="2" t="s">
        <v>377</v>
      </c>
      <c r="F1789" s="2" t="s">
        <v>178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51</v>
      </c>
      <c r="M1789" s="2" t="s">
        <v>86</v>
      </c>
      <c r="N1789" s="3">
        <v>153109</v>
      </c>
      <c r="O1789" s="3" t="s">
        <v>57</v>
      </c>
      <c r="P1789" s="4">
        <f>IF(O1789="吨",N1789*1000,IF(O1789="万立方米",N1789*10000,""))</f>
        <v>153109000.0</v>
      </c>
      <c r="Q1789" s="2" t="s">
        <v>58</v>
      </c>
      <c r="R1789" s="2" t="s">
        <v>59</v>
      </c>
      <c r="S1789" s="2" t="s">
        <v>87</v>
      </c>
      <c r="T1789" s="2" t="s">
        <v>88</v>
      </c>
      <c r="U1789" s="4">
        <f>0.75</f>
        <v>0.75</v>
      </c>
      <c r="V1789" s="2" t="s">
        <v>62</v>
      </c>
      <c r="W1789" s="2" t="s">
        <v>89</v>
      </c>
      <c r="X1789" s="2" t="s">
        <v>64</v>
      </c>
      <c r="Y1789" s="2" t="s">
        <v>65</v>
      </c>
      <c r="Z1789" s="2">
        <v>0</v>
      </c>
      <c r="AA1789" s="2"/>
      <c r="AB1789" s="2"/>
      <c r="AC1789" s="4">
        <f>P1789*U1789/1000000</f>
        <v>114.83175</v>
      </c>
      <c r="AD1789" s="4">
        <f>AC1790*(1-AA1789/100)+(AC1789-AC1790)*(1-AB1789/100)</f>
        <v>114.83175</v>
      </c>
      <c r="AE1789" s="2" t="s">
        <v>66</v>
      </c>
      <c r="AF1789" s="2" t="s">
        <v>67</v>
      </c>
      <c r="AG1789" s="2" t="s">
        <v>68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2289</v>
      </c>
      <c r="B1790" s="2" t="s">
        <v>2284</v>
      </c>
      <c r="C1790" s="2" t="s">
        <v>47</v>
      </c>
      <c r="D1790" s="2" t="s">
        <v>1924</v>
      </c>
      <c r="E1790" s="2" t="s">
        <v>377</v>
      </c>
      <c r="F1790" s="2" t="s">
        <v>178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51</v>
      </c>
      <c r="M1790" s="2" t="s">
        <v>91</v>
      </c>
      <c r="N1790" s="3">
        <v>153109</v>
      </c>
      <c r="O1790" s="3" t="s">
        <v>57</v>
      </c>
      <c r="P1790" s="4">
        <f>IF(O1790="吨",N1790*1000,IF(O1790="万立方米",N1790*10000,""))</f>
        <v>153109000.0</v>
      </c>
      <c r="Q1790" s="2" t="s">
        <v>58</v>
      </c>
      <c r="R1790" s="2" t="s">
        <v>59</v>
      </c>
      <c r="S1790" s="2" t="s">
        <v>92</v>
      </c>
      <c r="T1790" s="2" t="s">
        <v>88</v>
      </c>
      <c r="U1790" s="4">
        <f>0.75</f>
        <v>0.75</v>
      </c>
      <c r="V1790" s="2" t="s">
        <v>62</v>
      </c>
      <c r="W1790" s="2" t="s">
        <v>93</v>
      </c>
      <c r="X1790" s="2" t="s">
        <v>64</v>
      </c>
      <c r="Y1790" s="2" t="s">
        <v>65</v>
      </c>
      <c r="Z1790" s="2">
        <v>0</v>
      </c>
      <c r="AA1790" s="2"/>
      <c r="AB1790" s="2"/>
      <c r="AC1790" s="4">
        <f>P1790*U1790/1000000</f>
        <v>114.83175</v>
      </c>
      <c r="AD1790" s="4">
        <f>AC1790*(1-Z1790/100)</f>
        <v>114.83175</v>
      </c>
      <c r="AE1790" s="2" t="s">
        <v>66</v>
      </c>
      <c r="AF1790" s="2" t="s">
        <v>67</v>
      </c>
      <c r="AG1790" s="2" t="s">
        <v>68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2290</v>
      </c>
      <c r="B1791" s="2" t="s">
        <v>2284</v>
      </c>
      <c r="C1791" s="2" t="s">
        <v>47</v>
      </c>
      <c r="D1791" s="2" t="s">
        <v>1924</v>
      </c>
      <c r="E1791" s="2" t="s">
        <v>377</v>
      </c>
      <c r="F1791" s="2" t="s">
        <v>178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51</v>
      </c>
      <c r="M1791" s="2" t="s">
        <v>95</v>
      </c>
      <c r="N1791" s="3">
        <v>153109</v>
      </c>
      <c r="O1791" s="3" t="s">
        <v>57</v>
      </c>
      <c r="P1791" s="4">
        <f>IF(O1791="吨",N1791*1000,IF(O1791="万立方米",N1791*10000,""))</f>
        <v>153109000.0</v>
      </c>
      <c r="Q1791" s="2" t="s">
        <v>58</v>
      </c>
      <c r="R1791" s="2" t="s">
        <v>59</v>
      </c>
      <c r="S1791" s="2" t="s">
        <v>96</v>
      </c>
      <c r="T1791" s="2" t="s">
        <v>97</v>
      </c>
      <c r="U1791" s="4">
        <f>1.7</f>
        <v>1.7</v>
      </c>
      <c r="V1791" s="2" t="s">
        <v>62</v>
      </c>
      <c r="W1791" s="2" t="s">
        <v>98</v>
      </c>
      <c r="X1791" s="2" t="s">
        <v>64</v>
      </c>
      <c r="Y1791" s="2" t="s">
        <v>65</v>
      </c>
      <c r="Z1791" s="2">
        <v>0</v>
      </c>
      <c r="AA1791" s="2"/>
      <c r="AB1791" s="2"/>
      <c r="AC1791" s="4">
        <f>P1791*U1791/1000000</f>
        <v>260.2853</v>
      </c>
      <c r="AD1791" s="4">
        <f>AC1791*(1-Z1791/100)</f>
        <v>260.2853</v>
      </c>
      <c r="AE1791" s="2" t="s">
        <v>66</v>
      </c>
      <c r="AF1791" s="2" t="s">
        <v>67</v>
      </c>
      <c r="AG1791" s="2" t="s">
        <v>68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2291</v>
      </c>
      <c r="B1792" s="2" t="s">
        <v>2284</v>
      </c>
      <c r="C1792" s="2" t="s">
        <v>47</v>
      </c>
      <c r="D1792" s="2" t="s">
        <v>1924</v>
      </c>
      <c r="E1792" s="2" t="s">
        <v>377</v>
      </c>
      <c r="F1792" s="2" t="s">
        <v>178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51</v>
      </c>
      <c r="M1792" s="2" t="s">
        <v>100</v>
      </c>
      <c r="N1792" s="3">
        <v>153109</v>
      </c>
      <c r="O1792" s="3" t="s">
        <v>57</v>
      </c>
      <c r="P1792" s="4">
        <f>IF(O1792="吨",N1792*1000,IF(O1792="万立方米",N1792*10000,""))</f>
        <v>153109000.0</v>
      </c>
      <c r="Q1792" s="2" t="s">
        <v>58</v>
      </c>
      <c r="R1792" s="2" t="s">
        <v>59</v>
      </c>
      <c r="S1792" s="2" t="s">
        <v>101</v>
      </c>
      <c r="T1792" s="2" t="s">
        <v>75</v>
      </c>
      <c r="U1792" s="4">
        <f>0.12</f>
        <v>0.12</v>
      </c>
      <c r="V1792" s="2" t="s">
        <v>62</v>
      </c>
      <c r="W1792" s="2" t="s">
        <v>102</v>
      </c>
      <c r="X1792" s="2" t="s">
        <v>64</v>
      </c>
      <c r="Y1792" s="2" t="s">
        <v>65</v>
      </c>
      <c r="Z1792" s="2">
        <v>0</v>
      </c>
      <c r="AA1792" s="2"/>
      <c r="AB1792" s="2"/>
      <c r="AC1792" s="4">
        <f>P1792*U1792/1000000</f>
        <v>18.37308</v>
      </c>
      <c r="AD1792" s="4">
        <f>AC1792*(1-Z1792/100)</f>
        <v>18.37308</v>
      </c>
      <c r="AE1792" s="2" t="s">
        <v>66</v>
      </c>
      <c r="AF1792" s="2" t="s">
        <v>67</v>
      </c>
      <c r="AG1792" s="2" t="s">
        <v>68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2292</v>
      </c>
      <c r="B1793" s="2" t="s">
        <v>2284</v>
      </c>
      <c r="C1793" s="2" t="s">
        <v>47</v>
      </c>
      <c r="D1793" s="2" t="s">
        <v>1924</v>
      </c>
      <c r="E1793" s="2" t="s">
        <v>377</v>
      </c>
      <c r="F1793" s="2" t="s">
        <v>178</v>
      </c>
      <c r="G1793" s="2" t="s">
        <v>51</v>
      </c>
      <c r="H1793" s="2" t="s">
        <v>52</v>
      </c>
      <c r="I1793" s="2"/>
      <c r="J1793" s="2"/>
      <c r="K1793" s="2" t="s">
        <v>147</v>
      </c>
      <c r="L1793" s="2" t="s">
        <v>148</v>
      </c>
      <c r="M1793" s="2" t="s">
        <v>104</v>
      </c>
      <c r="N1793" s="3"/>
      <c r="O1793" s="3"/>
      <c r="P1793" s="4">
        <v>153109000.0</v>
      </c>
      <c r="Q1793" s="2" t="s">
        <v>105</v>
      </c>
      <c r="R1793" s="2" t="s">
        <v>106</v>
      </c>
      <c r="S1793" s="2" t="s">
        <v>107</v>
      </c>
      <c r="T1793" s="2" t="s">
        <v>108</v>
      </c>
      <c r="U1793" s="4">
        <f>0.0</f>
        <v>0.0</v>
      </c>
      <c r="V1793" s="2" t="s">
        <v>109</v>
      </c>
      <c r="W1793" s="2" t="s">
        <v>110</v>
      </c>
      <c r="X1793" s="2"/>
      <c r="Y1793" s="2" t="s">
        <v>65</v>
      </c>
      <c r="Z1793" s="2">
        <v>0</v>
      </c>
      <c r="AA1793" s="2"/>
      <c r="AB1793" s="2"/>
      <c r="AC1793" s="4">
        <f>P1793*U1793/1000000</f>
        <v>0.0</v>
      </c>
      <c r="AD1793" s="4">
        <f>AC1793*(1-Z1793/100)</f>
        <v>0.0</v>
      </c>
      <c r="AE1793" s="2" t="s">
        <v>66</v>
      </c>
      <c r="AF1793" s="2" t="s">
        <v>67</v>
      </c>
      <c r="AG1793" s="2" t="s">
        <v>68</v>
      </c>
      <c r="AH1793" s="2" t="s">
        <v>69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2293</v>
      </c>
      <c r="B1794" s="2" t="s">
        <v>2294</v>
      </c>
      <c r="C1794" s="2" t="s">
        <v>47</v>
      </c>
      <c r="D1794" s="2" t="s">
        <v>257</v>
      </c>
      <c r="E1794" s="2" t="s">
        <v>258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51</v>
      </c>
      <c r="M1794" s="2" t="s">
        <v>56</v>
      </c>
      <c r="N1794" s="3">
        <v>684208</v>
      </c>
      <c r="O1794" s="3" t="s">
        <v>57</v>
      </c>
      <c r="P1794" s="4">
        <f>IF(O1794="吨",N1794*1000,IF(O1794="万立方米",N1794*10000,""))</f>
        <v>684208000.0</v>
      </c>
      <c r="Q1794" s="2" t="s">
        <v>58</v>
      </c>
      <c r="R1794" s="2" t="s">
        <v>59</v>
      </c>
      <c r="S1794" s="2" t="s">
        <v>60</v>
      </c>
      <c r="T1794" s="2" t="s">
        <v>61</v>
      </c>
      <c r="U1794" s="4">
        <f>0.06</f>
        <v>0.06</v>
      </c>
      <c r="V1794" s="2" t="s">
        <v>62</v>
      </c>
      <c r="W1794" s="2" t="s">
        <v>63</v>
      </c>
      <c r="X1794" s="2" t="s">
        <v>64</v>
      </c>
      <c r="Y1794" s="2" t="s">
        <v>65</v>
      </c>
      <c r="Z1794" s="2">
        <v>0</v>
      </c>
      <c r="AA1794" s="2"/>
      <c r="AB1794" s="2"/>
      <c r="AC1794" s="4">
        <f>P1794*U1794/1000000</f>
        <v>41.05248</v>
      </c>
      <c r="AD1794" s="4">
        <f>AC1794*(1-Z1794/100)</f>
        <v>41.05248</v>
      </c>
      <c r="AE1794" s="2" t="s">
        <v>66</v>
      </c>
      <c r="AF1794" s="2" t="s">
        <v>67</v>
      </c>
      <c r="AG1794" s="2" t="s">
        <v>68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2295</v>
      </c>
      <c r="B1795" s="2" t="s">
        <v>2294</v>
      </c>
      <c r="C1795" s="2" t="s">
        <v>47</v>
      </c>
      <c r="D1795" s="2" t="s">
        <v>257</v>
      </c>
      <c r="E1795" s="2" t="s">
        <v>258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51</v>
      </c>
      <c r="M1795" s="2" t="s">
        <v>73</v>
      </c>
      <c r="N1795" s="3">
        <v>684208</v>
      </c>
      <c r="O1795" s="3" t="s">
        <v>57</v>
      </c>
      <c r="P1795" s="4">
        <f>IF(O1795="吨",N1795*1000,IF(O1795="万立方米",N1795*10000,""))</f>
        <v>684208000.0</v>
      </c>
      <c r="Q1795" s="2" t="s">
        <v>58</v>
      </c>
      <c r="R1795" s="2" t="s">
        <v>59</v>
      </c>
      <c r="S1795" s="2" t="s">
        <v>74</v>
      </c>
      <c r="T1795" s="2" t="s">
        <v>75</v>
      </c>
      <c r="U1795" s="4">
        <f>1.5</f>
        <v>1.5</v>
      </c>
      <c r="V1795" s="2" t="s">
        <v>62</v>
      </c>
      <c r="W1795" s="2" t="s">
        <v>76</v>
      </c>
      <c r="X1795" s="2" t="s">
        <v>64</v>
      </c>
      <c r="Y1795" s="2" t="s">
        <v>65</v>
      </c>
      <c r="Z1795" s="2">
        <v>0</v>
      </c>
      <c r="AA1795" s="2"/>
      <c r="AB1795" s="2"/>
      <c r="AC1795" s="4">
        <f>P1795*U1795/1000000</f>
        <v>1026.312</v>
      </c>
      <c r="AD1795" s="4">
        <f>AC1795*(1-Z1795/100)</f>
        <v>1026.312</v>
      </c>
      <c r="AE1795" s="2" t="s">
        <v>66</v>
      </c>
      <c r="AF1795" s="2" t="s">
        <v>67</v>
      </c>
      <c r="AG1795" s="2" t="s">
        <v>68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2296</v>
      </c>
      <c r="B1796" s="2" t="s">
        <v>2294</v>
      </c>
      <c r="C1796" s="2" t="s">
        <v>47</v>
      </c>
      <c r="D1796" s="2" t="s">
        <v>257</v>
      </c>
      <c r="E1796" s="2" t="s">
        <v>258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51</v>
      </c>
      <c r="M1796" s="2" t="s">
        <v>78</v>
      </c>
      <c r="N1796" s="3">
        <v>684208</v>
      </c>
      <c r="O1796" s="3" t="s">
        <v>57</v>
      </c>
      <c r="P1796" s="4">
        <f>IF(O1796="吨",N1796*1000,IF(O1796="万立方米",N1796*10000,""))</f>
        <v>684208000.0</v>
      </c>
      <c r="Q1796" s="2" t="s">
        <v>58</v>
      </c>
      <c r="R1796" s="2" t="s">
        <v>59</v>
      </c>
      <c r="S1796" s="2" t="s">
        <v>79</v>
      </c>
      <c r="T1796" s="2" t="s">
        <v>75</v>
      </c>
      <c r="U1796" s="4">
        <f>6.0</f>
        <v>6.0</v>
      </c>
      <c r="V1796" s="2" t="s">
        <v>62</v>
      </c>
      <c r="W1796" s="2" t="s">
        <v>80</v>
      </c>
      <c r="X1796" s="2" t="s">
        <v>64</v>
      </c>
      <c r="Y1796" s="2" t="s">
        <v>65</v>
      </c>
      <c r="Z1796" s="2">
        <v>0</v>
      </c>
      <c r="AA1796" s="2"/>
      <c r="AB1796" s="2"/>
      <c r="AC1796" s="4">
        <f>P1796*U1796/1000000</f>
        <v>4105.248</v>
      </c>
      <c r="AD1796" s="4">
        <f>AC1796*(1-Z1796/100)</f>
        <v>4105.248</v>
      </c>
      <c r="AE1796" s="2" t="s">
        <v>66</v>
      </c>
      <c r="AF1796" s="2" t="s">
        <v>67</v>
      </c>
      <c r="AG1796" s="2" t="s">
        <v>68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2297</v>
      </c>
      <c r="B1797" s="2" t="s">
        <v>2294</v>
      </c>
      <c r="C1797" s="2" t="s">
        <v>47</v>
      </c>
      <c r="D1797" s="2" t="s">
        <v>257</v>
      </c>
      <c r="E1797" s="2" t="s">
        <v>258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51</v>
      </c>
      <c r="M1797" s="2" t="s">
        <v>82</v>
      </c>
      <c r="N1797" s="3">
        <v>684208</v>
      </c>
      <c r="O1797" s="3" t="s">
        <v>57</v>
      </c>
      <c r="P1797" s="4">
        <f>IF(O1797="吨",N1797*1000,IF(O1797="万立方米",N1797*10000,""))</f>
        <v>684208000.0</v>
      </c>
      <c r="Q1797" s="2" t="s">
        <v>58</v>
      </c>
      <c r="R1797" s="2" t="s">
        <v>59</v>
      </c>
      <c r="S1797" s="2" t="s">
        <v>83</v>
      </c>
      <c r="T1797" s="2" t="s">
        <v>61</v>
      </c>
      <c r="U1797" s="4">
        <f>0.35</f>
        <v>0.35</v>
      </c>
      <c r="V1797" s="2" t="s">
        <v>62</v>
      </c>
      <c r="W1797" s="2" t="s">
        <v>84</v>
      </c>
      <c r="X1797" s="2" t="s">
        <v>64</v>
      </c>
      <c r="Y1797" s="2" t="s">
        <v>65</v>
      </c>
      <c r="Z1797" s="2">
        <v>0</v>
      </c>
      <c r="AA1797" s="2"/>
      <c r="AB1797" s="2"/>
      <c r="AC1797" s="4">
        <f>P1797*U1797/1000000</f>
        <v>239.47279999999998</v>
      </c>
      <c r="AD1797" s="4">
        <f>AC1797*(1-Z1797/100)</f>
        <v>239.47279999999998</v>
      </c>
      <c r="AE1797" s="2" t="s">
        <v>66</v>
      </c>
      <c r="AF1797" s="2" t="s">
        <v>67</v>
      </c>
      <c r="AG1797" s="2" t="s">
        <v>68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2298</v>
      </c>
      <c r="B1798" s="2" t="s">
        <v>2294</v>
      </c>
      <c r="C1798" s="2" t="s">
        <v>47</v>
      </c>
      <c r="D1798" s="2" t="s">
        <v>257</v>
      </c>
      <c r="E1798" s="2" t="s">
        <v>258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51</v>
      </c>
      <c r="M1798" s="2" t="s">
        <v>86</v>
      </c>
      <c r="N1798" s="3">
        <v>684208</v>
      </c>
      <c r="O1798" s="3" t="s">
        <v>57</v>
      </c>
      <c r="P1798" s="4">
        <f>IF(O1798="吨",N1798*1000,IF(O1798="万立方米",N1798*10000,""))</f>
        <v>684208000.0</v>
      </c>
      <c r="Q1798" s="2" t="s">
        <v>58</v>
      </c>
      <c r="R1798" s="2" t="s">
        <v>59</v>
      </c>
      <c r="S1798" s="2" t="s">
        <v>87</v>
      </c>
      <c r="T1798" s="2" t="s">
        <v>88</v>
      </c>
      <c r="U1798" s="4">
        <f>0.75</f>
        <v>0.75</v>
      </c>
      <c r="V1798" s="2" t="s">
        <v>62</v>
      </c>
      <c r="W1798" s="2" t="s">
        <v>89</v>
      </c>
      <c r="X1798" s="2" t="s">
        <v>64</v>
      </c>
      <c r="Y1798" s="2" t="s">
        <v>65</v>
      </c>
      <c r="Z1798" s="2">
        <v>0</v>
      </c>
      <c r="AA1798" s="2"/>
      <c r="AB1798" s="2"/>
      <c r="AC1798" s="4">
        <f>P1798*U1798/1000000</f>
        <v>513.156</v>
      </c>
      <c r="AD1798" s="4">
        <f>AC1799*(1-AA1798/100)+(AC1798-AC1799)*(1-AB1798/100)</f>
        <v>513.156</v>
      </c>
      <c r="AE1798" s="2" t="s">
        <v>66</v>
      </c>
      <c r="AF1798" s="2" t="s">
        <v>67</v>
      </c>
      <c r="AG1798" s="2" t="s">
        <v>68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2299</v>
      </c>
      <c r="B1799" s="2" t="s">
        <v>2294</v>
      </c>
      <c r="C1799" s="2" t="s">
        <v>47</v>
      </c>
      <c r="D1799" s="2" t="s">
        <v>257</v>
      </c>
      <c r="E1799" s="2" t="s">
        <v>258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51</v>
      </c>
      <c r="M1799" s="2" t="s">
        <v>91</v>
      </c>
      <c r="N1799" s="3">
        <v>684208</v>
      </c>
      <c r="O1799" s="3" t="s">
        <v>57</v>
      </c>
      <c r="P1799" s="4">
        <f>IF(O1799="吨",N1799*1000,IF(O1799="万立方米",N1799*10000,""))</f>
        <v>684208000.0</v>
      </c>
      <c r="Q1799" s="2" t="s">
        <v>58</v>
      </c>
      <c r="R1799" s="2" t="s">
        <v>59</v>
      </c>
      <c r="S1799" s="2" t="s">
        <v>92</v>
      </c>
      <c r="T1799" s="2" t="s">
        <v>88</v>
      </c>
      <c r="U1799" s="4">
        <f>0.75</f>
        <v>0.75</v>
      </c>
      <c r="V1799" s="2" t="s">
        <v>62</v>
      </c>
      <c r="W1799" s="2" t="s">
        <v>93</v>
      </c>
      <c r="X1799" s="2" t="s">
        <v>64</v>
      </c>
      <c r="Y1799" s="2" t="s">
        <v>65</v>
      </c>
      <c r="Z1799" s="2">
        <v>0</v>
      </c>
      <c r="AA1799" s="2"/>
      <c r="AB1799" s="2"/>
      <c r="AC1799" s="4">
        <f>P1799*U1799/1000000</f>
        <v>513.156</v>
      </c>
      <c r="AD1799" s="4">
        <f>AC1799*(1-Z1799/100)</f>
        <v>513.156</v>
      </c>
      <c r="AE1799" s="2" t="s">
        <v>66</v>
      </c>
      <c r="AF1799" s="2" t="s">
        <v>67</v>
      </c>
      <c r="AG1799" s="2" t="s">
        <v>68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2300</v>
      </c>
      <c r="B1800" s="2" t="s">
        <v>2294</v>
      </c>
      <c r="C1800" s="2" t="s">
        <v>47</v>
      </c>
      <c r="D1800" s="2" t="s">
        <v>257</v>
      </c>
      <c r="E1800" s="2" t="s">
        <v>258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51</v>
      </c>
      <c r="M1800" s="2" t="s">
        <v>95</v>
      </c>
      <c r="N1800" s="3">
        <v>684208</v>
      </c>
      <c r="O1800" s="3" t="s">
        <v>57</v>
      </c>
      <c r="P1800" s="4">
        <f>IF(O1800="吨",N1800*1000,IF(O1800="万立方米",N1800*10000,""))</f>
        <v>684208000.0</v>
      </c>
      <c r="Q1800" s="2" t="s">
        <v>58</v>
      </c>
      <c r="R1800" s="2" t="s">
        <v>59</v>
      </c>
      <c r="S1800" s="2" t="s">
        <v>96</v>
      </c>
      <c r="T1800" s="2" t="s">
        <v>97</v>
      </c>
      <c r="U1800" s="4">
        <f>1.7</f>
        <v>1.7</v>
      </c>
      <c r="V1800" s="2" t="s">
        <v>62</v>
      </c>
      <c r="W1800" s="2" t="s">
        <v>98</v>
      </c>
      <c r="X1800" s="2" t="s">
        <v>64</v>
      </c>
      <c r="Y1800" s="2" t="s">
        <v>65</v>
      </c>
      <c r="Z1800" s="2">
        <v>0</v>
      </c>
      <c r="AA1800" s="2"/>
      <c r="AB1800" s="2"/>
      <c r="AC1800" s="4">
        <f>P1800*U1800/1000000</f>
        <v>1163.1536</v>
      </c>
      <c r="AD1800" s="4">
        <f>AC1800*(1-Z1800/100)</f>
        <v>1163.1536</v>
      </c>
      <c r="AE1800" s="2" t="s">
        <v>66</v>
      </c>
      <c r="AF1800" s="2" t="s">
        <v>67</v>
      </c>
      <c r="AG1800" s="2" t="s">
        <v>68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2301</v>
      </c>
      <c r="B1801" s="2" t="s">
        <v>2294</v>
      </c>
      <c r="C1801" s="2" t="s">
        <v>47</v>
      </c>
      <c r="D1801" s="2" t="s">
        <v>257</v>
      </c>
      <c r="E1801" s="2" t="s">
        <v>258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51</v>
      </c>
      <c r="M1801" s="2" t="s">
        <v>100</v>
      </c>
      <c r="N1801" s="3">
        <v>684208</v>
      </c>
      <c r="O1801" s="3" t="s">
        <v>57</v>
      </c>
      <c r="P1801" s="4">
        <f>IF(O1801="吨",N1801*1000,IF(O1801="万立方米",N1801*10000,""))</f>
        <v>684208000.0</v>
      </c>
      <c r="Q1801" s="2" t="s">
        <v>58</v>
      </c>
      <c r="R1801" s="2" t="s">
        <v>59</v>
      </c>
      <c r="S1801" s="2" t="s">
        <v>101</v>
      </c>
      <c r="T1801" s="2" t="s">
        <v>75</v>
      </c>
      <c r="U1801" s="4">
        <f>0.12</f>
        <v>0.12</v>
      </c>
      <c r="V1801" s="2" t="s">
        <v>62</v>
      </c>
      <c r="W1801" s="2" t="s">
        <v>102</v>
      </c>
      <c r="X1801" s="2" t="s">
        <v>64</v>
      </c>
      <c r="Y1801" s="2" t="s">
        <v>65</v>
      </c>
      <c r="Z1801" s="2">
        <v>0</v>
      </c>
      <c r="AA1801" s="2"/>
      <c r="AB1801" s="2"/>
      <c r="AC1801" s="4">
        <f>P1801*U1801/1000000</f>
        <v>82.10496</v>
      </c>
      <c r="AD1801" s="4">
        <f>AC1801*(1-Z1801/100)</f>
        <v>82.10496</v>
      </c>
      <c r="AE1801" s="2" t="s">
        <v>66</v>
      </c>
      <c r="AF1801" s="2" t="s">
        <v>67</v>
      </c>
      <c r="AG1801" s="2" t="s">
        <v>68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2302</v>
      </c>
      <c r="B1802" s="2" t="s">
        <v>2294</v>
      </c>
      <c r="C1802" s="2" t="s">
        <v>47</v>
      </c>
      <c r="D1802" s="2" t="s">
        <v>257</v>
      </c>
      <c r="E1802" s="2" t="s">
        <v>258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147</v>
      </c>
      <c r="L1802" s="2" t="s">
        <v>148</v>
      </c>
      <c r="M1802" s="2" t="s">
        <v>104</v>
      </c>
      <c r="N1802" s="3"/>
      <c r="O1802" s="3"/>
      <c r="P1802" s="4">
        <v>684208000.0</v>
      </c>
      <c r="Q1802" s="2" t="s">
        <v>105</v>
      </c>
      <c r="R1802" s="2" t="s">
        <v>106</v>
      </c>
      <c r="S1802" s="2" t="s">
        <v>107</v>
      </c>
      <c r="T1802" s="2" t="s">
        <v>108</v>
      </c>
      <c r="U1802" s="4">
        <f>0.0</f>
        <v>0.0</v>
      </c>
      <c r="V1802" s="2" t="s">
        <v>109</v>
      </c>
      <c r="W1802" s="2" t="s">
        <v>110</v>
      </c>
      <c r="X1802" s="2"/>
      <c r="Y1802" s="2" t="s">
        <v>65</v>
      </c>
      <c r="Z1802" s="2">
        <v>0</v>
      </c>
      <c r="AA1802" s="2"/>
      <c r="AB1802" s="2"/>
      <c r="AC1802" s="4">
        <f>P1802*U1802/1000000</f>
        <v>0.0</v>
      </c>
      <c r="AD1802" s="4">
        <f>AC1802*(1-Z1802/100)</f>
        <v>0.0</v>
      </c>
      <c r="AE1802" s="2" t="s">
        <v>66</v>
      </c>
      <c r="AF1802" s="2" t="s">
        <v>67</v>
      </c>
      <c r="AG1802" s="2" t="s">
        <v>68</v>
      </c>
      <c r="AH1802" s="2" t="s">
        <v>69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2303</v>
      </c>
      <c r="B1803" s="2" t="s">
        <v>2304</v>
      </c>
      <c r="C1803" s="2" t="s">
        <v>47</v>
      </c>
      <c r="D1803" s="2" t="s">
        <v>2305</v>
      </c>
      <c r="E1803" s="2" t="s">
        <v>377</v>
      </c>
      <c r="F1803" s="2" t="s">
        <v>228</v>
      </c>
      <c r="G1803" s="2" t="s">
        <v>117</v>
      </c>
      <c r="H1803" s="2" t="s">
        <v>628</v>
      </c>
      <c r="I1803" s="2" t="s">
        <v>53</v>
      </c>
      <c r="J1803" s="2" t="s">
        <v>230</v>
      </c>
      <c r="K1803" s="2" t="s">
        <v>55</v>
      </c>
      <c r="L1803" s="2" t="s">
        <v>51</v>
      </c>
      <c r="M1803" s="2" t="s">
        <v>56</v>
      </c>
      <c r="N1803" s="3">
        <v>185669</v>
      </c>
      <c r="O1803" s="3" t="s">
        <v>57</v>
      </c>
      <c r="P1803" s="4">
        <f>IF(O1803="吨",N1803*1000,IF(O1803="万立方米",N1803*10000,""))</f>
        <v>185669000.0</v>
      </c>
      <c r="Q1803" s="2" t="s">
        <v>58</v>
      </c>
      <c r="R1803" s="2" t="s">
        <v>59</v>
      </c>
      <c r="S1803" s="2" t="s">
        <v>60</v>
      </c>
      <c r="T1803" s="2" t="s">
        <v>61</v>
      </c>
      <c r="U1803" s="4">
        <f>0.06</f>
        <v>0.06</v>
      </c>
      <c r="V1803" s="2" t="s">
        <v>62</v>
      </c>
      <c r="W1803" s="2" t="s">
        <v>63</v>
      </c>
      <c r="X1803" s="2" t="s">
        <v>64</v>
      </c>
      <c r="Y1803" s="2" t="s">
        <v>65</v>
      </c>
      <c r="Z1803" s="2">
        <v>0</v>
      </c>
      <c r="AA1803" s="2"/>
      <c r="AB1803" s="2"/>
      <c r="AC1803" s="4">
        <f>P1803*U1803/1000000</f>
        <v>11.14014</v>
      </c>
      <c r="AD1803" s="4">
        <f>AC1803*(1-Z1803/100)</f>
        <v>11.14014</v>
      </c>
      <c r="AE1803" s="2" t="s">
        <v>66</v>
      </c>
      <c r="AF1803" s="2" t="s">
        <v>67</v>
      </c>
      <c r="AG1803" s="2" t="s">
        <v>68</v>
      </c>
      <c r="AH1803" s="2" t="s">
        <v>69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2306</v>
      </c>
      <c r="B1804" s="2" t="s">
        <v>2304</v>
      </c>
      <c r="C1804" s="2" t="s">
        <v>47</v>
      </c>
      <c r="D1804" s="2" t="s">
        <v>2305</v>
      </c>
      <c r="E1804" s="2" t="s">
        <v>377</v>
      </c>
      <c r="F1804" s="2" t="s">
        <v>228</v>
      </c>
      <c r="G1804" s="2" t="s">
        <v>117</v>
      </c>
      <c r="H1804" s="2" t="s">
        <v>628</v>
      </c>
      <c r="I1804" s="2" t="s">
        <v>53</v>
      </c>
      <c r="J1804" s="2" t="s">
        <v>230</v>
      </c>
      <c r="K1804" s="2" t="s">
        <v>55</v>
      </c>
      <c r="L1804" s="2" t="s">
        <v>51</v>
      </c>
      <c r="M1804" s="2" t="s">
        <v>73</v>
      </c>
      <c r="N1804" s="3">
        <v>185669</v>
      </c>
      <c r="O1804" s="3" t="s">
        <v>57</v>
      </c>
      <c r="P1804" s="4">
        <f>IF(O1804="吨",N1804*1000,IF(O1804="万立方米",N1804*10000,""))</f>
        <v>185669000.0</v>
      </c>
      <c r="Q1804" s="2" t="s">
        <v>58</v>
      </c>
      <c r="R1804" s="2" t="s">
        <v>59</v>
      </c>
      <c r="S1804" s="2" t="s">
        <v>74</v>
      </c>
      <c r="T1804" s="2" t="s">
        <v>75</v>
      </c>
      <c r="U1804" s="4">
        <f>1.5</f>
        <v>1.5</v>
      </c>
      <c r="V1804" s="2" t="s">
        <v>62</v>
      </c>
      <c r="W1804" s="2" t="s">
        <v>76</v>
      </c>
      <c r="X1804" s="2" t="s">
        <v>64</v>
      </c>
      <c r="Y1804" s="2" t="s">
        <v>65</v>
      </c>
      <c r="Z1804" s="2">
        <v>0</v>
      </c>
      <c r="AA1804" s="2"/>
      <c r="AB1804" s="2"/>
      <c r="AC1804" s="4">
        <f>P1804*U1804/1000000</f>
        <v>278.5035</v>
      </c>
      <c r="AD1804" s="4">
        <f>AC1804*(1-Z1804/100)</f>
        <v>278.5035</v>
      </c>
      <c r="AE1804" s="2" t="s">
        <v>66</v>
      </c>
      <c r="AF1804" s="2" t="s">
        <v>67</v>
      </c>
      <c r="AG1804" s="2" t="s">
        <v>68</v>
      </c>
      <c r="AH1804" s="2" t="s">
        <v>69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2307</v>
      </c>
      <c r="B1805" s="2" t="s">
        <v>2304</v>
      </c>
      <c r="C1805" s="2" t="s">
        <v>47</v>
      </c>
      <c r="D1805" s="2" t="s">
        <v>2305</v>
      </c>
      <c r="E1805" s="2" t="s">
        <v>377</v>
      </c>
      <c r="F1805" s="2" t="s">
        <v>228</v>
      </c>
      <c r="G1805" s="2" t="s">
        <v>117</v>
      </c>
      <c r="H1805" s="2" t="s">
        <v>628</v>
      </c>
      <c r="I1805" s="2" t="s">
        <v>53</v>
      </c>
      <c r="J1805" s="2" t="s">
        <v>230</v>
      </c>
      <c r="K1805" s="2" t="s">
        <v>55</v>
      </c>
      <c r="L1805" s="2" t="s">
        <v>51</v>
      </c>
      <c r="M1805" s="2" t="s">
        <v>78</v>
      </c>
      <c r="N1805" s="3">
        <v>185669</v>
      </c>
      <c r="O1805" s="3" t="s">
        <v>57</v>
      </c>
      <c r="P1805" s="4">
        <f>IF(O1805="吨",N1805*1000,IF(O1805="万立方米",N1805*10000,""))</f>
        <v>185669000.0</v>
      </c>
      <c r="Q1805" s="2" t="s">
        <v>58</v>
      </c>
      <c r="R1805" s="2" t="s">
        <v>59</v>
      </c>
      <c r="S1805" s="2" t="s">
        <v>79</v>
      </c>
      <c r="T1805" s="2" t="s">
        <v>75</v>
      </c>
      <c r="U1805" s="4">
        <f>6.0</f>
        <v>6.0</v>
      </c>
      <c r="V1805" s="2" t="s">
        <v>62</v>
      </c>
      <c r="W1805" s="2" t="s">
        <v>80</v>
      </c>
      <c r="X1805" s="2" t="s">
        <v>64</v>
      </c>
      <c r="Y1805" s="2" t="s">
        <v>65</v>
      </c>
      <c r="Z1805" s="2">
        <v>0</v>
      </c>
      <c r="AA1805" s="2"/>
      <c r="AB1805" s="2"/>
      <c r="AC1805" s="4">
        <f>P1805*U1805/1000000</f>
        <v>1114.014</v>
      </c>
      <c r="AD1805" s="4">
        <f>AC1805*(1-Z1805/100)</f>
        <v>1114.014</v>
      </c>
      <c r="AE1805" s="2" t="s">
        <v>66</v>
      </c>
      <c r="AF1805" s="2" t="s">
        <v>67</v>
      </c>
      <c r="AG1805" s="2" t="s">
        <v>68</v>
      </c>
      <c r="AH1805" s="2" t="s">
        <v>69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2308</v>
      </c>
      <c r="B1806" s="2" t="s">
        <v>2304</v>
      </c>
      <c r="C1806" s="2" t="s">
        <v>47</v>
      </c>
      <c r="D1806" s="2" t="s">
        <v>2305</v>
      </c>
      <c r="E1806" s="2" t="s">
        <v>377</v>
      </c>
      <c r="F1806" s="2" t="s">
        <v>228</v>
      </c>
      <c r="G1806" s="2" t="s">
        <v>117</v>
      </c>
      <c r="H1806" s="2" t="s">
        <v>628</v>
      </c>
      <c r="I1806" s="2" t="s">
        <v>53</v>
      </c>
      <c r="J1806" s="2" t="s">
        <v>230</v>
      </c>
      <c r="K1806" s="2" t="s">
        <v>55</v>
      </c>
      <c r="L1806" s="2" t="s">
        <v>51</v>
      </c>
      <c r="M1806" s="2" t="s">
        <v>82</v>
      </c>
      <c r="N1806" s="3">
        <v>185669</v>
      </c>
      <c r="O1806" s="3" t="s">
        <v>57</v>
      </c>
      <c r="P1806" s="4">
        <f>IF(O1806="吨",N1806*1000,IF(O1806="万立方米",N1806*10000,""))</f>
        <v>185669000.0</v>
      </c>
      <c r="Q1806" s="2" t="s">
        <v>58</v>
      </c>
      <c r="R1806" s="2" t="s">
        <v>59</v>
      </c>
      <c r="S1806" s="2" t="s">
        <v>83</v>
      </c>
      <c r="T1806" s="2" t="s">
        <v>61</v>
      </c>
      <c r="U1806" s="4">
        <f>0.35</f>
        <v>0.35</v>
      </c>
      <c r="V1806" s="2" t="s">
        <v>62</v>
      </c>
      <c r="W1806" s="2" t="s">
        <v>84</v>
      </c>
      <c r="X1806" s="2" t="s">
        <v>64</v>
      </c>
      <c r="Y1806" s="2" t="s">
        <v>65</v>
      </c>
      <c r="Z1806" s="2">
        <v>0</v>
      </c>
      <c r="AA1806" s="2"/>
      <c r="AB1806" s="2"/>
      <c r="AC1806" s="4">
        <f>P1806*U1806/1000000</f>
        <v>64.98415</v>
      </c>
      <c r="AD1806" s="4">
        <f>AC1806*(1-Z1806/100)</f>
        <v>64.98415</v>
      </c>
      <c r="AE1806" s="2" t="s">
        <v>66</v>
      </c>
      <c r="AF1806" s="2" t="s">
        <v>67</v>
      </c>
      <c r="AG1806" s="2" t="s">
        <v>68</v>
      </c>
      <c r="AH1806" s="2" t="s">
        <v>69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2309</v>
      </c>
      <c r="B1807" s="2" t="s">
        <v>2304</v>
      </c>
      <c r="C1807" s="2" t="s">
        <v>47</v>
      </c>
      <c r="D1807" s="2" t="s">
        <v>2305</v>
      </c>
      <c r="E1807" s="2" t="s">
        <v>377</v>
      </c>
      <c r="F1807" s="2" t="s">
        <v>228</v>
      </c>
      <c r="G1807" s="2" t="s">
        <v>117</v>
      </c>
      <c r="H1807" s="2" t="s">
        <v>628</v>
      </c>
      <c r="I1807" s="2" t="s">
        <v>53</v>
      </c>
      <c r="J1807" s="2" t="s">
        <v>230</v>
      </c>
      <c r="K1807" s="2" t="s">
        <v>55</v>
      </c>
      <c r="L1807" s="2" t="s">
        <v>51</v>
      </c>
      <c r="M1807" s="2" t="s">
        <v>86</v>
      </c>
      <c r="N1807" s="3">
        <v>185669</v>
      </c>
      <c r="O1807" s="3" t="s">
        <v>57</v>
      </c>
      <c r="P1807" s="4">
        <f>IF(O1807="吨",N1807*1000,IF(O1807="万立方米",N1807*10000,""))</f>
        <v>185669000.0</v>
      </c>
      <c r="Q1807" s="2" t="s">
        <v>58</v>
      </c>
      <c r="R1807" s="2" t="s">
        <v>59</v>
      </c>
      <c r="S1807" s="2" t="s">
        <v>87</v>
      </c>
      <c r="T1807" s="2" t="s">
        <v>88</v>
      </c>
      <c r="U1807" s="4">
        <f>0.75</f>
        <v>0.75</v>
      </c>
      <c r="V1807" s="2" t="s">
        <v>62</v>
      </c>
      <c r="W1807" s="2" t="s">
        <v>89</v>
      </c>
      <c r="X1807" s="2" t="s">
        <v>64</v>
      </c>
      <c r="Y1807" s="2" t="s">
        <v>65</v>
      </c>
      <c r="Z1807" s="2">
        <v>0</v>
      </c>
      <c r="AA1807" s="2"/>
      <c r="AB1807" s="2"/>
      <c r="AC1807" s="4">
        <f>P1807*U1807/1000000</f>
        <v>139.25175</v>
      </c>
      <c r="AD1807" s="4">
        <f>AC1808*(1-AA1807/100)+(AC1807-AC1808)*(1-AB1807/100)</f>
        <v>139.25175</v>
      </c>
      <c r="AE1807" s="2" t="s">
        <v>66</v>
      </c>
      <c r="AF1807" s="2" t="s">
        <v>67</v>
      </c>
      <c r="AG1807" s="2" t="s">
        <v>68</v>
      </c>
      <c r="AH1807" s="2" t="s">
        <v>69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2310</v>
      </c>
      <c r="B1808" s="2" t="s">
        <v>2304</v>
      </c>
      <c r="C1808" s="2" t="s">
        <v>47</v>
      </c>
      <c r="D1808" s="2" t="s">
        <v>2305</v>
      </c>
      <c r="E1808" s="2" t="s">
        <v>377</v>
      </c>
      <c r="F1808" s="2" t="s">
        <v>228</v>
      </c>
      <c r="G1808" s="2" t="s">
        <v>117</v>
      </c>
      <c r="H1808" s="2" t="s">
        <v>628</v>
      </c>
      <c r="I1808" s="2" t="s">
        <v>53</v>
      </c>
      <c r="J1808" s="2" t="s">
        <v>230</v>
      </c>
      <c r="K1808" s="2" t="s">
        <v>55</v>
      </c>
      <c r="L1808" s="2" t="s">
        <v>51</v>
      </c>
      <c r="M1808" s="2" t="s">
        <v>91</v>
      </c>
      <c r="N1808" s="3">
        <v>185669</v>
      </c>
      <c r="O1808" s="3" t="s">
        <v>57</v>
      </c>
      <c r="P1808" s="4">
        <f>IF(O1808="吨",N1808*1000,IF(O1808="万立方米",N1808*10000,""))</f>
        <v>185669000.0</v>
      </c>
      <c r="Q1808" s="2" t="s">
        <v>58</v>
      </c>
      <c r="R1808" s="2" t="s">
        <v>59</v>
      </c>
      <c r="S1808" s="2" t="s">
        <v>92</v>
      </c>
      <c r="T1808" s="2" t="s">
        <v>88</v>
      </c>
      <c r="U1808" s="4">
        <f>0.75</f>
        <v>0.75</v>
      </c>
      <c r="V1808" s="2" t="s">
        <v>62</v>
      </c>
      <c r="W1808" s="2" t="s">
        <v>93</v>
      </c>
      <c r="X1808" s="2" t="s">
        <v>64</v>
      </c>
      <c r="Y1808" s="2" t="s">
        <v>65</v>
      </c>
      <c r="Z1808" s="2">
        <v>0</v>
      </c>
      <c r="AA1808" s="2"/>
      <c r="AB1808" s="2"/>
      <c r="AC1808" s="4">
        <f>P1808*U1808/1000000</f>
        <v>139.25175</v>
      </c>
      <c r="AD1808" s="4">
        <f>AC1808*(1-Z1808/100)</f>
        <v>139.25175</v>
      </c>
      <c r="AE1808" s="2" t="s">
        <v>66</v>
      </c>
      <c r="AF1808" s="2" t="s">
        <v>67</v>
      </c>
      <c r="AG1808" s="2" t="s">
        <v>68</v>
      </c>
      <c r="AH1808" s="2" t="s">
        <v>69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2311</v>
      </c>
      <c r="B1809" s="2" t="s">
        <v>2304</v>
      </c>
      <c r="C1809" s="2" t="s">
        <v>47</v>
      </c>
      <c r="D1809" s="2" t="s">
        <v>2305</v>
      </c>
      <c r="E1809" s="2" t="s">
        <v>377</v>
      </c>
      <c r="F1809" s="2" t="s">
        <v>228</v>
      </c>
      <c r="G1809" s="2" t="s">
        <v>117</v>
      </c>
      <c r="H1809" s="2" t="s">
        <v>628</v>
      </c>
      <c r="I1809" s="2" t="s">
        <v>53</v>
      </c>
      <c r="J1809" s="2" t="s">
        <v>230</v>
      </c>
      <c r="K1809" s="2" t="s">
        <v>55</v>
      </c>
      <c r="L1809" s="2" t="s">
        <v>51</v>
      </c>
      <c r="M1809" s="2" t="s">
        <v>95</v>
      </c>
      <c r="N1809" s="3">
        <v>185669</v>
      </c>
      <c r="O1809" s="3" t="s">
        <v>57</v>
      </c>
      <c r="P1809" s="4">
        <f>IF(O1809="吨",N1809*1000,IF(O1809="万立方米",N1809*10000,""))</f>
        <v>185669000.0</v>
      </c>
      <c r="Q1809" s="2" t="s">
        <v>58</v>
      </c>
      <c r="R1809" s="2" t="s">
        <v>59</v>
      </c>
      <c r="S1809" s="2" t="s">
        <v>96</v>
      </c>
      <c r="T1809" s="2" t="s">
        <v>97</v>
      </c>
      <c r="U1809" s="4">
        <f>1.7</f>
        <v>1.7</v>
      </c>
      <c r="V1809" s="2" t="s">
        <v>62</v>
      </c>
      <c r="W1809" s="2" t="s">
        <v>98</v>
      </c>
      <c r="X1809" s="2" t="s">
        <v>64</v>
      </c>
      <c r="Y1809" s="2" t="s">
        <v>65</v>
      </c>
      <c r="Z1809" s="2">
        <v>0</v>
      </c>
      <c r="AA1809" s="2"/>
      <c r="AB1809" s="2"/>
      <c r="AC1809" s="4">
        <f>P1809*U1809/1000000</f>
        <v>315.6373</v>
      </c>
      <c r="AD1809" s="4">
        <f>AC1809*(1-Z1809/100)</f>
        <v>315.6373</v>
      </c>
      <c r="AE1809" s="2" t="s">
        <v>66</v>
      </c>
      <c r="AF1809" s="2" t="s">
        <v>67</v>
      </c>
      <c r="AG1809" s="2" t="s">
        <v>68</v>
      </c>
      <c r="AH1809" s="2" t="s">
        <v>69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2312</v>
      </c>
      <c r="B1810" s="2" t="s">
        <v>2304</v>
      </c>
      <c r="C1810" s="2" t="s">
        <v>47</v>
      </c>
      <c r="D1810" s="2" t="s">
        <v>2305</v>
      </c>
      <c r="E1810" s="2" t="s">
        <v>377</v>
      </c>
      <c r="F1810" s="2" t="s">
        <v>228</v>
      </c>
      <c r="G1810" s="2" t="s">
        <v>117</v>
      </c>
      <c r="H1810" s="2" t="s">
        <v>628</v>
      </c>
      <c r="I1810" s="2" t="s">
        <v>53</v>
      </c>
      <c r="J1810" s="2" t="s">
        <v>230</v>
      </c>
      <c r="K1810" s="2" t="s">
        <v>55</v>
      </c>
      <c r="L1810" s="2" t="s">
        <v>51</v>
      </c>
      <c r="M1810" s="2" t="s">
        <v>100</v>
      </c>
      <c r="N1810" s="3">
        <v>185669</v>
      </c>
      <c r="O1810" s="3" t="s">
        <v>57</v>
      </c>
      <c r="P1810" s="4">
        <f>IF(O1810="吨",N1810*1000,IF(O1810="万立方米",N1810*10000,""))</f>
        <v>185669000.0</v>
      </c>
      <c r="Q1810" s="2" t="s">
        <v>58</v>
      </c>
      <c r="R1810" s="2" t="s">
        <v>59</v>
      </c>
      <c r="S1810" s="2" t="s">
        <v>101</v>
      </c>
      <c r="T1810" s="2" t="s">
        <v>75</v>
      </c>
      <c r="U1810" s="4">
        <f>0.12</f>
        <v>0.12</v>
      </c>
      <c r="V1810" s="2" t="s">
        <v>62</v>
      </c>
      <c r="W1810" s="2" t="s">
        <v>102</v>
      </c>
      <c r="X1810" s="2" t="s">
        <v>64</v>
      </c>
      <c r="Y1810" s="2" t="s">
        <v>65</v>
      </c>
      <c r="Z1810" s="2">
        <v>0</v>
      </c>
      <c r="AA1810" s="2"/>
      <c r="AB1810" s="2"/>
      <c r="AC1810" s="4">
        <f>P1810*U1810/1000000</f>
        <v>22.28028</v>
      </c>
      <c r="AD1810" s="4">
        <f>AC1810*(1-Z1810/100)</f>
        <v>22.28028</v>
      </c>
      <c r="AE1810" s="2" t="s">
        <v>66</v>
      </c>
      <c r="AF1810" s="2" t="s">
        <v>67</v>
      </c>
      <c r="AG1810" s="2" t="s">
        <v>68</v>
      </c>
      <c r="AH1810" s="2" t="s">
        <v>69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2313</v>
      </c>
      <c r="B1811" s="2" t="s">
        <v>2304</v>
      </c>
      <c r="C1811" s="2" t="s">
        <v>47</v>
      </c>
      <c r="D1811" s="2" t="s">
        <v>2305</v>
      </c>
      <c r="E1811" s="2" t="s">
        <v>377</v>
      </c>
      <c r="F1811" s="2" t="s">
        <v>228</v>
      </c>
      <c r="G1811" s="2" t="s">
        <v>117</v>
      </c>
      <c r="H1811" s="2" t="s">
        <v>628</v>
      </c>
      <c r="I1811" s="2"/>
      <c r="J1811" s="2"/>
      <c r="K1811" s="2" t="s">
        <v>147</v>
      </c>
      <c r="L1811" s="2" t="s">
        <v>429</v>
      </c>
      <c r="M1811" s="2" t="s">
        <v>104</v>
      </c>
      <c r="N1811" s="3"/>
      <c r="O1811" s="3"/>
      <c r="P1811" s="2"/>
      <c r="Q1811" s="2" t="s">
        <v>105</v>
      </c>
      <c r="R1811" s="2" t="s">
        <v>106</v>
      </c>
      <c r="S1811" s="2" t="s">
        <v>107</v>
      </c>
      <c r="T1811" s="2" t="s">
        <v>108</v>
      </c>
      <c r="U1811" s="2"/>
      <c r="V1811" s="2" t="s">
        <v>109</v>
      </c>
      <c r="W1811" s="2" t="s">
        <v>110</v>
      </c>
      <c r="X1811" s="2"/>
      <c r="Y1811" s="2" t="s">
        <v>65</v>
      </c>
      <c r="Z1811" s="2">
        <v>0</v>
      </c>
      <c r="AA1811" s="2"/>
      <c r="AB1811" s="2"/>
      <c r="AC1811" s="2"/>
      <c r="AD1811" s="2"/>
      <c r="AE1811" s="2" t="s">
        <v>123</v>
      </c>
      <c r="AF1811" s="2" t="s">
        <v>222</v>
      </c>
      <c r="AG1811" s="2" t="s">
        <v>223</v>
      </c>
      <c r="AH1811" s="2" t="s">
        <v>69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2314</v>
      </c>
      <c r="B1812" s="2" t="s">
        <v>2315</v>
      </c>
      <c r="C1812" s="2" t="s">
        <v>47</v>
      </c>
      <c r="D1812" s="2" t="s">
        <v>226</v>
      </c>
      <c r="E1812" s="2" t="s">
        <v>227</v>
      </c>
      <c r="F1812" s="2" t="s">
        <v>228</v>
      </c>
      <c r="G1812" s="2" t="s">
        <v>117</v>
      </c>
      <c r="H1812" s="2" t="s">
        <v>323</v>
      </c>
      <c r="I1812" s="2" t="s">
        <v>53</v>
      </c>
      <c r="J1812" s="2" t="s">
        <v>230</v>
      </c>
      <c r="K1812" s="2" t="s">
        <v>55</v>
      </c>
      <c r="L1812" s="2" t="s">
        <v>51</v>
      </c>
      <c r="M1812" s="2" t="s">
        <v>56</v>
      </c>
      <c r="N1812" s="3">
        <v>191816.03</v>
      </c>
      <c r="O1812" s="3" t="s">
        <v>57</v>
      </c>
      <c r="P1812" s="4">
        <f>IF(O1812="吨",N1812*1000,IF(O1812="万立方米",N1812*10000,""))</f>
        <v>191816030.0</v>
      </c>
      <c r="Q1812" s="2" t="s">
        <v>58</v>
      </c>
      <c r="R1812" s="2" t="s">
        <v>59</v>
      </c>
      <c r="S1812" s="2" t="s">
        <v>60</v>
      </c>
      <c r="T1812" s="2" t="s">
        <v>61</v>
      </c>
      <c r="U1812" s="4">
        <f>0.06</f>
        <v>0.06</v>
      </c>
      <c r="V1812" s="2" t="s">
        <v>62</v>
      </c>
      <c r="W1812" s="2" t="s">
        <v>63</v>
      </c>
      <c r="X1812" s="2" t="s">
        <v>64</v>
      </c>
      <c r="Y1812" s="2" t="s">
        <v>65</v>
      </c>
      <c r="Z1812" s="2">
        <v>0</v>
      </c>
      <c r="AA1812" s="2"/>
      <c r="AB1812" s="2"/>
      <c r="AC1812" s="4">
        <f>P1812*U1812/1000000</f>
        <v>11.508961799999998</v>
      </c>
      <c r="AD1812" s="4">
        <f>AC1812*(1-Z1812/100)</f>
        <v>11.508961799999998</v>
      </c>
      <c r="AE1812" s="2" t="s">
        <v>66</v>
      </c>
      <c r="AF1812" s="2" t="s">
        <v>67</v>
      </c>
      <c r="AG1812" s="2"/>
      <c r="AH1812" s="2" t="s">
        <v>69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2316</v>
      </c>
      <c r="B1813" s="2" t="s">
        <v>2315</v>
      </c>
      <c r="C1813" s="2" t="s">
        <v>47</v>
      </c>
      <c r="D1813" s="2" t="s">
        <v>226</v>
      </c>
      <c r="E1813" s="2" t="s">
        <v>227</v>
      </c>
      <c r="F1813" s="2" t="s">
        <v>228</v>
      </c>
      <c r="G1813" s="2" t="s">
        <v>117</v>
      </c>
      <c r="H1813" s="2" t="s">
        <v>323</v>
      </c>
      <c r="I1813" s="2" t="s">
        <v>53</v>
      </c>
      <c r="J1813" s="2" t="s">
        <v>230</v>
      </c>
      <c r="K1813" s="2" t="s">
        <v>55</v>
      </c>
      <c r="L1813" s="2" t="s">
        <v>51</v>
      </c>
      <c r="M1813" s="2" t="s">
        <v>73</v>
      </c>
      <c r="N1813" s="3">
        <v>191816.03</v>
      </c>
      <c r="O1813" s="3" t="s">
        <v>57</v>
      </c>
      <c r="P1813" s="4">
        <f>IF(O1813="吨",N1813*1000,IF(O1813="万立方米",N1813*10000,""))</f>
        <v>191816030.0</v>
      </c>
      <c r="Q1813" s="2" t="s">
        <v>58</v>
      </c>
      <c r="R1813" s="2" t="s">
        <v>59</v>
      </c>
      <c r="S1813" s="2" t="s">
        <v>74</v>
      </c>
      <c r="T1813" s="2" t="s">
        <v>75</v>
      </c>
      <c r="U1813" s="4">
        <f>1.5</f>
        <v>1.5</v>
      </c>
      <c r="V1813" s="2" t="s">
        <v>62</v>
      </c>
      <c r="W1813" s="2" t="s">
        <v>76</v>
      </c>
      <c r="X1813" s="2" t="s">
        <v>64</v>
      </c>
      <c r="Y1813" s="2" t="s">
        <v>65</v>
      </c>
      <c r="Z1813" s="2">
        <v>0</v>
      </c>
      <c r="AA1813" s="2"/>
      <c r="AB1813" s="2"/>
      <c r="AC1813" s="4">
        <f>P1813*U1813/1000000</f>
        <v>287.724045</v>
      </c>
      <c r="AD1813" s="4">
        <f>AC1813*(1-Z1813/100)</f>
        <v>287.724045</v>
      </c>
      <c r="AE1813" s="2" t="s">
        <v>66</v>
      </c>
      <c r="AF1813" s="2" t="s">
        <v>67</v>
      </c>
      <c r="AG1813" s="2"/>
      <c r="AH1813" s="2" t="s">
        <v>69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2317</v>
      </c>
      <c r="B1814" s="2" t="s">
        <v>2315</v>
      </c>
      <c r="C1814" s="2" t="s">
        <v>47</v>
      </c>
      <c r="D1814" s="2" t="s">
        <v>226</v>
      </c>
      <c r="E1814" s="2" t="s">
        <v>227</v>
      </c>
      <c r="F1814" s="2" t="s">
        <v>228</v>
      </c>
      <c r="G1814" s="2" t="s">
        <v>117</v>
      </c>
      <c r="H1814" s="2" t="s">
        <v>323</v>
      </c>
      <c r="I1814" s="2" t="s">
        <v>53</v>
      </c>
      <c r="J1814" s="2" t="s">
        <v>230</v>
      </c>
      <c r="K1814" s="2" t="s">
        <v>55</v>
      </c>
      <c r="L1814" s="2" t="s">
        <v>51</v>
      </c>
      <c r="M1814" s="2" t="s">
        <v>78</v>
      </c>
      <c r="N1814" s="3">
        <v>191816.03</v>
      </c>
      <c r="O1814" s="3" t="s">
        <v>57</v>
      </c>
      <c r="P1814" s="4">
        <f>IF(O1814="吨",N1814*1000,IF(O1814="万立方米",N1814*10000,""))</f>
        <v>191816030.0</v>
      </c>
      <c r="Q1814" s="2" t="s">
        <v>58</v>
      </c>
      <c r="R1814" s="2" t="s">
        <v>59</v>
      </c>
      <c r="S1814" s="2" t="s">
        <v>79</v>
      </c>
      <c r="T1814" s="2" t="s">
        <v>75</v>
      </c>
      <c r="U1814" s="4">
        <f>6.0</f>
        <v>6.0</v>
      </c>
      <c r="V1814" s="2" t="s">
        <v>62</v>
      </c>
      <c r="W1814" s="2" t="s">
        <v>80</v>
      </c>
      <c r="X1814" s="2" t="s">
        <v>64</v>
      </c>
      <c r="Y1814" s="2" t="s">
        <v>65</v>
      </c>
      <c r="Z1814" s="2">
        <v>0</v>
      </c>
      <c r="AA1814" s="2"/>
      <c r="AB1814" s="2"/>
      <c r="AC1814" s="4">
        <f>P1814*U1814/1000000</f>
        <v>1150.89618</v>
      </c>
      <c r="AD1814" s="4">
        <f>AC1814*(1-Z1814/100)</f>
        <v>1150.89618</v>
      </c>
      <c r="AE1814" s="2" t="s">
        <v>66</v>
      </c>
      <c r="AF1814" s="2" t="s">
        <v>67</v>
      </c>
      <c r="AG1814" s="2"/>
      <c r="AH1814" s="2" t="s">
        <v>69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2318</v>
      </c>
      <c r="B1815" s="2" t="s">
        <v>2315</v>
      </c>
      <c r="C1815" s="2" t="s">
        <v>47</v>
      </c>
      <c r="D1815" s="2" t="s">
        <v>226</v>
      </c>
      <c r="E1815" s="2" t="s">
        <v>227</v>
      </c>
      <c r="F1815" s="2" t="s">
        <v>228</v>
      </c>
      <c r="G1815" s="2" t="s">
        <v>117</v>
      </c>
      <c r="H1815" s="2" t="s">
        <v>323</v>
      </c>
      <c r="I1815" s="2" t="s">
        <v>53</v>
      </c>
      <c r="J1815" s="2" t="s">
        <v>230</v>
      </c>
      <c r="K1815" s="2" t="s">
        <v>55</v>
      </c>
      <c r="L1815" s="2" t="s">
        <v>51</v>
      </c>
      <c r="M1815" s="2" t="s">
        <v>82</v>
      </c>
      <c r="N1815" s="3">
        <v>191816.03</v>
      </c>
      <c r="O1815" s="3" t="s">
        <v>57</v>
      </c>
      <c r="P1815" s="4">
        <f>IF(O1815="吨",N1815*1000,IF(O1815="万立方米",N1815*10000,""))</f>
        <v>191816030.0</v>
      </c>
      <c r="Q1815" s="2" t="s">
        <v>58</v>
      </c>
      <c r="R1815" s="2" t="s">
        <v>59</v>
      </c>
      <c r="S1815" s="2" t="s">
        <v>83</v>
      </c>
      <c r="T1815" s="2" t="s">
        <v>61</v>
      </c>
      <c r="U1815" s="4">
        <f>0.35</f>
        <v>0.35</v>
      </c>
      <c r="V1815" s="2" t="s">
        <v>62</v>
      </c>
      <c r="W1815" s="2" t="s">
        <v>84</v>
      </c>
      <c r="X1815" s="2" t="s">
        <v>64</v>
      </c>
      <c r="Y1815" s="2" t="s">
        <v>65</v>
      </c>
      <c r="Z1815" s="2">
        <v>0</v>
      </c>
      <c r="AA1815" s="2"/>
      <c r="AB1815" s="2"/>
      <c r="AC1815" s="4">
        <f>P1815*U1815/1000000</f>
        <v>67.1356105</v>
      </c>
      <c r="AD1815" s="4">
        <f>AC1815*(1-Z1815/100)</f>
        <v>67.1356105</v>
      </c>
      <c r="AE1815" s="2" t="s">
        <v>66</v>
      </c>
      <c r="AF1815" s="2" t="s">
        <v>67</v>
      </c>
      <c r="AG1815" s="2"/>
      <c r="AH1815" s="2" t="s">
        <v>69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2319</v>
      </c>
      <c r="B1816" s="2" t="s">
        <v>2315</v>
      </c>
      <c r="C1816" s="2" t="s">
        <v>47</v>
      </c>
      <c r="D1816" s="2" t="s">
        <v>226</v>
      </c>
      <c r="E1816" s="2" t="s">
        <v>227</v>
      </c>
      <c r="F1816" s="2" t="s">
        <v>228</v>
      </c>
      <c r="G1816" s="2" t="s">
        <v>117</v>
      </c>
      <c r="H1816" s="2" t="s">
        <v>323</v>
      </c>
      <c r="I1816" s="2" t="s">
        <v>53</v>
      </c>
      <c r="J1816" s="2" t="s">
        <v>230</v>
      </c>
      <c r="K1816" s="2" t="s">
        <v>55</v>
      </c>
      <c r="L1816" s="2" t="s">
        <v>51</v>
      </c>
      <c r="M1816" s="2" t="s">
        <v>86</v>
      </c>
      <c r="N1816" s="3">
        <v>191816.03</v>
      </c>
      <c r="O1816" s="3" t="s">
        <v>57</v>
      </c>
      <c r="P1816" s="4">
        <f>IF(O1816="吨",N1816*1000,IF(O1816="万立方米",N1816*10000,""))</f>
        <v>191816030.0</v>
      </c>
      <c r="Q1816" s="2" t="s">
        <v>58</v>
      </c>
      <c r="R1816" s="2" t="s">
        <v>59</v>
      </c>
      <c r="S1816" s="2" t="s">
        <v>87</v>
      </c>
      <c r="T1816" s="2" t="s">
        <v>88</v>
      </c>
      <c r="U1816" s="4">
        <f>0.75</f>
        <v>0.75</v>
      </c>
      <c r="V1816" s="2" t="s">
        <v>62</v>
      </c>
      <c r="W1816" s="2" t="s">
        <v>89</v>
      </c>
      <c r="X1816" s="2" t="s">
        <v>64</v>
      </c>
      <c r="Y1816" s="2" t="s">
        <v>65</v>
      </c>
      <c r="Z1816" s="2">
        <v>0</v>
      </c>
      <c r="AA1816" s="2"/>
      <c r="AB1816" s="2"/>
      <c r="AC1816" s="4">
        <f>P1816*U1816/1000000</f>
        <v>143.8620225</v>
      </c>
      <c r="AD1816" s="4">
        <f>AC1817*(1-AA1816/100)+(AC1816-AC1817)*(1-AB1816/100)</f>
        <v>143.8620225</v>
      </c>
      <c r="AE1816" s="2" t="s">
        <v>66</v>
      </c>
      <c r="AF1816" s="2" t="s">
        <v>67</v>
      </c>
      <c r="AG1816" s="2"/>
      <c r="AH1816" s="2" t="s">
        <v>69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2320</v>
      </c>
      <c r="B1817" s="2" t="s">
        <v>2315</v>
      </c>
      <c r="C1817" s="2" t="s">
        <v>47</v>
      </c>
      <c r="D1817" s="2" t="s">
        <v>226</v>
      </c>
      <c r="E1817" s="2" t="s">
        <v>227</v>
      </c>
      <c r="F1817" s="2" t="s">
        <v>228</v>
      </c>
      <c r="G1817" s="2" t="s">
        <v>117</v>
      </c>
      <c r="H1817" s="2" t="s">
        <v>323</v>
      </c>
      <c r="I1817" s="2" t="s">
        <v>53</v>
      </c>
      <c r="J1817" s="2" t="s">
        <v>230</v>
      </c>
      <c r="K1817" s="2" t="s">
        <v>55</v>
      </c>
      <c r="L1817" s="2" t="s">
        <v>51</v>
      </c>
      <c r="M1817" s="2" t="s">
        <v>91</v>
      </c>
      <c r="N1817" s="3">
        <v>191816.03</v>
      </c>
      <c r="O1817" s="3" t="s">
        <v>57</v>
      </c>
      <c r="P1817" s="4">
        <f>IF(O1817="吨",N1817*1000,IF(O1817="万立方米",N1817*10000,""))</f>
        <v>191816030.0</v>
      </c>
      <c r="Q1817" s="2" t="s">
        <v>58</v>
      </c>
      <c r="R1817" s="2" t="s">
        <v>59</v>
      </c>
      <c r="S1817" s="2" t="s">
        <v>92</v>
      </c>
      <c r="T1817" s="2" t="s">
        <v>88</v>
      </c>
      <c r="U1817" s="4">
        <f>0.75</f>
        <v>0.75</v>
      </c>
      <c r="V1817" s="2" t="s">
        <v>62</v>
      </c>
      <c r="W1817" s="2" t="s">
        <v>93</v>
      </c>
      <c r="X1817" s="2" t="s">
        <v>64</v>
      </c>
      <c r="Y1817" s="2" t="s">
        <v>65</v>
      </c>
      <c r="Z1817" s="2">
        <v>0</v>
      </c>
      <c r="AA1817" s="2"/>
      <c r="AB1817" s="2"/>
      <c r="AC1817" s="4">
        <f>P1817*U1817/1000000</f>
        <v>143.8620225</v>
      </c>
      <c r="AD1817" s="4">
        <f>AC1817*(1-Z1817/100)</f>
        <v>143.8620225</v>
      </c>
      <c r="AE1817" s="2" t="s">
        <v>66</v>
      </c>
      <c r="AF1817" s="2" t="s">
        <v>67</v>
      </c>
      <c r="AG1817" s="2"/>
      <c r="AH1817" s="2" t="s">
        <v>69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2321</v>
      </c>
      <c r="B1818" s="2" t="s">
        <v>2315</v>
      </c>
      <c r="C1818" s="2" t="s">
        <v>47</v>
      </c>
      <c r="D1818" s="2" t="s">
        <v>226</v>
      </c>
      <c r="E1818" s="2" t="s">
        <v>227</v>
      </c>
      <c r="F1818" s="2" t="s">
        <v>228</v>
      </c>
      <c r="G1818" s="2" t="s">
        <v>117</v>
      </c>
      <c r="H1818" s="2" t="s">
        <v>323</v>
      </c>
      <c r="I1818" s="2" t="s">
        <v>53</v>
      </c>
      <c r="J1818" s="2" t="s">
        <v>230</v>
      </c>
      <c r="K1818" s="2" t="s">
        <v>55</v>
      </c>
      <c r="L1818" s="2" t="s">
        <v>51</v>
      </c>
      <c r="M1818" s="2" t="s">
        <v>95</v>
      </c>
      <c r="N1818" s="3">
        <v>191816.03</v>
      </c>
      <c r="O1818" s="3" t="s">
        <v>57</v>
      </c>
      <c r="P1818" s="4">
        <f>IF(O1818="吨",N1818*1000,IF(O1818="万立方米",N1818*10000,""))</f>
        <v>191816030.0</v>
      </c>
      <c r="Q1818" s="2" t="s">
        <v>58</v>
      </c>
      <c r="R1818" s="2" t="s">
        <v>59</v>
      </c>
      <c r="S1818" s="2" t="s">
        <v>96</v>
      </c>
      <c r="T1818" s="2" t="s">
        <v>97</v>
      </c>
      <c r="U1818" s="4">
        <f>1.7</f>
        <v>1.7</v>
      </c>
      <c r="V1818" s="2" t="s">
        <v>62</v>
      </c>
      <c r="W1818" s="2" t="s">
        <v>98</v>
      </c>
      <c r="X1818" s="2" t="s">
        <v>64</v>
      </c>
      <c r="Y1818" s="2" t="s">
        <v>65</v>
      </c>
      <c r="Z1818" s="2">
        <v>0</v>
      </c>
      <c r="AA1818" s="2"/>
      <c r="AB1818" s="2"/>
      <c r="AC1818" s="4">
        <f>P1818*U1818/1000000</f>
        <v>326.087251</v>
      </c>
      <c r="AD1818" s="4">
        <f>AC1818*(1-Z1818/100)</f>
        <v>326.087251</v>
      </c>
      <c r="AE1818" s="2" t="s">
        <v>66</v>
      </c>
      <c r="AF1818" s="2" t="s">
        <v>67</v>
      </c>
      <c r="AG1818" s="2"/>
      <c r="AH1818" s="2" t="s">
        <v>69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2322</v>
      </c>
      <c r="B1819" s="2" t="s">
        <v>2315</v>
      </c>
      <c r="C1819" s="2" t="s">
        <v>47</v>
      </c>
      <c r="D1819" s="2" t="s">
        <v>226</v>
      </c>
      <c r="E1819" s="2" t="s">
        <v>227</v>
      </c>
      <c r="F1819" s="2" t="s">
        <v>228</v>
      </c>
      <c r="G1819" s="2" t="s">
        <v>117</v>
      </c>
      <c r="H1819" s="2" t="s">
        <v>323</v>
      </c>
      <c r="I1819" s="2" t="s">
        <v>53</v>
      </c>
      <c r="J1819" s="2" t="s">
        <v>230</v>
      </c>
      <c r="K1819" s="2" t="s">
        <v>55</v>
      </c>
      <c r="L1819" s="2" t="s">
        <v>51</v>
      </c>
      <c r="M1819" s="2" t="s">
        <v>100</v>
      </c>
      <c r="N1819" s="3">
        <v>191816.03</v>
      </c>
      <c r="O1819" s="3" t="s">
        <v>57</v>
      </c>
      <c r="P1819" s="4">
        <f>IF(O1819="吨",N1819*1000,IF(O1819="万立方米",N1819*10000,""))</f>
        <v>191816030.0</v>
      </c>
      <c r="Q1819" s="2" t="s">
        <v>58</v>
      </c>
      <c r="R1819" s="2" t="s">
        <v>59</v>
      </c>
      <c r="S1819" s="2" t="s">
        <v>101</v>
      </c>
      <c r="T1819" s="2" t="s">
        <v>75</v>
      </c>
      <c r="U1819" s="4">
        <f>0.12</f>
        <v>0.12</v>
      </c>
      <c r="V1819" s="2" t="s">
        <v>62</v>
      </c>
      <c r="W1819" s="2" t="s">
        <v>102</v>
      </c>
      <c r="X1819" s="2" t="s">
        <v>64</v>
      </c>
      <c r="Y1819" s="2" t="s">
        <v>65</v>
      </c>
      <c r="Z1819" s="2">
        <v>0</v>
      </c>
      <c r="AA1819" s="2"/>
      <c r="AB1819" s="2"/>
      <c r="AC1819" s="4">
        <f>P1819*U1819/1000000</f>
        <v>23.017923599999996</v>
      </c>
      <c r="AD1819" s="4">
        <f>AC1819*(1-Z1819/100)</f>
        <v>23.017923599999996</v>
      </c>
      <c r="AE1819" s="2" t="s">
        <v>66</v>
      </c>
      <c r="AF1819" s="2" t="s">
        <v>67</v>
      </c>
      <c r="AG1819" s="2"/>
      <c r="AH1819" s="2" t="s">
        <v>69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2323</v>
      </c>
      <c r="B1820" s="2" t="s">
        <v>2315</v>
      </c>
      <c r="C1820" s="2" t="s">
        <v>47</v>
      </c>
      <c r="D1820" s="2" t="s">
        <v>226</v>
      </c>
      <c r="E1820" s="2" t="s">
        <v>227</v>
      </c>
      <c r="F1820" s="2" t="s">
        <v>228</v>
      </c>
      <c r="G1820" s="2" t="s">
        <v>117</v>
      </c>
      <c r="H1820" s="2" t="s">
        <v>323</v>
      </c>
      <c r="I1820" s="2"/>
      <c r="J1820" s="2"/>
      <c r="K1820" s="2"/>
      <c r="L1820" s="2"/>
      <c r="M1820" s="2" t="s">
        <v>104</v>
      </c>
      <c r="N1820" s="3"/>
      <c r="O1820" s="3"/>
      <c r="P1820" s="4">
        <v>0.0</v>
      </c>
      <c r="Q1820" s="2" t="s">
        <v>105</v>
      </c>
      <c r="R1820" s="2" t="s">
        <v>106</v>
      </c>
      <c r="S1820" s="2" t="s">
        <v>107</v>
      </c>
      <c r="T1820" s="2" t="s">
        <v>108</v>
      </c>
      <c r="U1820" s="4">
        <f>0.0</f>
        <v>0.0</v>
      </c>
      <c r="V1820" s="2" t="s">
        <v>109</v>
      </c>
      <c r="W1820" s="2" t="s">
        <v>110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134</v>
      </c>
      <c r="AH1820" s="2" t="s">
        <v>69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2324</v>
      </c>
      <c r="B1821" s="2" t="s">
        <v>2325</v>
      </c>
      <c r="C1821" s="2" t="s">
        <v>47</v>
      </c>
      <c r="D1821" s="2" t="s">
        <v>1082</v>
      </c>
      <c r="E1821" s="2" t="s">
        <v>744</v>
      </c>
      <c r="F1821" s="2" t="s">
        <v>228</v>
      </c>
      <c r="G1821" s="2" t="s">
        <v>117</v>
      </c>
      <c r="H1821" s="2" t="s">
        <v>138</v>
      </c>
      <c r="I1821" s="2" t="s">
        <v>53</v>
      </c>
      <c r="J1821" s="2" t="s">
        <v>180</v>
      </c>
      <c r="K1821" s="2" t="s">
        <v>180</v>
      </c>
      <c r="L1821" s="2" t="s">
        <v>181</v>
      </c>
      <c r="M1821" s="2" t="s">
        <v>56</v>
      </c>
      <c r="N1821" s="3">
        <v>15.915</v>
      </c>
      <c r="O1821" s="3" t="s">
        <v>182</v>
      </c>
      <c r="P1821" s="4">
        <f>IF(O1821="吨",N1821*1000,IF(O1821="万立方米",N1821*10000,""))</f>
        <v>159150.0</v>
      </c>
      <c r="Q1821" s="2" t="s">
        <v>183</v>
      </c>
      <c r="R1821" s="2" t="s">
        <v>184</v>
      </c>
      <c r="S1821" s="2" t="s">
        <v>185</v>
      </c>
      <c r="T1821" s="2" t="s">
        <v>75</v>
      </c>
      <c r="U1821" s="4">
        <f>0.001</f>
        <v>0.001</v>
      </c>
      <c r="V1821" s="2" t="s">
        <v>186</v>
      </c>
      <c r="W1821" s="2" t="s">
        <v>187</v>
      </c>
      <c r="X1821" s="2" t="s">
        <v>64</v>
      </c>
      <c r="Y1821" s="2" t="s">
        <v>65</v>
      </c>
      <c r="Z1821" s="2">
        <v>0</v>
      </c>
      <c r="AA1821" s="2"/>
      <c r="AB1821" s="2"/>
      <c r="AC1821" s="4">
        <f>P1821*U1821/1000000</f>
        <v>0.00015915</v>
      </c>
      <c r="AD1821" s="4">
        <f>AC1821*(1-Z1821/100)</f>
        <v>0.00015915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2326</v>
      </c>
      <c r="B1822" s="2" t="s">
        <v>2325</v>
      </c>
      <c r="C1822" s="2" t="s">
        <v>47</v>
      </c>
      <c r="D1822" s="2" t="s">
        <v>1082</v>
      </c>
      <c r="E1822" s="2" t="s">
        <v>744</v>
      </c>
      <c r="F1822" s="2" t="s">
        <v>228</v>
      </c>
      <c r="G1822" s="2" t="s">
        <v>117</v>
      </c>
      <c r="H1822" s="2" t="s">
        <v>138</v>
      </c>
      <c r="I1822" s="2" t="s">
        <v>53</v>
      </c>
      <c r="J1822" s="2" t="s">
        <v>180</v>
      </c>
      <c r="K1822" s="2" t="s">
        <v>180</v>
      </c>
      <c r="L1822" s="2" t="s">
        <v>181</v>
      </c>
      <c r="M1822" s="2" t="s">
        <v>73</v>
      </c>
      <c r="N1822" s="3">
        <v>15.915</v>
      </c>
      <c r="O1822" s="3" t="s">
        <v>182</v>
      </c>
      <c r="P1822" s="4">
        <f>IF(O1822="吨",N1822*1000,IF(O1822="万立方米",N1822*10000,""))</f>
        <v>159150.0</v>
      </c>
      <c r="Q1822" s="2" t="s">
        <v>183</v>
      </c>
      <c r="R1822" s="2" t="s">
        <v>184</v>
      </c>
      <c r="S1822" s="2" t="s">
        <v>189</v>
      </c>
      <c r="T1822" s="2" t="s">
        <v>75</v>
      </c>
      <c r="U1822" s="4">
        <f>0.35</f>
        <v>0.35</v>
      </c>
      <c r="V1822" s="2" t="s">
        <v>186</v>
      </c>
      <c r="W1822" s="2" t="s">
        <v>190</v>
      </c>
      <c r="X1822" s="2" t="s">
        <v>64</v>
      </c>
      <c r="Y1822" s="2" t="s">
        <v>65</v>
      </c>
      <c r="Z1822" s="2">
        <v>0</v>
      </c>
      <c r="AA1822" s="2"/>
      <c r="AB1822" s="2"/>
      <c r="AC1822" s="4">
        <f>P1822*U1822/1000000</f>
        <v>0.0557025</v>
      </c>
      <c r="AD1822" s="4">
        <f>AC1822*(1-Z1822/100)</f>
        <v>0.0557025</v>
      </c>
      <c r="AE1822" s="2" t="s">
        <v>66</v>
      </c>
      <c r="AF1822" s="2" t="s">
        <v>67</v>
      </c>
      <c r="AG1822" s="2" t="s">
        <v>68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2327</v>
      </c>
      <c r="B1823" s="2" t="s">
        <v>2325</v>
      </c>
      <c r="C1823" s="2" t="s">
        <v>47</v>
      </c>
      <c r="D1823" s="2" t="s">
        <v>1082</v>
      </c>
      <c r="E1823" s="2" t="s">
        <v>744</v>
      </c>
      <c r="F1823" s="2" t="s">
        <v>228</v>
      </c>
      <c r="G1823" s="2" t="s">
        <v>117</v>
      </c>
      <c r="H1823" s="2" t="s">
        <v>138</v>
      </c>
      <c r="I1823" s="2" t="s">
        <v>53</v>
      </c>
      <c r="J1823" s="2" t="s">
        <v>180</v>
      </c>
      <c r="K1823" s="2" t="s">
        <v>180</v>
      </c>
      <c r="L1823" s="2" t="s">
        <v>181</v>
      </c>
      <c r="M1823" s="2" t="s">
        <v>78</v>
      </c>
      <c r="N1823" s="3">
        <v>15.915</v>
      </c>
      <c r="O1823" s="3" t="s">
        <v>182</v>
      </c>
      <c r="P1823" s="4">
        <f>IF(O1823="吨",N1823*1000,IF(O1823="万立方米",N1823*10000,""))</f>
        <v>159150.0</v>
      </c>
      <c r="Q1823" s="2" t="s">
        <v>183</v>
      </c>
      <c r="R1823" s="2" t="s">
        <v>184</v>
      </c>
      <c r="S1823" s="2" t="s">
        <v>192</v>
      </c>
      <c r="T1823" s="2" t="s">
        <v>75</v>
      </c>
      <c r="U1823" s="4">
        <f>1.2</f>
        <v>1.2</v>
      </c>
      <c r="V1823" s="2" t="s">
        <v>186</v>
      </c>
      <c r="W1823" s="2" t="s">
        <v>193</v>
      </c>
      <c r="X1823" s="2" t="s">
        <v>64</v>
      </c>
      <c r="Y1823" s="2" t="s">
        <v>65</v>
      </c>
      <c r="Z1823" s="2">
        <v>0</v>
      </c>
      <c r="AA1823" s="2"/>
      <c r="AB1823" s="2"/>
      <c r="AC1823" s="4">
        <f>P1823*U1823/1000000</f>
        <v>0.19098</v>
      </c>
      <c r="AD1823" s="4">
        <f>AC1823*(1-Z1823/100)</f>
        <v>0.19098</v>
      </c>
      <c r="AE1823" s="2" t="s">
        <v>66</v>
      </c>
      <c r="AF1823" s="2" t="s">
        <v>67</v>
      </c>
      <c r="AG1823" s="2" t="s">
        <v>68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2328</v>
      </c>
      <c r="B1824" s="2" t="s">
        <v>2325</v>
      </c>
      <c r="C1824" s="2" t="s">
        <v>47</v>
      </c>
      <c r="D1824" s="2" t="s">
        <v>1082</v>
      </c>
      <c r="E1824" s="2" t="s">
        <v>744</v>
      </c>
      <c r="F1824" s="2" t="s">
        <v>228</v>
      </c>
      <c r="G1824" s="2" t="s">
        <v>117</v>
      </c>
      <c r="H1824" s="2" t="s">
        <v>138</v>
      </c>
      <c r="I1824" s="2" t="s">
        <v>53</v>
      </c>
      <c r="J1824" s="2" t="s">
        <v>180</v>
      </c>
      <c r="K1824" s="2" t="s">
        <v>180</v>
      </c>
      <c r="L1824" s="2" t="s">
        <v>181</v>
      </c>
      <c r="M1824" s="2" t="s">
        <v>82</v>
      </c>
      <c r="N1824" s="3">
        <v>15.915</v>
      </c>
      <c r="O1824" s="3" t="s">
        <v>182</v>
      </c>
      <c r="P1824" s="4">
        <f>IF(O1824="吨",N1824*1000,IF(O1824="万立方米",N1824*10000,""))</f>
        <v>159150.0</v>
      </c>
      <c r="Q1824" s="2" t="s">
        <v>183</v>
      </c>
      <c r="R1824" s="2" t="s">
        <v>184</v>
      </c>
      <c r="S1824" s="2" t="s">
        <v>195</v>
      </c>
      <c r="T1824" s="2" t="s">
        <v>75</v>
      </c>
      <c r="U1824" s="4">
        <f>0.002</f>
        <v>0.002</v>
      </c>
      <c r="V1824" s="2" t="s">
        <v>186</v>
      </c>
      <c r="W1824" s="2" t="s">
        <v>196</v>
      </c>
      <c r="X1824" s="2" t="s">
        <v>64</v>
      </c>
      <c r="Y1824" s="2" t="s">
        <v>65</v>
      </c>
      <c r="Z1824" s="2">
        <v>0</v>
      </c>
      <c r="AA1824" s="2"/>
      <c r="AB1824" s="2"/>
      <c r="AC1824" s="4">
        <f>P1824*U1824/1000000</f>
        <v>0.0003183</v>
      </c>
      <c r="AD1824" s="4">
        <f>AC1824*(1-Z1824/100)</f>
        <v>0.0003183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2329</v>
      </c>
      <c r="B1825" s="2" t="s">
        <v>2325</v>
      </c>
      <c r="C1825" s="2" t="s">
        <v>47</v>
      </c>
      <c r="D1825" s="2" t="s">
        <v>1082</v>
      </c>
      <c r="E1825" s="2" t="s">
        <v>744</v>
      </c>
      <c r="F1825" s="2" t="s">
        <v>228</v>
      </c>
      <c r="G1825" s="2" t="s">
        <v>117</v>
      </c>
      <c r="H1825" s="2" t="s">
        <v>138</v>
      </c>
      <c r="I1825" s="2" t="s">
        <v>53</v>
      </c>
      <c r="J1825" s="2" t="s">
        <v>180</v>
      </c>
      <c r="K1825" s="2" t="s">
        <v>180</v>
      </c>
      <c r="L1825" s="2" t="s">
        <v>181</v>
      </c>
      <c r="M1825" s="2" t="s">
        <v>86</v>
      </c>
      <c r="N1825" s="3">
        <v>15.915</v>
      </c>
      <c r="O1825" s="3" t="s">
        <v>182</v>
      </c>
      <c r="P1825" s="4">
        <f>IF(O1825="吨",N1825*1000,IF(O1825="万立方米",N1825*10000,""))</f>
        <v>159150.0</v>
      </c>
      <c r="Q1825" s="2" t="s">
        <v>183</v>
      </c>
      <c r="R1825" s="2" t="s">
        <v>184</v>
      </c>
      <c r="S1825" s="2" t="s">
        <v>198</v>
      </c>
      <c r="T1825" s="2" t="s">
        <v>75</v>
      </c>
      <c r="U1825" s="4">
        <f>0.01</f>
        <v>0.01</v>
      </c>
      <c r="V1825" s="2" t="s">
        <v>186</v>
      </c>
      <c r="W1825" s="2" t="s">
        <v>199</v>
      </c>
      <c r="X1825" s="2" t="s">
        <v>64</v>
      </c>
      <c r="Y1825" s="2" t="s">
        <v>65</v>
      </c>
      <c r="Z1825" s="2">
        <v>0</v>
      </c>
      <c r="AA1825" s="2"/>
      <c r="AB1825" s="2"/>
      <c r="AC1825" s="4">
        <f>P1825*U1825/1000000</f>
        <v>0.0015915</v>
      </c>
      <c r="AD1825" s="4">
        <f>AC1826*(1-AA1825/100)+(AC1825-AC1826)*(1-AB1825/100)</f>
        <v>0.0015915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2330</v>
      </c>
      <c r="B1826" s="2" t="s">
        <v>2325</v>
      </c>
      <c r="C1826" s="2" t="s">
        <v>47</v>
      </c>
      <c r="D1826" s="2" t="s">
        <v>1082</v>
      </c>
      <c r="E1826" s="2" t="s">
        <v>744</v>
      </c>
      <c r="F1826" s="2" t="s">
        <v>228</v>
      </c>
      <c r="G1826" s="2" t="s">
        <v>117</v>
      </c>
      <c r="H1826" s="2" t="s">
        <v>138</v>
      </c>
      <c r="I1826" s="2" t="s">
        <v>53</v>
      </c>
      <c r="J1826" s="2" t="s">
        <v>180</v>
      </c>
      <c r="K1826" s="2" t="s">
        <v>180</v>
      </c>
      <c r="L1826" s="2" t="s">
        <v>181</v>
      </c>
      <c r="M1826" s="2" t="s">
        <v>91</v>
      </c>
      <c r="N1826" s="3">
        <v>15.915</v>
      </c>
      <c r="O1826" s="3" t="s">
        <v>182</v>
      </c>
      <c r="P1826" s="4">
        <f>IF(O1826="吨",N1826*1000,IF(O1826="万立方米",N1826*10000,""))</f>
        <v>159150.0</v>
      </c>
      <c r="Q1826" s="2" t="s">
        <v>183</v>
      </c>
      <c r="R1826" s="2" t="s">
        <v>184</v>
      </c>
      <c r="S1826" s="2" t="s">
        <v>201</v>
      </c>
      <c r="T1826" s="2" t="s">
        <v>75</v>
      </c>
      <c r="U1826" s="4">
        <f>0.005</f>
        <v>0.005</v>
      </c>
      <c r="V1826" s="2" t="s">
        <v>186</v>
      </c>
      <c r="W1826" s="2" t="s">
        <v>202</v>
      </c>
      <c r="X1826" s="2" t="s">
        <v>64</v>
      </c>
      <c r="Y1826" s="2" t="s">
        <v>65</v>
      </c>
      <c r="Z1826" s="2">
        <v>0</v>
      </c>
      <c r="AA1826" s="2"/>
      <c r="AB1826" s="2"/>
      <c r="AC1826" s="4">
        <f>P1826*U1826/1000000</f>
        <v>0.00079575</v>
      </c>
      <c r="AD1826" s="4">
        <f>AC1826*(1-Z1826/100)</f>
        <v>0.00079575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2331</v>
      </c>
      <c r="B1827" s="2" t="s">
        <v>2325</v>
      </c>
      <c r="C1827" s="2" t="s">
        <v>47</v>
      </c>
      <c r="D1827" s="2" t="s">
        <v>1082</v>
      </c>
      <c r="E1827" s="2" t="s">
        <v>744</v>
      </c>
      <c r="F1827" s="2" t="s">
        <v>228</v>
      </c>
      <c r="G1827" s="2" t="s">
        <v>117</v>
      </c>
      <c r="H1827" s="2" t="s">
        <v>138</v>
      </c>
      <c r="I1827" s="2" t="s">
        <v>53</v>
      </c>
      <c r="J1827" s="2" t="s">
        <v>180</v>
      </c>
      <c r="K1827" s="2" t="s">
        <v>180</v>
      </c>
      <c r="L1827" s="2" t="s">
        <v>181</v>
      </c>
      <c r="M1827" s="2" t="s">
        <v>95</v>
      </c>
      <c r="N1827" s="3">
        <v>15.915</v>
      </c>
      <c r="O1827" s="3" t="s">
        <v>182</v>
      </c>
      <c r="P1827" s="4">
        <f>IF(O1827="吨",N1827*1000,IF(O1827="万立方米",N1827*10000,""))</f>
        <v>159150.0</v>
      </c>
      <c r="Q1827" s="2" t="s">
        <v>183</v>
      </c>
      <c r="R1827" s="2" t="s">
        <v>184</v>
      </c>
      <c r="S1827" s="2" t="s">
        <v>204</v>
      </c>
      <c r="T1827" s="2" t="s">
        <v>75</v>
      </c>
      <c r="U1827" s="4">
        <f>0.005</f>
        <v>0.005</v>
      </c>
      <c r="V1827" s="2" t="s">
        <v>186</v>
      </c>
      <c r="W1827" s="2" t="s">
        <v>205</v>
      </c>
      <c r="X1827" s="2" t="s">
        <v>64</v>
      </c>
      <c r="Y1827" s="2" t="s">
        <v>65</v>
      </c>
      <c r="Z1827" s="2">
        <v>0</v>
      </c>
      <c r="AA1827" s="2"/>
      <c r="AB1827" s="2"/>
      <c r="AC1827" s="4">
        <f>P1827*U1827/1000000</f>
        <v>0.00079575</v>
      </c>
      <c r="AD1827" s="4">
        <f>AC1827*(1-Z1827/100)</f>
        <v>0.00079575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2332</v>
      </c>
      <c r="B1828" s="2" t="s">
        <v>2325</v>
      </c>
      <c r="C1828" s="2" t="s">
        <v>47</v>
      </c>
      <c r="D1828" s="2" t="s">
        <v>1082</v>
      </c>
      <c r="E1828" s="2" t="s">
        <v>744</v>
      </c>
      <c r="F1828" s="2" t="s">
        <v>228</v>
      </c>
      <c r="G1828" s="2" t="s">
        <v>117</v>
      </c>
      <c r="H1828" s="2" t="s">
        <v>138</v>
      </c>
      <c r="I1828" s="2" t="s">
        <v>53</v>
      </c>
      <c r="J1828" s="2" t="s">
        <v>180</v>
      </c>
      <c r="K1828" s="2" t="s">
        <v>180</v>
      </c>
      <c r="L1828" s="2" t="s">
        <v>181</v>
      </c>
      <c r="M1828" s="2" t="s">
        <v>100</v>
      </c>
      <c r="N1828" s="3">
        <v>15.915</v>
      </c>
      <c r="O1828" s="3" t="s">
        <v>182</v>
      </c>
      <c r="P1828" s="4">
        <f>IF(O1828="吨",N1828*1000,IF(O1828="万立方米",N1828*10000,""))</f>
        <v>159150.0</v>
      </c>
      <c r="Q1828" s="2" t="s">
        <v>183</v>
      </c>
      <c r="R1828" s="2" t="s">
        <v>184</v>
      </c>
      <c r="S1828" s="2" t="s">
        <v>207</v>
      </c>
      <c r="T1828" s="2" t="s">
        <v>75</v>
      </c>
      <c r="U1828" s="4">
        <f>0.02</f>
        <v>0.02</v>
      </c>
      <c r="V1828" s="2" t="s">
        <v>186</v>
      </c>
      <c r="W1828" s="2" t="s">
        <v>208</v>
      </c>
      <c r="X1828" s="2" t="s">
        <v>64</v>
      </c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68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2333</v>
      </c>
      <c r="B1829" s="2" t="s">
        <v>2325</v>
      </c>
      <c r="C1829" s="2" t="s">
        <v>47</v>
      </c>
      <c r="D1829" s="2" t="s">
        <v>1082</v>
      </c>
      <c r="E1829" s="2" t="s">
        <v>744</v>
      </c>
      <c r="F1829" s="2" t="s">
        <v>228</v>
      </c>
      <c r="G1829" s="2" t="s">
        <v>117</v>
      </c>
      <c r="H1829" s="2" t="s">
        <v>138</v>
      </c>
      <c r="I1829" s="2" t="s">
        <v>161</v>
      </c>
      <c r="J1829" s="2" t="s">
        <v>230</v>
      </c>
      <c r="K1829" s="2" t="s">
        <v>55</v>
      </c>
      <c r="L1829" s="2" t="s">
        <v>51</v>
      </c>
      <c r="M1829" s="2" t="s">
        <v>56</v>
      </c>
      <c r="N1829" s="3">
        <v>99494.03</v>
      </c>
      <c r="O1829" s="3" t="s">
        <v>57</v>
      </c>
      <c r="P1829" s="4">
        <f>IF(O1829="吨",N1829*1000,IF(O1829="万立方米",N1829*10000,""))</f>
        <v>99494030.0</v>
      </c>
      <c r="Q1829" s="2" t="s">
        <v>58</v>
      </c>
      <c r="R1829" s="2" t="s">
        <v>59</v>
      </c>
      <c r="S1829" s="2" t="s">
        <v>60</v>
      </c>
      <c r="T1829" s="2" t="s">
        <v>61</v>
      </c>
      <c r="U1829" s="4">
        <f>0.06</f>
        <v>0.06</v>
      </c>
      <c r="V1829" s="2" t="s">
        <v>62</v>
      </c>
      <c r="W1829" s="2" t="s">
        <v>63</v>
      </c>
      <c r="X1829" s="2" t="s">
        <v>64</v>
      </c>
      <c r="Y1829" s="2" t="s">
        <v>65</v>
      </c>
      <c r="Z1829" s="2">
        <v>0</v>
      </c>
      <c r="AA1829" s="2"/>
      <c r="AB1829" s="2"/>
      <c r="AC1829" s="4">
        <f>P1829*U1829/1000000</f>
        <v>5.9696418</v>
      </c>
      <c r="AD1829" s="4">
        <f>AC1829*(1-Z1829/100)</f>
        <v>5.9696418</v>
      </c>
      <c r="AE1829" s="2" t="s">
        <v>66</v>
      </c>
      <c r="AF1829" s="2" t="s">
        <v>67</v>
      </c>
      <c r="AG1829" s="2" t="s">
        <v>68</v>
      </c>
      <c r="AH1829" s="2" t="s">
        <v>69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2334</v>
      </c>
      <c r="B1830" s="2" t="s">
        <v>2325</v>
      </c>
      <c r="C1830" s="2" t="s">
        <v>47</v>
      </c>
      <c r="D1830" s="2" t="s">
        <v>1082</v>
      </c>
      <c r="E1830" s="2" t="s">
        <v>744</v>
      </c>
      <c r="F1830" s="2" t="s">
        <v>228</v>
      </c>
      <c r="G1830" s="2" t="s">
        <v>117</v>
      </c>
      <c r="H1830" s="2" t="s">
        <v>138</v>
      </c>
      <c r="I1830" s="2" t="s">
        <v>161</v>
      </c>
      <c r="J1830" s="2" t="s">
        <v>230</v>
      </c>
      <c r="K1830" s="2" t="s">
        <v>55</v>
      </c>
      <c r="L1830" s="2" t="s">
        <v>51</v>
      </c>
      <c r="M1830" s="2" t="s">
        <v>73</v>
      </c>
      <c r="N1830" s="3">
        <v>99494.03</v>
      </c>
      <c r="O1830" s="3" t="s">
        <v>57</v>
      </c>
      <c r="P1830" s="4">
        <f>IF(O1830="吨",N1830*1000,IF(O1830="万立方米",N1830*10000,""))</f>
        <v>99494030.0</v>
      </c>
      <c r="Q1830" s="2" t="s">
        <v>58</v>
      </c>
      <c r="R1830" s="2" t="s">
        <v>59</v>
      </c>
      <c r="S1830" s="2" t="s">
        <v>74</v>
      </c>
      <c r="T1830" s="2" t="s">
        <v>75</v>
      </c>
      <c r="U1830" s="4">
        <f>1.5</f>
        <v>1.5</v>
      </c>
      <c r="V1830" s="2" t="s">
        <v>62</v>
      </c>
      <c r="W1830" s="2" t="s">
        <v>76</v>
      </c>
      <c r="X1830" s="2" t="s">
        <v>64</v>
      </c>
      <c r="Y1830" s="2" t="s">
        <v>65</v>
      </c>
      <c r="Z1830" s="2">
        <v>0</v>
      </c>
      <c r="AA1830" s="2"/>
      <c r="AB1830" s="2"/>
      <c r="AC1830" s="4">
        <f>P1830*U1830/1000000</f>
        <v>149.241045</v>
      </c>
      <c r="AD1830" s="4">
        <f>AC1830*(1-Z1830/100)</f>
        <v>149.241045</v>
      </c>
      <c r="AE1830" s="2" t="s">
        <v>66</v>
      </c>
      <c r="AF1830" s="2" t="s">
        <v>67</v>
      </c>
      <c r="AG1830" s="2" t="s">
        <v>68</v>
      </c>
      <c r="AH1830" s="2" t="s">
        <v>69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2335</v>
      </c>
      <c r="B1831" s="2" t="s">
        <v>2325</v>
      </c>
      <c r="C1831" s="2" t="s">
        <v>47</v>
      </c>
      <c r="D1831" s="2" t="s">
        <v>1082</v>
      </c>
      <c r="E1831" s="2" t="s">
        <v>744</v>
      </c>
      <c r="F1831" s="2" t="s">
        <v>228</v>
      </c>
      <c r="G1831" s="2" t="s">
        <v>117</v>
      </c>
      <c r="H1831" s="2" t="s">
        <v>138</v>
      </c>
      <c r="I1831" s="2" t="s">
        <v>161</v>
      </c>
      <c r="J1831" s="2" t="s">
        <v>230</v>
      </c>
      <c r="K1831" s="2" t="s">
        <v>55</v>
      </c>
      <c r="L1831" s="2" t="s">
        <v>51</v>
      </c>
      <c r="M1831" s="2" t="s">
        <v>78</v>
      </c>
      <c r="N1831" s="3">
        <v>99494.03</v>
      </c>
      <c r="O1831" s="3" t="s">
        <v>57</v>
      </c>
      <c r="P1831" s="4">
        <f>IF(O1831="吨",N1831*1000,IF(O1831="万立方米",N1831*10000,""))</f>
        <v>99494030.0</v>
      </c>
      <c r="Q1831" s="2" t="s">
        <v>58</v>
      </c>
      <c r="R1831" s="2" t="s">
        <v>59</v>
      </c>
      <c r="S1831" s="2" t="s">
        <v>79</v>
      </c>
      <c r="T1831" s="2" t="s">
        <v>75</v>
      </c>
      <c r="U1831" s="4">
        <f>6.0</f>
        <v>6.0</v>
      </c>
      <c r="V1831" s="2" t="s">
        <v>62</v>
      </c>
      <c r="W1831" s="2" t="s">
        <v>80</v>
      </c>
      <c r="X1831" s="2" t="s">
        <v>64</v>
      </c>
      <c r="Y1831" s="2" t="s">
        <v>65</v>
      </c>
      <c r="Z1831" s="2">
        <v>0</v>
      </c>
      <c r="AA1831" s="2"/>
      <c r="AB1831" s="2"/>
      <c r="AC1831" s="4">
        <f>P1831*U1831/1000000</f>
        <v>596.96418</v>
      </c>
      <c r="AD1831" s="4">
        <f>AC1831*(1-Z1831/100)</f>
        <v>596.96418</v>
      </c>
      <c r="AE1831" s="2" t="s">
        <v>66</v>
      </c>
      <c r="AF1831" s="2" t="s">
        <v>67</v>
      </c>
      <c r="AG1831" s="2" t="s">
        <v>68</v>
      </c>
      <c r="AH1831" s="2" t="s">
        <v>69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2336</v>
      </c>
      <c r="B1832" s="2" t="s">
        <v>2325</v>
      </c>
      <c r="C1832" s="2" t="s">
        <v>47</v>
      </c>
      <c r="D1832" s="2" t="s">
        <v>1082</v>
      </c>
      <c r="E1832" s="2" t="s">
        <v>744</v>
      </c>
      <c r="F1832" s="2" t="s">
        <v>228</v>
      </c>
      <c r="G1832" s="2" t="s">
        <v>117</v>
      </c>
      <c r="H1832" s="2" t="s">
        <v>138</v>
      </c>
      <c r="I1832" s="2" t="s">
        <v>161</v>
      </c>
      <c r="J1832" s="2" t="s">
        <v>230</v>
      </c>
      <c r="K1832" s="2" t="s">
        <v>55</v>
      </c>
      <c r="L1832" s="2" t="s">
        <v>51</v>
      </c>
      <c r="M1832" s="2" t="s">
        <v>82</v>
      </c>
      <c r="N1832" s="3">
        <v>99494.03</v>
      </c>
      <c r="O1832" s="3" t="s">
        <v>57</v>
      </c>
      <c r="P1832" s="4">
        <f>IF(O1832="吨",N1832*1000,IF(O1832="万立方米",N1832*10000,""))</f>
        <v>99494030.0</v>
      </c>
      <c r="Q1832" s="2" t="s">
        <v>58</v>
      </c>
      <c r="R1832" s="2" t="s">
        <v>59</v>
      </c>
      <c r="S1832" s="2" t="s">
        <v>83</v>
      </c>
      <c r="T1832" s="2" t="s">
        <v>61</v>
      </c>
      <c r="U1832" s="4">
        <f>0.35</f>
        <v>0.35</v>
      </c>
      <c r="V1832" s="2" t="s">
        <v>62</v>
      </c>
      <c r="W1832" s="2" t="s">
        <v>84</v>
      </c>
      <c r="X1832" s="2" t="s">
        <v>64</v>
      </c>
      <c r="Y1832" s="2" t="s">
        <v>65</v>
      </c>
      <c r="Z1832" s="2">
        <v>0</v>
      </c>
      <c r="AA1832" s="2"/>
      <c r="AB1832" s="2"/>
      <c r="AC1832" s="4">
        <f>P1832*U1832/1000000</f>
        <v>34.8229105</v>
      </c>
      <c r="AD1832" s="4">
        <f>AC1832*(1-Z1832/100)</f>
        <v>34.8229105</v>
      </c>
      <c r="AE1832" s="2" t="s">
        <v>66</v>
      </c>
      <c r="AF1832" s="2" t="s">
        <v>67</v>
      </c>
      <c r="AG1832" s="2" t="s">
        <v>68</v>
      </c>
      <c r="AH1832" s="2" t="s">
        <v>69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2337</v>
      </c>
      <c r="B1833" s="2" t="s">
        <v>2325</v>
      </c>
      <c r="C1833" s="2" t="s">
        <v>47</v>
      </c>
      <c r="D1833" s="2" t="s">
        <v>1082</v>
      </c>
      <c r="E1833" s="2" t="s">
        <v>744</v>
      </c>
      <c r="F1833" s="2" t="s">
        <v>228</v>
      </c>
      <c r="G1833" s="2" t="s">
        <v>117</v>
      </c>
      <c r="H1833" s="2" t="s">
        <v>138</v>
      </c>
      <c r="I1833" s="2" t="s">
        <v>161</v>
      </c>
      <c r="J1833" s="2" t="s">
        <v>230</v>
      </c>
      <c r="K1833" s="2" t="s">
        <v>55</v>
      </c>
      <c r="L1833" s="2" t="s">
        <v>51</v>
      </c>
      <c r="M1833" s="2" t="s">
        <v>86</v>
      </c>
      <c r="N1833" s="3">
        <v>99494.03</v>
      </c>
      <c r="O1833" s="3" t="s">
        <v>57</v>
      </c>
      <c r="P1833" s="4">
        <f>IF(O1833="吨",N1833*1000,IF(O1833="万立方米",N1833*10000,""))</f>
        <v>99494030.0</v>
      </c>
      <c r="Q1833" s="2" t="s">
        <v>58</v>
      </c>
      <c r="R1833" s="2" t="s">
        <v>59</v>
      </c>
      <c r="S1833" s="2" t="s">
        <v>87</v>
      </c>
      <c r="T1833" s="2" t="s">
        <v>88</v>
      </c>
      <c r="U1833" s="4">
        <f>0.75</f>
        <v>0.75</v>
      </c>
      <c r="V1833" s="2" t="s">
        <v>62</v>
      </c>
      <c r="W1833" s="2" t="s">
        <v>89</v>
      </c>
      <c r="X1833" s="2" t="s">
        <v>64</v>
      </c>
      <c r="Y1833" s="2" t="s">
        <v>65</v>
      </c>
      <c r="Z1833" s="2">
        <v>0</v>
      </c>
      <c r="AA1833" s="2"/>
      <c r="AB1833" s="2"/>
      <c r="AC1833" s="4">
        <f>P1833*U1833/1000000</f>
        <v>74.6205225</v>
      </c>
      <c r="AD1833" s="4">
        <f>AC1834*(1-AA1833/100)+(AC1833-AC1834)*(1-AB1833/100)</f>
        <v>74.6205225</v>
      </c>
      <c r="AE1833" s="2" t="s">
        <v>66</v>
      </c>
      <c r="AF1833" s="2" t="s">
        <v>67</v>
      </c>
      <c r="AG1833" s="2" t="s">
        <v>68</v>
      </c>
      <c r="AH1833" s="2" t="s">
        <v>69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2338</v>
      </c>
      <c r="B1834" s="2" t="s">
        <v>2325</v>
      </c>
      <c r="C1834" s="2" t="s">
        <v>47</v>
      </c>
      <c r="D1834" s="2" t="s">
        <v>1082</v>
      </c>
      <c r="E1834" s="2" t="s">
        <v>744</v>
      </c>
      <c r="F1834" s="2" t="s">
        <v>228</v>
      </c>
      <c r="G1834" s="2" t="s">
        <v>117</v>
      </c>
      <c r="H1834" s="2" t="s">
        <v>138</v>
      </c>
      <c r="I1834" s="2" t="s">
        <v>161</v>
      </c>
      <c r="J1834" s="2" t="s">
        <v>230</v>
      </c>
      <c r="K1834" s="2" t="s">
        <v>55</v>
      </c>
      <c r="L1834" s="2" t="s">
        <v>51</v>
      </c>
      <c r="M1834" s="2" t="s">
        <v>91</v>
      </c>
      <c r="N1834" s="3">
        <v>99494.03</v>
      </c>
      <c r="O1834" s="3" t="s">
        <v>57</v>
      </c>
      <c r="P1834" s="4">
        <f>IF(O1834="吨",N1834*1000,IF(O1834="万立方米",N1834*10000,""))</f>
        <v>99494030.0</v>
      </c>
      <c r="Q1834" s="2" t="s">
        <v>58</v>
      </c>
      <c r="R1834" s="2" t="s">
        <v>59</v>
      </c>
      <c r="S1834" s="2" t="s">
        <v>92</v>
      </c>
      <c r="T1834" s="2" t="s">
        <v>88</v>
      </c>
      <c r="U1834" s="4">
        <f>0.75</f>
        <v>0.75</v>
      </c>
      <c r="V1834" s="2" t="s">
        <v>62</v>
      </c>
      <c r="W1834" s="2" t="s">
        <v>93</v>
      </c>
      <c r="X1834" s="2" t="s">
        <v>64</v>
      </c>
      <c r="Y1834" s="2" t="s">
        <v>65</v>
      </c>
      <c r="Z1834" s="2">
        <v>0</v>
      </c>
      <c r="AA1834" s="2"/>
      <c r="AB1834" s="2"/>
      <c r="AC1834" s="4">
        <f>P1834*U1834/1000000</f>
        <v>74.6205225</v>
      </c>
      <c r="AD1834" s="4">
        <f>AC1834*(1-Z1834/100)</f>
        <v>74.6205225</v>
      </c>
      <c r="AE1834" s="2" t="s">
        <v>66</v>
      </c>
      <c r="AF1834" s="2" t="s">
        <v>67</v>
      </c>
      <c r="AG1834" s="2" t="s">
        <v>68</v>
      </c>
      <c r="AH1834" s="2" t="s">
        <v>69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2339</v>
      </c>
      <c r="B1835" s="2" t="s">
        <v>2325</v>
      </c>
      <c r="C1835" s="2" t="s">
        <v>47</v>
      </c>
      <c r="D1835" s="2" t="s">
        <v>1082</v>
      </c>
      <c r="E1835" s="2" t="s">
        <v>744</v>
      </c>
      <c r="F1835" s="2" t="s">
        <v>228</v>
      </c>
      <c r="G1835" s="2" t="s">
        <v>117</v>
      </c>
      <c r="H1835" s="2" t="s">
        <v>138</v>
      </c>
      <c r="I1835" s="2" t="s">
        <v>161</v>
      </c>
      <c r="J1835" s="2" t="s">
        <v>230</v>
      </c>
      <c r="K1835" s="2" t="s">
        <v>55</v>
      </c>
      <c r="L1835" s="2" t="s">
        <v>51</v>
      </c>
      <c r="M1835" s="2" t="s">
        <v>95</v>
      </c>
      <c r="N1835" s="3">
        <v>99494.03</v>
      </c>
      <c r="O1835" s="3" t="s">
        <v>57</v>
      </c>
      <c r="P1835" s="4">
        <f>IF(O1835="吨",N1835*1000,IF(O1835="万立方米",N1835*10000,""))</f>
        <v>99494030.0</v>
      </c>
      <c r="Q1835" s="2" t="s">
        <v>58</v>
      </c>
      <c r="R1835" s="2" t="s">
        <v>59</v>
      </c>
      <c r="S1835" s="2" t="s">
        <v>96</v>
      </c>
      <c r="T1835" s="2" t="s">
        <v>97</v>
      </c>
      <c r="U1835" s="4">
        <f>1.7</f>
        <v>1.7</v>
      </c>
      <c r="V1835" s="2" t="s">
        <v>62</v>
      </c>
      <c r="W1835" s="2" t="s">
        <v>98</v>
      </c>
      <c r="X1835" s="2" t="s">
        <v>64</v>
      </c>
      <c r="Y1835" s="2" t="s">
        <v>65</v>
      </c>
      <c r="Z1835" s="2">
        <v>0</v>
      </c>
      <c r="AA1835" s="2"/>
      <c r="AB1835" s="2"/>
      <c r="AC1835" s="4">
        <f>P1835*U1835/1000000</f>
        <v>169.139851</v>
      </c>
      <c r="AD1835" s="4">
        <f>AC1835*(1-Z1835/100)</f>
        <v>169.139851</v>
      </c>
      <c r="AE1835" s="2" t="s">
        <v>66</v>
      </c>
      <c r="AF1835" s="2" t="s">
        <v>67</v>
      </c>
      <c r="AG1835" s="2" t="s">
        <v>68</v>
      </c>
      <c r="AH1835" s="2" t="s">
        <v>69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2340</v>
      </c>
      <c r="B1836" s="2" t="s">
        <v>2325</v>
      </c>
      <c r="C1836" s="2" t="s">
        <v>47</v>
      </c>
      <c r="D1836" s="2" t="s">
        <v>1082</v>
      </c>
      <c r="E1836" s="2" t="s">
        <v>744</v>
      </c>
      <c r="F1836" s="2" t="s">
        <v>228</v>
      </c>
      <c r="G1836" s="2" t="s">
        <v>117</v>
      </c>
      <c r="H1836" s="2" t="s">
        <v>138</v>
      </c>
      <c r="I1836" s="2" t="s">
        <v>161</v>
      </c>
      <c r="J1836" s="2" t="s">
        <v>230</v>
      </c>
      <c r="K1836" s="2" t="s">
        <v>55</v>
      </c>
      <c r="L1836" s="2" t="s">
        <v>51</v>
      </c>
      <c r="M1836" s="2" t="s">
        <v>100</v>
      </c>
      <c r="N1836" s="3">
        <v>99494.03</v>
      </c>
      <c r="O1836" s="3" t="s">
        <v>57</v>
      </c>
      <c r="P1836" s="4">
        <f>IF(O1836="吨",N1836*1000,IF(O1836="万立方米",N1836*10000,""))</f>
        <v>99494030.0</v>
      </c>
      <c r="Q1836" s="2" t="s">
        <v>58</v>
      </c>
      <c r="R1836" s="2" t="s">
        <v>59</v>
      </c>
      <c r="S1836" s="2" t="s">
        <v>101</v>
      </c>
      <c r="T1836" s="2" t="s">
        <v>75</v>
      </c>
      <c r="U1836" s="4">
        <f>0.12</f>
        <v>0.12</v>
      </c>
      <c r="V1836" s="2" t="s">
        <v>62</v>
      </c>
      <c r="W1836" s="2" t="s">
        <v>102</v>
      </c>
      <c r="X1836" s="2" t="s">
        <v>64</v>
      </c>
      <c r="Y1836" s="2" t="s">
        <v>65</v>
      </c>
      <c r="Z1836" s="2">
        <v>0</v>
      </c>
      <c r="AA1836" s="2"/>
      <c r="AB1836" s="2"/>
      <c r="AC1836" s="4">
        <f>P1836*U1836/1000000</f>
        <v>11.9392836</v>
      </c>
      <c r="AD1836" s="4">
        <f>AC1836*(1-Z1836/100)</f>
        <v>11.9392836</v>
      </c>
      <c r="AE1836" s="2" t="s">
        <v>66</v>
      </c>
      <c r="AF1836" s="2" t="s">
        <v>67</v>
      </c>
      <c r="AG1836" s="2" t="s">
        <v>68</v>
      </c>
      <c r="AH1836" s="2" t="s">
        <v>69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2341</v>
      </c>
      <c r="B1837" s="2" t="s">
        <v>2325</v>
      </c>
      <c r="C1837" s="2" t="s">
        <v>47</v>
      </c>
      <c r="D1837" s="2" t="s">
        <v>1082</v>
      </c>
      <c r="E1837" s="2" t="s">
        <v>744</v>
      </c>
      <c r="F1837" s="2" t="s">
        <v>228</v>
      </c>
      <c r="G1837" s="2" t="s">
        <v>117</v>
      </c>
      <c r="H1837" s="2" t="s">
        <v>138</v>
      </c>
      <c r="I1837" s="2"/>
      <c r="J1837" s="2"/>
      <c r="K1837" s="2"/>
      <c r="L1837" s="2"/>
      <c r="M1837" s="2" t="s">
        <v>104</v>
      </c>
      <c r="N1837" s="3"/>
      <c r="O1837" s="3"/>
      <c r="P1837" s="4">
        <v>0.0</v>
      </c>
      <c r="Q1837" s="2" t="s">
        <v>105</v>
      </c>
      <c r="R1837" s="2" t="s">
        <v>106</v>
      </c>
      <c r="S1837" s="2" t="s">
        <v>107</v>
      </c>
      <c r="T1837" s="2" t="s">
        <v>108</v>
      </c>
      <c r="U1837" s="4">
        <f>0.0</f>
        <v>0.0</v>
      </c>
      <c r="V1837" s="2" t="s">
        <v>109</v>
      </c>
      <c r="W1837" s="2" t="s">
        <v>110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111</v>
      </c>
      <c r="AH1837" s="2" t="s">
        <v>69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2342</v>
      </c>
      <c r="B1838" s="2" t="s">
        <v>2343</v>
      </c>
      <c r="C1838" s="2" t="s">
        <v>47</v>
      </c>
      <c r="D1838" s="2" t="s">
        <v>2344</v>
      </c>
      <c r="E1838" s="2" t="s">
        <v>227</v>
      </c>
      <c r="F1838" s="2" t="s">
        <v>178</v>
      </c>
      <c r="G1838" s="2" t="s">
        <v>181</v>
      </c>
      <c r="H1838" s="2" t="s">
        <v>138</v>
      </c>
      <c r="I1838" s="2" t="s">
        <v>53</v>
      </c>
      <c r="J1838" s="2" t="s">
        <v>180</v>
      </c>
      <c r="K1838" s="2" t="s">
        <v>180</v>
      </c>
      <c r="L1838" s="2" t="s">
        <v>181</v>
      </c>
      <c r="M1838" s="2" t="s">
        <v>56</v>
      </c>
      <c r="N1838" s="3">
        <v>17007.56</v>
      </c>
      <c r="O1838" s="3" t="s">
        <v>182</v>
      </c>
      <c r="P1838" s="4">
        <f>IF(O1838="吨",N1838*1000,IF(O1838="万立方米",N1838*10000,""))</f>
        <v>170075600.0</v>
      </c>
      <c r="Q1838" s="2" t="s">
        <v>183</v>
      </c>
      <c r="R1838" s="2" t="s">
        <v>184</v>
      </c>
      <c r="S1838" s="2" t="s">
        <v>185</v>
      </c>
      <c r="T1838" s="2" t="s">
        <v>75</v>
      </c>
      <c r="U1838" s="4">
        <f>0.001</f>
        <v>0.001</v>
      </c>
      <c r="V1838" s="2" t="s">
        <v>186</v>
      </c>
      <c r="W1838" s="2" t="s">
        <v>187</v>
      </c>
      <c r="X1838" s="2" t="s">
        <v>64</v>
      </c>
      <c r="Y1838" s="2" t="s">
        <v>65</v>
      </c>
      <c r="Z1838" s="2">
        <v>0</v>
      </c>
      <c r="AA1838" s="2"/>
      <c r="AB1838" s="2"/>
      <c r="AC1838" s="4">
        <f>P1838*U1838/1000000</f>
        <v>0.1700756</v>
      </c>
      <c r="AD1838" s="4">
        <f>AC1838*(1-Z1838/100)</f>
        <v>0.1700756</v>
      </c>
      <c r="AE1838" s="2" t="s">
        <v>66</v>
      </c>
      <c r="AF1838" s="2" t="s">
        <v>67</v>
      </c>
      <c r="AG1838" s="2"/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2345</v>
      </c>
      <c r="B1839" s="2" t="s">
        <v>2343</v>
      </c>
      <c r="C1839" s="2" t="s">
        <v>47</v>
      </c>
      <c r="D1839" s="2" t="s">
        <v>2344</v>
      </c>
      <c r="E1839" s="2" t="s">
        <v>227</v>
      </c>
      <c r="F1839" s="2" t="s">
        <v>178</v>
      </c>
      <c r="G1839" s="2" t="s">
        <v>181</v>
      </c>
      <c r="H1839" s="2" t="s">
        <v>138</v>
      </c>
      <c r="I1839" s="2" t="s">
        <v>53</v>
      </c>
      <c r="J1839" s="2" t="s">
        <v>180</v>
      </c>
      <c r="K1839" s="2" t="s">
        <v>180</v>
      </c>
      <c r="L1839" s="2" t="s">
        <v>181</v>
      </c>
      <c r="M1839" s="2" t="s">
        <v>73</v>
      </c>
      <c r="N1839" s="3">
        <v>17007.56</v>
      </c>
      <c r="O1839" s="3" t="s">
        <v>182</v>
      </c>
      <c r="P1839" s="4">
        <f>IF(O1839="吨",N1839*1000,IF(O1839="万立方米",N1839*10000,""))</f>
        <v>170075600.0</v>
      </c>
      <c r="Q1839" s="2" t="s">
        <v>183</v>
      </c>
      <c r="R1839" s="2" t="s">
        <v>184</v>
      </c>
      <c r="S1839" s="2" t="s">
        <v>189</v>
      </c>
      <c r="T1839" s="2" t="s">
        <v>75</v>
      </c>
      <c r="U1839" s="4">
        <f>0.35</f>
        <v>0.35</v>
      </c>
      <c r="V1839" s="2" t="s">
        <v>186</v>
      </c>
      <c r="W1839" s="2" t="s">
        <v>190</v>
      </c>
      <c r="X1839" s="2" t="s">
        <v>64</v>
      </c>
      <c r="Y1839" s="2" t="s">
        <v>65</v>
      </c>
      <c r="Z1839" s="2">
        <v>0</v>
      </c>
      <c r="AA1839" s="2"/>
      <c r="AB1839" s="2"/>
      <c r="AC1839" s="4">
        <f>P1839*U1839/1000000</f>
        <v>59.52645999999999</v>
      </c>
      <c r="AD1839" s="4">
        <f>AC1839*(1-Z1839/100)</f>
        <v>59.52645999999999</v>
      </c>
      <c r="AE1839" s="2" t="s">
        <v>66</v>
      </c>
      <c r="AF1839" s="2" t="s">
        <v>67</v>
      </c>
      <c r="AG1839" s="2"/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2346</v>
      </c>
      <c r="B1840" s="2" t="s">
        <v>2343</v>
      </c>
      <c r="C1840" s="2" t="s">
        <v>47</v>
      </c>
      <c r="D1840" s="2" t="s">
        <v>2344</v>
      </c>
      <c r="E1840" s="2" t="s">
        <v>227</v>
      </c>
      <c r="F1840" s="2" t="s">
        <v>178</v>
      </c>
      <c r="G1840" s="2" t="s">
        <v>181</v>
      </c>
      <c r="H1840" s="2" t="s">
        <v>138</v>
      </c>
      <c r="I1840" s="2" t="s">
        <v>53</v>
      </c>
      <c r="J1840" s="2" t="s">
        <v>180</v>
      </c>
      <c r="K1840" s="2" t="s">
        <v>180</v>
      </c>
      <c r="L1840" s="2" t="s">
        <v>181</v>
      </c>
      <c r="M1840" s="2" t="s">
        <v>78</v>
      </c>
      <c r="N1840" s="3">
        <v>17007.56</v>
      </c>
      <c r="O1840" s="3" t="s">
        <v>182</v>
      </c>
      <c r="P1840" s="4">
        <f>IF(O1840="吨",N1840*1000,IF(O1840="万立方米",N1840*10000,""))</f>
        <v>170075600.0</v>
      </c>
      <c r="Q1840" s="2" t="s">
        <v>183</v>
      </c>
      <c r="R1840" s="2" t="s">
        <v>184</v>
      </c>
      <c r="S1840" s="2" t="s">
        <v>192</v>
      </c>
      <c r="T1840" s="2" t="s">
        <v>75</v>
      </c>
      <c r="U1840" s="4">
        <f>1.2</f>
        <v>1.2</v>
      </c>
      <c r="V1840" s="2" t="s">
        <v>186</v>
      </c>
      <c r="W1840" s="2" t="s">
        <v>193</v>
      </c>
      <c r="X1840" s="2" t="s">
        <v>64</v>
      </c>
      <c r="Y1840" s="2" t="s">
        <v>65</v>
      </c>
      <c r="Z1840" s="2">
        <v>0</v>
      </c>
      <c r="AA1840" s="2"/>
      <c r="AB1840" s="2"/>
      <c r="AC1840" s="4">
        <f>P1840*U1840/1000000</f>
        <v>204.09072</v>
      </c>
      <c r="AD1840" s="4">
        <f>AC1840*(1-Z1840/100)</f>
        <v>204.09072</v>
      </c>
      <c r="AE1840" s="2" t="s">
        <v>66</v>
      </c>
      <c r="AF1840" s="2" t="s">
        <v>67</v>
      </c>
      <c r="AG1840" s="2"/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2347</v>
      </c>
      <c r="B1841" s="2" t="s">
        <v>2343</v>
      </c>
      <c r="C1841" s="2" t="s">
        <v>47</v>
      </c>
      <c r="D1841" s="2" t="s">
        <v>2344</v>
      </c>
      <c r="E1841" s="2" t="s">
        <v>227</v>
      </c>
      <c r="F1841" s="2" t="s">
        <v>178</v>
      </c>
      <c r="G1841" s="2" t="s">
        <v>181</v>
      </c>
      <c r="H1841" s="2" t="s">
        <v>138</v>
      </c>
      <c r="I1841" s="2" t="s">
        <v>53</v>
      </c>
      <c r="J1841" s="2" t="s">
        <v>180</v>
      </c>
      <c r="K1841" s="2" t="s">
        <v>180</v>
      </c>
      <c r="L1841" s="2" t="s">
        <v>181</v>
      </c>
      <c r="M1841" s="2" t="s">
        <v>82</v>
      </c>
      <c r="N1841" s="3">
        <v>17007.56</v>
      </c>
      <c r="O1841" s="3" t="s">
        <v>182</v>
      </c>
      <c r="P1841" s="4">
        <f>IF(O1841="吨",N1841*1000,IF(O1841="万立方米",N1841*10000,""))</f>
        <v>170075600.0</v>
      </c>
      <c r="Q1841" s="2" t="s">
        <v>183</v>
      </c>
      <c r="R1841" s="2" t="s">
        <v>184</v>
      </c>
      <c r="S1841" s="2" t="s">
        <v>195</v>
      </c>
      <c r="T1841" s="2" t="s">
        <v>75</v>
      </c>
      <c r="U1841" s="4">
        <f>0.002</f>
        <v>0.002</v>
      </c>
      <c r="V1841" s="2" t="s">
        <v>186</v>
      </c>
      <c r="W1841" s="2" t="s">
        <v>196</v>
      </c>
      <c r="X1841" s="2" t="s">
        <v>64</v>
      </c>
      <c r="Y1841" s="2" t="s">
        <v>65</v>
      </c>
      <c r="Z1841" s="2">
        <v>0</v>
      </c>
      <c r="AA1841" s="2"/>
      <c r="AB1841" s="2"/>
      <c r="AC1841" s="4">
        <f>P1841*U1841/1000000</f>
        <v>0.3401512</v>
      </c>
      <c r="AD1841" s="4">
        <f>AC1841*(1-Z1841/100)</f>
        <v>0.3401512</v>
      </c>
      <c r="AE1841" s="2" t="s">
        <v>66</v>
      </c>
      <c r="AF1841" s="2" t="s">
        <v>67</v>
      </c>
      <c r="AG1841" s="2"/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2348</v>
      </c>
      <c r="B1842" s="2" t="s">
        <v>2343</v>
      </c>
      <c r="C1842" s="2" t="s">
        <v>47</v>
      </c>
      <c r="D1842" s="2" t="s">
        <v>2344</v>
      </c>
      <c r="E1842" s="2" t="s">
        <v>227</v>
      </c>
      <c r="F1842" s="2" t="s">
        <v>178</v>
      </c>
      <c r="G1842" s="2" t="s">
        <v>181</v>
      </c>
      <c r="H1842" s="2" t="s">
        <v>138</v>
      </c>
      <c r="I1842" s="2" t="s">
        <v>53</v>
      </c>
      <c r="J1842" s="2" t="s">
        <v>180</v>
      </c>
      <c r="K1842" s="2" t="s">
        <v>180</v>
      </c>
      <c r="L1842" s="2" t="s">
        <v>181</v>
      </c>
      <c r="M1842" s="2" t="s">
        <v>86</v>
      </c>
      <c r="N1842" s="3">
        <v>17007.56</v>
      </c>
      <c r="O1842" s="3" t="s">
        <v>182</v>
      </c>
      <c r="P1842" s="4">
        <f>IF(O1842="吨",N1842*1000,IF(O1842="万立方米",N1842*10000,""))</f>
        <v>170075600.0</v>
      </c>
      <c r="Q1842" s="2" t="s">
        <v>183</v>
      </c>
      <c r="R1842" s="2" t="s">
        <v>184</v>
      </c>
      <c r="S1842" s="2" t="s">
        <v>198</v>
      </c>
      <c r="T1842" s="2" t="s">
        <v>75</v>
      </c>
      <c r="U1842" s="4">
        <f>0.01</f>
        <v>0.01</v>
      </c>
      <c r="V1842" s="2" t="s">
        <v>186</v>
      </c>
      <c r="W1842" s="2" t="s">
        <v>199</v>
      </c>
      <c r="X1842" s="2" t="s">
        <v>64</v>
      </c>
      <c r="Y1842" s="2" t="s">
        <v>65</v>
      </c>
      <c r="Z1842" s="2">
        <v>0</v>
      </c>
      <c r="AA1842" s="2"/>
      <c r="AB1842" s="2"/>
      <c r="AC1842" s="4">
        <f>P1842*U1842/1000000</f>
        <v>1.700756</v>
      </c>
      <c r="AD1842" s="4">
        <f>AC1843*(1-AA1842/100)+(AC1842-AC1843)*(1-AB1842/100)</f>
        <v>1.700756</v>
      </c>
      <c r="AE1842" s="2" t="s">
        <v>66</v>
      </c>
      <c r="AF1842" s="2" t="s">
        <v>67</v>
      </c>
      <c r="AG1842" s="2"/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2349</v>
      </c>
      <c r="B1843" s="2" t="s">
        <v>2343</v>
      </c>
      <c r="C1843" s="2" t="s">
        <v>47</v>
      </c>
      <c r="D1843" s="2" t="s">
        <v>2344</v>
      </c>
      <c r="E1843" s="2" t="s">
        <v>227</v>
      </c>
      <c r="F1843" s="2" t="s">
        <v>178</v>
      </c>
      <c r="G1843" s="2" t="s">
        <v>181</v>
      </c>
      <c r="H1843" s="2" t="s">
        <v>138</v>
      </c>
      <c r="I1843" s="2" t="s">
        <v>53</v>
      </c>
      <c r="J1843" s="2" t="s">
        <v>180</v>
      </c>
      <c r="K1843" s="2" t="s">
        <v>180</v>
      </c>
      <c r="L1843" s="2" t="s">
        <v>181</v>
      </c>
      <c r="M1843" s="2" t="s">
        <v>91</v>
      </c>
      <c r="N1843" s="3">
        <v>17007.56</v>
      </c>
      <c r="O1843" s="3" t="s">
        <v>182</v>
      </c>
      <c r="P1843" s="4">
        <f>IF(O1843="吨",N1843*1000,IF(O1843="万立方米",N1843*10000,""))</f>
        <v>170075600.0</v>
      </c>
      <c r="Q1843" s="2" t="s">
        <v>183</v>
      </c>
      <c r="R1843" s="2" t="s">
        <v>184</v>
      </c>
      <c r="S1843" s="2" t="s">
        <v>201</v>
      </c>
      <c r="T1843" s="2" t="s">
        <v>75</v>
      </c>
      <c r="U1843" s="4">
        <f>0.005</f>
        <v>0.005</v>
      </c>
      <c r="V1843" s="2" t="s">
        <v>186</v>
      </c>
      <c r="W1843" s="2" t="s">
        <v>202</v>
      </c>
      <c r="X1843" s="2" t="s">
        <v>64</v>
      </c>
      <c r="Y1843" s="2" t="s">
        <v>65</v>
      </c>
      <c r="Z1843" s="2">
        <v>0</v>
      </c>
      <c r="AA1843" s="2"/>
      <c r="AB1843" s="2"/>
      <c r="AC1843" s="4">
        <f>P1843*U1843/1000000</f>
        <v>0.850378</v>
      </c>
      <c r="AD1843" s="4">
        <f>AC1843*(1-Z1843/100)</f>
        <v>0.850378</v>
      </c>
      <c r="AE1843" s="2" t="s">
        <v>66</v>
      </c>
      <c r="AF1843" s="2" t="s">
        <v>67</v>
      </c>
      <c r="AG1843" s="2"/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2350</v>
      </c>
      <c r="B1844" s="2" t="s">
        <v>2343</v>
      </c>
      <c r="C1844" s="2" t="s">
        <v>47</v>
      </c>
      <c r="D1844" s="2" t="s">
        <v>2344</v>
      </c>
      <c r="E1844" s="2" t="s">
        <v>227</v>
      </c>
      <c r="F1844" s="2" t="s">
        <v>178</v>
      </c>
      <c r="G1844" s="2" t="s">
        <v>181</v>
      </c>
      <c r="H1844" s="2" t="s">
        <v>138</v>
      </c>
      <c r="I1844" s="2" t="s">
        <v>53</v>
      </c>
      <c r="J1844" s="2" t="s">
        <v>180</v>
      </c>
      <c r="K1844" s="2" t="s">
        <v>180</v>
      </c>
      <c r="L1844" s="2" t="s">
        <v>181</v>
      </c>
      <c r="M1844" s="2" t="s">
        <v>95</v>
      </c>
      <c r="N1844" s="3">
        <v>17007.56</v>
      </c>
      <c r="O1844" s="3" t="s">
        <v>182</v>
      </c>
      <c r="P1844" s="4">
        <f>IF(O1844="吨",N1844*1000,IF(O1844="万立方米",N1844*10000,""))</f>
        <v>170075600.0</v>
      </c>
      <c r="Q1844" s="2" t="s">
        <v>183</v>
      </c>
      <c r="R1844" s="2" t="s">
        <v>184</v>
      </c>
      <c r="S1844" s="2" t="s">
        <v>204</v>
      </c>
      <c r="T1844" s="2" t="s">
        <v>75</v>
      </c>
      <c r="U1844" s="4">
        <f>0.005</f>
        <v>0.005</v>
      </c>
      <c r="V1844" s="2" t="s">
        <v>186</v>
      </c>
      <c r="W1844" s="2" t="s">
        <v>205</v>
      </c>
      <c r="X1844" s="2" t="s">
        <v>64</v>
      </c>
      <c r="Y1844" s="2" t="s">
        <v>65</v>
      </c>
      <c r="Z1844" s="2">
        <v>0</v>
      </c>
      <c r="AA1844" s="2"/>
      <c r="AB1844" s="2"/>
      <c r="AC1844" s="4">
        <f>P1844*U1844/1000000</f>
        <v>0.850378</v>
      </c>
      <c r="AD1844" s="4">
        <f>AC1844*(1-Z1844/100)</f>
        <v>0.850378</v>
      </c>
      <c r="AE1844" s="2" t="s">
        <v>66</v>
      </c>
      <c r="AF1844" s="2" t="s">
        <v>67</v>
      </c>
      <c r="AG1844" s="2"/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2351</v>
      </c>
      <c r="B1845" s="2" t="s">
        <v>2343</v>
      </c>
      <c r="C1845" s="2" t="s">
        <v>47</v>
      </c>
      <c r="D1845" s="2" t="s">
        <v>2344</v>
      </c>
      <c r="E1845" s="2" t="s">
        <v>227</v>
      </c>
      <c r="F1845" s="2" t="s">
        <v>178</v>
      </c>
      <c r="G1845" s="2" t="s">
        <v>181</v>
      </c>
      <c r="H1845" s="2" t="s">
        <v>138</v>
      </c>
      <c r="I1845" s="2" t="s">
        <v>53</v>
      </c>
      <c r="J1845" s="2" t="s">
        <v>180</v>
      </c>
      <c r="K1845" s="2" t="s">
        <v>180</v>
      </c>
      <c r="L1845" s="2" t="s">
        <v>181</v>
      </c>
      <c r="M1845" s="2" t="s">
        <v>100</v>
      </c>
      <c r="N1845" s="3">
        <v>17007.56</v>
      </c>
      <c r="O1845" s="3" t="s">
        <v>182</v>
      </c>
      <c r="P1845" s="4">
        <f>IF(O1845="吨",N1845*1000,IF(O1845="万立方米",N1845*10000,""))</f>
        <v>170075600.0</v>
      </c>
      <c r="Q1845" s="2" t="s">
        <v>183</v>
      </c>
      <c r="R1845" s="2" t="s">
        <v>184</v>
      </c>
      <c r="S1845" s="2" t="s">
        <v>207</v>
      </c>
      <c r="T1845" s="2" t="s">
        <v>75</v>
      </c>
      <c r="U1845" s="4">
        <f>0.02</f>
        <v>0.02</v>
      </c>
      <c r="V1845" s="2" t="s">
        <v>186</v>
      </c>
      <c r="W1845" s="2" t="s">
        <v>208</v>
      </c>
      <c r="X1845" s="2" t="s">
        <v>64</v>
      </c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/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2352</v>
      </c>
      <c r="B1846" s="2" t="s">
        <v>2343</v>
      </c>
      <c r="C1846" s="2" t="s">
        <v>47</v>
      </c>
      <c r="D1846" s="2" t="s">
        <v>2344</v>
      </c>
      <c r="E1846" s="2" t="s">
        <v>227</v>
      </c>
      <c r="F1846" s="2" t="s">
        <v>178</v>
      </c>
      <c r="G1846" s="2" t="s">
        <v>181</v>
      </c>
      <c r="H1846" s="2" t="s">
        <v>138</v>
      </c>
      <c r="I1846" s="2"/>
      <c r="J1846" s="2"/>
      <c r="K1846" s="2"/>
      <c r="L1846" s="2"/>
      <c r="M1846" s="2" t="s">
        <v>104</v>
      </c>
      <c r="N1846" s="3"/>
      <c r="O1846" s="3"/>
      <c r="P1846" s="4">
        <v>0.0</v>
      </c>
      <c r="Q1846" s="2" t="s">
        <v>105</v>
      </c>
      <c r="R1846" s="2" t="s">
        <v>106</v>
      </c>
      <c r="S1846" s="2" t="s">
        <v>107</v>
      </c>
      <c r="T1846" s="2" t="s">
        <v>108</v>
      </c>
      <c r="U1846" s="4">
        <f>0.0</f>
        <v>0.0</v>
      </c>
      <c r="V1846" s="2" t="s">
        <v>109</v>
      </c>
      <c r="W1846" s="2" t="s">
        <v>110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134</v>
      </c>
      <c r="AH1846" s="2" t="s">
        <v>69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2353</v>
      </c>
      <c r="B1847" s="2" t="s">
        <v>2354</v>
      </c>
      <c r="C1847" s="2" t="s">
        <v>47</v>
      </c>
      <c r="D1847" s="2" t="s">
        <v>2355</v>
      </c>
      <c r="E1847" s="2" t="s">
        <v>177</v>
      </c>
      <c r="F1847" s="2" t="s">
        <v>228</v>
      </c>
      <c r="G1847" s="2" t="s">
        <v>117</v>
      </c>
      <c r="H1847" s="2" t="s">
        <v>138</v>
      </c>
      <c r="I1847" s="2" t="s">
        <v>53</v>
      </c>
      <c r="J1847" s="2" t="s">
        <v>230</v>
      </c>
      <c r="K1847" s="2" t="s">
        <v>55</v>
      </c>
      <c r="L1847" s="2" t="s">
        <v>51</v>
      </c>
      <c r="M1847" s="2" t="s">
        <v>56</v>
      </c>
      <c r="N1847" s="3">
        <v>190988</v>
      </c>
      <c r="O1847" s="3" t="s">
        <v>57</v>
      </c>
      <c r="P1847" s="4">
        <f>IF(O1847="吨",N1847*1000,IF(O1847="万立方米",N1847*10000,""))</f>
        <v>190988000.0</v>
      </c>
      <c r="Q1847" s="2" t="s">
        <v>58</v>
      </c>
      <c r="R1847" s="2" t="s">
        <v>59</v>
      </c>
      <c r="S1847" s="2" t="s">
        <v>60</v>
      </c>
      <c r="T1847" s="2" t="s">
        <v>61</v>
      </c>
      <c r="U1847" s="4">
        <f>0.06</f>
        <v>0.06</v>
      </c>
      <c r="V1847" s="2" t="s">
        <v>62</v>
      </c>
      <c r="W1847" s="2" t="s">
        <v>63</v>
      </c>
      <c r="X1847" s="2" t="s">
        <v>64</v>
      </c>
      <c r="Y1847" s="2" t="s">
        <v>65</v>
      </c>
      <c r="Z1847" s="2">
        <v>0</v>
      </c>
      <c r="AA1847" s="2"/>
      <c r="AB1847" s="2"/>
      <c r="AC1847" s="4">
        <f>P1847*U1847/1000000</f>
        <v>11.45928</v>
      </c>
      <c r="AD1847" s="4">
        <f>AC1847*(1-Z1847/100)</f>
        <v>11.45928</v>
      </c>
      <c r="AE1847" s="2" t="s">
        <v>66</v>
      </c>
      <c r="AF1847" s="2" t="s">
        <v>67</v>
      </c>
      <c r="AG1847" s="2" t="s">
        <v>68</v>
      </c>
      <c r="AH1847" s="2" t="s">
        <v>69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2356</v>
      </c>
      <c r="B1848" s="2" t="s">
        <v>2354</v>
      </c>
      <c r="C1848" s="2" t="s">
        <v>47</v>
      </c>
      <c r="D1848" s="2" t="s">
        <v>2355</v>
      </c>
      <c r="E1848" s="2" t="s">
        <v>177</v>
      </c>
      <c r="F1848" s="2" t="s">
        <v>228</v>
      </c>
      <c r="G1848" s="2" t="s">
        <v>117</v>
      </c>
      <c r="H1848" s="2" t="s">
        <v>138</v>
      </c>
      <c r="I1848" s="2" t="s">
        <v>53</v>
      </c>
      <c r="J1848" s="2" t="s">
        <v>230</v>
      </c>
      <c r="K1848" s="2" t="s">
        <v>55</v>
      </c>
      <c r="L1848" s="2" t="s">
        <v>51</v>
      </c>
      <c r="M1848" s="2" t="s">
        <v>73</v>
      </c>
      <c r="N1848" s="3">
        <v>190988</v>
      </c>
      <c r="O1848" s="3" t="s">
        <v>57</v>
      </c>
      <c r="P1848" s="4">
        <f>IF(O1848="吨",N1848*1000,IF(O1848="万立方米",N1848*10000,""))</f>
        <v>190988000.0</v>
      </c>
      <c r="Q1848" s="2" t="s">
        <v>58</v>
      </c>
      <c r="R1848" s="2" t="s">
        <v>59</v>
      </c>
      <c r="S1848" s="2" t="s">
        <v>74</v>
      </c>
      <c r="T1848" s="2" t="s">
        <v>75</v>
      </c>
      <c r="U1848" s="4">
        <f>1.5</f>
        <v>1.5</v>
      </c>
      <c r="V1848" s="2" t="s">
        <v>62</v>
      </c>
      <c r="W1848" s="2" t="s">
        <v>76</v>
      </c>
      <c r="X1848" s="2" t="s">
        <v>64</v>
      </c>
      <c r="Y1848" s="2" t="s">
        <v>65</v>
      </c>
      <c r="Z1848" s="2">
        <v>0</v>
      </c>
      <c r="AA1848" s="2"/>
      <c r="AB1848" s="2"/>
      <c r="AC1848" s="4">
        <f>P1848*U1848/1000000</f>
        <v>286.482</v>
      </c>
      <c r="AD1848" s="4">
        <f>AC1848*(1-Z1848/100)</f>
        <v>286.482</v>
      </c>
      <c r="AE1848" s="2" t="s">
        <v>66</v>
      </c>
      <c r="AF1848" s="2" t="s">
        <v>67</v>
      </c>
      <c r="AG1848" s="2" t="s">
        <v>68</v>
      </c>
      <c r="AH1848" s="2" t="s">
        <v>69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2357</v>
      </c>
      <c r="B1849" s="2" t="s">
        <v>2354</v>
      </c>
      <c r="C1849" s="2" t="s">
        <v>47</v>
      </c>
      <c r="D1849" s="2" t="s">
        <v>2355</v>
      </c>
      <c r="E1849" s="2" t="s">
        <v>177</v>
      </c>
      <c r="F1849" s="2" t="s">
        <v>228</v>
      </c>
      <c r="G1849" s="2" t="s">
        <v>117</v>
      </c>
      <c r="H1849" s="2" t="s">
        <v>138</v>
      </c>
      <c r="I1849" s="2" t="s">
        <v>53</v>
      </c>
      <c r="J1849" s="2" t="s">
        <v>230</v>
      </c>
      <c r="K1849" s="2" t="s">
        <v>55</v>
      </c>
      <c r="L1849" s="2" t="s">
        <v>51</v>
      </c>
      <c r="M1849" s="2" t="s">
        <v>78</v>
      </c>
      <c r="N1849" s="3">
        <v>190988</v>
      </c>
      <c r="O1849" s="3" t="s">
        <v>57</v>
      </c>
      <c r="P1849" s="4">
        <f>IF(O1849="吨",N1849*1000,IF(O1849="万立方米",N1849*10000,""))</f>
        <v>190988000.0</v>
      </c>
      <c r="Q1849" s="2" t="s">
        <v>58</v>
      </c>
      <c r="R1849" s="2" t="s">
        <v>59</v>
      </c>
      <c r="S1849" s="2" t="s">
        <v>79</v>
      </c>
      <c r="T1849" s="2" t="s">
        <v>75</v>
      </c>
      <c r="U1849" s="4">
        <f>6.0</f>
        <v>6.0</v>
      </c>
      <c r="V1849" s="2" t="s">
        <v>62</v>
      </c>
      <c r="W1849" s="2" t="s">
        <v>80</v>
      </c>
      <c r="X1849" s="2" t="s">
        <v>64</v>
      </c>
      <c r="Y1849" s="2" t="s">
        <v>65</v>
      </c>
      <c r="Z1849" s="2">
        <v>0</v>
      </c>
      <c r="AA1849" s="2"/>
      <c r="AB1849" s="2"/>
      <c r="AC1849" s="4">
        <f>P1849*U1849/1000000</f>
        <v>1145.928</v>
      </c>
      <c r="AD1849" s="4">
        <f>AC1849*(1-Z1849/100)</f>
        <v>1145.928</v>
      </c>
      <c r="AE1849" s="2" t="s">
        <v>66</v>
      </c>
      <c r="AF1849" s="2" t="s">
        <v>67</v>
      </c>
      <c r="AG1849" s="2" t="s">
        <v>68</v>
      </c>
      <c r="AH1849" s="2" t="s">
        <v>69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2358</v>
      </c>
      <c r="B1850" s="2" t="s">
        <v>2354</v>
      </c>
      <c r="C1850" s="2" t="s">
        <v>47</v>
      </c>
      <c r="D1850" s="2" t="s">
        <v>2355</v>
      </c>
      <c r="E1850" s="2" t="s">
        <v>177</v>
      </c>
      <c r="F1850" s="2" t="s">
        <v>228</v>
      </c>
      <c r="G1850" s="2" t="s">
        <v>117</v>
      </c>
      <c r="H1850" s="2" t="s">
        <v>138</v>
      </c>
      <c r="I1850" s="2" t="s">
        <v>53</v>
      </c>
      <c r="J1850" s="2" t="s">
        <v>230</v>
      </c>
      <c r="K1850" s="2" t="s">
        <v>55</v>
      </c>
      <c r="L1850" s="2" t="s">
        <v>51</v>
      </c>
      <c r="M1850" s="2" t="s">
        <v>82</v>
      </c>
      <c r="N1850" s="3">
        <v>190988</v>
      </c>
      <c r="O1850" s="3" t="s">
        <v>57</v>
      </c>
      <c r="P1850" s="4">
        <f>IF(O1850="吨",N1850*1000,IF(O1850="万立方米",N1850*10000,""))</f>
        <v>190988000.0</v>
      </c>
      <c r="Q1850" s="2" t="s">
        <v>58</v>
      </c>
      <c r="R1850" s="2" t="s">
        <v>59</v>
      </c>
      <c r="S1850" s="2" t="s">
        <v>83</v>
      </c>
      <c r="T1850" s="2" t="s">
        <v>61</v>
      </c>
      <c r="U1850" s="4">
        <f>0.35</f>
        <v>0.35</v>
      </c>
      <c r="V1850" s="2" t="s">
        <v>62</v>
      </c>
      <c r="W1850" s="2" t="s">
        <v>84</v>
      </c>
      <c r="X1850" s="2" t="s">
        <v>64</v>
      </c>
      <c r="Y1850" s="2" t="s">
        <v>65</v>
      </c>
      <c r="Z1850" s="2">
        <v>0</v>
      </c>
      <c r="AA1850" s="2"/>
      <c r="AB1850" s="2"/>
      <c r="AC1850" s="4">
        <f>P1850*U1850/1000000</f>
        <v>66.8458</v>
      </c>
      <c r="AD1850" s="4">
        <f>AC1850*(1-Z1850/100)</f>
        <v>66.8458</v>
      </c>
      <c r="AE1850" s="2" t="s">
        <v>66</v>
      </c>
      <c r="AF1850" s="2" t="s">
        <v>67</v>
      </c>
      <c r="AG1850" s="2" t="s">
        <v>68</v>
      </c>
      <c r="AH1850" s="2" t="s">
        <v>69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2359</v>
      </c>
      <c r="B1851" s="2" t="s">
        <v>2354</v>
      </c>
      <c r="C1851" s="2" t="s">
        <v>47</v>
      </c>
      <c r="D1851" s="2" t="s">
        <v>2355</v>
      </c>
      <c r="E1851" s="2" t="s">
        <v>177</v>
      </c>
      <c r="F1851" s="2" t="s">
        <v>228</v>
      </c>
      <c r="G1851" s="2" t="s">
        <v>117</v>
      </c>
      <c r="H1851" s="2" t="s">
        <v>138</v>
      </c>
      <c r="I1851" s="2" t="s">
        <v>53</v>
      </c>
      <c r="J1851" s="2" t="s">
        <v>230</v>
      </c>
      <c r="K1851" s="2" t="s">
        <v>55</v>
      </c>
      <c r="L1851" s="2" t="s">
        <v>51</v>
      </c>
      <c r="M1851" s="2" t="s">
        <v>86</v>
      </c>
      <c r="N1851" s="3">
        <v>190988</v>
      </c>
      <c r="O1851" s="3" t="s">
        <v>57</v>
      </c>
      <c r="P1851" s="4">
        <f>IF(O1851="吨",N1851*1000,IF(O1851="万立方米",N1851*10000,""))</f>
        <v>190988000.0</v>
      </c>
      <c r="Q1851" s="2" t="s">
        <v>58</v>
      </c>
      <c r="R1851" s="2" t="s">
        <v>59</v>
      </c>
      <c r="S1851" s="2" t="s">
        <v>87</v>
      </c>
      <c r="T1851" s="2" t="s">
        <v>88</v>
      </c>
      <c r="U1851" s="4">
        <f>0.75</f>
        <v>0.75</v>
      </c>
      <c r="V1851" s="2" t="s">
        <v>62</v>
      </c>
      <c r="W1851" s="2" t="s">
        <v>89</v>
      </c>
      <c r="X1851" s="2" t="s">
        <v>64</v>
      </c>
      <c r="Y1851" s="2" t="s">
        <v>65</v>
      </c>
      <c r="Z1851" s="2">
        <v>0</v>
      </c>
      <c r="AA1851" s="2"/>
      <c r="AB1851" s="2"/>
      <c r="AC1851" s="4">
        <f>P1851*U1851/1000000</f>
        <v>143.241</v>
      </c>
      <c r="AD1851" s="4">
        <f>AC1852*(1-AA1851/100)+(AC1851-AC1852)*(1-AB1851/100)</f>
        <v>143.241</v>
      </c>
      <c r="AE1851" s="2" t="s">
        <v>66</v>
      </c>
      <c r="AF1851" s="2" t="s">
        <v>67</v>
      </c>
      <c r="AG1851" s="2" t="s">
        <v>68</v>
      </c>
      <c r="AH1851" s="2" t="s">
        <v>69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2360</v>
      </c>
      <c r="B1852" s="2" t="s">
        <v>2354</v>
      </c>
      <c r="C1852" s="2" t="s">
        <v>47</v>
      </c>
      <c r="D1852" s="2" t="s">
        <v>2355</v>
      </c>
      <c r="E1852" s="2" t="s">
        <v>177</v>
      </c>
      <c r="F1852" s="2" t="s">
        <v>228</v>
      </c>
      <c r="G1852" s="2" t="s">
        <v>117</v>
      </c>
      <c r="H1852" s="2" t="s">
        <v>138</v>
      </c>
      <c r="I1852" s="2" t="s">
        <v>53</v>
      </c>
      <c r="J1852" s="2" t="s">
        <v>230</v>
      </c>
      <c r="K1852" s="2" t="s">
        <v>55</v>
      </c>
      <c r="L1852" s="2" t="s">
        <v>51</v>
      </c>
      <c r="M1852" s="2" t="s">
        <v>91</v>
      </c>
      <c r="N1852" s="3">
        <v>190988</v>
      </c>
      <c r="O1852" s="3" t="s">
        <v>57</v>
      </c>
      <c r="P1852" s="4">
        <f>IF(O1852="吨",N1852*1000,IF(O1852="万立方米",N1852*10000,""))</f>
        <v>190988000.0</v>
      </c>
      <c r="Q1852" s="2" t="s">
        <v>58</v>
      </c>
      <c r="R1852" s="2" t="s">
        <v>59</v>
      </c>
      <c r="S1852" s="2" t="s">
        <v>92</v>
      </c>
      <c r="T1852" s="2" t="s">
        <v>88</v>
      </c>
      <c r="U1852" s="4">
        <f>0.75</f>
        <v>0.75</v>
      </c>
      <c r="V1852" s="2" t="s">
        <v>62</v>
      </c>
      <c r="W1852" s="2" t="s">
        <v>93</v>
      </c>
      <c r="X1852" s="2" t="s">
        <v>64</v>
      </c>
      <c r="Y1852" s="2" t="s">
        <v>65</v>
      </c>
      <c r="Z1852" s="2">
        <v>0</v>
      </c>
      <c r="AA1852" s="2"/>
      <c r="AB1852" s="2"/>
      <c r="AC1852" s="4">
        <f>P1852*U1852/1000000</f>
        <v>143.241</v>
      </c>
      <c r="AD1852" s="4">
        <f>AC1852*(1-Z1852/100)</f>
        <v>143.241</v>
      </c>
      <c r="AE1852" s="2" t="s">
        <v>66</v>
      </c>
      <c r="AF1852" s="2" t="s">
        <v>67</v>
      </c>
      <c r="AG1852" s="2" t="s">
        <v>68</v>
      </c>
      <c r="AH1852" s="2" t="s">
        <v>69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2361</v>
      </c>
      <c r="B1853" s="2" t="s">
        <v>2354</v>
      </c>
      <c r="C1853" s="2" t="s">
        <v>47</v>
      </c>
      <c r="D1853" s="2" t="s">
        <v>2355</v>
      </c>
      <c r="E1853" s="2" t="s">
        <v>177</v>
      </c>
      <c r="F1853" s="2" t="s">
        <v>228</v>
      </c>
      <c r="G1853" s="2" t="s">
        <v>117</v>
      </c>
      <c r="H1853" s="2" t="s">
        <v>138</v>
      </c>
      <c r="I1853" s="2" t="s">
        <v>53</v>
      </c>
      <c r="J1853" s="2" t="s">
        <v>230</v>
      </c>
      <c r="K1853" s="2" t="s">
        <v>55</v>
      </c>
      <c r="L1853" s="2" t="s">
        <v>51</v>
      </c>
      <c r="M1853" s="2" t="s">
        <v>95</v>
      </c>
      <c r="N1853" s="3">
        <v>190988</v>
      </c>
      <c r="O1853" s="3" t="s">
        <v>57</v>
      </c>
      <c r="P1853" s="4">
        <f>IF(O1853="吨",N1853*1000,IF(O1853="万立方米",N1853*10000,""))</f>
        <v>190988000.0</v>
      </c>
      <c r="Q1853" s="2" t="s">
        <v>58</v>
      </c>
      <c r="R1853" s="2" t="s">
        <v>59</v>
      </c>
      <c r="S1853" s="2" t="s">
        <v>96</v>
      </c>
      <c r="T1853" s="2" t="s">
        <v>97</v>
      </c>
      <c r="U1853" s="4">
        <f>1.7</f>
        <v>1.7</v>
      </c>
      <c r="V1853" s="2" t="s">
        <v>62</v>
      </c>
      <c r="W1853" s="2" t="s">
        <v>98</v>
      </c>
      <c r="X1853" s="2" t="s">
        <v>64</v>
      </c>
      <c r="Y1853" s="2" t="s">
        <v>65</v>
      </c>
      <c r="Z1853" s="2">
        <v>0</v>
      </c>
      <c r="AA1853" s="2"/>
      <c r="AB1853" s="2"/>
      <c r="AC1853" s="4">
        <f>P1853*U1853/1000000</f>
        <v>324.6796</v>
      </c>
      <c r="AD1853" s="4">
        <f>AC1853*(1-Z1853/100)</f>
        <v>324.6796</v>
      </c>
      <c r="AE1853" s="2" t="s">
        <v>66</v>
      </c>
      <c r="AF1853" s="2" t="s">
        <v>67</v>
      </c>
      <c r="AG1853" s="2" t="s">
        <v>68</v>
      </c>
      <c r="AH1853" s="2" t="s">
        <v>69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2362</v>
      </c>
      <c r="B1854" s="2" t="s">
        <v>2354</v>
      </c>
      <c r="C1854" s="2" t="s">
        <v>47</v>
      </c>
      <c r="D1854" s="2" t="s">
        <v>2355</v>
      </c>
      <c r="E1854" s="2" t="s">
        <v>177</v>
      </c>
      <c r="F1854" s="2" t="s">
        <v>228</v>
      </c>
      <c r="G1854" s="2" t="s">
        <v>117</v>
      </c>
      <c r="H1854" s="2" t="s">
        <v>138</v>
      </c>
      <c r="I1854" s="2" t="s">
        <v>53</v>
      </c>
      <c r="J1854" s="2" t="s">
        <v>230</v>
      </c>
      <c r="K1854" s="2" t="s">
        <v>55</v>
      </c>
      <c r="L1854" s="2" t="s">
        <v>51</v>
      </c>
      <c r="M1854" s="2" t="s">
        <v>100</v>
      </c>
      <c r="N1854" s="3">
        <v>190988</v>
      </c>
      <c r="O1854" s="3" t="s">
        <v>57</v>
      </c>
      <c r="P1854" s="4">
        <f>IF(O1854="吨",N1854*1000,IF(O1854="万立方米",N1854*10000,""))</f>
        <v>190988000.0</v>
      </c>
      <c r="Q1854" s="2" t="s">
        <v>58</v>
      </c>
      <c r="R1854" s="2" t="s">
        <v>59</v>
      </c>
      <c r="S1854" s="2" t="s">
        <v>101</v>
      </c>
      <c r="T1854" s="2" t="s">
        <v>75</v>
      </c>
      <c r="U1854" s="4">
        <f>0.12</f>
        <v>0.12</v>
      </c>
      <c r="V1854" s="2" t="s">
        <v>62</v>
      </c>
      <c r="W1854" s="2" t="s">
        <v>102</v>
      </c>
      <c r="X1854" s="2" t="s">
        <v>64</v>
      </c>
      <c r="Y1854" s="2" t="s">
        <v>65</v>
      </c>
      <c r="Z1854" s="2">
        <v>0</v>
      </c>
      <c r="AA1854" s="2"/>
      <c r="AB1854" s="2"/>
      <c r="AC1854" s="4">
        <f>P1854*U1854/1000000</f>
        <v>22.91856</v>
      </c>
      <c r="AD1854" s="4">
        <f>AC1854*(1-Z1854/100)</f>
        <v>22.91856</v>
      </c>
      <c r="AE1854" s="2" t="s">
        <v>66</v>
      </c>
      <c r="AF1854" s="2" t="s">
        <v>67</v>
      </c>
      <c r="AG1854" s="2" t="s">
        <v>68</v>
      </c>
      <c r="AH1854" s="2" t="s">
        <v>69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2363</v>
      </c>
      <c r="B1855" s="2" t="s">
        <v>2354</v>
      </c>
      <c r="C1855" s="2" t="s">
        <v>47</v>
      </c>
      <c r="D1855" s="2" t="s">
        <v>2355</v>
      </c>
      <c r="E1855" s="2" t="s">
        <v>177</v>
      </c>
      <c r="F1855" s="2" t="s">
        <v>228</v>
      </c>
      <c r="G1855" s="2" t="s">
        <v>117</v>
      </c>
      <c r="H1855" s="2" t="s">
        <v>138</v>
      </c>
      <c r="I1855" s="2"/>
      <c r="J1855" s="2"/>
      <c r="K1855" s="2"/>
      <c r="L1855" s="2"/>
      <c r="M1855" s="2" t="s">
        <v>104</v>
      </c>
      <c r="N1855" s="3"/>
      <c r="O1855" s="3"/>
      <c r="P1855" s="4">
        <v>0.0</v>
      </c>
      <c r="Q1855" s="2" t="s">
        <v>105</v>
      </c>
      <c r="R1855" s="2" t="s">
        <v>106</v>
      </c>
      <c r="S1855" s="2" t="s">
        <v>107</v>
      </c>
      <c r="T1855" s="2" t="s">
        <v>108</v>
      </c>
      <c r="U1855" s="4">
        <f>0.0</f>
        <v>0.0</v>
      </c>
      <c r="V1855" s="2" t="s">
        <v>109</v>
      </c>
      <c r="W1855" s="2" t="s">
        <v>110</v>
      </c>
      <c r="X1855" s="2"/>
      <c r="Y1855" s="2" t="s">
        <v>65</v>
      </c>
      <c r="Z1855" s="2">
        <v>0</v>
      </c>
      <c r="AA1855" s="2"/>
      <c r="AB1855" s="2"/>
      <c r="AC1855" s="4"/>
      <c r="AD1855" s="4"/>
      <c r="AE1855" s="2" t="s">
        <v>171</v>
      </c>
      <c r="AF1855" s="2" t="s">
        <v>172</v>
      </c>
      <c r="AG1855" s="2" t="s">
        <v>173</v>
      </c>
      <c r="AH1855" s="2" t="s">
        <v>69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2364</v>
      </c>
      <c r="B1856" s="2" t="s">
        <v>2365</v>
      </c>
      <c r="C1856" s="2" t="s">
        <v>47</v>
      </c>
      <c r="D1856" s="2" t="s">
        <v>985</v>
      </c>
      <c r="E1856" s="2" t="s">
        <v>227</v>
      </c>
      <c r="F1856" s="2" t="s">
        <v>228</v>
      </c>
      <c r="G1856" s="2" t="s">
        <v>117</v>
      </c>
      <c r="H1856" s="2" t="s">
        <v>229</v>
      </c>
      <c r="I1856" s="2" t="s">
        <v>53</v>
      </c>
      <c r="J1856" s="2" t="s">
        <v>230</v>
      </c>
      <c r="K1856" s="2" t="s">
        <v>55</v>
      </c>
      <c r="L1856" s="2" t="s">
        <v>51</v>
      </c>
      <c r="M1856" s="2" t="s">
        <v>56</v>
      </c>
      <c r="N1856" s="3">
        <v>34994.9</v>
      </c>
      <c r="O1856" s="3" t="s">
        <v>57</v>
      </c>
      <c r="P1856" s="4">
        <f>IF(O1856="吨",N1856*1000,IF(O1856="万立方米",N1856*10000,""))</f>
        <v>34994900.0</v>
      </c>
      <c r="Q1856" s="2" t="s">
        <v>58</v>
      </c>
      <c r="R1856" s="2" t="s">
        <v>59</v>
      </c>
      <c r="S1856" s="2" t="s">
        <v>60</v>
      </c>
      <c r="T1856" s="2" t="s">
        <v>61</v>
      </c>
      <c r="U1856" s="4">
        <f>0.06</f>
        <v>0.06</v>
      </c>
      <c r="V1856" s="2" t="s">
        <v>62</v>
      </c>
      <c r="W1856" s="2" t="s">
        <v>63</v>
      </c>
      <c r="X1856" s="2" t="s">
        <v>64</v>
      </c>
      <c r="Y1856" s="2" t="s">
        <v>65</v>
      </c>
      <c r="Z1856" s="2">
        <v>0</v>
      </c>
      <c r="AA1856" s="2"/>
      <c r="AB1856" s="2"/>
      <c r="AC1856" s="4">
        <f>P1856*U1856/1000000</f>
        <v>2.099694</v>
      </c>
      <c r="AD1856" s="4">
        <f>AC1856*(1-Z1856/100)</f>
        <v>2.099694</v>
      </c>
      <c r="AE1856" s="2" t="s">
        <v>66</v>
      </c>
      <c r="AF1856" s="2" t="s">
        <v>67</v>
      </c>
      <c r="AG1856" s="2" t="s">
        <v>68</v>
      </c>
      <c r="AH1856" s="2" t="s">
        <v>69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2366</v>
      </c>
      <c r="B1857" s="2" t="s">
        <v>2365</v>
      </c>
      <c r="C1857" s="2" t="s">
        <v>47</v>
      </c>
      <c r="D1857" s="2" t="s">
        <v>985</v>
      </c>
      <c r="E1857" s="2" t="s">
        <v>227</v>
      </c>
      <c r="F1857" s="2" t="s">
        <v>228</v>
      </c>
      <c r="G1857" s="2" t="s">
        <v>117</v>
      </c>
      <c r="H1857" s="2" t="s">
        <v>229</v>
      </c>
      <c r="I1857" s="2" t="s">
        <v>53</v>
      </c>
      <c r="J1857" s="2" t="s">
        <v>230</v>
      </c>
      <c r="K1857" s="2" t="s">
        <v>55</v>
      </c>
      <c r="L1857" s="2" t="s">
        <v>51</v>
      </c>
      <c r="M1857" s="2" t="s">
        <v>73</v>
      </c>
      <c r="N1857" s="3">
        <v>34994.9</v>
      </c>
      <c r="O1857" s="3" t="s">
        <v>57</v>
      </c>
      <c r="P1857" s="4">
        <f>IF(O1857="吨",N1857*1000,IF(O1857="万立方米",N1857*10000,""))</f>
        <v>34994900.0</v>
      </c>
      <c r="Q1857" s="2" t="s">
        <v>58</v>
      </c>
      <c r="R1857" s="2" t="s">
        <v>59</v>
      </c>
      <c r="S1857" s="2" t="s">
        <v>74</v>
      </c>
      <c r="T1857" s="2" t="s">
        <v>75</v>
      </c>
      <c r="U1857" s="4">
        <f>1.5</f>
        <v>1.5</v>
      </c>
      <c r="V1857" s="2" t="s">
        <v>62</v>
      </c>
      <c r="W1857" s="2" t="s">
        <v>76</v>
      </c>
      <c r="X1857" s="2" t="s">
        <v>64</v>
      </c>
      <c r="Y1857" s="2" t="s">
        <v>65</v>
      </c>
      <c r="Z1857" s="2">
        <v>0</v>
      </c>
      <c r="AA1857" s="2"/>
      <c r="AB1857" s="2"/>
      <c r="AC1857" s="4">
        <f>P1857*U1857/1000000</f>
        <v>52.49235</v>
      </c>
      <c r="AD1857" s="4">
        <f>AC1857*(1-Z1857/100)</f>
        <v>52.49235</v>
      </c>
      <c r="AE1857" s="2" t="s">
        <v>66</v>
      </c>
      <c r="AF1857" s="2" t="s">
        <v>67</v>
      </c>
      <c r="AG1857" s="2" t="s">
        <v>68</v>
      </c>
      <c r="AH1857" s="2" t="s">
        <v>69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2367</v>
      </c>
      <c r="B1858" s="2" t="s">
        <v>2365</v>
      </c>
      <c r="C1858" s="2" t="s">
        <v>47</v>
      </c>
      <c r="D1858" s="2" t="s">
        <v>985</v>
      </c>
      <c r="E1858" s="2" t="s">
        <v>227</v>
      </c>
      <c r="F1858" s="2" t="s">
        <v>228</v>
      </c>
      <c r="G1858" s="2" t="s">
        <v>117</v>
      </c>
      <c r="H1858" s="2" t="s">
        <v>229</v>
      </c>
      <c r="I1858" s="2" t="s">
        <v>53</v>
      </c>
      <c r="J1858" s="2" t="s">
        <v>230</v>
      </c>
      <c r="K1858" s="2" t="s">
        <v>55</v>
      </c>
      <c r="L1858" s="2" t="s">
        <v>51</v>
      </c>
      <c r="M1858" s="2" t="s">
        <v>78</v>
      </c>
      <c r="N1858" s="3">
        <v>34994.9</v>
      </c>
      <c r="O1858" s="3" t="s">
        <v>57</v>
      </c>
      <c r="P1858" s="4">
        <f>IF(O1858="吨",N1858*1000,IF(O1858="万立方米",N1858*10000,""))</f>
        <v>34994900.0</v>
      </c>
      <c r="Q1858" s="2" t="s">
        <v>58</v>
      </c>
      <c r="R1858" s="2" t="s">
        <v>59</v>
      </c>
      <c r="S1858" s="2" t="s">
        <v>79</v>
      </c>
      <c r="T1858" s="2" t="s">
        <v>75</v>
      </c>
      <c r="U1858" s="4">
        <f>6.0</f>
        <v>6.0</v>
      </c>
      <c r="V1858" s="2" t="s">
        <v>62</v>
      </c>
      <c r="W1858" s="2" t="s">
        <v>80</v>
      </c>
      <c r="X1858" s="2" t="s">
        <v>64</v>
      </c>
      <c r="Y1858" s="2" t="s">
        <v>65</v>
      </c>
      <c r="Z1858" s="2">
        <v>0</v>
      </c>
      <c r="AA1858" s="2"/>
      <c r="AB1858" s="2"/>
      <c r="AC1858" s="4">
        <f>P1858*U1858/1000000</f>
        <v>209.9694</v>
      </c>
      <c r="AD1858" s="4">
        <f>AC1858*(1-Z1858/100)</f>
        <v>209.9694</v>
      </c>
      <c r="AE1858" s="2" t="s">
        <v>66</v>
      </c>
      <c r="AF1858" s="2" t="s">
        <v>67</v>
      </c>
      <c r="AG1858" s="2" t="s">
        <v>68</v>
      </c>
      <c r="AH1858" s="2" t="s">
        <v>69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2368</v>
      </c>
      <c r="B1859" s="2" t="s">
        <v>2365</v>
      </c>
      <c r="C1859" s="2" t="s">
        <v>47</v>
      </c>
      <c r="D1859" s="2" t="s">
        <v>985</v>
      </c>
      <c r="E1859" s="2" t="s">
        <v>227</v>
      </c>
      <c r="F1859" s="2" t="s">
        <v>228</v>
      </c>
      <c r="G1859" s="2" t="s">
        <v>117</v>
      </c>
      <c r="H1859" s="2" t="s">
        <v>229</v>
      </c>
      <c r="I1859" s="2" t="s">
        <v>53</v>
      </c>
      <c r="J1859" s="2" t="s">
        <v>230</v>
      </c>
      <c r="K1859" s="2" t="s">
        <v>55</v>
      </c>
      <c r="L1859" s="2" t="s">
        <v>51</v>
      </c>
      <c r="M1859" s="2" t="s">
        <v>82</v>
      </c>
      <c r="N1859" s="3">
        <v>34994.9</v>
      </c>
      <c r="O1859" s="3" t="s">
        <v>57</v>
      </c>
      <c r="P1859" s="4">
        <f>IF(O1859="吨",N1859*1000,IF(O1859="万立方米",N1859*10000,""))</f>
        <v>34994900.0</v>
      </c>
      <c r="Q1859" s="2" t="s">
        <v>58</v>
      </c>
      <c r="R1859" s="2" t="s">
        <v>59</v>
      </c>
      <c r="S1859" s="2" t="s">
        <v>83</v>
      </c>
      <c r="T1859" s="2" t="s">
        <v>61</v>
      </c>
      <c r="U1859" s="4">
        <f>0.35</f>
        <v>0.35</v>
      </c>
      <c r="V1859" s="2" t="s">
        <v>62</v>
      </c>
      <c r="W1859" s="2" t="s">
        <v>84</v>
      </c>
      <c r="X1859" s="2" t="s">
        <v>64</v>
      </c>
      <c r="Y1859" s="2" t="s">
        <v>65</v>
      </c>
      <c r="Z1859" s="2">
        <v>0</v>
      </c>
      <c r="AA1859" s="2"/>
      <c r="AB1859" s="2"/>
      <c r="AC1859" s="4">
        <f>P1859*U1859/1000000</f>
        <v>12.248215</v>
      </c>
      <c r="AD1859" s="4">
        <f>AC1859*(1-Z1859/100)</f>
        <v>12.248215</v>
      </c>
      <c r="AE1859" s="2" t="s">
        <v>66</v>
      </c>
      <c r="AF1859" s="2" t="s">
        <v>67</v>
      </c>
      <c r="AG1859" s="2" t="s">
        <v>68</v>
      </c>
      <c r="AH1859" s="2" t="s">
        <v>69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2369</v>
      </c>
      <c r="B1860" s="2" t="s">
        <v>2365</v>
      </c>
      <c r="C1860" s="2" t="s">
        <v>47</v>
      </c>
      <c r="D1860" s="2" t="s">
        <v>985</v>
      </c>
      <c r="E1860" s="2" t="s">
        <v>227</v>
      </c>
      <c r="F1860" s="2" t="s">
        <v>228</v>
      </c>
      <c r="G1860" s="2" t="s">
        <v>117</v>
      </c>
      <c r="H1860" s="2" t="s">
        <v>229</v>
      </c>
      <c r="I1860" s="2" t="s">
        <v>53</v>
      </c>
      <c r="J1860" s="2" t="s">
        <v>230</v>
      </c>
      <c r="K1860" s="2" t="s">
        <v>55</v>
      </c>
      <c r="L1860" s="2" t="s">
        <v>51</v>
      </c>
      <c r="M1860" s="2" t="s">
        <v>86</v>
      </c>
      <c r="N1860" s="3">
        <v>34994.9</v>
      </c>
      <c r="O1860" s="3" t="s">
        <v>57</v>
      </c>
      <c r="P1860" s="4">
        <f>IF(O1860="吨",N1860*1000,IF(O1860="万立方米",N1860*10000,""))</f>
        <v>34994900.0</v>
      </c>
      <c r="Q1860" s="2" t="s">
        <v>58</v>
      </c>
      <c r="R1860" s="2" t="s">
        <v>59</v>
      </c>
      <c r="S1860" s="2" t="s">
        <v>87</v>
      </c>
      <c r="T1860" s="2" t="s">
        <v>88</v>
      </c>
      <c r="U1860" s="4">
        <f>0.75</f>
        <v>0.75</v>
      </c>
      <c r="V1860" s="2" t="s">
        <v>62</v>
      </c>
      <c r="W1860" s="2" t="s">
        <v>89</v>
      </c>
      <c r="X1860" s="2" t="s">
        <v>64</v>
      </c>
      <c r="Y1860" s="2" t="s">
        <v>65</v>
      </c>
      <c r="Z1860" s="2">
        <v>0</v>
      </c>
      <c r="AA1860" s="2"/>
      <c r="AB1860" s="2"/>
      <c r="AC1860" s="4">
        <f>P1860*U1860/1000000</f>
        <v>26.246175</v>
      </c>
      <c r="AD1860" s="4">
        <f>AC1861*(1-AA1860/100)+(AC1860-AC1861)*(1-AB1860/100)</f>
        <v>26.246175</v>
      </c>
      <c r="AE1860" s="2" t="s">
        <v>66</v>
      </c>
      <c r="AF1860" s="2" t="s">
        <v>67</v>
      </c>
      <c r="AG1860" s="2" t="s">
        <v>68</v>
      </c>
      <c r="AH1860" s="2" t="s">
        <v>69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2370</v>
      </c>
      <c r="B1861" s="2" t="s">
        <v>2365</v>
      </c>
      <c r="C1861" s="2" t="s">
        <v>47</v>
      </c>
      <c r="D1861" s="2" t="s">
        <v>985</v>
      </c>
      <c r="E1861" s="2" t="s">
        <v>227</v>
      </c>
      <c r="F1861" s="2" t="s">
        <v>228</v>
      </c>
      <c r="G1861" s="2" t="s">
        <v>117</v>
      </c>
      <c r="H1861" s="2" t="s">
        <v>229</v>
      </c>
      <c r="I1861" s="2" t="s">
        <v>53</v>
      </c>
      <c r="J1861" s="2" t="s">
        <v>230</v>
      </c>
      <c r="K1861" s="2" t="s">
        <v>55</v>
      </c>
      <c r="L1861" s="2" t="s">
        <v>51</v>
      </c>
      <c r="M1861" s="2" t="s">
        <v>91</v>
      </c>
      <c r="N1861" s="3">
        <v>34994.9</v>
      </c>
      <c r="O1861" s="3" t="s">
        <v>57</v>
      </c>
      <c r="P1861" s="4">
        <f>IF(O1861="吨",N1861*1000,IF(O1861="万立方米",N1861*10000,""))</f>
        <v>34994900.0</v>
      </c>
      <c r="Q1861" s="2" t="s">
        <v>58</v>
      </c>
      <c r="R1861" s="2" t="s">
        <v>59</v>
      </c>
      <c r="S1861" s="2" t="s">
        <v>92</v>
      </c>
      <c r="T1861" s="2" t="s">
        <v>88</v>
      </c>
      <c r="U1861" s="4">
        <f>0.75</f>
        <v>0.75</v>
      </c>
      <c r="V1861" s="2" t="s">
        <v>62</v>
      </c>
      <c r="W1861" s="2" t="s">
        <v>93</v>
      </c>
      <c r="X1861" s="2" t="s">
        <v>64</v>
      </c>
      <c r="Y1861" s="2" t="s">
        <v>65</v>
      </c>
      <c r="Z1861" s="2">
        <v>0</v>
      </c>
      <c r="AA1861" s="2"/>
      <c r="AB1861" s="2"/>
      <c r="AC1861" s="4">
        <f>P1861*U1861/1000000</f>
        <v>26.246175</v>
      </c>
      <c r="AD1861" s="4">
        <f>AC1861*(1-Z1861/100)</f>
        <v>26.246175</v>
      </c>
      <c r="AE1861" s="2" t="s">
        <v>66</v>
      </c>
      <c r="AF1861" s="2" t="s">
        <v>67</v>
      </c>
      <c r="AG1861" s="2" t="s">
        <v>68</v>
      </c>
      <c r="AH1861" s="2" t="s">
        <v>69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2371</v>
      </c>
      <c r="B1862" s="2" t="s">
        <v>2365</v>
      </c>
      <c r="C1862" s="2" t="s">
        <v>47</v>
      </c>
      <c r="D1862" s="2" t="s">
        <v>985</v>
      </c>
      <c r="E1862" s="2" t="s">
        <v>227</v>
      </c>
      <c r="F1862" s="2" t="s">
        <v>228</v>
      </c>
      <c r="G1862" s="2" t="s">
        <v>117</v>
      </c>
      <c r="H1862" s="2" t="s">
        <v>229</v>
      </c>
      <c r="I1862" s="2" t="s">
        <v>53</v>
      </c>
      <c r="J1862" s="2" t="s">
        <v>230</v>
      </c>
      <c r="K1862" s="2" t="s">
        <v>55</v>
      </c>
      <c r="L1862" s="2" t="s">
        <v>51</v>
      </c>
      <c r="M1862" s="2" t="s">
        <v>95</v>
      </c>
      <c r="N1862" s="3">
        <v>34994.9</v>
      </c>
      <c r="O1862" s="3" t="s">
        <v>57</v>
      </c>
      <c r="P1862" s="4">
        <f>IF(O1862="吨",N1862*1000,IF(O1862="万立方米",N1862*10000,""))</f>
        <v>34994900.0</v>
      </c>
      <c r="Q1862" s="2" t="s">
        <v>58</v>
      </c>
      <c r="R1862" s="2" t="s">
        <v>59</v>
      </c>
      <c r="S1862" s="2" t="s">
        <v>96</v>
      </c>
      <c r="T1862" s="2" t="s">
        <v>97</v>
      </c>
      <c r="U1862" s="4">
        <f>1.7</f>
        <v>1.7</v>
      </c>
      <c r="V1862" s="2" t="s">
        <v>62</v>
      </c>
      <c r="W1862" s="2" t="s">
        <v>98</v>
      </c>
      <c r="X1862" s="2" t="s">
        <v>64</v>
      </c>
      <c r="Y1862" s="2" t="s">
        <v>65</v>
      </c>
      <c r="Z1862" s="2">
        <v>0</v>
      </c>
      <c r="AA1862" s="2"/>
      <c r="AB1862" s="2"/>
      <c r="AC1862" s="4">
        <f>P1862*U1862/1000000</f>
        <v>59.49133</v>
      </c>
      <c r="AD1862" s="4">
        <f>AC1862*(1-Z1862/100)</f>
        <v>59.49133</v>
      </c>
      <c r="AE1862" s="2" t="s">
        <v>66</v>
      </c>
      <c r="AF1862" s="2" t="s">
        <v>67</v>
      </c>
      <c r="AG1862" s="2" t="s">
        <v>68</v>
      </c>
      <c r="AH1862" s="2" t="s">
        <v>69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2372</v>
      </c>
      <c r="B1863" s="2" t="s">
        <v>2365</v>
      </c>
      <c r="C1863" s="2" t="s">
        <v>47</v>
      </c>
      <c r="D1863" s="2" t="s">
        <v>985</v>
      </c>
      <c r="E1863" s="2" t="s">
        <v>227</v>
      </c>
      <c r="F1863" s="2" t="s">
        <v>228</v>
      </c>
      <c r="G1863" s="2" t="s">
        <v>117</v>
      </c>
      <c r="H1863" s="2" t="s">
        <v>229</v>
      </c>
      <c r="I1863" s="2" t="s">
        <v>53</v>
      </c>
      <c r="J1863" s="2" t="s">
        <v>230</v>
      </c>
      <c r="K1863" s="2" t="s">
        <v>55</v>
      </c>
      <c r="L1863" s="2" t="s">
        <v>51</v>
      </c>
      <c r="M1863" s="2" t="s">
        <v>100</v>
      </c>
      <c r="N1863" s="3">
        <v>34994.9</v>
      </c>
      <c r="O1863" s="3" t="s">
        <v>57</v>
      </c>
      <c r="P1863" s="4">
        <f>IF(O1863="吨",N1863*1000,IF(O1863="万立方米",N1863*10000,""))</f>
        <v>34994900.0</v>
      </c>
      <c r="Q1863" s="2" t="s">
        <v>58</v>
      </c>
      <c r="R1863" s="2" t="s">
        <v>59</v>
      </c>
      <c r="S1863" s="2" t="s">
        <v>101</v>
      </c>
      <c r="T1863" s="2" t="s">
        <v>75</v>
      </c>
      <c r="U1863" s="4">
        <f>0.12</f>
        <v>0.12</v>
      </c>
      <c r="V1863" s="2" t="s">
        <v>62</v>
      </c>
      <c r="W1863" s="2" t="s">
        <v>102</v>
      </c>
      <c r="X1863" s="2" t="s">
        <v>64</v>
      </c>
      <c r="Y1863" s="2" t="s">
        <v>65</v>
      </c>
      <c r="Z1863" s="2">
        <v>0</v>
      </c>
      <c r="AA1863" s="2"/>
      <c r="AB1863" s="2"/>
      <c r="AC1863" s="4">
        <f>P1863*U1863/1000000</f>
        <v>4.199388</v>
      </c>
      <c r="AD1863" s="4">
        <f>AC1863*(1-Z1863/100)</f>
        <v>4.199388</v>
      </c>
      <c r="AE1863" s="2" t="s">
        <v>66</v>
      </c>
      <c r="AF1863" s="2" t="s">
        <v>67</v>
      </c>
      <c r="AG1863" s="2" t="s">
        <v>68</v>
      </c>
      <c r="AH1863" s="2" t="s">
        <v>69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2373</v>
      </c>
      <c r="B1864" s="2" t="s">
        <v>2365</v>
      </c>
      <c r="C1864" s="2" t="s">
        <v>47</v>
      </c>
      <c r="D1864" s="2" t="s">
        <v>985</v>
      </c>
      <c r="E1864" s="2" t="s">
        <v>227</v>
      </c>
      <c r="F1864" s="2" t="s">
        <v>228</v>
      </c>
      <c r="G1864" s="2" t="s">
        <v>117</v>
      </c>
      <c r="H1864" s="2" t="s">
        <v>229</v>
      </c>
      <c r="I1864" s="2"/>
      <c r="J1864" s="2"/>
      <c r="K1864" s="2"/>
      <c r="L1864" s="2"/>
      <c r="M1864" s="2" t="s">
        <v>104</v>
      </c>
      <c r="N1864" s="3"/>
      <c r="O1864" s="3"/>
      <c r="P1864" s="4">
        <v>0.0</v>
      </c>
      <c r="Q1864" s="2" t="s">
        <v>105</v>
      </c>
      <c r="R1864" s="2" t="s">
        <v>106</v>
      </c>
      <c r="S1864" s="2" t="s">
        <v>107</v>
      </c>
      <c r="T1864" s="2" t="s">
        <v>108</v>
      </c>
      <c r="U1864" s="4">
        <f>0.0</f>
        <v>0.0</v>
      </c>
      <c r="V1864" s="2" t="s">
        <v>109</v>
      </c>
      <c r="W1864" s="2" t="s">
        <v>110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111</v>
      </c>
      <c r="AH1864" s="2" t="s">
        <v>69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2374</v>
      </c>
      <c r="B1865" s="2" t="s">
        <v>2375</v>
      </c>
      <c r="C1865" s="2" t="s">
        <v>47</v>
      </c>
      <c r="D1865" s="2" t="s">
        <v>376</v>
      </c>
      <c r="E1865" s="2" t="s">
        <v>377</v>
      </c>
      <c r="F1865" s="2" t="s">
        <v>178</v>
      </c>
      <c r="G1865" s="2" t="s">
        <v>179</v>
      </c>
      <c r="H1865" s="2" t="s">
        <v>52</v>
      </c>
      <c r="I1865" s="2" t="s">
        <v>53</v>
      </c>
      <c r="J1865" s="2" t="s">
        <v>180</v>
      </c>
      <c r="K1865" s="2" t="s">
        <v>180</v>
      </c>
      <c r="L1865" s="2" t="s">
        <v>181</v>
      </c>
      <c r="M1865" s="2" t="s">
        <v>56</v>
      </c>
      <c r="N1865" s="3">
        <v>14000</v>
      </c>
      <c r="O1865" s="3" t="s">
        <v>182</v>
      </c>
      <c r="P1865" s="4">
        <f>IF(O1865="吨",N1865*1000,IF(O1865="万立方米",N1865*10000,""))</f>
        <v>140000000.0</v>
      </c>
      <c r="Q1865" s="2" t="s">
        <v>183</v>
      </c>
      <c r="R1865" s="2" t="s">
        <v>184</v>
      </c>
      <c r="S1865" s="2" t="s">
        <v>185</v>
      </c>
      <c r="T1865" s="2" t="s">
        <v>75</v>
      </c>
      <c r="U1865" s="4">
        <f>0.001</f>
        <v>0.001</v>
      </c>
      <c r="V1865" s="2" t="s">
        <v>186</v>
      </c>
      <c r="W1865" s="2" t="s">
        <v>187</v>
      </c>
      <c r="X1865" s="2" t="s">
        <v>64</v>
      </c>
      <c r="Y1865" s="2" t="s">
        <v>65</v>
      </c>
      <c r="Z1865" s="2">
        <v>0</v>
      </c>
      <c r="AA1865" s="2"/>
      <c r="AB1865" s="2"/>
      <c r="AC1865" s="4">
        <f>P1865*U1865/1000000</f>
        <v>0.14</v>
      </c>
      <c r="AD1865" s="4">
        <f>AC1865*(1-Z1865/100)</f>
        <v>0.14</v>
      </c>
      <c r="AE1865" s="2" t="s">
        <v>66</v>
      </c>
      <c r="AF1865" s="2" t="s">
        <v>67</v>
      </c>
      <c r="AG1865" s="2"/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2376</v>
      </c>
      <c r="B1866" s="2" t="s">
        <v>2375</v>
      </c>
      <c r="C1866" s="2" t="s">
        <v>47</v>
      </c>
      <c r="D1866" s="2" t="s">
        <v>376</v>
      </c>
      <c r="E1866" s="2" t="s">
        <v>377</v>
      </c>
      <c r="F1866" s="2" t="s">
        <v>178</v>
      </c>
      <c r="G1866" s="2" t="s">
        <v>179</v>
      </c>
      <c r="H1866" s="2" t="s">
        <v>52</v>
      </c>
      <c r="I1866" s="2" t="s">
        <v>53</v>
      </c>
      <c r="J1866" s="2" t="s">
        <v>180</v>
      </c>
      <c r="K1866" s="2" t="s">
        <v>180</v>
      </c>
      <c r="L1866" s="2" t="s">
        <v>181</v>
      </c>
      <c r="M1866" s="2" t="s">
        <v>73</v>
      </c>
      <c r="N1866" s="3">
        <v>14000</v>
      </c>
      <c r="O1866" s="3" t="s">
        <v>182</v>
      </c>
      <c r="P1866" s="4">
        <f>IF(O1866="吨",N1866*1000,IF(O1866="万立方米",N1866*10000,""))</f>
        <v>140000000.0</v>
      </c>
      <c r="Q1866" s="2" t="s">
        <v>183</v>
      </c>
      <c r="R1866" s="2" t="s">
        <v>184</v>
      </c>
      <c r="S1866" s="2" t="s">
        <v>189</v>
      </c>
      <c r="T1866" s="2" t="s">
        <v>75</v>
      </c>
      <c r="U1866" s="4">
        <f>0.35</f>
        <v>0.35</v>
      </c>
      <c r="V1866" s="2" t="s">
        <v>186</v>
      </c>
      <c r="W1866" s="2" t="s">
        <v>190</v>
      </c>
      <c r="X1866" s="2" t="s">
        <v>64</v>
      </c>
      <c r="Y1866" s="2" t="s">
        <v>65</v>
      </c>
      <c r="Z1866" s="2">
        <v>0</v>
      </c>
      <c r="AA1866" s="2"/>
      <c r="AB1866" s="2"/>
      <c r="AC1866" s="4">
        <f>P1866*U1866/1000000</f>
        <v>49.0</v>
      </c>
      <c r="AD1866" s="4">
        <f>AC1866*(1-Z1866/100)</f>
        <v>49.0</v>
      </c>
      <c r="AE1866" s="2" t="s">
        <v>66</v>
      </c>
      <c r="AF1866" s="2" t="s">
        <v>67</v>
      </c>
      <c r="AG1866" s="2"/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2377</v>
      </c>
      <c r="B1867" s="2" t="s">
        <v>2375</v>
      </c>
      <c r="C1867" s="2" t="s">
        <v>47</v>
      </c>
      <c r="D1867" s="2" t="s">
        <v>376</v>
      </c>
      <c r="E1867" s="2" t="s">
        <v>377</v>
      </c>
      <c r="F1867" s="2" t="s">
        <v>178</v>
      </c>
      <c r="G1867" s="2" t="s">
        <v>179</v>
      </c>
      <c r="H1867" s="2" t="s">
        <v>52</v>
      </c>
      <c r="I1867" s="2" t="s">
        <v>53</v>
      </c>
      <c r="J1867" s="2" t="s">
        <v>180</v>
      </c>
      <c r="K1867" s="2" t="s">
        <v>180</v>
      </c>
      <c r="L1867" s="2" t="s">
        <v>181</v>
      </c>
      <c r="M1867" s="2" t="s">
        <v>78</v>
      </c>
      <c r="N1867" s="3">
        <v>14000</v>
      </c>
      <c r="O1867" s="3" t="s">
        <v>182</v>
      </c>
      <c r="P1867" s="4">
        <f>IF(O1867="吨",N1867*1000,IF(O1867="万立方米",N1867*10000,""))</f>
        <v>140000000.0</v>
      </c>
      <c r="Q1867" s="2" t="s">
        <v>183</v>
      </c>
      <c r="R1867" s="2" t="s">
        <v>184</v>
      </c>
      <c r="S1867" s="2" t="s">
        <v>192</v>
      </c>
      <c r="T1867" s="2" t="s">
        <v>75</v>
      </c>
      <c r="U1867" s="4">
        <f>1.2</f>
        <v>1.2</v>
      </c>
      <c r="V1867" s="2" t="s">
        <v>186</v>
      </c>
      <c r="W1867" s="2" t="s">
        <v>193</v>
      </c>
      <c r="X1867" s="2" t="s">
        <v>64</v>
      </c>
      <c r="Y1867" s="2" t="s">
        <v>65</v>
      </c>
      <c r="Z1867" s="2">
        <v>0</v>
      </c>
      <c r="AA1867" s="2"/>
      <c r="AB1867" s="2"/>
      <c r="AC1867" s="4">
        <f>P1867*U1867/1000000</f>
        <v>168.0</v>
      </c>
      <c r="AD1867" s="4">
        <f>AC1867*(1-Z1867/100)</f>
        <v>168.0</v>
      </c>
      <c r="AE1867" s="2" t="s">
        <v>66</v>
      </c>
      <c r="AF1867" s="2" t="s">
        <v>67</v>
      </c>
      <c r="AG1867" s="2"/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2378</v>
      </c>
      <c r="B1868" s="2" t="s">
        <v>2375</v>
      </c>
      <c r="C1868" s="2" t="s">
        <v>47</v>
      </c>
      <c r="D1868" s="2" t="s">
        <v>376</v>
      </c>
      <c r="E1868" s="2" t="s">
        <v>377</v>
      </c>
      <c r="F1868" s="2" t="s">
        <v>178</v>
      </c>
      <c r="G1868" s="2" t="s">
        <v>179</v>
      </c>
      <c r="H1868" s="2" t="s">
        <v>52</v>
      </c>
      <c r="I1868" s="2" t="s">
        <v>53</v>
      </c>
      <c r="J1868" s="2" t="s">
        <v>180</v>
      </c>
      <c r="K1868" s="2" t="s">
        <v>180</v>
      </c>
      <c r="L1868" s="2" t="s">
        <v>181</v>
      </c>
      <c r="M1868" s="2" t="s">
        <v>82</v>
      </c>
      <c r="N1868" s="3">
        <v>14000</v>
      </c>
      <c r="O1868" s="3" t="s">
        <v>182</v>
      </c>
      <c r="P1868" s="4">
        <f>IF(O1868="吨",N1868*1000,IF(O1868="万立方米",N1868*10000,""))</f>
        <v>140000000.0</v>
      </c>
      <c r="Q1868" s="2" t="s">
        <v>183</v>
      </c>
      <c r="R1868" s="2" t="s">
        <v>184</v>
      </c>
      <c r="S1868" s="2" t="s">
        <v>195</v>
      </c>
      <c r="T1868" s="2" t="s">
        <v>75</v>
      </c>
      <c r="U1868" s="4">
        <f>0.002</f>
        <v>0.002</v>
      </c>
      <c r="V1868" s="2" t="s">
        <v>186</v>
      </c>
      <c r="W1868" s="2" t="s">
        <v>196</v>
      </c>
      <c r="X1868" s="2" t="s">
        <v>64</v>
      </c>
      <c r="Y1868" s="2" t="s">
        <v>65</v>
      </c>
      <c r="Z1868" s="2">
        <v>0</v>
      </c>
      <c r="AA1868" s="2"/>
      <c r="AB1868" s="2"/>
      <c r="AC1868" s="4">
        <f>P1868*U1868/1000000</f>
        <v>0.28</v>
      </c>
      <c r="AD1868" s="4">
        <f>AC1868*(1-Z1868/100)</f>
        <v>0.28</v>
      </c>
      <c r="AE1868" s="2" t="s">
        <v>66</v>
      </c>
      <c r="AF1868" s="2" t="s">
        <v>67</v>
      </c>
      <c r="AG1868" s="2"/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2379</v>
      </c>
      <c r="B1869" s="2" t="s">
        <v>2375</v>
      </c>
      <c r="C1869" s="2" t="s">
        <v>47</v>
      </c>
      <c r="D1869" s="2" t="s">
        <v>376</v>
      </c>
      <c r="E1869" s="2" t="s">
        <v>377</v>
      </c>
      <c r="F1869" s="2" t="s">
        <v>178</v>
      </c>
      <c r="G1869" s="2" t="s">
        <v>179</v>
      </c>
      <c r="H1869" s="2" t="s">
        <v>52</v>
      </c>
      <c r="I1869" s="2" t="s">
        <v>53</v>
      </c>
      <c r="J1869" s="2" t="s">
        <v>180</v>
      </c>
      <c r="K1869" s="2" t="s">
        <v>180</v>
      </c>
      <c r="L1869" s="2" t="s">
        <v>181</v>
      </c>
      <c r="M1869" s="2" t="s">
        <v>86</v>
      </c>
      <c r="N1869" s="3">
        <v>14000</v>
      </c>
      <c r="O1869" s="3" t="s">
        <v>182</v>
      </c>
      <c r="P1869" s="4">
        <f>IF(O1869="吨",N1869*1000,IF(O1869="万立方米",N1869*10000,""))</f>
        <v>140000000.0</v>
      </c>
      <c r="Q1869" s="2" t="s">
        <v>183</v>
      </c>
      <c r="R1869" s="2" t="s">
        <v>184</v>
      </c>
      <c r="S1869" s="2" t="s">
        <v>198</v>
      </c>
      <c r="T1869" s="2" t="s">
        <v>75</v>
      </c>
      <c r="U1869" s="4">
        <f>0.01</f>
        <v>0.01</v>
      </c>
      <c r="V1869" s="2" t="s">
        <v>186</v>
      </c>
      <c r="W1869" s="2" t="s">
        <v>199</v>
      </c>
      <c r="X1869" s="2" t="s">
        <v>64</v>
      </c>
      <c r="Y1869" s="2" t="s">
        <v>65</v>
      </c>
      <c r="Z1869" s="2">
        <v>0</v>
      </c>
      <c r="AA1869" s="2"/>
      <c r="AB1869" s="2"/>
      <c r="AC1869" s="4">
        <f>P1869*U1869/1000000</f>
        <v>1.4</v>
      </c>
      <c r="AD1869" s="4">
        <f>AC1870*(1-AA1869/100)+(AC1869-AC1870)*(1-AB1869/100)</f>
        <v>1.4</v>
      </c>
      <c r="AE1869" s="2" t="s">
        <v>66</v>
      </c>
      <c r="AF1869" s="2" t="s">
        <v>67</v>
      </c>
      <c r="AG1869" s="2"/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2380</v>
      </c>
      <c r="B1870" s="2" t="s">
        <v>2375</v>
      </c>
      <c r="C1870" s="2" t="s">
        <v>47</v>
      </c>
      <c r="D1870" s="2" t="s">
        <v>376</v>
      </c>
      <c r="E1870" s="2" t="s">
        <v>377</v>
      </c>
      <c r="F1870" s="2" t="s">
        <v>178</v>
      </c>
      <c r="G1870" s="2" t="s">
        <v>179</v>
      </c>
      <c r="H1870" s="2" t="s">
        <v>52</v>
      </c>
      <c r="I1870" s="2" t="s">
        <v>53</v>
      </c>
      <c r="J1870" s="2" t="s">
        <v>180</v>
      </c>
      <c r="K1870" s="2" t="s">
        <v>180</v>
      </c>
      <c r="L1870" s="2" t="s">
        <v>181</v>
      </c>
      <c r="M1870" s="2" t="s">
        <v>91</v>
      </c>
      <c r="N1870" s="3">
        <v>14000</v>
      </c>
      <c r="O1870" s="3" t="s">
        <v>182</v>
      </c>
      <c r="P1870" s="4">
        <f>IF(O1870="吨",N1870*1000,IF(O1870="万立方米",N1870*10000,""))</f>
        <v>140000000.0</v>
      </c>
      <c r="Q1870" s="2" t="s">
        <v>183</v>
      </c>
      <c r="R1870" s="2" t="s">
        <v>184</v>
      </c>
      <c r="S1870" s="2" t="s">
        <v>201</v>
      </c>
      <c r="T1870" s="2" t="s">
        <v>75</v>
      </c>
      <c r="U1870" s="4">
        <f>0.005</f>
        <v>0.005</v>
      </c>
      <c r="V1870" s="2" t="s">
        <v>186</v>
      </c>
      <c r="W1870" s="2" t="s">
        <v>202</v>
      </c>
      <c r="X1870" s="2" t="s">
        <v>64</v>
      </c>
      <c r="Y1870" s="2" t="s">
        <v>65</v>
      </c>
      <c r="Z1870" s="2">
        <v>0</v>
      </c>
      <c r="AA1870" s="2"/>
      <c r="AB1870" s="2"/>
      <c r="AC1870" s="4">
        <f>P1870*U1870/1000000</f>
        <v>0.7</v>
      </c>
      <c r="AD1870" s="4">
        <f>AC1870*(1-Z1870/100)</f>
        <v>0.7</v>
      </c>
      <c r="AE1870" s="2" t="s">
        <v>66</v>
      </c>
      <c r="AF1870" s="2" t="s">
        <v>67</v>
      </c>
      <c r="AG1870" s="2"/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2381</v>
      </c>
      <c r="B1871" s="2" t="s">
        <v>2375</v>
      </c>
      <c r="C1871" s="2" t="s">
        <v>47</v>
      </c>
      <c r="D1871" s="2" t="s">
        <v>376</v>
      </c>
      <c r="E1871" s="2" t="s">
        <v>377</v>
      </c>
      <c r="F1871" s="2" t="s">
        <v>178</v>
      </c>
      <c r="G1871" s="2" t="s">
        <v>179</v>
      </c>
      <c r="H1871" s="2" t="s">
        <v>52</v>
      </c>
      <c r="I1871" s="2" t="s">
        <v>53</v>
      </c>
      <c r="J1871" s="2" t="s">
        <v>180</v>
      </c>
      <c r="K1871" s="2" t="s">
        <v>180</v>
      </c>
      <c r="L1871" s="2" t="s">
        <v>181</v>
      </c>
      <c r="M1871" s="2" t="s">
        <v>95</v>
      </c>
      <c r="N1871" s="3">
        <v>14000</v>
      </c>
      <c r="O1871" s="3" t="s">
        <v>182</v>
      </c>
      <c r="P1871" s="4">
        <f>IF(O1871="吨",N1871*1000,IF(O1871="万立方米",N1871*10000,""))</f>
        <v>140000000.0</v>
      </c>
      <c r="Q1871" s="2" t="s">
        <v>183</v>
      </c>
      <c r="R1871" s="2" t="s">
        <v>184</v>
      </c>
      <c r="S1871" s="2" t="s">
        <v>204</v>
      </c>
      <c r="T1871" s="2" t="s">
        <v>75</v>
      </c>
      <c r="U1871" s="4">
        <f>0.005</f>
        <v>0.005</v>
      </c>
      <c r="V1871" s="2" t="s">
        <v>186</v>
      </c>
      <c r="W1871" s="2" t="s">
        <v>205</v>
      </c>
      <c r="X1871" s="2" t="s">
        <v>64</v>
      </c>
      <c r="Y1871" s="2" t="s">
        <v>65</v>
      </c>
      <c r="Z1871" s="2">
        <v>0</v>
      </c>
      <c r="AA1871" s="2"/>
      <c r="AB1871" s="2"/>
      <c r="AC1871" s="4">
        <f>P1871*U1871/1000000</f>
        <v>0.7</v>
      </c>
      <c r="AD1871" s="4">
        <f>AC1871*(1-Z1871/100)</f>
        <v>0.7</v>
      </c>
      <c r="AE1871" s="2" t="s">
        <v>66</v>
      </c>
      <c r="AF1871" s="2" t="s">
        <v>67</v>
      </c>
      <c r="AG1871" s="2"/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2382</v>
      </c>
      <c r="B1872" s="2" t="s">
        <v>2375</v>
      </c>
      <c r="C1872" s="2" t="s">
        <v>47</v>
      </c>
      <c r="D1872" s="2" t="s">
        <v>376</v>
      </c>
      <c r="E1872" s="2" t="s">
        <v>377</v>
      </c>
      <c r="F1872" s="2" t="s">
        <v>178</v>
      </c>
      <c r="G1872" s="2" t="s">
        <v>179</v>
      </c>
      <c r="H1872" s="2" t="s">
        <v>52</v>
      </c>
      <c r="I1872" s="2" t="s">
        <v>53</v>
      </c>
      <c r="J1872" s="2" t="s">
        <v>180</v>
      </c>
      <c r="K1872" s="2" t="s">
        <v>180</v>
      </c>
      <c r="L1872" s="2" t="s">
        <v>181</v>
      </c>
      <c r="M1872" s="2" t="s">
        <v>100</v>
      </c>
      <c r="N1872" s="3">
        <v>14000</v>
      </c>
      <c r="O1872" s="3" t="s">
        <v>182</v>
      </c>
      <c r="P1872" s="4">
        <f>IF(O1872="吨",N1872*1000,IF(O1872="万立方米",N1872*10000,""))</f>
        <v>140000000.0</v>
      </c>
      <c r="Q1872" s="2" t="s">
        <v>183</v>
      </c>
      <c r="R1872" s="2" t="s">
        <v>184</v>
      </c>
      <c r="S1872" s="2" t="s">
        <v>207</v>
      </c>
      <c r="T1872" s="2" t="s">
        <v>75</v>
      </c>
      <c r="U1872" s="4">
        <f>0.02</f>
        <v>0.02</v>
      </c>
      <c r="V1872" s="2" t="s">
        <v>186</v>
      </c>
      <c r="W1872" s="2" t="s">
        <v>208</v>
      </c>
      <c r="X1872" s="2" t="s">
        <v>64</v>
      </c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/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2383</v>
      </c>
      <c r="B1873" s="2" t="s">
        <v>2375</v>
      </c>
      <c r="C1873" s="2" t="s">
        <v>47</v>
      </c>
      <c r="D1873" s="2" t="s">
        <v>376</v>
      </c>
      <c r="E1873" s="2" t="s">
        <v>377</v>
      </c>
      <c r="F1873" s="2" t="s">
        <v>178</v>
      </c>
      <c r="G1873" s="2" t="s">
        <v>179</v>
      </c>
      <c r="H1873" s="2" t="s">
        <v>52</v>
      </c>
      <c r="I1873" s="2"/>
      <c r="J1873" s="2"/>
      <c r="K1873" s="2"/>
      <c r="L1873" s="2"/>
      <c r="M1873" s="2" t="s">
        <v>104</v>
      </c>
      <c r="N1873" s="3"/>
      <c r="O1873" s="3"/>
      <c r="P1873" s="4">
        <v>0.0</v>
      </c>
      <c r="Q1873" s="2" t="s">
        <v>105</v>
      </c>
      <c r="R1873" s="2" t="s">
        <v>106</v>
      </c>
      <c r="S1873" s="2" t="s">
        <v>107</v>
      </c>
      <c r="T1873" s="2" t="s">
        <v>108</v>
      </c>
      <c r="U1873" s="4">
        <f>0.0</f>
        <v>0.0</v>
      </c>
      <c r="V1873" s="2" t="s">
        <v>109</v>
      </c>
      <c r="W1873" s="2" t="s">
        <v>110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134</v>
      </c>
      <c r="AH1873" s="2" t="s">
        <v>69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2384</v>
      </c>
      <c r="B1874" s="2" t="s">
        <v>2385</v>
      </c>
      <c r="C1874" s="2" t="s">
        <v>47</v>
      </c>
      <c r="D1874" s="2" t="s">
        <v>886</v>
      </c>
      <c r="E1874" s="2" t="s">
        <v>377</v>
      </c>
      <c r="F1874" s="2" t="s">
        <v>228</v>
      </c>
      <c r="G1874" s="2" t="s">
        <v>181</v>
      </c>
      <c r="H1874" s="2" t="s">
        <v>2386</v>
      </c>
      <c r="I1874" s="2" t="s">
        <v>53</v>
      </c>
      <c r="J1874" s="2" t="s">
        <v>118</v>
      </c>
      <c r="K1874" s="2" t="s">
        <v>118</v>
      </c>
      <c r="L1874" s="2" t="s">
        <v>119</v>
      </c>
      <c r="M1874" s="2" t="s">
        <v>56</v>
      </c>
      <c r="N1874" s="3">
        <v>3602.344</v>
      </c>
      <c r="O1874" s="3" t="s">
        <v>120</v>
      </c>
      <c r="P1874" s="2"/>
      <c r="Q1874" s="2"/>
      <c r="R1874" s="2" t="s">
        <v>121</v>
      </c>
      <c r="S1874" s="2"/>
      <c r="T1874" s="2" t="s">
        <v>108</v>
      </c>
      <c r="U1874" s="2"/>
      <c r="V1874" s="2"/>
      <c r="W1874" s="2" t="s">
        <v>122</v>
      </c>
      <c r="X1874" s="2" t="s">
        <v>64</v>
      </c>
      <c r="Y1874" s="2" t="s">
        <v>65</v>
      </c>
      <c r="Z1874" s="2">
        <v>0</v>
      </c>
      <c r="AA1874" s="2"/>
      <c r="AB1874" s="2"/>
      <c r="AC1874" s="2"/>
      <c r="AD1874" s="2"/>
      <c r="AE1874" s="2" t="s">
        <v>123</v>
      </c>
      <c r="AF1874" s="2" t="s">
        <v>124</v>
      </c>
      <c r="AG1874" s="2" t="s">
        <v>125</v>
      </c>
      <c r="AH1874" s="2" t="s">
        <v>69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2387</v>
      </c>
      <c r="B1875" s="2" t="s">
        <v>2385</v>
      </c>
      <c r="C1875" s="2" t="s">
        <v>47</v>
      </c>
      <c r="D1875" s="2" t="s">
        <v>886</v>
      </c>
      <c r="E1875" s="2" t="s">
        <v>377</v>
      </c>
      <c r="F1875" s="2" t="s">
        <v>228</v>
      </c>
      <c r="G1875" s="2" t="s">
        <v>181</v>
      </c>
      <c r="H1875" s="2" t="s">
        <v>2386</v>
      </c>
      <c r="I1875" s="2" t="s">
        <v>53</v>
      </c>
      <c r="J1875" s="2" t="s">
        <v>118</v>
      </c>
      <c r="K1875" s="2" t="s">
        <v>118</v>
      </c>
      <c r="L1875" s="2" t="s">
        <v>119</v>
      </c>
      <c r="M1875" s="2" t="s">
        <v>73</v>
      </c>
      <c r="N1875" s="3">
        <v>3602.344</v>
      </c>
      <c r="O1875" s="3" t="s">
        <v>120</v>
      </c>
      <c r="P1875" s="2"/>
      <c r="Q1875" s="2"/>
      <c r="R1875" s="2" t="s">
        <v>121</v>
      </c>
      <c r="S1875" s="2"/>
      <c r="T1875" s="2" t="s">
        <v>108</v>
      </c>
      <c r="U1875" s="2"/>
      <c r="V1875" s="2"/>
      <c r="W1875" s="2" t="s">
        <v>122</v>
      </c>
      <c r="X1875" s="2" t="s">
        <v>64</v>
      </c>
      <c r="Y1875" s="2" t="s">
        <v>65</v>
      </c>
      <c r="Z1875" s="2">
        <v>0</v>
      </c>
      <c r="AA1875" s="2"/>
      <c r="AB1875" s="2"/>
      <c r="AC1875" s="2"/>
      <c r="AD1875" s="2"/>
      <c r="AE1875" s="2" t="s">
        <v>123</v>
      </c>
      <c r="AF1875" s="2" t="s">
        <v>124</v>
      </c>
      <c r="AG1875" s="2" t="s">
        <v>125</v>
      </c>
      <c r="AH1875" s="2" t="s">
        <v>69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2388</v>
      </c>
      <c r="B1876" s="2" t="s">
        <v>2385</v>
      </c>
      <c r="C1876" s="2" t="s">
        <v>47</v>
      </c>
      <c r="D1876" s="2" t="s">
        <v>886</v>
      </c>
      <c r="E1876" s="2" t="s">
        <v>377</v>
      </c>
      <c r="F1876" s="2" t="s">
        <v>228</v>
      </c>
      <c r="G1876" s="2" t="s">
        <v>181</v>
      </c>
      <c r="H1876" s="2" t="s">
        <v>2386</v>
      </c>
      <c r="I1876" s="2" t="s">
        <v>53</v>
      </c>
      <c r="J1876" s="2" t="s">
        <v>118</v>
      </c>
      <c r="K1876" s="2" t="s">
        <v>118</v>
      </c>
      <c r="L1876" s="2" t="s">
        <v>119</v>
      </c>
      <c r="M1876" s="2" t="s">
        <v>78</v>
      </c>
      <c r="N1876" s="3">
        <v>3602.344</v>
      </c>
      <c r="O1876" s="3" t="s">
        <v>120</v>
      </c>
      <c r="P1876" s="2"/>
      <c r="Q1876" s="2"/>
      <c r="R1876" s="2" t="s">
        <v>121</v>
      </c>
      <c r="S1876" s="2"/>
      <c r="T1876" s="2" t="s">
        <v>108</v>
      </c>
      <c r="U1876" s="2"/>
      <c r="V1876" s="2"/>
      <c r="W1876" s="2" t="s">
        <v>122</v>
      </c>
      <c r="X1876" s="2" t="s">
        <v>64</v>
      </c>
      <c r="Y1876" s="2" t="s">
        <v>65</v>
      </c>
      <c r="Z1876" s="2">
        <v>0</v>
      </c>
      <c r="AA1876" s="2"/>
      <c r="AB1876" s="2"/>
      <c r="AC1876" s="2"/>
      <c r="AD1876" s="2"/>
      <c r="AE1876" s="2" t="s">
        <v>123</v>
      </c>
      <c r="AF1876" s="2" t="s">
        <v>124</v>
      </c>
      <c r="AG1876" s="2" t="s">
        <v>125</v>
      </c>
      <c r="AH1876" s="2" t="s">
        <v>69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2389</v>
      </c>
      <c r="B1877" s="2" t="s">
        <v>2385</v>
      </c>
      <c r="C1877" s="2" t="s">
        <v>47</v>
      </c>
      <c r="D1877" s="2" t="s">
        <v>886</v>
      </c>
      <c r="E1877" s="2" t="s">
        <v>377</v>
      </c>
      <c r="F1877" s="2" t="s">
        <v>228</v>
      </c>
      <c r="G1877" s="2" t="s">
        <v>181</v>
      </c>
      <c r="H1877" s="2" t="s">
        <v>2386</v>
      </c>
      <c r="I1877" s="2" t="s">
        <v>53</v>
      </c>
      <c r="J1877" s="2" t="s">
        <v>118</v>
      </c>
      <c r="K1877" s="2" t="s">
        <v>118</v>
      </c>
      <c r="L1877" s="2" t="s">
        <v>119</v>
      </c>
      <c r="M1877" s="2" t="s">
        <v>82</v>
      </c>
      <c r="N1877" s="3">
        <v>3602.344</v>
      </c>
      <c r="O1877" s="3" t="s">
        <v>120</v>
      </c>
      <c r="P1877" s="2"/>
      <c r="Q1877" s="2"/>
      <c r="R1877" s="2" t="s">
        <v>121</v>
      </c>
      <c r="S1877" s="2"/>
      <c r="T1877" s="2" t="s">
        <v>108</v>
      </c>
      <c r="U1877" s="2"/>
      <c r="V1877" s="2"/>
      <c r="W1877" s="2" t="s">
        <v>122</v>
      </c>
      <c r="X1877" s="2" t="s">
        <v>64</v>
      </c>
      <c r="Y1877" s="2" t="s">
        <v>65</v>
      </c>
      <c r="Z1877" s="2">
        <v>0</v>
      </c>
      <c r="AA1877" s="2"/>
      <c r="AB1877" s="2"/>
      <c r="AC1877" s="2"/>
      <c r="AD1877" s="2"/>
      <c r="AE1877" s="2" t="s">
        <v>123</v>
      </c>
      <c r="AF1877" s="2" t="s">
        <v>124</v>
      </c>
      <c r="AG1877" s="2" t="s">
        <v>125</v>
      </c>
      <c r="AH1877" s="2" t="s">
        <v>69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2390</v>
      </c>
      <c r="B1878" s="2" t="s">
        <v>2385</v>
      </c>
      <c r="C1878" s="2" t="s">
        <v>47</v>
      </c>
      <c r="D1878" s="2" t="s">
        <v>886</v>
      </c>
      <c r="E1878" s="2" t="s">
        <v>377</v>
      </c>
      <c r="F1878" s="2" t="s">
        <v>228</v>
      </c>
      <c r="G1878" s="2" t="s">
        <v>181</v>
      </c>
      <c r="H1878" s="2" t="s">
        <v>2386</v>
      </c>
      <c r="I1878" s="2" t="s">
        <v>53</v>
      </c>
      <c r="J1878" s="2" t="s">
        <v>118</v>
      </c>
      <c r="K1878" s="2" t="s">
        <v>118</v>
      </c>
      <c r="L1878" s="2" t="s">
        <v>119</v>
      </c>
      <c r="M1878" s="2" t="s">
        <v>86</v>
      </c>
      <c r="N1878" s="3">
        <v>3602.344</v>
      </c>
      <c r="O1878" s="3" t="s">
        <v>120</v>
      </c>
      <c r="P1878" s="2"/>
      <c r="Q1878" s="2"/>
      <c r="R1878" s="2" t="s">
        <v>121</v>
      </c>
      <c r="S1878" s="2"/>
      <c r="T1878" s="2" t="s">
        <v>108</v>
      </c>
      <c r="U1878" s="2"/>
      <c r="V1878" s="2"/>
      <c r="W1878" s="2" t="s">
        <v>122</v>
      </c>
      <c r="X1878" s="2" t="s">
        <v>64</v>
      </c>
      <c r="Y1878" s="2" t="s">
        <v>65</v>
      </c>
      <c r="Z1878" s="2">
        <v>0</v>
      </c>
      <c r="AA1878" s="2"/>
      <c r="AB1878" s="2"/>
      <c r="AC1878" s="2"/>
      <c r="AD1878" s="2"/>
      <c r="AE1878" s="2" t="s">
        <v>123</v>
      </c>
      <c r="AF1878" s="2" t="s">
        <v>124</v>
      </c>
      <c r="AG1878" s="2" t="s">
        <v>125</v>
      </c>
      <c r="AH1878" s="2" t="s">
        <v>69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2391</v>
      </c>
      <c r="B1879" s="2" t="s">
        <v>2385</v>
      </c>
      <c r="C1879" s="2" t="s">
        <v>47</v>
      </c>
      <c r="D1879" s="2" t="s">
        <v>886</v>
      </c>
      <c r="E1879" s="2" t="s">
        <v>377</v>
      </c>
      <c r="F1879" s="2" t="s">
        <v>228</v>
      </c>
      <c r="G1879" s="2" t="s">
        <v>181</v>
      </c>
      <c r="H1879" s="2" t="s">
        <v>2386</v>
      </c>
      <c r="I1879" s="2" t="s">
        <v>53</v>
      </c>
      <c r="J1879" s="2" t="s">
        <v>118</v>
      </c>
      <c r="K1879" s="2" t="s">
        <v>118</v>
      </c>
      <c r="L1879" s="2" t="s">
        <v>119</v>
      </c>
      <c r="M1879" s="2" t="s">
        <v>91</v>
      </c>
      <c r="N1879" s="3">
        <v>3602.344</v>
      </c>
      <c r="O1879" s="3" t="s">
        <v>120</v>
      </c>
      <c r="P1879" s="2"/>
      <c r="Q1879" s="2"/>
      <c r="R1879" s="2" t="s">
        <v>121</v>
      </c>
      <c r="S1879" s="2"/>
      <c r="T1879" s="2" t="s">
        <v>108</v>
      </c>
      <c r="U1879" s="2"/>
      <c r="V1879" s="2"/>
      <c r="W1879" s="2" t="s">
        <v>122</v>
      </c>
      <c r="X1879" s="2" t="s">
        <v>64</v>
      </c>
      <c r="Y1879" s="2" t="s">
        <v>65</v>
      </c>
      <c r="Z1879" s="2">
        <v>0</v>
      </c>
      <c r="AA1879" s="2"/>
      <c r="AB1879" s="2"/>
      <c r="AC1879" s="2"/>
      <c r="AD1879" s="2"/>
      <c r="AE1879" s="2" t="s">
        <v>123</v>
      </c>
      <c r="AF1879" s="2" t="s">
        <v>124</v>
      </c>
      <c r="AG1879" s="2" t="s">
        <v>125</v>
      </c>
      <c r="AH1879" s="2" t="s">
        <v>69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2392</v>
      </c>
      <c r="B1880" s="2" t="s">
        <v>2385</v>
      </c>
      <c r="C1880" s="2" t="s">
        <v>47</v>
      </c>
      <c r="D1880" s="2" t="s">
        <v>886</v>
      </c>
      <c r="E1880" s="2" t="s">
        <v>377</v>
      </c>
      <c r="F1880" s="2" t="s">
        <v>228</v>
      </c>
      <c r="G1880" s="2" t="s">
        <v>181</v>
      </c>
      <c r="H1880" s="2" t="s">
        <v>2386</v>
      </c>
      <c r="I1880" s="2" t="s">
        <v>53</v>
      </c>
      <c r="J1880" s="2" t="s">
        <v>118</v>
      </c>
      <c r="K1880" s="2" t="s">
        <v>118</v>
      </c>
      <c r="L1880" s="2" t="s">
        <v>119</v>
      </c>
      <c r="M1880" s="2" t="s">
        <v>95</v>
      </c>
      <c r="N1880" s="3">
        <v>3602.344</v>
      </c>
      <c r="O1880" s="3" t="s">
        <v>120</v>
      </c>
      <c r="P1880" s="2"/>
      <c r="Q1880" s="2"/>
      <c r="R1880" s="2" t="s">
        <v>121</v>
      </c>
      <c r="S1880" s="2"/>
      <c r="T1880" s="2" t="s">
        <v>108</v>
      </c>
      <c r="U1880" s="2"/>
      <c r="V1880" s="2"/>
      <c r="W1880" s="2" t="s">
        <v>122</v>
      </c>
      <c r="X1880" s="2" t="s">
        <v>64</v>
      </c>
      <c r="Y1880" s="2" t="s">
        <v>65</v>
      </c>
      <c r="Z1880" s="2">
        <v>0</v>
      </c>
      <c r="AA1880" s="2"/>
      <c r="AB1880" s="2"/>
      <c r="AC1880" s="2"/>
      <c r="AD1880" s="2"/>
      <c r="AE1880" s="2" t="s">
        <v>123</v>
      </c>
      <c r="AF1880" s="2" t="s">
        <v>124</v>
      </c>
      <c r="AG1880" s="2" t="s">
        <v>125</v>
      </c>
      <c r="AH1880" s="2" t="s">
        <v>69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2393</v>
      </c>
      <c r="B1881" s="2" t="s">
        <v>2385</v>
      </c>
      <c r="C1881" s="2" t="s">
        <v>47</v>
      </c>
      <c r="D1881" s="2" t="s">
        <v>886</v>
      </c>
      <c r="E1881" s="2" t="s">
        <v>377</v>
      </c>
      <c r="F1881" s="2" t="s">
        <v>228</v>
      </c>
      <c r="G1881" s="2" t="s">
        <v>181</v>
      </c>
      <c r="H1881" s="2" t="s">
        <v>2386</v>
      </c>
      <c r="I1881" s="2" t="s">
        <v>53</v>
      </c>
      <c r="J1881" s="2" t="s">
        <v>118</v>
      </c>
      <c r="K1881" s="2" t="s">
        <v>118</v>
      </c>
      <c r="L1881" s="2" t="s">
        <v>119</v>
      </c>
      <c r="M1881" s="2" t="s">
        <v>100</v>
      </c>
      <c r="N1881" s="3">
        <v>3602.344</v>
      </c>
      <c r="O1881" s="3" t="s">
        <v>120</v>
      </c>
      <c r="P1881" s="2"/>
      <c r="Q1881" s="2"/>
      <c r="R1881" s="2" t="s">
        <v>121</v>
      </c>
      <c r="S1881" s="2"/>
      <c r="T1881" s="2" t="s">
        <v>108</v>
      </c>
      <c r="U1881" s="2"/>
      <c r="V1881" s="2"/>
      <c r="W1881" s="2" t="s">
        <v>122</v>
      </c>
      <c r="X1881" s="2" t="s">
        <v>64</v>
      </c>
      <c r="Y1881" s="2" t="s">
        <v>65</v>
      </c>
      <c r="Z1881" s="2">
        <v>0</v>
      </c>
      <c r="AA1881" s="2"/>
      <c r="AB1881" s="2"/>
      <c r="AC1881" s="2"/>
      <c r="AD1881" s="2"/>
      <c r="AE1881" s="2" t="s">
        <v>123</v>
      </c>
      <c r="AF1881" s="2" t="s">
        <v>124</v>
      </c>
      <c r="AG1881" s="2" t="s">
        <v>125</v>
      </c>
      <c r="AH1881" s="2" t="s">
        <v>69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2394</v>
      </c>
      <c r="B1882" s="2" t="s">
        <v>2385</v>
      </c>
      <c r="C1882" s="2" t="s">
        <v>47</v>
      </c>
      <c r="D1882" s="2" t="s">
        <v>886</v>
      </c>
      <c r="E1882" s="2" t="s">
        <v>377</v>
      </c>
      <c r="F1882" s="2" t="s">
        <v>228</v>
      </c>
      <c r="G1882" s="2" t="s">
        <v>181</v>
      </c>
      <c r="H1882" s="2" t="s">
        <v>2386</v>
      </c>
      <c r="I1882" s="2"/>
      <c r="J1882" s="2"/>
      <c r="K1882" s="2"/>
      <c r="L1882" s="2"/>
      <c r="M1882" s="2" t="s">
        <v>104</v>
      </c>
      <c r="N1882" s="3"/>
      <c r="O1882" s="3"/>
      <c r="P1882" s="4">
        <v>0.0</v>
      </c>
      <c r="Q1882" s="2" t="s">
        <v>105</v>
      </c>
      <c r="R1882" s="2" t="s">
        <v>106</v>
      </c>
      <c r="S1882" s="2" t="s">
        <v>107</v>
      </c>
      <c r="T1882" s="2" t="s">
        <v>108</v>
      </c>
      <c r="U1882" s="4">
        <f>0.0</f>
        <v>0.0</v>
      </c>
      <c r="V1882" s="2" t="s">
        <v>109</v>
      </c>
      <c r="W1882" s="2" t="s">
        <v>110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134</v>
      </c>
      <c r="AH1882" s="2" t="s">
        <v>69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2395</v>
      </c>
      <c r="B1883" s="2" t="s">
        <v>2396</v>
      </c>
      <c r="C1883" s="2" t="s">
        <v>47</v>
      </c>
      <c r="D1883" s="2" t="s">
        <v>1613</v>
      </c>
      <c r="E1883" s="2" t="s">
        <v>1450</v>
      </c>
      <c r="F1883" s="2" t="s">
        <v>228</v>
      </c>
      <c r="G1883" s="2" t="s">
        <v>117</v>
      </c>
      <c r="H1883" s="2" t="s">
        <v>243</v>
      </c>
      <c r="I1883" s="2" t="s">
        <v>53</v>
      </c>
      <c r="J1883" s="2" t="s">
        <v>230</v>
      </c>
      <c r="K1883" s="2" t="s">
        <v>55</v>
      </c>
      <c r="L1883" s="2" t="s">
        <v>51</v>
      </c>
      <c r="M1883" s="2" t="s">
        <v>56</v>
      </c>
      <c r="N1883" s="3">
        <v>253923.52</v>
      </c>
      <c r="O1883" s="3" t="s">
        <v>57</v>
      </c>
      <c r="P1883" s="4">
        <f>IF(O1883="吨",N1883*1000,IF(O1883="万立方米",N1883*10000,""))</f>
        <v>253923520.0</v>
      </c>
      <c r="Q1883" s="2" t="s">
        <v>58</v>
      </c>
      <c r="R1883" s="2" t="s">
        <v>59</v>
      </c>
      <c r="S1883" s="2" t="s">
        <v>60</v>
      </c>
      <c r="T1883" s="2" t="s">
        <v>61</v>
      </c>
      <c r="U1883" s="4">
        <f>0.06</f>
        <v>0.06</v>
      </c>
      <c r="V1883" s="2" t="s">
        <v>62</v>
      </c>
      <c r="W1883" s="2" t="s">
        <v>63</v>
      </c>
      <c r="X1883" s="2" t="s">
        <v>64</v>
      </c>
      <c r="Y1883" s="2" t="s">
        <v>65</v>
      </c>
      <c r="Z1883" s="2">
        <v>0</v>
      </c>
      <c r="AA1883" s="2"/>
      <c r="AB1883" s="2"/>
      <c r="AC1883" s="4">
        <f>P1883*U1883/1000000</f>
        <v>15.2354112</v>
      </c>
      <c r="AD1883" s="4">
        <f>AC1883*(1-Z1883/100)</f>
        <v>15.2354112</v>
      </c>
      <c r="AE1883" s="2" t="s">
        <v>66</v>
      </c>
      <c r="AF1883" s="2" t="s">
        <v>67</v>
      </c>
      <c r="AG1883" s="2"/>
      <c r="AH1883" s="2" t="s">
        <v>69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2397</v>
      </c>
      <c r="B1884" s="2" t="s">
        <v>2396</v>
      </c>
      <c r="C1884" s="2" t="s">
        <v>47</v>
      </c>
      <c r="D1884" s="2" t="s">
        <v>1613</v>
      </c>
      <c r="E1884" s="2" t="s">
        <v>1450</v>
      </c>
      <c r="F1884" s="2" t="s">
        <v>228</v>
      </c>
      <c r="G1884" s="2" t="s">
        <v>117</v>
      </c>
      <c r="H1884" s="2" t="s">
        <v>243</v>
      </c>
      <c r="I1884" s="2" t="s">
        <v>53</v>
      </c>
      <c r="J1884" s="2" t="s">
        <v>230</v>
      </c>
      <c r="K1884" s="2" t="s">
        <v>55</v>
      </c>
      <c r="L1884" s="2" t="s">
        <v>51</v>
      </c>
      <c r="M1884" s="2" t="s">
        <v>73</v>
      </c>
      <c r="N1884" s="3">
        <v>253923.52</v>
      </c>
      <c r="O1884" s="3" t="s">
        <v>57</v>
      </c>
      <c r="P1884" s="4">
        <f>IF(O1884="吨",N1884*1000,IF(O1884="万立方米",N1884*10000,""))</f>
        <v>253923520.0</v>
      </c>
      <c r="Q1884" s="2" t="s">
        <v>58</v>
      </c>
      <c r="R1884" s="2" t="s">
        <v>59</v>
      </c>
      <c r="S1884" s="2" t="s">
        <v>74</v>
      </c>
      <c r="T1884" s="2" t="s">
        <v>75</v>
      </c>
      <c r="U1884" s="4">
        <f>1.5</f>
        <v>1.5</v>
      </c>
      <c r="V1884" s="2" t="s">
        <v>62</v>
      </c>
      <c r="W1884" s="2" t="s">
        <v>76</v>
      </c>
      <c r="X1884" s="2" t="s">
        <v>64</v>
      </c>
      <c r="Y1884" s="2" t="s">
        <v>65</v>
      </c>
      <c r="Z1884" s="2">
        <v>0</v>
      </c>
      <c r="AA1884" s="2"/>
      <c r="AB1884" s="2"/>
      <c r="AC1884" s="4">
        <f>P1884*U1884/1000000</f>
        <v>380.88528</v>
      </c>
      <c r="AD1884" s="4">
        <f>AC1884*(1-Z1884/100)</f>
        <v>380.88528</v>
      </c>
      <c r="AE1884" s="2" t="s">
        <v>66</v>
      </c>
      <c r="AF1884" s="2" t="s">
        <v>67</v>
      </c>
      <c r="AG1884" s="2"/>
      <c r="AH1884" s="2" t="s">
        <v>69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2398</v>
      </c>
      <c r="B1885" s="2" t="s">
        <v>2396</v>
      </c>
      <c r="C1885" s="2" t="s">
        <v>47</v>
      </c>
      <c r="D1885" s="2" t="s">
        <v>1613</v>
      </c>
      <c r="E1885" s="2" t="s">
        <v>1450</v>
      </c>
      <c r="F1885" s="2" t="s">
        <v>228</v>
      </c>
      <c r="G1885" s="2" t="s">
        <v>117</v>
      </c>
      <c r="H1885" s="2" t="s">
        <v>243</v>
      </c>
      <c r="I1885" s="2" t="s">
        <v>53</v>
      </c>
      <c r="J1885" s="2" t="s">
        <v>230</v>
      </c>
      <c r="K1885" s="2" t="s">
        <v>55</v>
      </c>
      <c r="L1885" s="2" t="s">
        <v>51</v>
      </c>
      <c r="M1885" s="2" t="s">
        <v>78</v>
      </c>
      <c r="N1885" s="3">
        <v>253923.52</v>
      </c>
      <c r="O1885" s="3" t="s">
        <v>57</v>
      </c>
      <c r="P1885" s="4">
        <f>IF(O1885="吨",N1885*1000,IF(O1885="万立方米",N1885*10000,""))</f>
        <v>253923520.0</v>
      </c>
      <c r="Q1885" s="2" t="s">
        <v>58</v>
      </c>
      <c r="R1885" s="2" t="s">
        <v>59</v>
      </c>
      <c r="S1885" s="2" t="s">
        <v>79</v>
      </c>
      <c r="T1885" s="2" t="s">
        <v>75</v>
      </c>
      <c r="U1885" s="4">
        <f>6.0</f>
        <v>6.0</v>
      </c>
      <c r="V1885" s="2" t="s">
        <v>62</v>
      </c>
      <c r="W1885" s="2" t="s">
        <v>80</v>
      </c>
      <c r="X1885" s="2" t="s">
        <v>64</v>
      </c>
      <c r="Y1885" s="2" t="s">
        <v>65</v>
      </c>
      <c r="Z1885" s="2">
        <v>0</v>
      </c>
      <c r="AA1885" s="2"/>
      <c r="AB1885" s="2"/>
      <c r="AC1885" s="4">
        <f>P1885*U1885/1000000</f>
        <v>1523.54112</v>
      </c>
      <c r="AD1885" s="4">
        <f>AC1885*(1-Z1885/100)</f>
        <v>1523.54112</v>
      </c>
      <c r="AE1885" s="2" t="s">
        <v>66</v>
      </c>
      <c r="AF1885" s="2" t="s">
        <v>67</v>
      </c>
      <c r="AG1885" s="2"/>
      <c r="AH1885" s="2" t="s">
        <v>69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2399</v>
      </c>
      <c r="B1886" s="2" t="s">
        <v>2396</v>
      </c>
      <c r="C1886" s="2" t="s">
        <v>47</v>
      </c>
      <c r="D1886" s="2" t="s">
        <v>1613</v>
      </c>
      <c r="E1886" s="2" t="s">
        <v>1450</v>
      </c>
      <c r="F1886" s="2" t="s">
        <v>228</v>
      </c>
      <c r="G1886" s="2" t="s">
        <v>117</v>
      </c>
      <c r="H1886" s="2" t="s">
        <v>243</v>
      </c>
      <c r="I1886" s="2" t="s">
        <v>53</v>
      </c>
      <c r="J1886" s="2" t="s">
        <v>230</v>
      </c>
      <c r="K1886" s="2" t="s">
        <v>55</v>
      </c>
      <c r="L1886" s="2" t="s">
        <v>51</v>
      </c>
      <c r="M1886" s="2" t="s">
        <v>82</v>
      </c>
      <c r="N1886" s="3">
        <v>253923.52</v>
      </c>
      <c r="O1886" s="3" t="s">
        <v>57</v>
      </c>
      <c r="P1886" s="4">
        <f>IF(O1886="吨",N1886*1000,IF(O1886="万立方米",N1886*10000,""))</f>
        <v>253923520.0</v>
      </c>
      <c r="Q1886" s="2" t="s">
        <v>58</v>
      </c>
      <c r="R1886" s="2" t="s">
        <v>59</v>
      </c>
      <c r="S1886" s="2" t="s">
        <v>83</v>
      </c>
      <c r="T1886" s="2" t="s">
        <v>61</v>
      </c>
      <c r="U1886" s="4">
        <f>0.35</f>
        <v>0.35</v>
      </c>
      <c r="V1886" s="2" t="s">
        <v>62</v>
      </c>
      <c r="W1886" s="2" t="s">
        <v>84</v>
      </c>
      <c r="X1886" s="2" t="s">
        <v>64</v>
      </c>
      <c r="Y1886" s="2" t="s">
        <v>65</v>
      </c>
      <c r="Z1886" s="2">
        <v>0</v>
      </c>
      <c r="AA1886" s="2"/>
      <c r="AB1886" s="2"/>
      <c r="AC1886" s="4">
        <f>P1886*U1886/1000000</f>
        <v>88.873232</v>
      </c>
      <c r="AD1886" s="4">
        <f>AC1886*(1-Z1886/100)</f>
        <v>88.873232</v>
      </c>
      <c r="AE1886" s="2" t="s">
        <v>66</v>
      </c>
      <c r="AF1886" s="2" t="s">
        <v>67</v>
      </c>
      <c r="AG1886" s="2"/>
      <c r="AH1886" s="2" t="s">
        <v>69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2400</v>
      </c>
      <c r="B1887" s="2" t="s">
        <v>2396</v>
      </c>
      <c r="C1887" s="2" t="s">
        <v>47</v>
      </c>
      <c r="D1887" s="2" t="s">
        <v>1613</v>
      </c>
      <c r="E1887" s="2" t="s">
        <v>1450</v>
      </c>
      <c r="F1887" s="2" t="s">
        <v>228</v>
      </c>
      <c r="G1887" s="2" t="s">
        <v>117</v>
      </c>
      <c r="H1887" s="2" t="s">
        <v>243</v>
      </c>
      <c r="I1887" s="2" t="s">
        <v>53</v>
      </c>
      <c r="J1887" s="2" t="s">
        <v>230</v>
      </c>
      <c r="K1887" s="2" t="s">
        <v>55</v>
      </c>
      <c r="L1887" s="2" t="s">
        <v>51</v>
      </c>
      <c r="M1887" s="2" t="s">
        <v>86</v>
      </c>
      <c r="N1887" s="3">
        <v>253923.52</v>
      </c>
      <c r="O1887" s="3" t="s">
        <v>57</v>
      </c>
      <c r="P1887" s="4">
        <f>IF(O1887="吨",N1887*1000,IF(O1887="万立方米",N1887*10000,""))</f>
        <v>253923520.0</v>
      </c>
      <c r="Q1887" s="2" t="s">
        <v>58</v>
      </c>
      <c r="R1887" s="2" t="s">
        <v>59</v>
      </c>
      <c r="S1887" s="2" t="s">
        <v>87</v>
      </c>
      <c r="T1887" s="2" t="s">
        <v>88</v>
      </c>
      <c r="U1887" s="4">
        <f>0.75</f>
        <v>0.75</v>
      </c>
      <c r="V1887" s="2" t="s">
        <v>62</v>
      </c>
      <c r="W1887" s="2" t="s">
        <v>89</v>
      </c>
      <c r="X1887" s="2" t="s">
        <v>64</v>
      </c>
      <c r="Y1887" s="2" t="s">
        <v>65</v>
      </c>
      <c r="Z1887" s="2">
        <v>0</v>
      </c>
      <c r="AA1887" s="2"/>
      <c r="AB1887" s="2"/>
      <c r="AC1887" s="4">
        <f>P1887*U1887/1000000</f>
        <v>190.44264</v>
      </c>
      <c r="AD1887" s="4">
        <f>AC1888*(1-AA1887/100)+(AC1887-AC1888)*(1-AB1887/100)</f>
        <v>190.44264</v>
      </c>
      <c r="AE1887" s="2" t="s">
        <v>66</v>
      </c>
      <c r="AF1887" s="2" t="s">
        <v>67</v>
      </c>
      <c r="AG1887" s="2"/>
      <c r="AH1887" s="2" t="s">
        <v>69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2401</v>
      </c>
      <c r="B1888" s="2" t="s">
        <v>2396</v>
      </c>
      <c r="C1888" s="2" t="s">
        <v>47</v>
      </c>
      <c r="D1888" s="2" t="s">
        <v>1613</v>
      </c>
      <c r="E1888" s="2" t="s">
        <v>1450</v>
      </c>
      <c r="F1888" s="2" t="s">
        <v>228</v>
      </c>
      <c r="G1888" s="2" t="s">
        <v>117</v>
      </c>
      <c r="H1888" s="2" t="s">
        <v>243</v>
      </c>
      <c r="I1888" s="2" t="s">
        <v>53</v>
      </c>
      <c r="J1888" s="2" t="s">
        <v>230</v>
      </c>
      <c r="K1888" s="2" t="s">
        <v>55</v>
      </c>
      <c r="L1888" s="2" t="s">
        <v>51</v>
      </c>
      <c r="M1888" s="2" t="s">
        <v>91</v>
      </c>
      <c r="N1888" s="3">
        <v>253923.52</v>
      </c>
      <c r="O1888" s="3" t="s">
        <v>57</v>
      </c>
      <c r="P1888" s="4">
        <f>IF(O1888="吨",N1888*1000,IF(O1888="万立方米",N1888*10000,""))</f>
        <v>253923520.0</v>
      </c>
      <c r="Q1888" s="2" t="s">
        <v>58</v>
      </c>
      <c r="R1888" s="2" t="s">
        <v>59</v>
      </c>
      <c r="S1888" s="2" t="s">
        <v>92</v>
      </c>
      <c r="T1888" s="2" t="s">
        <v>88</v>
      </c>
      <c r="U1888" s="4">
        <f>0.75</f>
        <v>0.75</v>
      </c>
      <c r="V1888" s="2" t="s">
        <v>62</v>
      </c>
      <c r="W1888" s="2" t="s">
        <v>93</v>
      </c>
      <c r="X1888" s="2" t="s">
        <v>64</v>
      </c>
      <c r="Y1888" s="2" t="s">
        <v>65</v>
      </c>
      <c r="Z1888" s="2">
        <v>0</v>
      </c>
      <c r="AA1888" s="2"/>
      <c r="AB1888" s="2"/>
      <c r="AC1888" s="4">
        <f>P1888*U1888/1000000</f>
        <v>190.44264</v>
      </c>
      <c r="AD1888" s="4">
        <f>AC1888*(1-Z1888/100)</f>
        <v>190.44264</v>
      </c>
      <c r="AE1888" s="2" t="s">
        <v>66</v>
      </c>
      <c r="AF1888" s="2" t="s">
        <v>67</v>
      </c>
      <c r="AG1888" s="2"/>
      <c r="AH1888" s="2" t="s">
        <v>69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2402</v>
      </c>
      <c r="B1889" s="2" t="s">
        <v>2396</v>
      </c>
      <c r="C1889" s="2" t="s">
        <v>47</v>
      </c>
      <c r="D1889" s="2" t="s">
        <v>1613</v>
      </c>
      <c r="E1889" s="2" t="s">
        <v>1450</v>
      </c>
      <c r="F1889" s="2" t="s">
        <v>228</v>
      </c>
      <c r="G1889" s="2" t="s">
        <v>117</v>
      </c>
      <c r="H1889" s="2" t="s">
        <v>243</v>
      </c>
      <c r="I1889" s="2" t="s">
        <v>53</v>
      </c>
      <c r="J1889" s="2" t="s">
        <v>230</v>
      </c>
      <c r="K1889" s="2" t="s">
        <v>55</v>
      </c>
      <c r="L1889" s="2" t="s">
        <v>51</v>
      </c>
      <c r="M1889" s="2" t="s">
        <v>95</v>
      </c>
      <c r="N1889" s="3">
        <v>253923.52</v>
      </c>
      <c r="O1889" s="3" t="s">
        <v>57</v>
      </c>
      <c r="P1889" s="4">
        <f>IF(O1889="吨",N1889*1000,IF(O1889="万立方米",N1889*10000,""))</f>
        <v>253923520.0</v>
      </c>
      <c r="Q1889" s="2" t="s">
        <v>58</v>
      </c>
      <c r="R1889" s="2" t="s">
        <v>59</v>
      </c>
      <c r="S1889" s="2" t="s">
        <v>96</v>
      </c>
      <c r="T1889" s="2" t="s">
        <v>97</v>
      </c>
      <c r="U1889" s="4">
        <f>1.7</f>
        <v>1.7</v>
      </c>
      <c r="V1889" s="2" t="s">
        <v>62</v>
      </c>
      <c r="W1889" s="2" t="s">
        <v>98</v>
      </c>
      <c r="X1889" s="2" t="s">
        <v>64</v>
      </c>
      <c r="Y1889" s="2" t="s">
        <v>65</v>
      </c>
      <c r="Z1889" s="2">
        <v>0</v>
      </c>
      <c r="AA1889" s="2"/>
      <c r="AB1889" s="2"/>
      <c r="AC1889" s="4">
        <f>P1889*U1889/1000000</f>
        <v>431.669984</v>
      </c>
      <c r="AD1889" s="4">
        <f>AC1889*(1-Z1889/100)</f>
        <v>431.669984</v>
      </c>
      <c r="AE1889" s="2" t="s">
        <v>66</v>
      </c>
      <c r="AF1889" s="2" t="s">
        <v>67</v>
      </c>
      <c r="AG1889" s="2"/>
      <c r="AH1889" s="2" t="s">
        <v>69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2403</v>
      </c>
      <c r="B1890" s="2" t="s">
        <v>2396</v>
      </c>
      <c r="C1890" s="2" t="s">
        <v>47</v>
      </c>
      <c r="D1890" s="2" t="s">
        <v>1613</v>
      </c>
      <c r="E1890" s="2" t="s">
        <v>1450</v>
      </c>
      <c r="F1890" s="2" t="s">
        <v>228</v>
      </c>
      <c r="G1890" s="2" t="s">
        <v>117</v>
      </c>
      <c r="H1890" s="2" t="s">
        <v>243</v>
      </c>
      <c r="I1890" s="2" t="s">
        <v>53</v>
      </c>
      <c r="J1890" s="2" t="s">
        <v>230</v>
      </c>
      <c r="K1890" s="2" t="s">
        <v>55</v>
      </c>
      <c r="L1890" s="2" t="s">
        <v>51</v>
      </c>
      <c r="M1890" s="2" t="s">
        <v>100</v>
      </c>
      <c r="N1890" s="3">
        <v>253923.52</v>
      </c>
      <c r="O1890" s="3" t="s">
        <v>57</v>
      </c>
      <c r="P1890" s="4">
        <f>IF(O1890="吨",N1890*1000,IF(O1890="万立方米",N1890*10000,""))</f>
        <v>253923520.0</v>
      </c>
      <c r="Q1890" s="2" t="s">
        <v>58</v>
      </c>
      <c r="R1890" s="2" t="s">
        <v>59</v>
      </c>
      <c r="S1890" s="2" t="s">
        <v>101</v>
      </c>
      <c r="T1890" s="2" t="s">
        <v>75</v>
      </c>
      <c r="U1890" s="4">
        <f>0.12</f>
        <v>0.12</v>
      </c>
      <c r="V1890" s="2" t="s">
        <v>62</v>
      </c>
      <c r="W1890" s="2" t="s">
        <v>102</v>
      </c>
      <c r="X1890" s="2" t="s">
        <v>64</v>
      </c>
      <c r="Y1890" s="2" t="s">
        <v>65</v>
      </c>
      <c r="Z1890" s="2">
        <v>0</v>
      </c>
      <c r="AA1890" s="2"/>
      <c r="AB1890" s="2"/>
      <c r="AC1890" s="4">
        <f>P1890*U1890/1000000</f>
        <v>30.4708224</v>
      </c>
      <c r="AD1890" s="4">
        <f>AC1890*(1-Z1890/100)</f>
        <v>30.4708224</v>
      </c>
      <c r="AE1890" s="2" t="s">
        <v>66</v>
      </c>
      <c r="AF1890" s="2" t="s">
        <v>67</v>
      </c>
      <c r="AG1890" s="2"/>
      <c r="AH1890" s="2" t="s">
        <v>69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2404</v>
      </c>
      <c r="B1891" s="2" t="s">
        <v>2396</v>
      </c>
      <c r="C1891" s="2" t="s">
        <v>47</v>
      </c>
      <c r="D1891" s="2" t="s">
        <v>1613</v>
      </c>
      <c r="E1891" s="2" t="s">
        <v>1450</v>
      </c>
      <c r="F1891" s="2" t="s">
        <v>228</v>
      </c>
      <c r="G1891" s="2" t="s">
        <v>117</v>
      </c>
      <c r="H1891" s="2" t="s">
        <v>243</v>
      </c>
      <c r="I1891" s="2"/>
      <c r="J1891" s="2"/>
      <c r="K1891" s="2"/>
      <c r="L1891" s="2"/>
      <c r="M1891" s="2" t="s">
        <v>104</v>
      </c>
      <c r="N1891" s="3"/>
      <c r="O1891" s="3"/>
      <c r="P1891" s="4">
        <v>0.0</v>
      </c>
      <c r="Q1891" s="2" t="s">
        <v>105</v>
      </c>
      <c r="R1891" s="2" t="s">
        <v>106</v>
      </c>
      <c r="S1891" s="2" t="s">
        <v>107</v>
      </c>
      <c r="T1891" s="2" t="s">
        <v>108</v>
      </c>
      <c r="U1891" s="4">
        <f>0.0</f>
        <v>0.0</v>
      </c>
      <c r="V1891" s="2" t="s">
        <v>109</v>
      </c>
      <c r="W1891" s="2" t="s">
        <v>110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134</v>
      </c>
      <c r="AH1891" s="2" t="s">
        <v>69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2405</v>
      </c>
      <c r="B1892" s="2" t="s">
        <v>2406</v>
      </c>
      <c r="C1892" s="2" t="s">
        <v>47</v>
      </c>
      <c r="D1892" s="2" t="s">
        <v>1354</v>
      </c>
      <c r="E1892" s="2" t="s">
        <v>744</v>
      </c>
      <c r="F1892" s="2" t="s">
        <v>228</v>
      </c>
      <c r="G1892" s="2" t="s">
        <v>117</v>
      </c>
      <c r="H1892" s="2" t="s">
        <v>532</v>
      </c>
      <c r="I1892" s="2" t="s">
        <v>53</v>
      </c>
      <c r="J1892" s="2" t="s">
        <v>230</v>
      </c>
      <c r="K1892" s="2" t="s">
        <v>55</v>
      </c>
      <c r="L1892" s="2" t="s">
        <v>51</v>
      </c>
      <c r="M1892" s="2" t="s">
        <v>56</v>
      </c>
      <c r="N1892" s="3">
        <v>222186.5</v>
      </c>
      <c r="O1892" s="3" t="s">
        <v>57</v>
      </c>
      <c r="P1892" s="4">
        <f>IF(O1892="吨",N1892*1000,IF(O1892="万立方米",N1892*10000,""))</f>
        <v>222186500.0</v>
      </c>
      <c r="Q1892" s="2" t="s">
        <v>58</v>
      </c>
      <c r="R1892" s="2" t="s">
        <v>59</v>
      </c>
      <c r="S1892" s="2" t="s">
        <v>60</v>
      </c>
      <c r="T1892" s="2" t="s">
        <v>61</v>
      </c>
      <c r="U1892" s="4">
        <f>0.06</f>
        <v>0.06</v>
      </c>
      <c r="V1892" s="2" t="s">
        <v>62</v>
      </c>
      <c r="W1892" s="2" t="s">
        <v>63</v>
      </c>
      <c r="X1892" s="2" t="s">
        <v>64</v>
      </c>
      <c r="Y1892" s="2" t="s">
        <v>65</v>
      </c>
      <c r="Z1892" s="2">
        <v>0</v>
      </c>
      <c r="AA1892" s="2"/>
      <c r="AB1892" s="2"/>
      <c r="AC1892" s="4">
        <f>P1892*U1892/1000000</f>
        <v>13.33119</v>
      </c>
      <c r="AD1892" s="4">
        <f>AC1892*(1-Z1892/100)</f>
        <v>13.33119</v>
      </c>
      <c r="AE1892" s="2" t="s">
        <v>66</v>
      </c>
      <c r="AF1892" s="2" t="s">
        <v>67</v>
      </c>
      <c r="AG1892" s="2" t="s">
        <v>68</v>
      </c>
      <c r="AH1892" s="2" t="s">
        <v>69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2407</v>
      </c>
      <c r="B1893" s="2" t="s">
        <v>2406</v>
      </c>
      <c r="C1893" s="2" t="s">
        <v>47</v>
      </c>
      <c r="D1893" s="2" t="s">
        <v>1354</v>
      </c>
      <c r="E1893" s="2" t="s">
        <v>744</v>
      </c>
      <c r="F1893" s="2" t="s">
        <v>228</v>
      </c>
      <c r="G1893" s="2" t="s">
        <v>117</v>
      </c>
      <c r="H1893" s="2" t="s">
        <v>532</v>
      </c>
      <c r="I1893" s="2" t="s">
        <v>53</v>
      </c>
      <c r="J1893" s="2" t="s">
        <v>230</v>
      </c>
      <c r="K1893" s="2" t="s">
        <v>55</v>
      </c>
      <c r="L1893" s="2" t="s">
        <v>51</v>
      </c>
      <c r="M1893" s="2" t="s">
        <v>73</v>
      </c>
      <c r="N1893" s="3">
        <v>222186.5</v>
      </c>
      <c r="O1893" s="3" t="s">
        <v>57</v>
      </c>
      <c r="P1893" s="4">
        <f>IF(O1893="吨",N1893*1000,IF(O1893="万立方米",N1893*10000,""))</f>
        <v>222186500.0</v>
      </c>
      <c r="Q1893" s="2" t="s">
        <v>58</v>
      </c>
      <c r="R1893" s="2" t="s">
        <v>59</v>
      </c>
      <c r="S1893" s="2" t="s">
        <v>74</v>
      </c>
      <c r="T1893" s="2" t="s">
        <v>75</v>
      </c>
      <c r="U1893" s="4">
        <f>1.5</f>
        <v>1.5</v>
      </c>
      <c r="V1893" s="2" t="s">
        <v>62</v>
      </c>
      <c r="W1893" s="2" t="s">
        <v>76</v>
      </c>
      <c r="X1893" s="2" t="s">
        <v>64</v>
      </c>
      <c r="Y1893" s="2" t="s">
        <v>65</v>
      </c>
      <c r="Z1893" s="2">
        <v>0</v>
      </c>
      <c r="AA1893" s="2"/>
      <c r="AB1893" s="2"/>
      <c r="AC1893" s="4">
        <f>P1893*U1893/1000000</f>
        <v>333.27975</v>
      </c>
      <c r="AD1893" s="4">
        <f>AC1893*(1-Z1893/100)</f>
        <v>333.27975</v>
      </c>
      <c r="AE1893" s="2" t="s">
        <v>66</v>
      </c>
      <c r="AF1893" s="2" t="s">
        <v>67</v>
      </c>
      <c r="AG1893" s="2" t="s">
        <v>68</v>
      </c>
      <c r="AH1893" s="2" t="s">
        <v>69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2408</v>
      </c>
      <c r="B1894" s="2" t="s">
        <v>2406</v>
      </c>
      <c r="C1894" s="2" t="s">
        <v>47</v>
      </c>
      <c r="D1894" s="2" t="s">
        <v>1354</v>
      </c>
      <c r="E1894" s="2" t="s">
        <v>744</v>
      </c>
      <c r="F1894" s="2" t="s">
        <v>228</v>
      </c>
      <c r="G1894" s="2" t="s">
        <v>117</v>
      </c>
      <c r="H1894" s="2" t="s">
        <v>532</v>
      </c>
      <c r="I1894" s="2" t="s">
        <v>53</v>
      </c>
      <c r="J1894" s="2" t="s">
        <v>230</v>
      </c>
      <c r="K1894" s="2" t="s">
        <v>55</v>
      </c>
      <c r="L1894" s="2" t="s">
        <v>51</v>
      </c>
      <c r="M1894" s="2" t="s">
        <v>78</v>
      </c>
      <c r="N1894" s="3">
        <v>222186.5</v>
      </c>
      <c r="O1894" s="3" t="s">
        <v>57</v>
      </c>
      <c r="P1894" s="4">
        <f>IF(O1894="吨",N1894*1000,IF(O1894="万立方米",N1894*10000,""))</f>
        <v>222186500.0</v>
      </c>
      <c r="Q1894" s="2" t="s">
        <v>58</v>
      </c>
      <c r="R1894" s="2" t="s">
        <v>59</v>
      </c>
      <c r="S1894" s="2" t="s">
        <v>79</v>
      </c>
      <c r="T1894" s="2" t="s">
        <v>75</v>
      </c>
      <c r="U1894" s="4">
        <f>6.0</f>
        <v>6.0</v>
      </c>
      <c r="V1894" s="2" t="s">
        <v>62</v>
      </c>
      <c r="W1894" s="2" t="s">
        <v>80</v>
      </c>
      <c r="X1894" s="2" t="s">
        <v>64</v>
      </c>
      <c r="Y1894" s="2" t="s">
        <v>65</v>
      </c>
      <c r="Z1894" s="2">
        <v>0</v>
      </c>
      <c r="AA1894" s="2"/>
      <c r="AB1894" s="2"/>
      <c r="AC1894" s="4">
        <f>P1894*U1894/1000000</f>
        <v>1333.119</v>
      </c>
      <c r="AD1894" s="4">
        <f>AC1894*(1-Z1894/100)</f>
        <v>1333.119</v>
      </c>
      <c r="AE1894" s="2" t="s">
        <v>66</v>
      </c>
      <c r="AF1894" s="2" t="s">
        <v>67</v>
      </c>
      <c r="AG1894" s="2" t="s">
        <v>68</v>
      </c>
      <c r="AH1894" s="2" t="s">
        <v>69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2409</v>
      </c>
      <c r="B1895" s="2" t="s">
        <v>2406</v>
      </c>
      <c r="C1895" s="2" t="s">
        <v>47</v>
      </c>
      <c r="D1895" s="2" t="s">
        <v>1354</v>
      </c>
      <c r="E1895" s="2" t="s">
        <v>744</v>
      </c>
      <c r="F1895" s="2" t="s">
        <v>228</v>
      </c>
      <c r="G1895" s="2" t="s">
        <v>117</v>
      </c>
      <c r="H1895" s="2" t="s">
        <v>532</v>
      </c>
      <c r="I1895" s="2" t="s">
        <v>53</v>
      </c>
      <c r="J1895" s="2" t="s">
        <v>230</v>
      </c>
      <c r="K1895" s="2" t="s">
        <v>55</v>
      </c>
      <c r="L1895" s="2" t="s">
        <v>51</v>
      </c>
      <c r="M1895" s="2" t="s">
        <v>82</v>
      </c>
      <c r="N1895" s="3">
        <v>222186.5</v>
      </c>
      <c r="O1895" s="3" t="s">
        <v>57</v>
      </c>
      <c r="P1895" s="4">
        <f>IF(O1895="吨",N1895*1000,IF(O1895="万立方米",N1895*10000,""))</f>
        <v>222186500.0</v>
      </c>
      <c r="Q1895" s="2" t="s">
        <v>58</v>
      </c>
      <c r="R1895" s="2" t="s">
        <v>59</v>
      </c>
      <c r="S1895" s="2" t="s">
        <v>83</v>
      </c>
      <c r="T1895" s="2" t="s">
        <v>61</v>
      </c>
      <c r="U1895" s="4">
        <f>0.35</f>
        <v>0.35</v>
      </c>
      <c r="V1895" s="2" t="s">
        <v>62</v>
      </c>
      <c r="W1895" s="2" t="s">
        <v>84</v>
      </c>
      <c r="X1895" s="2" t="s">
        <v>64</v>
      </c>
      <c r="Y1895" s="2" t="s">
        <v>65</v>
      </c>
      <c r="Z1895" s="2">
        <v>0</v>
      </c>
      <c r="AA1895" s="2"/>
      <c r="AB1895" s="2"/>
      <c r="AC1895" s="4">
        <f>P1895*U1895/1000000</f>
        <v>77.765275</v>
      </c>
      <c r="AD1895" s="4">
        <f>AC1895*(1-Z1895/100)</f>
        <v>77.765275</v>
      </c>
      <c r="AE1895" s="2" t="s">
        <v>66</v>
      </c>
      <c r="AF1895" s="2" t="s">
        <v>67</v>
      </c>
      <c r="AG1895" s="2" t="s">
        <v>68</v>
      </c>
      <c r="AH1895" s="2" t="s">
        <v>69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2410</v>
      </c>
      <c r="B1896" s="2" t="s">
        <v>2406</v>
      </c>
      <c r="C1896" s="2" t="s">
        <v>47</v>
      </c>
      <c r="D1896" s="2" t="s">
        <v>1354</v>
      </c>
      <c r="E1896" s="2" t="s">
        <v>744</v>
      </c>
      <c r="F1896" s="2" t="s">
        <v>228</v>
      </c>
      <c r="G1896" s="2" t="s">
        <v>117</v>
      </c>
      <c r="H1896" s="2" t="s">
        <v>532</v>
      </c>
      <c r="I1896" s="2" t="s">
        <v>53</v>
      </c>
      <c r="J1896" s="2" t="s">
        <v>230</v>
      </c>
      <c r="K1896" s="2" t="s">
        <v>55</v>
      </c>
      <c r="L1896" s="2" t="s">
        <v>51</v>
      </c>
      <c r="M1896" s="2" t="s">
        <v>86</v>
      </c>
      <c r="N1896" s="3">
        <v>222186.5</v>
      </c>
      <c r="O1896" s="3" t="s">
        <v>57</v>
      </c>
      <c r="P1896" s="4">
        <f>IF(O1896="吨",N1896*1000,IF(O1896="万立方米",N1896*10000,""))</f>
        <v>222186500.0</v>
      </c>
      <c r="Q1896" s="2" t="s">
        <v>58</v>
      </c>
      <c r="R1896" s="2" t="s">
        <v>59</v>
      </c>
      <c r="S1896" s="2" t="s">
        <v>87</v>
      </c>
      <c r="T1896" s="2" t="s">
        <v>88</v>
      </c>
      <c r="U1896" s="4">
        <f>0.75</f>
        <v>0.75</v>
      </c>
      <c r="V1896" s="2" t="s">
        <v>62</v>
      </c>
      <c r="W1896" s="2" t="s">
        <v>89</v>
      </c>
      <c r="X1896" s="2" t="s">
        <v>64</v>
      </c>
      <c r="Y1896" s="2" t="s">
        <v>65</v>
      </c>
      <c r="Z1896" s="2">
        <v>0</v>
      </c>
      <c r="AA1896" s="2"/>
      <c r="AB1896" s="2"/>
      <c r="AC1896" s="4">
        <f>P1896*U1896/1000000</f>
        <v>166.639875</v>
      </c>
      <c r="AD1896" s="4">
        <f>AC1897*(1-AA1896/100)+(AC1896-AC1897)*(1-AB1896/100)</f>
        <v>166.639875</v>
      </c>
      <c r="AE1896" s="2" t="s">
        <v>66</v>
      </c>
      <c r="AF1896" s="2" t="s">
        <v>67</v>
      </c>
      <c r="AG1896" s="2" t="s">
        <v>68</v>
      </c>
      <c r="AH1896" s="2" t="s">
        <v>69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2411</v>
      </c>
      <c r="B1897" s="2" t="s">
        <v>2406</v>
      </c>
      <c r="C1897" s="2" t="s">
        <v>47</v>
      </c>
      <c r="D1897" s="2" t="s">
        <v>1354</v>
      </c>
      <c r="E1897" s="2" t="s">
        <v>744</v>
      </c>
      <c r="F1897" s="2" t="s">
        <v>228</v>
      </c>
      <c r="G1897" s="2" t="s">
        <v>117</v>
      </c>
      <c r="H1897" s="2" t="s">
        <v>532</v>
      </c>
      <c r="I1897" s="2" t="s">
        <v>53</v>
      </c>
      <c r="J1897" s="2" t="s">
        <v>230</v>
      </c>
      <c r="K1897" s="2" t="s">
        <v>55</v>
      </c>
      <c r="L1897" s="2" t="s">
        <v>51</v>
      </c>
      <c r="M1897" s="2" t="s">
        <v>91</v>
      </c>
      <c r="N1897" s="3">
        <v>222186.5</v>
      </c>
      <c r="O1897" s="3" t="s">
        <v>57</v>
      </c>
      <c r="P1897" s="4">
        <f>IF(O1897="吨",N1897*1000,IF(O1897="万立方米",N1897*10000,""))</f>
        <v>222186500.0</v>
      </c>
      <c r="Q1897" s="2" t="s">
        <v>58</v>
      </c>
      <c r="R1897" s="2" t="s">
        <v>59</v>
      </c>
      <c r="S1897" s="2" t="s">
        <v>92</v>
      </c>
      <c r="T1897" s="2" t="s">
        <v>88</v>
      </c>
      <c r="U1897" s="4">
        <f>0.75</f>
        <v>0.75</v>
      </c>
      <c r="V1897" s="2" t="s">
        <v>62</v>
      </c>
      <c r="W1897" s="2" t="s">
        <v>93</v>
      </c>
      <c r="X1897" s="2" t="s">
        <v>64</v>
      </c>
      <c r="Y1897" s="2" t="s">
        <v>65</v>
      </c>
      <c r="Z1897" s="2">
        <v>0</v>
      </c>
      <c r="AA1897" s="2"/>
      <c r="AB1897" s="2"/>
      <c r="AC1897" s="4">
        <f>P1897*U1897/1000000</f>
        <v>166.639875</v>
      </c>
      <c r="AD1897" s="4">
        <f>AC1897*(1-Z1897/100)</f>
        <v>166.639875</v>
      </c>
      <c r="AE1897" s="2" t="s">
        <v>66</v>
      </c>
      <c r="AF1897" s="2" t="s">
        <v>67</v>
      </c>
      <c r="AG1897" s="2" t="s">
        <v>68</v>
      </c>
      <c r="AH1897" s="2" t="s">
        <v>69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2412</v>
      </c>
      <c r="B1898" s="2" t="s">
        <v>2406</v>
      </c>
      <c r="C1898" s="2" t="s">
        <v>47</v>
      </c>
      <c r="D1898" s="2" t="s">
        <v>1354</v>
      </c>
      <c r="E1898" s="2" t="s">
        <v>744</v>
      </c>
      <c r="F1898" s="2" t="s">
        <v>228</v>
      </c>
      <c r="G1898" s="2" t="s">
        <v>117</v>
      </c>
      <c r="H1898" s="2" t="s">
        <v>532</v>
      </c>
      <c r="I1898" s="2" t="s">
        <v>53</v>
      </c>
      <c r="J1898" s="2" t="s">
        <v>230</v>
      </c>
      <c r="K1898" s="2" t="s">
        <v>55</v>
      </c>
      <c r="L1898" s="2" t="s">
        <v>51</v>
      </c>
      <c r="M1898" s="2" t="s">
        <v>95</v>
      </c>
      <c r="N1898" s="3">
        <v>222186.5</v>
      </c>
      <c r="O1898" s="3" t="s">
        <v>57</v>
      </c>
      <c r="P1898" s="4">
        <f>IF(O1898="吨",N1898*1000,IF(O1898="万立方米",N1898*10000,""))</f>
        <v>222186500.0</v>
      </c>
      <c r="Q1898" s="2" t="s">
        <v>58</v>
      </c>
      <c r="R1898" s="2" t="s">
        <v>59</v>
      </c>
      <c r="S1898" s="2" t="s">
        <v>96</v>
      </c>
      <c r="T1898" s="2" t="s">
        <v>97</v>
      </c>
      <c r="U1898" s="4">
        <f>1.7</f>
        <v>1.7</v>
      </c>
      <c r="V1898" s="2" t="s">
        <v>62</v>
      </c>
      <c r="W1898" s="2" t="s">
        <v>98</v>
      </c>
      <c r="X1898" s="2" t="s">
        <v>64</v>
      </c>
      <c r="Y1898" s="2" t="s">
        <v>65</v>
      </c>
      <c r="Z1898" s="2">
        <v>0</v>
      </c>
      <c r="AA1898" s="2"/>
      <c r="AB1898" s="2"/>
      <c r="AC1898" s="4">
        <f>P1898*U1898/1000000</f>
        <v>377.71705</v>
      </c>
      <c r="AD1898" s="4">
        <f>AC1898*(1-Z1898/100)</f>
        <v>377.71705</v>
      </c>
      <c r="AE1898" s="2" t="s">
        <v>66</v>
      </c>
      <c r="AF1898" s="2" t="s">
        <v>67</v>
      </c>
      <c r="AG1898" s="2" t="s">
        <v>68</v>
      </c>
      <c r="AH1898" s="2" t="s">
        <v>69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2413</v>
      </c>
      <c r="B1899" s="2" t="s">
        <v>2406</v>
      </c>
      <c r="C1899" s="2" t="s">
        <v>47</v>
      </c>
      <c r="D1899" s="2" t="s">
        <v>1354</v>
      </c>
      <c r="E1899" s="2" t="s">
        <v>744</v>
      </c>
      <c r="F1899" s="2" t="s">
        <v>228</v>
      </c>
      <c r="G1899" s="2" t="s">
        <v>117</v>
      </c>
      <c r="H1899" s="2" t="s">
        <v>532</v>
      </c>
      <c r="I1899" s="2" t="s">
        <v>53</v>
      </c>
      <c r="J1899" s="2" t="s">
        <v>230</v>
      </c>
      <c r="K1899" s="2" t="s">
        <v>55</v>
      </c>
      <c r="L1899" s="2" t="s">
        <v>51</v>
      </c>
      <c r="M1899" s="2" t="s">
        <v>100</v>
      </c>
      <c r="N1899" s="3">
        <v>222186.5</v>
      </c>
      <c r="O1899" s="3" t="s">
        <v>57</v>
      </c>
      <c r="P1899" s="4">
        <f>IF(O1899="吨",N1899*1000,IF(O1899="万立方米",N1899*10000,""))</f>
        <v>222186500.0</v>
      </c>
      <c r="Q1899" s="2" t="s">
        <v>58</v>
      </c>
      <c r="R1899" s="2" t="s">
        <v>59</v>
      </c>
      <c r="S1899" s="2" t="s">
        <v>101</v>
      </c>
      <c r="T1899" s="2" t="s">
        <v>75</v>
      </c>
      <c r="U1899" s="4">
        <f>0.12</f>
        <v>0.12</v>
      </c>
      <c r="V1899" s="2" t="s">
        <v>62</v>
      </c>
      <c r="W1899" s="2" t="s">
        <v>102</v>
      </c>
      <c r="X1899" s="2" t="s">
        <v>64</v>
      </c>
      <c r="Y1899" s="2" t="s">
        <v>65</v>
      </c>
      <c r="Z1899" s="2">
        <v>0</v>
      </c>
      <c r="AA1899" s="2"/>
      <c r="AB1899" s="2"/>
      <c r="AC1899" s="4">
        <f>P1899*U1899/1000000</f>
        <v>26.66238</v>
      </c>
      <c r="AD1899" s="4">
        <f>AC1899*(1-Z1899/100)</f>
        <v>26.66238</v>
      </c>
      <c r="AE1899" s="2" t="s">
        <v>66</v>
      </c>
      <c r="AF1899" s="2" t="s">
        <v>67</v>
      </c>
      <c r="AG1899" s="2" t="s">
        <v>68</v>
      </c>
      <c r="AH1899" s="2" t="s">
        <v>69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2414</v>
      </c>
      <c r="B1900" s="2" t="s">
        <v>2406</v>
      </c>
      <c r="C1900" s="2" t="s">
        <v>47</v>
      </c>
      <c r="D1900" s="2" t="s">
        <v>1354</v>
      </c>
      <c r="E1900" s="2" t="s">
        <v>744</v>
      </c>
      <c r="F1900" s="2" t="s">
        <v>228</v>
      </c>
      <c r="G1900" s="2" t="s">
        <v>117</v>
      </c>
      <c r="H1900" s="2" t="s">
        <v>532</v>
      </c>
      <c r="I1900" s="2" t="s">
        <v>161</v>
      </c>
      <c r="J1900" s="2" t="s">
        <v>180</v>
      </c>
      <c r="K1900" s="2" t="s">
        <v>180</v>
      </c>
      <c r="L1900" s="2" t="s">
        <v>181</v>
      </c>
      <c r="M1900" s="2" t="s">
        <v>56</v>
      </c>
      <c r="N1900" s="3">
        <v>16.55</v>
      </c>
      <c r="O1900" s="3" t="s">
        <v>182</v>
      </c>
      <c r="P1900" s="4">
        <f>IF(O1900="吨",N1900*1000,IF(O1900="万立方米",N1900*10000,""))</f>
        <v>165500.0</v>
      </c>
      <c r="Q1900" s="2" t="s">
        <v>183</v>
      </c>
      <c r="R1900" s="2" t="s">
        <v>184</v>
      </c>
      <c r="S1900" s="2" t="s">
        <v>185</v>
      </c>
      <c r="T1900" s="2" t="s">
        <v>75</v>
      </c>
      <c r="U1900" s="4">
        <f>0.001</f>
        <v>0.001</v>
      </c>
      <c r="V1900" s="2" t="s">
        <v>186</v>
      </c>
      <c r="W1900" s="2" t="s">
        <v>187</v>
      </c>
      <c r="X1900" s="2" t="s">
        <v>64</v>
      </c>
      <c r="Y1900" s="2" t="s">
        <v>65</v>
      </c>
      <c r="Z1900" s="2">
        <v>0</v>
      </c>
      <c r="AA1900" s="2"/>
      <c r="AB1900" s="2"/>
      <c r="AC1900" s="4">
        <f>P1900*U1900/1000000</f>
        <v>0.0001655</v>
      </c>
      <c r="AD1900" s="4">
        <f>AC1900*(1-Z1900/100)</f>
        <v>0.0001655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2415</v>
      </c>
      <c r="B1901" s="2" t="s">
        <v>2406</v>
      </c>
      <c r="C1901" s="2" t="s">
        <v>47</v>
      </c>
      <c r="D1901" s="2" t="s">
        <v>1354</v>
      </c>
      <c r="E1901" s="2" t="s">
        <v>744</v>
      </c>
      <c r="F1901" s="2" t="s">
        <v>228</v>
      </c>
      <c r="G1901" s="2" t="s">
        <v>117</v>
      </c>
      <c r="H1901" s="2" t="s">
        <v>532</v>
      </c>
      <c r="I1901" s="2" t="s">
        <v>161</v>
      </c>
      <c r="J1901" s="2" t="s">
        <v>180</v>
      </c>
      <c r="K1901" s="2" t="s">
        <v>180</v>
      </c>
      <c r="L1901" s="2" t="s">
        <v>181</v>
      </c>
      <c r="M1901" s="2" t="s">
        <v>73</v>
      </c>
      <c r="N1901" s="3">
        <v>16.55</v>
      </c>
      <c r="O1901" s="3" t="s">
        <v>182</v>
      </c>
      <c r="P1901" s="4">
        <f>IF(O1901="吨",N1901*1000,IF(O1901="万立方米",N1901*10000,""))</f>
        <v>165500.0</v>
      </c>
      <c r="Q1901" s="2" t="s">
        <v>183</v>
      </c>
      <c r="R1901" s="2" t="s">
        <v>184</v>
      </c>
      <c r="S1901" s="2" t="s">
        <v>189</v>
      </c>
      <c r="T1901" s="2" t="s">
        <v>75</v>
      </c>
      <c r="U1901" s="4">
        <f>0.35</f>
        <v>0.35</v>
      </c>
      <c r="V1901" s="2" t="s">
        <v>186</v>
      </c>
      <c r="W1901" s="2" t="s">
        <v>190</v>
      </c>
      <c r="X1901" s="2" t="s">
        <v>64</v>
      </c>
      <c r="Y1901" s="2" t="s">
        <v>65</v>
      </c>
      <c r="Z1901" s="2">
        <v>0</v>
      </c>
      <c r="AA1901" s="2"/>
      <c r="AB1901" s="2"/>
      <c r="AC1901" s="4">
        <f>P1901*U1901/1000000</f>
        <v>0.05792499999999999</v>
      </c>
      <c r="AD1901" s="4">
        <f>AC1901*(1-Z1901/100)</f>
        <v>0.05792499999999999</v>
      </c>
      <c r="AE1901" s="2" t="s">
        <v>66</v>
      </c>
      <c r="AF1901" s="2" t="s">
        <v>67</v>
      </c>
      <c r="AG1901" s="2" t="s">
        <v>68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2416</v>
      </c>
      <c r="B1902" s="2" t="s">
        <v>2406</v>
      </c>
      <c r="C1902" s="2" t="s">
        <v>47</v>
      </c>
      <c r="D1902" s="2" t="s">
        <v>1354</v>
      </c>
      <c r="E1902" s="2" t="s">
        <v>744</v>
      </c>
      <c r="F1902" s="2" t="s">
        <v>228</v>
      </c>
      <c r="G1902" s="2" t="s">
        <v>117</v>
      </c>
      <c r="H1902" s="2" t="s">
        <v>532</v>
      </c>
      <c r="I1902" s="2" t="s">
        <v>161</v>
      </c>
      <c r="J1902" s="2" t="s">
        <v>180</v>
      </c>
      <c r="K1902" s="2" t="s">
        <v>180</v>
      </c>
      <c r="L1902" s="2" t="s">
        <v>181</v>
      </c>
      <c r="M1902" s="2" t="s">
        <v>78</v>
      </c>
      <c r="N1902" s="3">
        <v>16.55</v>
      </c>
      <c r="O1902" s="3" t="s">
        <v>182</v>
      </c>
      <c r="P1902" s="4">
        <f>IF(O1902="吨",N1902*1000,IF(O1902="万立方米",N1902*10000,""))</f>
        <v>165500.0</v>
      </c>
      <c r="Q1902" s="2" t="s">
        <v>183</v>
      </c>
      <c r="R1902" s="2" t="s">
        <v>184</v>
      </c>
      <c r="S1902" s="2" t="s">
        <v>192</v>
      </c>
      <c r="T1902" s="2" t="s">
        <v>75</v>
      </c>
      <c r="U1902" s="4">
        <f>1.2</f>
        <v>1.2</v>
      </c>
      <c r="V1902" s="2" t="s">
        <v>186</v>
      </c>
      <c r="W1902" s="2" t="s">
        <v>193</v>
      </c>
      <c r="X1902" s="2" t="s">
        <v>64</v>
      </c>
      <c r="Y1902" s="2" t="s">
        <v>65</v>
      </c>
      <c r="Z1902" s="2">
        <v>0</v>
      </c>
      <c r="AA1902" s="2"/>
      <c r="AB1902" s="2"/>
      <c r="AC1902" s="4">
        <f>P1902*U1902/1000000</f>
        <v>0.1986</v>
      </c>
      <c r="AD1902" s="4">
        <f>AC1902*(1-Z1902/100)</f>
        <v>0.1986</v>
      </c>
      <c r="AE1902" s="2" t="s">
        <v>66</v>
      </c>
      <c r="AF1902" s="2" t="s">
        <v>67</v>
      </c>
      <c r="AG1902" s="2" t="s">
        <v>68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2417</v>
      </c>
      <c r="B1903" s="2" t="s">
        <v>2406</v>
      </c>
      <c r="C1903" s="2" t="s">
        <v>47</v>
      </c>
      <c r="D1903" s="2" t="s">
        <v>1354</v>
      </c>
      <c r="E1903" s="2" t="s">
        <v>744</v>
      </c>
      <c r="F1903" s="2" t="s">
        <v>228</v>
      </c>
      <c r="G1903" s="2" t="s">
        <v>117</v>
      </c>
      <c r="H1903" s="2" t="s">
        <v>532</v>
      </c>
      <c r="I1903" s="2" t="s">
        <v>161</v>
      </c>
      <c r="J1903" s="2" t="s">
        <v>180</v>
      </c>
      <c r="K1903" s="2" t="s">
        <v>180</v>
      </c>
      <c r="L1903" s="2" t="s">
        <v>181</v>
      </c>
      <c r="M1903" s="2" t="s">
        <v>82</v>
      </c>
      <c r="N1903" s="3">
        <v>16.55</v>
      </c>
      <c r="O1903" s="3" t="s">
        <v>182</v>
      </c>
      <c r="P1903" s="4">
        <f>IF(O1903="吨",N1903*1000,IF(O1903="万立方米",N1903*10000,""))</f>
        <v>165500.0</v>
      </c>
      <c r="Q1903" s="2" t="s">
        <v>183</v>
      </c>
      <c r="R1903" s="2" t="s">
        <v>184</v>
      </c>
      <c r="S1903" s="2" t="s">
        <v>195</v>
      </c>
      <c r="T1903" s="2" t="s">
        <v>75</v>
      </c>
      <c r="U1903" s="4">
        <f>0.002</f>
        <v>0.002</v>
      </c>
      <c r="V1903" s="2" t="s">
        <v>186</v>
      </c>
      <c r="W1903" s="2" t="s">
        <v>196</v>
      </c>
      <c r="X1903" s="2" t="s">
        <v>64</v>
      </c>
      <c r="Y1903" s="2" t="s">
        <v>65</v>
      </c>
      <c r="Z1903" s="2">
        <v>0</v>
      </c>
      <c r="AA1903" s="2"/>
      <c r="AB1903" s="2"/>
      <c r="AC1903" s="4">
        <f>P1903*U1903/1000000</f>
        <v>0.000331</v>
      </c>
      <c r="AD1903" s="4">
        <f>AC1903*(1-Z1903/100)</f>
        <v>0.000331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2418</v>
      </c>
      <c r="B1904" s="2" t="s">
        <v>2406</v>
      </c>
      <c r="C1904" s="2" t="s">
        <v>47</v>
      </c>
      <c r="D1904" s="2" t="s">
        <v>1354</v>
      </c>
      <c r="E1904" s="2" t="s">
        <v>744</v>
      </c>
      <c r="F1904" s="2" t="s">
        <v>228</v>
      </c>
      <c r="G1904" s="2" t="s">
        <v>117</v>
      </c>
      <c r="H1904" s="2" t="s">
        <v>532</v>
      </c>
      <c r="I1904" s="2" t="s">
        <v>161</v>
      </c>
      <c r="J1904" s="2" t="s">
        <v>180</v>
      </c>
      <c r="K1904" s="2" t="s">
        <v>180</v>
      </c>
      <c r="L1904" s="2" t="s">
        <v>181</v>
      </c>
      <c r="M1904" s="2" t="s">
        <v>86</v>
      </c>
      <c r="N1904" s="3">
        <v>16.55</v>
      </c>
      <c r="O1904" s="3" t="s">
        <v>182</v>
      </c>
      <c r="P1904" s="4">
        <f>IF(O1904="吨",N1904*1000,IF(O1904="万立方米",N1904*10000,""))</f>
        <v>165500.0</v>
      </c>
      <c r="Q1904" s="2" t="s">
        <v>183</v>
      </c>
      <c r="R1904" s="2" t="s">
        <v>184</v>
      </c>
      <c r="S1904" s="2" t="s">
        <v>198</v>
      </c>
      <c r="T1904" s="2" t="s">
        <v>75</v>
      </c>
      <c r="U1904" s="4">
        <f>0.01</f>
        <v>0.01</v>
      </c>
      <c r="V1904" s="2" t="s">
        <v>186</v>
      </c>
      <c r="W1904" s="2" t="s">
        <v>199</v>
      </c>
      <c r="X1904" s="2" t="s">
        <v>64</v>
      </c>
      <c r="Y1904" s="2" t="s">
        <v>65</v>
      </c>
      <c r="Z1904" s="2">
        <v>0</v>
      </c>
      <c r="AA1904" s="2"/>
      <c r="AB1904" s="2"/>
      <c r="AC1904" s="4">
        <f>P1904*U1904/1000000</f>
        <v>0.001655</v>
      </c>
      <c r="AD1904" s="4">
        <f>AC1905*(1-AA1904/100)+(AC1904-AC1905)*(1-AB1904/100)</f>
        <v>0.001655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2419</v>
      </c>
      <c r="B1905" s="2" t="s">
        <v>2406</v>
      </c>
      <c r="C1905" s="2" t="s">
        <v>47</v>
      </c>
      <c r="D1905" s="2" t="s">
        <v>1354</v>
      </c>
      <c r="E1905" s="2" t="s">
        <v>744</v>
      </c>
      <c r="F1905" s="2" t="s">
        <v>228</v>
      </c>
      <c r="G1905" s="2" t="s">
        <v>117</v>
      </c>
      <c r="H1905" s="2" t="s">
        <v>532</v>
      </c>
      <c r="I1905" s="2" t="s">
        <v>161</v>
      </c>
      <c r="J1905" s="2" t="s">
        <v>180</v>
      </c>
      <c r="K1905" s="2" t="s">
        <v>180</v>
      </c>
      <c r="L1905" s="2" t="s">
        <v>181</v>
      </c>
      <c r="M1905" s="2" t="s">
        <v>91</v>
      </c>
      <c r="N1905" s="3">
        <v>16.55</v>
      </c>
      <c r="O1905" s="3" t="s">
        <v>182</v>
      </c>
      <c r="P1905" s="4">
        <f>IF(O1905="吨",N1905*1000,IF(O1905="万立方米",N1905*10000,""))</f>
        <v>165500.0</v>
      </c>
      <c r="Q1905" s="2" t="s">
        <v>183</v>
      </c>
      <c r="R1905" s="2" t="s">
        <v>184</v>
      </c>
      <c r="S1905" s="2" t="s">
        <v>201</v>
      </c>
      <c r="T1905" s="2" t="s">
        <v>75</v>
      </c>
      <c r="U1905" s="4">
        <f>0.005</f>
        <v>0.005</v>
      </c>
      <c r="V1905" s="2" t="s">
        <v>186</v>
      </c>
      <c r="W1905" s="2" t="s">
        <v>202</v>
      </c>
      <c r="X1905" s="2" t="s">
        <v>64</v>
      </c>
      <c r="Y1905" s="2" t="s">
        <v>65</v>
      </c>
      <c r="Z1905" s="2">
        <v>0</v>
      </c>
      <c r="AA1905" s="2"/>
      <c r="AB1905" s="2"/>
      <c r="AC1905" s="4">
        <f>P1905*U1905/1000000</f>
        <v>0.0008275</v>
      </c>
      <c r="AD1905" s="4">
        <f>AC1905*(1-Z1905/100)</f>
        <v>0.0008275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2420</v>
      </c>
      <c r="B1906" s="2" t="s">
        <v>2406</v>
      </c>
      <c r="C1906" s="2" t="s">
        <v>47</v>
      </c>
      <c r="D1906" s="2" t="s">
        <v>1354</v>
      </c>
      <c r="E1906" s="2" t="s">
        <v>744</v>
      </c>
      <c r="F1906" s="2" t="s">
        <v>228</v>
      </c>
      <c r="G1906" s="2" t="s">
        <v>117</v>
      </c>
      <c r="H1906" s="2" t="s">
        <v>532</v>
      </c>
      <c r="I1906" s="2" t="s">
        <v>161</v>
      </c>
      <c r="J1906" s="2" t="s">
        <v>180</v>
      </c>
      <c r="K1906" s="2" t="s">
        <v>180</v>
      </c>
      <c r="L1906" s="2" t="s">
        <v>181</v>
      </c>
      <c r="M1906" s="2" t="s">
        <v>95</v>
      </c>
      <c r="N1906" s="3">
        <v>16.55</v>
      </c>
      <c r="O1906" s="3" t="s">
        <v>182</v>
      </c>
      <c r="P1906" s="4">
        <f>IF(O1906="吨",N1906*1000,IF(O1906="万立方米",N1906*10000,""))</f>
        <v>165500.0</v>
      </c>
      <c r="Q1906" s="2" t="s">
        <v>183</v>
      </c>
      <c r="R1906" s="2" t="s">
        <v>184</v>
      </c>
      <c r="S1906" s="2" t="s">
        <v>204</v>
      </c>
      <c r="T1906" s="2" t="s">
        <v>75</v>
      </c>
      <c r="U1906" s="4">
        <f>0.005</f>
        <v>0.005</v>
      </c>
      <c r="V1906" s="2" t="s">
        <v>186</v>
      </c>
      <c r="W1906" s="2" t="s">
        <v>205</v>
      </c>
      <c r="X1906" s="2" t="s">
        <v>64</v>
      </c>
      <c r="Y1906" s="2" t="s">
        <v>65</v>
      </c>
      <c r="Z1906" s="2">
        <v>0</v>
      </c>
      <c r="AA1906" s="2"/>
      <c r="AB1906" s="2"/>
      <c r="AC1906" s="4">
        <f>P1906*U1906/1000000</f>
        <v>0.0008275</v>
      </c>
      <c r="AD1906" s="4">
        <f>AC1906*(1-Z1906/100)</f>
        <v>0.0008275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2421</v>
      </c>
      <c r="B1907" s="2" t="s">
        <v>2406</v>
      </c>
      <c r="C1907" s="2" t="s">
        <v>47</v>
      </c>
      <c r="D1907" s="2" t="s">
        <v>1354</v>
      </c>
      <c r="E1907" s="2" t="s">
        <v>744</v>
      </c>
      <c r="F1907" s="2" t="s">
        <v>228</v>
      </c>
      <c r="G1907" s="2" t="s">
        <v>117</v>
      </c>
      <c r="H1907" s="2" t="s">
        <v>532</v>
      </c>
      <c r="I1907" s="2" t="s">
        <v>161</v>
      </c>
      <c r="J1907" s="2" t="s">
        <v>180</v>
      </c>
      <c r="K1907" s="2" t="s">
        <v>180</v>
      </c>
      <c r="L1907" s="2" t="s">
        <v>181</v>
      </c>
      <c r="M1907" s="2" t="s">
        <v>100</v>
      </c>
      <c r="N1907" s="3">
        <v>16.55</v>
      </c>
      <c r="O1907" s="3" t="s">
        <v>182</v>
      </c>
      <c r="P1907" s="4">
        <f>IF(O1907="吨",N1907*1000,IF(O1907="万立方米",N1907*10000,""))</f>
        <v>165500.0</v>
      </c>
      <c r="Q1907" s="2" t="s">
        <v>183</v>
      </c>
      <c r="R1907" s="2" t="s">
        <v>184</v>
      </c>
      <c r="S1907" s="2" t="s">
        <v>207</v>
      </c>
      <c r="T1907" s="2" t="s">
        <v>75</v>
      </c>
      <c r="U1907" s="4">
        <f>0.02</f>
        <v>0.02</v>
      </c>
      <c r="V1907" s="2" t="s">
        <v>186</v>
      </c>
      <c r="W1907" s="2" t="s">
        <v>208</v>
      </c>
      <c r="X1907" s="2" t="s">
        <v>64</v>
      </c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68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2422</v>
      </c>
      <c r="B1908" s="2" t="s">
        <v>2406</v>
      </c>
      <c r="C1908" s="2" t="s">
        <v>47</v>
      </c>
      <c r="D1908" s="2" t="s">
        <v>1354</v>
      </c>
      <c r="E1908" s="2" t="s">
        <v>744</v>
      </c>
      <c r="F1908" s="2" t="s">
        <v>228</v>
      </c>
      <c r="G1908" s="2" t="s">
        <v>117</v>
      </c>
      <c r="H1908" s="2" t="s">
        <v>532</v>
      </c>
      <c r="I1908" s="2"/>
      <c r="J1908" s="2"/>
      <c r="K1908" s="2"/>
      <c r="L1908" s="2"/>
      <c r="M1908" s="2" t="s">
        <v>104</v>
      </c>
      <c r="N1908" s="3"/>
      <c r="O1908" s="3"/>
      <c r="P1908" s="4">
        <v>0.0</v>
      </c>
      <c r="Q1908" s="2" t="s">
        <v>105</v>
      </c>
      <c r="R1908" s="2" t="s">
        <v>106</v>
      </c>
      <c r="S1908" s="2" t="s">
        <v>107</v>
      </c>
      <c r="T1908" s="2" t="s">
        <v>108</v>
      </c>
      <c r="U1908" s="4">
        <f>0.0</f>
        <v>0.0</v>
      </c>
      <c r="V1908" s="2" t="s">
        <v>109</v>
      </c>
      <c r="W1908" s="2" t="s">
        <v>110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111</v>
      </c>
      <c r="AH1908" s="2" t="s">
        <v>69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2423</v>
      </c>
      <c r="B1909" s="2" t="s">
        <v>2424</v>
      </c>
      <c r="C1909" s="2" t="s">
        <v>47</v>
      </c>
      <c r="D1909" s="2" t="s">
        <v>2028</v>
      </c>
      <c r="E1909" s="2" t="s">
        <v>227</v>
      </c>
      <c r="F1909" s="2" t="s">
        <v>178</v>
      </c>
      <c r="G1909" s="2" t="s">
        <v>51</v>
      </c>
      <c r="H1909" s="2" t="s">
        <v>138</v>
      </c>
      <c r="I1909" s="2" t="s">
        <v>53</v>
      </c>
      <c r="J1909" s="2" t="s">
        <v>54</v>
      </c>
      <c r="K1909" s="2" t="s">
        <v>55</v>
      </c>
      <c r="L1909" s="2" t="s">
        <v>51</v>
      </c>
      <c r="M1909" s="2" t="s">
        <v>56</v>
      </c>
      <c r="N1909" s="3">
        <v>848442.671</v>
      </c>
      <c r="O1909" s="3" t="s">
        <v>57</v>
      </c>
      <c r="P1909" s="4">
        <f>IF(O1909="吨",N1909*1000,IF(O1909="万立方米",N1909*10000,""))</f>
        <v>848442671.0</v>
      </c>
      <c r="Q1909" s="2" t="s">
        <v>58</v>
      </c>
      <c r="R1909" s="2" t="s">
        <v>59</v>
      </c>
      <c r="S1909" s="2" t="s">
        <v>60</v>
      </c>
      <c r="T1909" s="2" t="s">
        <v>61</v>
      </c>
      <c r="U1909" s="4">
        <f>0.06</f>
        <v>0.06</v>
      </c>
      <c r="V1909" s="2" t="s">
        <v>62</v>
      </c>
      <c r="W1909" s="2" t="s">
        <v>63</v>
      </c>
      <c r="X1909" s="2" t="s">
        <v>64</v>
      </c>
      <c r="Y1909" s="2" t="s">
        <v>65</v>
      </c>
      <c r="Z1909" s="2">
        <v>0</v>
      </c>
      <c r="AA1909" s="2"/>
      <c r="AB1909" s="2"/>
      <c r="AC1909" s="4">
        <f>P1909*U1909/1000000</f>
        <v>50.90656026</v>
      </c>
      <c r="AD1909" s="4">
        <f>AC1909*(1-Z1909/100)</f>
        <v>50.90656026</v>
      </c>
      <c r="AE1909" s="2" t="s">
        <v>66</v>
      </c>
      <c r="AF1909" s="2" t="s">
        <v>67</v>
      </c>
      <c r="AG1909" s="2" t="s">
        <v>68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2425</v>
      </c>
      <c r="B1910" s="2" t="s">
        <v>2424</v>
      </c>
      <c r="C1910" s="2" t="s">
        <v>47</v>
      </c>
      <c r="D1910" s="2" t="s">
        <v>2028</v>
      </c>
      <c r="E1910" s="2" t="s">
        <v>227</v>
      </c>
      <c r="F1910" s="2" t="s">
        <v>178</v>
      </c>
      <c r="G1910" s="2" t="s">
        <v>51</v>
      </c>
      <c r="H1910" s="2" t="s">
        <v>138</v>
      </c>
      <c r="I1910" s="2" t="s">
        <v>53</v>
      </c>
      <c r="J1910" s="2" t="s">
        <v>54</v>
      </c>
      <c r="K1910" s="2" t="s">
        <v>55</v>
      </c>
      <c r="L1910" s="2" t="s">
        <v>51</v>
      </c>
      <c r="M1910" s="2" t="s">
        <v>73</v>
      </c>
      <c r="N1910" s="3">
        <v>848442.671</v>
      </c>
      <c r="O1910" s="3" t="s">
        <v>57</v>
      </c>
      <c r="P1910" s="4">
        <f>IF(O1910="吨",N1910*1000,IF(O1910="万立方米",N1910*10000,""))</f>
        <v>848442671.0</v>
      </c>
      <c r="Q1910" s="2" t="s">
        <v>58</v>
      </c>
      <c r="R1910" s="2" t="s">
        <v>59</v>
      </c>
      <c r="S1910" s="2" t="s">
        <v>74</v>
      </c>
      <c r="T1910" s="2" t="s">
        <v>75</v>
      </c>
      <c r="U1910" s="4">
        <f>1.5</f>
        <v>1.5</v>
      </c>
      <c r="V1910" s="2" t="s">
        <v>62</v>
      </c>
      <c r="W1910" s="2" t="s">
        <v>76</v>
      </c>
      <c r="X1910" s="2" t="s">
        <v>64</v>
      </c>
      <c r="Y1910" s="2" t="s">
        <v>65</v>
      </c>
      <c r="Z1910" s="2">
        <v>0</v>
      </c>
      <c r="AA1910" s="2"/>
      <c r="AB1910" s="2"/>
      <c r="AC1910" s="4">
        <f>P1910*U1910/1000000</f>
        <v>1272.6640065</v>
      </c>
      <c r="AD1910" s="4">
        <f>AC1910*(1-Z1910/100)</f>
        <v>1272.6640065</v>
      </c>
      <c r="AE1910" s="2" t="s">
        <v>66</v>
      </c>
      <c r="AF1910" s="2" t="s">
        <v>67</v>
      </c>
      <c r="AG1910" s="2" t="s">
        <v>68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2426</v>
      </c>
      <c r="B1911" s="2" t="s">
        <v>2424</v>
      </c>
      <c r="C1911" s="2" t="s">
        <v>47</v>
      </c>
      <c r="D1911" s="2" t="s">
        <v>2028</v>
      </c>
      <c r="E1911" s="2" t="s">
        <v>227</v>
      </c>
      <c r="F1911" s="2" t="s">
        <v>178</v>
      </c>
      <c r="G1911" s="2" t="s">
        <v>51</v>
      </c>
      <c r="H1911" s="2" t="s">
        <v>138</v>
      </c>
      <c r="I1911" s="2" t="s">
        <v>53</v>
      </c>
      <c r="J1911" s="2" t="s">
        <v>54</v>
      </c>
      <c r="K1911" s="2" t="s">
        <v>55</v>
      </c>
      <c r="L1911" s="2" t="s">
        <v>51</v>
      </c>
      <c r="M1911" s="2" t="s">
        <v>78</v>
      </c>
      <c r="N1911" s="3">
        <v>848442.671</v>
      </c>
      <c r="O1911" s="3" t="s">
        <v>57</v>
      </c>
      <c r="P1911" s="4">
        <f>IF(O1911="吨",N1911*1000,IF(O1911="万立方米",N1911*10000,""))</f>
        <v>848442671.0</v>
      </c>
      <c r="Q1911" s="2" t="s">
        <v>58</v>
      </c>
      <c r="R1911" s="2" t="s">
        <v>59</v>
      </c>
      <c r="S1911" s="2" t="s">
        <v>79</v>
      </c>
      <c r="T1911" s="2" t="s">
        <v>75</v>
      </c>
      <c r="U1911" s="4">
        <f>6.0</f>
        <v>6.0</v>
      </c>
      <c r="V1911" s="2" t="s">
        <v>62</v>
      </c>
      <c r="W1911" s="2" t="s">
        <v>80</v>
      </c>
      <c r="X1911" s="2" t="s">
        <v>64</v>
      </c>
      <c r="Y1911" s="2" t="s">
        <v>65</v>
      </c>
      <c r="Z1911" s="2">
        <v>0</v>
      </c>
      <c r="AA1911" s="2"/>
      <c r="AB1911" s="2"/>
      <c r="AC1911" s="4">
        <f>P1911*U1911/1000000</f>
        <v>5090.656026</v>
      </c>
      <c r="AD1911" s="4">
        <f>AC1911*(1-Z1911/100)</f>
        <v>5090.656026</v>
      </c>
      <c r="AE1911" s="2" t="s">
        <v>66</v>
      </c>
      <c r="AF1911" s="2" t="s">
        <v>67</v>
      </c>
      <c r="AG1911" s="2" t="s">
        <v>68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2427</v>
      </c>
      <c r="B1912" s="2" t="s">
        <v>2424</v>
      </c>
      <c r="C1912" s="2" t="s">
        <v>47</v>
      </c>
      <c r="D1912" s="2" t="s">
        <v>2028</v>
      </c>
      <c r="E1912" s="2" t="s">
        <v>227</v>
      </c>
      <c r="F1912" s="2" t="s">
        <v>178</v>
      </c>
      <c r="G1912" s="2" t="s">
        <v>51</v>
      </c>
      <c r="H1912" s="2" t="s">
        <v>138</v>
      </c>
      <c r="I1912" s="2" t="s">
        <v>53</v>
      </c>
      <c r="J1912" s="2" t="s">
        <v>54</v>
      </c>
      <c r="K1912" s="2" t="s">
        <v>55</v>
      </c>
      <c r="L1912" s="2" t="s">
        <v>51</v>
      </c>
      <c r="M1912" s="2" t="s">
        <v>82</v>
      </c>
      <c r="N1912" s="3">
        <v>848442.671</v>
      </c>
      <c r="O1912" s="3" t="s">
        <v>57</v>
      </c>
      <c r="P1912" s="4">
        <f>IF(O1912="吨",N1912*1000,IF(O1912="万立方米",N1912*10000,""))</f>
        <v>848442671.0</v>
      </c>
      <c r="Q1912" s="2" t="s">
        <v>58</v>
      </c>
      <c r="R1912" s="2" t="s">
        <v>59</v>
      </c>
      <c r="S1912" s="2" t="s">
        <v>83</v>
      </c>
      <c r="T1912" s="2" t="s">
        <v>61</v>
      </c>
      <c r="U1912" s="4">
        <f>0.35</f>
        <v>0.35</v>
      </c>
      <c r="V1912" s="2" t="s">
        <v>62</v>
      </c>
      <c r="W1912" s="2" t="s">
        <v>84</v>
      </c>
      <c r="X1912" s="2" t="s">
        <v>64</v>
      </c>
      <c r="Y1912" s="2" t="s">
        <v>65</v>
      </c>
      <c r="Z1912" s="2">
        <v>0</v>
      </c>
      <c r="AA1912" s="2"/>
      <c r="AB1912" s="2"/>
      <c r="AC1912" s="4">
        <f>P1912*U1912/1000000</f>
        <v>296.95493485</v>
      </c>
      <c r="AD1912" s="4">
        <f>AC1912*(1-Z1912/100)</f>
        <v>296.95493485</v>
      </c>
      <c r="AE1912" s="2" t="s">
        <v>66</v>
      </c>
      <c r="AF1912" s="2" t="s">
        <v>67</v>
      </c>
      <c r="AG1912" s="2" t="s">
        <v>68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2428</v>
      </c>
      <c r="B1913" s="2" t="s">
        <v>2424</v>
      </c>
      <c r="C1913" s="2" t="s">
        <v>47</v>
      </c>
      <c r="D1913" s="2" t="s">
        <v>2028</v>
      </c>
      <c r="E1913" s="2" t="s">
        <v>227</v>
      </c>
      <c r="F1913" s="2" t="s">
        <v>178</v>
      </c>
      <c r="G1913" s="2" t="s">
        <v>51</v>
      </c>
      <c r="H1913" s="2" t="s">
        <v>138</v>
      </c>
      <c r="I1913" s="2" t="s">
        <v>53</v>
      </c>
      <c r="J1913" s="2" t="s">
        <v>54</v>
      </c>
      <c r="K1913" s="2" t="s">
        <v>55</v>
      </c>
      <c r="L1913" s="2" t="s">
        <v>51</v>
      </c>
      <c r="M1913" s="2" t="s">
        <v>86</v>
      </c>
      <c r="N1913" s="3">
        <v>848442.671</v>
      </c>
      <c r="O1913" s="3" t="s">
        <v>57</v>
      </c>
      <c r="P1913" s="4">
        <f>IF(O1913="吨",N1913*1000,IF(O1913="万立方米",N1913*10000,""))</f>
        <v>848442671.0</v>
      </c>
      <c r="Q1913" s="2" t="s">
        <v>58</v>
      </c>
      <c r="R1913" s="2" t="s">
        <v>59</v>
      </c>
      <c r="S1913" s="2" t="s">
        <v>87</v>
      </c>
      <c r="T1913" s="2" t="s">
        <v>88</v>
      </c>
      <c r="U1913" s="4">
        <f>0.75</f>
        <v>0.75</v>
      </c>
      <c r="V1913" s="2" t="s">
        <v>62</v>
      </c>
      <c r="W1913" s="2" t="s">
        <v>89</v>
      </c>
      <c r="X1913" s="2" t="s">
        <v>64</v>
      </c>
      <c r="Y1913" s="2" t="s">
        <v>65</v>
      </c>
      <c r="Z1913" s="2">
        <v>0</v>
      </c>
      <c r="AA1913" s="2"/>
      <c r="AB1913" s="2"/>
      <c r="AC1913" s="4">
        <f>P1913*U1913/1000000</f>
        <v>636.33200325</v>
      </c>
      <c r="AD1913" s="4">
        <f>AC1914*(1-AA1913/100)+(AC1913-AC1914)*(1-AB1913/100)</f>
        <v>636.33200325</v>
      </c>
      <c r="AE1913" s="2" t="s">
        <v>66</v>
      </c>
      <c r="AF1913" s="2" t="s">
        <v>67</v>
      </c>
      <c r="AG1913" s="2" t="s">
        <v>68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2429</v>
      </c>
      <c r="B1914" s="2" t="s">
        <v>2424</v>
      </c>
      <c r="C1914" s="2" t="s">
        <v>47</v>
      </c>
      <c r="D1914" s="2" t="s">
        <v>2028</v>
      </c>
      <c r="E1914" s="2" t="s">
        <v>227</v>
      </c>
      <c r="F1914" s="2" t="s">
        <v>178</v>
      </c>
      <c r="G1914" s="2" t="s">
        <v>51</v>
      </c>
      <c r="H1914" s="2" t="s">
        <v>138</v>
      </c>
      <c r="I1914" s="2" t="s">
        <v>53</v>
      </c>
      <c r="J1914" s="2" t="s">
        <v>54</v>
      </c>
      <c r="K1914" s="2" t="s">
        <v>55</v>
      </c>
      <c r="L1914" s="2" t="s">
        <v>51</v>
      </c>
      <c r="M1914" s="2" t="s">
        <v>91</v>
      </c>
      <c r="N1914" s="3">
        <v>848442.671</v>
      </c>
      <c r="O1914" s="3" t="s">
        <v>57</v>
      </c>
      <c r="P1914" s="4">
        <f>IF(O1914="吨",N1914*1000,IF(O1914="万立方米",N1914*10000,""))</f>
        <v>848442671.0</v>
      </c>
      <c r="Q1914" s="2" t="s">
        <v>58</v>
      </c>
      <c r="R1914" s="2" t="s">
        <v>59</v>
      </c>
      <c r="S1914" s="2" t="s">
        <v>92</v>
      </c>
      <c r="T1914" s="2" t="s">
        <v>88</v>
      </c>
      <c r="U1914" s="4">
        <f>0.75</f>
        <v>0.75</v>
      </c>
      <c r="V1914" s="2" t="s">
        <v>62</v>
      </c>
      <c r="W1914" s="2" t="s">
        <v>93</v>
      </c>
      <c r="X1914" s="2" t="s">
        <v>64</v>
      </c>
      <c r="Y1914" s="2" t="s">
        <v>65</v>
      </c>
      <c r="Z1914" s="2">
        <v>0</v>
      </c>
      <c r="AA1914" s="2"/>
      <c r="AB1914" s="2"/>
      <c r="AC1914" s="4">
        <f>P1914*U1914/1000000</f>
        <v>636.33200325</v>
      </c>
      <c r="AD1914" s="4">
        <f>AC1914*(1-Z1914/100)</f>
        <v>636.33200325</v>
      </c>
      <c r="AE1914" s="2" t="s">
        <v>66</v>
      </c>
      <c r="AF1914" s="2" t="s">
        <v>67</v>
      </c>
      <c r="AG1914" s="2" t="s">
        <v>68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2430</v>
      </c>
      <c r="B1915" s="2" t="s">
        <v>2424</v>
      </c>
      <c r="C1915" s="2" t="s">
        <v>47</v>
      </c>
      <c r="D1915" s="2" t="s">
        <v>2028</v>
      </c>
      <c r="E1915" s="2" t="s">
        <v>227</v>
      </c>
      <c r="F1915" s="2" t="s">
        <v>178</v>
      </c>
      <c r="G1915" s="2" t="s">
        <v>51</v>
      </c>
      <c r="H1915" s="2" t="s">
        <v>138</v>
      </c>
      <c r="I1915" s="2" t="s">
        <v>53</v>
      </c>
      <c r="J1915" s="2" t="s">
        <v>54</v>
      </c>
      <c r="K1915" s="2" t="s">
        <v>55</v>
      </c>
      <c r="L1915" s="2" t="s">
        <v>51</v>
      </c>
      <c r="M1915" s="2" t="s">
        <v>95</v>
      </c>
      <c r="N1915" s="3">
        <v>848442.671</v>
      </c>
      <c r="O1915" s="3" t="s">
        <v>57</v>
      </c>
      <c r="P1915" s="4">
        <f>IF(O1915="吨",N1915*1000,IF(O1915="万立方米",N1915*10000,""))</f>
        <v>848442671.0</v>
      </c>
      <c r="Q1915" s="2" t="s">
        <v>58</v>
      </c>
      <c r="R1915" s="2" t="s">
        <v>59</v>
      </c>
      <c r="S1915" s="2" t="s">
        <v>96</v>
      </c>
      <c r="T1915" s="2" t="s">
        <v>97</v>
      </c>
      <c r="U1915" s="4">
        <f>1.7</f>
        <v>1.7</v>
      </c>
      <c r="V1915" s="2" t="s">
        <v>62</v>
      </c>
      <c r="W1915" s="2" t="s">
        <v>98</v>
      </c>
      <c r="X1915" s="2" t="s">
        <v>64</v>
      </c>
      <c r="Y1915" s="2" t="s">
        <v>65</v>
      </c>
      <c r="Z1915" s="2">
        <v>0</v>
      </c>
      <c r="AA1915" s="2"/>
      <c r="AB1915" s="2"/>
      <c r="AC1915" s="4">
        <f>P1915*U1915/1000000</f>
        <v>1442.3525407</v>
      </c>
      <c r="AD1915" s="4">
        <f>AC1915*(1-Z1915/100)</f>
        <v>1442.3525407</v>
      </c>
      <c r="AE1915" s="2" t="s">
        <v>66</v>
      </c>
      <c r="AF1915" s="2" t="s">
        <v>67</v>
      </c>
      <c r="AG1915" s="2" t="s">
        <v>68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2431</v>
      </c>
      <c r="B1916" s="2" t="s">
        <v>2424</v>
      </c>
      <c r="C1916" s="2" t="s">
        <v>47</v>
      </c>
      <c r="D1916" s="2" t="s">
        <v>2028</v>
      </c>
      <c r="E1916" s="2" t="s">
        <v>227</v>
      </c>
      <c r="F1916" s="2" t="s">
        <v>178</v>
      </c>
      <c r="G1916" s="2" t="s">
        <v>51</v>
      </c>
      <c r="H1916" s="2" t="s">
        <v>138</v>
      </c>
      <c r="I1916" s="2" t="s">
        <v>53</v>
      </c>
      <c r="J1916" s="2" t="s">
        <v>54</v>
      </c>
      <c r="K1916" s="2" t="s">
        <v>55</v>
      </c>
      <c r="L1916" s="2" t="s">
        <v>51</v>
      </c>
      <c r="M1916" s="2" t="s">
        <v>100</v>
      </c>
      <c r="N1916" s="3">
        <v>848442.671</v>
      </c>
      <c r="O1916" s="3" t="s">
        <v>57</v>
      </c>
      <c r="P1916" s="4">
        <f>IF(O1916="吨",N1916*1000,IF(O1916="万立方米",N1916*10000,""))</f>
        <v>848442671.0</v>
      </c>
      <c r="Q1916" s="2" t="s">
        <v>58</v>
      </c>
      <c r="R1916" s="2" t="s">
        <v>59</v>
      </c>
      <c r="S1916" s="2" t="s">
        <v>101</v>
      </c>
      <c r="T1916" s="2" t="s">
        <v>75</v>
      </c>
      <c r="U1916" s="4">
        <f>0.12</f>
        <v>0.12</v>
      </c>
      <c r="V1916" s="2" t="s">
        <v>62</v>
      </c>
      <c r="W1916" s="2" t="s">
        <v>102</v>
      </c>
      <c r="X1916" s="2" t="s">
        <v>64</v>
      </c>
      <c r="Y1916" s="2" t="s">
        <v>65</v>
      </c>
      <c r="Z1916" s="2">
        <v>0</v>
      </c>
      <c r="AA1916" s="2"/>
      <c r="AB1916" s="2"/>
      <c r="AC1916" s="4">
        <f>P1916*U1916/1000000</f>
        <v>101.81312052</v>
      </c>
      <c r="AD1916" s="4">
        <f>AC1916*(1-Z1916/100)</f>
        <v>101.81312052</v>
      </c>
      <c r="AE1916" s="2" t="s">
        <v>66</v>
      </c>
      <c r="AF1916" s="2" t="s">
        <v>67</v>
      </c>
      <c r="AG1916" s="2" t="s">
        <v>68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2432</v>
      </c>
      <c r="B1917" s="2" t="s">
        <v>2424</v>
      </c>
      <c r="C1917" s="2" t="s">
        <v>47</v>
      </c>
      <c r="D1917" s="2" t="s">
        <v>2028</v>
      </c>
      <c r="E1917" s="2" t="s">
        <v>227</v>
      </c>
      <c r="F1917" s="2" t="s">
        <v>178</v>
      </c>
      <c r="G1917" s="2" t="s">
        <v>51</v>
      </c>
      <c r="H1917" s="2" t="s">
        <v>138</v>
      </c>
      <c r="I1917" s="2" t="s">
        <v>161</v>
      </c>
      <c r="J1917" s="2" t="s">
        <v>279</v>
      </c>
      <c r="K1917" s="2" t="s">
        <v>55</v>
      </c>
      <c r="L1917" s="2" t="s">
        <v>51</v>
      </c>
      <c r="M1917" s="2" t="s">
        <v>56</v>
      </c>
      <c r="N1917" s="3">
        <v>173.146</v>
      </c>
      <c r="O1917" s="3" t="s">
        <v>57</v>
      </c>
      <c r="P1917" s="4">
        <f>IF(O1917="吨",N1917*1000,IF(O1917="万立方米",N1917*10000,""))</f>
        <v>173146.0</v>
      </c>
      <c r="Q1917" s="2" t="s">
        <v>58</v>
      </c>
      <c r="R1917" s="2" t="s">
        <v>59</v>
      </c>
      <c r="S1917" s="2" t="s">
        <v>60</v>
      </c>
      <c r="T1917" s="2" t="s">
        <v>61</v>
      </c>
      <c r="U1917" s="4">
        <f>0.06</f>
        <v>0.06</v>
      </c>
      <c r="V1917" s="2" t="s">
        <v>62</v>
      </c>
      <c r="W1917" s="2" t="s">
        <v>63</v>
      </c>
      <c r="X1917" s="2" t="s">
        <v>64</v>
      </c>
      <c r="Y1917" s="2" t="s">
        <v>65</v>
      </c>
      <c r="Z1917" s="2">
        <v>0</v>
      </c>
      <c r="AA1917" s="2"/>
      <c r="AB1917" s="2"/>
      <c r="AC1917" s="4">
        <f>P1917*U1917/1000000</f>
        <v>0.01038876</v>
      </c>
      <c r="AD1917" s="4">
        <f>AC1917*(1-Z1917/100)</f>
        <v>0.01038876</v>
      </c>
      <c r="AE1917" s="2" t="s">
        <v>66</v>
      </c>
      <c r="AF1917" s="2" t="s">
        <v>67</v>
      </c>
      <c r="AG1917" s="2" t="s">
        <v>68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2433</v>
      </c>
      <c r="B1918" s="2" t="s">
        <v>2424</v>
      </c>
      <c r="C1918" s="2" t="s">
        <v>47</v>
      </c>
      <c r="D1918" s="2" t="s">
        <v>2028</v>
      </c>
      <c r="E1918" s="2" t="s">
        <v>227</v>
      </c>
      <c r="F1918" s="2" t="s">
        <v>178</v>
      </c>
      <c r="G1918" s="2" t="s">
        <v>51</v>
      </c>
      <c r="H1918" s="2" t="s">
        <v>138</v>
      </c>
      <c r="I1918" s="2" t="s">
        <v>161</v>
      </c>
      <c r="J1918" s="2" t="s">
        <v>279</v>
      </c>
      <c r="K1918" s="2" t="s">
        <v>55</v>
      </c>
      <c r="L1918" s="2" t="s">
        <v>51</v>
      </c>
      <c r="M1918" s="2" t="s">
        <v>73</v>
      </c>
      <c r="N1918" s="3">
        <v>173.146</v>
      </c>
      <c r="O1918" s="3" t="s">
        <v>57</v>
      </c>
      <c r="P1918" s="4">
        <f>IF(O1918="吨",N1918*1000,IF(O1918="万立方米",N1918*10000,""))</f>
        <v>173146.0</v>
      </c>
      <c r="Q1918" s="2" t="s">
        <v>58</v>
      </c>
      <c r="R1918" s="2" t="s">
        <v>59</v>
      </c>
      <c r="S1918" s="2" t="s">
        <v>74</v>
      </c>
      <c r="T1918" s="2" t="s">
        <v>75</v>
      </c>
      <c r="U1918" s="4">
        <f>1.5</f>
        <v>1.5</v>
      </c>
      <c r="V1918" s="2" t="s">
        <v>62</v>
      </c>
      <c r="W1918" s="2" t="s">
        <v>76</v>
      </c>
      <c r="X1918" s="2" t="s">
        <v>64</v>
      </c>
      <c r="Y1918" s="2" t="s">
        <v>65</v>
      </c>
      <c r="Z1918" s="2">
        <v>0</v>
      </c>
      <c r="AA1918" s="2"/>
      <c r="AB1918" s="2"/>
      <c r="AC1918" s="4">
        <f>P1918*U1918/1000000</f>
        <v>0.259719</v>
      </c>
      <c r="AD1918" s="4">
        <f>AC1918*(1-Z1918/100)</f>
        <v>0.259719</v>
      </c>
      <c r="AE1918" s="2" t="s">
        <v>66</v>
      </c>
      <c r="AF1918" s="2" t="s">
        <v>67</v>
      </c>
      <c r="AG1918" s="2" t="s">
        <v>68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2434</v>
      </c>
      <c r="B1919" s="2" t="s">
        <v>2424</v>
      </c>
      <c r="C1919" s="2" t="s">
        <v>47</v>
      </c>
      <c r="D1919" s="2" t="s">
        <v>2028</v>
      </c>
      <c r="E1919" s="2" t="s">
        <v>227</v>
      </c>
      <c r="F1919" s="2" t="s">
        <v>178</v>
      </c>
      <c r="G1919" s="2" t="s">
        <v>51</v>
      </c>
      <c r="H1919" s="2" t="s">
        <v>138</v>
      </c>
      <c r="I1919" s="2" t="s">
        <v>161</v>
      </c>
      <c r="J1919" s="2" t="s">
        <v>279</v>
      </c>
      <c r="K1919" s="2" t="s">
        <v>55</v>
      </c>
      <c r="L1919" s="2" t="s">
        <v>51</v>
      </c>
      <c r="M1919" s="2" t="s">
        <v>78</v>
      </c>
      <c r="N1919" s="3">
        <v>173.146</v>
      </c>
      <c r="O1919" s="3" t="s">
        <v>57</v>
      </c>
      <c r="P1919" s="4">
        <f>IF(O1919="吨",N1919*1000,IF(O1919="万立方米",N1919*10000,""))</f>
        <v>173146.0</v>
      </c>
      <c r="Q1919" s="2" t="s">
        <v>58</v>
      </c>
      <c r="R1919" s="2" t="s">
        <v>59</v>
      </c>
      <c r="S1919" s="2" t="s">
        <v>79</v>
      </c>
      <c r="T1919" s="2" t="s">
        <v>75</v>
      </c>
      <c r="U1919" s="4">
        <f>6.0</f>
        <v>6.0</v>
      </c>
      <c r="V1919" s="2" t="s">
        <v>62</v>
      </c>
      <c r="W1919" s="2" t="s">
        <v>80</v>
      </c>
      <c r="X1919" s="2" t="s">
        <v>64</v>
      </c>
      <c r="Y1919" s="2" t="s">
        <v>65</v>
      </c>
      <c r="Z1919" s="2">
        <v>0</v>
      </c>
      <c r="AA1919" s="2"/>
      <c r="AB1919" s="2"/>
      <c r="AC1919" s="4">
        <f>P1919*U1919/1000000</f>
        <v>1.038876</v>
      </c>
      <c r="AD1919" s="4">
        <f>AC1919*(1-Z1919/100)</f>
        <v>1.038876</v>
      </c>
      <c r="AE1919" s="2" t="s">
        <v>66</v>
      </c>
      <c r="AF1919" s="2" t="s">
        <v>67</v>
      </c>
      <c r="AG1919" s="2" t="s">
        <v>68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2435</v>
      </c>
      <c r="B1920" s="2" t="s">
        <v>2424</v>
      </c>
      <c r="C1920" s="2" t="s">
        <v>47</v>
      </c>
      <c r="D1920" s="2" t="s">
        <v>2028</v>
      </c>
      <c r="E1920" s="2" t="s">
        <v>227</v>
      </c>
      <c r="F1920" s="2" t="s">
        <v>178</v>
      </c>
      <c r="G1920" s="2" t="s">
        <v>51</v>
      </c>
      <c r="H1920" s="2" t="s">
        <v>138</v>
      </c>
      <c r="I1920" s="2" t="s">
        <v>161</v>
      </c>
      <c r="J1920" s="2" t="s">
        <v>279</v>
      </c>
      <c r="K1920" s="2" t="s">
        <v>55</v>
      </c>
      <c r="L1920" s="2" t="s">
        <v>51</v>
      </c>
      <c r="M1920" s="2" t="s">
        <v>82</v>
      </c>
      <c r="N1920" s="3">
        <v>173.146</v>
      </c>
      <c r="O1920" s="3" t="s">
        <v>57</v>
      </c>
      <c r="P1920" s="4">
        <f>IF(O1920="吨",N1920*1000,IF(O1920="万立方米",N1920*10000,""))</f>
        <v>173146.0</v>
      </c>
      <c r="Q1920" s="2" t="s">
        <v>58</v>
      </c>
      <c r="R1920" s="2" t="s">
        <v>59</v>
      </c>
      <c r="S1920" s="2" t="s">
        <v>83</v>
      </c>
      <c r="T1920" s="2" t="s">
        <v>61</v>
      </c>
      <c r="U1920" s="4">
        <f>0.35</f>
        <v>0.35</v>
      </c>
      <c r="V1920" s="2" t="s">
        <v>62</v>
      </c>
      <c r="W1920" s="2" t="s">
        <v>84</v>
      </c>
      <c r="X1920" s="2" t="s">
        <v>64</v>
      </c>
      <c r="Y1920" s="2" t="s">
        <v>65</v>
      </c>
      <c r="Z1920" s="2">
        <v>0</v>
      </c>
      <c r="AA1920" s="2"/>
      <c r="AB1920" s="2"/>
      <c r="AC1920" s="4">
        <f>P1920*U1920/1000000</f>
        <v>0.0606011</v>
      </c>
      <c r="AD1920" s="4">
        <f>AC1920*(1-Z1920/100)</f>
        <v>0.0606011</v>
      </c>
      <c r="AE1920" s="2" t="s">
        <v>66</v>
      </c>
      <c r="AF1920" s="2" t="s">
        <v>67</v>
      </c>
      <c r="AG1920" s="2" t="s">
        <v>68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2436</v>
      </c>
      <c r="B1921" s="2" t="s">
        <v>2424</v>
      </c>
      <c r="C1921" s="2" t="s">
        <v>47</v>
      </c>
      <c r="D1921" s="2" t="s">
        <v>2028</v>
      </c>
      <c r="E1921" s="2" t="s">
        <v>227</v>
      </c>
      <c r="F1921" s="2" t="s">
        <v>178</v>
      </c>
      <c r="G1921" s="2" t="s">
        <v>51</v>
      </c>
      <c r="H1921" s="2" t="s">
        <v>138</v>
      </c>
      <c r="I1921" s="2" t="s">
        <v>161</v>
      </c>
      <c r="J1921" s="2" t="s">
        <v>279</v>
      </c>
      <c r="K1921" s="2" t="s">
        <v>55</v>
      </c>
      <c r="L1921" s="2" t="s">
        <v>51</v>
      </c>
      <c r="M1921" s="2" t="s">
        <v>86</v>
      </c>
      <c r="N1921" s="3">
        <v>173.146</v>
      </c>
      <c r="O1921" s="3" t="s">
        <v>57</v>
      </c>
      <c r="P1921" s="4">
        <f>IF(O1921="吨",N1921*1000,IF(O1921="万立方米",N1921*10000,""))</f>
        <v>173146.0</v>
      </c>
      <c r="Q1921" s="2" t="s">
        <v>58</v>
      </c>
      <c r="R1921" s="2" t="s">
        <v>59</v>
      </c>
      <c r="S1921" s="2" t="s">
        <v>87</v>
      </c>
      <c r="T1921" s="2" t="s">
        <v>88</v>
      </c>
      <c r="U1921" s="4">
        <f>0.75</f>
        <v>0.75</v>
      </c>
      <c r="V1921" s="2" t="s">
        <v>62</v>
      </c>
      <c r="W1921" s="2" t="s">
        <v>89</v>
      </c>
      <c r="X1921" s="2" t="s">
        <v>64</v>
      </c>
      <c r="Y1921" s="2" t="s">
        <v>65</v>
      </c>
      <c r="Z1921" s="2">
        <v>0</v>
      </c>
      <c r="AA1921" s="2"/>
      <c r="AB1921" s="2"/>
      <c r="AC1921" s="4">
        <f>P1921*U1921/1000000</f>
        <v>0.1298595</v>
      </c>
      <c r="AD1921" s="4">
        <f>AC1922*(1-AA1921/100)+(AC1921-AC1922)*(1-AB1921/100)</f>
        <v>0.1298595</v>
      </c>
      <c r="AE1921" s="2" t="s">
        <v>66</v>
      </c>
      <c r="AF1921" s="2" t="s">
        <v>67</v>
      </c>
      <c r="AG1921" s="2" t="s">
        <v>68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2437</v>
      </c>
      <c r="B1922" s="2" t="s">
        <v>2424</v>
      </c>
      <c r="C1922" s="2" t="s">
        <v>47</v>
      </c>
      <c r="D1922" s="2" t="s">
        <v>2028</v>
      </c>
      <c r="E1922" s="2" t="s">
        <v>227</v>
      </c>
      <c r="F1922" s="2" t="s">
        <v>178</v>
      </c>
      <c r="G1922" s="2" t="s">
        <v>51</v>
      </c>
      <c r="H1922" s="2" t="s">
        <v>138</v>
      </c>
      <c r="I1922" s="2" t="s">
        <v>161</v>
      </c>
      <c r="J1922" s="2" t="s">
        <v>279</v>
      </c>
      <c r="K1922" s="2" t="s">
        <v>55</v>
      </c>
      <c r="L1922" s="2" t="s">
        <v>51</v>
      </c>
      <c r="M1922" s="2" t="s">
        <v>91</v>
      </c>
      <c r="N1922" s="3">
        <v>173.146</v>
      </c>
      <c r="O1922" s="3" t="s">
        <v>57</v>
      </c>
      <c r="P1922" s="4">
        <f>IF(O1922="吨",N1922*1000,IF(O1922="万立方米",N1922*10000,""))</f>
        <v>173146.0</v>
      </c>
      <c r="Q1922" s="2" t="s">
        <v>58</v>
      </c>
      <c r="R1922" s="2" t="s">
        <v>59</v>
      </c>
      <c r="S1922" s="2" t="s">
        <v>92</v>
      </c>
      <c r="T1922" s="2" t="s">
        <v>88</v>
      </c>
      <c r="U1922" s="4">
        <f>0.75</f>
        <v>0.75</v>
      </c>
      <c r="V1922" s="2" t="s">
        <v>62</v>
      </c>
      <c r="W1922" s="2" t="s">
        <v>93</v>
      </c>
      <c r="X1922" s="2" t="s">
        <v>64</v>
      </c>
      <c r="Y1922" s="2" t="s">
        <v>65</v>
      </c>
      <c r="Z1922" s="2">
        <v>0</v>
      </c>
      <c r="AA1922" s="2"/>
      <c r="AB1922" s="2"/>
      <c r="AC1922" s="4">
        <f>P1922*U1922/1000000</f>
        <v>0.1298595</v>
      </c>
      <c r="AD1922" s="4">
        <f>AC1922*(1-Z1922/100)</f>
        <v>0.1298595</v>
      </c>
      <c r="AE1922" s="2" t="s">
        <v>66</v>
      </c>
      <c r="AF1922" s="2" t="s">
        <v>67</v>
      </c>
      <c r="AG1922" s="2" t="s">
        <v>68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2438</v>
      </c>
      <c r="B1923" s="2" t="s">
        <v>2424</v>
      </c>
      <c r="C1923" s="2" t="s">
        <v>47</v>
      </c>
      <c r="D1923" s="2" t="s">
        <v>2028</v>
      </c>
      <c r="E1923" s="2" t="s">
        <v>227</v>
      </c>
      <c r="F1923" s="2" t="s">
        <v>178</v>
      </c>
      <c r="G1923" s="2" t="s">
        <v>51</v>
      </c>
      <c r="H1923" s="2" t="s">
        <v>138</v>
      </c>
      <c r="I1923" s="2" t="s">
        <v>161</v>
      </c>
      <c r="J1923" s="2" t="s">
        <v>279</v>
      </c>
      <c r="K1923" s="2" t="s">
        <v>55</v>
      </c>
      <c r="L1923" s="2" t="s">
        <v>51</v>
      </c>
      <c r="M1923" s="2" t="s">
        <v>95</v>
      </c>
      <c r="N1923" s="3">
        <v>173.146</v>
      </c>
      <c r="O1923" s="3" t="s">
        <v>57</v>
      </c>
      <c r="P1923" s="4">
        <f>IF(O1923="吨",N1923*1000,IF(O1923="万立方米",N1923*10000,""))</f>
        <v>173146.0</v>
      </c>
      <c r="Q1923" s="2" t="s">
        <v>58</v>
      </c>
      <c r="R1923" s="2" t="s">
        <v>59</v>
      </c>
      <c r="S1923" s="2" t="s">
        <v>96</v>
      </c>
      <c r="T1923" s="2" t="s">
        <v>97</v>
      </c>
      <c r="U1923" s="4">
        <f>1.7</f>
        <v>1.7</v>
      </c>
      <c r="V1923" s="2" t="s">
        <v>62</v>
      </c>
      <c r="W1923" s="2" t="s">
        <v>98</v>
      </c>
      <c r="X1923" s="2" t="s">
        <v>64</v>
      </c>
      <c r="Y1923" s="2" t="s">
        <v>65</v>
      </c>
      <c r="Z1923" s="2">
        <v>0</v>
      </c>
      <c r="AA1923" s="2"/>
      <c r="AB1923" s="2"/>
      <c r="AC1923" s="4">
        <f>P1923*U1923/1000000</f>
        <v>0.2943482</v>
      </c>
      <c r="AD1923" s="4">
        <f>AC1923*(1-Z1923/100)</f>
        <v>0.2943482</v>
      </c>
      <c r="AE1923" s="2" t="s">
        <v>66</v>
      </c>
      <c r="AF1923" s="2" t="s">
        <v>67</v>
      </c>
      <c r="AG1923" s="2" t="s">
        <v>68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2439</v>
      </c>
      <c r="B1924" s="2" t="s">
        <v>2424</v>
      </c>
      <c r="C1924" s="2" t="s">
        <v>47</v>
      </c>
      <c r="D1924" s="2" t="s">
        <v>2028</v>
      </c>
      <c r="E1924" s="2" t="s">
        <v>227</v>
      </c>
      <c r="F1924" s="2" t="s">
        <v>178</v>
      </c>
      <c r="G1924" s="2" t="s">
        <v>51</v>
      </c>
      <c r="H1924" s="2" t="s">
        <v>138</v>
      </c>
      <c r="I1924" s="2" t="s">
        <v>161</v>
      </c>
      <c r="J1924" s="2" t="s">
        <v>279</v>
      </c>
      <c r="K1924" s="2" t="s">
        <v>55</v>
      </c>
      <c r="L1924" s="2" t="s">
        <v>51</v>
      </c>
      <c r="M1924" s="2" t="s">
        <v>100</v>
      </c>
      <c r="N1924" s="3">
        <v>173.146</v>
      </c>
      <c r="O1924" s="3" t="s">
        <v>57</v>
      </c>
      <c r="P1924" s="4">
        <f>IF(O1924="吨",N1924*1000,IF(O1924="万立方米",N1924*10000,""))</f>
        <v>173146.0</v>
      </c>
      <c r="Q1924" s="2" t="s">
        <v>58</v>
      </c>
      <c r="R1924" s="2" t="s">
        <v>59</v>
      </c>
      <c r="S1924" s="2" t="s">
        <v>101</v>
      </c>
      <c r="T1924" s="2" t="s">
        <v>75</v>
      </c>
      <c r="U1924" s="4">
        <f>0.12</f>
        <v>0.12</v>
      </c>
      <c r="V1924" s="2" t="s">
        <v>62</v>
      </c>
      <c r="W1924" s="2" t="s">
        <v>102</v>
      </c>
      <c r="X1924" s="2" t="s">
        <v>64</v>
      </c>
      <c r="Y1924" s="2" t="s">
        <v>65</v>
      </c>
      <c r="Z1924" s="2">
        <v>0</v>
      </c>
      <c r="AA1924" s="2"/>
      <c r="AB1924" s="2"/>
      <c r="AC1924" s="4">
        <f>P1924*U1924/1000000</f>
        <v>0.02077752</v>
      </c>
      <c r="AD1924" s="4">
        <f>AC1924*(1-Z1924/100)</f>
        <v>0.02077752</v>
      </c>
      <c r="AE1924" s="2" t="s">
        <v>66</v>
      </c>
      <c r="AF1924" s="2" t="s">
        <v>67</v>
      </c>
      <c r="AG1924" s="2" t="s">
        <v>68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2440</v>
      </c>
      <c r="B1925" s="2" t="s">
        <v>2424</v>
      </c>
      <c r="C1925" s="2" t="s">
        <v>47</v>
      </c>
      <c r="D1925" s="2" t="s">
        <v>2028</v>
      </c>
      <c r="E1925" s="2" t="s">
        <v>227</v>
      </c>
      <c r="F1925" s="2" t="s">
        <v>178</v>
      </c>
      <c r="G1925" s="2" t="s">
        <v>51</v>
      </c>
      <c r="H1925" s="2" t="s">
        <v>138</v>
      </c>
      <c r="I1925" s="2"/>
      <c r="J1925" s="2"/>
      <c r="K1925" s="2" t="s">
        <v>147</v>
      </c>
      <c r="L1925" s="2" t="s">
        <v>148</v>
      </c>
      <c r="M1925" s="2" t="s">
        <v>104</v>
      </c>
      <c r="N1925" s="3"/>
      <c r="O1925" s="3"/>
      <c r="P1925" s="4">
        <v>848442671.0</v>
      </c>
      <c r="Q1925" s="2" t="s">
        <v>105</v>
      </c>
      <c r="R1925" s="2" t="s">
        <v>106</v>
      </c>
      <c r="S1925" s="2" t="s">
        <v>107</v>
      </c>
      <c r="T1925" s="2" t="s">
        <v>108</v>
      </c>
      <c r="U1925" s="4">
        <f>0.0</f>
        <v>0.0</v>
      </c>
      <c r="V1925" s="2" t="s">
        <v>109</v>
      </c>
      <c r="W1925" s="2" t="s">
        <v>110</v>
      </c>
      <c r="X1925" s="2"/>
      <c r="Y1925" s="2" t="s">
        <v>65</v>
      </c>
      <c r="Z1925" s="2">
        <v>0</v>
      </c>
      <c r="AA1925" s="2"/>
      <c r="AB1925" s="2"/>
      <c r="AC1925" s="4">
        <f>P1925*U1925/1000000</f>
        <v>0.0</v>
      </c>
      <c r="AD1925" s="4">
        <f>AC1925*(1-Z1925/100)</f>
        <v>0.0</v>
      </c>
      <c r="AE1925" s="2" t="s">
        <v>66</v>
      </c>
      <c r="AF1925" s="2" t="s">
        <v>67</v>
      </c>
      <c r="AG1925" s="2" t="s">
        <v>68</v>
      </c>
      <c r="AH1925" s="2" t="s">
        <v>69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2441</v>
      </c>
      <c r="B1926" s="2" t="s">
        <v>2442</v>
      </c>
      <c r="C1926" s="2" t="s">
        <v>47</v>
      </c>
      <c r="D1926" s="2" t="s">
        <v>2443</v>
      </c>
      <c r="E1926" s="2" t="s">
        <v>1493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51</v>
      </c>
      <c r="M1926" s="2" t="s">
        <v>56</v>
      </c>
      <c r="N1926" s="3">
        <v>305196</v>
      </c>
      <c r="O1926" s="3" t="s">
        <v>57</v>
      </c>
      <c r="P1926" s="4">
        <f>IF(O1926="吨",N1926*1000,IF(O1926="万立方米",N1926*10000,""))</f>
        <v>305196000.0</v>
      </c>
      <c r="Q1926" s="2" t="s">
        <v>58</v>
      </c>
      <c r="R1926" s="2" t="s">
        <v>59</v>
      </c>
      <c r="S1926" s="2" t="s">
        <v>60</v>
      </c>
      <c r="T1926" s="2" t="s">
        <v>61</v>
      </c>
      <c r="U1926" s="4">
        <f>0.06</f>
        <v>0.06</v>
      </c>
      <c r="V1926" s="2" t="s">
        <v>62</v>
      </c>
      <c r="W1926" s="2" t="s">
        <v>63</v>
      </c>
      <c r="X1926" s="2" t="s">
        <v>64</v>
      </c>
      <c r="Y1926" s="2" t="s">
        <v>65</v>
      </c>
      <c r="Z1926" s="2">
        <v>0</v>
      </c>
      <c r="AA1926" s="2"/>
      <c r="AB1926" s="2"/>
      <c r="AC1926" s="4">
        <f>P1926*U1926/1000000</f>
        <v>18.31176</v>
      </c>
      <c r="AD1926" s="4">
        <f>AC1926*(1-Z1926/100)</f>
        <v>18.31176</v>
      </c>
      <c r="AE1926" s="2" t="s">
        <v>66</v>
      </c>
      <c r="AF1926" s="2" t="s">
        <v>67</v>
      </c>
      <c r="AG1926" s="2" t="s">
        <v>68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2444</v>
      </c>
      <c r="B1927" s="2" t="s">
        <v>2442</v>
      </c>
      <c r="C1927" s="2" t="s">
        <v>47</v>
      </c>
      <c r="D1927" s="2" t="s">
        <v>2443</v>
      </c>
      <c r="E1927" s="2" t="s">
        <v>1493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51</v>
      </c>
      <c r="M1927" s="2" t="s">
        <v>73</v>
      </c>
      <c r="N1927" s="3">
        <v>305196</v>
      </c>
      <c r="O1927" s="3" t="s">
        <v>57</v>
      </c>
      <c r="P1927" s="4">
        <f>IF(O1927="吨",N1927*1000,IF(O1927="万立方米",N1927*10000,""))</f>
        <v>305196000.0</v>
      </c>
      <c r="Q1927" s="2" t="s">
        <v>58</v>
      </c>
      <c r="R1927" s="2" t="s">
        <v>59</v>
      </c>
      <c r="S1927" s="2" t="s">
        <v>74</v>
      </c>
      <c r="T1927" s="2" t="s">
        <v>75</v>
      </c>
      <c r="U1927" s="4">
        <f>1.5</f>
        <v>1.5</v>
      </c>
      <c r="V1927" s="2" t="s">
        <v>62</v>
      </c>
      <c r="W1927" s="2" t="s">
        <v>76</v>
      </c>
      <c r="X1927" s="2" t="s">
        <v>64</v>
      </c>
      <c r="Y1927" s="2" t="s">
        <v>65</v>
      </c>
      <c r="Z1927" s="2">
        <v>0</v>
      </c>
      <c r="AA1927" s="2"/>
      <c r="AB1927" s="2"/>
      <c r="AC1927" s="4">
        <f>P1927*U1927/1000000</f>
        <v>457.794</v>
      </c>
      <c r="AD1927" s="4">
        <f>AC1927*(1-Z1927/100)</f>
        <v>457.794</v>
      </c>
      <c r="AE1927" s="2" t="s">
        <v>66</v>
      </c>
      <c r="AF1927" s="2" t="s">
        <v>67</v>
      </c>
      <c r="AG1927" s="2" t="s">
        <v>68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2445</v>
      </c>
      <c r="B1928" s="2" t="s">
        <v>2442</v>
      </c>
      <c r="C1928" s="2" t="s">
        <v>47</v>
      </c>
      <c r="D1928" s="2" t="s">
        <v>2443</v>
      </c>
      <c r="E1928" s="2" t="s">
        <v>1493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51</v>
      </c>
      <c r="M1928" s="2" t="s">
        <v>78</v>
      </c>
      <c r="N1928" s="3">
        <v>305196</v>
      </c>
      <c r="O1928" s="3" t="s">
        <v>57</v>
      </c>
      <c r="P1928" s="4">
        <f>IF(O1928="吨",N1928*1000,IF(O1928="万立方米",N1928*10000,""))</f>
        <v>305196000.0</v>
      </c>
      <c r="Q1928" s="2" t="s">
        <v>58</v>
      </c>
      <c r="R1928" s="2" t="s">
        <v>59</v>
      </c>
      <c r="S1928" s="2" t="s">
        <v>79</v>
      </c>
      <c r="T1928" s="2" t="s">
        <v>75</v>
      </c>
      <c r="U1928" s="4">
        <f>6.0</f>
        <v>6.0</v>
      </c>
      <c r="V1928" s="2" t="s">
        <v>62</v>
      </c>
      <c r="W1928" s="2" t="s">
        <v>80</v>
      </c>
      <c r="X1928" s="2" t="s">
        <v>64</v>
      </c>
      <c r="Y1928" s="2" t="s">
        <v>65</v>
      </c>
      <c r="Z1928" s="2">
        <v>0</v>
      </c>
      <c r="AA1928" s="2"/>
      <c r="AB1928" s="2"/>
      <c r="AC1928" s="4">
        <f>P1928*U1928/1000000</f>
        <v>1831.176</v>
      </c>
      <c r="AD1928" s="4">
        <f>AC1928*(1-Z1928/100)</f>
        <v>1831.176</v>
      </c>
      <c r="AE1928" s="2" t="s">
        <v>66</v>
      </c>
      <c r="AF1928" s="2" t="s">
        <v>67</v>
      </c>
      <c r="AG1928" s="2" t="s">
        <v>68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2446</v>
      </c>
      <c r="B1929" s="2" t="s">
        <v>2442</v>
      </c>
      <c r="C1929" s="2" t="s">
        <v>47</v>
      </c>
      <c r="D1929" s="2" t="s">
        <v>2443</v>
      </c>
      <c r="E1929" s="2" t="s">
        <v>1493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51</v>
      </c>
      <c r="M1929" s="2" t="s">
        <v>82</v>
      </c>
      <c r="N1929" s="3">
        <v>305196</v>
      </c>
      <c r="O1929" s="3" t="s">
        <v>57</v>
      </c>
      <c r="P1929" s="4">
        <f>IF(O1929="吨",N1929*1000,IF(O1929="万立方米",N1929*10000,""))</f>
        <v>305196000.0</v>
      </c>
      <c r="Q1929" s="2" t="s">
        <v>58</v>
      </c>
      <c r="R1929" s="2" t="s">
        <v>59</v>
      </c>
      <c r="S1929" s="2" t="s">
        <v>83</v>
      </c>
      <c r="T1929" s="2" t="s">
        <v>61</v>
      </c>
      <c r="U1929" s="4">
        <f>0.35</f>
        <v>0.35</v>
      </c>
      <c r="V1929" s="2" t="s">
        <v>62</v>
      </c>
      <c r="W1929" s="2" t="s">
        <v>84</v>
      </c>
      <c r="X1929" s="2" t="s">
        <v>64</v>
      </c>
      <c r="Y1929" s="2" t="s">
        <v>65</v>
      </c>
      <c r="Z1929" s="2">
        <v>0</v>
      </c>
      <c r="AA1929" s="2"/>
      <c r="AB1929" s="2"/>
      <c r="AC1929" s="4">
        <f>P1929*U1929/1000000</f>
        <v>106.8186</v>
      </c>
      <c r="AD1929" s="4">
        <f>AC1929*(1-Z1929/100)</f>
        <v>106.8186</v>
      </c>
      <c r="AE1929" s="2" t="s">
        <v>66</v>
      </c>
      <c r="AF1929" s="2" t="s">
        <v>67</v>
      </c>
      <c r="AG1929" s="2" t="s">
        <v>68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2447</v>
      </c>
      <c r="B1930" s="2" t="s">
        <v>2442</v>
      </c>
      <c r="C1930" s="2" t="s">
        <v>47</v>
      </c>
      <c r="D1930" s="2" t="s">
        <v>2443</v>
      </c>
      <c r="E1930" s="2" t="s">
        <v>1493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51</v>
      </c>
      <c r="M1930" s="2" t="s">
        <v>86</v>
      </c>
      <c r="N1930" s="3">
        <v>305196</v>
      </c>
      <c r="O1930" s="3" t="s">
        <v>57</v>
      </c>
      <c r="P1930" s="4">
        <f>IF(O1930="吨",N1930*1000,IF(O1930="万立方米",N1930*10000,""))</f>
        <v>305196000.0</v>
      </c>
      <c r="Q1930" s="2" t="s">
        <v>58</v>
      </c>
      <c r="R1930" s="2" t="s">
        <v>59</v>
      </c>
      <c r="S1930" s="2" t="s">
        <v>87</v>
      </c>
      <c r="T1930" s="2" t="s">
        <v>88</v>
      </c>
      <c r="U1930" s="4">
        <f>0.75</f>
        <v>0.75</v>
      </c>
      <c r="V1930" s="2" t="s">
        <v>62</v>
      </c>
      <c r="W1930" s="2" t="s">
        <v>89</v>
      </c>
      <c r="X1930" s="2" t="s">
        <v>64</v>
      </c>
      <c r="Y1930" s="2" t="s">
        <v>65</v>
      </c>
      <c r="Z1930" s="2">
        <v>0</v>
      </c>
      <c r="AA1930" s="2"/>
      <c r="AB1930" s="2"/>
      <c r="AC1930" s="4">
        <f>P1930*U1930/1000000</f>
        <v>228.897</v>
      </c>
      <c r="AD1930" s="4">
        <f>AC1931*(1-AA1930/100)+(AC1930-AC1931)*(1-AB1930/100)</f>
        <v>228.897</v>
      </c>
      <c r="AE1930" s="2" t="s">
        <v>66</v>
      </c>
      <c r="AF1930" s="2" t="s">
        <v>67</v>
      </c>
      <c r="AG1930" s="2" t="s">
        <v>68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2448</v>
      </c>
      <c r="B1931" s="2" t="s">
        <v>2442</v>
      </c>
      <c r="C1931" s="2" t="s">
        <v>47</v>
      </c>
      <c r="D1931" s="2" t="s">
        <v>2443</v>
      </c>
      <c r="E1931" s="2" t="s">
        <v>1493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51</v>
      </c>
      <c r="M1931" s="2" t="s">
        <v>91</v>
      </c>
      <c r="N1931" s="3">
        <v>305196</v>
      </c>
      <c r="O1931" s="3" t="s">
        <v>57</v>
      </c>
      <c r="P1931" s="4">
        <f>IF(O1931="吨",N1931*1000,IF(O1931="万立方米",N1931*10000,""))</f>
        <v>305196000.0</v>
      </c>
      <c r="Q1931" s="2" t="s">
        <v>58</v>
      </c>
      <c r="R1931" s="2" t="s">
        <v>59</v>
      </c>
      <c r="S1931" s="2" t="s">
        <v>92</v>
      </c>
      <c r="T1931" s="2" t="s">
        <v>88</v>
      </c>
      <c r="U1931" s="4">
        <f>0.75</f>
        <v>0.75</v>
      </c>
      <c r="V1931" s="2" t="s">
        <v>62</v>
      </c>
      <c r="W1931" s="2" t="s">
        <v>93</v>
      </c>
      <c r="X1931" s="2" t="s">
        <v>64</v>
      </c>
      <c r="Y1931" s="2" t="s">
        <v>65</v>
      </c>
      <c r="Z1931" s="2">
        <v>0</v>
      </c>
      <c r="AA1931" s="2"/>
      <c r="AB1931" s="2"/>
      <c r="AC1931" s="4">
        <f>P1931*U1931/1000000</f>
        <v>228.897</v>
      </c>
      <c r="AD1931" s="4">
        <f>AC1931*(1-Z1931/100)</f>
        <v>228.897</v>
      </c>
      <c r="AE1931" s="2" t="s">
        <v>66</v>
      </c>
      <c r="AF1931" s="2" t="s">
        <v>67</v>
      </c>
      <c r="AG1931" s="2" t="s">
        <v>68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2449</v>
      </c>
      <c r="B1932" s="2" t="s">
        <v>2442</v>
      </c>
      <c r="C1932" s="2" t="s">
        <v>47</v>
      </c>
      <c r="D1932" s="2" t="s">
        <v>2443</v>
      </c>
      <c r="E1932" s="2" t="s">
        <v>1493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51</v>
      </c>
      <c r="M1932" s="2" t="s">
        <v>95</v>
      </c>
      <c r="N1932" s="3">
        <v>305196</v>
      </c>
      <c r="O1932" s="3" t="s">
        <v>57</v>
      </c>
      <c r="P1932" s="4">
        <f>IF(O1932="吨",N1932*1000,IF(O1932="万立方米",N1932*10000,""))</f>
        <v>305196000.0</v>
      </c>
      <c r="Q1932" s="2" t="s">
        <v>58</v>
      </c>
      <c r="R1932" s="2" t="s">
        <v>59</v>
      </c>
      <c r="S1932" s="2" t="s">
        <v>96</v>
      </c>
      <c r="T1932" s="2" t="s">
        <v>97</v>
      </c>
      <c r="U1932" s="4">
        <f>1.7</f>
        <v>1.7</v>
      </c>
      <c r="V1932" s="2" t="s">
        <v>62</v>
      </c>
      <c r="W1932" s="2" t="s">
        <v>98</v>
      </c>
      <c r="X1932" s="2" t="s">
        <v>64</v>
      </c>
      <c r="Y1932" s="2" t="s">
        <v>65</v>
      </c>
      <c r="Z1932" s="2">
        <v>0</v>
      </c>
      <c r="AA1932" s="2"/>
      <c r="AB1932" s="2"/>
      <c r="AC1932" s="4">
        <f>P1932*U1932/1000000</f>
        <v>518.8332</v>
      </c>
      <c r="AD1932" s="4">
        <f>AC1932*(1-Z1932/100)</f>
        <v>518.8332</v>
      </c>
      <c r="AE1932" s="2" t="s">
        <v>66</v>
      </c>
      <c r="AF1932" s="2" t="s">
        <v>67</v>
      </c>
      <c r="AG1932" s="2" t="s">
        <v>68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2450</v>
      </c>
      <c r="B1933" s="2" t="s">
        <v>2442</v>
      </c>
      <c r="C1933" s="2" t="s">
        <v>47</v>
      </c>
      <c r="D1933" s="2" t="s">
        <v>2443</v>
      </c>
      <c r="E1933" s="2" t="s">
        <v>1493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51</v>
      </c>
      <c r="M1933" s="2" t="s">
        <v>100</v>
      </c>
      <c r="N1933" s="3">
        <v>305196</v>
      </c>
      <c r="O1933" s="3" t="s">
        <v>57</v>
      </c>
      <c r="P1933" s="4">
        <f>IF(O1933="吨",N1933*1000,IF(O1933="万立方米",N1933*10000,""))</f>
        <v>305196000.0</v>
      </c>
      <c r="Q1933" s="2" t="s">
        <v>58</v>
      </c>
      <c r="R1933" s="2" t="s">
        <v>59</v>
      </c>
      <c r="S1933" s="2" t="s">
        <v>101</v>
      </c>
      <c r="T1933" s="2" t="s">
        <v>75</v>
      </c>
      <c r="U1933" s="4">
        <f>0.12</f>
        <v>0.12</v>
      </c>
      <c r="V1933" s="2" t="s">
        <v>62</v>
      </c>
      <c r="W1933" s="2" t="s">
        <v>102</v>
      </c>
      <c r="X1933" s="2" t="s">
        <v>64</v>
      </c>
      <c r="Y1933" s="2" t="s">
        <v>65</v>
      </c>
      <c r="Z1933" s="2">
        <v>0</v>
      </c>
      <c r="AA1933" s="2"/>
      <c r="AB1933" s="2"/>
      <c r="AC1933" s="4">
        <f>P1933*U1933/1000000</f>
        <v>36.62352</v>
      </c>
      <c r="AD1933" s="4">
        <f>AC1933*(1-Z1933/100)</f>
        <v>36.62352</v>
      </c>
      <c r="AE1933" s="2" t="s">
        <v>66</v>
      </c>
      <c r="AF1933" s="2" t="s">
        <v>67</v>
      </c>
      <c r="AG1933" s="2" t="s">
        <v>68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2451</v>
      </c>
      <c r="B1934" s="2" t="s">
        <v>2442</v>
      </c>
      <c r="C1934" s="2" t="s">
        <v>47</v>
      </c>
      <c r="D1934" s="2" t="s">
        <v>2443</v>
      </c>
      <c r="E1934" s="2" t="s">
        <v>1493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147</v>
      </c>
      <c r="L1934" s="2" t="s">
        <v>148</v>
      </c>
      <c r="M1934" s="2" t="s">
        <v>104</v>
      </c>
      <c r="N1934" s="3"/>
      <c r="O1934" s="3"/>
      <c r="P1934" s="4">
        <v>305196000.0</v>
      </c>
      <c r="Q1934" s="2" t="s">
        <v>105</v>
      </c>
      <c r="R1934" s="2" t="s">
        <v>106</v>
      </c>
      <c r="S1934" s="2" t="s">
        <v>107</v>
      </c>
      <c r="T1934" s="2" t="s">
        <v>108</v>
      </c>
      <c r="U1934" s="4">
        <f>0.0</f>
        <v>0.0</v>
      </c>
      <c r="V1934" s="2" t="s">
        <v>109</v>
      </c>
      <c r="W1934" s="2" t="s">
        <v>110</v>
      </c>
      <c r="X1934" s="2"/>
      <c r="Y1934" s="2" t="s">
        <v>65</v>
      </c>
      <c r="Z1934" s="2">
        <v>0</v>
      </c>
      <c r="AA1934" s="2"/>
      <c r="AB1934" s="2"/>
      <c r="AC1934" s="4">
        <f>P1934*U1934/1000000</f>
        <v>0.0</v>
      </c>
      <c r="AD1934" s="4">
        <f>AC1934*(1-Z1934/100)</f>
        <v>0.0</v>
      </c>
      <c r="AE1934" s="2" t="s">
        <v>66</v>
      </c>
      <c r="AF1934" s="2" t="s">
        <v>67</v>
      </c>
      <c r="AG1934" s="2" t="s">
        <v>68</v>
      </c>
      <c r="AH1934" s="2" t="s">
        <v>69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2452</v>
      </c>
      <c r="B1935" s="2" t="s">
        <v>2453</v>
      </c>
      <c r="C1935" s="2" t="s">
        <v>47</v>
      </c>
      <c r="D1935" s="2" t="s">
        <v>2454</v>
      </c>
      <c r="E1935" s="2" t="s">
        <v>595</v>
      </c>
      <c r="F1935" s="2" t="s">
        <v>228</v>
      </c>
      <c r="G1935" s="2" t="s">
        <v>117</v>
      </c>
      <c r="H1935" s="2" t="s">
        <v>52</v>
      </c>
      <c r="I1935" s="2" t="s">
        <v>53</v>
      </c>
      <c r="J1935" s="2" t="s">
        <v>230</v>
      </c>
      <c r="K1935" s="2" t="s">
        <v>55</v>
      </c>
      <c r="L1935" s="2" t="s">
        <v>51</v>
      </c>
      <c r="M1935" s="2" t="s">
        <v>56</v>
      </c>
      <c r="N1935" s="3">
        <v>188087.175</v>
      </c>
      <c r="O1935" s="3" t="s">
        <v>57</v>
      </c>
      <c r="P1935" s="4">
        <f>IF(O1935="吨",N1935*1000,IF(O1935="万立方米",N1935*10000,""))</f>
        <v>188087175.0</v>
      </c>
      <c r="Q1935" s="2" t="s">
        <v>58</v>
      </c>
      <c r="R1935" s="2" t="s">
        <v>59</v>
      </c>
      <c r="S1935" s="2" t="s">
        <v>60</v>
      </c>
      <c r="T1935" s="2" t="s">
        <v>61</v>
      </c>
      <c r="U1935" s="4">
        <f>0.06</f>
        <v>0.06</v>
      </c>
      <c r="V1935" s="2" t="s">
        <v>62</v>
      </c>
      <c r="W1935" s="2" t="s">
        <v>63</v>
      </c>
      <c r="X1935" s="2" t="s">
        <v>64</v>
      </c>
      <c r="Y1935" s="2" t="s">
        <v>65</v>
      </c>
      <c r="Z1935" s="2">
        <v>0</v>
      </c>
      <c r="AA1935" s="2"/>
      <c r="AB1935" s="2"/>
      <c r="AC1935" s="4">
        <f>P1935*U1935/1000000</f>
        <v>11.2852305</v>
      </c>
      <c r="AD1935" s="4">
        <f>AC1935*(1-Z1935/100)</f>
        <v>11.2852305</v>
      </c>
      <c r="AE1935" s="2" t="s">
        <v>66</v>
      </c>
      <c r="AF1935" s="2" t="s">
        <v>67</v>
      </c>
      <c r="AG1935" s="2" t="s">
        <v>68</v>
      </c>
      <c r="AH1935" s="2" t="s">
        <v>69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2455</v>
      </c>
      <c r="B1936" s="2" t="s">
        <v>2453</v>
      </c>
      <c r="C1936" s="2" t="s">
        <v>47</v>
      </c>
      <c r="D1936" s="2" t="s">
        <v>2454</v>
      </c>
      <c r="E1936" s="2" t="s">
        <v>595</v>
      </c>
      <c r="F1936" s="2" t="s">
        <v>228</v>
      </c>
      <c r="G1936" s="2" t="s">
        <v>117</v>
      </c>
      <c r="H1936" s="2" t="s">
        <v>52</v>
      </c>
      <c r="I1936" s="2" t="s">
        <v>53</v>
      </c>
      <c r="J1936" s="2" t="s">
        <v>230</v>
      </c>
      <c r="K1936" s="2" t="s">
        <v>55</v>
      </c>
      <c r="L1936" s="2" t="s">
        <v>51</v>
      </c>
      <c r="M1936" s="2" t="s">
        <v>73</v>
      </c>
      <c r="N1936" s="3">
        <v>188087.175</v>
      </c>
      <c r="O1936" s="3" t="s">
        <v>57</v>
      </c>
      <c r="P1936" s="4">
        <f>IF(O1936="吨",N1936*1000,IF(O1936="万立方米",N1936*10000,""))</f>
        <v>188087175.0</v>
      </c>
      <c r="Q1936" s="2" t="s">
        <v>58</v>
      </c>
      <c r="R1936" s="2" t="s">
        <v>59</v>
      </c>
      <c r="S1936" s="2" t="s">
        <v>74</v>
      </c>
      <c r="T1936" s="2" t="s">
        <v>75</v>
      </c>
      <c r="U1936" s="4">
        <f>1.5</f>
        <v>1.5</v>
      </c>
      <c r="V1936" s="2" t="s">
        <v>62</v>
      </c>
      <c r="W1936" s="2" t="s">
        <v>76</v>
      </c>
      <c r="X1936" s="2" t="s">
        <v>64</v>
      </c>
      <c r="Y1936" s="2" t="s">
        <v>65</v>
      </c>
      <c r="Z1936" s="2">
        <v>0</v>
      </c>
      <c r="AA1936" s="2"/>
      <c r="AB1936" s="2"/>
      <c r="AC1936" s="4">
        <f>P1936*U1936/1000000</f>
        <v>282.1307625</v>
      </c>
      <c r="AD1936" s="4">
        <f>AC1936*(1-Z1936/100)</f>
        <v>282.1307625</v>
      </c>
      <c r="AE1936" s="2" t="s">
        <v>66</v>
      </c>
      <c r="AF1936" s="2" t="s">
        <v>67</v>
      </c>
      <c r="AG1936" s="2" t="s">
        <v>68</v>
      </c>
      <c r="AH1936" s="2" t="s">
        <v>69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2456</v>
      </c>
      <c r="B1937" s="2" t="s">
        <v>2453</v>
      </c>
      <c r="C1937" s="2" t="s">
        <v>47</v>
      </c>
      <c r="D1937" s="2" t="s">
        <v>2454</v>
      </c>
      <c r="E1937" s="2" t="s">
        <v>595</v>
      </c>
      <c r="F1937" s="2" t="s">
        <v>228</v>
      </c>
      <c r="G1937" s="2" t="s">
        <v>117</v>
      </c>
      <c r="H1937" s="2" t="s">
        <v>52</v>
      </c>
      <c r="I1937" s="2" t="s">
        <v>53</v>
      </c>
      <c r="J1937" s="2" t="s">
        <v>230</v>
      </c>
      <c r="K1937" s="2" t="s">
        <v>55</v>
      </c>
      <c r="L1937" s="2" t="s">
        <v>51</v>
      </c>
      <c r="M1937" s="2" t="s">
        <v>78</v>
      </c>
      <c r="N1937" s="3">
        <v>188087.175</v>
      </c>
      <c r="O1937" s="3" t="s">
        <v>57</v>
      </c>
      <c r="P1937" s="4">
        <f>IF(O1937="吨",N1937*1000,IF(O1937="万立方米",N1937*10000,""))</f>
        <v>188087175.0</v>
      </c>
      <c r="Q1937" s="2" t="s">
        <v>58</v>
      </c>
      <c r="R1937" s="2" t="s">
        <v>59</v>
      </c>
      <c r="S1937" s="2" t="s">
        <v>79</v>
      </c>
      <c r="T1937" s="2" t="s">
        <v>75</v>
      </c>
      <c r="U1937" s="4">
        <f>6.0</f>
        <v>6.0</v>
      </c>
      <c r="V1937" s="2" t="s">
        <v>62</v>
      </c>
      <c r="W1937" s="2" t="s">
        <v>80</v>
      </c>
      <c r="X1937" s="2" t="s">
        <v>64</v>
      </c>
      <c r="Y1937" s="2" t="s">
        <v>65</v>
      </c>
      <c r="Z1937" s="2">
        <v>0</v>
      </c>
      <c r="AA1937" s="2"/>
      <c r="AB1937" s="2"/>
      <c r="AC1937" s="4">
        <f>P1937*U1937/1000000</f>
        <v>1128.52305</v>
      </c>
      <c r="AD1937" s="4">
        <f>AC1937*(1-Z1937/100)</f>
        <v>1128.52305</v>
      </c>
      <c r="AE1937" s="2" t="s">
        <v>66</v>
      </c>
      <c r="AF1937" s="2" t="s">
        <v>67</v>
      </c>
      <c r="AG1937" s="2" t="s">
        <v>68</v>
      </c>
      <c r="AH1937" s="2" t="s">
        <v>69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2457</v>
      </c>
      <c r="B1938" s="2" t="s">
        <v>2453</v>
      </c>
      <c r="C1938" s="2" t="s">
        <v>47</v>
      </c>
      <c r="D1938" s="2" t="s">
        <v>2454</v>
      </c>
      <c r="E1938" s="2" t="s">
        <v>595</v>
      </c>
      <c r="F1938" s="2" t="s">
        <v>228</v>
      </c>
      <c r="G1938" s="2" t="s">
        <v>117</v>
      </c>
      <c r="H1938" s="2" t="s">
        <v>52</v>
      </c>
      <c r="I1938" s="2" t="s">
        <v>53</v>
      </c>
      <c r="J1938" s="2" t="s">
        <v>230</v>
      </c>
      <c r="K1938" s="2" t="s">
        <v>55</v>
      </c>
      <c r="L1938" s="2" t="s">
        <v>51</v>
      </c>
      <c r="M1938" s="2" t="s">
        <v>82</v>
      </c>
      <c r="N1938" s="3">
        <v>188087.175</v>
      </c>
      <c r="O1938" s="3" t="s">
        <v>57</v>
      </c>
      <c r="P1938" s="4">
        <f>IF(O1938="吨",N1938*1000,IF(O1938="万立方米",N1938*10000,""))</f>
        <v>188087175.0</v>
      </c>
      <c r="Q1938" s="2" t="s">
        <v>58</v>
      </c>
      <c r="R1938" s="2" t="s">
        <v>59</v>
      </c>
      <c r="S1938" s="2" t="s">
        <v>83</v>
      </c>
      <c r="T1938" s="2" t="s">
        <v>61</v>
      </c>
      <c r="U1938" s="4">
        <f>0.35</f>
        <v>0.35</v>
      </c>
      <c r="V1938" s="2" t="s">
        <v>62</v>
      </c>
      <c r="W1938" s="2" t="s">
        <v>84</v>
      </c>
      <c r="X1938" s="2" t="s">
        <v>64</v>
      </c>
      <c r="Y1938" s="2" t="s">
        <v>65</v>
      </c>
      <c r="Z1938" s="2">
        <v>0</v>
      </c>
      <c r="AA1938" s="2"/>
      <c r="AB1938" s="2"/>
      <c r="AC1938" s="4">
        <f>P1938*U1938/1000000</f>
        <v>65.83051124999999</v>
      </c>
      <c r="AD1938" s="4">
        <f>AC1938*(1-Z1938/100)</f>
        <v>65.83051124999999</v>
      </c>
      <c r="AE1938" s="2" t="s">
        <v>66</v>
      </c>
      <c r="AF1938" s="2" t="s">
        <v>67</v>
      </c>
      <c r="AG1938" s="2" t="s">
        <v>68</v>
      </c>
      <c r="AH1938" s="2" t="s">
        <v>69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2458</v>
      </c>
      <c r="B1939" s="2" t="s">
        <v>2453</v>
      </c>
      <c r="C1939" s="2" t="s">
        <v>47</v>
      </c>
      <c r="D1939" s="2" t="s">
        <v>2454</v>
      </c>
      <c r="E1939" s="2" t="s">
        <v>595</v>
      </c>
      <c r="F1939" s="2" t="s">
        <v>228</v>
      </c>
      <c r="G1939" s="2" t="s">
        <v>117</v>
      </c>
      <c r="H1939" s="2" t="s">
        <v>52</v>
      </c>
      <c r="I1939" s="2" t="s">
        <v>53</v>
      </c>
      <c r="J1939" s="2" t="s">
        <v>230</v>
      </c>
      <c r="K1939" s="2" t="s">
        <v>55</v>
      </c>
      <c r="L1939" s="2" t="s">
        <v>51</v>
      </c>
      <c r="M1939" s="2" t="s">
        <v>86</v>
      </c>
      <c r="N1939" s="3">
        <v>188087.175</v>
      </c>
      <c r="O1939" s="3" t="s">
        <v>57</v>
      </c>
      <c r="P1939" s="4">
        <f>IF(O1939="吨",N1939*1000,IF(O1939="万立方米",N1939*10000,""))</f>
        <v>188087175.0</v>
      </c>
      <c r="Q1939" s="2" t="s">
        <v>58</v>
      </c>
      <c r="R1939" s="2" t="s">
        <v>59</v>
      </c>
      <c r="S1939" s="2" t="s">
        <v>87</v>
      </c>
      <c r="T1939" s="2" t="s">
        <v>88</v>
      </c>
      <c r="U1939" s="4">
        <f>0.75</f>
        <v>0.75</v>
      </c>
      <c r="V1939" s="2" t="s">
        <v>62</v>
      </c>
      <c r="W1939" s="2" t="s">
        <v>89</v>
      </c>
      <c r="X1939" s="2" t="s">
        <v>64</v>
      </c>
      <c r="Y1939" s="2" t="s">
        <v>65</v>
      </c>
      <c r="Z1939" s="2">
        <v>0</v>
      </c>
      <c r="AA1939" s="2"/>
      <c r="AB1939" s="2"/>
      <c r="AC1939" s="4">
        <f>P1939*U1939/1000000</f>
        <v>141.06538125</v>
      </c>
      <c r="AD1939" s="4">
        <f>AC1940*(1-AA1939/100)+(AC1939-AC1940)*(1-AB1939/100)</f>
        <v>141.06538125</v>
      </c>
      <c r="AE1939" s="2" t="s">
        <v>66</v>
      </c>
      <c r="AF1939" s="2" t="s">
        <v>67</v>
      </c>
      <c r="AG1939" s="2" t="s">
        <v>68</v>
      </c>
      <c r="AH1939" s="2" t="s">
        <v>69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2459</v>
      </c>
      <c r="B1940" s="2" t="s">
        <v>2453</v>
      </c>
      <c r="C1940" s="2" t="s">
        <v>47</v>
      </c>
      <c r="D1940" s="2" t="s">
        <v>2454</v>
      </c>
      <c r="E1940" s="2" t="s">
        <v>595</v>
      </c>
      <c r="F1940" s="2" t="s">
        <v>228</v>
      </c>
      <c r="G1940" s="2" t="s">
        <v>117</v>
      </c>
      <c r="H1940" s="2" t="s">
        <v>52</v>
      </c>
      <c r="I1940" s="2" t="s">
        <v>53</v>
      </c>
      <c r="J1940" s="2" t="s">
        <v>230</v>
      </c>
      <c r="K1940" s="2" t="s">
        <v>55</v>
      </c>
      <c r="L1940" s="2" t="s">
        <v>51</v>
      </c>
      <c r="M1940" s="2" t="s">
        <v>91</v>
      </c>
      <c r="N1940" s="3">
        <v>188087.175</v>
      </c>
      <c r="O1940" s="3" t="s">
        <v>57</v>
      </c>
      <c r="P1940" s="4">
        <f>IF(O1940="吨",N1940*1000,IF(O1940="万立方米",N1940*10000,""))</f>
        <v>188087175.0</v>
      </c>
      <c r="Q1940" s="2" t="s">
        <v>58</v>
      </c>
      <c r="R1940" s="2" t="s">
        <v>59</v>
      </c>
      <c r="S1940" s="2" t="s">
        <v>92</v>
      </c>
      <c r="T1940" s="2" t="s">
        <v>88</v>
      </c>
      <c r="U1940" s="4">
        <f>0.75</f>
        <v>0.75</v>
      </c>
      <c r="V1940" s="2" t="s">
        <v>62</v>
      </c>
      <c r="W1940" s="2" t="s">
        <v>93</v>
      </c>
      <c r="X1940" s="2" t="s">
        <v>64</v>
      </c>
      <c r="Y1940" s="2" t="s">
        <v>65</v>
      </c>
      <c r="Z1940" s="2">
        <v>0</v>
      </c>
      <c r="AA1940" s="2"/>
      <c r="AB1940" s="2"/>
      <c r="AC1940" s="4">
        <f>P1940*U1940/1000000</f>
        <v>141.06538125</v>
      </c>
      <c r="AD1940" s="4">
        <f>AC1940*(1-Z1940/100)</f>
        <v>141.06538125</v>
      </c>
      <c r="AE1940" s="2" t="s">
        <v>66</v>
      </c>
      <c r="AF1940" s="2" t="s">
        <v>67</v>
      </c>
      <c r="AG1940" s="2" t="s">
        <v>68</v>
      </c>
      <c r="AH1940" s="2" t="s">
        <v>69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2460</v>
      </c>
      <c r="B1941" s="2" t="s">
        <v>2453</v>
      </c>
      <c r="C1941" s="2" t="s">
        <v>47</v>
      </c>
      <c r="D1941" s="2" t="s">
        <v>2454</v>
      </c>
      <c r="E1941" s="2" t="s">
        <v>595</v>
      </c>
      <c r="F1941" s="2" t="s">
        <v>228</v>
      </c>
      <c r="G1941" s="2" t="s">
        <v>117</v>
      </c>
      <c r="H1941" s="2" t="s">
        <v>52</v>
      </c>
      <c r="I1941" s="2" t="s">
        <v>53</v>
      </c>
      <c r="J1941" s="2" t="s">
        <v>230</v>
      </c>
      <c r="K1941" s="2" t="s">
        <v>55</v>
      </c>
      <c r="L1941" s="2" t="s">
        <v>51</v>
      </c>
      <c r="M1941" s="2" t="s">
        <v>95</v>
      </c>
      <c r="N1941" s="3">
        <v>188087.175</v>
      </c>
      <c r="O1941" s="3" t="s">
        <v>57</v>
      </c>
      <c r="P1941" s="4">
        <f>IF(O1941="吨",N1941*1000,IF(O1941="万立方米",N1941*10000,""))</f>
        <v>188087175.0</v>
      </c>
      <c r="Q1941" s="2" t="s">
        <v>58</v>
      </c>
      <c r="R1941" s="2" t="s">
        <v>59</v>
      </c>
      <c r="S1941" s="2" t="s">
        <v>96</v>
      </c>
      <c r="T1941" s="2" t="s">
        <v>97</v>
      </c>
      <c r="U1941" s="4">
        <f>1.7</f>
        <v>1.7</v>
      </c>
      <c r="V1941" s="2" t="s">
        <v>62</v>
      </c>
      <c r="W1941" s="2" t="s">
        <v>98</v>
      </c>
      <c r="X1941" s="2" t="s">
        <v>64</v>
      </c>
      <c r="Y1941" s="2" t="s">
        <v>65</v>
      </c>
      <c r="Z1941" s="2">
        <v>0</v>
      </c>
      <c r="AA1941" s="2"/>
      <c r="AB1941" s="2"/>
      <c r="AC1941" s="4">
        <f>P1941*U1941/1000000</f>
        <v>319.7481975</v>
      </c>
      <c r="AD1941" s="4">
        <f>AC1941*(1-Z1941/100)</f>
        <v>319.7481975</v>
      </c>
      <c r="AE1941" s="2" t="s">
        <v>66</v>
      </c>
      <c r="AF1941" s="2" t="s">
        <v>67</v>
      </c>
      <c r="AG1941" s="2" t="s">
        <v>68</v>
      </c>
      <c r="AH1941" s="2" t="s">
        <v>69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2461</v>
      </c>
      <c r="B1942" s="2" t="s">
        <v>2453</v>
      </c>
      <c r="C1942" s="2" t="s">
        <v>47</v>
      </c>
      <c r="D1942" s="2" t="s">
        <v>2454</v>
      </c>
      <c r="E1942" s="2" t="s">
        <v>595</v>
      </c>
      <c r="F1942" s="2" t="s">
        <v>228</v>
      </c>
      <c r="G1942" s="2" t="s">
        <v>117</v>
      </c>
      <c r="H1942" s="2" t="s">
        <v>52</v>
      </c>
      <c r="I1942" s="2" t="s">
        <v>53</v>
      </c>
      <c r="J1942" s="2" t="s">
        <v>230</v>
      </c>
      <c r="K1942" s="2" t="s">
        <v>55</v>
      </c>
      <c r="L1942" s="2" t="s">
        <v>51</v>
      </c>
      <c r="M1942" s="2" t="s">
        <v>100</v>
      </c>
      <c r="N1942" s="3">
        <v>188087.175</v>
      </c>
      <c r="O1942" s="3" t="s">
        <v>57</v>
      </c>
      <c r="P1942" s="4">
        <f>IF(O1942="吨",N1942*1000,IF(O1942="万立方米",N1942*10000,""))</f>
        <v>188087175.0</v>
      </c>
      <c r="Q1942" s="2" t="s">
        <v>58</v>
      </c>
      <c r="R1942" s="2" t="s">
        <v>59</v>
      </c>
      <c r="S1942" s="2" t="s">
        <v>101</v>
      </c>
      <c r="T1942" s="2" t="s">
        <v>75</v>
      </c>
      <c r="U1942" s="4">
        <f>0.12</f>
        <v>0.12</v>
      </c>
      <c r="V1942" s="2" t="s">
        <v>62</v>
      </c>
      <c r="W1942" s="2" t="s">
        <v>102</v>
      </c>
      <c r="X1942" s="2" t="s">
        <v>64</v>
      </c>
      <c r="Y1942" s="2" t="s">
        <v>65</v>
      </c>
      <c r="Z1942" s="2">
        <v>0</v>
      </c>
      <c r="AA1942" s="2"/>
      <c r="AB1942" s="2"/>
      <c r="AC1942" s="4">
        <f>P1942*U1942/1000000</f>
        <v>22.570461</v>
      </c>
      <c r="AD1942" s="4">
        <f>AC1942*(1-Z1942/100)</f>
        <v>22.570461</v>
      </c>
      <c r="AE1942" s="2" t="s">
        <v>66</v>
      </c>
      <c r="AF1942" s="2" t="s">
        <v>67</v>
      </c>
      <c r="AG1942" s="2" t="s">
        <v>68</v>
      </c>
      <c r="AH1942" s="2" t="s">
        <v>69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2462</v>
      </c>
      <c r="B1943" s="2" t="s">
        <v>2453</v>
      </c>
      <c r="C1943" s="2" t="s">
        <v>47</v>
      </c>
      <c r="D1943" s="2" t="s">
        <v>2454</v>
      </c>
      <c r="E1943" s="2" t="s">
        <v>595</v>
      </c>
      <c r="F1943" s="2" t="s">
        <v>228</v>
      </c>
      <c r="G1943" s="2" t="s">
        <v>117</v>
      </c>
      <c r="H1943" s="2" t="s">
        <v>52</v>
      </c>
      <c r="I1943" s="2"/>
      <c r="J1943" s="2"/>
      <c r="K1943" s="2" t="s">
        <v>147</v>
      </c>
      <c r="L1943" s="2" t="s">
        <v>253</v>
      </c>
      <c r="M1943" s="2" t="s">
        <v>104</v>
      </c>
      <c r="N1943" s="3"/>
      <c r="O1943" s="3"/>
      <c r="P1943" s="2"/>
      <c r="Q1943" s="2" t="s">
        <v>105</v>
      </c>
      <c r="R1943" s="2" t="s">
        <v>106</v>
      </c>
      <c r="S1943" s="2" t="s">
        <v>107</v>
      </c>
      <c r="T1943" s="2" t="s">
        <v>108</v>
      </c>
      <c r="U1943" s="2"/>
      <c r="V1943" s="2" t="s">
        <v>109</v>
      </c>
      <c r="W1943" s="2" t="s">
        <v>110</v>
      </c>
      <c r="X1943" s="2"/>
      <c r="Y1943" s="2" t="s">
        <v>65</v>
      </c>
      <c r="Z1943" s="2">
        <v>0</v>
      </c>
      <c r="AA1943" s="2"/>
      <c r="AB1943" s="2"/>
      <c r="AC1943" s="2"/>
      <c r="AD1943" s="2"/>
      <c r="AE1943" s="2" t="s">
        <v>123</v>
      </c>
      <c r="AF1943" s="2" t="s">
        <v>222</v>
      </c>
      <c r="AG1943" s="2" t="s">
        <v>223</v>
      </c>
      <c r="AH1943" s="2" t="s">
        <v>69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2463</v>
      </c>
      <c r="B1944" s="2" t="s">
        <v>2464</v>
      </c>
      <c r="C1944" s="2" t="s">
        <v>47</v>
      </c>
      <c r="D1944" s="2" t="s">
        <v>2465</v>
      </c>
      <c r="E1944" s="2" t="s">
        <v>412</v>
      </c>
      <c r="F1944" s="2" t="s">
        <v>178</v>
      </c>
      <c r="G1944" s="2" t="s">
        <v>179</v>
      </c>
      <c r="H1944" s="2" t="s">
        <v>138</v>
      </c>
      <c r="I1944" s="2" t="s">
        <v>53</v>
      </c>
      <c r="J1944" s="2" t="s">
        <v>180</v>
      </c>
      <c r="K1944" s="2" t="s">
        <v>180</v>
      </c>
      <c r="L1944" s="2" t="s">
        <v>181</v>
      </c>
      <c r="M1944" s="2" t="s">
        <v>56</v>
      </c>
      <c r="N1944" s="3">
        <v>7805.24</v>
      </c>
      <c r="O1944" s="3" t="s">
        <v>182</v>
      </c>
      <c r="P1944" s="4">
        <f>IF(O1944="吨",N1944*1000,IF(O1944="万立方米",N1944*10000,""))</f>
        <v>78052400.0</v>
      </c>
      <c r="Q1944" s="2" t="s">
        <v>183</v>
      </c>
      <c r="R1944" s="2" t="s">
        <v>184</v>
      </c>
      <c r="S1944" s="2" t="s">
        <v>185</v>
      </c>
      <c r="T1944" s="2" t="s">
        <v>75</v>
      </c>
      <c r="U1944" s="4">
        <f>0.001</f>
        <v>0.001</v>
      </c>
      <c r="V1944" s="2" t="s">
        <v>186</v>
      </c>
      <c r="W1944" s="2" t="s">
        <v>187</v>
      </c>
      <c r="X1944" s="2" t="s">
        <v>64</v>
      </c>
      <c r="Y1944" s="2" t="s">
        <v>65</v>
      </c>
      <c r="Z1944" s="2">
        <v>0</v>
      </c>
      <c r="AA1944" s="2"/>
      <c r="AB1944" s="2"/>
      <c r="AC1944" s="4">
        <f>P1944*U1944/1000000</f>
        <v>0.07805240000000001</v>
      </c>
      <c r="AD1944" s="4">
        <f>AC1944*(1-Z1944/100)</f>
        <v>0.07805240000000001</v>
      </c>
      <c r="AE1944" s="2" t="s">
        <v>66</v>
      </c>
      <c r="AF1944" s="2" t="s">
        <v>67</v>
      </c>
      <c r="AG1944" s="2"/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2466</v>
      </c>
      <c r="B1945" s="2" t="s">
        <v>2464</v>
      </c>
      <c r="C1945" s="2" t="s">
        <v>47</v>
      </c>
      <c r="D1945" s="2" t="s">
        <v>2465</v>
      </c>
      <c r="E1945" s="2" t="s">
        <v>412</v>
      </c>
      <c r="F1945" s="2" t="s">
        <v>178</v>
      </c>
      <c r="G1945" s="2" t="s">
        <v>179</v>
      </c>
      <c r="H1945" s="2" t="s">
        <v>138</v>
      </c>
      <c r="I1945" s="2" t="s">
        <v>53</v>
      </c>
      <c r="J1945" s="2" t="s">
        <v>180</v>
      </c>
      <c r="K1945" s="2" t="s">
        <v>180</v>
      </c>
      <c r="L1945" s="2" t="s">
        <v>181</v>
      </c>
      <c r="M1945" s="2" t="s">
        <v>73</v>
      </c>
      <c r="N1945" s="3">
        <v>7805.24</v>
      </c>
      <c r="O1945" s="3" t="s">
        <v>182</v>
      </c>
      <c r="P1945" s="4">
        <f>IF(O1945="吨",N1945*1000,IF(O1945="万立方米",N1945*10000,""))</f>
        <v>78052400.0</v>
      </c>
      <c r="Q1945" s="2" t="s">
        <v>183</v>
      </c>
      <c r="R1945" s="2" t="s">
        <v>184</v>
      </c>
      <c r="S1945" s="2" t="s">
        <v>189</v>
      </c>
      <c r="T1945" s="2" t="s">
        <v>75</v>
      </c>
      <c r="U1945" s="4">
        <f>0.35</f>
        <v>0.35</v>
      </c>
      <c r="V1945" s="2" t="s">
        <v>186</v>
      </c>
      <c r="W1945" s="2" t="s">
        <v>190</v>
      </c>
      <c r="X1945" s="2" t="s">
        <v>64</v>
      </c>
      <c r="Y1945" s="2" t="s">
        <v>65</v>
      </c>
      <c r="Z1945" s="2">
        <v>0</v>
      </c>
      <c r="AA1945" s="2"/>
      <c r="AB1945" s="2"/>
      <c r="AC1945" s="4">
        <f>P1945*U1945/1000000</f>
        <v>27.31834</v>
      </c>
      <c r="AD1945" s="4">
        <f>AC1945*(1-Z1945/100)</f>
        <v>27.31834</v>
      </c>
      <c r="AE1945" s="2" t="s">
        <v>66</v>
      </c>
      <c r="AF1945" s="2" t="s">
        <v>67</v>
      </c>
      <c r="AG1945" s="2"/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2467</v>
      </c>
      <c r="B1946" s="2" t="s">
        <v>2464</v>
      </c>
      <c r="C1946" s="2" t="s">
        <v>47</v>
      </c>
      <c r="D1946" s="2" t="s">
        <v>2465</v>
      </c>
      <c r="E1946" s="2" t="s">
        <v>412</v>
      </c>
      <c r="F1946" s="2" t="s">
        <v>178</v>
      </c>
      <c r="G1946" s="2" t="s">
        <v>179</v>
      </c>
      <c r="H1946" s="2" t="s">
        <v>138</v>
      </c>
      <c r="I1946" s="2" t="s">
        <v>53</v>
      </c>
      <c r="J1946" s="2" t="s">
        <v>180</v>
      </c>
      <c r="K1946" s="2" t="s">
        <v>180</v>
      </c>
      <c r="L1946" s="2" t="s">
        <v>181</v>
      </c>
      <c r="M1946" s="2" t="s">
        <v>78</v>
      </c>
      <c r="N1946" s="3">
        <v>7805.24</v>
      </c>
      <c r="O1946" s="3" t="s">
        <v>182</v>
      </c>
      <c r="P1946" s="4">
        <f>IF(O1946="吨",N1946*1000,IF(O1946="万立方米",N1946*10000,""))</f>
        <v>78052400.0</v>
      </c>
      <c r="Q1946" s="2" t="s">
        <v>183</v>
      </c>
      <c r="R1946" s="2" t="s">
        <v>184</v>
      </c>
      <c r="S1946" s="2" t="s">
        <v>192</v>
      </c>
      <c r="T1946" s="2" t="s">
        <v>75</v>
      </c>
      <c r="U1946" s="4">
        <f>1.2</f>
        <v>1.2</v>
      </c>
      <c r="V1946" s="2" t="s">
        <v>186</v>
      </c>
      <c r="W1946" s="2" t="s">
        <v>193</v>
      </c>
      <c r="X1946" s="2" t="s">
        <v>64</v>
      </c>
      <c r="Y1946" s="2" t="s">
        <v>65</v>
      </c>
      <c r="Z1946" s="2">
        <v>0</v>
      </c>
      <c r="AA1946" s="2"/>
      <c r="AB1946" s="2"/>
      <c r="AC1946" s="4">
        <f>P1946*U1946/1000000</f>
        <v>93.66288</v>
      </c>
      <c r="AD1946" s="4">
        <f>AC1946*(1-Z1946/100)</f>
        <v>93.66288</v>
      </c>
      <c r="AE1946" s="2" t="s">
        <v>66</v>
      </c>
      <c r="AF1946" s="2" t="s">
        <v>67</v>
      </c>
      <c r="AG1946" s="2"/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2468</v>
      </c>
      <c r="B1947" s="2" t="s">
        <v>2464</v>
      </c>
      <c r="C1947" s="2" t="s">
        <v>47</v>
      </c>
      <c r="D1947" s="2" t="s">
        <v>2465</v>
      </c>
      <c r="E1947" s="2" t="s">
        <v>412</v>
      </c>
      <c r="F1947" s="2" t="s">
        <v>178</v>
      </c>
      <c r="G1947" s="2" t="s">
        <v>179</v>
      </c>
      <c r="H1947" s="2" t="s">
        <v>138</v>
      </c>
      <c r="I1947" s="2" t="s">
        <v>53</v>
      </c>
      <c r="J1947" s="2" t="s">
        <v>180</v>
      </c>
      <c r="K1947" s="2" t="s">
        <v>180</v>
      </c>
      <c r="L1947" s="2" t="s">
        <v>181</v>
      </c>
      <c r="M1947" s="2" t="s">
        <v>82</v>
      </c>
      <c r="N1947" s="3">
        <v>7805.24</v>
      </c>
      <c r="O1947" s="3" t="s">
        <v>182</v>
      </c>
      <c r="P1947" s="4">
        <f>IF(O1947="吨",N1947*1000,IF(O1947="万立方米",N1947*10000,""))</f>
        <v>78052400.0</v>
      </c>
      <c r="Q1947" s="2" t="s">
        <v>183</v>
      </c>
      <c r="R1947" s="2" t="s">
        <v>184</v>
      </c>
      <c r="S1947" s="2" t="s">
        <v>195</v>
      </c>
      <c r="T1947" s="2" t="s">
        <v>75</v>
      </c>
      <c r="U1947" s="4">
        <f>0.002</f>
        <v>0.002</v>
      </c>
      <c r="V1947" s="2" t="s">
        <v>186</v>
      </c>
      <c r="W1947" s="2" t="s">
        <v>196</v>
      </c>
      <c r="X1947" s="2" t="s">
        <v>64</v>
      </c>
      <c r="Y1947" s="2" t="s">
        <v>65</v>
      </c>
      <c r="Z1947" s="2">
        <v>0</v>
      </c>
      <c r="AA1947" s="2"/>
      <c r="AB1947" s="2"/>
      <c r="AC1947" s="4">
        <f>P1947*U1947/1000000</f>
        <v>0.15610480000000002</v>
      </c>
      <c r="AD1947" s="4">
        <f>AC1947*(1-Z1947/100)</f>
        <v>0.15610480000000002</v>
      </c>
      <c r="AE1947" s="2" t="s">
        <v>66</v>
      </c>
      <c r="AF1947" s="2" t="s">
        <v>67</v>
      </c>
      <c r="AG1947" s="2"/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2469</v>
      </c>
      <c r="B1948" s="2" t="s">
        <v>2464</v>
      </c>
      <c r="C1948" s="2" t="s">
        <v>47</v>
      </c>
      <c r="D1948" s="2" t="s">
        <v>2465</v>
      </c>
      <c r="E1948" s="2" t="s">
        <v>412</v>
      </c>
      <c r="F1948" s="2" t="s">
        <v>178</v>
      </c>
      <c r="G1948" s="2" t="s">
        <v>179</v>
      </c>
      <c r="H1948" s="2" t="s">
        <v>138</v>
      </c>
      <c r="I1948" s="2" t="s">
        <v>53</v>
      </c>
      <c r="J1948" s="2" t="s">
        <v>180</v>
      </c>
      <c r="K1948" s="2" t="s">
        <v>180</v>
      </c>
      <c r="L1948" s="2" t="s">
        <v>181</v>
      </c>
      <c r="M1948" s="2" t="s">
        <v>86</v>
      </c>
      <c r="N1948" s="3">
        <v>7805.24</v>
      </c>
      <c r="O1948" s="3" t="s">
        <v>182</v>
      </c>
      <c r="P1948" s="4">
        <f>IF(O1948="吨",N1948*1000,IF(O1948="万立方米",N1948*10000,""))</f>
        <v>78052400.0</v>
      </c>
      <c r="Q1948" s="2" t="s">
        <v>183</v>
      </c>
      <c r="R1948" s="2" t="s">
        <v>184</v>
      </c>
      <c r="S1948" s="2" t="s">
        <v>198</v>
      </c>
      <c r="T1948" s="2" t="s">
        <v>75</v>
      </c>
      <c r="U1948" s="4">
        <f>0.01</f>
        <v>0.01</v>
      </c>
      <c r="V1948" s="2" t="s">
        <v>186</v>
      </c>
      <c r="W1948" s="2" t="s">
        <v>199</v>
      </c>
      <c r="X1948" s="2" t="s">
        <v>64</v>
      </c>
      <c r="Y1948" s="2" t="s">
        <v>65</v>
      </c>
      <c r="Z1948" s="2">
        <v>0</v>
      </c>
      <c r="AA1948" s="2"/>
      <c r="AB1948" s="2"/>
      <c r="AC1948" s="4">
        <f>P1948*U1948/1000000</f>
        <v>0.780524</v>
      </c>
      <c r="AD1948" s="4">
        <f>AC1949*(1-AA1948/100)+(AC1948-AC1949)*(1-AB1948/100)</f>
        <v>0.780524</v>
      </c>
      <c r="AE1948" s="2" t="s">
        <v>66</v>
      </c>
      <c r="AF1948" s="2" t="s">
        <v>67</v>
      </c>
      <c r="AG1948" s="2"/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2470</v>
      </c>
      <c r="B1949" s="2" t="s">
        <v>2464</v>
      </c>
      <c r="C1949" s="2" t="s">
        <v>47</v>
      </c>
      <c r="D1949" s="2" t="s">
        <v>2465</v>
      </c>
      <c r="E1949" s="2" t="s">
        <v>412</v>
      </c>
      <c r="F1949" s="2" t="s">
        <v>178</v>
      </c>
      <c r="G1949" s="2" t="s">
        <v>179</v>
      </c>
      <c r="H1949" s="2" t="s">
        <v>138</v>
      </c>
      <c r="I1949" s="2" t="s">
        <v>53</v>
      </c>
      <c r="J1949" s="2" t="s">
        <v>180</v>
      </c>
      <c r="K1949" s="2" t="s">
        <v>180</v>
      </c>
      <c r="L1949" s="2" t="s">
        <v>181</v>
      </c>
      <c r="M1949" s="2" t="s">
        <v>91</v>
      </c>
      <c r="N1949" s="3">
        <v>7805.24</v>
      </c>
      <c r="O1949" s="3" t="s">
        <v>182</v>
      </c>
      <c r="P1949" s="4">
        <f>IF(O1949="吨",N1949*1000,IF(O1949="万立方米",N1949*10000,""))</f>
        <v>78052400.0</v>
      </c>
      <c r="Q1949" s="2" t="s">
        <v>183</v>
      </c>
      <c r="R1949" s="2" t="s">
        <v>184</v>
      </c>
      <c r="S1949" s="2" t="s">
        <v>201</v>
      </c>
      <c r="T1949" s="2" t="s">
        <v>75</v>
      </c>
      <c r="U1949" s="4">
        <f>0.005</f>
        <v>0.005</v>
      </c>
      <c r="V1949" s="2" t="s">
        <v>186</v>
      </c>
      <c r="W1949" s="2" t="s">
        <v>202</v>
      </c>
      <c r="X1949" s="2" t="s">
        <v>64</v>
      </c>
      <c r="Y1949" s="2" t="s">
        <v>65</v>
      </c>
      <c r="Z1949" s="2">
        <v>0</v>
      </c>
      <c r="AA1949" s="2"/>
      <c r="AB1949" s="2"/>
      <c r="AC1949" s="4">
        <f>P1949*U1949/1000000</f>
        <v>0.390262</v>
      </c>
      <c r="AD1949" s="4">
        <f>AC1949*(1-Z1949/100)</f>
        <v>0.390262</v>
      </c>
      <c r="AE1949" s="2" t="s">
        <v>66</v>
      </c>
      <c r="AF1949" s="2" t="s">
        <v>67</v>
      </c>
      <c r="AG1949" s="2"/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2471</v>
      </c>
      <c r="B1950" s="2" t="s">
        <v>2464</v>
      </c>
      <c r="C1950" s="2" t="s">
        <v>47</v>
      </c>
      <c r="D1950" s="2" t="s">
        <v>2465</v>
      </c>
      <c r="E1950" s="2" t="s">
        <v>412</v>
      </c>
      <c r="F1950" s="2" t="s">
        <v>178</v>
      </c>
      <c r="G1950" s="2" t="s">
        <v>179</v>
      </c>
      <c r="H1950" s="2" t="s">
        <v>138</v>
      </c>
      <c r="I1950" s="2" t="s">
        <v>53</v>
      </c>
      <c r="J1950" s="2" t="s">
        <v>180</v>
      </c>
      <c r="K1950" s="2" t="s">
        <v>180</v>
      </c>
      <c r="L1950" s="2" t="s">
        <v>181</v>
      </c>
      <c r="M1950" s="2" t="s">
        <v>95</v>
      </c>
      <c r="N1950" s="3">
        <v>7805.24</v>
      </c>
      <c r="O1950" s="3" t="s">
        <v>182</v>
      </c>
      <c r="P1950" s="4">
        <f>IF(O1950="吨",N1950*1000,IF(O1950="万立方米",N1950*10000,""))</f>
        <v>78052400.0</v>
      </c>
      <c r="Q1950" s="2" t="s">
        <v>183</v>
      </c>
      <c r="R1950" s="2" t="s">
        <v>184</v>
      </c>
      <c r="S1950" s="2" t="s">
        <v>204</v>
      </c>
      <c r="T1950" s="2" t="s">
        <v>75</v>
      </c>
      <c r="U1950" s="4">
        <f>0.005</f>
        <v>0.005</v>
      </c>
      <c r="V1950" s="2" t="s">
        <v>186</v>
      </c>
      <c r="W1950" s="2" t="s">
        <v>205</v>
      </c>
      <c r="X1950" s="2" t="s">
        <v>64</v>
      </c>
      <c r="Y1950" s="2" t="s">
        <v>65</v>
      </c>
      <c r="Z1950" s="2">
        <v>0</v>
      </c>
      <c r="AA1950" s="2"/>
      <c r="AB1950" s="2"/>
      <c r="AC1950" s="4">
        <f>P1950*U1950/1000000</f>
        <v>0.390262</v>
      </c>
      <c r="AD1950" s="4">
        <f>AC1950*(1-Z1950/100)</f>
        <v>0.390262</v>
      </c>
      <c r="AE1950" s="2" t="s">
        <v>66</v>
      </c>
      <c r="AF1950" s="2" t="s">
        <v>67</v>
      </c>
      <c r="AG1950" s="2"/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2472</v>
      </c>
      <c r="B1951" s="2" t="s">
        <v>2464</v>
      </c>
      <c r="C1951" s="2" t="s">
        <v>47</v>
      </c>
      <c r="D1951" s="2" t="s">
        <v>2465</v>
      </c>
      <c r="E1951" s="2" t="s">
        <v>412</v>
      </c>
      <c r="F1951" s="2" t="s">
        <v>178</v>
      </c>
      <c r="G1951" s="2" t="s">
        <v>179</v>
      </c>
      <c r="H1951" s="2" t="s">
        <v>138</v>
      </c>
      <c r="I1951" s="2" t="s">
        <v>53</v>
      </c>
      <c r="J1951" s="2" t="s">
        <v>180</v>
      </c>
      <c r="K1951" s="2" t="s">
        <v>180</v>
      </c>
      <c r="L1951" s="2" t="s">
        <v>181</v>
      </c>
      <c r="M1951" s="2" t="s">
        <v>100</v>
      </c>
      <c r="N1951" s="3">
        <v>7805.24</v>
      </c>
      <c r="O1951" s="3" t="s">
        <v>182</v>
      </c>
      <c r="P1951" s="4">
        <f>IF(O1951="吨",N1951*1000,IF(O1951="万立方米",N1951*10000,""))</f>
        <v>78052400.0</v>
      </c>
      <c r="Q1951" s="2" t="s">
        <v>183</v>
      </c>
      <c r="R1951" s="2" t="s">
        <v>184</v>
      </c>
      <c r="S1951" s="2" t="s">
        <v>207</v>
      </c>
      <c r="T1951" s="2" t="s">
        <v>75</v>
      </c>
      <c r="U1951" s="4">
        <f>0.02</f>
        <v>0.02</v>
      </c>
      <c r="V1951" s="2" t="s">
        <v>186</v>
      </c>
      <c r="W1951" s="2" t="s">
        <v>208</v>
      </c>
      <c r="X1951" s="2" t="s">
        <v>64</v>
      </c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/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2473</v>
      </c>
      <c r="B1952" s="2" t="s">
        <v>2464</v>
      </c>
      <c r="C1952" s="2" t="s">
        <v>47</v>
      </c>
      <c r="D1952" s="2" t="s">
        <v>2465</v>
      </c>
      <c r="E1952" s="2" t="s">
        <v>412</v>
      </c>
      <c r="F1952" s="2" t="s">
        <v>178</v>
      </c>
      <c r="G1952" s="2" t="s">
        <v>179</v>
      </c>
      <c r="H1952" s="2" t="s">
        <v>138</v>
      </c>
      <c r="I1952" s="2"/>
      <c r="J1952" s="2"/>
      <c r="K1952" s="2"/>
      <c r="L1952" s="2"/>
      <c r="M1952" s="2" t="s">
        <v>104</v>
      </c>
      <c r="N1952" s="3"/>
      <c r="O1952" s="3"/>
      <c r="P1952" s="4">
        <v>0.0</v>
      </c>
      <c r="Q1952" s="2" t="s">
        <v>105</v>
      </c>
      <c r="R1952" s="2" t="s">
        <v>106</v>
      </c>
      <c r="S1952" s="2" t="s">
        <v>107</v>
      </c>
      <c r="T1952" s="2" t="s">
        <v>108</v>
      </c>
      <c r="U1952" s="4">
        <f>0.0</f>
        <v>0.0</v>
      </c>
      <c r="V1952" s="2" t="s">
        <v>109</v>
      </c>
      <c r="W1952" s="2" t="s">
        <v>110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134</v>
      </c>
      <c r="AH1952" s="2" t="s">
        <v>69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2474</v>
      </c>
      <c r="B1953" s="2" t="s">
        <v>2475</v>
      </c>
      <c r="C1953" s="2" t="s">
        <v>47</v>
      </c>
      <c r="D1953" s="2" t="s">
        <v>2476</v>
      </c>
      <c r="E1953" s="2" t="s">
        <v>731</v>
      </c>
      <c r="F1953" s="2" t="s">
        <v>50</v>
      </c>
      <c r="G1953" s="2" t="s">
        <v>51</v>
      </c>
      <c r="H1953" s="2" t="s">
        <v>323</v>
      </c>
      <c r="I1953" s="2" t="s">
        <v>53</v>
      </c>
      <c r="J1953" s="2" t="s">
        <v>54</v>
      </c>
      <c r="K1953" s="2" t="s">
        <v>55</v>
      </c>
      <c r="L1953" s="2" t="s">
        <v>51</v>
      </c>
      <c r="M1953" s="2" t="s">
        <v>56</v>
      </c>
      <c r="N1953" s="3">
        <v>2301000</v>
      </c>
      <c r="O1953" s="3" t="s">
        <v>57</v>
      </c>
      <c r="P1953" s="4">
        <f>IF(O1953="吨",N1953*1000,IF(O1953="万立方米",N1953*10000,""))</f>
        <v>2301000000.0</v>
      </c>
      <c r="Q1953" s="2" t="s">
        <v>58</v>
      </c>
      <c r="R1953" s="2" t="s">
        <v>59</v>
      </c>
      <c r="S1953" s="2" t="s">
        <v>60</v>
      </c>
      <c r="T1953" s="2" t="s">
        <v>61</v>
      </c>
      <c r="U1953" s="4">
        <f>0.06</f>
        <v>0.06</v>
      </c>
      <c r="V1953" s="2" t="s">
        <v>62</v>
      </c>
      <c r="W1953" s="2" t="s">
        <v>63</v>
      </c>
      <c r="X1953" s="2" t="s">
        <v>64</v>
      </c>
      <c r="Y1953" s="2" t="s">
        <v>65</v>
      </c>
      <c r="Z1953" s="2">
        <v>0</v>
      </c>
      <c r="AA1953" s="2"/>
      <c r="AB1953" s="2"/>
      <c r="AC1953" s="4">
        <f>P1953*U1953/1000000</f>
        <v>138.06</v>
      </c>
      <c r="AD1953" s="4">
        <f>AC1953*(1-Z1953/100)</f>
        <v>138.06</v>
      </c>
      <c r="AE1953" s="2" t="s">
        <v>66</v>
      </c>
      <c r="AF1953" s="2" t="s">
        <v>67</v>
      </c>
      <c r="AG1953" s="2" t="s">
        <v>68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2477</v>
      </c>
      <c r="B1954" s="2" t="s">
        <v>2475</v>
      </c>
      <c r="C1954" s="2" t="s">
        <v>47</v>
      </c>
      <c r="D1954" s="2" t="s">
        <v>2476</v>
      </c>
      <c r="E1954" s="2" t="s">
        <v>731</v>
      </c>
      <c r="F1954" s="2" t="s">
        <v>50</v>
      </c>
      <c r="G1954" s="2" t="s">
        <v>51</v>
      </c>
      <c r="H1954" s="2" t="s">
        <v>323</v>
      </c>
      <c r="I1954" s="2" t="s">
        <v>53</v>
      </c>
      <c r="J1954" s="2" t="s">
        <v>54</v>
      </c>
      <c r="K1954" s="2" t="s">
        <v>55</v>
      </c>
      <c r="L1954" s="2" t="s">
        <v>51</v>
      </c>
      <c r="M1954" s="2" t="s">
        <v>73</v>
      </c>
      <c r="N1954" s="3">
        <v>2301000</v>
      </c>
      <c r="O1954" s="3" t="s">
        <v>57</v>
      </c>
      <c r="P1954" s="4">
        <f>IF(O1954="吨",N1954*1000,IF(O1954="万立方米",N1954*10000,""))</f>
        <v>2301000000.0</v>
      </c>
      <c r="Q1954" s="2" t="s">
        <v>58</v>
      </c>
      <c r="R1954" s="2" t="s">
        <v>59</v>
      </c>
      <c r="S1954" s="2" t="s">
        <v>74</v>
      </c>
      <c r="T1954" s="2" t="s">
        <v>75</v>
      </c>
      <c r="U1954" s="4">
        <f>1.5</f>
        <v>1.5</v>
      </c>
      <c r="V1954" s="2" t="s">
        <v>62</v>
      </c>
      <c r="W1954" s="2" t="s">
        <v>76</v>
      </c>
      <c r="X1954" s="2" t="s">
        <v>64</v>
      </c>
      <c r="Y1954" s="2" t="s">
        <v>65</v>
      </c>
      <c r="Z1954" s="2">
        <v>0</v>
      </c>
      <c r="AA1954" s="2"/>
      <c r="AB1954" s="2"/>
      <c r="AC1954" s="4">
        <f>P1954*U1954/1000000</f>
        <v>3451.5</v>
      </c>
      <c r="AD1954" s="4">
        <f>AC1954*(1-Z1954/100)</f>
        <v>3451.5</v>
      </c>
      <c r="AE1954" s="2" t="s">
        <v>66</v>
      </c>
      <c r="AF1954" s="2" t="s">
        <v>67</v>
      </c>
      <c r="AG1954" s="2" t="s">
        <v>68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2478</v>
      </c>
      <c r="B1955" s="2" t="s">
        <v>2475</v>
      </c>
      <c r="C1955" s="2" t="s">
        <v>47</v>
      </c>
      <c r="D1955" s="2" t="s">
        <v>2476</v>
      </c>
      <c r="E1955" s="2" t="s">
        <v>731</v>
      </c>
      <c r="F1955" s="2" t="s">
        <v>50</v>
      </c>
      <c r="G1955" s="2" t="s">
        <v>51</v>
      </c>
      <c r="H1955" s="2" t="s">
        <v>323</v>
      </c>
      <c r="I1955" s="2" t="s">
        <v>53</v>
      </c>
      <c r="J1955" s="2" t="s">
        <v>54</v>
      </c>
      <c r="K1955" s="2" t="s">
        <v>55</v>
      </c>
      <c r="L1955" s="2" t="s">
        <v>51</v>
      </c>
      <c r="M1955" s="2" t="s">
        <v>78</v>
      </c>
      <c r="N1955" s="3">
        <v>2301000</v>
      </c>
      <c r="O1955" s="3" t="s">
        <v>57</v>
      </c>
      <c r="P1955" s="4">
        <f>IF(O1955="吨",N1955*1000,IF(O1955="万立方米",N1955*10000,""))</f>
        <v>2301000000.0</v>
      </c>
      <c r="Q1955" s="2" t="s">
        <v>58</v>
      </c>
      <c r="R1955" s="2" t="s">
        <v>59</v>
      </c>
      <c r="S1955" s="2" t="s">
        <v>79</v>
      </c>
      <c r="T1955" s="2" t="s">
        <v>75</v>
      </c>
      <c r="U1955" s="4">
        <f>6.0</f>
        <v>6.0</v>
      </c>
      <c r="V1955" s="2" t="s">
        <v>62</v>
      </c>
      <c r="W1955" s="2" t="s">
        <v>80</v>
      </c>
      <c r="X1955" s="2" t="s">
        <v>64</v>
      </c>
      <c r="Y1955" s="2" t="s">
        <v>65</v>
      </c>
      <c r="Z1955" s="2">
        <v>0</v>
      </c>
      <c r="AA1955" s="2"/>
      <c r="AB1955" s="2"/>
      <c r="AC1955" s="4">
        <f>P1955*U1955/1000000</f>
        <v>13806.0</v>
      </c>
      <c r="AD1955" s="4">
        <f>AC1955*(1-Z1955/100)</f>
        <v>13806.0</v>
      </c>
      <c r="AE1955" s="2" t="s">
        <v>66</v>
      </c>
      <c r="AF1955" s="2" t="s">
        <v>67</v>
      </c>
      <c r="AG1955" s="2" t="s">
        <v>68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2479</v>
      </c>
      <c r="B1956" s="2" t="s">
        <v>2475</v>
      </c>
      <c r="C1956" s="2" t="s">
        <v>47</v>
      </c>
      <c r="D1956" s="2" t="s">
        <v>2476</v>
      </c>
      <c r="E1956" s="2" t="s">
        <v>731</v>
      </c>
      <c r="F1956" s="2" t="s">
        <v>50</v>
      </c>
      <c r="G1956" s="2" t="s">
        <v>51</v>
      </c>
      <c r="H1956" s="2" t="s">
        <v>323</v>
      </c>
      <c r="I1956" s="2" t="s">
        <v>53</v>
      </c>
      <c r="J1956" s="2" t="s">
        <v>54</v>
      </c>
      <c r="K1956" s="2" t="s">
        <v>55</v>
      </c>
      <c r="L1956" s="2" t="s">
        <v>51</v>
      </c>
      <c r="M1956" s="2" t="s">
        <v>82</v>
      </c>
      <c r="N1956" s="3">
        <v>2301000</v>
      </c>
      <c r="O1956" s="3" t="s">
        <v>57</v>
      </c>
      <c r="P1956" s="4">
        <f>IF(O1956="吨",N1956*1000,IF(O1956="万立方米",N1956*10000,""))</f>
        <v>2301000000.0</v>
      </c>
      <c r="Q1956" s="2" t="s">
        <v>58</v>
      </c>
      <c r="R1956" s="2" t="s">
        <v>59</v>
      </c>
      <c r="S1956" s="2" t="s">
        <v>83</v>
      </c>
      <c r="T1956" s="2" t="s">
        <v>61</v>
      </c>
      <c r="U1956" s="4">
        <f>0.35</f>
        <v>0.35</v>
      </c>
      <c r="V1956" s="2" t="s">
        <v>62</v>
      </c>
      <c r="W1956" s="2" t="s">
        <v>84</v>
      </c>
      <c r="X1956" s="2" t="s">
        <v>64</v>
      </c>
      <c r="Y1956" s="2" t="s">
        <v>65</v>
      </c>
      <c r="Z1956" s="2">
        <v>0</v>
      </c>
      <c r="AA1956" s="2"/>
      <c r="AB1956" s="2"/>
      <c r="AC1956" s="4">
        <f>P1956*U1956/1000000</f>
        <v>805.35</v>
      </c>
      <c r="AD1956" s="4">
        <f>AC1956*(1-Z1956/100)</f>
        <v>805.35</v>
      </c>
      <c r="AE1956" s="2" t="s">
        <v>66</v>
      </c>
      <c r="AF1956" s="2" t="s">
        <v>67</v>
      </c>
      <c r="AG1956" s="2" t="s">
        <v>68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2480</v>
      </c>
      <c r="B1957" s="2" t="s">
        <v>2475</v>
      </c>
      <c r="C1957" s="2" t="s">
        <v>47</v>
      </c>
      <c r="D1957" s="2" t="s">
        <v>2476</v>
      </c>
      <c r="E1957" s="2" t="s">
        <v>731</v>
      </c>
      <c r="F1957" s="2" t="s">
        <v>50</v>
      </c>
      <c r="G1957" s="2" t="s">
        <v>51</v>
      </c>
      <c r="H1957" s="2" t="s">
        <v>323</v>
      </c>
      <c r="I1957" s="2" t="s">
        <v>53</v>
      </c>
      <c r="J1957" s="2" t="s">
        <v>54</v>
      </c>
      <c r="K1957" s="2" t="s">
        <v>55</v>
      </c>
      <c r="L1957" s="2" t="s">
        <v>51</v>
      </c>
      <c r="M1957" s="2" t="s">
        <v>86</v>
      </c>
      <c r="N1957" s="3">
        <v>2301000</v>
      </c>
      <c r="O1957" s="3" t="s">
        <v>57</v>
      </c>
      <c r="P1957" s="4">
        <f>IF(O1957="吨",N1957*1000,IF(O1957="万立方米",N1957*10000,""))</f>
        <v>2301000000.0</v>
      </c>
      <c r="Q1957" s="2" t="s">
        <v>58</v>
      </c>
      <c r="R1957" s="2" t="s">
        <v>59</v>
      </c>
      <c r="S1957" s="2" t="s">
        <v>87</v>
      </c>
      <c r="T1957" s="2" t="s">
        <v>88</v>
      </c>
      <c r="U1957" s="4">
        <f>0.75</f>
        <v>0.75</v>
      </c>
      <c r="V1957" s="2" t="s">
        <v>62</v>
      </c>
      <c r="W1957" s="2" t="s">
        <v>89</v>
      </c>
      <c r="X1957" s="2" t="s">
        <v>64</v>
      </c>
      <c r="Y1957" s="2" t="s">
        <v>65</v>
      </c>
      <c r="Z1957" s="2">
        <v>0</v>
      </c>
      <c r="AA1957" s="2"/>
      <c r="AB1957" s="2"/>
      <c r="AC1957" s="4">
        <f>P1957*U1957/1000000</f>
        <v>1725.75</v>
      </c>
      <c r="AD1957" s="4">
        <f>AC1958*(1-AA1957/100)+(AC1957-AC1958)*(1-AB1957/100)</f>
        <v>1725.75</v>
      </c>
      <c r="AE1957" s="2" t="s">
        <v>66</v>
      </c>
      <c r="AF1957" s="2" t="s">
        <v>67</v>
      </c>
      <c r="AG1957" s="2" t="s">
        <v>68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2481</v>
      </c>
      <c r="B1958" s="2" t="s">
        <v>2475</v>
      </c>
      <c r="C1958" s="2" t="s">
        <v>47</v>
      </c>
      <c r="D1958" s="2" t="s">
        <v>2476</v>
      </c>
      <c r="E1958" s="2" t="s">
        <v>731</v>
      </c>
      <c r="F1958" s="2" t="s">
        <v>50</v>
      </c>
      <c r="G1958" s="2" t="s">
        <v>51</v>
      </c>
      <c r="H1958" s="2" t="s">
        <v>323</v>
      </c>
      <c r="I1958" s="2" t="s">
        <v>53</v>
      </c>
      <c r="J1958" s="2" t="s">
        <v>54</v>
      </c>
      <c r="K1958" s="2" t="s">
        <v>55</v>
      </c>
      <c r="L1958" s="2" t="s">
        <v>51</v>
      </c>
      <c r="M1958" s="2" t="s">
        <v>91</v>
      </c>
      <c r="N1958" s="3">
        <v>2301000</v>
      </c>
      <c r="O1958" s="3" t="s">
        <v>57</v>
      </c>
      <c r="P1958" s="4">
        <f>IF(O1958="吨",N1958*1000,IF(O1958="万立方米",N1958*10000,""))</f>
        <v>2301000000.0</v>
      </c>
      <c r="Q1958" s="2" t="s">
        <v>58</v>
      </c>
      <c r="R1958" s="2" t="s">
        <v>59</v>
      </c>
      <c r="S1958" s="2" t="s">
        <v>92</v>
      </c>
      <c r="T1958" s="2" t="s">
        <v>88</v>
      </c>
      <c r="U1958" s="4">
        <f>0.75</f>
        <v>0.75</v>
      </c>
      <c r="V1958" s="2" t="s">
        <v>62</v>
      </c>
      <c r="W1958" s="2" t="s">
        <v>93</v>
      </c>
      <c r="X1958" s="2" t="s">
        <v>64</v>
      </c>
      <c r="Y1958" s="2" t="s">
        <v>65</v>
      </c>
      <c r="Z1958" s="2">
        <v>0</v>
      </c>
      <c r="AA1958" s="2"/>
      <c r="AB1958" s="2"/>
      <c r="AC1958" s="4">
        <f>P1958*U1958/1000000</f>
        <v>1725.75</v>
      </c>
      <c r="AD1958" s="4">
        <f>AC1958*(1-Z1958/100)</f>
        <v>1725.75</v>
      </c>
      <c r="AE1958" s="2" t="s">
        <v>66</v>
      </c>
      <c r="AF1958" s="2" t="s">
        <v>67</v>
      </c>
      <c r="AG1958" s="2" t="s">
        <v>68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2482</v>
      </c>
      <c r="B1959" s="2" t="s">
        <v>2475</v>
      </c>
      <c r="C1959" s="2" t="s">
        <v>47</v>
      </c>
      <c r="D1959" s="2" t="s">
        <v>2476</v>
      </c>
      <c r="E1959" s="2" t="s">
        <v>731</v>
      </c>
      <c r="F1959" s="2" t="s">
        <v>50</v>
      </c>
      <c r="G1959" s="2" t="s">
        <v>51</v>
      </c>
      <c r="H1959" s="2" t="s">
        <v>323</v>
      </c>
      <c r="I1959" s="2" t="s">
        <v>53</v>
      </c>
      <c r="J1959" s="2" t="s">
        <v>54</v>
      </c>
      <c r="K1959" s="2" t="s">
        <v>55</v>
      </c>
      <c r="L1959" s="2" t="s">
        <v>51</v>
      </c>
      <c r="M1959" s="2" t="s">
        <v>95</v>
      </c>
      <c r="N1959" s="3">
        <v>2301000</v>
      </c>
      <c r="O1959" s="3" t="s">
        <v>57</v>
      </c>
      <c r="P1959" s="4">
        <f>IF(O1959="吨",N1959*1000,IF(O1959="万立方米",N1959*10000,""))</f>
        <v>2301000000.0</v>
      </c>
      <c r="Q1959" s="2" t="s">
        <v>58</v>
      </c>
      <c r="R1959" s="2" t="s">
        <v>59</v>
      </c>
      <c r="S1959" s="2" t="s">
        <v>96</v>
      </c>
      <c r="T1959" s="2" t="s">
        <v>97</v>
      </c>
      <c r="U1959" s="4">
        <f>1.7</f>
        <v>1.7</v>
      </c>
      <c r="V1959" s="2" t="s">
        <v>62</v>
      </c>
      <c r="W1959" s="2" t="s">
        <v>98</v>
      </c>
      <c r="X1959" s="2" t="s">
        <v>64</v>
      </c>
      <c r="Y1959" s="2" t="s">
        <v>65</v>
      </c>
      <c r="Z1959" s="2">
        <v>0</v>
      </c>
      <c r="AA1959" s="2"/>
      <c r="AB1959" s="2"/>
      <c r="AC1959" s="4">
        <f>P1959*U1959/1000000</f>
        <v>3911.7</v>
      </c>
      <c r="AD1959" s="4">
        <f>AC1959*(1-Z1959/100)</f>
        <v>3911.7</v>
      </c>
      <c r="AE1959" s="2" t="s">
        <v>66</v>
      </c>
      <c r="AF1959" s="2" t="s">
        <v>67</v>
      </c>
      <c r="AG1959" s="2" t="s">
        <v>68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2483</v>
      </c>
      <c r="B1960" s="2" t="s">
        <v>2475</v>
      </c>
      <c r="C1960" s="2" t="s">
        <v>47</v>
      </c>
      <c r="D1960" s="2" t="s">
        <v>2476</v>
      </c>
      <c r="E1960" s="2" t="s">
        <v>731</v>
      </c>
      <c r="F1960" s="2" t="s">
        <v>50</v>
      </c>
      <c r="G1960" s="2" t="s">
        <v>51</v>
      </c>
      <c r="H1960" s="2" t="s">
        <v>323</v>
      </c>
      <c r="I1960" s="2" t="s">
        <v>53</v>
      </c>
      <c r="J1960" s="2" t="s">
        <v>54</v>
      </c>
      <c r="K1960" s="2" t="s">
        <v>55</v>
      </c>
      <c r="L1960" s="2" t="s">
        <v>51</v>
      </c>
      <c r="M1960" s="2" t="s">
        <v>100</v>
      </c>
      <c r="N1960" s="3">
        <v>2301000</v>
      </c>
      <c r="O1960" s="3" t="s">
        <v>57</v>
      </c>
      <c r="P1960" s="4">
        <f>IF(O1960="吨",N1960*1000,IF(O1960="万立方米",N1960*10000,""))</f>
        <v>2301000000.0</v>
      </c>
      <c r="Q1960" s="2" t="s">
        <v>58</v>
      </c>
      <c r="R1960" s="2" t="s">
        <v>59</v>
      </c>
      <c r="S1960" s="2" t="s">
        <v>101</v>
      </c>
      <c r="T1960" s="2" t="s">
        <v>75</v>
      </c>
      <c r="U1960" s="4">
        <f>0.12</f>
        <v>0.12</v>
      </c>
      <c r="V1960" s="2" t="s">
        <v>62</v>
      </c>
      <c r="W1960" s="2" t="s">
        <v>102</v>
      </c>
      <c r="X1960" s="2" t="s">
        <v>64</v>
      </c>
      <c r="Y1960" s="2" t="s">
        <v>65</v>
      </c>
      <c r="Z1960" s="2">
        <v>0</v>
      </c>
      <c r="AA1960" s="2"/>
      <c r="AB1960" s="2"/>
      <c r="AC1960" s="4">
        <f>P1960*U1960/1000000</f>
        <v>276.12</v>
      </c>
      <c r="AD1960" s="4">
        <f>AC1960*(1-Z1960/100)</f>
        <v>276.12</v>
      </c>
      <c r="AE1960" s="2" t="s">
        <v>66</v>
      </c>
      <c r="AF1960" s="2" t="s">
        <v>67</v>
      </c>
      <c r="AG1960" s="2" t="s">
        <v>68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2484</v>
      </c>
      <c r="B1961" s="2" t="s">
        <v>2475</v>
      </c>
      <c r="C1961" s="2" t="s">
        <v>47</v>
      </c>
      <c r="D1961" s="2" t="s">
        <v>2476</v>
      </c>
      <c r="E1961" s="2" t="s">
        <v>731</v>
      </c>
      <c r="F1961" s="2" t="s">
        <v>50</v>
      </c>
      <c r="G1961" s="2" t="s">
        <v>51</v>
      </c>
      <c r="H1961" s="2" t="s">
        <v>323</v>
      </c>
      <c r="I1961" s="2"/>
      <c r="J1961" s="2"/>
      <c r="K1961" s="2" t="s">
        <v>147</v>
      </c>
      <c r="L1961" s="2" t="s">
        <v>148</v>
      </c>
      <c r="M1961" s="2" t="s">
        <v>104</v>
      </c>
      <c r="N1961" s="3"/>
      <c r="O1961" s="3"/>
      <c r="P1961" s="4">
        <v>2301000000.0</v>
      </c>
      <c r="Q1961" s="2" t="s">
        <v>105</v>
      </c>
      <c r="R1961" s="2" t="s">
        <v>106</v>
      </c>
      <c r="S1961" s="2" t="s">
        <v>107</v>
      </c>
      <c r="T1961" s="2" t="s">
        <v>108</v>
      </c>
      <c r="U1961" s="4">
        <f>0.0</f>
        <v>0.0</v>
      </c>
      <c r="V1961" s="2" t="s">
        <v>109</v>
      </c>
      <c r="W1961" s="2" t="s">
        <v>110</v>
      </c>
      <c r="X1961" s="2"/>
      <c r="Y1961" s="2" t="s">
        <v>65</v>
      </c>
      <c r="Z1961" s="2">
        <v>0</v>
      </c>
      <c r="AA1961" s="2"/>
      <c r="AB1961" s="2"/>
      <c r="AC1961" s="4">
        <f>P1961*U1961/1000000</f>
        <v>0.0</v>
      </c>
      <c r="AD1961" s="4">
        <f>AC1961*(1-Z1961/100)</f>
        <v>0.0</v>
      </c>
      <c r="AE1961" s="2" t="s">
        <v>66</v>
      </c>
      <c r="AF1961" s="2" t="s">
        <v>67</v>
      </c>
      <c r="AG1961" s="2" t="s">
        <v>68</v>
      </c>
      <c r="AH1961" s="2" t="s">
        <v>69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2485</v>
      </c>
      <c r="B1962" s="2" t="s">
        <v>2486</v>
      </c>
      <c r="C1962" s="2" t="s">
        <v>47</v>
      </c>
      <c r="D1962" s="2" t="s">
        <v>432</v>
      </c>
      <c r="E1962" s="2" t="s">
        <v>227</v>
      </c>
      <c r="F1962" s="2" t="s">
        <v>228</v>
      </c>
      <c r="G1962" s="2" t="s">
        <v>117</v>
      </c>
      <c r="H1962" s="2" t="s">
        <v>52</v>
      </c>
      <c r="I1962" s="2" t="s">
        <v>53</v>
      </c>
      <c r="J1962" s="2" t="s">
        <v>230</v>
      </c>
      <c r="K1962" s="2" t="s">
        <v>55</v>
      </c>
      <c r="L1962" s="2" t="s">
        <v>51</v>
      </c>
      <c r="M1962" s="2" t="s">
        <v>56</v>
      </c>
      <c r="N1962" s="3">
        <v>155590.723</v>
      </c>
      <c r="O1962" s="3" t="s">
        <v>57</v>
      </c>
      <c r="P1962" s="4">
        <f>IF(O1962="吨",N1962*1000,IF(O1962="万立方米",N1962*10000,""))</f>
        <v>155590723.0</v>
      </c>
      <c r="Q1962" s="2" t="s">
        <v>58</v>
      </c>
      <c r="R1962" s="2" t="s">
        <v>59</v>
      </c>
      <c r="S1962" s="2" t="s">
        <v>60</v>
      </c>
      <c r="T1962" s="2" t="s">
        <v>61</v>
      </c>
      <c r="U1962" s="4">
        <f>0.06</f>
        <v>0.06</v>
      </c>
      <c r="V1962" s="2" t="s">
        <v>62</v>
      </c>
      <c r="W1962" s="2" t="s">
        <v>63</v>
      </c>
      <c r="X1962" s="2" t="s">
        <v>64</v>
      </c>
      <c r="Y1962" s="2" t="s">
        <v>65</v>
      </c>
      <c r="Z1962" s="2">
        <v>0</v>
      </c>
      <c r="AA1962" s="2"/>
      <c r="AB1962" s="2"/>
      <c r="AC1962" s="4">
        <f>P1962*U1962/1000000</f>
        <v>9.33544338</v>
      </c>
      <c r="AD1962" s="4">
        <f>AC1962*(1-Z1962/100)</f>
        <v>9.33544338</v>
      </c>
      <c r="AE1962" s="2" t="s">
        <v>66</v>
      </c>
      <c r="AF1962" s="2" t="s">
        <v>67</v>
      </c>
      <c r="AG1962" s="2" t="s">
        <v>68</v>
      </c>
      <c r="AH1962" s="2" t="s">
        <v>69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2487</v>
      </c>
      <c r="B1963" s="2" t="s">
        <v>2486</v>
      </c>
      <c r="C1963" s="2" t="s">
        <v>47</v>
      </c>
      <c r="D1963" s="2" t="s">
        <v>432</v>
      </c>
      <c r="E1963" s="2" t="s">
        <v>227</v>
      </c>
      <c r="F1963" s="2" t="s">
        <v>228</v>
      </c>
      <c r="G1963" s="2" t="s">
        <v>117</v>
      </c>
      <c r="H1963" s="2" t="s">
        <v>52</v>
      </c>
      <c r="I1963" s="2" t="s">
        <v>53</v>
      </c>
      <c r="J1963" s="2" t="s">
        <v>230</v>
      </c>
      <c r="K1963" s="2" t="s">
        <v>55</v>
      </c>
      <c r="L1963" s="2" t="s">
        <v>51</v>
      </c>
      <c r="M1963" s="2" t="s">
        <v>73</v>
      </c>
      <c r="N1963" s="3">
        <v>155590.723</v>
      </c>
      <c r="O1963" s="3" t="s">
        <v>57</v>
      </c>
      <c r="P1963" s="4">
        <f>IF(O1963="吨",N1963*1000,IF(O1963="万立方米",N1963*10000,""))</f>
        <v>155590723.0</v>
      </c>
      <c r="Q1963" s="2" t="s">
        <v>58</v>
      </c>
      <c r="R1963" s="2" t="s">
        <v>59</v>
      </c>
      <c r="S1963" s="2" t="s">
        <v>74</v>
      </c>
      <c r="T1963" s="2" t="s">
        <v>75</v>
      </c>
      <c r="U1963" s="4">
        <f>1.5</f>
        <v>1.5</v>
      </c>
      <c r="V1963" s="2" t="s">
        <v>62</v>
      </c>
      <c r="W1963" s="2" t="s">
        <v>76</v>
      </c>
      <c r="X1963" s="2" t="s">
        <v>64</v>
      </c>
      <c r="Y1963" s="2" t="s">
        <v>65</v>
      </c>
      <c r="Z1963" s="2">
        <v>0</v>
      </c>
      <c r="AA1963" s="2"/>
      <c r="AB1963" s="2"/>
      <c r="AC1963" s="4">
        <f>P1963*U1963/1000000</f>
        <v>233.3860845</v>
      </c>
      <c r="AD1963" s="4">
        <f>AC1963*(1-Z1963/100)</f>
        <v>233.3860845</v>
      </c>
      <c r="AE1963" s="2" t="s">
        <v>66</v>
      </c>
      <c r="AF1963" s="2" t="s">
        <v>67</v>
      </c>
      <c r="AG1963" s="2" t="s">
        <v>68</v>
      </c>
      <c r="AH1963" s="2" t="s">
        <v>69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2488</v>
      </c>
      <c r="B1964" s="2" t="s">
        <v>2486</v>
      </c>
      <c r="C1964" s="2" t="s">
        <v>47</v>
      </c>
      <c r="D1964" s="2" t="s">
        <v>432</v>
      </c>
      <c r="E1964" s="2" t="s">
        <v>227</v>
      </c>
      <c r="F1964" s="2" t="s">
        <v>228</v>
      </c>
      <c r="G1964" s="2" t="s">
        <v>117</v>
      </c>
      <c r="H1964" s="2" t="s">
        <v>52</v>
      </c>
      <c r="I1964" s="2" t="s">
        <v>53</v>
      </c>
      <c r="J1964" s="2" t="s">
        <v>230</v>
      </c>
      <c r="K1964" s="2" t="s">
        <v>55</v>
      </c>
      <c r="L1964" s="2" t="s">
        <v>51</v>
      </c>
      <c r="M1964" s="2" t="s">
        <v>78</v>
      </c>
      <c r="N1964" s="3">
        <v>155590.723</v>
      </c>
      <c r="O1964" s="3" t="s">
        <v>57</v>
      </c>
      <c r="P1964" s="4">
        <f>IF(O1964="吨",N1964*1000,IF(O1964="万立方米",N1964*10000,""))</f>
        <v>155590723.0</v>
      </c>
      <c r="Q1964" s="2" t="s">
        <v>58</v>
      </c>
      <c r="R1964" s="2" t="s">
        <v>59</v>
      </c>
      <c r="S1964" s="2" t="s">
        <v>79</v>
      </c>
      <c r="T1964" s="2" t="s">
        <v>75</v>
      </c>
      <c r="U1964" s="4">
        <f>6.0</f>
        <v>6.0</v>
      </c>
      <c r="V1964" s="2" t="s">
        <v>62</v>
      </c>
      <c r="W1964" s="2" t="s">
        <v>80</v>
      </c>
      <c r="X1964" s="2" t="s">
        <v>64</v>
      </c>
      <c r="Y1964" s="2" t="s">
        <v>65</v>
      </c>
      <c r="Z1964" s="2">
        <v>0</v>
      </c>
      <c r="AA1964" s="2"/>
      <c r="AB1964" s="2"/>
      <c r="AC1964" s="4">
        <f>P1964*U1964/1000000</f>
        <v>933.544338</v>
      </c>
      <c r="AD1964" s="4">
        <f>AC1964*(1-Z1964/100)</f>
        <v>933.544338</v>
      </c>
      <c r="AE1964" s="2" t="s">
        <v>66</v>
      </c>
      <c r="AF1964" s="2" t="s">
        <v>67</v>
      </c>
      <c r="AG1964" s="2" t="s">
        <v>68</v>
      </c>
      <c r="AH1964" s="2" t="s">
        <v>69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2489</v>
      </c>
      <c r="B1965" s="2" t="s">
        <v>2486</v>
      </c>
      <c r="C1965" s="2" t="s">
        <v>47</v>
      </c>
      <c r="D1965" s="2" t="s">
        <v>432</v>
      </c>
      <c r="E1965" s="2" t="s">
        <v>227</v>
      </c>
      <c r="F1965" s="2" t="s">
        <v>228</v>
      </c>
      <c r="G1965" s="2" t="s">
        <v>117</v>
      </c>
      <c r="H1965" s="2" t="s">
        <v>52</v>
      </c>
      <c r="I1965" s="2" t="s">
        <v>53</v>
      </c>
      <c r="J1965" s="2" t="s">
        <v>230</v>
      </c>
      <c r="K1965" s="2" t="s">
        <v>55</v>
      </c>
      <c r="L1965" s="2" t="s">
        <v>51</v>
      </c>
      <c r="M1965" s="2" t="s">
        <v>82</v>
      </c>
      <c r="N1965" s="3">
        <v>155590.723</v>
      </c>
      <c r="O1965" s="3" t="s">
        <v>57</v>
      </c>
      <c r="P1965" s="4">
        <f>IF(O1965="吨",N1965*1000,IF(O1965="万立方米",N1965*10000,""))</f>
        <v>155590723.0</v>
      </c>
      <c r="Q1965" s="2" t="s">
        <v>58</v>
      </c>
      <c r="R1965" s="2" t="s">
        <v>59</v>
      </c>
      <c r="S1965" s="2" t="s">
        <v>83</v>
      </c>
      <c r="T1965" s="2" t="s">
        <v>61</v>
      </c>
      <c r="U1965" s="4">
        <f>0.35</f>
        <v>0.35</v>
      </c>
      <c r="V1965" s="2" t="s">
        <v>62</v>
      </c>
      <c r="W1965" s="2" t="s">
        <v>84</v>
      </c>
      <c r="X1965" s="2" t="s">
        <v>64</v>
      </c>
      <c r="Y1965" s="2" t="s">
        <v>65</v>
      </c>
      <c r="Z1965" s="2">
        <v>0</v>
      </c>
      <c r="AA1965" s="2"/>
      <c r="AB1965" s="2"/>
      <c r="AC1965" s="4">
        <f>P1965*U1965/1000000</f>
        <v>54.456753049999996</v>
      </c>
      <c r="AD1965" s="4">
        <f>AC1965*(1-Z1965/100)</f>
        <v>54.456753049999996</v>
      </c>
      <c r="AE1965" s="2" t="s">
        <v>66</v>
      </c>
      <c r="AF1965" s="2" t="s">
        <v>67</v>
      </c>
      <c r="AG1965" s="2" t="s">
        <v>68</v>
      </c>
      <c r="AH1965" s="2" t="s">
        <v>69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2490</v>
      </c>
      <c r="B1966" s="2" t="s">
        <v>2486</v>
      </c>
      <c r="C1966" s="2" t="s">
        <v>47</v>
      </c>
      <c r="D1966" s="2" t="s">
        <v>432</v>
      </c>
      <c r="E1966" s="2" t="s">
        <v>227</v>
      </c>
      <c r="F1966" s="2" t="s">
        <v>228</v>
      </c>
      <c r="G1966" s="2" t="s">
        <v>117</v>
      </c>
      <c r="H1966" s="2" t="s">
        <v>52</v>
      </c>
      <c r="I1966" s="2" t="s">
        <v>53</v>
      </c>
      <c r="J1966" s="2" t="s">
        <v>230</v>
      </c>
      <c r="K1966" s="2" t="s">
        <v>55</v>
      </c>
      <c r="L1966" s="2" t="s">
        <v>51</v>
      </c>
      <c r="M1966" s="2" t="s">
        <v>86</v>
      </c>
      <c r="N1966" s="3">
        <v>155590.723</v>
      </c>
      <c r="O1966" s="3" t="s">
        <v>57</v>
      </c>
      <c r="P1966" s="4">
        <f>IF(O1966="吨",N1966*1000,IF(O1966="万立方米",N1966*10000,""))</f>
        <v>155590723.0</v>
      </c>
      <c r="Q1966" s="2" t="s">
        <v>58</v>
      </c>
      <c r="R1966" s="2" t="s">
        <v>59</v>
      </c>
      <c r="S1966" s="2" t="s">
        <v>87</v>
      </c>
      <c r="T1966" s="2" t="s">
        <v>88</v>
      </c>
      <c r="U1966" s="4">
        <f>0.75</f>
        <v>0.75</v>
      </c>
      <c r="V1966" s="2" t="s">
        <v>62</v>
      </c>
      <c r="W1966" s="2" t="s">
        <v>89</v>
      </c>
      <c r="X1966" s="2" t="s">
        <v>64</v>
      </c>
      <c r="Y1966" s="2" t="s">
        <v>65</v>
      </c>
      <c r="Z1966" s="2">
        <v>0</v>
      </c>
      <c r="AA1966" s="2"/>
      <c r="AB1966" s="2"/>
      <c r="AC1966" s="4">
        <f>P1966*U1966/1000000</f>
        <v>116.69304225</v>
      </c>
      <c r="AD1966" s="4">
        <f>AC1967*(1-AA1966/100)+(AC1966-AC1967)*(1-AB1966/100)</f>
        <v>116.69304225</v>
      </c>
      <c r="AE1966" s="2" t="s">
        <v>66</v>
      </c>
      <c r="AF1966" s="2" t="s">
        <v>67</v>
      </c>
      <c r="AG1966" s="2" t="s">
        <v>68</v>
      </c>
      <c r="AH1966" s="2" t="s">
        <v>69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2491</v>
      </c>
      <c r="B1967" s="2" t="s">
        <v>2486</v>
      </c>
      <c r="C1967" s="2" t="s">
        <v>47</v>
      </c>
      <c r="D1967" s="2" t="s">
        <v>432</v>
      </c>
      <c r="E1967" s="2" t="s">
        <v>227</v>
      </c>
      <c r="F1967" s="2" t="s">
        <v>228</v>
      </c>
      <c r="G1967" s="2" t="s">
        <v>117</v>
      </c>
      <c r="H1967" s="2" t="s">
        <v>52</v>
      </c>
      <c r="I1967" s="2" t="s">
        <v>53</v>
      </c>
      <c r="J1967" s="2" t="s">
        <v>230</v>
      </c>
      <c r="K1967" s="2" t="s">
        <v>55</v>
      </c>
      <c r="L1967" s="2" t="s">
        <v>51</v>
      </c>
      <c r="M1967" s="2" t="s">
        <v>91</v>
      </c>
      <c r="N1967" s="3">
        <v>155590.723</v>
      </c>
      <c r="O1967" s="3" t="s">
        <v>57</v>
      </c>
      <c r="P1967" s="4">
        <f>IF(O1967="吨",N1967*1000,IF(O1967="万立方米",N1967*10000,""))</f>
        <v>155590723.0</v>
      </c>
      <c r="Q1967" s="2" t="s">
        <v>58</v>
      </c>
      <c r="R1967" s="2" t="s">
        <v>59</v>
      </c>
      <c r="S1967" s="2" t="s">
        <v>92</v>
      </c>
      <c r="T1967" s="2" t="s">
        <v>88</v>
      </c>
      <c r="U1967" s="4">
        <f>0.75</f>
        <v>0.75</v>
      </c>
      <c r="V1967" s="2" t="s">
        <v>62</v>
      </c>
      <c r="W1967" s="2" t="s">
        <v>93</v>
      </c>
      <c r="X1967" s="2" t="s">
        <v>64</v>
      </c>
      <c r="Y1967" s="2" t="s">
        <v>65</v>
      </c>
      <c r="Z1967" s="2">
        <v>0</v>
      </c>
      <c r="AA1967" s="2"/>
      <c r="AB1967" s="2"/>
      <c r="AC1967" s="4">
        <f>P1967*U1967/1000000</f>
        <v>116.69304225</v>
      </c>
      <c r="AD1967" s="4">
        <f>AC1967*(1-Z1967/100)</f>
        <v>116.69304225</v>
      </c>
      <c r="AE1967" s="2" t="s">
        <v>66</v>
      </c>
      <c r="AF1967" s="2" t="s">
        <v>67</v>
      </c>
      <c r="AG1967" s="2" t="s">
        <v>68</v>
      </c>
      <c r="AH1967" s="2" t="s">
        <v>69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2492</v>
      </c>
      <c r="B1968" s="2" t="s">
        <v>2486</v>
      </c>
      <c r="C1968" s="2" t="s">
        <v>47</v>
      </c>
      <c r="D1968" s="2" t="s">
        <v>432</v>
      </c>
      <c r="E1968" s="2" t="s">
        <v>227</v>
      </c>
      <c r="F1968" s="2" t="s">
        <v>228</v>
      </c>
      <c r="G1968" s="2" t="s">
        <v>117</v>
      </c>
      <c r="H1968" s="2" t="s">
        <v>52</v>
      </c>
      <c r="I1968" s="2" t="s">
        <v>53</v>
      </c>
      <c r="J1968" s="2" t="s">
        <v>230</v>
      </c>
      <c r="K1968" s="2" t="s">
        <v>55</v>
      </c>
      <c r="L1968" s="2" t="s">
        <v>51</v>
      </c>
      <c r="M1968" s="2" t="s">
        <v>95</v>
      </c>
      <c r="N1968" s="3">
        <v>155590.723</v>
      </c>
      <c r="O1968" s="3" t="s">
        <v>57</v>
      </c>
      <c r="P1968" s="4">
        <f>IF(O1968="吨",N1968*1000,IF(O1968="万立方米",N1968*10000,""))</f>
        <v>155590723.0</v>
      </c>
      <c r="Q1968" s="2" t="s">
        <v>58</v>
      </c>
      <c r="R1968" s="2" t="s">
        <v>59</v>
      </c>
      <c r="S1968" s="2" t="s">
        <v>96</v>
      </c>
      <c r="T1968" s="2" t="s">
        <v>97</v>
      </c>
      <c r="U1968" s="4">
        <f>1.7</f>
        <v>1.7</v>
      </c>
      <c r="V1968" s="2" t="s">
        <v>62</v>
      </c>
      <c r="W1968" s="2" t="s">
        <v>98</v>
      </c>
      <c r="X1968" s="2" t="s">
        <v>64</v>
      </c>
      <c r="Y1968" s="2" t="s">
        <v>65</v>
      </c>
      <c r="Z1968" s="2">
        <v>0</v>
      </c>
      <c r="AA1968" s="2"/>
      <c r="AB1968" s="2"/>
      <c r="AC1968" s="4">
        <f>P1968*U1968/1000000</f>
        <v>264.5042291</v>
      </c>
      <c r="AD1968" s="4">
        <f>AC1968*(1-Z1968/100)</f>
        <v>264.5042291</v>
      </c>
      <c r="AE1968" s="2" t="s">
        <v>66</v>
      </c>
      <c r="AF1968" s="2" t="s">
        <v>67</v>
      </c>
      <c r="AG1968" s="2" t="s">
        <v>68</v>
      </c>
      <c r="AH1968" s="2" t="s">
        <v>69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2493</v>
      </c>
      <c r="B1969" s="2" t="s">
        <v>2486</v>
      </c>
      <c r="C1969" s="2" t="s">
        <v>47</v>
      </c>
      <c r="D1969" s="2" t="s">
        <v>432</v>
      </c>
      <c r="E1969" s="2" t="s">
        <v>227</v>
      </c>
      <c r="F1969" s="2" t="s">
        <v>228</v>
      </c>
      <c r="G1969" s="2" t="s">
        <v>117</v>
      </c>
      <c r="H1969" s="2" t="s">
        <v>52</v>
      </c>
      <c r="I1969" s="2" t="s">
        <v>53</v>
      </c>
      <c r="J1969" s="2" t="s">
        <v>230</v>
      </c>
      <c r="K1969" s="2" t="s">
        <v>55</v>
      </c>
      <c r="L1969" s="2" t="s">
        <v>51</v>
      </c>
      <c r="M1969" s="2" t="s">
        <v>100</v>
      </c>
      <c r="N1969" s="3">
        <v>155590.723</v>
      </c>
      <c r="O1969" s="3" t="s">
        <v>57</v>
      </c>
      <c r="P1969" s="4">
        <f>IF(O1969="吨",N1969*1000,IF(O1969="万立方米",N1969*10000,""))</f>
        <v>155590723.0</v>
      </c>
      <c r="Q1969" s="2" t="s">
        <v>58</v>
      </c>
      <c r="R1969" s="2" t="s">
        <v>59</v>
      </c>
      <c r="S1969" s="2" t="s">
        <v>101</v>
      </c>
      <c r="T1969" s="2" t="s">
        <v>75</v>
      </c>
      <c r="U1969" s="4">
        <f>0.12</f>
        <v>0.12</v>
      </c>
      <c r="V1969" s="2" t="s">
        <v>62</v>
      </c>
      <c r="W1969" s="2" t="s">
        <v>102</v>
      </c>
      <c r="X1969" s="2" t="s">
        <v>64</v>
      </c>
      <c r="Y1969" s="2" t="s">
        <v>65</v>
      </c>
      <c r="Z1969" s="2">
        <v>0</v>
      </c>
      <c r="AA1969" s="2"/>
      <c r="AB1969" s="2"/>
      <c r="AC1969" s="4">
        <f>P1969*U1969/1000000</f>
        <v>18.67088676</v>
      </c>
      <c r="AD1969" s="4">
        <f>AC1969*(1-Z1969/100)</f>
        <v>18.67088676</v>
      </c>
      <c r="AE1969" s="2" t="s">
        <v>66</v>
      </c>
      <c r="AF1969" s="2" t="s">
        <v>67</v>
      </c>
      <c r="AG1969" s="2" t="s">
        <v>68</v>
      </c>
      <c r="AH1969" s="2" t="s">
        <v>69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2494</v>
      </c>
      <c r="B1970" s="2" t="s">
        <v>2486</v>
      </c>
      <c r="C1970" s="2" t="s">
        <v>47</v>
      </c>
      <c r="D1970" s="2" t="s">
        <v>432</v>
      </c>
      <c r="E1970" s="2" t="s">
        <v>227</v>
      </c>
      <c r="F1970" s="2" t="s">
        <v>228</v>
      </c>
      <c r="G1970" s="2" t="s">
        <v>117</v>
      </c>
      <c r="H1970" s="2" t="s">
        <v>52</v>
      </c>
      <c r="I1970" s="2" t="s">
        <v>161</v>
      </c>
      <c r="J1970" s="2" t="s">
        <v>279</v>
      </c>
      <c r="K1970" s="2" t="s">
        <v>55</v>
      </c>
      <c r="L1970" s="2" t="s">
        <v>51</v>
      </c>
      <c r="M1970" s="2" t="s">
        <v>56</v>
      </c>
      <c r="N1970" s="3">
        <v>305.598</v>
      </c>
      <c r="O1970" s="3" t="s">
        <v>57</v>
      </c>
      <c r="P1970" s="4">
        <f>IF(O1970="吨",N1970*1000,IF(O1970="万立方米",N1970*10000,""))</f>
        <v>305598.0</v>
      </c>
      <c r="Q1970" s="2" t="s">
        <v>58</v>
      </c>
      <c r="R1970" s="2" t="s">
        <v>59</v>
      </c>
      <c r="S1970" s="2" t="s">
        <v>60</v>
      </c>
      <c r="T1970" s="2" t="s">
        <v>61</v>
      </c>
      <c r="U1970" s="4">
        <f>0.06</f>
        <v>0.06</v>
      </c>
      <c r="V1970" s="2" t="s">
        <v>62</v>
      </c>
      <c r="W1970" s="2" t="s">
        <v>63</v>
      </c>
      <c r="X1970" s="2" t="s">
        <v>64</v>
      </c>
      <c r="Y1970" s="2" t="s">
        <v>65</v>
      </c>
      <c r="Z1970" s="2">
        <v>0</v>
      </c>
      <c r="AA1970" s="2"/>
      <c r="AB1970" s="2"/>
      <c r="AC1970" s="4">
        <f>P1970*U1970/1000000</f>
        <v>0.018335880000000002</v>
      </c>
      <c r="AD1970" s="4">
        <f>AC1970*(1-Z1970/100)</f>
        <v>0.018335880000000002</v>
      </c>
      <c r="AE1970" s="2" t="s">
        <v>66</v>
      </c>
      <c r="AF1970" s="2" t="s">
        <v>67</v>
      </c>
      <c r="AG1970" s="2" t="s">
        <v>68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2495</v>
      </c>
      <c r="B1971" s="2" t="s">
        <v>2486</v>
      </c>
      <c r="C1971" s="2" t="s">
        <v>47</v>
      </c>
      <c r="D1971" s="2" t="s">
        <v>432</v>
      </c>
      <c r="E1971" s="2" t="s">
        <v>227</v>
      </c>
      <c r="F1971" s="2" t="s">
        <v>228</v>
      </c>
      <c r="G1971" s="2" t="s">
        <v>117</v>
      </c>
      <c r="H1971" s="2" t="s">
        <v>52</v>
      </c>
      <c r="I1971" s="2" t="s">
        <v>161</v>
      </c>
      <c r="J1971" s="2" t="s">
        <v>279</v>
      </c>
      <c r="K1971" s="2" t="s">
        <v>55</v>
      </c>
      <c r="L1971" s="2" t="s">
        <v>51</v>
      </c>
      <c r="M1971" s="2" t="s">
        <v>73</v>
      </c>
      <c r="N1971" s="3">
        <v>305.598</v>
      </c>
      <c r="O1971" s="3" t="s">
        <v>57</v>
      </c>
      <c r="P1971" s="4">
        <f>IF(O1971="吨",N1971*1000,IF(O1971="万立方米",N1971*10000,""))</f>
        <v>305598.0</v>
      </c>
      <c r="Q1971" s="2" t="s">
        <v>58</v>
      </c>
      <c r="R1971" s="2" t="s">
        <v>59</v>
      </c>
      <c r="S1971" s="2" t="s">
        <v>74</v>
      </c>
      <c r="T1971" s="2" t="s">
        <v>75</v>
      </c>
      <c r="U1971" s="4">
        <f>1.5</f>
        <v>1.5</v>
      </c>
      <c r="V1971" s="2" t="s">
        <v>62</v>
      </c>
      <c r="W1971" s="2" t="s">
        <v>76</v>
      </c>
      <c r="X1971" s="2" t="s">
        <v>64</v>
      </c>
      <c r="Y1971" s="2" t="s">
        <v>65</v>
      </c>
      <c r="Z1971" s="2">
        <v>0</v>
      </c>
      <c r="AA1971" s="2"/>
      <c r="AB1971" s="2"/>
      <c r="AC1971" s="4">
        <f>P1971*U1971/1000000</f>
        <v>0.458397</v>
      </c>
      <c r="AD1971" s="4">
        <f>AC1971*(1-Z1971/100)</f>
        <v>0.458397</v>
      </c>
      <c r="AE1971" s="2" t="s">
        <v>66</v>
      </c>
      <c r="AF1971" s="2" t="s">
        <v>67</v>
      </c>
      <c r="AG1971" s="2" t="s">
        <v>68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2496</v>
      </c>
      <c r="B1972" s="2" t="s">
        <v>2486</v>
      </c>
      <c r="C1972" s="2" t="s">
        <v>47</v>
      </c>
      <c r="D1972" s="2" t="s">
        <v>432</v>
      </c>
      <c r="E1972" s="2" t="s">
        <v>227</v>
      </c>
      <c r="F1972" s="2" t="s">
        <v>228</v>
      </c>
      <c r="G1972" s="2" t="s">
        <v>117</v>
      </c>
      <c r="H1972" s="2" t="s">
        <v>52</v>
      </c>
      <c r="I1972" s="2" t="s">
        <v>161</v>
      </c>
      <c r="J1972" s="2" t="s">
        <v>279</v>
      </c>
      <c r="K1972" s="2" t="s">
        <v>55</v>
      </c>
      <c r="L1972" s="2" t="s">
        <v>51</v>
      </c>
      <c r="M1972" s="2" t="s">
        <v>78</v>
      </c>
      <c r="N1972" s="3">
        <v>305.598</v>
      </c>
      <c r="O1972" s="3" t="s">
        <v>57</v>
      </c>
      <c r="P1972" s="4">
        <f>IF(O1972="吨",N1972*1000,IF(O1972="万立方米",N1972*10000,""))</f>
        <v>305598.0</v>
      </c>
      <c r="Q1972" s="2" t="s">
        <v>58</v>
      </c>
      <c r="R1972" s="2" t="s">
        <v>59</v>
      </c>
      <c r="S1972" s="2" t="s">
        <v>79</v>
      </c>
      <c r="T1972" s="2" t="s">
        <v>75</v>
      </c>
      <c r="U1972" s="4">
        <f>6.0</f>
        <v>6.0</v>
      </c>
      <c r="V1972" s="2" t="s">
        <v>62</v>
      </c>
      <c r="W1972" s="2" t="s">
        <v>80</v>
      </c>
      <c r="X1972" s="2" t="s">
        <v>64</v>
      </c>
      <c r="Y1972" s="2" t="s">
        <v>65</v>
      </c>
      <c r="Z1972" s="2">
        <v>0</v>
      </c>
      <c r="AA1972" s="2"/>
      <c r="AB1972" s="2"/>
      <c r="AC1972" s="4">
        <f>P1972*U1972/1000000</f>
        <v>1.833588</v>
      </c>
      <c r="AD1972" s="4">
        <f>AC1972*(1-Z1972/100)</f>
        <v>1.833588</v>
      </c>
      <c r="AE1972" s="2" t="s">
        <v>66</v>
      </c>
      <c r="AF1972" s="2" t="s">
        <v>67</v>
      </c>
      <c r="AG1972" s="2" t="s">
        <v>68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2497</v>
      </c>
      <c r="B1973" s="2" t="s">
        <v>2486</v>
      </c>
      <c r="C1973" s="2" t="s">
        <v>47</v>
      </c>
      <c r="D1973" s="2" t="s">
        <v>432</v>
      </c>
      <c r="E1973" s="2" t="s">
        <v>227</v>
      </c>
      <c r="F1973" s="2" t="s">
        <v>228</v>
      </c>
      <c r="G1973" s="2" t="s">
        <v>117</v>
      </c>
      <c r="H1973" s="2" t="s">
        <v>52</v>
      </c>
      <c r="I1973" s="2" t="s">
        <v>161</v>
      </c>
      <c r="J1973" s="2" t="s">
        <v>279</v>
      </c>
      <c r="K1973" s="2" t="s">
        <v>55</v>
      </c>
      <c r="L1973" s="2" t="s">
        <v>51</v>
      </c>
      <c r="M1973" s="2" t="s">
        <v>82</v>
      </c>
      <c r="N1973" s="3">
        <v>305.598</v>
      </c>
      <c r="O1973" s="3" t="s">
        <v>57</v>
      </c>
      <c r="P1973" s="4">
        <f>IF(O1973="吨",N1973*1000,IF(O1973="万立方米",N1973*10000,""))</f>
        <v>305598.0</v>
      </c>
      <c r="Q1973" s="2" t="s">
        <v>58</v>
      </c>
      <c r="R1973" s="2" t="s">
        <v>59</v>
      </c>
      <c r="S1973" s="2" t="s">
        <v>83</v>
      </c>
      <c r="T1973" s="2" t="s">
        <v>61</v>
      </c>
      <c r="U1973" s="4">
        <f>0.35</f>
        <v>0.35</v>
      </c>
      <c r="V1973" s="2" t="s">
        <v>62</v>
      </c>
      <c r="W1973" s="2" t="s">
        <v>84</v>
      </c>
      <c r="X1973" s="2" t="s">
        <v>64</v>
      </c>
      <c r="Y1973" s="2" t="s">
        <v>65</v>
      </c>
      <c r="Z1973" s="2">
        <v>0</v>
      </c>
      <c r="AA1973" s="2"/>
      <c r="AB1973" s="2"/>
      <c r="AC1973" s="4">
        <f>P1973*U1973/1000000</f>
        <v>0.1069593</v>
      </c>
      <c r="AD1973" s="4">
        <f>AC1973*(1-Z1973/100)</f>
        <v>0.1069593</v>
      </c>
      <c r="AE1973" s="2" t="s">
        <v>66</v>
      </c>
      <c r="AF1973" s="2" t="s">
        <v>67</v>
      </c>
      <c r="AG1973" s="2" t="s">
        <v>68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2498</v>
      </c>
      <c r="B1974" s="2" t="s">
        <v>2486</v>
      </c>
      <c r="C1974" s="2" t="s">
        <v>47</v>
      </c>
      <c r="D1974" s="2" t="s">
        <v>432</v>
      </c>
      <c r="E1974" s="2" t="s">
        <v>227</v>
      </c>
      <c r="F1974" s="2" t="s">
        <v>228</v>
      </c>
      <c r="G1974" s="2" t="s">
        <v>117</v>
      </c>
      <c r="H1974" s="2" t="s">
        <v>52</v>
      </c>
      <c r="I1974" s="2" t="s">
        <v>161</v>
      </c>
      <c r="J1974" s="2" t="s">
        <v>279</v>
      </c>
      <c r="K1974" s="2" t="s">
        <v>55</v>
      </c>
      <c r="L1974" s="2" t="s">
        <v>51</v>
      </c>
      <c r="M1974" s="2" t="s">
        <v>86</v>
      </c>
      <c r="N1974" s="3">
        <v>305.598</v>
      </c>
      <c r="O1974" s="3" t="s">
        <v>57</v>
      </c>
      <c r="P1974" s="4">
        <f>IF(O1974="吨",N1974*1000,IF(O1974="万立方米",N1974*10000,""))</f>
        <v>305598.0</v>
      </c>
      <c r="Q1974" s="2" t="s">
        <v>58</v>
      </c>
      <c r="R1974" s="2" t="s">
        <v>59</v>
      </c>
      <c r="S1974" s="2" t="s">
        <v>87</v>
      </c>
      <c r="T1974" s="2" t="s">
        <v>88</v>
      </c>
      <c r="U1974" s="4">
        <f>0.75</f>
        <v>0.75</v>
      </c>
      <c r="V1974" s="2" t="s">
        <v>62</v>
      </c>
      <c r="W1974" s="2" t="s">
        <v>89</v>
      </c>
      <c r="X1974" s="2" t="s">
        <v>64</v>
      </c>
      <c r="Y1974" s="2" t="s">
        <v>65</v>
      </c>
      <c r="Z1974" s="2">
        <v>0</v>
      </c>
      <c r="AA1974" s="2"/>
      <c r="AB1974" s="2"/>
      <c r="AC1974" s="4">
        <f>P1974*U1974/1000000</f>
        <v>0.2291985</v>
      </c>
      <c r="AD1974" s="4">
        <f>AC1975*(1-AA1974/100)+(AC1974-AC1975)*(1-AB1974/100)</f>
        <v>0.2291985</v>
      </c>
      <c r="AE1974" s="2" t="s">
        <v>66</v>
      </c>
      <c r="AF1974" s="2" t="s">
        <v>67</v>
      </c>
      <c r="AG1974" s="2" t="s">
        <v>68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2499</v>
      </c>
      <c r="B1975" s="2" t="s">
        <v>2486</v>
      </c>
      <c r="C1975" s="2" t="s">
        <v>47</v>
      </c>
      <c r="D1975" s="2" t="s">
        <v>432</v>
      </c>
      <c r="E1975" s="2" t="s">
        <v>227</v>
      </c>
      <c r="F1975" s="2" t="s">
        <v>228</v>
      </c>
      <c r="G1975" s="2" t="s">
        <v>117</v>
      </c>
      <c r="H1975" s="2" t="s">
        <v>52</v>
      </c>
      <c r="I1975" s="2" t="s">
        <v>161</v>
      </c>
      <c r="J1975" s="2" t="s">
        <v>279</v>
      </c>
      <c r="K1975" s="2" t="s">
        <v>55</v>
      </c>
      <c r="L1975" s="2" t="s">
        <v>51</v>
      </c>
      <c r="M1975" s="2" t="s">
        <v>91</v>
      </c>
      <c r="N1975" s="3">
        <v>305.598</v>
      </c>
      <c r="O1975" s="3" t="s">
        <v>57</v>
      </c>
      <c r="P1975" s="4">
        <f>IF(O1975="吨",N1975*1000,IF(O1975="万立方米",N1975*10000,""))</f>
        <v>305598.0</v>
      </c>
      <c r="Q1975" s="2" t="s">
        <v>58</v>
      </c>
      <c r="R1975" s="2" t="s">
        <v>59</v>
      </c>
      <c r="S1975" s="2" t="s">
        <v>92</v>
      </c>
      <c r="T1975" s="2" t="s">
        <v>88</v>
      </c>
      <c r="U1975" s="4">
        <f>0.75</f>
        <v>0.75</v>
      </c>
      <c r="V1975" s="2" t="s">
        <v>62</v>
      </c>
      <c r="W1975" s="2" t="s">
        <v>93</v>
      </c>
      <c r="X1975" s="2" t="s">
        <v>64</v>
      </c>
      <c r="Y1975" s="2" t="s">
        <v>65</v>
      </c>
      <c r="Z1975" s="2">
        <v>0</v>
      </c>
      <c r="AA1975" s="2"/>
      <c r="AB1975" s="2"/>
      <c r="AC1975" s="4">
        <f>P1975*U1975/1000000</f>
        <v>0.2291985</v>
      </c>
      <c r="AD1975" s="4">
        <f>AC1975*(1-Z1975/100)</f>
        <v>0.2291985</v>
      </c>
      <c r="AE1975" s="2" t="s">
        <v>66</v>
      </c>
      <c r="AF1975" s="2" t="s">
        <v>67</v>
      </c>
      <c r="AG1975" s="2" t="s">
        <v>68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2500</v>
      </c>
      <c r="B1976" s="2" t="s">
        <v>2486</v>
      </c>
      <c r="C1976" s="2" t="s">
        <v>47</v>
      </c>
      <c r="D1976" s="2" t="s">
        <v>432</v>
      </c>
      <c r="E1976" s="2" t="s">
        <v>227</v>
      </c>
      <c r="F1976" s="2" t="s">
        <v>228</v>
      </c>
      <c r="G1976" s="2" t="s">
        <v>117</v>
      </c>
      <c r="H1976" s="2" t="s">
        <v>52</v>
      </c>
      <c r="I1976" s="2" t="s">
        <v>161</v>
      </c>
      <c r="J1976" s="2" t="s">
        <v>279</v>
      </c>
      <c r="K1976" s="2" t="s">
        <v>55</v>
      </c>
      <c r="L1976" s="2" t="s">
        <v>51</v>
      </c>
      <c r="M1976" s="2" t="s">
        <v>95</v>
      </c>
      <c r="N1976" s="3">
        <v>305.598</v>
      </c>
      <c r="O1976" s="3" t="s">
        <v>57</v>
      </c>
      <c r="P1976" s="4">
        <f>IF(O1976="吨",N1976*1000,IF(O1976="万立方米",N1976*10000,""))</f>
        <v>305598.0</v>
      </c>
      <c r="Q1976" s="2" t="s">
        <v>58</v>
      </c>
      <c r="R1976" s="2" t="s">
        <v>59</v>
      </c>
      <c r="S1976" s="2" t="s">
        <v>96</v>
      </c>
      <c r="T1976" s="2" t="s">
        <v>97</v>
      </c>
      <c r="U1976" s="4">
        <f>1.7</f>
        <v>1.7</v>
      </c>
      <c r="V1976" s="2" t="s">
        <v>62</v>
      </c>
      <c r="W1976" s="2" t="s">
        <v>98</v>
      </c>
      <c r="X1976" s="2" t="s">
        <v>64</v>
      </c>
      <c r="Y1976" s="2" t="s">
        <v>65</v>
      </c>
      <c r="Z1976" s="2">
        <v>0</v>
      </c>
      <c r="AA1976" s="2"/>
      <c r="AB1976" s="2"/>
      <c r="AC1976" s="4">
        <f>P1976*U1976/1000000</f>
        <v>0.5195166</v>
      </c>
      <c r="AD1976" s="4">
        <f>AC1976*(1-Z1976/100)</f>
        <v>0.5195166</v>
      </c>
      <c r="AE1976" s="2" t="s">
        <v>66</v>
      </c>
      <c r="AF1976" s="2" t="s">
        <v>67</v>
      </c>
      <c r="AG1976" s="2" t="s">
        <v>68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2501</v>
      </c>
      <c r="B1977" s="2" t="s">
        <v>2486</v>
      </c>
      <c r="C1977" s="2" t="s">
        <v>47</v>
      </c>
      <c r="D1977" s="2" t="s">
        <v>432</v>
      </c>
      <c r="E1977" s="2" t="s">
        <v>227</v>
      </c>
      <c r="F1977" s="2" t="s">
        <v>228</v>
      </c>
      <c r="G1977" s="2" t="s">
        <v>117</v>
      </c>
      <c r="H1977" s="2" t="s">
        <v>52</v>
      </c>
      <c r="I1977" s="2" t="s">
        <v>161</v>
      </c>
      <c r="J1977" s="2" t="s">
        <v>279</v>
      </c>
      <c r="K1977" s="2" t="s">
        <v>55</v>
      </c>
      <c r="L1977" s="2" t="s">
        <v>51</v>
      </c>
      <c r="M1977" s="2" t="s">
        <v>100</v>
      </c>
      <c r="N1977" s="3">
        <v>305.598</v>
      </c>
      <c r="O1977" s="3" t="s">
        <v>57</v>
      </c>
      <c r="P1977" s="4">
        <f>IF(O1977="吨",N1977*1000,IF(O1977="万立方米",N1977*10000,""))</f>
        <v>305598.0</v>
      </c>
      <c r="Q1977" s="2" t="s">
        <v>58</v>
      </c>
      <c r="R1977" s="2" t="s">
        <v>59</v>
      </c>
      <c r="S1977" s="2" t="s">
        <v>101</v>
      </c>
      <c r="T1977" s="2" t="s">
        <v>75</v>
      </c>
      <c r="U1977" s="4">
        <f>0.12</f>
        <v>0.12</v>
      </c>
      <c r="V1977" s="2" t="s">
        <v>62</v>
      </c>
      <c r="W1977" s="2" t="s">
        <v>102</v>
      </c>
      <c r="X1977" s="2" t="s">
        <v>64</v>
      </c>
      <c r="Y1977" s="2" t="s">
        <v>65</v>
      </c>
      <c r="Z1977" s="2">
        <v>0</v>
      </c>
      <c r="AA1977" s="2"/>
      <c r="AB1977" s="2"/>
      <c r="AC1977" s="4">
        <f>P1977*U1977/1000000</f>
        <v>0.036671760000000005</v>
      </c>
      <c r="AD1977" s="4">
        <f>AC1977*(1-Z1977/100)</f>
        <v>0.036671760000000005</v>
      </c>
      <c r="AE1977" s="2" t="s">
        <v>66</v>
      </c>
      <c r="AF1977" s="2" t="s">
        <v>67</v>
      </c>
      <c r="AG1977" s="2" t="s">
        <v>68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2502</v>
      </c>
      <c r="B1978" s="2" t="s">
        <v>2486</v>
      </c>
      <c r="C1978" s="2" t="s">
        <v>47</v>
      </c>
      <c r="D1978" s="2" t="s">
        <v>432</v>
      </c>
      <c r="E1978" s="2" t="s">
        <v>227</v>
      </c>
      <c r="F1978" s="2" t="s">
        <v>228</v>
      </c>
      <c r="G1978" s="2" t="s">
        <v>117</v>
      </c>
      <c r="H1978" s="2" t="s">
        <v>52</v>
      </c>
      <c r="I1978" s="2"/>
      <c r="J1978" s="2"/>
      <c r="K1978" s="2" t="s">
        <v>147</v>
      </c>
      <c r="L1978" s="2" t="s">
        <v>253</v>
      </c>
      <c r="M1978" s="2" t="s">
        <v>104</v>
      </c>
      <c r="N1978" s="3"/>
      <c r="O1978" s="3"/>
      <c r="P1978" s="2"/>
      <c r="Q1978" s="2" t="s">
        <v>105</v>
      </c>
      <c r="R1978" s="2" t="s">
        <v>106</v>
      </c>
      <c r="S1978" s="2" t="s">
        <v>107</v>
      </c>
      <c r="T1978" s="2" t="s">
        <v>108</v>
      </c>
      <c r="U1978" s="2"/>
      <c r="V1978" s="2" t="s">
        <v>109</v>
      </c>
      <c r="W1978" s="2" t="s">
        <v>110</v>
      </c>
      <c r="X1978" s="2"/>
      <c r="Y1978" s="2" t="s">
        <v>65</v>
      </c>
      <c r="Z1978" s="2">
        <v>0</v>
      </c>
      <c r="AA1978" s="2"/>
      <c r="AB1978" s="2"/>
      <c r="AC1978" s="2"/>
      <c r="AD1978" s="2"/>
      <c r="AE1978" s="2" t="s">
        <v>123</v>
      </c>
      <c r="AF1978" s="2" t="s">
        <v>222</v>
      </c>
      <c r="AG1978" s="2" t="s">
        <v>223</v>
      </c>
      <c r="AH1978" s="2" t="s">
        <v>69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2503</v>
      </c>
      <c r="B1979" s="2" t="s">
        <v>2504</v>
      </c>
      <c r="C1979" s="2" t="s">
        <v>47</v>
      </c>
      <c r="D1979" s="2" t="s">
        <v>2505</v>
      </c>
      <c r="E1979" s="2" t="s">
        <v>595</v>
      </c>
      <c r="F1979" s="2" t="s">
        <v>50</v>
      </c>
      <c r="G1979" s="2" t="s">
        <v>51</v>
      </c>
      <c r="H1979" s="2" t="s">
        <v>138</v>
      </c>
      <c r="I1979" s="2" t="s">
        <v>53</v>
      </c>
      <c r="J1979" s="2" t="s">
        <v>270</v>
      </c>
      <c r="K1979" s="2" t="s">
        <v>55</v>
      </c>
      <c r="L1979" s="2" t="s">
        <v>51</v>
      </c>
      <c r="M1979" s="2" t="s">
        <v>56</v>
      </c>
      <c r="N1979" s="3">
        <v>692735.5600000001</v>
      </c>
      <c r="O1979" s="3" t="s">
        <v>57</v>
      </c>
      <c r="P1979" s="4">
        <f>IF(O1979="吨",N1979*1000,IF(O1979="万立方米",N1979*10000,""))</f>
        <v>692735560.0</v>
      </c>
      <c r="Q1979" s="2" t="s">
        <v>58</v>
      </c>
      <c r="R1979" s="2" t="s">
        <v>59</v>
      </c>
      <c r="S1979" s="2" t="s">
        <v>60</v>
      </c>
      <c r="T1979" s="2" t="s">
        <v>61</v>
      </c>
      <c r="U1979" s="4">
        <f>0.06</f>
        <v>0.06</v>
      </c>
      <c r="V1979" s="2" t="s">
        <v>62</v>
      </c>
      <c r="W1979" s="2" t="s">
        <v>63</v>
      </c>
      <c r="X1979" s="2" t="s">
        <v>64</v>
      </c>
      <c r="Y1979" s="2" t="s">
        <v>65</v>
      </c>
      <c r="Z1979" s="2">
        <v>0</v>
      </c>
      <c r="AA1979" s="2"/>
      <c r="AB1979" s="2"/>
      <c r="AC1979" s="4">
        <f>P1979*U1979/1000000</f>
        <v>41.5641336</v>
      </c>
      <c r="AD1979" s="4">
        <f>AC1979*(1-Z1979/100)</f>
        <v>41.5641336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2506</v>
      </c>
      <c r="B1980" s="2" t="s">
        <v>2504</v>
      </c>
      <c r="C1980" s="2" t="s">
        <v>47</v>
      </c>
      <c r="D1980" s="2" t="s">
        <v>2505</v>
      </c>
      <c r="E1980" s="2" t="s">
        <v>595</v>
      </c>
      <c r="F1980" s="2" t="s">
        <v>50</v>
      </c>
      <c r="G1980" s="2" t="s">
        <v>51</v>
      </c>
      <c r="H1980" s="2" t="s">
        <v>138</v>
      </c>
      <c r="I1980" s="2" t="s">
        <v>53</v>
      </c>
      <c r="J1980" s="2" t="s">
        <v>270</v>
      </c>
      <c r="K1980" s="2" t="s">
        <v>55</v>
      </c>
      <c r="L1980" s="2" t="s">
        <v>51</v>
      </c>
      <c r="M1980" s="2" t="s">
        <v>73</v>
      </c>
      <c r="N1980" s="3">
        <v>692735.5600000001</v>
      </c>
      <c r="O1980" s="3" t="s">
        <v>57</v>
      </c>
      <c r="P1980" s="4">
        <f>IF(O1980="吨",N1980*1000,IF(O1980="万立方米",N1980*10000,""))</f>
        <v>692735560.0</v>
      </c>
      <c r="Q1980" s="2" t="s">
        <v>58</v>
      </c>
      <c r="R1980" s="2" t="s">
        <v>59</v>
      </c>
      <c r="S1980" s="2" t="s">
        <v>74</v>
      </c>
      <c r="T1980" s="2" t="s">
        <v>75</v>
      </c>
      <c r="U1980" s="4">
        <f>1.5</f>
        <v>1.5</v>
      </c>
      <c r="V1980" s="2" t="s">
        <v>62</v>
      </c>
      <c r="W1980" s="2" t="s">
        <v>76</v>
      </c>
      <c r="X1980" s="2" t="s">
        <v>64</v>
      </c>
      <c r="Y1980" s="2" t="s">
        <v>65</v>
      </c>
      <c r="Z1980" s="2">
        <v>0</v>
      </c>
      <c r="AA1980" s="2"/>
      <c r="AB1980" s="2"/>
      <c r="AC1980" s="4">
        <f>P1980*U1980/1000000</f>
        <v>1039.10334</v>
      </c>
      <c r="AD1980" s="4">
        <f>AC1980*(1-Z1980/100)</f>
        <v>1039.10334</v>
      </c>
      <c r="AE1980" s="2" t="s">
        <v>66</v>
      </c>
      <c r="AF1980" s="2" t="s">
        <v>67</v>
      </c>
      <c r="AG1980" s="2" t="s">
        <v>68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2507</v>
      </c>
      <c r="B1981" s="2" t="s">
        <v>2504</v>
      </c>
      <c r="C1981" s="2" t="s">
        <v>47</v>
      </c>
      <c r="D1981" s="2" t="s">
        <v>2505</v>
      </c>
      <c r="E1981" s="2" t="s">
        <v>595</v>
      </c>
      <c r="F1981" s="2" t="s">
        <v>50</v>
      </c>
      <c r="G1981" s="2" t="s">
        <v>51</v>
      </c>
      <c r="H1981" s="2" t="s">
        <v>138</v>
      </c>
      <c r="I1981" s="2" t="s">
        <v>53</v>
      </c>
      <c r="J1981" s="2" t="s">
        <v>270</v>
      </c>
      <c r="K1981" s="2" t="s">
        <v>55</v>
      </c>
      <c r="L1981" s="2" t="s">
        <v>51</v>
      </c>
      <c r="M1981" s="2" t="s">
        <v>78</v>
      </c>
      <c r="N1981" s="3">
        <v>692735.5600000001</v>
      </c>
      <c r="O1981" s="3" t="s">
        <v>57</v>
      </c>
      <c r="P1981" s="4">
        <f>IF(O1981="吨",N1981*1000,IF(O1981="万立方米",N1981*10000,""))</f>
        <v>692735560.0</v>
      </c>
      <c r="Q1981" s="2" t="s">
        <v>58</v>
      </c>
      <c r="R1981" s="2" t="s">
        <v>59</v>
      </c>
      <c r="S1981" s="2" t="s">
        <v>79</v>
      </c>
      <c r="T1981" s="2" t="s">
        <v>75</v>
      </c>
      <c r="U1981" s="4">
        <f>6.0</f>
        <v>6.0</v>
      </c>
      <c r="V1981" s="2" t="s">
        <v>62</v>
      </c>
      <c r="W1981" s="2" t="s">
        <v>80</v>
      </c>
      <c r="X1981" s="2" t="s">
        <v>64</v>
      </c>
      <c r="Y1981" s="2" t="s">
        <v>65</v>
      </c>
      <c r="Z1981" s="2">
        <v>0</v>
      </c>
      <c r="AA1981" s="2"/>
      <c r="AB1981" s="2"/>
      <c r="AC1981" s="4">
        <f>P1981*U1981/1000000</f>
        <v>4156.41336</v>
      </c>
      <c r="AD1981" s="4">
        <f>AC1981*(1-Z1981/100)</f>
        <v>4156.41336</v>
      </c>
      <c r="AE1981" s="2" t="s">
        <v>66</v>
      </c>
      <c r="AF1981" s="2" t="s">
        <v>67</v>
      </c>
      <c r="AG1981" s="2" t="s">
        <v>68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2508</v>
      </c>
      <c r="B1982" s="2" t="s">
        <v>2504</v>
      </c>
      <c r="C1982" s="2" t="s">
        <v>47</v>
      </c>
      <c r="D1982" s="2" t="s">
        <v>2505</v>
      </c>
      <c r="E1982" s="2" t="s">
        <v>595</v>
      </c>
      <c r="F1982" s="2" t="s">
        <v>50</v>
      </c>
      <c r="G1982" s="2" t="s">
        <v>51</v>
      </c>
      <c r="H1982" s="2" t="s">
        <v>138</v>
      </c>
      <c r="I1982" s="2" t="s">
        <v>53</v>
      </c>
      <c r="J1982" s="2" t="s">
        <v>270</v>
      </c>
      <c r="K1982" s="2" t="s">
        <v>55</v>
      </c>
      <c r="L1982" s="2" t="s">
        <v>51</v>
      </c>
      <c r="M1982" s="2" t="s">
        <v>82</v>
      </c>
      <c r="N1982" s="3">
        <v>692735.5600000001</v>
      </c>
      <c r="O1982" s="3" t="s">
        <v>57</v>
      </c>
      <c r="P1982" s="4">
        <f>IF(O1982="吨",N1982*1000,IF(O1982="万立方米",N1982*10000,""))</f>
        <v>692735560.0</v>
      </c>
      <c r="Q1982" s="2" t="s">
        <v>58</v>
      </c>
      <c r="R1982" s="2" t="s">
        <v>59</v>
      </c>
      <c r="S1982" s="2" t="s">
        <v>83</v>
      </c>
      <c r="T1982" s="2" t="s">
        <v>61</v>
      </c>
      <c r="U1982" s="4">
        <f>0.35</f>
        <v>0.35</v>
      </c>
      <c r="V1982" s="2" t="s">
        <v>62</v>
      </c>
      <c r="W1982" s="2" t="s">
        <v>84</v>
      </c>
      <c r="X1982" s="2" t="s">
        <v>64</v>
      </c>
      <c r="Y1982" s="2" t="s">
        <v>65</v>
      </c>
      <c r="Z1982" s="2">
        <v>0</v>
      </c>
      <c r="AA1982" s="2"/>
      <c r="AB1982" s="2"/>
      <c r="AC1982" s="4">
        <f>P1982*U1982/1000000</f>
        <v>242.45744599999998</v>
      </c>
      <c r="AD1982" s="4">
        <f>AC1982*(1-Z1982/100)</f>
        <v>242.45744599999998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2509</v>
      </c>
      <c r="B1983" s="2" t="s">
        <v>2504</v>
      </c>
      <c r="C1983" s="2" t="s">
        <v>47</v>
      </c>
      <c r="D1983" s="2" t="s">
        <v>2505</v>
      </c>
      <c r="E1983" s="2" t="s">
        <v>595</v>
      </c>
      <c r="F1983" s="2" t="s">
        <v>50</v>
      </c>
      <c r="G1983" s="2" t="s">
        <v>51</v>
      </c>
      <c r="H1983" s="2" t="s">
        <v>138</v>
      </c>
      <c r="I1983" s="2" t="s">
        <v>53</v>
      </c>
      <c r="J1983" s="2" t="s">
        <v>270</v>
      </c>
      <c r="K1983" s="2" t="s">
        <v>55</v>
      </c>
      <c r="L1983" s="2" t="s">
        <v>51</v>
      </c>
      <c r="M1983" s="2" t="s">
        <v>86</v>
      </c>
      <c r="N1983" s="3">
        <v>692735.5600000001</v>
      </c>
      <c r="O1983" s="3" t="s">
        <v>57</v>
      </c>
      <c r="P1983" s="4">
        <f>IF(O1983="吨",N1983*1000,IF(O1983="万立方米",N1983*10000,""))</f>
        <v>692735560.0</v>
      </c>
      <c r="Q1983" s="2" t="s">
        <v>58</v>
      </c>
      <c r="R1983" s="2" t="s">
        <v>59</v>
      </c>
      <c r="S1983" s="2" t="s">
        <v>87</v>
      </c>
      <c r="T1983" s="2" t="s">
        <v>88</v>
      </c>
      <c r="U1983" s="4">
        <f>0.75</f>
        <v>0.75</v>
      </c>
      <c r="V1983" s="2" t="s">
        <v>62</v>
      </c>
      <c r="W1983" s="2" t="s">
        <v>89</v>
      </c>
      <c r="X1983" s="2" t="s">
        <v>64</v>
      </c>
      <c r="Y1983" s="2" t="s">
        <v>65</v>
      </c>
      <c r="Z1983" s="2">
        <v>0</v>
      </c>
      <c r="AA1983" s="2"/>
      <c r="AB1983" s="2"/>
      <c r="AC1983" s="4">
        <f>P1983*U1983/1000000</f>
        <v>519.55167</v>
      </c>
      <c r="AD1983" s="4">
        <f>AC1984*(1-AA1983/100)+(AC1983-AC1984)*(1-AB1983/100)</f>
        <v>519.55167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2510</v>
      </c>
      <c r="B1984" s="2" t="s">
        <v>2504</v>
      </c>
      <c r="C1984" s="2" t="s">
        <v>47</v>
      </c>
      <c r="D1984" s="2" t="s">
        <v>2505</v>
      </c>
      <c r="E1984" s="2" t="s">
        <v>595</v>
      </c>
      <c r="F1984" s="2" t="s">
        <v>50</v>
      </c>
      <c r="G1984" s="2" t="s">
        <v>51</v>
      </c>
      <c r="H1984" s="2" t="s">
        <v>138</v>
      </c>
      <c r="I1984" s="2" t="s">
        <v>53</v>
      </c>
      <c r="J1984" s="2" t="s">
        <v>270</v>
      </c>
      <c r="K1984" s="2" t="s">
        <v>55</v>
      </c>
      <c r="L1984" s="2" t="s">
        <v>51</v>
      </c>
      <c r="M1984" s="2" t="s">
        <v>91</v>
      </c>
      <c r="N1984" s="3">
        <v>692735.5600000001</v>
      </c>
      <c r="O1984" s="3" t="s">
        <v>57</v>
      </c>
      <c r="P1984" s="4">
        <f>IF(O1984="吨",N1984*1000,IF(O1984="万立方米",N1984*10000,""))</f>
        <v>692735560.0</v>
      </c>
      <c r="Q1984" s="2" t="s">
        <v>58</v>
      </c>
      <c r="R1984" s="2" t="s">
        <v>59</v>
      </c>
      <c r="S1984" s="2" t="s">
        <v>92</v>
      </c>
      <c r="T1984" s="2" t="s">
        <v>88</v>
      </c>
      <c r="U1984" s="4">
        <f>0.75</f>
        <v>0.75</v>
      </c>
      <c r="V1984" s="2" t="s">
        <v>62</v>
      </c>
      <c r="W1984" s="2" t="s">
        <v>93</v>
      </c>
      <c r="X1984" s="2" t="s">
        <v>64</v>
      </c>
      <c r="Y1984" s="2" t="s">
        <v>65</v>
      </c>
      <c r="Z1984" s="2">
        <v>0</v>
      </c>
      <c r="AA1984" s="2"/>
      <c r="AB1984" s="2"/>
      <c r="AC1984" s="4">
        <f>P1984*U1984/1000000</f>
        <v>519.55167</v>
      </c>
      <c r="AD1984" s="4">
        <f>AC1984*(1-Z1984/100)</f>
        <v>519.55167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2511</v>
      </c>
      <c r="B1985" s="2" t="s">
        <v>2504</v>
      </c>
      <c r="C1985" s="2" t="s">
        <v>47</v>
      </c>
      <c r="D1985" s="2" t="s">
        <v>2505</v>
      </c>
      <c r="E1985" s="2" t="s">
        <v>595</v>
      </c>
      <c r="F1985" s="2" t="s">
        <v>50</v>
      </c>
      <c r="G1985" s="2" t="s">
        <v>51</v>
      </c>
      <c r="H1985" s="2" t="s">
        <v>138</v>
      </c>
      <c r="I1985" s="2" t="s">
        <v>53</v>
      </c>
      <c r="J1985" s="2" t="s">
        <v>270</v>
      </c>
      <c r="K1985" s="2" t="s">
        <v>55</v>
      </c>
      <c r="L1985" s="2" t="s">
        <v>51</v>
      </c>
      <c r="M1985" s="2" t="s">
        <v>95</v>
      </c>
      <c r="N1985" s="3">
        <v>692735.5600000001</v>
      </c>
      <c r="O1985" s="3" t="s">
        <v>57</v>
      </c>
      <c r="P1985" s="4">
        <f>IF(O1985="吨",N1985*1000,IF(O1985="万立方米",N1985*10000,""))</f>
        <v>692735560.0</v>
      </c>
      <c r="Q1985" s="2" t="s">
        <v>58</v>
      </c>
      <c r="R1985" s="2" t="s">
        <v>59</v>
      </c>
      <c r="S1985" s="2" t="s">
        <v>96</v>
      </c>
      <c r="T1985" s="2" t="s">
        <v>97</v>
      </c>
      <c r="U1985" s="4">
        <f>1.7</f>
        <v>1.7</v>
      </c>
      <c r="V1985" s="2" t="s">
        <v>62</v>
      </c>
      <c r="W1985" s="2" t="s">
        <v>98</v>
      </c>
      <c r="X1985" s="2" t="s">
        <v>64</v>
      </c>
      <c r="Y1985" s="2" t="s">
        <v>65</v>
      </c>
      <c r="Z1985" s="2">
        <v>0</v>
      </c>
      <c r="AA1985" s="2"/>
      <c r="AB1985" s="2"/>
      <c r="AC1985" s="4">
        <f>P1985*U1985/1000000</f>
        <v>1177.650452</v>
      </c>
      <c r="AD1985" s="4">
        <f>AC1985*(1-Z1985/100)</f>
        <v>1177.650452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2512</v>
      </c>
      <c r="B1986" s="2" t="s">
        <v>2504</v>
      </c>
      <c r="C1986" s="2" t="s">
        <v>47</v>
      </c>
      <c r="D1986" s="2" t="s">
        <v>2505</v>
      </c>
      <c r="E1986" s="2" t="s">
        <v>595</v>
      </c>
      <c r="F1986" s="2" t="s">
        <v>50</v>
      </c>
      <c r="G1986" s="2" t="s">
        <v>51</v>
      </c>
      <c r="H1986" s="2" t="s">
        <v>138</v>
      </c>
      <c r="I1986" s="2" t="s">
        <v>53</v>
      </c>
      <c r="J1986" s="2" t="s">
        <v>270</v>
      </c>
      <c r="K1986" s="2" t="s">
        <v>55</v>
      </c>
      <c r="L1986" s="2" t="s">
        <v>51</v>
      </c>
      <c r="M1986" s="2" t="s">
        <v>100</v>
      </c>
      <c r="N1986" s="3">
        <v>692735.5600000001</v>
      </c>
      <c r="O1986" s="3" t="s">
        <v>57</v>
      </c>
      <c r="P1986" s="4">
        <f>IF(O1986="吨",N1986*1000,IF(O1986="万立方米",N1986*10000,""))</f>
        <v>692735560.0</v>
      </c>
      <c r="Q1986" s="2" t="s">
        <v>58</v>
      </c>
      <c r="R1986" s="2" t="s">
        <v>59</v>
      </c>
      <c r="S1986" s="2" t="s">
        <v>101</v>
      </c>
      <c r="T1986" s="2" t="s">
        <v>75</v>
      </c>
      <c r="U1986" s="4">
        <f>0.12</f>
        <v>0.12</v>
      </c>
      <c r="V1986" s="2" t="s">
        <v>62</v>
      </c>
      <c r="W1986" s="2" t="s">
        <v>102</v>
      </c>
      <c r="X1986" s="2" t="s">
        <v>64</v>
      </c>
      <c r="Y1986" s="2" t="s">
        <v>65</v>
      </c>
      <c r="Z1986" s="2">
        <v>0</v>
      </c>
      <c r="AA1986" s="2"/>
      <c r="AB1986" s="2"/>
      <c r="AC1986" s="4">
        <f>P1986*U1986/1000000</f>
        <v>83.1282672</v>
      </c>
      <c r="AD1986" s="4">
        <f>AC1986*(1-Z1986/100)</f>
        <v>83.1282672</v>
      </c>
      <c r="AE1986" s="2" t="s">
        <v>66</v>
      </c>
      <c r="AF1986" s="2" t="s">
        <v>67</v>
      </c>
      <c r="AG1986" s="2" t="s">
        <v>68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2513</v>
      </c>
      <c r="B1987" s="2" t="s">
        <v>2504</v>
      </c>
      <c r="C1987" s="2" t="s">
        <v>47</v>
      </c>
      <c r="D1987" s="2" t="s">
        <v>2505</v>
      </c>
      <c r="E1987" s="2" t="s">
        <v>595</v>
      </c>
      <c r="F1987" s="2" t="s">
        <v>50</v>
      </c>
      <c r="G1987" s="2" t="s">
        <v>51</v>
      </c>
      <c r="H1987" s="2" t="s">
        <v>138</v>
      </c>
      <c r="I1987" s="2"/>
      <c r="J1987" s="2"/>
      <c r="K1987" s="2"/>
      <c r="L1987" s="2"/>
      <c r="M1987" s="2" t="s">
        <v>104</v>
      </c>
      <c r="N1987" s="3"/>
      <c r="O1987" s="3"/>
      <c r="P1987" s="4">
        <v>0.0</v>
      </c>
      <c r="Q1987" s="2" t="s">
        <v>105</v>
      </c>
      <c r="R1987" s="2" t="s">
        <v>106</v>
      </c>
      <c r="S1987" s="2" t="s">
        <v>107</v>
      </c>
      <c r="T1987" s="2" t="s">
        <v>108</v>
      </c>
      <c r="U1987" s="4">
        <f>0.0</f>
        <v>0.0</v>
      </c>
      <c r="V1987" s="2" t="s">
        <v>109</v>
      </c>
      <c r="W1987" s="2" t="s">
        <v>110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111</v>
      </c>
      <c r="AH1987" s="2" t="s">
        <v>69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2514</v>
      </c>
      <c r="B1988" s="2" t="s">
        <v>2515</v>
      </c>
      <c r="C1988" s="2" t="s">
        <v>47</v>
      </c>
      <c r="D1988" s="2" t="s">
        <v>920</v>
      </c>
      <c r="E1988" s="2" t="s">
        <v>412</v>
      </c>
      <c r="F1988" s="2" t="s">
        <v>228</v>
      </c>
      <c r="G1988" s="2" t="s">
        <v>117</v>
      </c>
      <c r="H1988" s="2" t="s">
        <v>52</v>
      </c>
      <c r="I1988" s="2" t="s">
        <v>53</v>
      </c>
      <c r="J1988" s="2" t="s">
        <v>230</v>
      </c>
      <c r="K1988" s="2" t="s">
        <v>55</v>
      </c>
      <c r="L1988" s="2" t="s">
        <v>51</v>
      </c>
      <c r="M1988" s="2" t="s">
        <v>56</v>
      </c>
      <c r="N1988" s="3">
        <v>323951.6</v>
      </c>
      <c r="O1988" s="3" t="s">
        <v>57</v>
      </c>
      <c r="P1988" s="4">
        <f>IF(O1988="吨",N1988*1000,IF(O1988="万立方米",N1988*10000,""))</f>
        <v>323951600.0</v>
      </c>
      <c r="Q1988" s="2" t="s">
        <v>58</v>
      </c>
      <c r="R1988" s="2" t="s">
        <v>59</v>
      </c>
      <c r="S1988" s="2" t="s">
        <v>60</v>
      </c>
      <c r="T1988" s="2" t="s">
        <v>61</v>
      </c>
      <c r="U1988" s="4">
        <f>0.06</f>
        <v>0.06</v>
      </c>
      <c r="V1988" s="2" t="s">
        <v>62</v>
      </c>
      <c r="W1988" s="2" t="s">
        <v>63</v>
      </c>
      <c r="X1988" s="2" t="s">
        <v>64</v>
      </c>
      <c r="Y1988" s="2" t="s">
        <v>65</v>
      </c>
      <c r="Z1988" s="2">
        <v>0</v>
      </c>
      <c r="AA1988" s="2"/>
      <c r="AB1988" s="2"/>
      <c r="AC1988" s="4">
        <f>P1988*U1988/1000000</f>
        <v>19.437096</v>
      </c>
      <c r="AD1988" s="4">
        <f>AC1988*(1-Z1988/100)</f>
        <v>19.437096</v>
      </c>
      <c r="AE1988" s="2" t="s">
        <v>66</v>
      </c>
      <c r="AF1988" s="2" t="s">
        <v>67</v>
      </c>
      <c r="AG1988" s="2"/>
      <c r="AH1988" s="2" t="s">
        <v>69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2516</v>
      </c>
      <c r="B1989" s="2" t="s">
        <v>2515</v>
      </c>
      <c r="C1989" s="2" t="s">
        <v>47</v>
      </c>
      <c r="D1989" s="2" t="s">
        <v>920</v>
      </c>
      <c r="E1989" s="2" t="s">
        <v>412</v>
      </c>
      <c r="F1989" s="2" t="s">
        <v>228</v>
      </c>
      <c r="G1989" s="2" t="s">
        <v>117</v>
      </c>
      <c r="H1989" s="2" t="s">
        <v>52</v>
      </c>
      <c r="I1989" s="2" t="s">
        <v>53</v>
      </c>
      <c r="J1989" s="2" t="s">
        <v>230</v>
      </c>
      <c r="K1989" s="2" t="s">
        <v>55</v>
      </c>
      <c r="L1989" s="2" t="s">
        <v>51</v>
      </c>
      <c r="M1989" s="2" t="s">
        <v>73</v>
      </c>
      <c r="N1989" s="3">
        <v>323951.6</v>
      </c>
      <c r="O1989" s="3" t="s">
        <v>57</v>
      </c>
      <c r="P1989" s="4">
        <f>IF(O1989="吨",N1989*1000,IF(O1989="万立方米",N1989*10000,""))</f>
        <v>323951600.0</v>
      </c>
      <c r="Q1989" s="2" t="s">
        <v>58</v>
      </c>
      <c r="R1989" s="2" t="s">
        <v>59</v>
      </c>
      <c r="S1989" s="2" t="s">
        <v>74</v>
      </c>
      <c r="T1989" s="2" t="s">
        <v>75</v>
      </c>
      <c r="U1989" s="4">
        <f>1.5</f>
        <v>1.5</v>
      </c>
      <c r="V1989" s="2" t="s">
        <v>62</v>
      </c>
      <c r="W1989" s="2" t="s">
        <v>76</v>
      </c>
      <c r="X1989" s="2" t="s">
        <v>64</v>
      </c>
      <c r="Y1989" s="2" t="s">
        <v>65</v>
      </c>
      <c r="Z1989" s="2">
        <v>0</v>
      </c>
      <c r="AA1989" s="2"/>
      <c r="AB1989" s="2"/>
      <c r="AC1989" s="4">
        <f>P1989*U1989/1000000</f>
        <v>485.9274</v>
      </c>
      <c r="AD1989" s="4">
        <f>AC1989*(1-Z1989/100)</f>
        <v>485.9274</v>
      </c>
      <c r="AE1989" s="2" t="s">
        <v>66</v>
      </c>
      <c r="AF1989" s="2" t="s">
        <v>67</v>
      </c>
      <c r="AG1989" s="2"/>
      <c r="AH1989" s="2" t="s">
        <v>69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2517</v>
      </c>
      <c r="B1990" s="2" t="s">
        <v>2515</v>
      </c>
      <c r="C1990" s="2" t="s">
        <v>47</v>
      </c>
      <c r="D1990" s="2" t="s">
        <v>920</v>
      </c>
      <c r="E1990" s="2" t="s">
        <v>412</v>
      </c>
      <c r="F1990" s="2" t="s">
        <v>228</v>
      </c>
      <c r="G1990" s="2" t="s">
        <v>117</v>
      </c>
      <c r="H1990" s="2" t="s">
        <v>52</v>
      </c>
      <c r="I1990" s="2" t="s">
        <v>53</v>
      </c>
      <c r="J1990" s="2" t="s">
        <v>230</v>
      </c>
      <c r="K1990" s="2" t="s">
        <v>55</v>
      </c>
      <c r="L1990" s="2" t="s">
        <v>51</v>
      </c>
      <c r="M1990" s="2" t="s">
        <v>78</v>
      </c>
      <c r="N1990" s="3">
        <v>323951.6</v>
      </c>
      <c r="O1990" s="3" t="s">
        <v>57</v>
      </c>
      <c r="P1990" s="4">
        <f>IF(O1990="吨",N1990*1000,IF(O1990="万立方米",N1990*10000,""))</f>
        <v>323951600.0</v>
      </c>
      <c r="Q1990" s="2" t="s">
        <v>58</v>
      </c>
      <c r="R1990" s="2" t="s">
        <v>59</v>
      </c>
      <c r="S1990" s="2" t="s">
        <v>79</v>
      </c>
      <c r="T1990" s="2" t="s">
        <v>75</v>
      </c>
      <c r="U1990" s="4">
        <f>6.0</f>
        <v>6.0</v>
      </c>
      <c r="V1990" s="2" t="s">
        <v>62</v>
      </c>
      <c r="W1990" s="2" t="s">
        <v>80</v>
      </c>
      <c r="X1990" s="2" t="s">
        <v>64</v>
      </c>
      <c r="Y1990" s="2" t="s">
        <v>65</v>
      </c>
      <c r="Z1990" s="2">
        <v>0</v>
      </c>
      <c r="AA1990" s="2"/>
      <c r="AB1990" s="2"/>
      <c r="AC1990" s="4">
        <f>P1990*U1990/1000000</f>
        <v>1943.7096</v>
      </c>
      <c r="AD1990" s="4">
        <f>AC1990*(1-Z1990/100)</f>
        <v>1943.7096</v>
      </c>
      <c r="AE1990" s="2" t="s">
        <v>66</v>
      </c>
      <c r="AF1990" s="2" t="s">
        <v>67</v>
      </c>
      <c r="AG1990" s="2"/>
      <c r="AH1990" s="2" t="s">
        <v>69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2518</v>
      </c>
      <c r="B1991" s="2" t="s">
        <v>2515</v>
      </c>
      <c r="C1991" s="2" t="s">
        <v>47</v>
      </c>
      <c r="D1991" s="2" t="s">
        <v>920</v>
      </c>
      <c r="E1991" s="2" t="s">
        <v>412</v>
      </c>
      <c r="F1991" s="2" t="s">
        <v>228</v>
      </c>
      <c r="G1991" s="2" t="s">
        <v>117</v>
      </c>
      <c r="H1991" s="2" t="s">
        <v>52</v>
      </c>
      <c r="I1991" s="2" t="s">
        <v>53</v>
      </c>
      <c r="J1991" s="2" t="s">
        <v>230</v>
      </c>
      <c r="K1991" s="2" t="s">
        <v>55</v>
      </c>
      <c r="L1991" s="2" t="s">
        <v>51</v>
      </c>
      <c r="M1991" s="2" t="s">
        <v>82</v>
      </c>
      <c r="N1991" s="3">
        <v>323951.6</v>
      </c>
      <c r="O1991" s="3" t="s">
        <v>57</v>
      </c>
      <c r="P1991" s="4">
        <f>IF(O1991="吨",N1991*1000,IF(O1991="万立方米",N1991*10000,""))</f>
        <v>323951600.0</v>
      </c>
      <c r="Q1991" s="2" t="s">
        <v>58</v>
      </c>
      <c r="R1991" s="2" t="s">
        <v>59</v>
      </c>
      <c r="S1991" s="2" t="s">
        <v>83</v>
      </c>
      <c r="T1991" s="2" t="s">
        <v>61</v>
      </c>
      <c r="U1991" s="4">
        <f>0.35</f>
        <v>0.35</v>
      </c>
      <c r="V1991" s="2" t="s">
        <v>62</v>
      </c>
      <c r="W1991" s="2" t="s">
        <v>84</v>
      </c>
      <c r="X1991" s="2" t="s">
        <v>64</v>
      </c>
      <c r="Y1991" s="2" t="s">
        <v>65</v>
      </c>
      <c r="Z1991" s="2">
        <v>0</v>
      </c>
      <c r="AA1991" s="2"/>
      <c r="AB1991" s="2"/>
      <c r="AC1991" s="4">
        <f>P1991*U1991/1000000</f>
        <v>113.38306</v>
      </c>
      <c r="AD1991" s="4">
        <f>AC1991*(1-Z1991/100)</f>
        <v>113.38306</v>
      </c>
      <c r="AE1991" s="2" t="s">
        <v>66</v>
      </c>
      <c r="AF1991" s="2" t="s">
        <v>67</v>
      </c>
      <c r="AG1991" s="2"/>
      <c r="AH1991" s="2" t="s">
        <v>69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2519</v>
      </c>
      <c r="B1992" s="2" t="s">
        <v>2515</v>
      </c>
      <c r="C1992" s="2" t="s">
        <v>47</v>
      </c>
      <c r="D1992" s="2" t="s">
        <v>920</v>
      </c>
      <c r="E1992" s="2" t="s">
        <v>412</v>
      </c>
      <c r="F1992" s="2" t="s">
        <v>228</v>
      </c>
      <c r="G1992" s="2" t="s">
        <v>117</v>
      </c>
      <c r="H1992" s="2" t="s">
        <v>52</v>
      </c>
      <c r="I1992" s="2" t="s">
        <v>53</v>
      </c>
      <c r="J1992" s="2" t="s">
        <v>230</v>
      </c>
      <c r="K1992" s="2" t="s">
        <v>55</v>
      </c>
      <c r="L1992" s="2" t="s">
        <v>51</v>
      </c>
      <c r="M1992" s="2" t="s">
        <v>86</v>
      </c>
      <c r="N1992" s="3">
        <v>323951.6</v>
      </c>
      <c r="O1992" s="3" t="s">
        <v>57</v>
      </c>
      <c r="P1992" s="4">
        <f>IF(O1992="吨",N1992*1000,IF(O1992="万立方米",N1992*10000,""))</f>
        <v>323951600.0</v>
      </c>
      <c r="Q1992" s="2" t="s">
        <v>58</v>
      </c>
      <c r="R1992" s="2" t="s">
        <v>59</v>
      </c>
      <c r="S1992" s="2" t="s">
        <v>87</v>
      </c>
      <c r="T1992" s="2" t="s">
        <v>88</v>
      </c>
      <c r="U1992" s="4">
        <f>0.75</f>
        <v>0.75</v>
      </c>
      <c r="V1992" s="2" t="s">
        <v>62</v>
      </c>
      <c r="W1992" s="2" t="s">
        <v>89</v>
      </c>
      <c r="X1992" s="2" t="s">
        <v>64</v>
      </c>
      <c r="Y1992" s="2" t="s">
        <v>65</v>
      </c>
      <c r="Z1992" s="2">
        <v>0</v>
      </c>
      <c r="AA1992" s="2"/>
      <c r="AB1992" s="2"/>
      <c r="AC1992" s="4">
        <f>P1992*U1992/1000000</f>
        <v>242.9637</v>
      </c>
      <c r="AD1992" s="4">
        <f>AC1993*(1-AA1992/100)+(AC1992-AC1993)*(1-AB1992/100)</f>
        <v>242.9637</v>
      </c>
      <c r="AE1992" s="2" t="s">
        <v>66</v>
      </c>
      <c r="AF1992" s="2" t="s">
        <v>67</v>
      </c>
      <c r="AG1992" s="2"/>
      <c r="AH1992" s="2" t="s">
        <v>69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2520</v>
      </c>
      <c r="B1993" s="2" t="s">
        <v>2515</v>
      </c>
      <c r="C1993" s="2" t="s">
        <v>47</v>
      </c>
      <c r="D1993" s="2" t="s">
        <v>920</v>
      </c>
      <c r="E1993" s="2" t="s">
        <v>412</v>
      </c>
      <c r="F1993" s="2" t="s">
        <v>228</v>
      </c>
      <c r="G1993" s="2" t="s">
        <v>117</v>
      </c>
      <c r="H1993" s="2" t="s">
        <v>52</v>
      </c>
      <c r="I1993" s="2" t="s">
        <v>53</v>
      </c>
      <c r="J1993" s="2" t="s">
        <v>230</v>
      </c>
      <c r="K1993" s="2" t="s">
        <v>55</v>
      </c>
      <c r="L1993" s="2" t="s">
        <v>51</v>
      </c>
      <c r="M1993" s="2" t="s">
        <v>91</v>
      </c>
      <c r="N1993" s="3">
        <v>323951.6</v>
      </c>
      <c r="O1993" s="3" t="s">
        <v>57</v>
      </c>
      <c r="P1993" s="4">
        <f>IF(O1993="吨",N1993*1000,IF(O1993="万立方米",N1993*10000,""))</f>
        <v>323951600.0</v>
      </c>
      <c r="Q1993" s="2" t="s">
        <v>58</v>
      </c>
      <c r="R1993" s="2" t="s">
        <v>59</v>
      </c>
      <c r="S1993" s="2" t="s">
        <v>92</v>
      </c>
      <c r="T1993" s="2" t="s">
        <v>88</v>
      </c>
      <c r="U1993" s="4">
        <f>0.75</f>
        <v>0.75</v>
      </c>
      <c r="V1993" s="2" t="s">
        <v>62</v>
      </c>
      <c r="W1993" s="2" t="s">
        <v>93</v>
      </c>
      <c r="X1993" s="2" t="s">
        <v>64</v>
      </c>
      <c r="Y1993" s="2" t="s">
        <v>65</v>
      </c>
      <c r="Z1993" s="2">
        <v>0</v>
      </c>
      <c r="AA1993" s="2"/>
      <c r="AB1993" s="2"/>
      <c r="AC1993" s="4">
        <f>P1993*U1993/1000000</f>
        <v>242.9637</v>
      </c>
      <c r="AD1993" s="4">
        <f>AC1993*(1-Z1993/100)</f>
        <v>242.9637</v>
      </c>
      <c r="AE1993" s="2" t="s">
        <v>66</v>
      </c>
      <c r="AF1993" s="2" t="s">
        <v>67</v>
      </c>
      <c r="AG1993" s="2"/>
      <c r="AH1993" s="2" t="s">
        <v>69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2521</v>
      </c>
      <c r="B1994" s="2" t="s">
        <v>2515</v>
      </c>
      <c r="C1994" s="2" t="s">
        <v>47</v>
      </c>
      <c r="D1994" s="2" t="s">
        <v>920</v>
      </c>
      <c r="E1994" s="2" t="s">
        <v>412</v>
      </c>
      <c r="F1994" s="2" t="s">
        <v>228</v>
      </c>
      <c r="G1994" s="2" t="s">
        <v>117</v>
      </c>
      <c r="H1994" s="2" t="s">
        <v>52</v>
      </c>
      <c r="I1994" s="2" t="s">
        <v>53</v>
      </c>
      <c r="J1994" s="2" t="s">
        <v>230</v>
      </c>
      <c r="K1994" s="2" t="s">
        <v>55</v>
      </c>
      <c r="L1994" s="2" t="s">
        <v>51</v>
      </c>
      <c r="M1994" s="2" t="s">
        <v>95</v>
      </c>
      <c r="N1994" s="3">
        <v>323951.6</v>
      </c>
      <c r="O1994" s="3" t="s">
        <v>57</v>
      </c>
      <c r="P1994" s="4">
        <f>IF(O1994="吨",N1994*1000,IF(O1994="万立方米",N1994*10000,""))</f>
        <v>323951600.0</v>
      </c>
      <c r="Q1994" s="2" t="s">
        <v>58</v>
      </c>
      <c r="R1994" s="2" t="s">
        <v>59</v>
      </c>
      <c r="S1994" s="2" t="s">
        <v>96</v>
      </c>
      <c r="T1994" s="2" t="s">
        <v>97</v>
      </c>
      <c r="U1994" s="4">
        <f>1.7</f>
        <v>1.7</v>
      </c>
      <c r="V1994" s="2" t="s">
        <v>62</v>
      </c>
      <c r="W1994" s="2" t="s">
        <v>98</v>
      </c>
      <c r="X1994" s="2" t="s">
        <v>64</v>
      </c>
      <c r="Y1994" s="2" t="s">
        <v>65</v>
      </c>
      <c r="Z1994" s="2">
        <v>0</v>
      </c>
      <c r="AA1994" s="2"/>
      <c r="AB1994" s="2"/>
      <c r="AC1994" s="4">
        <f>P1994*U1994/1000000</f>
        <v>550.71772</v>
      </c>
      <c r="AD1994" s="4">
        <f>AC1994*(1-Z1994/100)</f>
        <v>550.71772</v>
      </c>
      <c r="AE1994" s="2" t="s">
        <v>66</v>
      </c>
      <c r="AF1994" s="2" t="s">
        <v>67</v>
      </c>
      <c r="AG1994" s="2"/>
      <c r="AH1994" s="2" t="s">
        <v>69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2522</v>
      </c>
      <c r="B1995" s="2" t="s">
        <v>2515</v>
      </c>
      <c r="C1995" s="2" t="s">
        <v>47</v>
      </c>
      <c r="D1995" s="2" t="s">
        <v>920</v>
      </c>
      <c r="E1995" s="2" t="s">
        <v>412</v>
      </c>
      <c r="F1995" s="2" t="s">
        <v>228</v>
      </c>
      <c r="G1995" s="2" t="s">
        <v>117</v>
      </c>
      <c r="H1995" s="2" t="s">
        <v>52</v>
      </c>
      <c r="I1995" s="2" t="s">
        <v>53</v>
      </c>
      <c r="J1995" s="2" t="s">
        <v>230</v>
      </c>
      <c r="K1995" s="2" t="s">
        <v>55</v>
      </c>
      <c r="L1995" s="2" t="s">
        <v>51</v>
      </c>
      <c r="M1995" s="2" t="s">
        <v>100</v>
      </c>
      <c r="N1995" s="3">
        <v>323951.6</v>
      </c>
      <c r="O1995" s="3" t="s">
        <v>57</v>
      </c>
      <c r="P1995" s="4">
        <f>IF(O1995="吨",N1995*1000,IF(O1995="万立方米",N1995*10000,""))</f>
        <v>323951600.0</v>
      </c>
      <c r="Q1995" s="2" t="s">
        <v>58</v>
      </c>
      <c r="R1995" s="2" t="s">
        <v>59</v>
      </c>
      <c r="S1995" s="2" t="s">
        <v>101</v>
      </c>
      <c r="T1995" s="2" t="s">
        <v>75</v>
      </c>
      <c r="U1995" s="4">
        <f>0.12</f>
        <v>0.12</v>
      </c>
      <c r="V1995" s="2" t="s">
        <v>62</v>
      </c>
      <c r="W1995" s="2" t="s">
        <v>102</v>
      </c>
      <c r="X1995" s="2" t="s">
        <v>64</v>
      </c>
      <c r="Y1995" s="2" t="s">
        <v>65</v>
      </c>
      <c r="Z1995" s="2">
        <v>0</v>
      </c>
      <c r="AA1995" s="2"/>
      <c r="AB1995" s="2"/>
      <c r="AC1995" s="4">
        <f>P1995*U1995/1000000</f>
        <v>38.874192</v>
      </c>
      <c r="AD1995" s="4">
        <f>AC1995*(1-Z1995/100)</f>
        <v>38.874192</v>
      </c>
      <c r="AE1995" s="2" t="s">
        <v>66</v>
      </c>
      <c r="AF1995" s="2" t="s">
        <v>67</v>
      </c>
      <c r="AG1995" s="2"/>
      <c r="AH1995" s="2" t="s">
        <v>69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2523</v>
      </c>
      <c r="B1996" s="2" t="s">
        <v>2515</v>
      </c>
      <c r="C1996" s="2" t="s">
        <v>47</v>
      </c>
      <c r="D1996" s="2" t="s">
        <v>920</v>
      </c>
      <c r="E1996" s="2" t="s">
        <v>412</v>
      </c>
      <c r="F1996" s="2" t="s">
        <v>228</v>
      </c>
      <c r="G1996" s="2" t="s">
        <v>117</v>
      </c>
      <c r="H1996" s="2" t="s">
        <v>52</v>
      </c>
      <c r="I1996" s="2"/>
      <c r="J1996" s="2"/>
      <c r="K1996" s="2"/>
      <c r="L1996" s="2"/>
      <c r="M1996" s="2" t="s">
        <v>104</v>
      </c>
      <c r="N1996" s="3"/>
      <c r="O1996" s="3"/>
      <c r="P1996" s="4">
        <v>0.0</v>
      </c>
      <c r="Q1996" s="2" t="s">
        <v>105</v>
      </c>
      <c r="R1996" s="2" t="s">
        <v>106</v>
      </c>
      <c r="S1996" s="2" t="s">
        <v>107</v>
      </c>
      <c r="T1996" s="2" t="s">
        <v>108</v>
      </c>
      <c r="U1996" s="4">
        <f>0.0</f>
        <v>0.0</v>
      </c>
      <c r="V1996" s="2" t="s">
        <v>109</v>
      </c>
      <c r="W1996" s="2" t="s">
        <v>110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134</v>
      </c>
      <c r="AH1996" s="2" t="s">
        <v>69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2524</v>
      </c>
      <c r="B1997" s="2" t="s">
        <v>2525</v>
      </c>
      <c r="C1997" s="2" t="s">
        <v>47</v>
      </c>
      <c r="D1997" s="2" t="s">
        <v>2526</v>
      </c>
      <c r="E1997" s="2" t="s">
        <v>799</v>
      </c>
      <c r="F1997" s="2" t="s">
        <v>50</v>
      </c>
      <c r="G1997" s="2" t="s">
        <v>51</v>
      </c>
      <c r="H1997" s="2" t="s">
        <v>243</v>
      </c>
      <c r="I1997" s="2" t="s">
        <v>53</v>
      </c>
      <c r="J1997" s="2" t="s">
        <v>270</v>
      </c>
      <c r="K1997" s="2" t="s">
        <v>55</v>
      </c>
      <c r="L1997" s="2" t="s">
        <v>51</v>
      </c>
      <c r="M1997" s="2" t="s">
        <v>56</v>
      </c>
      <c r="N1997" s="3">
        <v>1342205.32</v>
      </c>
      <c r="O1997" s="3" t="s">
        <v>57</v>
      </c>
      <c r="P1997" s="4">
        <f>IF(O1997="吨",N1997*1000,IF(O1997="万立方米",N1997*10000,""))</f>
        <v>1342205320.0</v>
      </c>
      <c r="Q1997" s="2" t="s">
        <v>58</v>
      </c>
      <c r="R1997" s="2" t="s">
        <v>59</v>
      </c>
      <c r="S1997" s="2" t="s">
        <v>60</v>
      </c>
      <c r="T1997" s="2" t="s">
        <v>61</v>
      </c>
      <c r="U1997" s="4">
        <f>0.06</f>
        <v>0.06</v>
      </c>
      <c r="V1997" s="2" t="s">
        <v>62</v>
      </c>
      <c r="W1997" s="2" t="s">
        <v>63</v>
      </c>
      <c r="X1997" s="2" t="s">
        <v>64</v>
      </c>
      <c r="Y1997" s="2" t="s">
        <v>65</v>
      </c>
      <c r="Z1997" s="2">
        <v>0</v>
      </c>
      <c r="AA1997" s="2"/>
      <c r="AB1997" s="2"/>
      <c r="AC1997" s="4">
        <f>P1997*U1997/1000000</f>
        <v>80.5323192</v>
      </c>
      <c r="AD1997" s="4">
        <f>AC1997*(1-Z1997/100)</f>
        <v>80.5323192</v>
      </c>
      <c r="AE1997" s="2" t="s">
        <v>66</v>
      </c>
      <c r="AF1997" s="2" t="s">
        <v>67</v>
      </c>
      <c r="AG1997" s="2"/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2527</v>
      </c>
      <c r="B1998" s="2" t="s">
        <v>2525</v>
      </c>
      <c r="C1998" s="2" t="s">
        <v>47</v>
      </c>
      <c r="D1998" s="2" t="s">
        <v>2526</v>
      </c>
      <c r="E1998" s="2" t="s">
        <v>799</v>
      </c>
      <c r="F1998" s="2" t="s">
        <v>50</v>
      </c>
      <c r="G1998" s="2" t="s">
        <v>51</v>
      </c>
      <c r="H1998" s="2" t="s">
        <v>243</v>
      </c>
      <c r="I1998" s="2" t="s">
        <v>53</v>
      </c>
      <c r="J1998" s="2" t="s">
        <v>270</v>
      </c>
      <c r="K1998" s="2" t="s">
        <v>55</v>
      </c>
      <c r="L1998" s="2" t="s">
        <v>51</v>
      </c>
      <c r="M1998" s="2" t="s">
        <v>73</v>
      </c>
      <c r="N1998" s="3">
        <v>1342205.32</v>
      </c>
      <c r="O1998" s="3" t="s">
        <v>57</v>
      </c>
      <c r="P1998" s="4">
        <f>IF(O1998="吨",N1998*1000,IF(O1998="万立方米",N1998*10000,""))</f>
        <v>1342205320.0</v>
      </c>
      <c r="Q1998" s="2" t="s">
        <v>58</v>
      </c>
      <c r="R1998" s="2" t="s">
        <v>59</v>
      </c>
      <c r="S1998" s="2" t="s">
        <v>74</v>
      </c>
      <c r="T1998" s="2" t="s">
        <v>75</v>
      </c>
      <c r="U1998" s="4">
        <f>1.5</f>
        <v>1.5</v>
      </c>
      <c r="V1998" s="2" t="s">
        <v>62</v>
      </c>
      <c r="W1998" s="2" t="s">
        <v>76</v>
      </c>
      <c r="X1998" s="2" t="s">
        <v>64</v>
      </c>
      <c r="Y1998" s="2" t="s">
        <v>65</v>
      </c>
      <c r="Z1998" s="2">
        <v>0</v>
      </c>
      <c r="AA1998" s="2"/>
      <c r="AB1998" s="2"/>
      <c r="AC1998" s="4">
        <f>P1998*U1998/1000000</f>
        <v>2013.30798</v>
      </c>
      <c r="AD1998" s="4">
        <f>AC1998*(1-Z1998/100)</f>
        <v>2013.30798</v>
      </c>
      <c r="AE1998" s="2" t="s">
        <v>66</v>
      </c>
      <c r="AF1998" s="2" t="s">
        <v>67</v>
      </c>
      <c r="AG1998" s="2"/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2528</v>
      </c>
      <c r="B1999" s="2" t="s">
        <v>2525</v>
      </c>
      <c r="C1999" s="2" t="s">
        <v>47</v>
      </c>
      <c r="D1999" s="2" t="s">
        <v>2526</v>
      </c>
      <c r="E1999" s="2" t="s">
        <v>799</v>
      </c>
      <c r="F1999" s="2" t="s">
        <v>50</v>
      </c>
      <c r="G1999" s="2" t="s">
        <v>51</v>
      </c>
      <c r="H1999" s="2" t="s">
        <v>243</v>
      </c>
      <c r="I1999" s="2" t="s">
        <v>53</v>
      </c>
      <c r="J1999" s="2" t="s">
        <v>270</v>
      </c>
      <c r="K1999" s="2" t="s">
        <v>55</v>
      </c>
      <c r="L1999" s="2" t="s">
        <v>51</v>
      </c>
      <c r="M1999" s="2" t="s">
        <v>78</v>
      </c>
      <c r="N1999" s="3">
        <v>1342205.32</v>
      </c>
      <c r="O1999" s="3" t="s">
        <v>57</v>
      </c>
      <c r="P1999" s="4">
        <f>IF(O1999="吨",N1999*1000,IF(O1999="万立方米",N1999*10000,""))</f>
        <v>1342205320.0</v>
      </c>
      <c r="Q1999" s="2" t="s">
        <v>58</v>
      </c>
      <c r="R1999" s="2" t="s">
        <v>59</v>
      </c>
      <c r="S1999" s="2" t="s">
        <v>79</v>
      </c>
      <c r="T1999" s="2" t="s">
        <v>75</v>
      </c>
      <c r="U1999" s="4">
        <f>6.0</f>
        <v>6.0</v>
      </c>
      <c r="V1999" s="2" t="s">
        <v>62</v>
      </c>
      <c r="W1999" s="2" t="s">
        <v>80</v>
      </c>
      <c r="X1999" s="2" t="s">
        <v>64</v>
      </c>
      <c r="Y1999" s="2" t="s">
        <v>65</v>
      </c>
      <c r="Z1999" s="2">
        <v>0</v>
      </c>
      <c r="AA1999" s="2"/>
      <c r="AB1999" s="2"/>
      <c r="AC1999" s="4">
        <f>P1999*U1999/1000000</f>
        <v>8053.23192</v>
      </c>
      <c r="AD1999" s="4">
        <f>AC1999*(1-Z1999/100)</f>
        <v>8053.23192</v>
      </c>
      <c r="AE1999" s="2" t="s">
        <v>66</v>
      </c>
      <c r="AF1999" s="2" t="s">
        <v>67</v>
      </c>
      <c r="AG1999" s="2"/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2529</v>
      </c>
      <c r="B2000" s="2" t="s">
        <v>2525</v>
      </c>
      <c r="C2000" s="2" t="s">
        <v>47</v>
      </c>
      <c r="D2000" s="2" t="s">
        <v>2526</v>
      </c>
      <c r="E2000" s="2" t="s">
        <v>799</v>
      </c>
      <c r="F2000" s="2" t="s">
        <v>50</v>
      </c>
      <c r="G2000" s="2" t="s">
        <v>51</v>
      </c>
      <c r="H2000" s="2" t="s">
        <v>243</v>
      </c>
      <c r="I2000" s="2" t="s">
        <v>53</v>
      </c>
      <c r="J2000" s="2" t="s">
        <v>270</v>
      </c>
      <c r="K2000" s="2" t="s">
        <v>55</v>
      </c>
      <c r="L2000" s="2" t="s">
        <v>51</v>
      </c>
      <c r="M2000" s="2" t="s">
        <v>82</v>
      </c>
      <c r="N2000" s="3">
        <v>1342205.32</v>
      </c>
      <c r="O2000" s="3" t="s">
        <v>57</v>
      </c>
      <c r="P2000" s="4">
        <f>IF(O2000="吨",N2000*1000,IF(O2000="万立方米",N2000*10000,""))</f>
        <v>1342205320.0</v>
      </c>
      <c r="Q2000" s="2" t="s">
        <v>58</v>
      </c>
      <c r="R2000" s="2" t="s">
        <v>59</v>
      </c>
      <c r="S2000" s="2" t="s">
        <v>83</v>
      </c>
      <c r="T2000" s="2" t="s">
        <v>61</v>
      </c>
      <c r="U2000" s="4">
        <f>0.35</f>
        <v>0.35</v>
      </c>
      <c r="V2000" s="2" t="s">
        <v>62</v>
      </c>
      <c r="W2000" s="2" t="s">
        <v>84</v>
      </c>
      <c r="X2000" s="2" t="s">
        <v>64</v>
      </c>
      <c r="Y2000" s="2" t="s">
        <v>65</v>
      </c>
      <c r="Z2000" s="2">
        <v>0</v>
      </c>
      <c r="AA2000" s="2"/>
      <c r="AB2000" s="2"/>
      <c r="AC2000" s="4">
        <f>P2000*U2000/1000000</f>
        <v>469.77186199999994</v>
      </c>
      <c r="AD2000" s="4">
        <f>AC2000*(1-Z2000/100)</f>
        <v>469.77186199999994</v>
      </c>
      <c r="AE2000" s="2" t="s">
        <v>66</v>
      </c>
      <c r="AF2000" s="2" t="s">
        <v>67</v>
      </c>
      <c r="AG2000" s="2"/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2530</v>
      </c>
      <c r="B2001" s="2" t="s">
        <v>2525</v>
      </c>
      <c r="C2001" s="2" t="s">
        <v>47</v>
      </c>
      <c r="D2001" s="2" t="s">
        <v>2526</v>
      </c>
      <c r="E2001" s="2" t="s">
        <v>799</v>
      </c>
      <c r="F2001" s="2" t="s">
        <v>50</v>
      </c>
      <c r="G2001" s="2" t="s">
        <v>51</v>
      </c>
      <c r="H2001" s="2" t="s">
        <v>243</v>
      </c>
      <c r="I2001" s="2" t="s">
        <v>53</v>
      </c>
      <c r="J2001" s="2" t="s">
        <v>270</v>
      </c>
      <c r="K2001" s="2" t="s">
        <v>55</v>
      </c>
      <c r="L2001" s="2" t="s">
        <v>51</v>
      </c>
      <c r="M2001" s="2" t="s">
        <v>86</v>
      </c>
      <c r="N2001" s="3">
        <v>1342205.32</v>
      </c>
      <c r="O2001" s="3" t="s">
        <v>57</v>
      </c>
      <c r="P2001" s="4">
        <f>IF(O2001="吨",N2001*1000,IF(O2001="万立方米",N2001*10000,""))</f>
        <v>1342205320.0</v>
      </c>
      <c r="Q2001" s="2" t="s">
        <v>58</v>
      </c>
      <c r="R2001" s="2" t="s">
        <v>59</v>
      </c>
      <c r="S2001" s="2" t="s">
        <v>87</v>
      </c>
      <c r="T2001" s="2" t="s">
        <v>88</v>
      </c>
      <c r="U2001" s="4">
        <f>0.75</f>
        <v>0.75</v>
      </c>
      <c r="V2001" s="2" t="s">
        <v>62</v>
      </c>
      <c r="W2001" s="2" t="s">
        <v>89</v>
      </c>
      <c r="X2001" s="2" t="s">
        <v>64</v>
      </c>
      <c r="Y2001" s="2" t="s">
        <v>65</v>
      </c>
      <c r="Z2001" s="2">
        <v>0</v>
      </c>
      <c r="AA2001" s="2"/>
      <c r="AB2001" s="2"/>
      <c r="AC2001" s="4">
        <f>P2001*U2001/1000000</f>
        <v>1006.65399</v>
      </c>
      <c r="AD2001" s="4">
        <f>AC2002*(1-AA2001/100)+(AC2001-AC2002)*(1-AB2001/100)</f>
        <v>1006.65399</v>
      </c>
      <c r="AE2001" s="2" t="s">
        <v>66</v>
      </c>
      <c r="AF2001" s="2" t="s">
        <v>67</v>
      </c>
      <c r="AG2001" s="2"/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2531</v>
      </c>
      <c r="B2002" s="2" t="s">
        <v>2525</v>
      </c>
      <c r="C2002" s="2" t="s">
        <v>47</v>
      </c>
      <c r="D2002" s="2" t="s">
        <v>2526</v>
      </c>
      <c r="E2002" s="2" t="s">
        <v>799</v>
      </c>
      <c r="F2002" s="2" t="s">
        <v>50</v>
      </c>
      <c r="G2002" s="2" t="s">
        <v>51</v>
      </c>
      <c r="H2002" s="2" t="s">
        <v>243</v>
      </c>
      <c r="I2002" s="2" t="s">
        <v>53</v>
      </c>
      <c r="J2002" s="2" t="s">
        <v>270</v>
      </c>
      <c r="K2002" s="2" t="s">
        <v>55</v>
      </c>
      <c r="L2002" s="2" t="s">
        <v>51</v>
      </c>
      <c r="M2002" s="2" t="s">
        <v>91</v>
      </c>
      <c r="N2002" s="3">
        <v>1342205.32</v>
      </c>
      <c r="O2002" s="3" t="s">
        <v>57</v>
      </c>
      <c r="P2002" s="4">
        <f>IF(O2002="吨",N2002*1000,IF(O2002="万立方米",N2002*10000,""))</f>
        <v>1342205320.0</v>
      </c>
      <c r="Q2002" s="2" t="s">
        <v>58</v>
      </c>
      <c r="R2002" s="2" t="s">
        <v>59</v>
      </c>
      <c r="S2002" s="2" t="s">
        <v>92</v>
      </c>
      <c r="T2002" s="2" t="s">
        <v>88</v>
      </c>
      <c r="U2002" s="4">
        <f>0.75</f>
        <v>0.75</v>
      </c>
      <c r="V2002" s="2" t="s">
        <v>62</v>
      </c>
      <c r="W2002" s="2" t="s">
        <v>93</v>
      </c>
      <c r="X2002" s="2" t="s">
        <v>64</v>
      </c>
      <c r="Y2002" s="2" t="s">
        <v>65</v>
      </c>
      <c r="Z2002" s="2">
        <v>0</v>
      </c>
      <c r="AA2002" s="2"/>
      <c r="AB2002" s="2"/>
      <c r="AC2002" s="4">
        <f>P2002*U2002/1000000</f>
        <v>1006.65399</v>
      </c>
      <c r="AD2002" s="4">
        <f>AC2002*(1-Z2002/100)</f>
        <v>1006.65399</v>
      </c>
      <c r="AE2002" s="2" t="s">
        <v>66</v>
      </c>
      <c r="AF2002" s="2" t="s">
        <v>67</v>
      </c>
      <c r="AG2002" s="2"/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2532</v>
      </c>
      <c r="B2003" s="2" t="s">
        <v>2525</v>
      </c>
      <c r="C2003" s="2" t="s">
        <v>47</v>
      </c>
      <c r="D2003" s="2" t="s">
        <v>2526</v>
      </c>
      <c r="E2003" s="2" t="s">
        <v>799</v>
      </c>
      <c r="F2003" s="2" t="s">
        <v>50</v>
      </c>
      <c r="G2003" s="2" t="s">
        <v>51</v>
      </c>
      <c r="H2003" s="2" t="s">
        <v>243</v>
      </c>
      <c r="I2003" s="2" t="s">
        <v>53</v>
      </c>
      <c r="J2003" s="2" t="s">
        <v>270</v>
      </c>
      <c r="K2003" s="2" t="s">
        <v>55</v>
      </c>
      <c r="L2003" s="2" t="s">
        <v>51</v>
      </c>
      <c r="M2003" s="2" t="s">
        <v>95</v>
      </c>
      <c r="N2003" s="3">
        <v>1342205.32</v>
      </c>
      <c r="O2003" s="3" t="s">
        <v>57</v>
      </c>
      <c r="P2003" s="4">
        <f>IF(O2003="吨",N2003*1000,IF(O2003="万立方米",N2003*10000,""))</f>
        <v>1342205320.0</v>
      </c>
      <c r="Q2003" s="2" t="s">
        <v>58</v>
      </c>
      <c r="R2003" s="2" t="s">
        <v>59</v>
      </c>
      <c r="S2003" s="2" t="s">
        <v>96</v>
      </c>
      <c r="T2003" s="2" t="s">
        <v>97</v>
      </c>
      <c r="U2003" s="4">
        <f>1.7</f>
        <v>1.7</v>
      </c>
      <c r="V2003" s="2" t="s">
        <v>62</v>
      </c>
      <c r="W2003" s="2" t="s">
        <v>98</v>
      </c>
      <c r="X2003" s="2" t="s">
        <v>64</v>
      </c>
      <c r="Y2003" s="2" t="s">
        <v>65</v>
      </c>
      <c r="Z2003" s="2">
        <v>0</v>
      </c>
      <c r="AA2003" s="2"/>
      <c r="AB2003" s="2"/>
      <c r="AC2003" s="4">
        <f>P2003*U2003/1000000</f>
        <v>2281.749044</v>
      </c>
      <c r="AD2003" s="4">
        <f>AC2003*(1-Z2003/100)</f>
        <v>2281.749044</v>
      </c>
      <c r="AE2003" s="2" t="s">
        <v>66</v>
      </c>
      <c r="AF2003" s="2" t="s">
        <v>67</v>
      </c>
      <c r="AG2003" s="2"/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2533</v>
      </c>
      <c r="B2004" s="2" t="s">
        <v>2525</v>
      </c>
      <c r="C2004" s="2" t="s">
        <v>47</v>
      </c>
      <c r="D2004" s="2" t="s">
        <v>2526</v>
      </c>
      <c r="E2004" s="2" t="s">
        <v>799</v>
      </c>
      <c r="F2004" s="2" t="s">
        <v>50</v>
      </c>
      <c r="G2004" s="2" t="s">
        <v>51</v>
      </c>
      <c r="H2004" s="2" t="s">
        <v>243</v>
      </c>
      <c r="I2004" s="2" t="s">
        <v>53</v>
      </c>
      <c r="J2004" s="2" t="s">
        <v>270</v>
      </c>
      <c r="K2004" s="2" t="s">
        <v>55</v>
      </c>
      <c r="L2004" s="2" t="s">
        <v>51</v>
      </c>
      <c r="M2004" s="2" t="s">
        <v>100</v>
      </c>
      <c r="N2004" s="3">
        <v>1342205.32</v>
      </c>
      <c r="O2004" s="3" t="s">
        <v>57</v>
      </c>
      <c r="P2004" s="4">
        <f>IF(O2004="吨",N2004*1000,IF(O2004="万立方米",N2004*10000,""))</f>
        <v>1342205320.0</v>
      </c>
      <c r="Q2004" s="2" t="s">
        <v>58</v>
      </c>
      <c r="R2004" s="2" t="s">
        <v>59</v>
      </c>
      <c r="S2004" s="2" t="s">
        <v>101</v>
      </c>
      <c r="T2004" s="2" t="s">
        <v>75</v>
      </c>
      <c r="U2004" s="4">
        <f>0.12</f>
        <v>0.12</v>
      </c>
      <c r="V2004" s="2" t="s">
        <v>62</v>
      </c>
      <c r="W2004" s="2" t="s">
        <v>102</v>
      </c>
      <c r="X2004" s="2" t="s">
        <v>64</v>
      </c>
      <c r="Y2004" s="2" t="s">
        <v>65</v>
      </c>
      <c r="Z2004" s="2">
        <v>0</v>
      </c>
      <c r="AA2004" s="2"/>
      <c r="AB2004" s="2"/>
      <c r="AC2004" s="4">
        <f>P2004*U2004/1000000</f>
        <v>161.0646384</v>
      </c>
      <c r="AD2004" s="4">
        <f>AC2004*(1-Z2004/100)</f>
        <v>161.0646384</v>
      </c>
      <c r="AE2004" s="2" t="s">
        <v>66</v>
      </c>
      <c r="AF2004" s="2" t="s">
        <v>67</v>
      </c>
      <c r="AG2004" s="2"/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2534</v>
      </c>
      <c r="B2005" s="2" t="s">
        <v>2525</v>
      </c>
      <c r="C2005" s="2" t="s">
        <v>47</v>
      </c>
      <c r="D2005" s="2" t="s">
        <v>2526</v>
      </c>
      <c r="E2005" s="2" t="s">
        <v>799</v>
      </c>
      <c r="F2005" s="2" t="s">
        <v>50</v>
      </c>
      <c r="G2005" s="2" t="s">
        <v>51</v>
      </c>
      <c r="H2005" s="2" t="s">
        <v>243</v>
      </c>
      <c r="I2005" s="2"/>
      <c r="J2005" s="2"/>
      <c r="K2005" s="2"/>
      <c r="L2005" s="2"/>
      <c r="M2005" s="2" t="s">
        <v>104</v>
      </c>
      <c r="N2005" s="3"/>
      <c r="O2005" s="3"/>
      <c r="P2005" s="4">
        <v>0.0</v>
      </c>
      <c r="Q2005" s="2" t="s">
        <v>105</v>
      </c>
      <c r="R2005" s="2" t="s">
        <v>106</v>
      </c>
      <c r="S2005" s="2" t="s">
        <v>107</v>
      </c>
      <c r="T2005" s="2" t="s">
        <v>108</v>
      </c>
      <c r="U2005" s="4">
        <f>0.0</f>
        <v>0.0</v>
      </c>
      <c r="V2005" s="2" t="s">
        <v>109</v>
      </c>
      <c r="W2005" s="2" t="s">
        <v>110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134</v>
      </c>
      <c r="AH2005" s="2" t="s">
        <v>69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2535</v>
      </c>
      <c r="B2006" s="2" t="s">
        <v>2536</v>
      </c>
      <c r="C2006" s="2" t="s">
        <v>47</v>
      </c>
      <c r="D2006" s="2" t="s">
        <v>2537</v>
      </c>
      <c r="E2006" s="2" t="s">
        <v>400</v>
      </c>
      <c r="F2006" s="2" t="s">
        <v>116</v>
      </c>
      <c r="G2006" s="2" t="s">
        <v>51</v>
      </c>
      <c r="H2006" s="2" t="s">
        <v>52</v>
      </c>
      <c r="I2006" s="2" t="s">
        <v>53</v>
      </c>
      <c r="J2006" s="2" t="s">
        <v>464</v>
      </c>
      <c r="K2006" s="2" t="s">
        <v>55</v>
      </c>
      <c r="L2006" s="2" t="s">
        <v>51</v>
      </c>
      <c r="M2006" s="2" t="s">
        <v>56</v>
      </c>
      <c r="N2006" s="3">
        <v>66235</v>
      </c>
      <c r="O2006" s="3" t="s">
        <v>57</v>
      </c>
      <c r="P2006" s="4">
        <f>IF(O2006="吨",N2006*1000,IF(O2006="万立方米",N2006*10000,""))</f>
        <v>66235000.0</v>
      </c>
      <c r="Q2006" s="2" t="s">
        <v>58</v>
      </c>
      <c r="R2006" s="2" t="s">
        <v>59</v>
      </c>
      <c r="S2006" s="2" t="s">
        <v>60</v>
      </c>
      <c r="T2006" s="2" t="s">
        <v>61</v>
      </c>
      <c r="U2006" s="4">
        <f>0.06</f>
        <v>0.06</v>
      </c>
      <c r="V2006" s="2" t="s">
        <v>62</v>
      </c>
      <c r="W2006" s="2" t="s">
        <v>63</v>
      </c>
      <c r="X2006" s="2" t="s">
        <v>64</v>
      </c>
      <c r="Y2006" s="2" t="s">
        <v>65</v>
      </c>
      <c r="Z2006" s="2">
        <v>0</v>
      </c>
      <c r="AA2006" s="2"/>
      <c r="AB2006" s="2"/>
      <c r="AC2006" s="4">
        <f>P2006*U2006/1000000</f>
        <v>3.9741</v>
      </c>
      <c r="AD2006" s="4">
        <f>AC2006*(1-Z2006/100)</f>
        <v>3.9741</v>
      </c>
      <c r="AE2006" s="2" t="s">
        <v>66</v>
      </c>
      <c r="AF2006" s="2" t="s">
        <v>67</v>
      </c>
      <c r="AG2006" s="2"/>
      <c r="AH2006" s="2" t="s">
        <v>69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2538</v>
      </c>
      <c r="B2007" s="2" t="s">
        <v>2536</v>
      </c>
      <c r="C2007" s="2" t="s">
        <v>47</v>
      </c>
      <c r="D2007" s="2" t="s">
        <v>2537</v>
      </c>
      <c r="E2007" s="2" t="s">
        <v>400</v>
      </c>
      <c r="F2007" s="2" t="s">
        <v>116</v>
      </c>
      <c r="G2007" s="2" t="s">
        <v>51</v>
      </c>
      <c r="H2007" s="2" t="s">
        <v>52</v>
      </c>
      <c r="I2007" s="2" t="s">
        <v>53</v>
      </c>
      <c r="J2007" s="2" t="s">
        <v>464</v>
      </c>
      <c r="K2007" s="2" t="s">
        <v>55</v>
      </c>
      <c r="L2007" s="2" t="s">
        <v>51</v>
      </c>
      <c r="M2007" s="2" t="s">
        <v>73</v>
      </c>
      <c r="N2007" s="3">
        <v>66235</v>
      </c>
      <c r="O2007" s="3" t="s">
        <v>57</v>
      </c>
      <c r="P2007" s="4">
        <f>IF(O2007="吨",N2007*1000,IF(O2007="万立方米",N2007*10000,""))</f>
        <v>66235000.0</v>
      </c>
      <c r="Q2007" s="2" t="s">
        <v>58</v>
      </c>
      <c r="R2007" s="2" t="s">
        <v>59</v>
      </c>
      <c r="S2007" s="2" t="s">
        <v>74</v>
      </c>
      <c r="T2007" s="2" t="s">
        <v>75</v>
      </c>
      <c r="U2007" s="4">
        <f>1.5</f>
        <v>1.5</v>
      </c>
      <c r="V2007" s="2" t="s">
        <v>62</v>
      </c>
      <c r="W2007" s="2" t="s">
        <v>76</v>
      </c>
      <c r="X2007" s="2" t="s">
        <v>64</v>
      </c>
      <c r="Y2007" s="2" t="s">
        <v>65</v>
      </c>
      <c r="Z2007" s="2">
        <v>0</v>
      </c>
      <c r="AA2007" s="2"/>
      <c r="AB2007" s="2"/>
      <c r="AC2007" s="4">
        <f>P2007*U2007/1000000</f>
        <v>99.3525</v>
      </c>
      <c r="AD2007" s="4">
        <f>AC2007*(1-Z2007/100)</f>
        <v>99.3525</v>
      </c>
      <c r="AE2007" s="2" t="s">
        <v>66</v>
      </c>
      <c r="AF2007" s="2" t="s">
        <v>67</v>
      </c>
      <c r="AG2007" s="2"/>
      <c r="AH2007" s="2" t="s">
        <v>69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2539</v>
      </c>
      <c r="B2008" s="2" t="s">
        <v>2536</v>
      </c>
      <c r="C2008" s="2" t="s">
        <v>47</v>
      </c>
      <c r="D2008" s="2" t="s">
        <v>2537</v>
      </c>
      <c r="E2008" s="2" t="s">
        <v>400</v>
      </c>
      <c r="F2008" s="2" t="s">
        <v>116</v>
      </c>
      <c r="G2008" s="2" t="s">
        <v>51</v>
      </c>
      <c r="H2008" s="2" t="s">
        <v>52</v>
      </c>
      <c r="I2008" s="2" t="s">
        <v>53</v>
      </c>
      <c r="J2008" s="2" t="s">
        <v>464</v>
      </c>
      <c r="K2008" s="2" t="s">
        <v>55</v>
      </c>
      <c r="L2008" s="2" t="s">
        <v>51</v>
      </c>
      <c r="M2008" s="2" t="s">
        <v>78</v>
      </c>
      <c r="N2008" s="3">
        <v>66235</v>
      </c>
      <c r="O2008" s="3" t="s">
        <v>57</v>
      </c>
      <c r="P2008" s="4">
        <f>IF(O2008="吨",N2008*1000,IF(O2008="万立方米",N2008*10000,""))</f>
        <v>66235000.0</v>
      </c>
      <c r="Q2008" s="2" t="s">
        <v>58</v>
      </c>
      <c r="R2008" s="2" t="s">
        <v>59</v>
      </c>
      <c r="S2008" s="2" t="s">
        <v>79</v>
      </c>
      <c r="T2008" s="2" t="s">
        <v>75</v>
      </c>
      <c r="U2008" s="4">
        <f>6.0</f>
        <v>6.0</v>
      </c>
      <c r="V2008" s="2" t="s">
        <v>62</v>
      </c>
      <c r="W2008" s="2" t="s">
        <v>80</v>
      </c>
      <c r="X2008" s="2" t="s">
        <v>64</v>
      </c>
      <c r="Y2008" s="2" t="s">
        <v>65</v>
      </c>
      <c r="Z2008" s="2">
        <v>0</v>
      </c>
      <c r="AA2008" s="2"/>
      <c r="AB2008" s="2"/>
      <c r="AC2008" s="4">
        <f>P2008*U2008/1000000</f>
        <v>397.41</v>
      </c>
      <c r="AD2008" s="4">
        <f>AC2008*(1-Z2008/100)</f>
        <v>397.41</v>
      </c>
      <c r="AE2008" s="2" t="s">
        <v>66</v>
      </c>
      <c r="AF2008" s="2" t="s">
        <v>67</v>
      </c>
      <c r="AG2008" s="2"/>
      <c r="AH2008" s="2" t="s">
        <v>69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2540</v>
      </c>
      <c r="B2009" s="2" t="s">
        <v>2536</v>
      </c>
      <c r="C2009" s="2" t="s">
        <v>47</v>
      </c>
      <c r="D2009" s="2" t="s">
        <v>2537</v>
      </c>
      <c r="E2009" s="2" t="s">
        <v>400</v>
      </c>
      <c r="F2009" s="2" t="s">
        <v>116</v>
      </c>
      <c r="G2009" s="2" t="s">
        <v>51</v>
      </c>
      <c r="H2009" s="2" t="s">
        <v>52</v>
      </c>
      <c r="I2009" s="2" t="s">
        <v>53</v>
      </c>
      <c r="J2009" s="2" t="s">
        <v>464</v>
      </c>
      <c r="K2009" s="2" t="s">
        <v>55</v>
      </c>
      <c r="L2009" s="2" t="s">
        <v>51</v>
      </c>
      <c r="M2009" s="2" t="s">
        <v>82</v>
      </c>
      <c r="N2009" s="3">
        <v>66235</v>
      </c>
      <c r="O2009" s="3" t="s">
        <v>57</v>
      </c>
      <c r="P2009" s="4">
        <f>IF(O2009="吨",N2009*1000,IF(O2009="万立方米",N2009*10000,""))</f>
        <v>66235000.0</v>
      </c>
      <c r="Q2009" s="2" t="s">
        <v>58</v>
      </c>
      <c r="R2009" s="2" t="s">
        <v>59</v>
      </c>
      <c r="S2009" s="2" t="s">
        <v>83</v>
      </c>
      <c r="T2009" s="2" t="s">
        <v>61</v>
      </c>
      <c r="U2009" s="4">
        <f>0.35</f>
        <v>0.35</v>
      </c>
      <c r="V2009" s="2" t="s">
        <v>62</v>
      </c>
      <c r="W2009" s="2" t="s">
        <v>84</v>
      </c>
      <c r="X2009" s="2" t="s">
        <v>64</v>
      </c>
      <c r="Y2009" s="2" t="s">
        <v>65</v>
      </c>
      <c r="Z2009" s="2">
        <v>0</v>
      </c>
      <c r="AA2009" s="2"/>
      <c r="AB2009" s="2"/>
      <c r="AC2009" s="4">
        <f>P2009*U2009/1000000</f>
        <v>23.18225</v>
      </c>
      <c r="AD2009" s="4">
        <f>AC2009*(1-Z2009/100)</f>
        <v>23.18225</v>
      </c>
      <c r="AE2009" s="2" t="s">
        <v>66</v>
      </c>
      <c r="AF2009" s="2" t="s">
        <v>67</v>
      </c>
      <c r="AG2009" s="2"/>
      <c r="AH2009" s="2" t="s">
        <v>69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2541</v>
      </c>
      <c r="B2010" s="2" t="s">
        <v>2536</v>
      </c>
      <c r="C2010" s="2" t="s">
        <v>47</v>
      </c>
      <c r="D2010" s="2" t="s">
        <v>2537</v>
      </c>
      <c r="E2010" s="2" t="s">
        <v>400</v>
      </c>
      <c r="F2010" s="2" t="s">
        <v>116</v>
      </c>
      <c r="G2010" s="2" t="s">
        <v>51</v>
      </c>
      <c r="H2010" s="2" t="s">
        <v>52</v>
      </c>
      <c r="I2010" s="2" t="s">
        <v>53</v>
      </c>
      <c r="J2010" s="2" t="s">
        <v>464</v>
      </c>
      <c r="K2010" s="2" t="s">
        <v>55</v>
      </c>
      <c r="L2010" s="2" t="s">
        <v>51</v>
      </c>
      <c r="M2010" s="2" t="s">
        <v>86</v>
      </c>
      <c r="N2010" s="3">
        <v>66235</v>
      </c>
      <c r="O2010" s="3" t="s">
        <v>57</v>
      </c>
      <c r="P2010" s="4">
        <f>IF(O2010="吨",N2010*1000,IF(O2010="万立方米",N2010*10000,""))</f>
        <v>66235000.0</v>
      </c>
      <c r="Q2010" s="2" t="s">
        <v>58</v>
      </c>
      <c r="R2010" s="2" t="s">
        <v>59</v>
      </c>
      <c r="S2010" s="2" t="s">
        <v>87</v>
      </c>
      <c r="T2010" s="2" t="s">
        <v>88</v>
      </c>
      <c r="U2010" s="4">
        <f>0.75</f>
        <v>0.75</v>
      </c>
      <c r="V2010" s="2" t="s">
        <v>62</v>
      </c>
      <c r="W2010" s="2" t="s">
        <v>89</v>
      </c>
      <c r="X2010" s="2" t="s">
        <v>64</v>
      </c>
      <c r="Y2010" s="2" t="s">
        <v>65</v>
      </c>
      <c r="Z2010" s="2">
        <v>0</v>
      </c>
      <c r="AA2010" s="2"/>
      <c r="AB2010" s="2"/>
      <c r="AC2010" s="4">
        <f>P2010*U2010/1000000</f>
        <v>49.67625</v>
      </c>
      <c r="AD2010" s="4">
        <f>AC2011*(1-AA2010/100)+(AC2010-AC2011)*(1-AB2010/100)</f>
        <v>49.67625</v>
      </c>
      <c r="AE2010" s="2" t="s">
        <v>66</v>
      </c>
      <c r="AF2010" s="2" t="s">
        <v>67</v>
      </c>
      <c r="AG2010" s="2"/>
      <c r="AH2010" s="2" t="s">
        <v>69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2542</v>
      </c>
      <c r="B2011" s="2" t="s">
        <v>2536</v>
      </c>
      <c r="C2011" s="2" t="s">
        <v>47</v>
      </c>
      <c r="D2011" s="2" t="s">
        <v>2537</v>
      </c>
      <c r="E2011" s="2" t="s">
        <v>400</v>
      </c>
      <c r="F2011" s="2" t="s">
        <v>116</v>
      </c>
      <c r="G2011" s="2" t="s">
        <v>51</v>
      </c>
      <c r="H2011" s="2" t="s">
        <v>52</v>
      </c>
      <c r="I2011" s="2" t="s">
        <v>53</v>
      </c>
      <c r="J2011" s="2" t="s">
        <v>464</v>
      </c>
      <c r="K2011" s="2" t="s">
        <v>55</v>
      </c>
      <c r="L2011" s="2" t="s">
        <v>51</v>
      </c>
      <c r="M2011" s="2" t="s">
        <v>91</v>
      </c>
      <c r="N2011" s="3">
        <v>66235</v>
      </c>
      <c r="O2011" s="3" t="s">
        <v>57</v>
      </c>
      <c r="P2011" s="4">
        <f>IF(O2011="吨",N2011*1000,IF(O2011="万立方米",N2011*10000,""))</f>
        <v>66235000.0</v>
      </c>
      <c r="Q2011" s="2" t="s">
        <v>58</v>
      </c>
      <c r="R2011" s="2" t="s">
        <v>59</v>
      </c>
      <c r="S2011" s="2" t="s">
        <v>92</v>
      </c>
      <c r="T2011" s="2" t="s">
        <v>88</v>
      </c>
      <c r="U2011" s="4">
        <f>0.75</f>
        <v>0.75</v>
      </c>
      <c r="V2011" s="2" t="s">
        <v>62</v>
      </c>
      <c r="W2011" s="2" t="s">
        <v>93</v>
      </c>
      <c r="X2011" s="2" t="s">
        <v>64</v>
      </c>
      <c r="Y2011" s="2" t="s">
        <v>65</v>
      </c>
      <c r="Z2011" s="2">
        <v>0</v>
      </c>
      <c r="AA2011" s="2"/>
      <c r="AB2011" s="2"/>
      <c r="AC2011" s="4">
        <f>P2011*U2011/1000000</f>
        <v>49.67625</v>
      </c>
      <c r="AD2011" s="4">
        <f>AC2011*(1-Z2011/100)</f>
        <v>49.67625</v>
      </c>
      <c r="AE2011" s="2" t="s">
        <v>66</v>
      </c>
      <c r="AF2011" s="2" t="s">
        <v>67</v>
      </c>
      <c r="AG2011" s="2"/>
      <c r="AH2011" s="2" t="s">
        <v>69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2543</v>
      </c>
      <c r="B2012" s="2" t="s">
        <v>2536</v>
      </c>
      <c r="C2012" s="2" t="s">
        <v>47</v>
      </c>
      <c r="D2012" s="2" t="s">
        <v>2537</v>
      </c>
      <c r="E2012" s="2" t="s">
        <v>400</v>
      </c>
      <c r="F2012" s="2" t="s">
        <v>116</v>
      </c>
      <c r="G2012" s="2" t="s">
        <v>51</v>
      </c>
      <c r="H2012" s="2" t="s">
        <v>52</v>
      </c>
      <c r="I2012" s="2" t="s">
        <v>53</v>
      </c>
      <c r="J2012" s="2" t="s">
        <v>464</v>
      </c>
      <c r="K2012" s="2" t="s">
        <v>55</v>
      </c>
      <c r="L2012" s="2" t="s">
        <v>51</v>
      </c>
      <c r="M2012" s="2" t="s">
        <v>95</v>
      </c>
      <c r="N2012" s="3">
        <v>66235</v>
      </c>
      <c r="O2012" s="3" t="s">
        <v>57</v>
      </c>
      <c r="P2012" s="4">
        <f>IF(O2012="吨",N2012*1000,IF(O2012="万立方米",N2012*10000,""))</f>
        <v>66235000.0</v>
      </c>
      <c r="Q2012" s="2" t="s">
        <v>58</v>
      </c>
      <c r="R2012" s="2" t="s">
        <v>59</v>
      </c>
      <c r="S2012" s="2" t="s">
        <v>96</v>
      </c>
      <c r="T2012" s="2" t="s">
        <v>97</v>
      </c>
      <c r="U2012" s="4">
        <f>1.7</f>
        <v>1.7</v>
      </c>
      <c r="V2012" s="2" t="s">
        <v>62</v>
      </c>
      <c r="W2012" s="2" t="s">
        <v>98</v>
      </c>
      <c r="X2012" s="2" t="s">
        <v>64</v>
      </c>
      <c r="Y2012" s="2" t="s">
        <v>65</v>
      </c>
      <c r="Z2012" s="2">
        <v>0</v>
      </c>
      <c r="AA2012" s="2"/>
      <c r="AB2012" s="2"/>
      <c r="AC2012" s="4">
        <f>P2012*U2012/1000000</f>
        <v>112.5995</v>
      </c>
      <c r="AD2012" s="4">
        <f>AC2012*(1-Z2012/100)</f>
        <v>112.5995</v>
      </c>
      <c r="AE2012" s="2" t="s">
        <v>66</v>
      </c>
      <c r="AF2012" s="2" t="s">
        <v>67</v>
      </c>
      <c r="AG2012" s="2"/>
      <c r="AH2012" s="2" t="s">
        <v>69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2544</v>
      </c>
      <c r="B2013" s="2" t="s">
        <v>2536</v>
      </c>
      <c r="C2013" s="2" t="s">
        <v>47</v>
      </c>
      <c r="D2013" s="2" t="s">
        <v>2537</v>
      </c>
      <c r="E2013" s="2" t="s">
        <v>400</v>
      </c>
      <c r="F2013" s="2" t="s">
        <v>116</v>
      </c>
      <c r="G2013" s="2" t="s">
        <v>51</v>
      </c>
      <c r="H2013" s="2" t="s">
        <v>52</v>
      </c>
      <c r="I2013" s="2" t="s">
        <v>53</v>
      </c>
      <c r="J2013" s="2" t="s">
        <v>464</v>
      </c>
      <c r="K2013" s="2" t="s">
        <v>55</v>
      </c>
      <c r="L2013" s="2" t="s">
        <v>51</v>
      </c>
      <c r="M2013" s="2" t="s">
        <v>100</v>
      </c>
      <c r="N2013" s="3">
        <v>66235</v>
      </c>
      <c r="O2013" s="3" t="s">
        <v>57</v>
      </c>
      <c r="P2013" s="4">
        <f>IF(O2013="吨",N2013*1000,IF(O2013="万立方米",N2013*10000,""))</f>
        <v>66235000.0</v>
      </c>
      <c r="Q2013" s="2" t="s">
        <v>58</v>
      </c>
      <c r="R2013" s="2" t="s">
        <v>59</v>
      </c>
      <c r="S2013" s="2" t="s">
        <v>101</v>
      </c>
      <c r="T2013" s="2" t="s">
        <v>75</v>
      </c>
      <c r="U2013" s="4">
        <f>0.12</f>
        <v>0.12</v>
      </c>
      <c r="V2013" s="2" t="s">
        <v>62</v>
      </c>
      <c r="W2013" s="2" t="s">
        <v>102</v>
      </c>
      <c r="X2013" s="2" t="s">
        <v>64</v>
      </c>
      <c r="Y2013" s="2" t="s">
        <v>65</v>
      </c>
      <c r="Z2013" s="2">
        <v>0</v>
      </c>
      <c r="AA2013" s="2"/>
      <c r="AB2013" s="2"/>
      <c r="AC2013" s="4">
        <f>P2013*U2013/1000000</f>
        <v>7.9482</v>
      </c>
      <c r="AD2013" s="4">
        <f>AC2013*(1-Z2013/100)</f>
        <v>7.9482</v>
      </c>
      <c r="AE2013" s="2" t="s">
        <v>66</v>
      </c>
      <c r="AF2013" s="2" t="s">
        <v>67</v>
      </c>
      <c r="AG2013" s="2"/>
      <c r="AH2013" s="2" t="s">
        <v>69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2545</v>
      </c>
      <c r="B2014" s="2" t="s">
        <v>2536</v>
      </c>
      <c r="C2014" s="2" t="s">
        <v>47</v>
      </c>
      <c r="D2014" s="2" t="s">
        <v>2537</v>
      </c>
      <c r="E2014" s="2" t="s">
        <v>400</v>
      </c>
      <c r="F2014" s="2" t="s">
        <v>116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104</v>
      </c>
      <c r="N2014" s="3"/>
      <c r="O2014" s="3"/>
      <c r="P2014" s="4">
        <v>0.0</v>
      </c>
      <c r="Q2014" s="2" t="s">
        <v>105</v>
      </c>
      <c r="R2014" s="2" t="s">
        <v>106</v>
      </c>
      <c r="S2014" s="2" t="s">
        <v>107</v>
      </c>
      <c r="T2014" s="2" t="s">
        <v>108</v>
      </c>
      <c r="U2014" s="4">
        <f>0.0</f>
        <v>0.0</v>
      </c>
      <c r="V2014" s="2" t="s">
        <v>109</v>
      </c>
      <c r="W2014" s="2" t="s">
        <v>110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134</v>
      </c>
      <c r="AH2014" s="2" t="s">
        <v>69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2546</v>
      </c>
      <c r="B2015" s="2" t="s">
        <v>2547</v>
      </c>
      <c r="C2015" s="2" t="s">
        <v>47</v>
      </c>
      <c r="D2015" s="2" t="s">
        <v>2548</v>
      </c>
      <c r="E2015" s="2" t="s">
        <v>49</v>
      </c>
      <c r="F2015" s="2" t="s">
        <v>116</v>
      </c>
      <c r="G2015" s="2" t="s">
        <v>51</v>
      </c>
      <c r="H2015" s="2" t="s">
        <v>52</v>
      </c>
      <c r="I2015" s="2" t="s">
        <v>53</v>
      </c>
      <c r="J2015" s="2" t="s">
        <v>270</v>
      </c>
      <c r="K2015" s="2" t="s">
        <v>55</v>
      </c>
      <c r="L2015" s="2" t="s">
        <v>51</v>
      </c>
      <c r="M2015" s="2" t="s">
        <v>56</v>
      </c>
      <c r="N2015" s="3">
        <v>19095.4</v>
      </c>
      <c r="O2015" s="3" t="s">
        <v>57</v>
      </c>
      <c r="P2015" s="4">
        <f>IF(O2015="吨",N2015*1000,IF(O2015="万立方米",N2015*10000,""))</f>
        <v>19095400.0</v>
      </c>
      <c r="Q2015" s="2" t="s">
        <v>58</v>
      </c>
      <c r="R2015" s="2" t="s">
        <v>59</v>
      </c>
      <c r="S2015" s="2" t="s">
        <v>60</v>
      </c>
      <c r="T2015" s="2" t="s">
        <v>61</v>
      </c>
      <c r="U2015" s="4">
        <f>0.06</f>
        <v>0.06</v>
      </c>
      <c r="V2015" s="2" t="s">
        <v>62</v>
      </c>
      <c r="W2015" s="2" t="s">
        <v>63</v>
      </c>
      <c r="X2015" s="2" t="s">
        <v>64</v>
      </c>
      <c r="Y2015" s="2" t="s">
        <v>65</v>
      </c>
      <c r="Z2015" s="2">
        <v>0</v>
      </c>
      <c r="AA2015" s="2"/>
      <c r="AB2015" s="2"/>
      <c r="AC2015" s="4">
        <f>P2015*U2015/1000000</f>
        <v>1.145724</v>
      </c>
      <c r="AD2015" s="4">
        <f>AC2015*(1-Z2015/100)</f>
        <v>1.145724</v>
      </c>
      <c r="AE2015" s="2" t="s">
        <v>66</v>
      </c>
      <c r="AF2015" s="2" t="s">
        <v>67</v>
      </c>
      <c r="AG2015" s="2" t="s">
        <v>973</v>
      </c>
      <c r="AH2015" s="2" t="s">
        <v>69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2549</v>
      </c>
      <c r="B2016" s="2" t="s">
        <v>2547</v>
      </c>
      <c r="C2016" s="2" t="s">
        <v>47</v>
      </c>
      <c r="D2016" s="2" t="s">
        <v>2548</v>
      </c>
      <c r="E2016" s="2" t="s">
        <v>49</v>
      </c>
      <c r="F2016" s="2" t="s">
        <v>116</v>
      </c>
      <c r="G2016" s="2" t="s">
        <v>51</v>
      </c>
      <c r="H2016" s="2" t="s">
        <v>52</v>
      </c>
      <c r="I2016" s="2" t="s">
        <v>53</v>
      </c>
      <c r="J2016" s="2" t="s">
        <v>270</v>
      </c>
      <c r="K2016" s="2" t="s">
        <v>55</v>
      </c>
      <c r="L2016" s="2" t="s">
        <v>51</v>
      </c>
      <c r="M2016" s="2" t="s">
        <v>73</v>
      </c>
      <c r="N2016" s="3">
        <v>19095.4</v>
      </c>
      <c r="O2016" s="3" t="s">
        <v>57</v>
      </c>
      <c r="P2016" s="4">
        <f>IF(O2016="吨",N2016*1000,IF(O2016="万立方米",N2016*10000,""))</f>
        <v>19095400.0</v>
      </c>
      <c r="Q2016" s="2" t="s">
        <v>58</v>
      </c>
      <c r="R2016" s="2" t="s">
        <v>59</v>
      </c>
      <c r="S2016" s="2" t="s">
        <v>74</v>
      </c>
      <c r="T2016" s="2" t="s">
        <v>75</v>
      </c>
      <c r="U2016" s="4">
        <f>1.5</f>
        <v>1.5</v>
      </c>
      <c r="V2016" s="2" t="s">
        <v>62</v>
      </c>
      <c r="W2016" s="2" t="s">
        <v>76</v>
      </c>
      <c r="X2016" s="2" t="s">
        <v>64</v>
      </c>
      <c r="Y2016" s="2" t="s">
        <v>65</v>
      </c>
      <c r="Z2016" s="2">
        <v>0</v>
      </c>
      <c r="AA2016" s="2"/>
      <c r="AB2016" s="2"/>
      <c r="AC2016" s="4">
        <f>P2016*U2016/1000000</f>
        <v>28.6431</v>
      </c>
      <c r="AD2016" s="4">
        <f>AC2016*(1-Z2016/100)</f>
        <v>28.6431</v>
      </c>
      <c r="AE2016" s="2" t="s">
        <v>66</v>
      </c>
      <c r="AF2016" s="2" t="s">
        <v>67</v>
      </c>
      <c r="AG2016" s="2" t="s">
        <v>973</v>
      </c>
      <c r="AH2016" s="2" t="s">
        <v>69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2550</v>
      </c>
      <c r="B2017" s="2" t="s">
        <v>2547</v>
      </c>
      <c r="C2017" s="2" t="s">
        <v>47</v>
      </c>
      <c r="D2017" s="2" t="s">
        <v>2548</v>
      </c>
      <c r="E2017" s="2" t="s">
        <v>49</v>
      </c>
      <c r="F2017" s="2" t="s">
        <v>116</v>
      </c>
      <c r="G2017" s="2" t="s">
        <v>51</v>
      </c>
      <c r="H2017" s="2" t="s">
        <v>52</v>
      </c>
      <c r="I2017" s="2" t="s">
        <v>53</v>
      </c>
      <c r="J2017" s="2" t="s">
        <v>270</v>
      </c>
      <c r="K2017" s="2" t="s">
        <v>55</v>
      </c>
      <c r="L2017" s="2" t="s">
        <v>51</v>
      </c>
      <c r="M2017" s="2" t="s">
        <v>78</v>
      </c>
      <c r="N2017" s="3">
        <v>19095.4</v>
      </c>
      <c r="O2017" s="3" t="s">
        <v>57</v>
      </c>
      <c r="P2017" s="4">
        <f>IF(O2017="吨",N2017*1000,IF(O2017="万立方米",N2017*10000,""))</f>
        <v>19095400.0</v>
      </c>
      <c r="Q2017" s="2" t="s">
        <v>58</v>
      </c>
      <c r="R2017" s="2" t="s">
        <v>59</v>
      </c>
      <c r="S2017" s="2" t="s">
        <v>79</v>
      </c>
      <c r="T2017" s="2" t="s">
        <v>75</v>
      </c>
      <c r="U2017" s="4">
        <f>6.0</f>
        <v>6.0</v>
      </c>
      <c r="V2017" s="2" t="s">
        <v>62</v>
      </c>
      <c r="W2017" s="2" t="s">
        <v>80</v>
      </c>
      <c r="X2017" s="2" t="s">
        <v>64</v>
      </c>
      <c r="Y2017" s="2" t="s">
        <v>65</v>
      </c>
      <c r="Z2017" s="2">
        <v>0</v>
      </c>
      <c r="AA2017" s="2"/>
      <c r="AB2017" s="2"/>
      <c r="AC2017" s="4">
        <f>P2017*U2017/1000000</f>
        <v>114.5724</v>
      </c>
      <c r="AD2017" s="4">
        <f>AC2017*(1-Z2017/100)</f>
        <v>114.5724</v>
      </c>
      <c r="AE2017" s="2" t="s">
        <v>66</v>
      </c>
      <c r="AF2017" s="2" t="s">
        <v>67</v>
      </c>
      <c r="AG2017" s="2" t="s">
        <v>973</v>
      </c>
      <c r="AH2017" s="2" t="s">
        <v>69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2551</v>
      </c>
      <c r="B2018" s="2" t="s">
        <v>2547</v>
      </c>
      <c r="C2018" s="2" t="s">
        <v>47</v>
      </c>
      <c r="D2018" s="2" t="s">
        <v>2548</v>
      </c>
      <c r="E2018" s="2" t="s">
        <v>49</v>
      </c>
      <c r="F2018" s="2" t="s">
        <v>116</v>
      </c>
      <c r="G2018" s="2" t="s">
        <v>51</v>
      </c>
      <c r="H2018" s="2" t="s">
        <v>52</v>
      </c>
      <c r="I2018" s="2" t="s">
        <v>53</v>
      </c>
      <c r="J2018" s="2" t="s">
        <v>270</v>
      </c>
      <c r="K2018" s="2" t="s">
        <v>55</v>
      </c>
      <c r="L2018" s="2" t="s">
        <v>51</v>
      </c>
      <c r="M2018" s="2" t="s">
        <v>82</v>
      </c>
      <c r="N2018" s="3">
        <v>19095.4</v>
      </c>
      <c r="O2018" s="3" t="s">
        <v>57</v>
      </c>
      <c r="P2018" s="4">
        <f>IF(O2018="吨",N2018*1000,IF(O2018="万立方米",N2018*10000,""))</f>
        <v>19095400.0</v>
      </c>
      <c r="Q2018" s="2" t="s">
        <v>58</v>
      </c>
      <c r="R2018" s="2" t="s">
        <v>59</v>
      </c>
      <c r="S2018" s="2" t="s">
        <v>83</v>
      </c>
      <c r="T2018" s="2" t="s">
        <v>61</v>
      </c>
      <c r="U2018" s="4">
        <f>0.35</f>
        <v>0.35</v>
      </c>
      <c r="V2018" s="2" t="s">
        <v>62</v>
      </c>
      <c r="W2018" s="2" t="s">
        <v>84</v>
      </c>
      <c r="X2018" s="2" t="s">
        <v>64</v>
      </c>
      <c r="Y2018" s="2" t="s">
        <v>65</v>
      </c>
      <c r="Z2018" s="2">
        <v>0</v>
      </c>
      <c r="AA2018" s="2"/>
      <c r="AB2018" s="2"/>
      <c r="AC2018" s="4">
        <f>P2018*U2018/1000000</f>
        <v>6.68339</v>
      </c>
      <c r="AD2018" s="4">
        <f>AC2018*(1-Z2018/100)</f>
        <v>6.68339</v>
      </c>
      <c r="AE2018" s="2" t="s">
        <v>66</v>
      </c>
      <c r="AF2018" s="2" t="s">
        <v>67</v>
      </c>
      <c r="AG2018" s="2" t="s">
        <v>973</v>
      </c>
      <c r="AH2018" s="2" t="s">
        <v>69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2552</v>
      </c>
      <c r="B2019" s="2" t="s">
        <v>2547</v>
      </c>
      <c r="C2019" s="2" t="s">
        <v>47</v>
      </c>
      <c r="D2019" s="2" t="s">
        <v>2548</v>
      </c>
      <c r="E2019" s="2" t="s">
        <v>49</v>
      </c>
      <c r="F2019" s="2" t="s">
        <v>116</v>
      </c>
      <c r="G2019" s="2" t="s">
        <v>51</v>
      </c>
      <c r="H2019" s="2" t="s">
        <v>52</v>
      </c>
      <c r="I2019" s="2" t="s">
        <v>53</v>
      </c>
      <c r="J2019" s="2" t="s">
        <v>270</v>
      </c>
      <c r="K2019" s="2" t="s">
        <v>55</v>
      </c>
      <c r="L2019" s="2" t="s">
        <v>51</v>
      </c>
      <c r="M2019" s="2" t="s">
        <v>86</v>
      </c>
      <c r="N2019" s="3">
        <v>19095.4</v>
      </c>
      <c r="O2019" s="3" t="s">
        <v>57</v>
      </c>
      <c r="P2019" s="4">
        <f>IF(O2019="吨",N2019*1000,IF(O2019="万立方米",N2019*10000,""))</f>
        <v>19095400.0</v>
      </c>
      <c r="Q2019" s="2" t="s">
        <v>58</v>
      </c>
      <c r="R2019" s="2" t="s">
        <v>59</v>
      </c>
      <c r="S2019" s="2" t="s">
        <v>87</v>
      </c>
      <c r="T2019" s="2" t="s">
        <v>88</v>
      </c>
      <c r="U2019" s="4">
        <f>0.75</f>
        <v>0.75</v>
      </c>
      <c r="V2019" s="2" t="s">
        <v>62</v>
      </c>
      <c r="W2019" s="2" t="s">
        <v>89</v>
      </c>
      <c r="X2019" s="2" t="s">
        <v>64</v>
      </c>
      <c r="Y2019" s="2" t="s">
        <v>65</v>
      </c>
      <c r="Z2019" s="2">
        <v>0</v>
      </c>
      <c r="AA2019" s="2"/>
      <c r="AB2019" s="2"/>
      <c r="AC2019" s="4">
        <f>P2019*U2019/1000000</f>
        <v>14.32155</v>
      </c>
      <c r="AD2019" s="4">
        <f>AC2020*(1-AA2019/100)+(AC2019-AC2020)*(1-AB2019/100)</f>
        <v>14.32155</v>
      </c>
      <c r="AE2019" s="2" t="s">
        <v>66</v>
      </c>
      <c r="AF2019" s="2" t="s">
        <v>67</v>
      </c>
      <c r="AG2019" s="2" t="s">
        <v>973</v>
      </c>
      <c r="AH2019" s="2" t="s">
        <v>69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2553</v>
      </c>
      <c r="B2020" s="2" t="s">
        <v>2547</v>
      </c>
      <c r="C2020" s="2" t="s">
        <v>47</v>
      </c>
      <c r="D2020" s="2" t="s">
        <v>2548</v>
      </c>
      <c r="E2020" s="2" t="s">
        <v>49</v>
      </c>
      <c r="F2020" s="2" t="s">
        <v>116</v>
      </c>
      <c r="G2020" s="2" t="s">
        <v>51</v>
      </c>
      <c r="H2020" s="2" t="s">
        <v>52</v>
      </c>
      <c r="I2020" s="2" t="s">
        <v>53</v>
      </c>
      <c r="J2020" s="2" t="s">
        <v>270</v>
      </c>
      <c r="K2020" s="2" t="s">
        <v>55</v>
      </c>
      <c r="L2020" s="2" t="s">
        <v>51</v>
      </c>
      <c r="M2020" s="2" t="s">
        <v>91</v>
      </c>
      <c r="N2020" s="3">
        <v>19095.4</v>
      </c>
      <c r="O2020" s="3" t="s">
        <v>57</v>
      </c>
      <c r="P2020" s="4">
        <f>IF(O2020="吨",N2020*1000,IF(O2020="万立方米",N2020*10000,""))</f>
        <v>19095400.0</v>
      </c>
      <c r="Q2020" s="2" t="s">
        <v>58</v>
      </c>
      <c r="R2020" s="2" t="s">
        <v>59</v>
      </c>
      <c r="S2020" s="2" t="s">
        <v>92</v>
      </c>
      <c r="T2020" s="2" t="s">
        <v>88</v>
      </c>
      <c r="U2020" s="4">
        <f>0.75</f>
        <v>0.75</v>
      </c>
      <c r="V2020" s="2" t="s">
        <v>62</v>
      </c>
      <c r="W2020" s="2" t="s">
        <v>93</v>
      </c>
      <c r="X2020" s="2" t="s">
        <v>64</v>
      </c>
      <c r="Y2020" s="2" t="s">
        <v>65</v>
      </c>
      <c r="Z2020" s="2">
        <v>0</v>
      </c>
      <c r="AA2020" s="2"/>
      <c r="AB2020" s="2"/>
      <c r="AC2020" s="4">
        <f>P2020*U2020/1000000</f>
        <v>14.32155</v>
      </c>
      <c r="AD2020" s="4">
        <f>AC2020*(1-Z2020/100)</f>
        <v>14.32155</v>
      </c>
      <c r="AE2020" s="2" t="s">
        <v>66</v>
      </c>
      <c r="AF2020" s="2" t="s">
        <v>67</v>
      </c>
      <c r="AG2020" s="2" t="s">
        <v>973</v>
      </c>
      <c r="AH2020" s="2" t="s">
        <v>69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2554</v>
      </c>
      <c r="B2021" s="2" t="s">
        <v>2547</v>
      </c>
      <c r="C2021" s="2" t="s">
        <v>47</v>
      </c>
      <c r="D2021" s="2" t="s">
        <v>2548</v>
      </c>
      <c r="E2021" s="2" t="s">
        <v>49</v>
      </c>
      <c r="F2021" s="2" t="s">
        <v>116</v>
      </c>
      <c r="G2021" s="2" t="s">
        <v>51</v>
      </c>
      <c r="H2021" s="2" t="s">
        <v>52</v>
      </c>
      <c r="I2021" s="2" t="s">
        <v>53</v>
      </c>
      <c r="J2021" s="2" t="s">
        <v>270</v>
      </c>
      <c r="K2021" s="2" t="s">
        <v>55</v>
      </c>
      <c r="L2021" s="2" t="s">
        <v>51</v>
      </c>
      <c r="M2021" s="2" t="s">
        <v>95</v>
      </c>
      <c r="N2021" s="3">
        <v>19095.4</v>
      </c>
      <c r="O2021" s="3" t="s">
        <v>57</v>
      </c>
      <c r="P2021" s="4">
        <f>IF(O2021="吨",N2021*1000,IF(O2021="万立方米",N2021*10000,""))</f>
        <v>19095400.0</v>
      </c>
      <c r="Q2021" s="2" t="s">
        <v>58</v>
      </c>
      <c r="R2021" s="2" t="s">
        <v>59</v>
      </c>
      <c r="S2021" s="2" t="s">
        <v>96</v>
      </c>
      <c r="T2021" s="2" t="s">
        <v>97</v>
      </c>
      <c r="U2021" s="4">
        <f>1.7</f>
        <v>1.7</v>
      </c>
      <c r="V2021" s="2" t="s">
        <v>62</v>
      </c>
      <c r="W2021" s="2" t="s">
        <v>98</v>
      </c>
      <c r="X2021" s="2" t="s">
        <v>64</v>
      </c>
      <c r="Y2021" s="2" t="s">
        <v>65</v>
      </c>
      <c r="Z2021" s="2">
        <v>0</v>
      </c>
      <c r="AA2021" s="2"/>
      <c r="AB2021" s="2"/>
      <c r="AC2021" s="4">
        <f>P2021*U2021/1000000</f>
        <v>32.46218</v>
      </c>
      <c r="AD2021" s="4">
        <f>AC2021*(1-Z2021/100)</f>
        <v>32.46218</v>
      </c>
      <c r="AE2021" s="2" t="s">
        <v>66</v>
      </c>
      <c r="AF2021" s="2" t="s">
        <v>67</v>
      </c>
      <c r="AG2021" s="2" t="s">
        <v>973</v>
      </c>
      <c r="AH2021" s="2" t="s">
        <v>69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2555</v>
      </c>
      <c r="B2022" s="2" t="s">
        <v>2547</v>
      </c>
      <c r="C2022" s="2" t="s">
        <v>47</v>
      </c>
      <c r="D2022" s="2" t="s">
        <v>2548</v>
      </c>
      <c r="E2022" s="2" t="s">
        <v>49</v>
      </c>
      <c r="F2022" s="2" t="s">
        <v>116</v>
      </c>
      <c r="G2022" s="2" t="s">
        <v>51</v>
      </c>
      <c r="H2022" s="2" t="s">
        <v>52</v>
      </c>
      <c r="I2022" s="2" t="s">
        <v>53</v>
      </c>
      <c r="J2022" s="2" t="s">
        <v>270</v>
      </c>
      <c r="K2022" s="2" t="s">
        <v>55</v>
      </c>
      <c r="L2022" s="2" t="s">
        <v>51</v>
      </c>
      <c r="M2022" s="2" t="s">
        <v>100</v>
      </c>
      <c r="N2022" s="3">
        <v>19095.4</v>
      </c>
      <c r="O2022" s="3" t="s">
        <v>57</v>
      </c>
      <c r="P2022" s="4">
        <f>IF(O2022="吨",N2022*1000,IF(O2022="万立方米",N2022*10000,""))</f>
        <v>19095400.0</v>
      </c>
      <c r="Q2022" s="2" t="s">
        <v>58</v>
      </c>
      <c r="R2022" s="2" t="s">
        <v>59</v>
      </c>
      <c r="S2022" s="2" t="s">
        <v>101</v>
      </c>
      <c r="T2022" s="2" t="s">
        <v>75</v>
      </c>
      <c r="U2022" s="4">
        <f>0.12</f>
        <v>0.12</v>
      </c>
      <c r="V2022" s="2" t="s">
        <v>62</v>
      </c>
      <c r="W2022" s="2" t="s">
        <v>102</v>
      </c>
      <c r="X2022" s="2" t="s">
        <v>64</v>
      </c>
      <c r="Y2022" s="2" t="s">
        <v>65</v>
      </c>
      <c r="Z2022" s="2">
        <v>0</v>
      </c>
      <c r="AA2022" s="2"/>
      <c r="AB2022" s="2"/>
      <c r="AC2022" s="4">
        <f>P2022*U2022/1000000</f>
        <v>2.291448</v>
      </c>
      <c r="AD2022" s="4">
        <f>AC2022*(1-Z2022/100)</f>
        <v>2.291448</v>
      </c>
      <c r="AE2022" s="2" t="s">
        <v>66</v>
      </c>
      <c r="AF2022" s="2" t="s">
        <v>67</v>
      </c>
      <c r="AG2022" s="2" t="s">
        <v>973</v>
      </c>
      <c r="AH2022" s="2" t="s">
        <v>69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2556</v>
      </c>
      <c r="B2023" s="2" t="s">
        <v>2547</v>
      </c>
      <c r="C2023" s="2" t="s">
        <v>47</v>
      </c>
      <c r="D2023" s="2" t="s">
        <v>2548</v>
      </c>
      <c r="E2023" s="2" t="s">
        <v>49</v>
      </c>
      <c r="F2023" s="2" t="s">
        <v>116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104</v>
      </c>
      <c r="N2023" s="3"/>
      <c r="O2023" s="3"/>
      <c r="P2023" s="4">
        <v>0.0</v>
      </c>
      <c r="Q2023" s="2" t="s">
        <v>105</v>
      </c>
      <c r="R2023" s="2" t="s">
        <v>106</v>
      </c>
      <c r="S2023" s="2" t="s">
        <v>107</v>
      </c>
      <c r="T2023" s="2" t="s">
        <v>108</v>
      </c>
      <c r="U2023" s="4">
        <f>0.0</f>
        <v>0.0</v>
      </c>
      <c r="V2023" s="2" t="s">
        <v>109</v>
      </c>
      <c r="W2023" s="2" t="s">
        <v>110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982</v>
      </c>
      <c r="AH2023" s="2" t="s">
        <v>69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2557</v>
      </c>
      <c r="B2024" s="2" t="s">
        <v>2558</v>
      </c>
      <c r="C2024" s="2" t="s">
        <v>47</v>
      </c>
      <c r="D2024" s="2" t="s">
        <v>2505</v>
      </c>
      <c r="E2024" s="2" t="s">
        <v>595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270</v>
      </c>
      <c r="K2024" s="2" t="s">
        <v>55</v>
      </c>
      <c r="L2024" s="2" t="s">
        <v>51</v>
      </c>
      <c r="M2024" s="2" t="s">
        <v>56</v>
      </c>
      <c r="N2024" s="3">
        <v>163925.23</v>
      </c>
      <c r="O2024" s="3" t="s">
        <v>57</v>
      </c>
      <c r="P2024" s="4">
        <f>IF(O2024="吨",N2024*1000,IF(O2024="万立方米",N2024*10000,""))</f>
        <v>163925230.0</v>
      </c>
      <c r="Q2024" s="2" t="s">
        <v>58</v>
      </c>
      <c r="R2024" s="2" t="s">
        <v>59</v>
      </c>
      <c r="S2024" s="2" t="s">
        <v>60</v>
      </c>
      <c r="T2024" s="2" t="s">
        <v>61</v>
      </c>
      <c r="U2024" s="4">
        <f>0.06</f>
        <v>0.06</v>
      </c>
      <c r="V2024" s="2" t="s">
        <v>62</v>
      </c>
      <c r="W2024" s="2" t="s">
        <v>63</v>
      </c>
      <c r="X2024" s="2" t="s">
        <v>64</v>
      </c>
      <c r="Y2024" s="2" t="s">
        <v>65</v>
      </c>
      <c r="Z2024" s="2">
        <v>0</v>
      </c>
      <c r="AA2024" s="2"/>
      <c r="AB2024" s="2"/>
      <c r="AC2024" s="4">
        <f>P2024*U2024/1000000</f>
        <v>9.8355138</v>
      </c>
      <c r="AD2024" s="4">
        <f>AC2024*(1-Z2024/100)</f>
        <v>9.8355138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2559</v>
      </c>
      <c r="B2025" s="2" t="s">
        <v>2558</v>
      </c>
      <c r="C2025" s="2" t="s">
        <v>47</v>
      </c>
      <c r="D2025" s="2" t="s">
        <v>2505</v>
      </c>
      <c r="E2025" s="2" t="s">
        <v>595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270</v>
      </c>
      <c r="K2025" s="2" t="s">
        <v>55</v>
      </c>
      <c r="L2025" s="2" t="s">
        <v>51</v>
      </c>
      <c r="M2025" s="2" t="s">
        <v>73</v>
      </c>
      <c r="N2025" s="3">
        <v>163925.23</v>
      </c>
      <c r="O2025" s="3" t="s">
        <v>57</v>
      </c>
      <c r="P2025" s="4">
        <f>IF(O2025="吨",N2025*1000,IF(O2025="万立方米",N2025*10000,""))</f>
        <v>163925230.0</v>
      </c>
      <c r="Q2025" s="2" t="s">
        <v>58</v>
      </c>
      <c r="R2025" s="2" t="s">
        <v>59</v>
      </c>
      <c r="S2025" s="2" t="s">
        <v>74</v>
      </c>
      <c r="T2025" s="2" t="s">
        <v>75</v>
      </c>
      <c r="U2025" s="4">
        <f>1.5</f>
        <v>1.5</v>
      </c>
      <c r="V2025" s="2" t="s">
        <v>62</v>
      </c>
      <c r="W2025" s="2" t="s">
        <v>76</v>
      </c>
      <c r="X2025" s="2" t="s">
        <v>64</v>
      </c>
      <c r="Y2025" s="2" t="s">
        <v>65</v>
      </c>
      <c r="Z2025" s="2">
        <v>0</v>
      </c>
      <c r="AA2025" s="2"/>
      <c r="AB2025" s="2"/>
      <c r="AC2025" s="4">
        <f>P2025*U2025/1000000</f>
        <v>245.887845</v>
      </c>
      <c r="AD2025" s="4">
        <f>AC2025*(1-Z2025/100)</f>
        <v>245.887845</v>
      </c>
      <c r="AE2025" s="2" t="s">
        <v>66</v>
      </c>
      <c r="AF2025" s="2" t="s">
        <v>67</v>
      </c>
      <c r="AG2025" s="2" t="s">
        <v>68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2560</v>
      </c>
      <c r="B2026" s="2" t="s">
        <v>2558</v>
      </c>
      <c r="C2026" s="2" t="s">
        <v>47</v>
      </c>
      <c r="D2026" s="2" t="s">
        <v>2505</v>
      </c>
      <c r="E2026" s="2" t="s">
        <v>595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270</v>
      </c>
      <c r="K2026" s="2" t="s">
        <v>55</v>
      </c>
      <c r="L2026" s="2" t="s">
        <v>51</v>
      </c>
      <c r="M2026" s="2" t="s">
        <v>78</v>
      </c>
      <c r="N2026" s="3">
        <v>163925.23</v>
      </c>
      <c r="O2026" s="3" t="s">
        <v>57</v>
      </c>
      <c r="P2026" s="4">
        <f>IF(O2026="吨",N2026*1000,IF(O2026="万立方米",N2026*10000,""))</f>
        <v>163925230.0</v>
      </c>
      <c r="Q2026" s="2" t="s">
        <v>58</v>
      </c>
      <c r="R2026" s="2" t="s">
        <v>59</v>
      </c>
      <c r="S2026" s="2" t="s">
        <v>79</v>
      </c>
      <c r="T2026" s="2" t="s">
        <v>75</v>
      </c>
      <c r="U2026" s="4">
        <f>6.0</f>
        <v>6.0</v>
      </c>
      <c r="V2026" s="2" t="s">
        <v>62</v>
      </c>
      <c r="W2026" s="2" t="s">
        <v>80</v>
      </c>
      <c r="X2026" s="2" t="s">
        <v>64</v>
      </c>
      <c r="Y2026" s="2" t="s">
        <v>65</v>
      </c>
      <c r="Z2026" s="2">
        <v>0</v>
      </c>
      <c r="AA2026" s="2"/>
      <c r="AB2026" s="2"/>
      <c r="AC2026" s="4">
        <f>P2026*U2026/1000000</f>
        <v>983.55138</v>
      </c>
      <c r="AD2026" s="4">
        <f>AC2026*(1-Z2026/100)</f>
        <v>983.55138</v>
      </c>
      <c r="AE2026" s="2" t="s">
        <v>66</v>
      </c>
      <c r="AF2026" s="2" t="s">
        <v>67</v>
      </c>
      <c r="AG2026" s="2" t="s">
        <v>68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2561</v>
      </c>
      <c r="B2027" s="2" t="s">
        <v>2558</v>
      </c>
      <c r="C2027" s="2" t="s">
        <v>47</v>
      </c>
      <c r="D2027" s="2" t="s">
        <v>2505</v>
      </c>
      <c r="E2027" s="2" t="s">
        <v>595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270</v>
      </c>
      <c r="K2027" s="2" t="s">
        <v>55</v>
      </c>
      <c r="L2027" s="2" t="s">
        <v>51</v>
      </c>
      <c r="M2027" s="2" t="s">
        <v>82</v>
      </c>
      <c r="N2027" s="3">
        <v>163925.23</v>
      </c>
      <c r="O2027" s="3" t="s">
        <v>57</v>
      </c>
      <c r="P2027" s="4">
        <f>IF(O2027="吨",N2027*1000,IF(O2027="万立方米",N2027*10000,""))</f>
        <v>163925230.0</v>
      </c>
      <c r="Q2027" s="2" t="s">
        <v>58</v>
      </c>
      <c r="R2027" s="2" t="s">
        <v>59</v>
      </c>
      <c r="S2027" s="2" t="s">
        <v>83</v>
      </c>
      <c r="T2027" s="2" t="s">
        <v>61</v>
      </c>
      <c r="U2027" s="4">
        <f>0.35</f>
        <v>0.35</v>
      </c>
      <c r="V2027" s="2" t="s">
        <v>62</v>
      </c>
      <c r="W2027" s="2" t="s">
        <v>84</v>
      </c>
      <c r="X2027" s="2" t="s">
        <v>64</v>
      </c>
      <c r="Y2027" s="2" t="s">
        <v>65</v>
      </c>
      <c r="Z2027" s="2">
        <v>0</v>
      </c>
      <c r="AA2027" s="2"/>
      <c r="AB2027" s="2"/>
      <c r="AC2027" s="4">
        <f>P2027*U2027/1000000</f>
        <v>57.3738305</v>
      </c>
      <c r="AD2027" s="4">
        <f>AC2027*(1-Z2027/100)</f>
        <v>57.3738305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2562</v>
      </c>
      <c r="B2028" s="2" t="s">
        <v>2558</v>
      </c>
      <c r="C2028" s="2" t="s">
        <v>47</v>
      </c>
      <c r="D2028" s="2" t="s">
        <v>2505</v>
      </c>
      <c r="E2028" s="2" t="s">
        <v>595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270</v>
      </c>
      <c r="K2028" s="2" t="s">
        <v>55</v>
      </c>
      <c r="L2028" s="2" t="s">
        <v>51</v>
      </c>
      <c r="M2028" s="2" t="s">
        <v>86</v>
      </c>
      <c r="N2028" s="3">
        <v>163925.23</v>
      </c>
      <c r="O2028" s="3" t="s">
        <v>57</v>
      </c>
      <c r="P2028" s="4">
        <f>IF(O2028="吨",N2028*1000,IF(O2028="万立方米",N2028*10000,""))</f>
        <v>163925230.0</v>
      </c>
      <c r="Q2028" s="2" t="s">
        <v>58</v>
      </c>
      <c r="R2028" s="2" t="s">
        <v>59</v>
      </c>
      <c r="S2028" s="2" t="s">
        <v>87</v>
      </c>
      <c r="T2028" s="2" t="s">
        <v>88</v>
      </c>
      <c r="U2028" s="4">
        <f>0.75</f>
        <v>0.75</v>
      </c>
      <c r="V2028" s="2" t="s">
        <v>62</v>
      </c>
      <c r="W2028" s="2" t="s">
        <v>89</v>
      </c>
      <c r="X2028" s="2" t="s">
        <v>64</v>
      </c>
      <c r="Y2028" s="2" t="s">
        <v>65</v>
      </c>
      <c r="Z2028" s="2">
        <v>0</v>
      </c>
      <c r="AA2028" s="2"/>
      <c r="AB2028" s="2"/>
      <c r="AC2028" s="4">
        <f>P2028*U2028/1000000</f>
        <v>122.9439225</v>
      </c>
      <c r="AD2028" s="4">
        <f>AC2029*(1-AA2028/100)+(AC2028-AC2029)*(1-AB2028/100)</f>
        <v>122.9439225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2563</v>
      </c>
      <c r="B2029" s="2" t="s">
        <v>2558</v>
      </c>
      <c r="C2029" s="2" t="s">
        <v>47</v>
      </c>
      <c r="D2029" s="2" t="s">
        <v>2505</v>
      </c>
      <c r="E2029" s="2" t="s">
        <v>595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270</v>
      </c>
      <c r="K2029" s="2" t="s">
        <v>55</v>
      </c>
      <c r="L2029" s="2" t="s">
        <v>51</v>
      </c>
      <c r="M2029" s="2" t="s">
        <v>91</v>
      </c>
      <c r="N2029" s="3">
        <v>163925.23</v>
      </c>
      <c r="O2029" s="3" t="s">
        <v>57</v>
      </c>
      <c r="P2029" s="4">
        <f>IF(O2029="吨",N2029*1000,IF(O2029="万立方米",N2029*10000,""))</f>
        <v>163925230.0</v>
      </c>
      <c r="Q2029" s="2" t="s">
        <v>58</v>
      </c>
      <c r="R2029" s="2" t="s">
        <v>59</v>
      </c>
      <c r="S2029" s="2" t="s">
        <v>92</v>
      </c>
      <c r="T2029" s="2" t="s">
        <v>88</v>
      </c>
      <c r="U2029" s="4">
        <f>0.75</f>
        <v>0.75</v>
      </c>
      <c r="V2029" s="2" t="s">
        <v>62</v>
      </c>
      <c r="W2029" s="2" t="s">
        <v>93</v>
      </c>
      <c r="X2029" s="2" t="s">
        <v>64</v>
      </c>
      <c r="Y2029" s="2" t="s">
        <v>65</v>
      </c>
      <c r="Z2029" s="2">
        <v>0</v>
      </c>
      <c r="AA2029" s="2"/>
      <c r="AB2029" s="2"/>
      <c r="AC2029" s="4">
        <f>P2029*U2029/1000000</f>
        <v>122.9439225</v>
      </c>
      <c r="AD2029" s="4">
        <f>AC2029*(1-Z2029/100)</f>
        <v>122.9439225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2564</v>
      </c>
      <c r="B2030" s="2" t="s">
        <v>2558</v>
      </c>
      <c r="C2030" s="2" t="s">
        <v>47</v>
      </c>
      <c r="D2030" s="2" t="s">
        <v>2505</v>
      </c>
      <c r="E2030" s="2" t="s">
        <v>595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270</v>
      </c>
      <c r="K2030" s="2" t="s">
        <v>55</v>
      </c>
      <c r="L2030" s="2" t="s">
        <v>51</v>
      </c>
      <c r="M2030" s="2" t="s">
        <v>95</v>
      </c>
      <c r="N2030" s="3">
        <v>163925.23</v>
      </c>
      <c r="O2030" s="3" t="s">
        <v>57</v>
      </c>
      <c r="P2030" s="4">
        <f>IF(O2030="吨",N2030*1000,IF(O2030="万立方米",N2030*10000,""))</f>
        <v>163925230.0</v>
      </c>
      <c r="Q2030" s="2" t="s">
        <v>58</v>
      </c>
      <c r="R2030" s="2" t="s">
        <v>59</v>
      </c>
      <c r="S2030" s="2" t="s">
        <v>96</v>
      </c>
      <c r="T2030" s="2" t="s">
        <v>97</v>
      </c>
      <c r="U2030" s="4">
        <f>1.7</f>
        <v>1.7</v>
      </c>
      <c r="V2030" s="2" t="s">
        <v>62</v>
      </c>
      <c r="W2030" s="2" t="s">
        <v>98</v>
      </c>
      <c r="X2030" s="2" t="s">
        <v>64</v>
      </c>
      <c r="Y2030" s="2" t="s">
        <v>65</v>
      </c>
      <c r="Z2030" s="2">
        <v>0</v>
      </c>
      <c r="AA2030" s="2"/>
      <c r="AB2030" s="2"/>
      <c r="AC2030" s="4">
        <f>P2030*U2030/1000000</f>
        <v>278.672891</v>
      </c>
      <c r="AD2030" s="4">
        <f>AC2030*(1-Z2030/100)</f>
        <v>278.672891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2565</v>
      </c>
      <c r="B2031" s="2" t="s">
        <v>2558</v>
      </c>
      <c r="C2031" s="2" t="s">
        <v>47</v>
      </c>
      <c r="D2031" s="2" t="s">
        <v>2505</v>
      </c>
      <c r="E2031" s="2" t="s">
        <v>595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270</v>
      </c>
      <c r="K2031" s="2" t="s">
        <v>55</v>
      </c>
      <c r="L2031" s="2" t="s">
        <v>51</v>
      </c>
      <c r="M2031" s="2" t="s">
        <v>100</v>
      </c>
      <c r="N2031" s="3">
        <v>163925.23</v>
      </c>
      <c r="O2031" s="3" t="s">
        <v>57</v>
      </c>
      <c r="P2031" s="4">
        <f>IF(O2031="吨",N2031*1000,IF(O2031="万立方米",N2031*10000,""))</f>
        <v>163925230.0</v>
      </c>
      <c r="Q2031" s="2" t="s">
        <v>58</v>
      </c>
      <c r="R2031" s="2" t="s">
        <v>59</v>
      </c>
      <c r="S2031" s="2" t="s">
        <v>101</v>
      </c>
      <c r="T2031" s="2" t="s">
        <v>75</v>
      </c>
      <c r="U2031" s="4">
        <f>0.12</f>
        <v>0.12</v>
      </c>
      <c r="V2031" s="2" t="s">
        <v>62</v>
      </c>
      <c r="W2031" s="2" t="s">
        <v>102</v>
      </c>
      <c r="X2031" s="2" t="s">
        <v>64</v>
      </c>
      <c r="Y2031" s="2" t="s">
        <v>65</v>
      </c>
      <c r="Z2031" s="2">
        <v>0</v>
      </c>
      <c r="AA2031" s="2"/>
      <c r="AB2031" s="2"/>
      <c r="AC2031" s="4">
        <f>P2031*U2031/1000000</f>
        <v>19.6710276</v>
      </c>
      <c r="AD2031" s="4">
        <f>AC2031*(1-Z2031/100)</f>
        <v>19.6710276</v>
      </c>
      <c r="AE2031" s="2" t="s">
        <v>66</v>
      </c>
      <c r="AF2031" s="2" t="s">
        <v>67</v>
      </c>
      <c r="AG2031" s="2" t="s">
        <v>68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2566</v>
      </c>
      <c r="B2032" s="2" t="s">
        <v>2558</v>
      </c>
      <c r="C2032" s="2" t="s">
        <v>47</v>
      </c>
      <c r="D2032" s="2" t="s">
        <v>2505</v>
      </c>
      <c r="E2032" s="2" t="s">
        <v>595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104</v>
      </c>
      <c r="N2032" s="3"/>
      <c r="O2032" s="3"/>
      <c r="P2032" s="4">
        <v>0.0</v>
      </c>
      <c r="Q2032" s="2" t="s">
        <v>105</v>
      </c>
      <c r="R2032" s="2" t="s">
        <v>106</v>
      </c>
      <c r="S2032" s="2" t="s">
        <v>107</v>
      </c>
      <c r="T2032" s="2" t="s">
        <v>108</v>
      </c>
      <c r="U2032" s="4">
        <f>0.0</f>
        <v>0.0</v>
      </c>
      <c r="V2032" s="2" t="s">
        <v>109</v>
      </c>
      <c r="W2032" s="2" t="s">
        <v>110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111</v>
      </c>
      <c r="AH2032" s="2" t="s">
        <v>69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2567</v>
      </c>
      <c r="B2033" s="2" t="s">
        <v>2568</v>
      </c>
      <c r="C2033" s="2" t="s">
        <v>47</v>
      </c>
      <c r="D2033" s="2" t="s">
        <v>2505</v>
      </c>
      <c r="E2033" s="2" t="s">
        <v>595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270</v>
      </c>
      <c r="K2033" s="2" t="s">
        <v>55</v>
      </c>
      <c r="L2033" s="2" t="s">
        <v>51</v>
      </c>
      <c r="M2033" s="2" t="s">
        <v>56</v>
      </c>
      <c r="N2033" s="3">
        <v>173891.86</v>
      </c>
      <c r="O2033" s="3" t="s">
        <v>57</v>
      </c>
      <c r="P2033" s="4">
        <f>IF(O2033="吨",N2033*1000,IF(O2033="万立方米",N2033*10000,""))</f>
        <v>173891860.0</v>
      </c>
      <c r="Q2033" s="2" t="s">
        <v>58</v>
      </c>
      <c r="R2033" s="2" t="s">
        <v>59</v>
      </c>
      <c r="S2033" s="2" t="s">
        <v>60</v>
      </c>
      <c r="T2033" s="2" t="s">
        <v>61</v>
      </c>
      <c r="U2033" s="4">
        <f>0.06</f>
        <v>0.06</v>
      </c>
      <c r="V2033" s="2" t="s">
        <v>62</v>
      </c>
      <c r="W2033" s="2" t="s">
        <v>63</v>
      </c>
      <c r="X2033" s="2" t="s">
        <v>64</v>
      </c>
      <c r="Y2033" s="2" t="s">
        <v>65</v>
      </c>
      <c r="Z2033" s="2">
        <v>0</v>
      </c>
      <c r="AA2033" s="2"/>
      <c r="AB2033" s="2"/>
      <c r="AC2033" s="4">
        <f>P2033*U2033/1000000</f>
        <v>10.4335116</v>
      </c>
      <c r="AD2033" s="4">
        <f>AC2033*(1-Z2033/100)</f>
        <v>10.4335116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2569</v>
      </c>
      <c r="B2034" s="2" t="s">
        <v>2568</v>
      </c>
      <c r="C2034" s="2" t="s">
        <v>47</v>
      </c>
      <c r="D2034" s="2" t="s">
        <v>2505</v>
      </c>
      <c r="E2034" s="2" t="s">
        <v>595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270</v>
      </c>
      <c r="K2034" s="2" t="s">
        <v>55</v>
      </c>
      <c r="L2034" s="2" t="s">
        <v>51</v>
      </c>
      <c r="M2034" s="2" t="s">
        <v>73</v>
      </c>
      <c r="N2034" s="3">
        <v>173891.86</v>
      </c>
      <c r="O2034" s="3" t="s">
        <v>57</v>
      </c>
      <c r="P2034" s="4">
        <f>IF(O2034="吨",N2034*1000,IF(O2034="万立方米",N2034*10000,""))</f>
        <v>173891860.0</v>
      </c>
      <c r="Q2034" s="2" t="s">
        <v>58</v>
      </c>
      <c r="R2034" s="2" t="s">
        <v>59</v>
      </c>
      <c r="S2034" s="2" t="s">
        <v>74</v>
      </c>
      <c r="T2034" s="2" t="s">
        <v>75</v>
      </c>
      <c r="U2034" s="4">
        <f>1.5</f>
        <v>1.5</v>
      </c>
      <c r="V2034" s="2" t="s">
        <v>62</v>
      </c>
      <c r="W2034" s="2" t="s">
        <v>76</v>
      </c>
      <c r="X2034" s="2" t="s">
        <v>64</v>
      </c>
      <c r="Y2034" s="2" t="s">
        <v>65</v>
      </c>
      <c r="Z2034" s="2">
        <v>0</v>
      </c>
      <c r="AA2034" s="2"/>
      <c r="AB2034" s="2"/>
      <c r="AC2034" s="4">
        <f>P2034*U2034/1000000</f>
        <v>260.83779</v>
      </c>
      <c r="AD2034" s="4">
        <f>AC2034*(1-Z2034/100)</f>
        <v>260.83779</v>
      </c>
      <c r="AE2034" s="2" t="s">
        <v>66</v>
      </c>
      <c r="AF2034" s="2" t="s">
        <v>67</v>
      </c>
      <c r="AG2034" s="2" t="s">
        <v>68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2570</v>
      </c>
      <c r="B2035" s="2" t="s">
        <v>2568</v>
      </c>
      <c r="C2035" s="2" t="s">
        <v>47</v>
      </c>
      <c r="D2035" s="2" t="s">
        <v>2505</v>
      </c>
      <c r="E2035" s="2" t="s">
        <v>595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270</v>
      </c>
      <c r="K2035" s="2" t="s">
        <v>55</v>
      </c>
      <c r="L2035" s="2" t="s">
        <v>51</v>
      </c>
      <c r="M2035" s="2" t="s">
        <v>78</v>
      </c>
      <c r="N2035" s="3">
        <v>173891.86</v>
      </c>
      <c r="O2035" s="3" t="s">
        <v>57</v>
      </c>
      <c r="P2035" s="4">
        <f>IF(O2035="吨",N2035*1000,IF(O2035="万立方米",N2035*10000,""))</f>
        <v>173891860.0</v>
      </c>
      <c r="Q2035" s="2" t="s">
        <v>58</v>
      </c>
      <c r="R2035" s="2" t="s">
        <v>59</v>
      </c>
      <c r="S2035" s="2" t="s">
        <v>79</v>
      </c>
      <c r="T2035" s="2" t="s">
        <v>75</v>
      </c>
      <c r="U2035" s="4">
        <f>6.0</f>
        <v>6.0</v>
      </c>
      <c r="V2035" s="2" t="s">
        <v>62</v>
      </c>
      <c r="W2035" s="2" t="s">
        <v>80</v>
      </c>
      <c r="X2035" s="2" t="s">
        <v>64</v>
      </c>
      <c r="Y2035" s="2" t="s">
        <v>65</v>
      </c>
      <c r="Z2035" s="2">
        <v>0</v>
      </c>
      <c r="AA2035" s="2"/>
      <c r="AB2035" s="2"/>
      <c r="AC2035" s="4">
        <f>P2035*U2035/1000000</f>
        <v>1043.35116</v>
      </c>
      <c r="AD2035" s="4">
        <f>AC2035*(1-Z2035/100)</f>
        <v>1043.35116</v>
      </c>
      <c r="AE2035" s="2" t="s">
        <v>66</v>
      </c>
      <c r="AF2035" s="2" t="s">
        <v>67</v>
      </c>
      <c r="AG2035" s="2" t="s">
        <v>68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2571</v>
      </c>
      <c r="B2036" s="2" t="s">
        <v>2568</v>
      </c>
      <c r="C2036" s="2" t="s">
        <v>47</v>
      </c>
      <c r="D2036" s="2" t="s">
        <v>2505</v>
      </c>
      <c r="E2036" s="2" t="s">
        <v>595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270</v>
      </c>
      <c r="K2036" s="2" t="s">
        <v>55</v>
      </c>
      <c r="L2036" s="2" t="s">
        <v>51</v>
      </c>
      <c r="M2036" s="2" t="s">
        <v>82</v>
      </c>
      <c r="N2036" s="3">
        <v>173891.86</v>
      </c>
      <c r="O2036" s="3" t="s">
        <v>57</v>
      </c>
      <c r="P2036" s="4">
        <f>IF(O2036="吨",N2036*1000,IF(O2036="万立方米",N2036*10000,""))</f>
        <v>173891860.0</v>
      </c>
      <c r="Q2036" s="2" t="s">
        <v>58</v>
      </c>
      <c r="R2036" s="2" t="s">
        <v>59</v>
      </c>
      <c r="S2036" s="2" t="s">
        <v>83</v>
      </c>
      <c r="T2036" s="2" t="s">
        <v>61</v>
      </c>
      <c r="U2036" s="4">
        <f>0.35</f>
        <v>0.35</v>
      </c>
      <c r="V2036" s="2" t="s">
        <v>62</v>
      </c>
      <c r="W2036" s="2" t="s">
        <v>84</v>
      </c>
      <c r="X2036" s="2" t="s">
        <v>64</v>
      </c>
      <c r="Y2036" s="2" t="s">
        <v>65</v>
      </c>
      <c r="Z2036" s="2">
        <v>0</v>
      </c>
      <c r="AA2036" s="2"/>
      <c r="AB2036" s="2"/>
      <c r="AC2036" s="4">
        <f>P2036*U2036/1000000</f>
        <v>60.86215099999999</v>
      </c>
      <c r="AD2036" s="4">
        <f>AC2036*(1-Z2036/100)</f>
        <v>60.86215099999999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2572</v>
      </c>
      <c r="B2037" s="2" t="s">
        <v>2568</v>
      </c>
      <c r="C2037" s="2" t="s">
        <v>47</v>
      </c>
      <c r="D2037" s="2" t="s">
        <v>2505</v>
      </c>
      <c r="E2037" s="2" t="s">
        <v>595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270</v>
      </c>
      <c r="K2037" s="2" t="s">
        <v>55</v>
      </c>
      <c r="L2037" s="2" t="s">
        <v>51</v>
      </c>
      <c r="M2037" s="2" t="s">
        <v>86</v>
      </c>
      <c r="N2037" s="3">
        <v>173891.86</v>
      </c>
      <c r="O2037" s="3" t="s">
        <v>57</v>
      </c>
      <c r="P2037" s="4">
        <f>IF(O2037="吨",N2037*1000,IF(O2037="万立方米",N2037*10000,""))</f>
        <v>173891860.0</v>
      </c>
      <c r="Q2037" s="2" t="s">
        <v>58</v>
      </c>
      <c r="R2037" s="2" t="s">
        <v>59</v>
      </c>
      <c r="S2037" s="2" t="s">
        <v>87</v>
      </c>
      <c r="T2037" s="2" t="s">
        <v>88</v>
      </c>
      <c r="U2037" s="4">
        <f>0.75</f>
        <v>0.75</v>
      </c>
      <c r="V2037" s="2" t="s">
        <v>62</v>
      </c>
      <c r="W2037" s="2" t="s">
        <v>89</v>
      </c>
      <c r="X2037" s="2" t="s">
        <v>64</v>
      </c>
      <c r="Y2037" s="2" t="s">
        <v>65</v>
      </c>
      <c r="Z2037" s="2">
        <v>0</v>
      </c>
      <c r="AA2037" s="2"/>
      <c r="AB2037" s="2"/>
      <c r="AC2037" s="4">
        <f>P2037*U2037/1000000</f>
        <v>130.418895</v>
      </c>
      <c r="AD2037" s="4">
        <f>AC2038*(1-AA2037/100)+(AC2037-AC2038)*(1-AB2037/100)</f>
        <v>130.418895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2573</v>
      </c>
      <c r="B2038" s="2" t="s">
        <v>2568</v>
      </c>
      <c r="C2038" s="2" t="s">
        <v>47</v>
      </c>
      <c r="D2038" s="2" t="s">
        <v>2505</v>
      </c>
      <c r="E2038" s="2" t="s">
        <v>595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270</v>
      </c>
      <c r="K2038" s="2" t="s">
        <v>55</v>
      </c>
      <c r="L2038" s="2" t="s">
        <v>51</v>
      </c>
      <c r="M2038" s="2" t="s">
        <v>91</v>
      </c>
      <c r="N2038" s="3">
        <v>173891.86</v>
      </c>
      <c r="O2038" s="3" t="s">
        <v>57</v>
      </c>
      <c r="P2038" s="4">
        <f>IF(O2038="吨",N2038*1000,IF(O2038="万立方米",N2038*10000,""))</f>
        <v>173891860.0</v>
      </c>
      <c r="Q2038" s="2" t="s">
        <v>58</v>
      </c>
      <c r="R2038" s="2" t="s">
        <v>59</v>
      </c>
      <c r="S2038" s="2" t="s">
        <v>92</v>
      </c>
      <c r="T2038" s="2" t="s">
        <v>88</v>
      </c>
      <c r="U2038" s="4">
        <f>0.75</f>
        <v>0.75</v>
      </c>
      <c r="V2038" s="2" t="s">
        <v>62</v>
      </c>
      <c r="W2038" s="2" t="s">
        <v>93</v>
      </c>
      <c r="X2038" s="2" t="s">
        <v>64</v>
      </c>
      <c r="Y2038" s="2" t="s">
        <v>65</v>
      </c>
      <c r="Z2038" s="2">
        <v>0</v>
      </c>
      <c r="AA2038" s="2"/>
      <c r="AB2038" s="2"/>
      <c r="AC2038" s="4">
        <f>P2038*U2038/1000000</f>
        <v>130.418895</v>
      </c>
      <c r="AD2038" s="4">
        <f>AC2038*(1-Z2038/100)</f>
        <v>130.418895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2574</v>
      </c>
      <c r="B2039" s="2" t="s">
        <v>2568</v>
      </c>
      <c r="C2039" s="2" t="s">
        <v>47</v>
      </c>
      <c r="D2039" s="2" t="s">
        <v>2505</v>
      </c>
      <c r="E2039" s="2" t="s">
        <v>595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270</v>
      </c>
      <c r="K2039" s="2" t="s">
        <v>55</v>
      </c>
      <c r="L2039" s="2" t="s">
        <v>51</v>
      </c>
      <c r="M2039" s="2" t="s">
        <v>95</v>
      </c>
      <c r="N2039" s="3">
        <v>173891.86</v>
      </c>
      <c r="O2039" s="3" t="s">
        <v>57</v>
      </c>
      <c r="P2039" s="4">
        <f>IF(O2039="吨",N2039*1000,IF(O2039="万立方米",N2039*10000,""))</f>
        <v>173891860.0</v>
      </c>
      <c r="Q2039" s="2" t="s">
        <v>58</v>
      </c>
      <c r="R2039" s="2" t="s">
        <v>59</v>
      </c>
      <c r="S2039" s="2" t="s">
        <v>96</v>
      </c>
      <c r="T2039" s="2" t="s">
        <v>97</v>
      </c>
      <c r="U2039" s="4">
        <f>1.7</f>
        <v>1.7</v>
      </c>
      <c r="V2039" s="2" t="s">
        <v>62</v>
      </c>
      <c r="W2039" s="2" t="s">
        <v>98</v>
      </c>
      <c r="X2039" s="2" t="s">
        <v>64</v>
      </c>
      <c r="Y2039" s="2" t="s">
        <v>65</v>
      </c>
      <c r="Z2039" s="2">
        <v>0</v>
      </c>
      <c r="AA2039" s="2"/>
      <c r="AB2039" s="2"/>
      <c r="AC2039" s="4">
        <f>P2039*U2039/1000000</f>
        <v>295.616162</v>
      </c>
      <c r="AD2039" s="4">
        <f>AC2039*(1-Z2039/100)</f>
        <v>295.616162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2575</v>
      </c>
      <c r="B2040" s="2" t="s">
        <v>2568</v>
      </c>
      <c r="C2040" s="2" t="s">
        <v>47</v>
      </c>
      <c r="D2040" s="2" t="s">
        <v>2505</v>
      </c>
      <c r="E2040" s="2" t="s">
        <v>595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270</v>
      </c>
      <c r="K2040" s="2" t="s">
        <v>55</v>
      </c>
      <c r="L2040" s="2" t="s">
        <v>51</v>
      </c>
      <c r="M2040" s="2" t="s">
        <v>100</v>
      </c>
      <c r="N2040" s="3">
        <v>173891.86</v>
      </c>
      <c r="O2040" s="3" t="s">
        <v>57</v>
      </c>
      <c r="P2040" s="4">
        <f>IF(O2040="吨",N2040*1000,IF(O2040="万立方米",N2040*10000,""))</f>
        <v>173891860.0</v>
      </c>
      <c r="Q2040" s="2" t="s">
        <v>58</v>
      </c>
      <c r="R2040" s="2" t="s">
        <v>59</v>
      </c>
      <c r="S2040" s="2" t="s">
        <v>101</v>
      </c>
      <c r="T2040" s="2" t="s">
        <v>75</v>
      </c>
      <c r="U2040" s="4">
        <f>0.12</f>
        <v>0.12</v>
      </c>
      <c r="V2040" s="2" t="s">
        <v>62</v>
      </c>
      <c r="W2040" s="2" t="s">
        <v>102</v>
      </c>
      <c r="X2040" s="2" t="s">
        <v>64</v>
      </c>
      <c r="Y2040" s="2" t="s">
        <v>65</v>
      </c>
      <c r="Z2040" s="2">
        <v>0</v>
      </c>
      <c r="AA2040" s="2"/>
      <c r="AB2040" s="2"/>
      <c r="AC2040" s="4">
        <f>P2040*U2040/1000000</f>
        <v>20.8670232</v>
      </c>
      <c r="AD2040" s="4">
        <f>AC2040*(1-Z2040/100)</f>
        <v>20.8670232</v>
      </c>
      <c r="AE2040" s="2" t="s">
        <v>66</v>
      </c>
      <c r="AF2040" s="2" t="s">
        <v>67</v>
      </c>
      <c r="AG2040" s="2" t="s">
        <v>68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2576</v>
      </c>
      <c r="B2041" s="2" t="s">
        <v>2568</v>
      </c>
      <c r="C2041" s="2" t="s">
        <v>47</v>
      </c>
      <c r="D2041" s="2" t="s">
        <v>2505</v>
      </c>
      <c r="E2041" s="2" t="s">
        <v>595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104</v>
      </c>
      <c r="N2041" s="3"/>
      <c r="O2041" s="3"/>
      <c r="P2041" s="4">
        <v>0.0</v>
      </c>
      <c r="Q2041" s="2" t="s">
        <v>105</v>
      </c>
      <c r="R2041" s="2" t="s">
        <v>106</v>
      </c>
      <c r="S2041" s="2" t="s">
        <v>107</v>
      </c>
      <c r="T2041" s="2" t="s">
        <v>108</v>
      </c>
      <c r="U2041" s="4">
        <f>0.0</f>
        <v>0.0</v>
      </c>
      <c r="V2041" s="2" t="s">
        <v>109</v>
      </c>
      <c r="W2041" s="2" t="s">
        <v>110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111</v>
      </c>
      <c r="AH2041" s="2" t="s">
        <v>69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2577</v>
      </c>
      <c r="B2042" s="2" t="s">
        <v>2578</v>
      </c>
      <c r="C2042" s="2" t="s">
        <v>47</v>
      </c>
      <c r="D2042" s="2" t="s">
        <v>2579</v>
      </c>
      <c r="E2042" s="2" t="s">
        <v>412</v>
      </c>
      <c r="F2042" s="2" t="s">
        <v>116</v>
      </c>
      <c r="G2042" s="2" t="s">
        <v>181</v>
      </c>
      <c r="H2042" s="2" t="s">
        <v>732</v>
      </c>
      <c r="I2042" s="2" t="s">
        <v>53</v>
      </c>
      <c r="J2042" s="2" t="s">
        <v>180</v>
      </c>
      <c r="K2042" s="2" t="s">
        <v>180</v>
      </c>
      <c r="L2042" s="2" t="s">
        <v>181</v>
      </c>
      <c r="M2042" s="2" t="s">
        <v>56</v>
      </c>
      <c r="N2042" s="3">
        <v>1827.157</v>
      </c>
      <c r="O2042" s="3" t="s">
        <v>182</v>
      </c>
      <c r="P2042" s="4">
        <f>IF(O2042="吨",N2042*1000,IF(O2042="万立方米",N2042*10000,""))</f>
        <v>18271570.0</v>
      </c>
      <c r="Q2042" s="2" t="s">
        <v>183</v>
      </c>
      <c r="R2042" s="2" t="s">
        <v>184</v>
      </c>
      <c r="S2042" s="2" t="s">
        <v>185</v>
      </c>
      <c r="T2042" s="2" t="s">
        <v>75</v>
      </c>
      <c r="U2042" s="4">
        <f>0.001</f>
        <v>0.001</v>
      </c>
      <c r="V2042" s="2" t="s">
        <v>186</v>
      </c>
      <c r="W2042" s="2" t="s">
        <v>187</v>
      </c>
      <c r="X2042" s="2" t="s">
        <v>64</v>
      </c>
      <c r="Y2042" s="2" t="s">
        <v>65</v>
      </c>
      <c r="Z2042" s="2">
        <v>0</v>
      </c>
      <c r="AA2042" s="2"/>
      <c r="AB2042" s="2"/>
      <c r="AC2042" s="4">
        <f>P2042*U2042/1000000</f>
        <v>0.01827157</v>
      </c>
      <c r="AD2042" s="4">
        <f>AC2042*(1-Z2042/100)</f>
        <v>0.01827157</v>
      </c>
      <c r="AE2042" s="2" t="s">
        <v>66</v>
      </c>
      <c r="AF2042" s="2" t="s">
        <v>67</v>
      </c>
      <c r="AG2042" s="2"/>
      <c r="AH2042" s="2" t="s">
        <v>69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2580</v>
      </c>
      <c r="B2043" s="2" t="s">
        <v>2578</v>
      </c>
      <c r="C2043" s="2" t="s">
        <v>47</v>
      </c>
      <c r="D2043" s="2" t="s">
        <v>2579</v>
      </c>
      <c r="E2043" s="2" t="s">
        <v>412</v>
      </c>
      <c r="F2043" s="2" t="s">
        <v>116</v>
      </c>
      <c r="G2043" s="2" t="s">
        <v>181</v>
      </c>
      <c r="H2043" s="2" t="s">
        <v>732</v>
      </c>
      <c r="I2043" s="2" t="s">
        <v>53</v>
      </c>
      <c r="J2043" s="2" t="s">
        <v>180</v>
      </c>
      <c r="K2043" s="2" t="s">
        <v>180</v>
      </c>
      <c r="L2043" s="2" t="s">
        <v>181</v>
      </c>
      <c r="M2043" s="2" t="s">
        <v>73</v>
      </c>
      <c r="N2043" s="3">
        <v>1827.157</v>
      </c>
      <c r="O2043" s="3" t="s">
        <v>182</v>
      </c>
      <c r="P2043" s="4">
        <f>IF(O2043="吨",N2043*1000,IF(O2043="万立方米",N2043*10000,""))</f>
        <v>18271570.0</v>
      </c>
      <c r="Q2043" s="2" t="s">
        <v>183</v>
      </c>
      <c r="R2043" s="2" t="s">
        <v>184</v>
      </c>
      <c r="S2043" s="2" t="s">
        <v>189</v>
      </c>
      <c r="T2043" s="2" t="s">
        <v>75</v>
      </c>
      <c r="U2043" s="4">
        <f>0.35</f>
        <v>0.35</v>
      </c>
      <c r="V2043" s="2" t="s">
        <v>186</v>
      </c>
      <c r="W2043" s="2" t="s">
        <v>190</v>
      </c>
      <c r="X2043" s="2" t="s">
        <v>64</v>
      </c>
      <c r="Y2043" s="2" t="s">
        <v>65</v>
      </c>
      <c r="Z2043" s="2">
        <v>0</v>
      </c>
      <c r="AA2043" s="2"/>
      <c r="AB2043" s="2"/>
      <c r="AC2043" s="4">
        <f>P2043*U2043/1000000</f>
        <v>6.3950495</v>
      </c>
      <c r="AD2043" s="4">
        <f>AC2043*(1-Z2043/100)</f>
        <v>6.3950495</v>
      </c>
      <c r="AE2043" s="2" t="s">
        <v>66</v>
      </c>
      <c r="AF2043" s="2" t="s">
        <v>67</v>
      </c>
      <c r="AG2043" s="2"/>
      <c r="AH2043" s="2" t="s">
        <v>69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2581</v>
      </c>
      <c r="B2044" s="2" t="s">
        <v>2578</v>
      </c>
      <c r="C2044" s="2" t="s">
        <v>47</v>
      </c>
      <c r="D2044" s="2" t="s">
        <v>2579</v>
      </c>
      <c r="E2044" s="2" t="s">
        <v>412</v>
      </c>
      <c r="F2044" s="2" t="s">
        <v>116</v>
      </c>
      <c r="G2044" s="2" t="s">
        <v>181</v>
      </c>
      <c r="H2044" s="2" t="s">
        <v>732</v>
      </c>
      <c r="I2044" s="2" t="s">
        <v>53</v>
      </c>
      <c r="J2044" s="2" t="s">
        <v>180</v>
      </c>
      <c r="K2044" s="2" t="s">
        <v>180</v>
      </c>
      <c r="L2044" s="2" t="s">
        <v>181</v>
      </c>
      <c r="M2044" s="2" t="s">
        <v>78</v>
      </c>
      <c r="N2044" s="3">
        <v>1827.157</v>
      </c>
      <c r="O2044" s="3" t="s">
        <v>182</v>
      </c>
      <c r="P2044" s="4">
        <f>IF(O2044="吨",N2044*1000,IF(O2044="万立方米",N2044*10000,""))</f>
        <v>18271570.0</v>
      </c>
      <c r="Q2044" s="2" t="s">
        <v>183</v>
      </c>
      <c r="R2044" s="2" t="s">
        <v>184</v>
      </c>
      <c r="S2044" s="2" t="s">
        <v>192</v>
      </c>
      <c r="T2044" s="2" t="s">
        <v>75</v>
      </c>
      <c r="U2044" s="4">
        <f>1.2</f>
        <v>1.2</v>
      </c>
      <c r="V2044" s="2" t="s">
        <v>186</v>
      </c>
      <c r="W2044" s="2" t="s">
        <v>193</v>
      </c>
      <c r="X2044" s="2" t="s">
        <v>64</v>
      </c>
      <c r="Y2044" s="2" t="s">
        <v>65</v>
      </c>
      <c r="Z2044" s="2">
        <v>0</v>
      </c>
      <c r="AA2044" s="2"/>
      <c r="AB2044" s="2"/>
      <c r="AC2044" s="4">
        <f>P2044*U2044/1000000</f>
        <v>21.925884</v>
      </c>
      <c r="AD2044" s="4">
        <f>AC2044*(1-Z2044/100)</f>
        <v>21.925884</v>
      </c>
      <c r="AE2044" s="2" t="s">
        <v>66</v>
      </c>
      <c r="AF2044" s="2" t="s">
        <v>67</v>
      </c>
      <c r="AG2044" s="2"/>
      <c r="AH2044" s="2" t="s">
        <v>69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2582</v>
      </c>
      <c r="B2045" s="2" t="s">
        <v>2578</v>
      </c>
      <c r="C2045" s="2" t="s">
        <v>47</v>
      </c>
      <c r="D2045" s="2" t="s">
        <v>2579</v>
      </c>
      <c r="E2045" s="2" t="s">
        <v>412</v>
      </c>
      <c r="F2045" s="2" t="s">
        <v>116</v>
      </c>
      <c r="G2045" s="2" t="s">
        <v>181</v>
      </c>
      <c r="H2045" s="2" t="s">
        <v>732</v>
      </c>
      <c r="I2045" s="2" t="s">
        <v>53</v>
      </c>
      <c r="J2045" s="2" t="s">
        <v>180</v>
      </c>
      <c r="K2045" s="2" t="s">
        <v>180</v>
      </c>
      <c r="L2045" s="2" t="s">
        <v>181</v>
      </c>
      <c r="M2045" s="2" t="s">
        <v>82</v>
      </c>
      <c r="N2045" s="3">
        <v>1827.157</v>
      </c>
      <c r="O2045" s="3" t="s">
        <v>182</v>
      </c>
      <c r="P2045" s="4">
        <f>IF(O2045="吨",N2045*1000,IF(O2045="万立方米",N2045*10000,""))</f>
        <v>18271570.0</v>
      </c>
      <c r="Q2045" s="2" t="s">
        <v>183</v>
      </c>
      <c r="R2045" s="2" t="s">
        <v>184</v>
      </c>
      <c r="S2045" s="2" t="s">
        <v>195</v>
      </c>
      <c r="T2045" s="2" t="s">
        <v>75</v>
      </c>
      <c r="U2045" s="4">
        <f>0.002</f>
        <v>0.002</v>
      </c>
      <c r="V2045" s="2" t="s">
        <v>186</v>
      </c>
      <c r="W2045" s="2" t="s">
        <v>196</v>
      </c>
      <c r="X2045" s="2" t="s">
        <v>64</v>
      </c>
      <c r="Y2045" s="2" t="s">
        <v>65</v>
      </c>
      <c r="Z2045" s="2">
        <v>0</v>
      </c>
      <c r="AA2045" s="2"/>
      <c r="AB2045" s="2"/>
      <c r="AC2045" s="4">
        <f>P2045*U2045/1000000</f>
        <v>0.03654314</v>
      </c>
      <c r="AD2045" s="4">
        <f>AC2045*(1-Z2045/100)</f>
        <v>0.03654314</v>
      </c>
      <c r="AE2045" s="2" t="s">
        <v>66</v>
      </c>
      <c r="AF2045" s="2" t="s">
        <v>67</v>
      </c>
      <c r="AG2045" s="2"/>
      <c r="AH2045" s="2" t="s">
        <v>69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2583</v>
      </c>
      <c r="B2046" s="2" t="s">
        <v>2578</v>
      </c>
      <c r="C2046" s="2" t="s">
        <v>47</v>
      </c>
      <c r="D2046" s="2" t="s">
        <v>2579</v>
      </c>
      <c r="E2046" s="2" t="s">
        <v>412</v>
      </c>
      <c r="F2046" s="2" t="s">
        <v>116</v>
      </c>
      <c r="G2046" s="2" t="s">
        <v>181</v>
      </c>
      <c r="H2046" s="2" t="s">
        <v>732</v>
      </c>
      <c r="I2046" s="2" t="s">
        <v>53</v>
      </c>
      <c r="J2046" s="2" t="s">
        <v>180</v>
      </c>
      <c r="K2046" s="2" t="s">
        <v>180</v>
      </c>
      <c r="L2046" s="2" t="s">
        <v>181</v>
      </c>
      <c r="M2046" s="2" t="s">
        <v>86</v>
      </c>
      <c r="N2046" s="3">
        <v>1827.157</v>
      </c>
      <c r="O2046" s="3" t="s">
        <v>182</v>
      </c>
      <c r="P2046" s="4">
        <f>IF(O2046="吨",N2046*1000,IF(O2046="万立方米",N2046*10000,""))</f>
        <v>18271570.0</v>
      </c>
      <c r="Q2046" s="2" t="s">
        <v>183</v>
      </c>
      <c r="R2046" s="2" t="s">
        <v>184</v>
      </c>
      <c r="S2046" s="2" t="s">
        <v>198</v>
      </c>
      <c r="T2046" s="2" t="s">
        <v>75</v>
      </c>
      <c r="U2046" s="4">
        <f>0.01</f>
        <v>0.01</v>
      </c>
      <c r="V2046" s="2" t="s">
        <v>186</v>
      </c>
      <c r="W2046" s="2" t="s">
        <v>199</v>
      </c>
      <c r="X2046" s="2" t="s">
        <v>64</v>
      </c>
      <c r="Y2046" s="2" t="s">
        <v>65</v>
      </c>
      <c r="Z2046" s="2">
        <v>0</v>
      </c>
      <c r="AA2046" s="2"/>
      <c r="AB2046" s="2"/>
      <c r="AC2046" s="4">
        <f>P2046*U2046/1000000</f>
        <v>0.1827157</v>
      </c>
      <c r="AD2046" s="4">
        <f>AC2047*(1-AA2046/100)+(AC2046-AC2047)*(1-AB2046/100)</f>
        <v>0.1827157</v>
      </c>
      <c r="AE2046" s="2" t="s">
        <v>66</v>
      </c>
      <c r="AF2046" s="2" t="s">
        <v>67</v>
      </c>
      <c r="AG2046" s="2"/>
      <c r="AH2046" s="2" t="s">
        <v>69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2584</v>
      </c>
      <c r="B2047" s="2" t="s">
        <v>2578</v>
      </c>
      <c r="C2047" s="2" t="s">
        <v>47</v>
      </c>
      <c r="D2047" s="2" t="s">
        <v>2579</v>
      </c>
      <c r="E2047" s="2" t="s">
        <v>412</v>
      </c>
      <c r="F2047" s="2" t="s">
        <v>116</v>
      </c>
      <c r="G2047" s="2" t="s">
        <v>181</v>
      </c>
      <c r="H2047" s="2" t="s">
        <v>732</v>
      </c>
      <c r="I2047" s="2" t="s">
        <v>53</v>
      </c>
      <c r="J2047" s="2" t="s">
        <v>180</v>
      </c>
      <c r="K2047" s="2" t="s">
        <v>180</v>
      </c>
      <c r="L2047" s="2" t="s">
        <v>181</v>
      </c>
      <c r="M2047" s="2" t="s">
        <v>91</v>
      </c>
      <c r="N2047" s="3">
        <v>1827.157</v>
      </c>
      <c r="O2047" s="3" t="s">
        <v>182</v>
      </c>
      <c r="P2047" s="4">
        <f>IF(O2047="吨",N2047*1000,IF(O2047="万立方米",N2047*10000,""))</f>
        <v>18271570.0</v>
      </c>
      <c r="Q2047" s="2" t="s">
        <v>183</v>
      </c>
      <c r="R2047" s="2" t="s">
        <v>184</v>
      </c>
      <c r="S2047" s="2" t="s">
        <v>201</v>
      </c>
      <c r="T2047" s="2" t="s">
        <v>75</v>
      </c>
      <c r="U2047" s="4">
        <f>0.005</f>
        <v>0.005</v>
      </c>
      <c r="V2047" s="2" t="s">
        <v>186</v>
      </c>
      <c r="W2047" s="2" t="s">
        <v>202</v>
      </c>
      <c r="X2047" s="2" t="s">
        <v>64</v>
      </c>
      <c r="Y2047" s="2" t="s">
        <v>65</v>
      </c>
      <c r="Z2047" s="2">
        <v>0</v>
      </c>
      <c r="AA2047" s="2"/>
      <c r="AB2047" s="2"/>
      <c r="AC2047" s="4">
        <f>P2047*U2047/1000000</f>
        <v>0.09135785</v>
      </c>
      <c r="AD2047" s="4">
        <f>AC2047*(1-Z2047/100)</f>
        <v>0.09135785</v>
      </c>
      <c r="AE2047" s="2" t="s">
        <v>66</v>
      </c>
      <c r="AF2047" s="2" t="s">
        <v>67</v>
      </c>
      <c r="AG2047" s="2"/>
      <c r="AH2047" s="2" t="s">
        <v>69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2585</v>
      </c>
      <c r="B2048" s="2" t="s">
        <v>2578</v>
      </c>
      <c r="C2048" s="2" t="s">
        <v>47</v>
      </c>
      <c r="D2048" s="2" t="s">
        <v>2579</v>
      </c>
      <c r="E2048" s="2" t="s">
        <v>412</v>
      </c>
      <c r="F2048" s="2" t="s">
        <v>116</v>
      </c>
      <c r="G2048" s="2" t="s">
        <v>181</v>
      </c>
      <c r="H2048" s="2" t="s">
        <v>732</v>
      </c>
      <c r="I2048" s="2" t="s">
        <v>53</v>
      </c>
      <c r="J2048" s="2" t="s">
        <v>180</v>
      </c>
      <c r="K2048" s="2" t="s">
        <v>180</v>
      </c>
      <c r="L2048" s="2" t="s">
        <v>181</v>
      </c>
      <c r="M2048" s="2" t="s">
        <v>95</v>
      </c>
      <c r="N2048" s="3">
        <v>1827.157</v>
      </c>
      <c r="O2048" s="3" t="s">
        <v>182</v>
      </c>
      <c r="P2048" s="4">
        <f>IF(O2048="吨",N2048*1000,IF(O2048="万立方米",N2048*10000,""))</f>
        <v>18271570.0</v>
      </c>
      <c r="Q2048" s="2" t="s">
        <v>183</v>
      </c>
      <c r="R2048" s="2" t="s">
        <v>184</v>
      </c>
      <c r="S2048" s="2" t="s">
        <v>204</v>
      </c>
      <c r="T2048" s="2" t="s">
        <v>75</v>
      </c>
      <c r="U2048" s="4">
        <f>0.005</f>
        <v>0.005</v>
      </c>
      <c r="V2048" s="2" t="s">
        <v>186</v>
      </c>
      <c r="W2048" s="2" t="s">
        <v>205</v>
      </c>
      <c r="X2048" s="2" t="s">
        <v>64</v>
      </c>
      <c r="Y2048" s="2" t="s">
        <v>65</v>
      </c>
      <c r="Z2048" s="2">
        <v>0</v>
      </c>
      <c r="AA2048" s="2"/>
      <c r="AB2048" s="2"/>
      <c r="AC2048" s="4">
        <f>P2048*U2048/1000000</f>
        <v>0.09135785</v>
      </c>
      <c r="AD2048" s="4">
        <f>AC2048*(1-Z2048/100)</f>
        <v>0.09135785</v>
      </c>
      <c r="AE2048" s="2" t="s">
        <v>66</v>
      </c>
      <c r="AF2048" s="2" t="s">
        <v>67</v>
      </c>
      <c r="AG2048" s="2"/>
      <c r="AH2048" s="2" t="s">
        <v>69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2586</v>
      </c>
      <c r="B2049" s="2" t="s">
        <v>2578</v>
      </c>
      <c r="C2049" s="2" t="s">
        <v>47</v>
      </c>
      <c r="D2049" s="2" t="s">
        <v>2579</v>
      </c>
      <c r="E2049" s="2" t="s">
        <v>412</v>
      </c>
      <c r="F2049" s="2" t="s">
        <v>116</v>
      </c>
      <c r="G2049" s="2" t="s">
        <v>181</v>
      </c>
      <c r="H2049" s="2" t="s">
        <v>732</v>
      </c>
      <c r="I2049" s="2" t="s">
        <v>53</v>
      </c>
      <c r="J2049" s="2" t="s">
        <v>180</v>
      </c>
      <c r="K2049" s="2" t="s">
        <v>180</v>
      </c>
      <c r="L2049" s="2" t="s">
        <v>181</v>
      </c>
      <c r="M2049" s="2" t="s">
        <v>100</v>
      </c>
      <c r="N2049" s="3">
        <v>1827.157</v>
      </c>
      <c r="O2049" s="3" t="s">
        <v>182</v>
      </c>
      <c r="P2049" s="4">
        <f>IF(O2049="吨",N2049*1000,IF(O2049="万立方米",N2049*10000,""))</f>
        <v>18271570.0</v>
      </c>
      <c r="Q2049" s="2" t="s">
        <v>183</v>
      </c>
      <c r="R2049" s="2" t="s">
        <v>184</v>
      </c>
      <c r="S2049" s="2" t="s">
        <v>207</v>
      </c>
      <c r="T2049" s="2" t="s">
        <v>75</v>
      </c>
      <c r="U2049" s="4">
        <f>0.02</f>
        <v>0.02</v>
      </c>
      <c r="V2049" s="2" t="s">
        <v>186</v>
      </c>
      <c r="W2049" s="2" t="s">
        <v>208</v>
      </c>
      <c r="X2049" s="2" t="s">
        <v>64</v>
      </c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/>
      <c r="AH2049" s="2" t="s">
        <v>69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2587</v>
      </c>
      <c r="B2050" s="2" t="s">
        <v>2578</v>
      </c>
      <c r="C2050" s="2" t="s">
        <v>47</v>
      </c>
      <c r="D2050" s="2" t="s">
        <v>2579</v>
      </c>
      <c r="E2050" s="2" t="s">
        <v>412</v>
      </c>
      <c r="F2050" s="2" t="s">
        <v>116</v>
      </c>
      <c r="G2050" s="2" t="s">
        <v>181</v>
      </c>
      <c r="H2050" s="2" t="s">
        <v>732</v>
      </c>
      <c r="I2050" s="2"/>
      <c r="J2050" s="2"/>
      <c r="K2050" s="2"/>
      <c r="L2050" s="2"/>
      <c r="M2050" s="2" t="s">
        <v>104</v>
      </c>
      <c r="N2050" s="3"/>
      <c r="O2050" s="3"/>
      <c r="P2050" s="4">
        <v>0.0</v>
      </c>
      <c r="Q2050" s="2" t="s">
        <v>105</v>
      </c>
      <c r="R2050" s="2" t="s">
        <v>106</v>
      </c>
      <c r="S2050" s="2" t="s">
        <v>107</v>
      </c>
      <c r="T2050" s="2" t="s">
        <v>108</v>
      </c>
      <c r="U2050" s="4">
        <f>0.0</f>
        <v>0.0</v>
      </c>
      <c r="V2050" s="2" t="s">
        <v>109</v>
      </c>
      <c r="W2050" s="2" t="s">
        <v>110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134</v>
      </c>
      <c r="AH2050" s="2" t="s">
        <v>69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2588</v>
      </c>
      <c r="B2051" s="2" t="s">
        <v>2589</v>
      </c>
      <c r="C2051" s="2" t="s">
        <v>47</v>
      </c>
      <c r="D2051" s="2" t="s">
        <v>520</v>
      </c>
      <c r="E2051" s="2" t="s">
        <v>242</v>
      </c>
      <c r="F2051" s="2" t="s">
        <v>228</v>
      </c>
      <c r="G2051" s="2" t="s">
        <v>117</v>
      </c>
      <c r="H2051" s="2" t="s">
        <v>323</v>
      </c>
      <c r="I2051" s="2" t="s">
        <v>53</v>
      </c>
      <c r="J2051" s="2" t="s">
        <v>230</v>
      </c>
      <c r="K2051" s="2" t="s">
        <v>55</v>
      </c>
      <c r="L2051" s="2" t="s">
        <v>51</v>
      </c>
      <c r="M2051" s="2" t="s">
        <v>56</v>
      </c>
      <c r="N2051" s="3">
        <v>123858</v>
      </c>
      <c r="O2051" s="3" t="s">
        <v>57</v>
      </c>
      <c r="P2051" s="4">
        <f>IF(O2051="吨",N2051*1000,IF(O2051="万立方米",N2051*10000,""))</f>
        <v>123858000.0</v>
      </c>
      <c r="Q2051" s="2" t="s">
        <v>58</v>
      </c>
      <c r="R2051" s="2" t="s">
        <v>59</v>
      </c>
      <c r="S2051" s="2" t="s">
        <v>60</v>
      </c>
      <c r="T2051" s="2" t="s">
        <v>61</v>
      </c>
      <c r="U2051" s="4">
        <f>0.06</f>
        <v>0.06</v>
      </c>
      <c r="V2051" s="2" t="s">
        <v>62</v>
      </c>
      <c r="W2051" s="2" t="s">
        <v>63</v>
      </c>
      <c r="X2051" s="2" t="s">
        <v>64</v>
      </c>
      <c r="Y2051" s="2" t="s">
        <v>65</v>
      </c>
      <c r="Z2051" s="2">
        <v>0</v>
      </c>
      <c r="AA2051" s="2"/>
      <c r="AB2051" s="2"/>
      <c r="AC2051" s="4">
        <f>P2051*U2051/1000000</f>
        <v>7.43148</v>
      </c>
      <c r="AD2051" s="4">
        <f>AC2051*(1-Z2051/100)</f>
        <v>7.43148</v>
      </c>
      <c r="AE2051" s="2" t="s">
        <v>66</v>
      </c>
      <c r="AF2051" s="2" t="s">
        <v>67</v>
      </c>
      <c r="AG2051" s="2" t="s">
        <v>68</v>
      </c>
      <c r="AH2051" s="2" t="s">
        <v>69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2590</v>
      </c>
      <c r="B2052" s="2" t="s">
        <v>2589</v>
      </c>
      <c r="C2052" s="2" t="s">
        <v>47</v>
      </c>
      <c r="D2052" s="2" t="s">
        <v>520</v>
      </c>
      <c r="E2052" s="2" t="s">
        <v>242</v>
      </c>
      <c r="F2052" s="2" t="s">
        <v>228</v>
      </c>
      <c r="G2052" s="2" t="s">
        <v>117</v>
      </c>
      <c r="H2052" s="2" t="s">
        <v>323</v>
      </c>
      <c r="I2052" s="2" t="s">
        <v>53</v>
      </c>
      <c r="J2052" s="2" t="s">
        <v>230</v>
      </c>
      <c r="K2052" s="2" t="s">
        <v>55</v>
      </c>
      <c r="L2052" s="2" t="s">
        <v>51</v>
      </c>
      <c r="M2052" s="2" t="s">
        <v>73</v>
      </c>
      <c r="N2052" s="3">
        <v>123858</v>
      </c>
      <c r="O2052" s="3" t="s">
        <v>57</v>
      </c>
      <c r="P2052" s="4">
        <f>IF(O2052="吨",N2052*1000,IF(O2052="万立方米",N2052*10000,""))</f>
        <v>123858000.0</v>
      </c>
      <c r="Q2052" s="2" t="s">
        <v>58</v>
      </c>
      <c r="R2052" s="2" t="s">
        <v>59</v>
      </c>
      <c r="S2052" s="2" t="s">
        <v>74</v>
      </c>
      <c r="T2052" s="2" t="s">
        <v>75</v>
      </c>
      <c r="U2052" s="4">
        <f>1.5</f>
        <v>1.5</v>
      </c>
      <c r="V2052" s="2" t="s">
        <v>62</v>
      </c>
      <c r="W2052" s="2" t="s">
        <v>76</v>
      </c>
      <c r="X2052" s="2" t="s">
        <v>64</v>
      </c>
      <c r="Y2052" s="2" t="s">
        <v>65</v>
      </c>
      <c r="Z2052" s="2">
        <v>0</v>
      </c>
      <c r="AA2052" s="2"/>
      <c r="AB2052" s="2"/>
      <c r="AC2052" s="4">
        <f>P2052*U2052/1000000</f>
        <v>185.787</v>
      </c>
      <c r="AD2052" s="4">
        <f>AC2052*(1-Z2052/100)</f>
        <v>185.787</v>
      </c>
      <c r="AE2052" s="2" t="s">
        <v>66</v>
      </c>
      <c r="AF2052" s="2" t="s">
        <v>67</v>
      </c>
      <c r="AG2052" s="2" t="s">
        <v>68</v>
      </c>
      <c r="AH2052" s="2" t="s">
        <v>69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2591</v>
      </c>
      <c r="B2053" s="2" t="s">
        <v>2589</v>
      </c>
      <c r="C2053" s="2" t="s">
        <v>47</v>
      </c>
      <c r="D2053" s="2" t="s">
        <v>520</v>
      </c>
      <c r="E2053" s="2" t="s">
        <v>242</v>
      </c>
      <c r="F2053" s="2" t="s">
        <v>228</v>
      </c>
      <c r="G2053" s="2" t="s">
        <v>117</v>
      </c>
      <c r="H2053" s="2" t="s">
        <v>323</v>
      </c>
      <c r="I2053" s="2" t="s">
        <v>53</v>
      </c>
      <c r="J2053" s="2" t="s">
        <v>230</v>
      </c>
      <c r="K2053" s="2" t="s">
        <v>55</v>
      </c>
      <c r="L2053" s="2" t="s">
        <v>51</v>
      </c>
      <c r="M2053" s="2" t="s">
        <v>78</v>
      </c>
      <c r="N2053" s="3">
        <v>123858</v>
      </c>
      <c r="O2053" s="3" t="s">
        <v>57</v>
      </c>
      <c r="P2053" s="4">
        <f>IF(O2053="吨",N2053*1000,IF(O2053="万立方米",N2053*10000,""))</f>
        <v>123858000.0</v>
      </c>
      <c r="Q2053" s="2" t="s">
        <v>58</v>
      </c>
      <c r="R2053" s="2" t="s">
        <v>59</v>
      </c>
      <c r="S2053" s="2" t="s">
        <v>79</v>
      </c>
      <c r="T2053" s="2" t="s">
        <v>75</v>
      </c>
      <c r="U2053" s="4">
        <f>6.0</f>
        <v>6.0</v>
      </c>
      <c r="V2053" s="2" t="s">
        <v>62</v>
      </c>
      <c r="W2053" s="2" t="s">
        <v>80</v>
      </c>
      <c r="X2053" s="2" t="s">
        <v>64</v>
      </c>
      <c r="Y2053" s="2" t="s">
        <v>65</v>
      </c>
      <c r="Z2053" s="2">
        <v>0</v>
      </c>
      <c r="AA2053" s="2"/>
      <c r="AB2053" s="2"/>
      <c r="AC2053" s="4">
        <f>P2053*U2053/1000000</f>
        <v>743.148</v>
      </c>
      <c r="AD2053" s="4">
        <f>AC2053*(1-Z2053/100)</f>
        <v>743.148</v>
      </c>
      <c r="AE2053" s="2" t="s">
        <v>66</v>
      </c>
      <c r="AF2053" s="2" t="s">
        <v>67</v>
      </c>
      <c r="AG2053" s="2" t="s">
        <v>68</v>
      </c>
      <c r="AH2053" s="2" t="s">
        <v>69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2592</v>
      </c>
      <c r="B2054" s="2" t="s">
        <v>2589</v>
      </c>
      <c r="C2054" s="2" t="s">
        <v>47</v>
      </c>
      <c r="D2054" s="2" t="s">
        <v>520</v>
      </c>
      <c r="E2054" s="2" t="s">
        <v>242</v>
      </c>
      <c r="F2054" s="2" t="s">
        <v>228</v>
      </c>
      <c r="G2054" s="2" t="s">
        <v>117</v>
      </c>
      <c r="H2054" s="2" t="s">
        <v>323</v>
      </c>
      <c r="I2054" s="2" t="s">
        <v>53</v>
      </c>
      <c r="J2054" s="2" t="s">
        <v>230</v>
      </c>
      <c r="K2054" s="2" t="s">
        <v>55</v>
      </c>
      <c r="L2054" s="2" t="s">
        <v>51</v>
      </c>
      <c r="M2054" s="2" t="s">
        <v>82</v>
      </c>
      <c r="N2054" s="3">
        <v>123858</v>
      </c>
      <c r="O2054" s="3" t="s">
        <v>57</v>
      </c>
      <c r="P2054" s="4">
        <f>IF(O2054="吨",N2054*1000,IF(O2054="万立方米",N2054*10000,""))</f>
        <v>123858000.0</v>
      </c>
      <c r="Q2054" s="2" t="s">
        <v>58</v>
      </c>
      <c r="R2054" s="2" t="s">
        <v>59</v>
      </c>
      <c r="S2054" s="2" t="s">
        <v>83</v>
      </c>
      <c r="T2054" s="2" t="s">
        <v>61</v>
      </c>
      <c r="U2054" s="4">
        <f>0.35</f>
        <v>0.35</v>
      </c>
      <c r="V2054" s="2" t="s">
        <v>62</v>
      </c>
      <c r="W2054" s="2" t="s">
        <v>84</v>
      </c>
      <c r="X2054" s="2" t="s">
        <v>64</v>
      </c>
      <c r="Y2054" s="2" t="s">
        <v>65</v>
      </c>
      <c r="Z2054" s="2">
        <v>0</v>
      </c>
      <c r="AA2054" s="2"/>
      <c r="AB2054" s="2"/>
      <c r="AC2054" s="4">
        <f>P2054*U2054/1000000</f>
        <v>43.3503</v>
      </c>
      <c r="AD2054" s="4">
        <f>AC2054*(1-Z2054/100)</f>
        <v>43.3503</v>
      </c>
      <c r="AE2054" s="2" t="s">
        <v>66</v>
      </c>
      <c r="AF2054" s="2" t="s">
        <v>67</v>
      </c>
      <c r="AG2054" s="2" t="s">
        <v>68</v>
      </c>
      <c r="AH2054" s="2" t="s">
        <v>69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2593</v>
      </c>
      <c r="B2055" s="2" t="s">
        <v>2589</v>
      </c>
      <c r="C2055" s="2" t="s">
        <v>47</v>
      </c>
      <c r="D2055" s="2" t="s">
        <v>520</v>
      </c>
      <c r="E2055" s="2" t="s">
        <v>242</v>
      </c>
      <c r="F2055" s="2" t="s">
        <v>228</v>
      </c>
      <c r="G2055" s="2" t="s">
        <v>117</v>
      </c>
      <c r="H2055" s="2" t="s">
        <v>323</v>
      </c>
      <c r="I2055" s="2" t="s">
        <v>53</v>
      </c>
      <c r="J2055" s="2" t="s">
        <v>230</v>
      </c>
      <c r="K2055" s="2" t="s">
        <v>55</v>
      </c>
      <c r="L2055" s="2" t="s">
        <v>51</v>
      </c>
      <c r="M2055" s="2" t="s">
        <v>86</v>
      </c>
      <c r="N2055" s="3">
        <v>123858</v>
      </c>
      <c r="O2055" s="3" t="s">
        <v>57</v>
      </c>
      <c r="P2055" s="4">
        <f>IF(O2055="吨",N2055*1000,IF(O2055="万立方米",N2055*10000,""))</f>
        <v>123858000.0</v>
      </c>
      <c r="Q2055" s="2" t="s">
        <v>58</v>
      </c>
      <c r="R2055" s="2" t="s">
        <v>59</v>
      </c>
      <c r="S2055" s="2" t="s">
        <v>87</v>
      </c>
      <c r="T2055" s="2" t="s">
        <v>88</v>
      </c>
      <c r="U2055" s="4">
        <f>0.75</f>
        <v>0.75</v>
      </c>
      <c r="V2055" s="2" t="s">
        <v>62</v>
      </c>
      <c r="W2055" s="2" t="s">
        <v>89</v>
      </c>
      <c r="X2055" s="2" t="s">
        <v>64</v>
      </c>
      <c r="Y2055" s="2" t="s">
        <v>65</v>
      </c>
      <c r="Z2055" s="2">
        <v>0</v>
      </c>
      <c r="AA2055" s="2"/>
      <c r="AB2055" s="2"/>
      <c r="AC2055" s="4">
        <f>P2055*U2055/1000000</f>
        <v>92.8935</v>
      </c>
      <c r="AD2055" s="4">
        <f>AC2056*(1-AA2055/100)+(AC2055-AC2056)*(1-AB2055/100)</f>
        <v>92.8935</v>
      </c>
      <c r="AE2055" s="2" t="s">
        <v>66</v>
      </c>
      <c r="AF2055" s="2" t="s">
        <v>67</v>
      </c>
      <c r="AG2055" s="2" t="s">
        <v>68</v>
      </c>
      <c r="AH2055" s="2" t="s">
        <v>69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2594</v>
      </c>
      <c r="B2056" s="2" t="s">
        <v>2589</v>
      </c>
      <c r="C2056" s="2" t="s">
        <v>47</v>
      </c>
      <c r="D2056" s="2" t="s">
        <v>520</v>
      </c>
      <c r="E2056" s="2" t="s">
        <v>242</v>
      </c>
      <c r="F2056" s="2" t="s">
        <v>228</v>
      </c>
      <c r="G2056" s="2" t="s">
        <v>117</v>
      </c>
      <c r="H2056" s="2" t="s">
        <v>323</v>
      </c>
      <c r="I2056" s="2" t="s">
        <v>53</v>
      </c>
      <c r="J2056" s="2" t="s">
        <v>230</v>
      </c>
      <c r="K2056" s="2" t="s">
        <v>55</v>
      </c>
      <c r="L2056" s="2" t="s">
        <v>51</v>
      </c>
      <c r="M2056" s="2" t="s">
        <v>91</v>
      </c>
      <c r="N2056" s="3">
        <v>123858</v>
      </c>
      <c r="O2056" s="3" t="s">
        <v>57</v>
      </c>
      <c r="P2056" s="4">
        <f>IF(O2056="吨",N2056*1000,IF(O2056="万立方米",N2056*10000,""))</f>
        <v>123858000.0</v>
      </c>
      <c r="Q2056" s="2" t="s">
        <v>58</v>
      </c>
      <c r="R2056" s="2" t="s">
        <v>59</v>
      </c>
      <c r="S2056" s="2" t="s">
        <v>92</v>
      </c>
      <c r="T2056" s="2" t="s">
        <v>88</v>
      </c>
      <c r="U2056" s="4">
        <f>0.75</f>
        <v>0.75</v>
      </c>
      <c r="V2056" s="2" t="s">
        <v>62</v>
      </c>
      <c r="W2056" s="2" t="s">
        <v>93</v>
      </c>
      <c r="X2056" s="2" t="s">
        <v>64</v>
      </c>
      <c r="Y2056" s="2" t="s">
        <v>65</v>
      </c>
      <c r="Z2056" s="2">
        <v>0</v>
      </c>
      <c r="AA2056" s="2"/>
      <c r="AB2056" s="2"/>
      <c r="AC2056" s="4">
        <f>P2056*U2056/1000000</f>
        <v>92.8935</v>
      </c>
      <c r="AD2056" s="4">
        <f>AC2056*(1-Z2056/100)</f>
        <v>92.8935</v>
      </c>
      <c r="AE2056" s="2" t="s">
        <v>66</v>
      </c>
      <c r="AF2056" s="2" t="s">
        <v>67</v>
      </c>
      <c r="AG2056" s="2" t="s">
        <v>68</v>
      </c>
      <c r="AH2056" s="2" t="s">
        <v>69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2595</v>
      </c>
      <c r="B2057" s="2" t="s">
        <v>2589</v>
      </c>
      <c r="C2057" s="2" t="s">
        <v>47</v>
      </c>
      <c r="D2057" s="2" t="s">
        <v>520</v>
      </c>
      <c r="E2057" s="2" t="s">
        <v>242</v>
      </c>
      <c r="F2057" s="2" t="s">
        <v>228</v>
      </c>
      <c r="G2057" s="2" t="s">
        <v>117</v>
      </c>
      <c r="H2057" s="2" t="s">
        <v>323</v>
      </c>
      <c r="I2057" s="2" t="s">
        <v>53</v>
      </c>
      <c r="J2057" s="2" t="s">
        <v>230</v>
      </c>
      <c r="K2057" s="2" t="s">
        <v>55</v>
      </c>
      <c r="L2057" s="2" t="s">
        <v>51</v>
      </c>
      <c r="M2057" s="2" t="s">
        <v>95</v>
      </c>
      <c r="N2057" s="3">
        <v>123858</v>
      </c>
      <c r="O2057" s="3" t="s">
        <v>57</v>
      </c>
      <c r="P2057" s="4">
        <f>IF(O2057="吨",N2057*1000,IF(O2057="万立方米",N2057*10000,""))</f>
        <v>123858000.0</v>
      </c>
      <c r="Q2057" s="2" t="s">
        <v>58</v>
      </c>
      <c r="R2057" s="2" t="s">
        <v>59</v>
      </c>
      <c r="S2057" s="2" t="s">
        <v>96</v>
      </c>
      <c r="T2057" s="2" t="s">
        <v>97</v>
      </c>
      <c r="U2057" s="4">
        <f>1.7</f>
        <v>1.7</v>
      </c>
      <c r="V2057" s="2" t="s">
        <v>62</v>
      </c>
      <c r="W2057" s="2" t="s">
        <v>98</v>
      </c>
      <c r="X2057" s="2" t="s">
        <v>64</v>
      </c>
      <c r="Y2057" s="2" t="s">
        <v>65</v>
      </c>
      <c r="Z2057" s="2">
        <v>0</v>
      </c>
      <c r="AA2057" s="2"/>
      <c r="AB2057" s="2"/>
      <c r="AC2057" s="4">
        <f>P2057*U2057/1000000</f>
        <v>210.5586</v>
      </c>
      <c r="AD2057" s="4">
        <f>AC2057*(1-Z2057/100)</f>
        <v>210.5586</v>
      </c>
      <c r="AE2057" s="2" t="s">
        <v>66</v>
      </c>
      <c r="AF2057" s="2" t="s">
        <v>67</v>
      </c>
      <c r="AG2057" s="2" t="s">
        <v>68</v>
      </c>
      <c r="AH2057" s="2" t="s">
        <v>69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2596</v>
      </c>
      <c r="B2058" s="2" t="s">
        <v>2589</v>
      </c>
      <c r="C2058" s="2" t="s">
        <v>47</v>
      </c>
      <c r="D2058" s="2" t="s">
        <v>520</v>
      </c>
      <c r="E2058" s="2" t="s">
        <v>242</v>
      </c>
      <c r="F2058" s="2" t="s">
        <v>228</v>
      </c>
      <c r="G2058" s="2" t="s">
        <v>117</v>
      </c>
      <c r="H2058" s="2" t="s">
        <v>323</v>
      </c>
      <c r="I2058" s="2" t="s">
        <v>53</v>
      </c>
      <c r="J2058" s="2" t="s">
        <v>230</v>
      </c>
      <c r="K2058" s="2" t="s">
        <v>55</v>
      </c>
      <c r="L2058" s="2" t="s">
        <v>51</v>
      </c>
      <c r="M2058" s="2" t="s">
        <v>100</v>
      </c>
      <c r="N2058" s="3">
        <v>123858</v>
      </c>
      <c r="O2058" s="3" t="s">
        <v>57</v>
      </c>
      <c r="P2058" s="4">
        <f>IF(O2058="吨",N2058*1000,IF(O2058="万立方米",N2058*10000,""))</f>
        <v>123858000.0</v>
      </c>
      <c r="Q2058" s="2" t="s">
        <v>58</v>
      </c>
      <c r="R2058" s="2" t="s">
        <v>59</v>
      </c>
      <c r="S2058" s="2" t="s">
        <v>101</v>
      </c>
      <c r="T2058" s="2" t="s">
        <v>75</v>
      </c>
      <c r="U2058" s="4">
        <f>0.12</f>
        <v>0.12</v>
      </c>
      <c r="V2058" s="2" t="s">
        <v>62</v>
      </c>
      <c r="W2058" s="2" t="s">
        <v>102</v>
      </c>
      <c r="X2058" s="2" t="s">
        <v>64</v>
      </c>
      <c r="Y2058" s="2" t="s">
        <v>65</v>
      </c>
      <c r="Z2058" s="2">
        <v>0</v>
      </c>
      <c r="AA2058" s="2"/>
      <c r="AB2058" s="2"/>
      <c r="AC2058" s="4">
        <f>P2058*U2058/1000000</f>
        <v>14.86296</v>
      </c>
      <c r="AD2058" s="4">
        <f>AC2058*(1-Z2058/100)</f>
        <v>14.86296</v>
      </c>
      <c r="AE2058" s="2" t="s">
        <v>66</v>
      </c>
      <c r="AF2058" s="2" t="s">
        <v>67</v>
      </c>
      <c r="AG2058" s="2" t="s">
        <v>68</v>
      </c>
      <c r="AH2058" s="2" t="s">
        <v>69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2597</v>
      </c>
      <c r="B2059" s="2" t="s">
        <v>2589</v>
      </c>
      <c r="C2059" s="2" t="s">
        <v>47</v>
      </c>
      <c r="D2059" s="2" t="s">
        <v>520</v>
      </c>
      <c r="E2059" s="2" t="s">
        <v>242</v>
      </c>
      <c r="F2059" s="2" t="s">
        <v>228</v>
      </c>
      <c r="G2059" s="2" t="s">
        <v>117</v>
      </c>
      <c r="H2059" s="2" t="s">
        <v>323</v>
      </c>
      <c r="I2059" s="2"/>
      <c r="J2059" s="2"/>
      <c r="K2059" s="2"/>
      <c r="L2059" s="2"/>
      <c r="M2059" s="2" t="s">
        <v>104</v>
      </c>
      <c r="N2059" s="3"/>
      <c r="O2059" s="3"/>
      <c r="P2059" s="4">
        <v>0.0</v>
      </c>
      <c r="Q2059" s="2" t="s">
        <v>105</v>
      </c>
      <c r="R2059" s="2" t="s">
        <v>106</v>
      </c>
      <c r="S2059" s="2" t="s">
        <v>107</v>
      </c>
      <c r="T2059" s="2" t="s">
        <v>108</v>
      </c>
      <c r="U2059" s="4">
        <f>0.0</f>
        <v>0.0</v>
      </c>
      <c r="V2059" s="2" t="s">
        <v>109</v>
      </c>
      <c r="W2059" s="2" t="s">
        <v>110</v>
      </c>
      <c r="X2059" s="2"/>
      <c r="Y2059" s="2" t="s">
        <v>65</v>
      </c>
      <c r="Z2059" s="2">
        <v>0</v>
      </c>
      <c r="AA2059" s="2"/>
      <c r="AB2059" s="2"/>
      <c r="AC2059" s="4"/>
      <c r="AD2059" s="4"/>
      <c r="AE2059" s="2" t="s">
        <v>171</v>
      </c>
      <c r="AF2059" s="2" t="s">
        <v>172</v>
      </c>
      <c r="AG2059" s="2" t="s">
        <v>173</v>
      </c>
      <c r="AH2059" s="2" t="s">
        <v>69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2598</v>
      </c>
      <c r="B2060" s="2" t="s">
        <v>2599</v>
      </c>
      <c r="C2060" s="2" t="s">
        <v>47</v>
      </c>
      <c r="D2060" s="2" t="s">
        <v>755</v>
      </c>
      <c r="E2060" s="2" t="s">
        <v>227</v>
      </c>
      <c r="F2060" s="2" t="s">
        <v>228</v>
      </c>
      <c r="G2060" s="2" t="s">
        <v>117</v>
      </c>
      <c r="H2060" s="2" t="s">
        <v>2168</v>
      </c>
      <c r="I2060" s="2" t="s">
        <v>53</v>
      </c>
      <c r="J2060" s="2" t="s">
        <v>230</v>
      </c>
      <c r="K2060" s="2" t="s">
        <v>55</v>
      </c>
      <c r="L2060" s="2" t="s">
        <v>51</v>
      </c>
      <c r="M2060" s="2" t="s">
        <v>56</v>
      </c>
      <c r="N2060" s="3">
        <v>72357.25999999999</v>
      </c>
      <c r="O2060" s="3" t="s">
        <v>57</v>
      </c>
      <c r="P2060" s="4">
        <f>IF(O2060="吨",N2060*1000,IF(O2060="万立方米",N2060*10000,""))</f>
        <v>72357260.0</v>
      </c>
      <c r="Q2060" s="2" t="s">
        <v>58</v>
      </c>
      <c r="R2060" s="2" t="s">
        <v>59</v>
      </c>
      <c r="S2060" s="2" t="s">
        <v>60</v>
      </c>
      <c r="T2060" s="2" t="s">
        <v>61</v>
      </c>
      <c r="U2060" s="4">
        <f>0.06</f>
        <v>0.06</v>
      </c>
      <c r="V2060" s="2" t="s">
        <v>62</v>
      </c>
      <c r="W2060" s="2" t="s">
        <v>63</v>
      </c>
      <c r="X2060" s="2" t="s">
        <v>64</v>
      </c>
      <c r="Y2060" s="2" t="s">
        <v>65</v>
      </c>
      <c r="Z2060" s="2">
        <v>0</v>
      </c>
      <c r="AA2060" s="2"/>
      <c r="AB2060" s="2"/>
      <c r="AC2060" s="4">
        <f>P2060*U2060/1000000</f>
        <v>4.3414356</v>
      </c>
      <c r="AD2060" s="4">
        <f>AC2060*(1-Z2060/100)</f>
        <v>4.3414356</v>
      </c>
      <c r="AE2060" s="2" t="s">
        <v>66</v>
      </c>
      <c r="AF2060" s="2" t="s">
        <v>67</v>
      </c>
      <c r="AG2060" s="2" t="s">
        <v>68</v>
      </c>
      <c r="AH2060" s="2" t="s">
        <v>69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2600</v>
      </c>
      <c r="B2061" s="2" t="s">
        <v>2599</v>
      </c>
      <c r="C2061" s="2" t="s">
        <v>47</v>
      </c>
      <c r="D2061" s="2" t="s">
        <v>755</v>
      </c>
      <c r="E2061" s="2" t="s">
        <v>227</v>
      </c>
      <c r="F2061" s="2" t="s">
        <v>228</v>
      </c>
      <c r="G2061" s="2" t="s">
        <v>117</v>
      </c>
      <c r="H2061" s="2" t="s">
        <v>2168</v>
      </c>
      <c r="I2061" s="2" t="s">
        <v>53</v>
      </c>
      <c r="J2061" s="2" t="s">
        <v>230</v>
      </c>
      <c r="K2061" s="2" t="s">
        <v>55</v>
      </c>
      <c r="L2061" s="2" t="s">
        <v>51</v>
      </c>
      <c r="M2061" s="2" t="s">
        <v>73</v>
      </c>
      <c r="N2061" s="3">
        <v>72357.25999999999</v>
      </c>
      <c r="O2061" s="3" t="s">
        <v>57</v>
      </c>
      <c r="P2061" s="4">
        <f>IF(O2061="吨",N2061*1000,IF(O2061="万立方米",N2061*10000,""))</f>
        <v>72357260.0</v>
      </c>
      <c r="Q2061" s="2" t="s">
        <v>58</v>
      </c>
      <c r="R2061" s="2" t="s">
        <v>59</v>
      </c>
      <c r="S2061" s="2" t="s">
        <v>74</v>
      </c>
      <c r="T2061" s="2" t="s">
        <v>75</v>
      </c>
      <c r="U2061" s="4">
        <f>1.5</f>
        <v>1.5</v>
      </c>
      <c r="V2061" s="2" t="s">
        <v>62</v>
      </c>
      <c r="W2061" s="2" t="s">
        <v>76</v>
      </c>
      <c r="X2061" s="2" t="s">
        <v>64</v>
      </c>
      <c r="Y2061" s="2" t="s">
        <v>65</v>
      </c>
      <c r="Z2061" s="2">
        <v>0</v>
      </c>
      <c r="AA2061" s="2"/>
      <c r="AB2061" s="2"/>
      <c r="AC2061" s="4">
        <f>P2061*U2061/1000000</f>
        <v>108.53589</v>
      </c>
      <c r="AD2061" s="4">
        <f>AC2061*(1-Z2061/100)</f>
        <v>108.53589</v>
      </c>
      <c r="AE2061" s="2" t="s">
        <v>66</v>
      </c>
      <c r="AF2061" s="2" t="s">
        <v>67</v>
      </c>
      <c r="AG2061" s="2" t="s">
        <v>68</v>
      </c>
      <c r="AH2061" s="2" t="s">
        <v>69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2601</v>
      </c>
      <c r="B2062" s="2" t="s">
        <v>2599</v>
      </c>
      <c r="C2062" s="2" t="s">
        <v>47</v>
      </c>
      <c r="D2062" s="2" t="s">
        <v>755</v>
      </c>
      <c r="E2062" s="2" t="s">
        <v>227</v>
      </c>
      <c r="F2062" s="2" t="s">
        <v>228</v>
      </c>
      <c r="G2062" s="2" t="s">
        <v>117</v>
      </c>
      <c r="H2062" s="2" t="s">
        <v>2168</v>
      </c>
      <c r="I2062" s="2" t="s">
        <v>53</v>
      </c>
      <c r="J2062" s="2" t="s">
        <v>230</v>
      </c>
      <c r="K2062" s="2" t="s">
        <v>55</v>
      </c>
      <c r="L2062" s="2" t="s">
        <v>51</v>
      </c>
      <c r="M2062" s="2" t="s">
        <v>78</v>
      </c>
      <c r="N2062" s="3">
        <v>72357.25999999999</v>
      </c>
      <c r="O2062" s="3" t="s">
        <v>57</v>
      </c>
      <c r="P2062" s="4">
        <f>IF(O2062="吨",N2062*1000,IF(O2062="万立方米",N2062*10000,""))</f>
        <v>72357260.0</v>
      </c>
      <c r="Q2062" s="2" t="s">
        <v>58</v>
      </c>
      <c r="R2062" s="2" t="s">
        <v>59</v>
      </c>
      <c r="S2062" s="2" t="s">
        <v>79</v>
      </c>
      <c r="T2062" s="2" t="s">
        <v>75</v>
      </c>
      <c r="U2062" s="4">
        <f>6.0</f>
        <v>6.0</v>
      </c>
      <c r="V2062" s="2" t="s">
        <v>62</v>
      </c>
      <c r="W2062" s="2" t="s">
        <v>80</v>
      </c>
      <c r="X2062" s="2" t="s">
        <v>64</v>
      </c>
      <c r="Y2062" s="2" t="s">
        <v>65</v>
      </c>
      <c r="Z2062" s="2">
        <v>0</v>
      </c>
      <c r="AA2062" s="2"/>
      <c r="AB2062" s="2"/>
      <c r="AC2062" s="4">
        <f>P2062*U2062/1000000</f>
        <v>434.14356</v>
      </c>
      <c r="AD2062" s="4">
        <f>AC2062*(1-Z2062/100)</f>
        <v>434.14356</v>
      </c>
      <c r="AE2062" s="2" t="s">
        <v>66</v>
      </c>
      <c r="AF2062" s="2" t="s">
        <v>67</v>
      </c>
      <c r="AG2062" s="2" t="s">
        <v>68</v>
      </c>
      <c r="AH2062" s="2" t="s">
        <v>69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2602</v>
      </c>
      <c r="B2063" s="2" t="s">
        <v>2599</v>
      </c>
      <c r="C2063" s="2" t="s">
        <v>47</v>
      </c>
      <c r="D2063" s="2" t="s">
        <v>755</v>
      </c>
      <c r="E2063" s="2" t="s">
        <v>227</v>
      </c>
      <c r="F2063" s="2" t="s">
        <v>228</v>
      </c>
      <c r="G2063" s="2" t="s">
        <v>117</v>
      </c>
      <c r="H2063" s="2" t="s">
        <v>2168</v>
      </c>
      <c r="I2063" s="2" t="s">
        <v>53</v>
      </c>
      <c r="J2063" s="2" t="s">
        <v>230</v>
      </c>
      <c r="K2063" s="2" t="s">
        <v>55</v>
      </c>
      <c r="L2063" s="2" t="s">
        <v>51</v>
      </c>
      <c r="M2063" s="2" t="s">
        <v>82</v>
      </c>
      <c r="N2063" s="3">
        <v>72357.25999999999</v>
      </c>
      <c r="O2063" s="3" t="s">
        <v>57</v>
      </c>
      <c r="P2063" s="4">
        <f>IF(O2063="吨",N2063*1000,IF(O2063="万立方米",N2063*10000,""))</f>
        <v>72357260.0</v>
      </c>
      <c r="Q2063" s="2" t="s">
        <v>58</v>
      </c>
      <c r="R2063" s="2" t="s">
        <v>59</v>
      </c>
      <c r="S2063" s="2" t="s">
        <v>83</v>
      </c>
      <c r="T2063" s="2" t="s">
        <v>61</v>
      </c>
      <c r="U2063" s="4">
        <f>0.35</f>
        <v>0.35</v>
      </c>
      <c r="V2063" s="2" t="s">
        <v>62</v>
      </c>
      <c r="W2063" s="2" t="s">
        <v>84</v>
      </c>
      <c r="X2063" s="2" t="s">
        <v>64</v>
      </c>
      <c r="Y2063" s="2" t="s">
        <v>65</v>
      </c>
      <c r="Z2063" s="2">
        <v>0</v>
      </c>
      <c r="AA2063" s="2"/>
      <c r="AB2063" s="2"/>
      <c r="AC2063" s="4">
        <f>P2063*U2063/1000000</f>
        <v>25.325041</v>
      </c>
      <c r="AD2063" s="4">
        <f>AC2063*(1-Z2063/100)</f>
        <v>25.325041</v>
      </c>
      <c r="AE2063" s="2" t="s">
        <v>66</v>
      </c>
      <c r="AF2063" s="2" t="s">
        <v>67</v>
      </c>
      <c r="AG2063" s="2" t="s">
        <v>68</v>
      </c>
      <c r="AH2063" s="2" t="s">
        <v>69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2603</v>
      </c>
      <c r="B2064" s="2" t="s">
        <v>2599</v>
      </c>
      <c r="C2064" s="2" t="s">
        <v>47</v>
      </c>
      <c r="D2064" s="2" t="s">
        <v>755</v>
      </c>
      <c r="E2064" s="2" t="s">
        <v>227</v>
      </c>
      <c r="F2064" s="2" t="s">
        <v>228</v>
      </c>
      <c r="G2064" s="2" t="s">
        <v>117</v>
      </c>
      <c r="H2064" s="2" t="s">
        <v>2168</v>
      </c>
      <c r="I2064" s="2" t="s">
        <v>53</v>
      </c>
      <c r="J2064" s="2" t="s">
        <v>230</v>
      </c>
      <c r="K2064" s="2" t="s">
        <v>55</v>
      </c>
      <c r="L2064" s="2" t="s">
        <v>51</v>
      </c>
      <c r="M2064" s="2" t="s">
        <v>86</v>
      </c>
      <c r="N2064" s="3">
        <v>72357.25999999999</v>
      </c>
      <c r="O2064" s="3" t="s">
        <v>57</v>
      </c>
      <c r="P2064" s="4">
        <f>IF(O2064="吨",N2064*1000,IF(O2064="万立方米",N2064*10000,""))</f>
        <v>72357260.0</v>
      </c>
      <c r="Q2064" s="2" t="s">
        <v>58</v>
      </c>
      <c r="R2064" s="2" t="s">
        <v>59</v>
      </c>
      <c r="S2064" s="2" t="s">
        <v>87</v>
      </c>
      <c r="T2064" s="2" t="s">
        <v>88</v>
      </c>
      <c r="U2064" s="4">
        <f>0.75</f>
        <v>0.75</v>
      </c>
      <c r="V2064" s="2" t="s">
        <v>62</v>
      </c>
      <c r="W2064" s="2" t="s">
        <v>89</v>
      </c>
      <c r="X2064" s="2" t="s">
        <v>64</v>
      </c>
      <c r="Y2064" s="2" t="s">
        <v>65</v>
      </c>
      <c r="Z2064" s="2">
        <v>0</v>
      </c>
      <c r="AA2064" s="2"/>
      <c r="AB2064" s="2"/>
      <c r="AC2064" s="4">
        <f>P2064*U2064/1000000</f>
        <v>54.267945</v>
      </c>
      <c r="AD2064" s="4">
        <f>AC2065*(1-AA2064/100)+(AC2064-AC2065)*(1-AB2064/100)</f>
        <v>54.267945</v>
      </c>
      <c r="AE2064" s="2" t="s">
        <v>66</v>
      </c>
      <c r="AF2064" s="2" t="s">
        <v>67</v>
      </c>
      <c r="AG2064" s="2" t="s">
        <v>68</v>
      </c>
      <c r="AH2064" s="2" t="s">
        <v>69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2604</v>
      </c>
      <c r="B2065" s="2" t="s">
        <v>2599</v>
      </c>
      <c r="C2065" s="2" t="s">
        <v>47</v>
      </c>
      <c r="D2065" s="2" t="s">
        <v>755</v>
      </c>
      <c r="E2065" s="2" t="s">
        <v>227</v>
      </c>
      <c r="F2065" s="2" t="s">
        <v>228</v>
      </c>
      <c r="G2065" s="2" t="s">
        <v>117</v>
      </c>
      <c r="H2065" s="2" t="s">
        <v>2168</v>
      </c>
      <c r="I2065" s="2" t="s">
        <v>53</v>
      </c>
      <c r="J2065" s="2" t="s">
        <v>230</v>
      </c>
      <c r="K2065" s="2" t="s">
        <v>55</v>
      </c>
      <c r="L2065" s="2" t="s">
        <v>51</v>
      </c>
      <c r="M2065" s="2" t="s">
        <v>91</v>
      </c>
      <c r="N2065" s="3">
        <v>72357.25999999999</v>
      </c>
      <c r="O2065" s="3" t="s">
        <v>57</v>
      </c>
      <c r="P2065" s="4">
        <f>IF(O2065="吨",N2065*1000,IF(O2065="万立方米",N2065*10000,""))</f>
        <v>72357260.0</v>
      </c>
      <c r="Q2065" s="2" t="s">
        <v>58</v>
      </c>
      <c r="R2065" s="2" t="s">
        <v>59</v>
      </c>
      <c r="S2065" s="2" t="s">
        <v>92</v>
      </c>
      <c r="T2065" s="2" t="s">
        <v>88</v>
      </c>
      <c r="U2065" s="4">
        <f>0.75</f>
        <v>0.75</v>
      </c>
      <c r="V2065" s="2" t="s">
        <v>62</v>
      </c>
      <c r="W2065" s="2" t="s">
        <v>93</v>
      </c>
      <c r="X2065" s="2" t="s">
        <v>64</v>
      </c>
      <c r="Y2065" s="2" t="s">
        <v>65</v>
      </c>
      <c r="Z2065" s="2">
        <v>0</v>
      </c>
      <c r="AA2065" s="2"/>
      <c r="AB2065" s="2"/>
      <c r="AC2065" s="4">
        <f>P2065*U2065/1000000</f>
        <v>54.267945</v>
      </c>
      <c r="AD2065" s="4">
        <f>AC2065*(1-Z2065/100)</f>
        <v>54.267945</v>
      </c>
      <c r="AE2065" s="2" t="s">
        <v>66</v>
      </c>
      <c r="AF2065" s="2" t="s">
        <v>67</v>
      </c>
      <c r="AG2065" s="2" t="s">
        <v>68</v>
      </c>
      <c r="AH2065" s="2" t="s">
        <v>69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2605</v>
      </c>
      <c r="B2066" s="2" t="s">
        <v>2599</v>
      </c>
      <c r="C2066" s="2" t="s">
        <v>47</v>
      </c>
      <c r="D2066" s="2" t="s">
        <v>755</v>
      </c>
      <c r="E2066" s="2" t="s">
        <v>227</v>
      </c>
      <c r="F2066" s="2" t="s">
        <v>228</v>
      </c>
      <c r="G2066" s="2" t="s">
        <v>117</v>
      </c>
      <c r="H2066" s="2" t="s">
        <v>2168</v>
      </c>
      <c r="I2066" s="2" t="s">
        <v>53</v>
      </c>
      <c r="J2066" s="2" t="s">
        <v>230</v>
      </c>
      <c r="K2066" s="2" t="s">
        <v>55</v>
      </c>
      <c r="L2066" s="2" t="s">
        <v>51</v>
      </c>
      <c r="M2066" s="2" t="s">
        <v>95</v>
      </c>
      <c r="N2066" s="3">
        <v>72357.25999999999</v>
      </c>
      <c r="O2066" s="3" t="s">
        <v>57</v>
      </c>
      <c r="P2066" s="4">
        <f>IF(O2066="吨",N2066*1000,IF(O2066="万立方米",N2066*10000,""))</f>
        <v>72357260.0</v>
      </c>
      <c r="Q2066" s="2" t="s">
        <v>58</v>
      </c>
      <c r="R2066" s="2" t="s">
        <v>59</v>
      </c>
      <c r="S2066" s="2" t="s">
        <v>96</v>
      </c>
      <c r="T2066" s="2" t="s">
        <v>97</v>
      </c>
      <c r="U2066" s="4">
        <f>1.7</f>
        <v>1.7</v>
      </c>
      <c r="V2066" s="2" t="s">
        <v>62</v>
      </c>
      <c r="W2066" s="2" t="s">
        <v>98</v>
      </c>
      <c r="X2066" s="2" t="s">
        <v>64</v>
      </c>
      <c r="Y2066" s="2" t="s">
        <v>65</v>
      </c>
      <c r="Z2066" s="2">
        <v>0</v>
      </c>
      <c r="AA2066" s="2"/>
      <c r="AB2066" s="2"/>
      <c r="AC2066" s="4">
        <f>P2066*U2066/1000000</f>
        <v>123.007342</v>
      </c>
      <c r="AD2066" s="4">
        <f>AC2066*(1-Z2066/100)</f>
        <v>123.007342</v>
      </c>
      <c r="AE2066" s="2" t="s">
        <v>66</v>
      </c>
      <c r="AF2066" s="2" t="s">
        <v>67</v>
      </c>
      <c r="AG2066" s="2" t="s">
        <v>68</v>
      </c>
      <c r="AH2066" s="2" t="s">
        <v>69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2606</v>
      </c>
      <c r="B2067" s="2" t="s">
        <v>2599</v>
      </c>
      <c r="C2067" s="2" t="s">
        <v>47</v>
      </c>
      <c r="D2067" s="2" t="s">
        <v>755</v>
      </c>
      <c r="E2067" s="2" t="s">
        <v>227</v>
      </c>
      <c r="F2067" s="2" t="s">
        <v>228</v>
      </c>
      <c r="G2067" s="2" t="s">
        <v>117</v>
      </c>
      <c r="H2067" s="2" t="s">
        <v>2168</v>
      </c>
      <c r="I2067" s="2" t="s">
        <v>53</v>
      </c>
      <c r="J2067" s="2" t="s">
        <v>230</v>
      </c>
      <c r="K2067" s="2" t="s">
        <v>55</v>
      </c>
      <c r="L2067" s="2" t="s">
        <v>51</v>
      </c>
      <c r="M2067" s="2" t="s">
        <v>100</v>
      </c>
      <c r="N2067" s="3">
        <v>72357.25999999999</v>
      </c>
      <c r="O2067" s="3" t="s">
        <v>57</v>
      </c>
      <c r="P2067" s="4">
        <f>IF(O2067="吨",N2067*1000,IF(O2067="万立方米",N2067*10000,""))</f>
        <v>72357260.0</v>
      </c>
      <c r="Q2067" s="2" t="s">
        <v>58</v>
      </c>
      <c r="R2067" s="2" t="s">
        <v>59</v>
      </c>
      <c r="S2067" s="2" t="s">
        <v>101</v>
      </c>
      <c r="T2067" s="2" t="s">
        <v>75</v>
      </c>
      <c r="U2067" s="4">
        <f>0.12</f>
        <v>0.12</v>
      </c>
      <c r="V2067" s="2" t="s">
        <v>62</v>
      </c>
      <c r="W2067" s="2" t="s">
        <v>102</v>
      </c>
      <c r="X2067" s="2" t="s">
        <v>64</v>
      </c>
      <c r="Y2067" s="2" t="s">
        <v>65</v>
      </c>
      <c r="Z2067" s="2">
        <v>0</v>
      </c>
      <c r="AA2067" s="2"/>
      <c r="AB2067" s="2"/>
      <c r="AC2067" s="4">
        <f>P2067*U2067/1000000</f>
        <v>8.6828712</v>
      </c>
      <c r="AD2067" s="4">
        <f>AC2067*(1-Z2067/100)</f>
        <v>8.6828712</v>
      </c>
      <c r="AE2067" s="2" t="s">
        <v>66</v>
      </c>
      <c r="AF2067" s="2" t="s">
        <v>67</v>
      </c>
      <c r="AG2067" s="2" t="s">
        <v>68</v>
      </c>
      <c r="AH2067" s="2" t="s">
        <v>69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2607</v>
      </c>
      <c r="B2068" s="2" t="s">
        <v>2599</v>
      </c>
      <c r="C2068" s="2" t="s">
        <v>47</v>
      </c>
      <c r="D2068" s="2" t="s">
        <v>755</v>
      </c>
      <c r="E2068" s="2" t="s">
        <v>227</v>
      </c>
      <c r="F2068" s="2" t="s">
        <v>228</v>
      </c>
      <c r="G2068" s="2" t="s">
        <v>117</v>
      </c>
      <c r="H2068" s="2" t="s">
        <v>2168</v>
      </c>
      <c r="I2068" s="2"/>
      <c r="J2068" s="2"/>
      <c r="K2068" s="2" t="s">
        <v>147</v>
      </c>
      <c r="L2068" s="2" t="s">
        <v>429</v>
      </c>
      <c r="M2068" s="2" t="s">
        <v>104</v>
      </c>
      <c r="N2068" s="3"/>
      <c r="O2068" s="3"/>
      <c r="P2068" s="2"/>
      <c r="Q2068" s="2" t="s">
        <v>105</v>
      </c>
      <c r="R2068" s="2" t="s">
        <v>106</v>
      </c>
      <c r="S2068" s="2" t="s">
        <v>107</v>
      </c>
      <c r="T2068" s="2" t="s">
        <v>108</v>
      </c>
      <c r="U2068" s="2"/>
      <c r="V2068" s="2" t="s">
        <v>109</v>
      </c>
      <c r="W2068" s="2" t="s">
        <v>110</v>
      </c>
      <c r="X2068" s="2"/>
      <c r="Y2068" s="2" t="s">
        <v>65</v>
      </c>
      <c r="Z2068" s="2">
        <v>0</v>
      </c>
      <c r="AA2068" s="2"/>
      <c r="AB2068" s="2"/>
      <c r="AC2068" s="2"/>
      <c r="AD2068" s="2"/>
      <c r="AE2068" s="2" t="s">
        <v>123</v>
      </c>
      <c r="AF2068" s="2" t="s">
        <v>222</v>
      </c>
      <c r="AG2068" s="2" t="s">
        <v>223</v>
      </c>
      <c r="AH2068" s="2" t="s">
        <v>69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2608</v>
      </c>
      <c r="B2069" s="2" t="s">
        <v>2609</v>
      </c>
      <c r="C2069" s="2" t="s">
        <v>47</v>
      </c>
      <c r="D2069" s="2" t="s">
        <v>1405</v>
      </c>
      <c r="E2069" s="2" t="s">
        <v>1299</v>
      </c>
      <c r="F2069" s="2" t="s">
        <v>50</v>
      </c>
      <c r="G2069" s="2" t="s">
        <v>51</v>
      </c>
      <c r="H2069" s="2" t="s">
        <v>243</v>
      </c>
      <c r="I2069" s="2" t="s">
        <v>53</v>
      </c>
      <c r="J2069" s="2" t="s">
        <v>1406</v>
      </c>
      <c r="K2069" s="2" t="s">
        <v>55</v>
      </c>
      <c r="L2069" s="2" t="s">
        <v>51</v>
      </c>
      <c r="M2069" s="2" t="s">
        <v>56</v>
      </c>
      <c r="N2069" s="3">
        <v>2179538</v>
      </c>
      <c r="O2069" s="3" t="s">
        <v>57</v>
      </c>
      <c r="P2069" s="4">
        <f>IF(O2069="吨",N2069*1000,IF(O2069="万立方米",N2069*10000,""))</f>
        <v>2179538000.0</v>
      </c>
      <c r="Q2069" s="2" t="s">
        <v>58</v>
      </c>
      <c r="R2069" s="2" t="s">
        <v>59</v>
      </c>
      <c r="S2069" s="2" t="s">
        <v>60</v>
      </c>
      <c r="T2069" s="2" t="s">
        <v>61</v>
      </c>
      <c r="U2069" s="4">
        <f>0.06</f>
        <v>0.06</v>
      </c>
      <c r="V2069" s="2" t="s">
        <v>62</v>
      </c>
      <c r="W2069" s="2" t="s">
        <v>63</v>
      </c>
      <c r="X2069" s="2" t="s">
        <v>64</v>
      </c>
      <c r="Y2069" s="2" t="s">
        <v>65</v>
      </c>
      <c r="Z2069" s="2">
        <v>0</v>
      </c>
      <c r="AA2069" s="2"/>
      <c r="AB2069" s="2"/>
      <c r="AC2069" s="4">
        <f>P2069*U2069/1000000</f>
        <v>130.77228</v>
      </c>
      <c r="AD2069" s="4">
        <f>AC2069*(1-Z2069/100)</f>
        <v>130.77228</v>
      </c>
      <c r="AE2069" s="2" t="s">
        <v>66</v>
      </c>
      <c r="AF2069" s="2" t="s">
        <v>67</v>
      </c>
      <c r="AG2069" s="2" t="s">
        <v>68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2610</v>
      </c>
      <c r="B2070" s="2" t="s">
        <v>2609</v>
      </c>
      <c r="C2070" s="2" t="s">
        <v>47</v>
      </c>
      <c r="D2070" s="2" t="s">
        <v>1405</v>
      </c>
      <c r="E2070" s="2" t="s">
        <v>1299</v>
      </c>
      <c r="F2070" s="2" t="s">
        <v>50</v>
      </c>
      <c r="G2070" s="2" t="s">
        <v>51</v>
      </c>
      <c r="H2070" s="2" t="s">
        <v>243</v>
      </c>
      <c r="I2070" s="2" t="s">
        <v>53</v>
      </c>
      <c r="J2070" s="2" t="s">
        <v>1406</v>
      </c>
      <c r="K2070" s="2" t="s">
        <v>55</v>
      </c>
      <c r="L2070" s="2" t="s">
        <v>51</v>
      </c>
      <c r="M2070" s="2" t="s">
        <v>73</v>
      </c>
      <c r="N2070" s="3">
        <v>2179538</v>
      </c>
      <c r="O2070" s="3" t="s">
        <v>57</v>
      </c>
      <c r="P2070" s="4">
        <f>IF(O2070="吨",N2070*1000,IF(O2070="万立方米",N2070*10000,""))</f>
        <v>2179538000.0</v>
      </c>
      <c r="Q2070" s="2" t="s">
        <v>58</v>
      </c>
      <c r="R2070" s="2" t="s">
        <v>59</v>
      </c>
      <c r="S2070" s="2" t="s">
        <v>74</v>
      </c>
      <c r="T2070" s="2" t="s">
        <v>75</v>
      </c>
      <c r="U2070" s="4">
        <f>1.5</f>
        <v>1.5</v>
      </c>
      <c r="V2070" s="2" t="s">
        <v>62</v>
      </c>
      <c r="W2070" s="2" t="s">
        <v>76</v>
      </c>
      <c r="X2070" s="2" t="s">
        <v>64</v>
      </c>
      <c r="Y2070" s="2" t="s">
        <v>65</v>
      </c>
      <c r="Z2070" s="2">
        <v>0</v>
      </c>
      <c r="AA2070" s="2"/>
      <c r="AB2070" s="2"/>
      <c r="AC2070" s="4">
        <f>P2070*U2070/1000000</f>
        <v>3269.307</v>
      </c>
      <c r="AD2070" s="4">
        <f>AC2070*(1-Z2070/100)</f>
        <v>3269.307</v>
      </c>
      <c r="AE2070" s="2" t="s">
        <v>66</v>
      </c>
      <c r="AF2070" s="2" t="s">
        <v>67</v>
      </c>
      <c r="AG2070" s="2" t="s">
        <v>68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2611</v>
      </c>
      <c r="B2071" s="2" t="s">
        <v>2609</v>
      </c>
      <c r="C2071" s="2" t="s">
        <v>47</v>
      </c>
      <c r="D2071" s="2" t="s">
        <v>1405</v>
      </c>
      <c r="E2071" s="2" t="s">
        <v>1299</v>
      </c>
      <c r="F2071" s="2" t="s">
        <v>50</v>
      </c>
      <c r="G2071" s="2" t="s">
        <v>51</v>
      </c>
      <c r="H2071" s="2" t="s">
        <v>243</v>
      </c>
      <c r="I2071" s="2" t="s">
        <v>53</v>
      </c>
      <c r="J2071" s="2" t="s">
        <v>1406</v>
      </c>
      <c r="K2071" s="2" t="s">
        <v>55</v>
      </c>
      <c r="L2071" s="2" t="s">
        <v>51</v>
      </c>
      <c r="M2071" s="2" t="s">
        <v>78</v>
      </c>
      <c r="N2071" s="3">
        <v>2179538</v>
      </c>
      <c r="O2071" s="3" t="s">
        <v>57</v>
      </c>
      <c r="P2071" s="4">
        <f>IF(O2071="吨",N2071*1000,IF(O2071="万立方米",N2071*10000,""))</f>
        <v>2179538000.0</v>
      </c>
      <c r="Q2071" s="2" t="s">
        <v>58</v>
      </c>
      <c r="R2071" s="2" t="s">
        <v>59</v>
      </c>
      <c r="S2071" s="2" t="s">
        <v>79</v>
      </c>
      <c r="T2071" s="2" t="s">
        <v>75</v>
      </c>
      <c r="U2071" s="4">
        <f>6.0</f>
        <v>6.0</v>
      </c>
      <c r="V2071" s="2" t="s">
        <v>62</v>
      </c>
      <c r="W2071" s="2" t="s">
        <v>80</v>
      </c>
      <c r="X2071" s="2" t="s">
        <v>64</v>
      </c>
      <c r="Y2071" s="2" t="s">
        <v>65</v>
      </c>
      <c r="Z2071" s="2">
        <v>0</v>
      </c>
      <c r="AA2071" s="2"/>
      <c r="AB2071" s="2"/>
      <c r="AC2071" s="4">
        <f>P2071*U2071/1000000</f>
        <v>13077.228</v>
      </c>
      <c r="AD2071" s="4">
        <f>AC2071*(1-Z2071/100)</f>
        <v>13077.228</v>
      </c>
      <c r="AE2071" s="2" t="s">
        <v>66</v>
      </c>
      <c r="AF2071" s="2" t="s">
        <v>67</v>
      </c>
      <c r="AG2071" s="2" t="s">
        <v>68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2612</v>
      </c>
      <c r="B2072" s="2" t="s">
        <v>2609</v>
      </c>
      <c r="C2072" s="2" t="s">
        <v>47</v>
      </c>
      <c r="D2072" s="2" t="s">
        <v>1405</v>
      </c>
      <c r="E2072" s="2" t="s">
        <v>1299</v>
      </c>
      <c r="F2072" s="2" t="s">
        <v>50</v>
      </c>
      <c r="G2072" s="2" t="s">
        <v>51</v>
      </c>
      <c r="H2072" s="2" t="s">
        <v>243</v>
      </c>
      <c r="I2072" s="2" t="s">
        <v>53</v>
      </c>
      <c r="J2072" s="2" t="s">
        <v>1406</v>
      </c>
      <c r="K2072" s="2" t="s">
        <v>55</v>
      </c>
      <c r="L2072" s="2" t="s">
        <v>51</v>
      </c>
      <c r="M2072" s="2" t="s">
        <v>82</v>
      </c>
      <c r="N2072" s="3">
        <v>2179538</v>
      </c>
      <c r="O2072" s="3" t="s">
        <v>57</v>
      </c>
      <c r="P2072" s="4">
        <f>IF(O2072="吨",N2072*1000,IF(O2072="万立方米",N2072*10000,""))</f>
        <v>2179538000.0</v>
      </c>
      <c r="Q2072" s="2" t="s">
        <v>58</v>
      </c>
      <c r="R2072" s="2" t="s">
        <v>59</v>
      </c>
      <c r="S2072" s="2" t="s">
        <v>83</v>
      </c>
      <c r="T2072" s="2" t="s">
        <v>61</v>
      </c>
      <c r="U2072" s="4">
        <f>0.35</f>
        <v>0.35</v>
      </c>
      <c r="V2072" s="2" t="s">
        <v>62</v>
      </c>
      <c r="W2072" s="2" t="s">
        <v>84</v>
      </c>
      <c r="X2072" s="2" t="s">
        <v>64</v>
      </c>
      <c r="Y2072" s="2" t="s">
        <v>65</v>
      </c>
      <c r="Z2072" s="2">
        <v>0</v>
      </c>
      <c r="AA2072" s="2"/>
      <c r="AB2072" s="2"/>
      <c r="AC2072" s="4">
        <f>P2072*U2072/1000000</f>
        <v>762.8383</v>
      </c>
      <c r="AD2072" s="4">
        <f>AC2072*(1-Z2072/100)</f>
        <v>762.8383</v>
      </c>
      <c r="AE2072" s="2" t="s">
        <v>66</v>
      </c>
      <c r="AF2072" s="2" t="s">
        <v>67</v>
      </c>
      <c r="AG2072" s="2" t="s">
        <v>68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2613</v>
      </c>
      <c r="B2073" s="2" t="s">
        <v>2609</v>
      </c>
      <c r="C2073" s="2" t="s">
        <v>47</v>
      </c>
      <c r="D2073" s="2" t="s">
        <v>1405</v>
      </c>
      <c r="E2073" s="2" t="s">
        <v>1299</v>
      </c>
      <c r="F2073" s="2" t="s">
        <v>50</v>
      </c>
      <c r="G2073" s="2" t="s">
        <v>51</v>
      </c>
      <c r="H2073" s="2" t="s">
        <v>243</v>
      </c>
      <c r="I2073" s="2" t="s">
        <v>53</v>
      </c>
      <c r="J2073" s="2" t="s">
        <v>1406</v>
      </c>
      <c r="K2073" s="2" t="s">
        <v>55</v>
      </c>
      <c r="L2073" s="2" t="s">
        <v>51</v>
      </c>
      <c r="M2073" s="2" t="s">
        <v>86</v>
      </c>
      <c r="N2073" s="3">
        <v>2179538</v>
      </c>
      <c r="O2073" s="3" t="s">
        <v>57</v>
      </c>
      <c r="P2073" s="4">
        <f>IF(O2073="吨",N2073*1000,IF(O2073="万立方米",N2073*10000,""))</f>
        <v>2179538000.0</v>
      </c>
      <c r="Q2073" s="2" t="s">
        <v>58</v>
      </c>
      <c r="R2073" s="2" t="s">
        <v>59</v>
      </c>
      <c r="S2073" s="2" t="s">
        <v>87</v>
      </c>
      <c r="T2073" s="2" t="s">
        <v>88</v>
      </c>
      <c r="U2073" s="4">
        <f>0.75</f>
        <v>0.75</v>
      </c>
      <c r="V2073" s="2" t="s">
        <v>62</v>
      </c>
      <c r="W2073" s="2" t="s">
        <v>89</v>
      </c>
      <c r="X2073" s="2" t="s">
        <v>64</v>
      </c>
      <c r="Y2073" s="2" t="s">
        <v>65</v>
      </c>
      <c r="Z2073" s="2">
        <v>0</v>
      </c>
      <c r="AA2073" s="2"/>
      <c r="AB2073" s="2"/>
      <c r="AC2073" s="4">
        <f>P2073*U2073/1000000</f>
        <v>1634.6535</v>
      </c>
      <c r="AD2073" s="4">
        <f>AC2074*(1-AA2073/100)+(AC2073-AC2074)*(1-AB2073/100)</f>
        <v>1634.6535</v>
      </c>
      <c r="AE2073" s="2" t="s">
        <v>66</v>
      </c>
      <c r="AF2073" s="2" t="s">
        <v>67</v>
      </c>
      <c r="AG2073" s="2" t="s">
        <v>68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2614</v>
      </c>
      <c r="B2074" s="2" t="s">
        <v>2609</v>
      </c>
      <c r="C2074" s="2" t="s">
        <v>47</v>
      </c>
      <c r="D2074" s="2" t="s">
        <v>1405</v>
      </c>
      <c r="E2074" s="2" t="s">
        <v>1299</v>
      </c>
      <c r="F2074" s="2" t="s">
        <v>50</v>
      </c>
      <c r="G2074" s="2" t="s">
        <v>51</v>
      </c>
      <c r="H2074" s="2" t="s">
        <v>243</v>
      </c>
      <c r="I2074" s="2" t="s">
        <v>53</v>
      </c>
      <c r="J2074" s="2" t="s">
        <v>1406</v>
      </c>
      <c r="K2074" s="2" t="s">
        <v>55</v>
      </c>
      <c r="L2074" s="2" t="s">
        <v>51</v>
      </c>
      <c r="M2074" s="2" t="s">
        <v>91</v>
      </c>
      <c r="N2074" s="3">
        <v>2179538</v>
      </c>
      <c r="O2074" s="3" t="s">
        <v>57</v>
      </c>
      <c r="P2074" s="4">
        <f>IF(O2074="吨",N2074*1000,IF(O2074="万立方米",N2074*10000,""))</f>
        <v>2179538000.0</v>
      </c>
      <c r="Q2074" s="2" t="s">
        <v>58</v>
      </c>
      <c r="R2074" s="2" t="s">
        <v>59</v>
      </c>
      <c r="S2074" s="2" t="s">
        <v>92</v>
      </c>
      <c r="T2074" s="2" t="s">
        <v>88</v>
      </c>
      <c r="U2074" s="4">
        <f>0.75</f>
        <v>0.75</v>
      </c>
      <c r="V2074" s="2" t="s">
        <v>62</v>
      </c>
      <c r="W2074" s="2" t="s">
        <v>93</v>
      </c>
      <c r="X2074" s="2" t="s">
        <v>64</v>
      </c>
      <c r="Y2074" s="2" t="s">
        <v>65</v>
      </c>
      <c r="Z2074" s="2">
        <v>0</v>
      </c>
      <c r="AA2074" s="2"/>
      <c r="AB2074" s="2"/>
      <c r="AC2074" s="4">
        <f>P2074*U2074/1000000</f>
        <v>1634.6535</v>
      </c>
      <c r="AD2074" s="4">
        <f>AC2074*(1-Z2074/100)</f>
        <v>1634.6535</v>
      </c>
      <c r="AE2074" s="2" t="s">
        <v>66</v>
      </c>
      <c r="AF2074" s="2" t="s">
        <v>67</v>
      </c>
      <c r="AG2074" s="2" t="s">
        <v>68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2615</v>
      </c>
      <c r="B2075" s="2" t="s">
        <v>2609</v>
      </c>
      <c r="C2075" s="2" t="s">
        <v>47</v>
      </c>
      <c r="D2075" s="2" t="s">
        <v>1405</v>
      </c>
      <c r="E2075" s="2" t="s">
        <v>1299</v>
      </c>
      <c r="F2075" s="2" t="s">
        <v>50</v>
      </c>
      <c r="G2075" s="2" t="s">
        <v>51</v>
      </c>
      <c r="H2075" s="2" t="s">
        <v>243</v>
      </c>
      <c r="I2075" s="2" t="s">
        <v>53</v>
      </c>
      <c r="J2075" s="2" t="s">
        <v>1406</v>
      </c>
      <c r="K2075" s="2" t="s">
        <v>55</v>
      </c>
      <c r="L2075" s="2" t="s">
        <v>51</v>
      </c>
      <c r="M2075" s="2" t="s">
        <v>95</v>
      </c>
      <c r="N2075" s="3">
        <v>2179538</v>
      </c>
      <c r="O2075" s="3" t="s">
        <v>57</v>
      </c>
      <c r="P2075" s="4">
        <f>IF(O2075="吨",N2075*1000,IF(O2075="万立方米",N2075*10000,""))</f>
        <v>2179538000.0</v>
      </c>
      <c r="Q2075" s="2" t="s">
        <v>58</v>
      </c>
      <c r="R2075" s="2" t="s">
        <v>59</v>
      </c>
      <c r="S2075" s="2" t="s">
        <v>96</v>
      </c>
      <c r="T2075" s="2" t="s">
        <v>97</v>
      </c>
      <c r="U2075" s="4">
        <f>1.7</f>
        <v>1.7</v>
      </c>
      <c r="V2075" s="2" t="s">
        <v>62</v>
      </c>
      <c r="W2075" s="2" t="s">
        <v>98</v>
      </c>
      <c r="X2075" s="2" t="s">
        <v>64</v>
      </c>
      <c r="Y2075" s="2" t="s">
        <v>65</v>
      </c>
      <c r="Z2075" s="2">
        <v>0</v>
      </c>
      <c r="AA2075" s="2"/>
      <c r="AB2075" s="2"/>
      <c r="AC2075" s="4">
        <f>P2075*U2075/1000000</f>
        <v>3705.2146</v>
      </c>
      <c r="AD2075" s="4">
        <f>AC2075*(1-Z2075/100)</f>
        <v>3705.2146</v>
      </c>
      <c r="AE2075" s="2" t="s">
        <v>66</v>
      </c>
      <c r="AF2075" s="2" t="s">
        <v>67</v>
      </c>
      <c r="AG2075" s="2" t="s">
        <v>68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2616</v>
      </c>
      <c r="B2076" s="2" t="s">
        <v>2609</v>
      </c>
      <c r="C2076" s="2" t="s">
        <v>47</v>
      </c>
      <c r="D2076" s="2" t="s">
        <v>1405</v>
      </c>
      <c r="E2076" s="2" t="s">
        <v>1299</v>
      </c>
      <c r="F2076" s="2" t="s">
        <v>50</v>
      </c>
      <c r="G2076" s="2" t="s">
        <v>51</v>
      </c>
      <c r="H2076" s="2" t="s">
        <v>243</v>
      </c>
      <c r="I2076" s="2" t="s">
        <v>53</v>
      </c>
      <c r="J2076" s="2" t="s">
        <v>1406</v>
      </c>
      <c r="K2076" s="2" t="s">
        <v>55</v>
      </c>
      <c r="L2076" s="2" t="s">
        <v>51</v>
      </c>
      <c r="M2076" s="2" t="s">
        <v>100</v>
      </c>
      <c r="N2076" s="3">
        <v>2179538</v>
      </c>
      <c r="O2076" s="3" t="s">
        <v>57</v>
      </c>
      <c r="P2076" s="4">
        <f>IF(O2076="吨",N2076*1000,IF(O2076="万立方米",N2076*10000,""))</f>
        <v>2179538000.0</v>
      </c>
      <c r="Q2076" s="2" t="s">
        <v>58</v>
      </c>
      <c r="R2076" s="2" t="s">
        <v>59</v>
      </c>
      <c r="S2076" s="2" t="s">
        <v>101</v>
      </c>
      <c r="T2076" s="2" t="s">
        <v>75</v>
      </c>
      <c r="U2076" s="4">
        <f>0.12</f>
        <v>0.12</v>
      </c>
      <c r="V2076" s="2" t="s">
        <v>62</v>
      </c>
      <c r="W2076" s="2" t="s">
        <v>102</v>
      </c>
      <c r="X2076" s="2" t="s">
        <v>64</v>
      </c>
      <c r="Y2076" s="2" t="s">
        <v>65</v>
      </c>
      <c r="Z2076" s="2">
        <v>0</v>
      </c>
      <c r="AA2076" s="2"/>
      <c r="AB2076" s="2"/>
      <c r="AC2076" s="4">
        <f>P2076*U2076/1000000</f>
        <v>261.54456</v>
      </c>
      <c r="AD2076" s="4">
        <f>AC2076*(1-Z2076/100)</f>
        <v>261.54456</v>
      </c>
      <c r="AE2076" s="2" t="s">
        <v>66</v>
      </c>
      <c r="AF2076" s="2" t="s">
        <v>67</v>
      </c>
      <c r="AG2076" s="2" t="s">
        <v>68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2617</v>
      </c>
      <c r="B2077" s="2" t="s">
        <v>2609</v>
      </c>
      <c r="C2077" s="2" t="s">
        <v>47</v>
      </c>
      <c r="D2077" s="2" t="s">
        <v>1405</v>
      </c>
      <c r="E2077" s="2" t="s">
        <v>1299</v>
      </c>
      <c r="F2077" s="2" t="s">
        <v>50</v>
      </c>
      <c r="G2077" s="2" t="s">
        <v>51</v>
      </c>
      <c r="H2077" s="2" t="s">
        <v>243</v>
      </c>
      <c r="I2077" s="2"/>
      <c r="J2077" s="2"/>
      <c r="K2077" s="2"/>
      <c r="L2077" s="2"/>
      <c r="M2077" s="2" t="s">
        <v>104</v>
      </c>
      <c r="N2077" s="3"/>
      <c r="O2077" s="3"/>
      <c r="P2077" s="4">
        <v>0.0</v>
      </c>
      <c r="Q2077" s="2" t="s">
        <v>105</v>
      </c>
      <c r="R2077" s="2" t="s">
        <v>106</v>
      </c>
      <c r="S2077" s="2" t="s">
        <v>107</v>
      </c>
      <c r="T2077" s="2" t="s">
        <v>108</v>
      </c>
      <c r="U2077" s="4">
        <f>0.0</f>
        <v>0.0</v>
      </c>
      <c r="V2077" s="2" t="s">
        <v>109</v>
      </c>
      <c r="W2077" s="2" t="s">
        <v>110</v>
      </c>
      <c r="X2077" s="2"/>
      <c r="Y2077" s="2" t="s">
        <v>65</v>
      </c>
      <c r="Z2077" s="2">
        <v>0</v>
      </c>
      <c r="AA2077" s="2"/>
      <c r="AB2077" s="2"/>
      <c r="AC2077" s="4"/>
      <c r="AD2077" s="4"/>
      <c r="AE2077" s="2" t="s">
        <v>171</v>
      </c>
      <c r="AF2077" s="2" t="s">
        <v>172</v>
      </c>
      <c r="AG2077" s="2" t="s">
        <v>173</v>
      </c>
      <c r="AH2077" s="2" t="s">
        <v>69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2618</v>
      </c>
      <c r="B2078" s="2" t="s">
        <v>2619</v>
      </c>
      <c r="C2078" s="2" t="s">
        <v>47</v>
      </c>
      <c r="D2078" s="2" t="s">
        <v>2526</v>
      </c>
      <c r="E2078" s="2" t="s">
        <v>799</v>
      </c>
      <c r="F2078" s="2" t="s">
        <v>50</v>
      </c>
      <c r="G2078" s="2" t="s">
        <v>51</v>
      </c>
      <c r="H2078" s="2" t="s">
        <v>433</v>
      </c>
      <c r="I2078" s="2" t="s">
        <v>53</v>
      </c>
      <c r="J2078" s="2" t="s">
        <v>270</v>
      </c>
      <c r="K2078" s="2" t="s">
        <v>55</v>
      </c>
      <c r="L2078" s="2" t="s">
        <v>51</v>
      </c>
      <c r="M2078" s="2" t="s">
        <v>56</v>
      </c>
      <c r="N2078" s="3">
        <v>2577915.27</v>
      </c>
      <c r="O2078" s="3" t="s">
        <v>57</v>
      </c>
      <c r="P2078" s="4">
        <f>IF(O2078="吨",N2078*1000,IF(O2078="万立方米",N2078*10000,""))</f>
        <v>2577915270.0</v>
      </c>
      <c r="Q2078" s="2" t="s">
        <v>58</v>
      </c>
      <c r="R2078" s="2" t="s">
        <v>59</v>
      </c>
      <c r="S2078" s="2" t="s">
        <v>60</v>
      </c>
      <c r="T2078" s="2" t="s">
        <v>61</v>
      </c>
      <c r="U2078" s="4">
        <f>0.06</f>
        <v>0.06</v>
      </c>
      <c r="V2078" s="2" t="s">
        <v>62</v>
      </c>
      <c r="W2078" s="2" t="s">
        <v>63</v>
      </c>
      <c r="X2078" s="2" t="s">
        <v>64</v>
      </c>
      <c r="Y2078" s="2" t="s">
        <v>65</v>
      </c>
      <c r="Z2078" s="2">
        <v>0</v>
      </c>
      <c r="AA2078" s="2"/>
      <c r="AB2078" s="2"/>
      <c r="AC2078" s="4">
        <f>P2078*U2078/1000000</f>
        <v>154.67491619999998</v>
      </c>
      <c r="AD2078" s="4">
        <f>AC2078*(1-Z2078/100)</f>
        <v>154.67491619999998</v>
      </c>
      <c r="AE2078" s="2" t="s">
        <v>66</v>
      </c>
      <c r="AF2078" s="2" t="s">
        <v>67</v>
      </c>
      <c r="AG2078" s="2"/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2620</v>
      </c>
      <c r="B2079" s="2" t="s">
        <v>2619</v>
      </c>
      <c r="C2079" s="2" t="s">
        <v>47</v>
      </c>
      <c r="D2079" s="2" t="s">
        <v>2526</v>
      </c>
      <c r="E2079" s="2" t="s">
        <v>799</v>
      </c>
      <c r="F2079" s="2" t="s">
        <v>50</v>
      </c>
      <c r="G2079" s="2" t="s">
        <v>51</v>
      </c>
      <c r="H2079" s="2" t="s">
        <v>433</v>
      </c>
      <c r="I2079" s="2" t="s">
        <v>53</v>
      </c>
      <c r="J2079" s="2" t="s">
        <v>270</v>
      </c>
      <c r="K2079" s="2" t="s">
        <v>55</v>
      </c>
      <c r="L2079" s="2" t="s">
        <v>51</v>
      </c>
      <c r="M2079" s="2" t="s">
        <v>73</v>
      </c>
      <c r="N2079" s="3">
        <v>2577915.27</v>
      </c>
      <c r="O2079" s="3" t="s">
        <v>57</v>
      </c>
      <c r="P2079" s="4">
        <f>IF(O2079="吨",N2079*1000,IF(O2079="万立方米",N2079*10000,""))</f>
        <v>2577915270.0</v>
      </c>
      <c r="Q2079" s="2" t="s">
        <v>58</v>
      </c>
      <c r="R2079" s="2" t="s">
        <v>59</v>
      </c>
      <c r="S2079" s="2" t="s">
        <v>74</v>
      </c>
      <c r="T2079" s="2" t="s">
        <v>75</v>
      </c>
      <c r="U2079" s="4">
        <f>1.5</f>
        <v>1.5</v>
      </c>
      <c r="V2079" s="2" t="s">
        <v>62</v>
      </c>
      <c r="W2079" s="2" t="s">
        <v>76</v>
      </c>
      <c r="X2079" s="2" t="s">
        <v>64</v>
      </c>
      <c r="Y2079" s="2" t="s">
        <v>65</v>
      </c>
      <c r="Z2079" s="2">
        <v>0</v>
      </c>
      <c r="AA2079" s="2"/>
      <c r="AB2079" s="2"/>
      <c r="AC2079" s="4">
        <f>P2079*U2079/1000000</f>
        <v>3866.872905</v>
      </c>
      <c r="AD2079" s="4">
        <f>AC2079*(1-Z2079/100)</f>
        <v>3866.872905</v>
      </c>
      <c r="AE2079" s="2" t="s">
        <v>66</v>
      </c>
      <c r="AF2079" s="2" t="s">
        <v>67</v>
      </c>
      <c r="AG2079" s="2"/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2621</v>
      </c>
      <c r="B2080" s="2" t="s">
        <v>2619</v>
      </c>
      <c r="C2080" s="2" t="s">
        <v>47</v>
      </c>
      <c r="D2080" s="2" t="s">
        <v>2526</v>
      </c>
      <c r="E2080" s="2" t="s">
        <v>799</v>
      </c>
      <c r="F2080" s="2" t="s">
        <v>50</v>
      </c>
      <c r="G2080" s="2" t="s">
        <v>51</v>
      </c>
      <c r="H2080" s="2" t="s">
        <v>433</v>
      </c>
      <c r="I2080" s="2" t="s">
        <v>53</v>
      </c>
      <c r="J2080" s="2" t="s">
        <v>270</v>
      </c>
      <c r="K2080" s="2" t="s">
        <v>55</v>
      </c>
      <c r="L2080" s="2" t="s">
        <v>51</v>
      </c>
      <c r="M2080" s="2" t="s">
        <v>78</v>
      </c>
      <c r="N2080" s="3">
        <v>2577915.27</v>
      </c>
      <c r="O2080" s="3" t="s">
        <v>57</v>
      </c>
      <c r="P2080" s="4">
        <f>IF(O2080="吨",N2080*1000,IF(O2080="万立方米",N2080*10000,""))</f>
        <v>2577915270.0</v>
      </c>
      <c r="Q2080" s="2" t="s">
        <v>58</v>
      </c>
      <c r="R2080" s="2" t="s">
        <v>59</v>
      </c>
      <c r="S2080" s="2" t="s">
        <v>79</v>
      </c>
      <c r="T2080" s="2" t="s">
        <v>75</v>
      </c>
      <c r="U2080" s="4">
        <f>6.0</f>
        <v>6.0</v>
      </c>
      <c r="V2080" s="2" t="s">
        <v>62</v>
      </c>
      <c r="W2080" s="2" t="s">
        <v>80</v>
      </c>
      <c r="X2080" s="2" t="s">
        <v>64</v>
      </c>
      <c r="Y2080" s="2" t="s">
        <v>65</v>
      </c>
      <c r="Z2080" s="2">
        <v>0</v>
      </c>
      <c r="AA2080" s="2"/>
      <c r="AB2080" s="2"/>
      <c r="AC2080" s="4">
        <f>P2080*U2080/1000000</f>
        <v>15467.49162</v>
      </c>
      <c r="AD2080" s="4">
        <f>AC2080*(1-Z2080/100)</f>
        <v>15467.49162</v>
      </c>
      <c r="AE2080" s="2" t="s">
        <v>66</v>
      </c>
      <c r="AF2080" s="2" t="s">
        <v>67</v>
      </c>
      <c r="AG2080" s="2"/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2622</v>
      </c>
      <c r="B2081" s="2" t="s">
        <v>2619</v>
      </c>
      <c r="C2081" s="2" t="s">
        <v>47</v>
      </c>
      <c r="D2081" s="2" t="s">
        <v>2526</v>
      </c>
      <c r="E2081" s="2" t="s">
        <v>799</v>
      </c>
      <c r="F2081" s="2" t="s">
        <v>50</v>
      </c>
      <c r="G2081" s="2" t="s">
        <v>51</v>
      </c>
      <c r="H2081" s="2" t="s">
        <v>433</v>
      </c>
      <c r="I2081" s="2" t="s">
        <v>53</v>
      </c>
      <c r="J2081" s="2" t="s">
        <v>270</v>
      </c>
      <c r="K2081" s="2" t="s">
        <v>55</v>
      </c>
      <c r="L2081" s="2" t="s">
        <v>51</v>
      </c>
      <c r="M2081" s="2" t="s">
        <v>82</v>
      </c>
      <c r="N2081" s="3">
        <v>2577915.27</v>
      </c>
      <c r="O2081" s="3" t="s">
        <v>57</v>
      </c>
      <c r="P2081" s="4">
        <f>IF(O2081="吨",N2081*1000,IF(O2081="万立方米",N2081*10000,""))</f>
        <v>2577915270.0</v>
      </c>
      <c r="Q2081" s="2" t="s">
        <v>58</v>
      </c>
      <c r="R2081" s="2" t="s">
        <v>59</v>
      </c>
      <c r="S2081" s="2" t="s">
        <v>83</v>
      </c>
      <c r="T2081" s="2" t="s">
        <v>61</v>
      </c>
      <c r="U2081" s="4">
        <f>0.35</f>
        <v>0.35</v>
      </c>
      <c r="V2081" s="2" t="s">
        <v>62</v>
      </c>
      <c r="W2081" s="2" t="s">
        <v>84</v>
      </c>
      <c r="X2081" s="2" t="s">
        <v>64</v>
      </c>
      <c r="Y2081" s="2" t="s">
        <v>65</v>
      </c>
      <c r="Z2081" s="2">
        <v>0</v>
      </c>
      <c r="AA2081" s="2"/>
      <c r="AB2081" s="2"/>
      <c r="AC2081" s="4">
        <f>P2081*U2081/1000000</f>
        <v>902.2703445</v>
      </c>
      <c r="AD2081" s="4">
        <f>AC2081*(1-Z2081/100)</f>
        <v>902.2703445</v>
      </c>
      <c r="AE2081" s="2" t="s">
        <v>66</v>
      </c>
      <c r="AF2081" s="2" t="s">
        <v>67</v>
      </c>
      <c r="AG2081" s="2"/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2623</v>
      </c>
      <c r="B2082" s="2" t="s">
        <v>2619</v>
      </c>
      <c r="C2082" s="2" t="s">
        <v>47</v>
      </c>
      <c r="D2082" s="2" t="s">
        <v>2526</v>
      </c>
      <c r="E2082" s="2" t="s">
        <v>799</v>
      </c>
      <c r="F2082" s="2" t="s">
        <v>50</v>
      </c>
      <c r="G2082" s="2" t="s">
        <v>51</v>
      </c>
      <c r="H2082" s="2" t="s">
        <v>433</v>
      </c>
      <c r="I2082" s="2" t="s">
        <v>53</v>
      </c>
      <c r="J2082" s="2" t="s">
        <v>270</v>
      </c>
      <c r="K2082" s="2" t="s">
        <v>55</v>
      </c>
      <c r="L2082" s="2" t="s">
        <v>51</v>
      </c>
      <c r="M2082" s="2" t="s">
        <v>86</v>
      </c>
      <c r="N2082" s="3">
        <v>2577915.27</v>
      </c>
      <c r="O2082" s="3" t="s">
        <v>57</v>
      </c>
      <c r="P2082" s="4">
        <f>IF(O2082="吨",N2082*1000,IF(O2082="万立方米",N2082*10000,""))</f>
        <v>2577915270.0</v>
      </c>
      <c r="Q2082" s="2" t="s">
        <v>58</v>
      </c>
      <c r="R2082" s="2" t="s">
        <v>59</v>
      </c>
      <c r="S2082" s="2" t="s">
        <v>87</v>
      </c>
      <c r="T2082" s="2" t="s">
        <v>88</v>
      </c>
      <c r="U2082" s="4">
        <f>0.75</f>
        <v>0.75</v>
      </c>
      <c r="V2082" s="2" t="s">
        <v>62</v>
      </c>
      <c r="W2082" s="2" t="s">
        <v>89</v>
      </c>
      <c r="X2082" s="2" t="s">
        <v>64</v>
      </c>
      <c r="Y2082" s="2" t="s">
        <v>65</v>
      </c>
      <c r="Z2082" s="2">
        <v>0</v>
      </c>
      <c r="AA2082" s="2"/>
      <c r="AB2082" s="2"/>
      <c r="AC2082" s="4">
        <f>P2082*U2082/1000000</f>
        <v>1933.4364525</v>
      </c>
      <c r="AD2082" s="4">
        <f>AC2083*(1-AA2082/100)+(AC2082-AC2083)*(1-AB2082/100)</f>
        <v>1933.4364525</v>
      </c>
      <c r="AE2082" s="2" t="s">
        <v>66</v>
      </c>
      <c r="AF2082" s="2" t="s">
        <v>67</v>
      </c>
      <c r="AG2082" s="2"/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2624</v>
      </c>
      <c r="B2083" s="2" t="s">
        <v>2619</v>
      </c>
      <c r="C2083" s="2" t="s">
        <v>47</v>
      </c>
      <c r="D2083" s="2" t="s">
        <v>2526</v>
      </c>
      <c r="E2083" s="2" t="s">
        <v>799</v>
      </c>
      <c r="F2083" s="2" t="s">
        <v>50</v>
      </c>
      <c r="G2083" s="2" t="s">
        <v>51</v>
      </c>
      <c r="H2083" s="2" t="s">
        <v>433</v>
      </c>
      <c r="I2083" s="2" t="s">
        <v>53</v>
      </c>
      <c r="J2083" s="2" t="s">
        <v>270</v>
      </c>
      <c r="K2083" s="2" t="s">
        <v>55</v>
      </c>
      <c r="L2083" s="2" t="s">
        <v>51</v>
      </c>
      <c r="M2083" s="2" t="s">
        <v>91</v>
      </c>
      <c r="N2083" s="3">
        <v>2577915.27</v>
      </c>
      <c r="O2083" s="3" t="s">
        <v>57</v>
      </c>
      <c r="P2083" s="4">
        <f>IF(O2083="吨",N2083*1000,IF(O2083="万立方米",N2083*10000,""))</f>
        <v>2577915270.0</v>
      </c>
      <c r="Q2083" s="2" t="s">
        <v>58</v>
      </c>
      <c r="R2083" s="2" t="s">
        <v>59</v>
      </c>
      <c r="S2083" s="2" t="s">
        <v>92</v>
      </c>
      <c r="T2083" s="2" t="s">
        <v>88</v>
      </c>
      <c r="U2083" s="4">
        <f>0.75</f>
        <v>0.75</v>
      </c>
      <c r="V2083" s="2" t="s">
        <v>62</v>
      </c>
      <c r="W2083" s="2" t="s">
        <v>93</v>
      </c>
      <c r="X2083" s="2" t="s">
        <v>64</v>
      </c>
      <c r="Y2083" s="2" t="s">
        <v>65</v>
      </c>
      <c r="Z2083" s="2">
        <v>0</v>
      </c>
      <c r="AA2083" s="2"/>
      <c r="AB2083" s="2"/>
      <c r="AC2083" s="4">
        <f>P2083*U2083/1000000</f>
        <v>1933.4364525</v>
      </c>
      <c r="AD2083" s="4">
        <f>AC2083*(1-Z2083/100)</f>
        <v>1933.4364525</v>
      </c>
      <c r="AE2083" s="2" t="s">
        <v>66</v>
      </c>
      <c r="AF2083" s="2" t="s">
        <v>67</v>
      </c>
      <c r="AG2083" s="2"/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2625</v>
      </c>
      <c r="B2084" s="2" t="s">
        <v>2619</v>
      </c>
      <c r="C2084" s="2" t="s">
        <v>47</v>
      </c>
      <c r="D2084" s="2" t="s">
        <v>2526</v>
      </c>
      <c r="E2084" s="2" t="s">
        <v>799</v>
      </c>
      <c r="F2084" s="2" t="s">
        <v>50</v>
      </c>
      <c r="G2084" s="2" t="s">
        <v>51</v>
      </c>
      <c r="H2084" s="2" t="s">
        <v>433</v>
      </c>
      <c r="I2084" s="2" t="s">
        <v>53</v>
      </c>
      <c r="J2084" s="2" t="s">
        <v>270</v>
      </c>
      <c r="K2084" s="2" t="s">
        <v>55</v>
      </c>
      <c r="L2084" s="2" t="s">
        <v>51</v>
      </c>
      <c r="M2084" s="2" t="s">
        <v>95</v>
      </c>
      <c r="N2084" s="3">
        <v>2577915.27</v>
      </c>
      <c r="O2084" s="3" t="s">
        <v>57</v>
      </c>
      <c r="P2084" s="4">
        <f>IF(O2084="吨",N2084*1000,IF(O2084="万立方米",N2084*10000,""))</f>
        <v>2577915270.0</v>
      </c>
      <c r="Q2084" s="2" t="s">
        <v>58</v>
      </c>
      <c r="R2084" s="2" t="s">
        <v>59</v>
      </c>
      <c r="S2084" s="2" t="s">
        <v>96</v>
      </c>
      <c r="T2084" s="2" t="s">
        <v>97</v>
      </c>
      <c r="U2084" s="4">
        <f>1.7</f>
        <v>1.7</v>
      </c>
      <c r="V2084" s="2" t="s">
        <v>62</v>
      </c>
      <c r="W2084" s="2" t="s">
        <v>98</v>
      </c>
      <c r="X2084" s="2" t="s">
        <v>64</v>
      </c>
      <c r="Y2084" s="2" t="s">
        <v>65</v>
      </c>
      <c r="Z2084" s="2">
        <v>0</v>
      </c>
      <c r="AA2084" s="2"/>
      <c r="AB2084" s="2"/>
      <c r="AC2084" s="4">
        <f>P2084*U2084/1000000</f>
        <v>4382.455959</v>
      </c>
      <c r="AD2084" s="4">
        <f>AC2084*(1-Z2084/100)</f>
        <v>4382.455959</v>
      </c>
      <c r="AE2084" s="2" t="s">
        <v>66</v>
      </c>
      <c r="AF2084" s="2" t="s">
        <v>67</v>
      </c>
      <c r="AG2084" s="2"/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2626</v>
      </c>
      <c r="B2085" s="2" t="s">
        <v>2619</v>
      </c>
      <c r="C2085" s="2" t="s">
        <v>47</v>
      </c>
      <c r="D2085" s="2" t="s">
        <v>2526</v>
      </c>
      <c r="E2085" s="2" t="s">
        <v>799</v>
      </c>
      <c r="F2085" s="2" t="s">
        <v>50</v>
      </c>
      <c r="G2085" s="2" t="s">
        <v>51</v>
      </c>
      <c r="H2085" s="2" t="s">
        <v>433</v>
      </c>
      <c r="I2085" s="2" t="s">
        <v>53</v>
      </c>
      <c r="J2085" s="2" t="s">
        <v>270</v>
      </c>
      <c r="K2085" s="2" t="s">
        <v>55</v>
      </c>
      <c r="L2085" s="2" t="s">
        <v>51</v>
      </c>
      <c r="M2085" s="2" t="s">
        <v>100</v>
      </c>
      <c r="N2085" s="3">
        <v>2577915.27</v>
      </c>
      <c r="O2085" s="3" t="s">
        <v>57</v>
      </c>
      <c r="P2085" s="4">
        <f>IF(O2085="吨",N2085*1000,IF(O2085="万立方米",N2085*10000,""))</f>
        <v>2577915270.0</v>
      </c>
      <c r="Q2085" s="2" t="s">
        <v>58</v>
      </c>
      <c r="R2085" s="2" t="s">
        <v>59</v>
      </c>
      <c r="S2085" s="2" t="s">
        <v>101</v>
      </c>
      <c r="T2085" s="2" t="s">
        <v>75</v>
      </c>
      <c r="U2085" s="4">
        <f>0.12</f>
        <v>0.12</v>
      </c>
      <c r="V2085" s="2" t="s">
        <v>62</v>
      </c>
      <c r="W2085" s="2" t="s">
        <v>102</v>
      </c>
      <c r="X2085" s="2" t="s">
        <v>64</v>
      </c>
      <c r="Y2085" s="2" t="s">
        <v>65</v>
      </c>
      <c r="Z2085" s="2">
        <v>0</v>
      </c>
      <c r="AA2085" s="2"/>
      <c r="AB2085" s="2"/>
      <c r="AC2085" s="4">
        <f>P2085*U2085/1000000</f>
        <v>309.34983239999997</v>
      </c>
      <c r="AD2085" s="4">
        <f>AC2085*(1-Z2085/100)</f>
        <v>309.34983239999997</v>
      </c>
      <c r="AE2085" s="2" t="s">
        <v>66</v>
      </c>
      <c r="AF2085" s="2" t="s">
        <v>67</v>
      </c>
      <c r="AG2085" s="2"/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2627</v>
      </c>
      <c r="B2086" s="2" t="s">
        <v>2619</v>
      </c>
      <c r="C2086" s="2" t="s">
        <v>47</v>
      </c>
      <c r="D2086" s="2" t="s">
        <v>2526</v>
      </c>
      <c r="E2086" s="2" t="s">
        <v>799</v>
      </c>
      <c r="F2086" s="2" t="s">
        <v>50</v>
      </c>
      <c r="G2086" s="2" t="s">
        <v>51</v>
      </c>
      <c r="H2086" s="2" t="s">
        <v>433</v>
      </c>
      <c r="I2086" s="2"/>
      <c r="J2086" s="2"/>
      <c r="K2086" s="2"/>
      <c r="L2086" s="2"/>
      <c r="M2086" s="2" t="s">
        <v>104</v>
      </c>
      <c r="N2086" s="3"/>
      <c r="O2086" s="3"/>
      <c r="P2086" s="4">
        <v>0.0</v>
      </c>
      <c r="Q2086" s="2" t="s">
        <v>105</v>
      </c>
      <c r="R2086" s="2" t="s">
        <v>106</v>
      </c>
      <c r="S2086" s="2" t="s">
        <v>107</v>
      </c>
      <c r="T2086" s="2" t="s">
        <v>108</v>
      </c>
      <c r="U2086" s="4">
        <f>0.0</f>
        <v>0.0</v>
      </c>
      <c r="V2086" s="2" t="s">
        <v>109</v>
      </c>
      <c r="W2086" s="2" t="s">
        <v>110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134</v>
      </c>
      <c r="AH2086" s="2" t="s">
        <v>69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2628</v>
      </c>
      <c r="B2087" s="2" t="s">
        <v>2629</v>
      </c>
      <c r="C2087" s="2" t="s">
        <v>47</v>
      </c>
      <c r="D2087" s="2" t="s">
        <v>2630</v>
      </c>
      <c r="E2087" s="2" t="s">
        <v>227</v>
      </c>
      <c r="F2087" s="2" t="s">
        <v>50</v>
      </c>
      <c r="G2087" s="2" t="s">
        <v>179</v>
      </c>
      <c r="H2087" s="2" t="s">
        <v>138</v>
      </c>
      <c r="I2087" s="2" t="s">
        <v>53</v>
      </c>
      <c r="J2087" s="2" t="s">
        <v>180</v>
      </c>
      <c r="K2087" s="2" t="s">
        <v>180</v>
      </c>
      <c r="L2087" s="2" t="s">
        <v>181</v>
      </c>
      <c r="M2087" s="2" t="s">
        <v>56</v>
      </c>
      <c r="N2087" s="3">
        <v>21907.332</v>
      </c>
      <c r="O2087" s="3" t="s">
        <v>182</v>
      </c>
      <c r="P2087" s="4">
        <f>IF(O2087="吨",N2087*1000,IF(O2087="万立方米",N2087*10000,""))</f>
        <v>219073320.0</v>
      </c>
      <c r="Q2087" s="2" t="s">
        <v>183</v>
      </c>
      <c r="R2087" s="2" t="s">
        <v>184</v>
      </c>
      <c r="S2087" s="2" t="s">
        <v>185</v>
      </c>
      <c r="T2087" s="2" t="s">
        <v>75</v>
      </c>
      <c r="U2087" s="4">
        <f>0.001</f>
        <v>0.001</v>
      </c>
      <c r="V2087" s="2" t="s">
        <v>186</v>
      </c>
      <c r="W2087" s="2" t="s">
        <v>187</v>
      </c>
      <c r="X2087" s="2" t="s">
        <v>64</v>
      </c>
      <c r="Y2087" s="2" t="s">
        <v>65</v>
      </c>
      <c r="Z2087" s="2">
        <v>0</v>
      </c>
      <c r="AA2087" s="2"/>
      <c r="AB2087" s="2"/>
      <c r="AC2087" s="4">
        <f>P2087*U2087/1000000</f>
        <v>0.21907332000000002</v>
      </c>
      <c r="AD2087" s="4">
        <f>AC2087*(1-Z2087/100)</f>
        <v>0.21907332000000002</v>
      </c>
      <c r="AE2087" s="2" t="s">
        <v>66</v>
      </c>
      <c r="AF2087" s="2" t="s">
        <v>67</v>
      </c>
      <c r="AG2087" s="2" t="s">
        <v>68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2631</v>
      </c>
      <c r="B2088" s="2" t="s">
        <v>2629</v>
      </c>
      <c r="C2088" s="2" t="s">
        <v>47</v>
      </c>
      <c r="D2088" s="2" t="s">
        <v>2630</v>
      </c>
      <c r="E2088" s="2" t="s">
        <v>227</v>
      </c>
      <c r="F2088" s="2" t="s">
        <v>50</v>
      </c>
      <c r="G2088" s="2" t="s">
        <v>179</v>
      </c>
      <c r="H2088" s="2" t="s">
        <v>138</v>
      </c>
      <c r="I2088" s="2" t="s">
        <v>53</v>
      </c>
      <c r="J2088" s="2" t="s">
        <v>180</v>
      </c>
      <c r="K2088" s="2" t="s">
        <v>180</v>
      </c>
      <c r="L2088" s="2" t="s">
        <v>181</v>
      </c>
      <c r="M2088" s="2" t="s">
        <v>73</v>
      </c>
      <c r="N2088" s="3">
        <v>21907.332</v>
      </c>
      <c r="O2088" s="3" t="s">
        <v>182</v>
      </c>
      <c r="P2088" s="4">
        <f>IF(O2088="吨",N2088*1000,IF(O2088="万立方米",N2088*10000,""))</f>
        <v>219073320.0</v>
      </c>
      <c r="Q2088" s="2" t="s">
        <v>183</v>
      </c>
      <c r="R2088" s="2" t="s">
        <v>184</v>
      </c>
      <c r="S2088" s="2" t="s">
        <v>189</v>
      </c>
      <c r="T2088" s="2" t="s">
        <v>75</v>
      </c>
      <c r="U2088" s="4">
        <f>0.35</f>
        <v>0.35</v>
      </c>
      <c r="V2088" s="2" t="s">
        <v>186</v>
      </c>
      <c r="W2088" s="2" t="s">
        <v>190</v>
      </c>
      <c r="X2088" s="2" t="s">
        <v>64</v>
      </c>
      <c r="Y2088" s="2" t="s">
        <v>65</v>
      </c>
      <c r="Z2088" s="2">
        <v>0</v>
      </c>
      <c r="AA2088" s="2"/>
      <c r="AB2088" s="2"/>
      <c r="AC2088" s="4">
        <f>P2088*U2088/1000000</f>
        <v>76.675662</v>
      </c>
      <c r="AD2088" s="4">
        <f>AC2088*(1-Z2088/100)</f>
        <v>76.675662</v>
      </c>
      <c r="AE2088" s="2" t="s">
        <v>66</v>
      </c>
      <c r="AF2088" s="2" t="s">
        <v>67</v>
      </c>
      <c r="AG2088" s="2" t="s">
        <v>68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2632</v>
      </c>
      <c r="B2089" s="2" t="s">
        <v>2629</v>
      </c>
      <c r="C2089" s="2" t="s">
        <v>47</v>
      </c>
      <c r="D2089" s="2" t="s">
        <v>2630</v>
      </c>
      <c r="E2089" s="2" t="s">
        <v>227</v>
      </c>
      <c r="F2089" s="2" t="s">
        <v>50</v>
      </c>
      <c r="G2089" s="2" t="s">
        <v>179</v>
      </c>
      <c r="H2089" s="2" t="s">
        <v>138</v>
      </c>
      <c r="I2089" s="2" t="s">
        <v>53</v>
      </c>
      <c r="J2089" s="2" t="s">
        <v>180</v>
      </c>
      <c r="K2089" s="2" t="s">
        <v>180</v>
      </c>
      <c r="L2089" s="2" t="s">
        <v>181</v>
      </c>
      <c r="M2089" s="2" t="s">
        <v>78</v>
      </c>
      <c r="N2089" s="3">
        <v>21907.332</v>
      </c>
      <c r="O2089" s="3" t="s">
        <v>182</v>
      </c>
      <c r="P2089" s="4">
        <f>IF(O2089="吨",N2089*1000,IF(O2089="万立方米",N2089*10000,""))</f>
        <v>219073320.0</v>
      </c>
      <c r="Q2089" s="2" t="s">
        <v>183</v>
      </c>
      <c r="R2089" s="2" t="s">
        <v>184</v>
      </c>
      <c r="S2089" s="2" t="s">
        <v>192</v>
      </c>
      <c r="T2089" s="2" t="s">
        <v>75</v>
      </c>
      <c r="U2089" s="4">
        <f>1.2</f>
        <v>1.2</v>
      </c>
      <c r="V2089" s="2" t="s">
        <v>186</v>
      </c>
      <c r="W2089" s="2" t="s">
        <v>193</v>
      </c>
      <c r="X2089" s="2" t="s">
        <v>64</v>
      </c>
      <c r="Y2089" s="2" t="s">
        <v>65</v>
      </c>
      <c r="Z2089" s="2">
        <v>0</v>
      </c>
      <c r="AA2089" s="2"/>
      <c r="AB2089" s="2"/>
      <c r="AC2089" s="4">
        <f>P2089*U2089/1000000</f>
        <v>262.887984</v>
      </c>
      <c r="AD2089" s="4">
        <f>AC2089*(1-Z2089/100)</f>
        <v>262.887984</v>
      </c>
      <c r="AE2089" s="2" t="s">
        <v>66</v>
      </c>
      <c r="AF2089" s="2" t="s">
        <v>67</v>
      </c>
      <c r="AG2089" s="2" t="s">
        <v>68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2633</v>
      </c>
      <c r="B2090" s="2" t="s">
        <v>2629</v>
      </c>
      <c r="C2090" s="2" t="s">
        <v>47</v>
      </c>
      <c r="D2090" s="2" t="s">
        <v>2630</v>
      </c>
      <c r="E2090" s="2" t="s">
        <v>227</v>
      </c>
      <c r="F2090" s="2" t="s">
        <v>50</v>
      </c>
      <c r="G2090" s="2" t="s">
        <v>179</v>
      </c>
      <c r="H2090" s="2" t="s">
        <v>138</v>
      </c>
      <c r="I2090" s="2" t="s">
        <v>53</v>
      </c>
      <c r="J2090" s="2" t="s">
        <v>180</v>
      </c>
      <c r="K2090" s="2" t="s">
        <v>180</v>
      </c>
      <c r="L2090" s="2" t="s">
        <v>181</v>
      </c>
      <c r="M2090" s="2" t="s">
        <v>82</v>
      </c>
      <c r="N2090" s="3">
        <v>21907.332</v>
      </c>
      <c r="O2090" s="3" t="s">
        <v>182</v>
      </c>
      <c r="P2090" s="4">
        <f>IF(O2090="吨",N2090*1000,IF(O2090="万立方米",N2090*10000,""))</f>
        <v>219073320.0</v>
      </c>
      <c r="Q2090" s="2" t="s">
        <v>183</v>
      </c>
      <c r="R2090" s="2" t="s">
        <v>184</v>
      </c>
      <c r="S2090" s="2" t="s">
        <v>195</v>
      </c>
      <c r="T2090" s="2" t="s">
        <v>75</v>
      </c>
      <c r="U2090" s="4">
        <f>0.002</f>
        <v>0.002</v>
      </c>
      <c r="V2090" s="2" t="s">
        <v>186</v>
      </c>
      <c r="W2090" s="2" t="s">
        <v>196</v>
      </c>
      <c r="X2090" s="2" t="s">
        <v>64</v>
      </c>
      <c r="Y2090" s="2" t="s">
        <v>65</v>
      </c>
      <c r="Z2090" s="2">
        <v>0</v>
      </c>
      <c r="AA2090" s="2"/>
      <c r="AB2090" s="2"/>
      <c r="AC2090" s="4">
        <f>P2090*U2090/1000000</f>
        <v>0.43814664000000003</v>
      </c>
      <c r="AD2090" s="4">
        <f>AC2090*(1-Z2090/100)</f>
        <v>0.43814664000000003</v>
      </c>
      <c r="AE2090" s="2" t="s">
        <v>66</v>
      </c>
      <c r="AF2090" s="2" t="s">
        <v>67</v>
      </c>
      <c r="AG2090" s="2" t="s">
        <v>68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2634</v>
      </c>
      <c r="B2091" s="2" t="s">
        <v>2629</v>
      </c>
      <c r="C2091" s="2" t="s">
        <v>47</v>
      </c>
      <c r="D2091" s="2" t="s">
        <v>2630</v>
      </c>
      <c r="E2091" s="2" t="s">
        <v>227</v>
      </c>
      <c r="F2091" s="2" t="s">
        <v>50</v>
      </c>
      <c r="G2091" s="2" t="s">
        <v>179</v>
      </c>
      <c r="H2091" s="2" t="s">
        <v>138</v>
      </c>
      <c r="I2091" s="2" t="s">
        <v>53</v>
      </c>
      <c r="J2091" s="2" t="s">
        <v>180</v>
      </c>
      <c r="K2091" s="2" t="s">
        <v>180</v>
      </c>
      <c r="L2091" s="2" t="s">
        <v>181</v>
      </c>
      <c r="M2091" s="2" t="s">
        <v>86</v>
      </c>
      <c r="N2091" s="3">
        <v>21907.332</v>
      </c>
      <c r="O2091" s="3" t="s">
        <v>182</v>
      </c>
      <c r="P2091" s="4">
        <f>IF(O2091="吨",N2091*1000,IF(O2091="万立方米",N2091*10000,""))</f>
        <v>219073320.0</v>
      </c>
      <c r="Q2091" s="2" t="s">
        <v>183</v>
      </c>
      <c r="R2091" s="2" t="s">
        <v>184</v>
      </c>
      <c r="S2091" s="2" t="s">
        <v>198</v>
      </c>
      <c r="T2091" s="2" t="s">
        <v>75</v>
      </c>
      <c r="U2091" s="4">
        <f>0.01</f>
        <v>0.01</v>
      </c>
      <c r="V2091" s="2" t="s">
        <v>186</v>
      </c>
      <c r="W2091" s="2" t="s">
        <v>199</v>
      </c>
      <c r="X2091" s="2" t="s">
        <v>64</v>
      </c>
      <c r="Y2091" s="2" t="s">
        <v>65</v>
      </c>
      <c r="Z2091" s="2">
        <v>0</v>
      </c>
      <c r="AA2091" s="2"/>
      <c r="AB2091" s="2"/>
      <c r="AC2091" s="4">
        <f>P2091*U2091/1000000</f>
        <v>2.1907332000000004</v>
      </c>
      <c r="AD2091" s="4">
        <f>AC2092*(1-AA2091/100)+(AC2091-AC2092)*(1-AB2091/100)</f>
        <v>2.1907332000000004</v>
      </c>
      <c r="AE2091" s="2" t="s">
        <v>66</v>
      </c>
      <c r="AF2091" s="2" t="s">
        <v>67</v>
      </c>
      <c r="AG2091" s="2" t="s">
        <v>68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2635</v>
      </c>
      <c r="B2092" s="2" t="s">
        <v>2629</v>
      </c>
      <c r="C2092" s="2" t="s">
        <v>47</v>
      </c>
      <c r="D2092" s="2" t="s">
        <v>2630</v>
      </c>
      <c r="E2092" s="2" t="s">
        <v>227</v>
      </c>
      <c r="F2092" s="2" t="s">
        <v>50</v>
      </c>
      <c r="G2092" s="2" t="s">
        <v>179</v>
      </c>
      <c r="H2092" s="2" t="s">
        <v>138</v>
      </c>
      <c r="I2092" s="2" t="s">
        <v>53</v>
      </c>
      <c r="J2092" s="2" t="s">
        <v>180</v>
      </c>
      <c r="K2092" s="2" t="s">
        <v>180</v>
      </c>
      <c r="L2092" s="2" t="s">
        <v>181</v>
      </c>
      <c r="M2092" s="2" t="s">
        <v>91</v>
      </c>
      <c r="N2092" s="3">
        <v>21907.332</v>
      </c>
      <c r="O2092" s="3" t="s">
        <v>182</v>
      </c>
      <c r="P2092" s="4">
        <f>IF(O2092="吨",N2092*1000,IF(O2092="万立方米",N2092*10000,""))</f>
        <v>219073320.0</v>
      </c>
      <c r="Q2092" s="2" t="s">
        <v>183</v>
      </c>
      <c r="R2092" s="2" t="s">
        <v>184</v>
      </c>
      <c r="S2092" s="2" t="s">
        <v>201</v>
      </c>
      <c r="T2092" s="2" t="s">
        <v>75</v>
      </c>
      <c r="U2092" s="4">
        <f>0.005</f>
        <v>0.005</v>
      </c>
      <c r="V2092" s="2" t="s">
        <v>186</v>
      </c>
      <c r="W2092" s="2" t="s">
        <v>202</v>
      </c>
      <c r="X2092" s="2" t="s">
        <v>64</v>
      </c>
      <c r="Y2092" s="2" t="s">
        <v>65</v>
      </c>
      <c r="Z2092" s="2">
        <v>0</v>
      </c>
      <c r="AA2092" s="2"/>
      <c r="AB2092" s="2"/>
      <c r="AC2092" s="4">
        <f>P2092*U2092/1000000</f>
        <v>1.0953666000000002</v>
      </c>
      <c r="AD2092" s="4">
        <f>AC2092*(1-Z2092/100)</f>
        <v>1.0953666000000002</v>
      </c>
      <c r="AE2092" s="2" t="s">
        <v>66</v>
      </c>
      <c r="AF2092" s="2" t="s">
        <v>67</v>
      </c>
      <c r="AG2092" s="2" t="s">
        <v>68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2636</v>
      </c>
      <c r="B2093" s="2" t="s">
        <v>2629</v>
      </c>
      <c r="C2093" s="2" t="s">
        <v>47</v>
      </c>
      <c r="D2093" s="2" t="s">
        <v>2630</v>
      </c>
      <c r="E2093" s="2" t="s">
        <v>227</v>
      </c>
      <c r="F2093" s="2" t="s">
        <v>50</v>
      </c>
      <c r="G2093" s="2" t="s">
        <v>179</v>
      </c>
      <c r="H2093" s="2" t="s">
        <v>138</v>
      </c>
      <c r="I2093" s="2" t="s">
        <v>53</v>
      </c>
      <c r="J2093" s="2" t="s">
        <v>180</v>
      </c>
      <c r="K2093" s="2" t="s">
        <v>180</v>
      </c>
      <c r="L2093" s="2" t="s">
        <v>181</v>
      </c>
      <c r="M2093" s="2" t="s">
        <v>95</v>
      </c>
      <c r="N2093" s="3">
        <v>21907.332</v>
      </c>
      <c r="O2093" s="3" t="s">
        <v>182</v>
      </c>
      <c r="P2093" s="4">
        <f>IF(O2093="吨",N2093*1000,IF(O2093="万立方米",N2093*10000,""))</f>
        <v>219073320.0</v>
      </c>
      <c r="Q2093" s="2" t="s">
        <v>183</v>
      </c>
      <c r="R2093" s="2" t="s">
        <v>184</v>
      </c>
      <c r="S2093" s="2" t="s">
        <v>204</v>
      </c>
      <c r="T2093" s="2" t="s">
        <v>75</v>
      </c>
      <c r="U2093" s="4">
        <f>0.005</f>
        <v>0.005</v>
      </c>
      <c r="V2093" s="2" t="s">
        <v>186</v>
      </c>
      <c r="W2093" s="2" t="s">
        <v>205</v>
      </c>
      <c r="X2093" s="2" t="s">
        <v>64</v>
      </c>
      <c r="Y2093" s="2" t="s">
        <v>65</v>
      </c>
      <c r="Z2093" s="2">
        <v>0</v>
      </c>
      <c r="AA2093" s="2"/>
      <c r="AB2093" s="2"/>
      <c r="AC2093" s="4">
        <f>P2093*U2093/1000000</f>
        <v>1.0953666000000002</v>
      </c>
      <c r="AD2093" s="4">
        <f>AC2093*(1-Z2093/100)</f>
        <v>1.0953666000000002</v>
      </c>
      <c r="AE2093" s="2" t="s">
        <v>66</v>
      </c>
      <c r="AF2093" s="2" t="s">
        <v>67</v>
      </c>
      <c r="AG2093" s="2" t="s">
        <v>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2637</v>
      </c>
      <c r="B2094" s="2" t="s">
        <v>2629</v>
      </c>
      <c r="C2094" s="2" t="s">
        <v>47</v>
      </c>
      <c r="D2094" s="2" t="s">
        <v>2630</v>
      </c>
      <c r="E2094" s="2" t="s">
        <v>227</v>
      </c>
      <c r="F2094" s="2" t="s">
        <v>50</v>
      </c>
      <c r="G2094" s="2" t="s">
        <v>179</v>
      </c>
      <c r="H2094" s="2" t="s">
        <v>138</v>
      </c>
      <c r="I2094" s="2" t="s">
        <v>53</v>
      </c>
      <c r="J2094" s="2" t="s">
        <v>180</v>
      </c>
      <c r="K2094" s="2" t="s">
        <v>180</v>
      </c>
      <c r="L2094" s="2" t="s">
        <v>181</v>
      </c>
      <c r="M2094" s="2" t="s">
        <v>100</v>
      </c>
      <c r="N2094" s="3">
        <v>21907.332</v>
      </c>
      <c r="O2094" s="3" t="s">
        <v>182</v>
      </c>
      <c r="P2094" s="4">
        <f>IF(O2094="吨",N2094*1000,IF(O2094="万立方米",N2094*10000,""))</f>
        <v>219073320.0</v>
      </c>
      <c r="Q2094" s="2" t="s">
        <v>183</v>
      </c>
      <c r="R2094" s="2" t="s">
        <v>184</v>
      </c>
      <c r="S2094" s="2" t="s">
        <v>207</v>
      </c>
      <c r="T2094" s="2" t="s">
        <v>75</v>
      </c>
      <c r="U2094" s="4">
        <f>0.02</f>
        <v>0.02</v>
      </c>
      <c r="V2094" s="2" t="s">
        <v>186</v>
      </c>
      <c r="W2094" s="2" t="s">
        <v>208</v>
      </c>
      <c r="X2094" s="2" t="s">
        <v>64</v>
      </c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68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2638</v>
      </c>
      <c r="B2095" s="2" t="s">
        <v>2629</v>
      </c>
      <c r="C2095" s="2" t="s">
        <v>47</v>
      </c>
      <c r="D2095" s="2" t="s">
        <v>2630</v>
      </c>
      <c r="E2095" s="2" t="s">
        <v>227</v>
      </c>
      <c r="F2095" s="2" t="s">
        <v>50</v>
      </c>
      <c r="G2095" s="2" t="s">
        <v>179</v>
      </c>
      <c r="H2095" s="2" t="s">
        <v>138</v>
      </c>
      <c r="I2095" s="2"/>
      <c r="J2095" s="2"/>
      <c r="K2095" s="2" t="s">
        <v>147</v>
      </c>
      <c r="L2095" s="2" t="s">
        <v>148</v>
      </c>
      <c r="M2095" s="2" t="s">
        <v>104</v>
      </c>
      <c r="N2095" s="3"/>
      <c r="O2095" s="3"/>
      <c r="P2095" s="2"/>
      <c r="Q2095" s="2" t="s">
        <v>105</v>
      </c>
      <c r="R2095" s="2" t="s">
        <v>106</v>
      </c>
      <c r="S2095" s="2" t="s">
        <v>107</v>
      </c>
      <c r="T2095" s="2" t="s">
        <v>108</v>
      </c>
      <c r="U2095" s="2"/>
      <c r="V2095" s="2" t="s">
        <v>109</v>
      </c>
      <c r="W2095" s="2" t="s">
        <v>110</v>
      </c>
      <c r="X2095" s="2"/>
      <c r="Y2095" s="2" t="s">
        <v>65</v>
      </c>
      <c r="Z2095" s="2">
        <v>0</v>
      </c>
      <c r="AA2095" s="2"/>
      <c r="AB2095" s="2"/>
      <c r="AC2095" s="2"/>
      <c r="AD2095" s="2"/>
      <c r="AE2095" s="2" t="s">
        <v>123</v>
      </c>
      <c r="AF2095" s="2" t="s">
        <v>222</v>
      </c>
      <c r="AG2095" s="2" t="s">
        <v>223</v>
      </c>
      <c r="AH2095" s="2" t="s">
        <v>69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2639</v>
      </c>
      <c r="B2096" s="2" t="s">
        <v>2640</v>
      </c>
      <c r="C2096" s="2" t="s">
        <v>47</v>
      </c>
      <c r="D2096" s="2" t="s">
        <v>2526</v>
      </c>
      <c r="E2096" s="2" t="s">
        <v>799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270</v>
      </c>
      <c r="K2096" s="2" t="s">
        <v>55</v>
      </c>
      <c r="L2096" s="2" t="s">
        <v>51</v>
      </c>
      <c r="M2096" s="2" t="s">
        <v>56</v>
      </c>
      <c r="N2096" s="3">
        <v>1326970.8</v>
      </c>
      <c r="O2096" s="3" t="s">
        <v>57</v>
      </c>
      <c r="P2096" s="4">
        <f>IF(O2096="吨",N2096*1000,IF(O2096="万立方米",N2096*10000,""))</f>
        <v>1326970800.0</v>
      </c>
      <c r="Q2096" s="2" t="s">
        <v>58</v>
      </c>
      <c r="R2096" s="2" t="s">
        <v>59</v>
      </c>
      <c r="S2096" s="2" t="s">
        <v>60</v>
      </c>
      <c r="T2096" s="2" t="s">
        <v>61</v>
      </c>
      <c r="U2096" s="4">
        <f>0.06</f>
        <v>0.06</v>
      </c>
      <c r="V2096" s="2" t="s">
        <v>62</v>
      </c>
      <c r="W2096" s="2" t="s">
        <v>63</v>
      </c>
      <c r="X2096" s="2" t="s">
        <v>64</v>
      </c>
      <c r="Y2096" s="2" t="s">
        <v>65</v>
      </c>
      <c r="Z2096" s="2">
        <v>0</v>
      </c>
      <c r="AA2096" s="2"/>
      <c r="AB2096" s="2"/>
      <c r="AC2096" s="4">
        <f>P2096*U2096/1000000</f>
        <v>79.618248</v>
      </c>
      <c r="AD2096" s="4">
        <f>AC2096*(1-Z2096/100)</f>
        <v>79.618248</v>
      </c>
      <c r="AE2096" s="2" t="s">
        <v>66</v>
      </c>
      <c r="AF2096" s="2" t="s">
        <v>67</v>
      </c>
      <c r="AG2096" s="2"/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2641</v>
      </c>
      <c r="B2097" s="2" t="s">
        <v>2640</v>
      </c>
      <c r="C2097" s="2" t="s">
        <v>47</v>
      </c>
      <c r="D2097" s="2" t="s">
        <v>2526</v>
      </c>
      <c r="E2097" s="2" t="s">
        <v>799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270</v>
      </c>
      <c r="K2097" s="2" t="s">
        <v>55</v>
      </c>
      <c r="L2097" s="2" t="s">
        <v>51</v>
      </c>
      <c r="M2097" s="2" t="s">
        <v>73</v>
      </c>
      <c r="N2097" s="3">
        <v>1326970.8</v>
      </c>
      <c r="O2097" s="3" t="s">
        <v>57</v>
      </c>
      <c r="P2097" s="4">
        <f>IF(O2097="吨",N2097*1000,IF(O2097="万立方米",N2097*10000,""))</f>
        <v>1326970800.0</v>
      </c>
      <c r="Q2097" s="2" t="s">
        <v>58</v>
      </c>
      <c r="R2097" s="2" t="s">
        <v>59</v>
      </c>
      <c r="S2097" s="2" t="s">
        <v>74</v>
      </c>
      <c r="T2097" s="2" t="s">
        <v>75</v>
      </c>
      <c r="U2097" s="4">
        <f>1.5</f>
        <v>1.5</v>
      </c>
      <c r="V2097" s="2" t="s">
        <v>62</v>
      </c>
      <c r="W2097" s="2" t="s">
        <v>76</v>
      </c>
      <c r="X2097" s="2" t="s">
        <v>64</v>
      </c>
      <c r="Y2097" s="2" t="s">
        <v>65</v>
      </c>
      <c r="Z2097" s="2">
        <v>0</v>
      </c>
      <c r="AA2097" s="2"/>
      <c r="AB2097" s="2"/>
      <c r="AC2097" s="4">
        <f>P2097*U2097/1000000</f>
        <v>1990.4562</v>
      </c>
      <c r="AD2097" s="4">
        <f>AC2097*(1-Z2097/100)</f>
        <v>1990.4562</v>
      </c>
      <c r="AE2097" s="2" t="s">
        <v>66</v>
      </c>
      <c r="AF2097" s="2" t="s">
        <v>67</v>
      </c>
      <c r="AG2097" s="2"/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2642</v>
      </c>
      <c r="B2098" s="2" t="s">
        <v>2640</v>
      </c>
      <c r="C2098" s="2" t="s">
        <v>47</v>
      </c>
      <c r="D2098" s="2" t="s">
        <v>2526</v>
      </c>
      <c r="E2098" s="2" t="s">
        <v>799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270</v>
      </c>
      <c r="K2098" s="2" t="s">
        <v>55</v>
      </c>
      <c r="L2098" s="2" t="s">
        <v>51</v>
      </c>
      <c r="M2098" s="2" t="s">
        <v>78</v>
      </c>
      <c r="N2098" s="3">
        <v>1326970.8</v>
      </c>
      <c r="O2098" s="3" t="s">
        <v>57</v>
      </c>
      <c r="P2098" s="4">
        <f>IF(O2098="吨",N2098*1000,IF(O2098="万立方米",N2098*10000,""))</f>
        <v>1326970800.0</v>
      </c>
      <c r="Q2098" s="2" t="s">
        <v>58</v>
      </c>
      <c r="R2098" s="2" t="s">
        <v>59</v>
      </c>
      <c r="S2098" s="2" t="s">
        <v>79</v>
      </c>
      <c r="T2098" s="2" t="s">
        <v>75</v>
      </c>
      <c r="U2098" s="4">
        <f>6.0</f>
        <v>6.0</v>
      </c>
      <c r="V2098" s="2" t="s">
        <v>62</v>
      </c>
      <c r="W2098" s="2" t="s">
        <v>80</v>
      </c>
      <c r="X2098" s="2" t="s">
        <v>64</v>
      </c>
      <c r="Y2098" s="2" t="s">
        <v>65</v>
      </c>
      <c r="Z2098" s="2">
        <v>0</v>
      </c>
      <c r="AA2098" s="2"/>
      <c r="AB2098" s="2"/>
      <c r="AC2098" s="4">
        <f>P2098*U2098/1000000</f>
        <v>7961.8248</v>
      </c>
      <c r="AD2098" s="4">
        <f>AC2098*(1-Z2098/100)</f>
        <v>7961.8248</v>
      </c>
      <c r="AE2098" s="2" t="s">
        <v>66</v>
      </c>
      <c r="AF2098" s="2" t="s">
        <v>67</v>
      </c>
      <c r="AG2098" s="2"/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2643</v>
      </c>
      <c r="B2099" s="2" t="s">
        <v>2640</v>
      </c>
      <c r="C2099" s="2" t="s">
        <v>47</v>
      </c>
      <c r="D2099" s="2" t="s">
        <v>2526</v>
      </c>
      <c r="E2099" s="2" t="s">
        <v>799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270</v>
      </c>
      <c r="K2099" s="2" t="s">
        <v>55</v>
      </c>
      <c r="L2099" s="2" t="s">
        <v>51</v>
      </c>
      <c r="M2099" s="2" t="s">
        <v>82</v>
      </c>
      <c r="N2099" s="3">
        <v>1326970.8</v>
      </c>
      <c r="O2099" s="3" t="s">
        <v>57</v>
      </c>
      <c r="P2099" s="4">
        <f>IF(O2099="吨",N2099*1000,IF(O2099="万立方米",N2099*10000,""))</f>
        <v>1326970800.0</v>
      </c>
      <c r="Q2099" s="2" t="s">
        <v>58</v>
      </c>
      <c r="R2099" s="2" t="s">
        <v>59</v>
      </c>
      <c r="S2099" s="2" t="s">
        <v>83</v>
      </c>
      <c r="T2099" s="2" t="s">
        <v>61</v>
      </c>
      <c r="U2099" s="4">
        <f>0.35</f>
        <v>0.35</v>
      </c>
      <c r="V2099" s="2" t="s">
        <v>62</v>
      </c>
      <c r="W2099" s="2" t="s">
        <v>84</v>
      </c>
      <c r="X2099" s="2" t="s">
        <v>64</v>
      </c>
      <c r="Y2099" s="2" t="s">
        <v>65</v>
      </c>
      <c r="Z2099" s="2">
        <v>0</v>
      </c>
      <c r="AA2099" s="2"/>
      <c r="AB2099" s="2"/>
      <c r="AC2099" s="4">
        <f>P2099*U2099/1000000</f>
        <v>464.43978</v>
      </c>
      <c r="AD2099" s="4">
        <f>AC2099*(1-Z2099/100)</f>
        <v>464.43978</v>
      </c>
      <c r="AE2099" s="2" t="s">
        <v>66</v>
      </c>
      <c r="AF2099" s="2" t="s">
        <v>67</v>
      </c>
      <c r="AG2099" s="2"/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2644</v>
      </c>
      <c r="B2100" s="2" t="s">
        <v>2640</v>
      </c>
      <c r="C2100" s="2" t="s">
        <v>47</v>
      </c>
      <c r="D2100" s="2" t="s">
        <v>2526</v>
      </c>
      <c r="E2100" s="2" t="s">
        <v>799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270</v>
      </c>
      <c r="K2100" s="2" t="s">
        <v>55</v>
      </c>
      <c r="L2100" s="2" t="s">
        <v>51</v>
      </c>
      <c r="M2100" s="2" t="s">
        <v>86</v>
      </c>
      <c r="N2100" s="3">
        <v>1326970.8</v>
      </c>
      <c r="O2100" s="3" t="s">
        <v>57</v>
      </c>
      <c r="P2100" s="4">
        <f>IF(O2100="吨",N2100*1000,IF(O2100="万立方米",N2100*10000,""))</f>
        <v>1326970800.0</v>
      </c>
      <c r="Q2100" s="2" t="s">
        <v>58</v>
      </c>
      <c r="R2100" s="2" t="s">
        <v>59</v>
      </c>
      <c r="S2100" s="2" t="s">
        <v>87</v>
      </c>
      <c r="T2100" s="2" t="s">
        <v>88</v>
      </c>
      <c r="U2100" s="4">
        <f>0.75</f>
        <v>0.75</v>
      </c>
      <c r="V2100" s="2" t="s">
        <v>62</v>
      </c>
      <c r="W2100" s="2" t="s">
        <v>89</v>
      </c>
      <c r="X2100" s="2" t="s">
        <v>64</v>
      </c>
      <c r="Y2100" s="2" t="s">
        <v>65</v>
      </c>
      <c r="Z2100" s="2">
        <v>0</v>
      </c>
      <c r="AA2100" s="2"/>
      <c r="AB2100" s="2"/>
      <c r="AC2100" s="4">
        <f>P2100*U2100/1000000</f>
        <v>995.2281</v>
      </c>
      <c r="AD2100" s="4">
        <f>AC2101*(1-AA2100/100)+(AC2100-AC2101)*(1-AB2100/100)</f>
        <v>995.2281</v>
      </c>
      <c r="AE2100" s="2" t="s">
        <v>66</v>
      </c>
      <c r="AF2100" s="2" t="s">
        <v>67</v>
      </c>
      <c r="AG2100" s="2"/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2645</v>
      </c>
      <c r="B2101" s="2" t="s">
        <v>2640</v>
      </c>
      <c r="C2101" s="2" t="s">
        <v>47</v>
      </c>
      <c r="D2101" s="2" t="s">
        <v>2526</v>
      </c>
      <c r="E2101" s="2" t="s">
        <v>799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270</v>
      </c>
      <c r="K2101" s="2" t="s">
        <v>55</v>
      </c>
      <c r="L2101" s="2" t="s">
        <v>51</v>
      </c>
      <c r="M2101" s="2" t="s">
        <v>91</v>
      </c>
      <c r="N2101" s="3">
        <v>1326970.8</v>
      </c>
      <c r="O2101" s="3" t="s">
        <v>57</v>
      </c>
      <c r="P2101" s="4">
        <f>IF(O2101="吨",N2101*1000,IF(O2101="万立方米",N2101*10000,""))</f>
        <v>1326970800.0</v>
      </c>
      <c r="Q2101" s="2" t="s">
        <v>58</v>
      </c>
      <c r="R2101" s="2" t="s">
        <v>59</v>
      </c>
      <c r="S2101" s="2" t="s">
        <v>92</v>
      </c>
      <c r="T2101" s="2" t="s">
        <v>88</v>
      </c>
      <c r="U2101" s="4">
        <f>0.75</f>
        <v>0.75</v>
      </c>
      <c r="V2101" s="2" t="s">
        <v>62</v>
      </c>
      <c r="W2101" s="2" t="s">
        <v>93</v>
      </c>
      <c r="X2101" s="2" t="s">
        <v>64</v>
      </c>
      <c r="Y2101" s="2" t="s">
        <v>65</v>
      </c>
      <c r="Z2101" s="2">
        <v>0</v>
      </c>
      <c r="AA2101" s="2"/>
      <c r="AB2101" s="2"/>
      <c r="AC2101" s="4">
        <f>P2101*U2101/1000000</f>
        <v>995.2281</v>
      </c>
      <c r="AD2101" s="4">
        <f>AC2101*(1-Z2101/100)</f>
        <v>995.2281</v>
      </c>
      <c r="AE2101" s="2" t="s">
        <v>66</v>
      </c>
      <c r="AF2101" s="2" t="s">
        <v>67</v>
      </c>
      <c r="AG2101" s="2"/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2646</v>
      </c>
      <c r="B2102" s="2" t="s">
        <v>2640</v>
      </c>
      <c r="C2102" s="2" t="s">
        <v>47</v>
      </c>
      <c r="D2102" s="2" t="s">
        <v>2526</v>
      </c>
      <c r="E2102" s="2" t="s">
        <v>799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270</v>
      </c>
      <c r="K2102" s="2" t="s">
        <v>55</v>
      </c>
      <c r="L2102" s="2" t="s">
        <v>51</v>
      </c>
      <c r="M2102" s="2" t="s">
        <v>95</v>
      </c>
      <c r="N2102" s="3">
        <v>1326970.8</v>
      </c>
      <c r="O2102" s="3" t="s">
        <v>57</v>
      </c>
      <c r="P2102" s="4">
        <f>IF(O2102="吨",N2102*1000,IF(O2102="万立方米",N2102*10000,""))</f>
        <v>1326970800.0</v>
      </c>
      <c r="Q2102" s="2" t="s">
        <v>58</v>
      </c>
      <c r="R2102" s="2" t="s">
        <v>59</v>
      </c>
      <c r="S2102" s="2" t="s">
        <v>96</v>
      </c>
      <c r="T2102" s="2" t="s">
        <v>97</v>
      </c>
      <c r="U2102" s="4">
        <f>1.7</f>
        <v>1.7</v>
      </c>
      <c r="V2102" s="2" t="s">
        <v>62</v>
      </c>
      <c r="W2102" s="2" t="s">
        <v>98</v>
      </c>
      <c r="X2102" s="2" t="s">
        <v>64</v>
      </c>
      <c r="Y2102" s="2" t="s">
        <v>65</v>
      </c>
      <c r="Z2102" s="2">
        <v>0</v>
      </c>
      <c r="AA2102" s="2"/>
      <c r="AB2102" s="2"/>
      <c r="AC2102" s="4">
        <f>P2102*U2102/1000000</f>
        <v>2255.85036</v>
      </c>
      <c r="AD2102" s="4">
        <f>AC2102*(1-Z2102/100)</f>
        <v>2255.85036</v>
      </c>
      <c r="AE2102" s="2" t="s">
        <v>66</v>
      </c>
      <c r="AF2102" s="2" t="s">
        <v>67</v>
      </c>
      <c r="AG2102" s="2"/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2647</v>
      </c>
      <c r="B2103" s="2" t="s">
        <v>2640</v>
      </c>
      <c r="C2103" s="2" t="s">
        <v>47</v>
      </c>
      <c r="D2103" s="2" t="s">
        <v>2526</v>
      </c>
      <c r="E2103" s="2" t="s">
        <v>799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270</v>
      </c>
      <c r="K2103" s="2" t="s">
        <v>55</v>
      </c>
      <c r="L2103" s="2" t="s">
        <v>51</v>
      </c>
      <c r="M2103" s="2" t="s">
        <v>100</v>
      </c>
      <c r="N2103" s="3">
        <v>1326970.8</v>
      </c>
      <c r="O2103" s="3" t="s">
        <v>57</v>
      </c>
      <c r="P2103" s="4">
        <f>IF(O2103="吨",N2103*1000,IF(O2103="万立方米",N2103*10000,""))</f>
        <v>1326970800.0</v>
      </c>
      <c r="Q2103" s="2" t="s">
        <v>58</v>
      </c>
      <c r="R2103" s="2" t="s">
        <v>59</v>
      </c>
      <c r="S2103" s="2" t="s">
        <v>101</v>
      </c>
      <c r="T2103" s="2" t="s">
        <v>75</v>
      </c>
      <c r="U2103" s="4">
        <f>0.12</f>
        <v>0.12</v>
      </c>
      <c r="V2103" s="2" t="s">
        <v>62</v>
      </c>
      <c r="W2103" s="2" t="s">
        <v>102</v>
      </c>
      <c r="X2103" s="2" t="s">
        <v>64</v>
      </c>
      <c r="Y2103" s="2" t="s">
        <v>65</v>
      </c>
      <c r="Z2103" s="2">
        <v>0</v>
      </c>
      <c r="AA2103" s="2"/>
      <c r="AB2103" s="2"/>
      <c r="AC2103" s="4">
        <f>P2103*U2103/1000000</f>
        <v>159.236496</v>
      </c>
      <c r="AD2103" s="4">
        <f>AC2103*(1-Z2103/100)</f>
        <v>159.236496</v>
      </c>
      <c r="AE2103" s="2" t="s">
        <v>66</v>
      </c>
      <c r="AF2103" s="2" t="s">
        <v>67</v>
      </c>
      <c r="AG2103" s="2"/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2648</v>
      </c>
      <c r="B2104" s="2" t="s">
        <v>2640</v>
      </c>
      <c r="C2104" s="2" t="s">
        <v>47</v>
      </c>
      <c r="D2104" s="2" t="s">
        <v>2526</v>
      </c>
      <c r="E2104" s="2" t="s">
        <v>799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104</v>
      </c>
      <c r="N2104" s="3"/>
      <c r="O2104" s="3"/>
      <c r="P2104" s="4">
        <v>0.0</v>
      </c>
      <c r="Q2104" s="2" t="s">
        <v>105</v>
      </c>
      <c r="R2104" s="2" t="s">
        <v>106</v>
      </c>
      <c r="S2104" s="2" t="s">
        <v>107</v>
      </c>
      <c r="T2104" s="2" t="s">
        <v>108</v>
      </c>
      <c r="U2104" s="4">
        <f>0.0</f>
        <v>0.0</v>
      </c>
      <c r="V2104" s="2" t="s">
        <v>109</v>
      </c>
      <c r="W2104" s="2" t="s">
        <v>110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134</v>
      </c>
      <c r="AH2104" s="2" t="s">
        <v>69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2649</v>
      </c>
      <c r="B2105" s="2" t="s">
        <v>2650</v>
      </c>
      <c r="C2105" s="2" t="s">
        <v>47</v>
      </c>
      <c r="D2105" s="2" t="s">
        <v>411</v>
      </c>
      <c r="E2105" s="2" t="s">
        <v>412</v>
      </c>
      <c r="F2105" s="2" t="s">
        <v>228</v>
      </c>
      <c r="G2105" s="2" t="s">
        <v>117</v>
      </c>
      <c r="H2105" s="2" t="s">
        <v>243</v>
      </c>
      <c r="I2105" s="2" t="s">
        <v>53</v>
      </c>
      <c r="J2105" s="2" t="s">
        <v>230</v>
      </c>
      <c r="K2105" s="2" t="s">
        <v>55</v>
      </c>
      <c r="L2105" s="2" t="s">
        <v>51</v>
      </c>
      <c r="M2105" s="2" t="s">
        <v>56</v>
      </c>
      <c r="N2105" s="3">
        <v>91278.36</v>
      </c>
      <c r="O2105" s="3" t="s">
        <v>57</v>
      </c>
      <c r="P2105" s="4">
        <f>IF(O2105="吨",N2105*1000,IF(O2105="万立方米",N2105*10000,""))</f>
        <v>91278360.0</v>
      </c>
      <c r="Q2105" s="2" t="s">
        <v>58</v>
      </c>
      <c r="R2105" s="2" t="s">
        <v>59</v>
      </c>
      <c r="S2105" s="2" t="s">
        <v>60</v>
      </c>
      <c r="T2105" s="2" t="s">
        <v>61</v>
      </c>
      <c r="U2105" s="4">
        <f>0.06</f>
        <v>0.06</v>
      </c>
      <c r="V2105" s="2" t="s">
        <v>62</v>
      </c>
      <c r="W2105" s="2" t="s">
        <v>63</v>
      </c>
      <c r="X2105" s="2" t="s">
        <v>64</v>
      </c>
      <c r="Y2105" s="2" t="s">
        <v>65</v>
      </c>
      <c r="Z2105" s="2">
        <v>0</v>
      </c>
      <c r="AA2105" s="2"/>
      <c r="AB2105" s="2"/>
      <c r="AC2105" s="4">
        <f>P2105*U2105/1000000</f>
        <v>5.476701599999999</v>
      </c>
      <c r="AD2105" s="4">
        <f>AC2105*(1-Z2105/100)</f>
        <v>5.476701599999999</v>
      </c>
      <c r="AE2105" s="2" t="s">
        <v>66</v>
      </c>
      <c r="AF2105" s="2" t="s">
        <v>67</v>
      </c>
      <c r="AG2105" s="2" t="s">
        <v>68</v>
      </c>
      <c r="AH2105" s="2" t="s">
        <v>69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2651</v>
      </c>
      <c r="B2106" s="2" t="s">
        <v>2650</v>
      </c>
      <c r="C2106" s="2" t="s">
        <v>47</v>
      </c>
      <c r="D2106" s="2" t="s">
        <v>411</v>
      </c>
      <c r="E2106" s="2" t="s">
        <v>412</v>
      </c>
      <c r="F2106" s="2" t="s">
        <v>228</v>
      </c>
      <c r="G2106" s="2" t="s">
        <v>117</v>
      </c>
      <c r="H2106" s="2" t="s">
        <v>243</v>
      </c>
      <c r="I2106" s="2" t="s">
        <v>53</v>
      </c>
      <c r="J2106" s="2" t="s">
        <v>230</v>
      </c>
      <c r="K2106" s="2" t="s">
        <v>55</v>
      </c>
      <c r="L2106" s="2" t="s">
        <v>51</v>
      </c>
      <c r="M2106" s="2" t="s">
        <v>73</v>
      </c>
      <c r="N2106" s="3">
        <v>91278.36</v>
      </c>
      <c r="O2106" s="3" t="s">
        <v>57</v>
      </c>
      <c r="P2106" s="4">
        <f>IF(O2106="吨",N2106*1000,IF(O2106="万立方米",N2106*10000,""))</f>
        <v>91278360.0</v>
      </c>
      <c r="Q2106" s="2" t="s">
        <v>58</v>
      </c>
      <c r="R2106" s="2" t="s">
        <v>59</v>
      </c>
      <c r="S2106" s="2" t="s">
        <v>74</v>
      </c>
      <c r="T2106" s="2" t="s">
        <v>75</v>
      </c>
      <c r="U2106" s="4">
        <f>1.5</f>
        <v>1.5</v>
      </c>
      <c r="V2106" s="2" t="s">
        <v>62</v>
      </c>
      <c r="W2106" s="2" t="s">
        <v>76</v>
      </c>
      <c r="X2106" s="2" t="s">
        <v>64</v>
      </c>
      <c r="Y2106" s="2" t="s">
        <v>65</v>
      </c>
      <c r="Z2106" s="2">
        <v>0</v>
      </c>
      <c r="AA2106" s="2"/>
      <c r="AB2106" s="2"/>
      <c r="AC2106" s="4">
        <f>P2106*U2106/1000000</f>
        <v>136.91754</v>
      </c>
      <c r="AD2106" s="4">
        <f>AC2106*(1-Z2106/100)</f>
        <v>136.91754</v>
      </c>
      <c r="AE2106" s="2" t="s">
        <v>66</v>
      </c>
      <c r="AF2106" s="2" t="s">
        <v>67</v>
      </c>
      <c r="AG2106" s="2" t="s">
        <v>68</v>
      </c>
      <c r="AH2106" s="2" t="s">
        <v>69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2652</v>
      </c>
      <c r="B2107" s="2" t="s">
        <v>2650</v>
      </c>
      <c r="C2107" s="2" t="s">
        <v>47</v>
      </c>
      <c r="D2107" s="2" t="s">
        <v>411</v>
      </c>
      <c r="E2107" s="2" t="s">
        <v>412</v>
      </c>
      <c r="F2107" s="2" t="s">
        <v>228</v>
      </c>
      <c r="G2107" s="2" t="s">
        <v>117</v>
      </c>
      <c r="H2107" s="2" t="s">
        <v>243</v>
      </c>
      <c r="I2107" s="2" t="s">
        <v>53</v>
      </c>
      <c r="J2107" s="2" t="s">
        <v>230</v>
      </c>
      <c r="K2107" s="2" t="s">
        <v>55</v>
      </c>
      <c r="L2107" s="2" t="s">
        <v>51</v>
      </c>
      <c r="M2107" s="2" t="s">
        <v>78</v>
      </c>
      <c r="N2107" s="3">
        <v>91278.36</v>
      </c>
      <c r="O2107" s="3" t="s">
        <v>57</v>
      </c>
      <c r="P2107" s="4">
        <f>IF(O2107="吨",N2107*1000,IF(O2107="万立方米",N2107*10000,""))</f>
        <v>91278360.0</v>
      </c>
      <c r="Q2107" s="2" t="s">
        <v>58</v>
      </c>
      <c r="R2107" s="2" t="s">
        <v>59</v>
      </c>
      <c r="S2107" s="2" t="s">
        <v>79</v>
      </c>
      <c r="T2107" s="2" t="s">
        <v>75</v>
      </c>
      <c r="U2107" s="4">
        <f>6.0</f>
        <v>6.0</v>
      </c>
      <c r="V2107" s="2" t="s">
        <v>62</v>
      </c>
      <c r="W2107" s="2" t="s">
        <v>80</v>
      </c>
      <c r="X2107" s="2" t="s">
        <v>64</v>
      </c>
      <c r="Y2107" s="2" t="s">
        <v>65</v>
      </c>
      <c r="Z2107" s="2">
        <v>0</v>
      </c>
      <c r="AA2107" s="2"/>
      <c r="AB2107" s="2"/>
      <c r="AC2107" s="4">
        <f>P2107*U2107/1000000</f>
        <v>547.67016</v>
      </c>
      <c r="AD2107" s="4">
        <f>AC2107*(1-Z2107/100)</f>
        <v>547.67016</v>
      </c>
      <c r="AE2107" s="2" t="s">
        <v>66</v>
      </c>
      <c r="AF2107" s="2" t="s">
        <v>67</v>
      </c>
      <c r="AG2107" s="2" t="s">
        <v>68</v>
      </c>
      <c r="AH2107" s="2" t="s">
        <v>69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2653</v>
      </c>
      <c r="B2108" s="2" t="s">
        <v>2650</v>
      </c>
      <c r="C2108" s="2" t="s">
        <v>47</v>
      </c>
      <c r="D2108" s="2" t="s">
        <v>411</v>
      </c>
      <c r="E2108" s="2" t="s">
        <v>412</v>
      </c>
      <c r="F2108" s="2" t="s">
        <v>228</v>
      </c>
      <c r="G2108" s="2" t="s">
        <v>117</v>
      </c>
      <c r="H2108" s="2" t="s">
        <v>243</v>
      </c>
      <c r="I2108" s="2" t="s">
        <v>53</v>
      </c>
      <c r="J2108" s="2" t="s">
        <v>230</v>
      </c>
      <c r="K2108" s="2" t="s">
        <v>55</v>
      </c>
      <c r="L2108" s="2" t="s">
        <v>51</v>
      </c>
      <c r="M2108" s="2" t="s">
        <v>82</v>
      </c>
      <c r="N2108" s="3">
        <v>91278.36</v>
      </c>
      <c r="O2108" s="3" t="s">
        <v>57</v>
      </c>
      <c r="P2108" s="4">
        <f>IF(O2108="吨",N2108*1000,IF(O2108="万立方米",N2108*10000,""))</f>
        <v>91278360.0</v>
      </c>
      <c r="Q2108" s="2" t="s">
        <v>58</v>
      </c>
      <c r="R2108" s="2" t="s">
        <v>59</v>
      </c>
      <c r="S2108" s="2" t="s">
        <v>83</v>
      </c>
      <c r="T2108" s="2" t="s">
        <v>61</v>
      </c>
      <c r="U2108" s="4">
        <f>0.35</f>
        <v>0.35</v>
      </c>
      <c r="V2108" s="2" t="s">
        <v>62</v>
      </c>
      <c r="W2108" s="2" t="s">
        <v>84</v>
      </c>
      <c r="X2108" s="2" t="s">
        <v>64</v>
      </c>
      <c r="Y2108" s="2" t="s">
        <v>65</v>
      </c>
      <c r="Z2108" s="2">
        <v>0</v>
      </c>
      <c r="AA2108" s="2"/>
      <c r="AB2108" s="2"/>
      <c r="AC2108" s="4">
        <f>P2108*U2108/1000000</f>
        <v>31.947425999999997</v>
      </c>
      <c r="AD2108" s="4">
        <f>AC2108*(1-Z2108/100)</f>
        <v>31.947425999999997</v>
      </c>
      <c r="AE2108" s="2" t="s">
        <v>66</v>
      </c>
      <c r="AF2108" s="2" t="s">
        <v>67</v>
      </c>
      <c r="AG2108" s="2" t="s">
        <v>68</v>
      </c>
      <c r="AH2108" s="2" t="s">
        <v>69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2654</v>
      </c>
      <c r="B2109" s="2" t="s">
        <v>2650</v>
      </c>
      <c r="C2109" s="2" t="s">
        <v>47</v>
      </c>
      <c r="D2109" s="2" t="s">
        <v>411</v>
      </c>
      <c r="E2109" s="2" t="s">
        <v>412</v>
      </c>
      <c r="F2109" s="2" t="s">
        <v>228</v>
      </c>
      <c r="G2109" s="2" t="s">
        <v>117</v>
      </c>
      <c r="H2109" s="2" t="s">
        <v>243</v>
      </c>
      <c r="I2109" s="2" t="s">
        <v>53</v>
      </c>
      <c r="J2109" s="2" t="s">
        <v>230</v>
      </c>
      <c r="K2109" s="2" t="s">
        <v>55</v>
      </c>
      <c r="L2109" s="2" t="s">
        <v>51</v>
      </c>
      <c r="M2109" s="2" t="s">
        <v>86</v>
      </c>
      <c r="N2109" s="3">
        <v>91278.36</v>
      </c>
      <c r="O2109" s="3" t="s">
        <v>57</v>
      </c>
      <c r="P2109" s="4">
        <f>IF(O2109="吨",N2109*1000,IF(O2109="万立方米",N2109*10000,""))</f>
        <v>91278360.0</v>
      </c>
      <c r="Q2109" s="2" t="s">
        <v>58</v>
      </c>
      <c r="R2109" s="2" t="s">
        <v>59</v>
      </c>
      <c r="S2109" s="2" t="s">
        <v>87</v>
      </c>
      <c r="T2109" s="2" t="s">
        <v>88</v>
      </c>
      <c r="U2109" s="4">
        <f>0.75</f>
        <v>0.75</v>
      </c>
      <c r="V2109" s="2" t="s">
        <v>62</v>
      </c>
      <c r="W2109" s="2" t="s">
        <v>89</v>
      </c>
      <c r="X2109" s="2" t="s">
        <v>64</v>
      </c>
      <c r="Y2109" s="2" t="s">
        <v>65</v>
      </c>
      <c r="Z2109" s="2">
        <v>0</v>
      </c>
      <c r="AA2109" s="2"/>
      <c r="AB2109" s="2"/>
      <c r="AC2109" s="4">
        <f>P2109*U2109/1000000</f>
        <v>68.45877</v>
      </c>
      <c r="AD2109" s="4">
        <f>AC2110*(1-AA2109/100)+(AC2109-AC2110)*(1-AB2109/100)</f>
        <v>68.45877</v>
      </c>
      <c r="AE2109" s="2" t="s">
        <v>66</v>
      </c>
      <c r="AF2109" s="2" t="s">
        <v>67</v>
      </c>
      <c r="AG2109" s="2" t="s">
        <v>68</v>
      </c>
      <c r="AH2109" s="2" t="s">
        <v>69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2655</v>
      </c>
      <c r="B2110" s="2" t="s">
        <v>2650</v>
      </c>
      <c r="C2110" s="2" t="s">
        <v>47</v>
      </c>
      <c r="D2110" s="2" t="s">
        <v>411</v>
      </c>
      <c r="E2110" s="2" t="s">
        <v>412</v>
      </c>
      <c r="F2110" s="2" t="s">
        <v>228</v>
      </c>
      <c r="G2110" s="2" t="s">
        <v>117</v>
      </c>
      <c r="H2110" s="2" t="s">
        <v>243</v>
      </c>
      <c r="I2110" s="2" t="s">
        <v>53</v>
      </c>
      <c r="J2110" s="2" t="s">
        <v>230</v>
      </c>
      <c r="K2110" s="2" t="s">
        <v>55</v>
      </c>
      <c r="L2110" s="2" t="s">
        <v>51</v>
      </c>
      <c r="M2110" s="2" t="s">
        <v>91</v>
      </c>
      <c r="N2110" s="3">
        <v>91278.36</v>
      </c>
      <c r="O2110" s="3" t="s">
        <v>57</v>
      </c>
      <c r="P2110" s="4">
        <f>IF(O2110="吨",N2110*1000,IF(O2110="万立方米",N2110*10000,""))</f>
        <v>91278360.0</v>
      </c>
      <c r="Q2110" s="2" t="s">
        <v>58</v>
      </c>
      <c r="R2110" s="2" t="s">
        <v>59</v>
      </c>
      <c r="S2110" s="2" t="s">
        <v>92</v>
      </c>
      <c r="T2110" s="2" t="s">
        <v>88</v>
      </c>
      <c r="U2110" s="4">
        <f>0.75</f>
        <v>0.75</v>
      </c>
      <c r="V2110" s="2" t="s">
        <v>62</v>
      </c>
      <c r="W2110" s="2" t="s">
        <v>93</v>
      </c>
      <c r="X2110" s="2" t="s">
        <v>64</v>
      </c>
      <c r="Y2110" s="2" t="s">
        <v>65</v>
      </c>
      <c r="Z2110" s="2">
        <v>0</v>
      </c>
      <c r="AA2110" s="2"/>
      <c r="AB2110" s="2"/>
      <c r="AC2110" s="4">
        <f>P2110*U2110/1000000</f>
        <v>68.45877</v>
      </c>
      <c r="AD2110" s="4">
        <f>AC2110*(1-Z2110/100)</f>
        <v>68.45877</v>
      </c>
      <c r="AE2110" s="2" t="s">
        <v>66</v>
      </c>
      <c r="AF2110" s="2" t="s">
        <v>67</v>
      </c>
      <c r="AG2110" s="2" t="s">
        <v>68</v>
      </c>
      <c r="AH2110" s="2" t="s">
        <v>69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2656</v>
      </c>
      <c r="B2111" s="2" t="s">
        <v>2650</v>
      </c>
      <c r="C2111" s="2" t="s">
        <v>47</v>
      </c>
      <c r="D2111" s="2" t="s">
        <v>411</v>
      </c>
      <c r="E2111" s="2" t="s">
        <v>412</v>
      </c>
      <c r="F2111" s="2" t="s">
        <v>228</v>
      </c>
      <c r="G2111" s="2" t="s">
        <v>117</v>
      </c>
      <c r="H2111" s="2" t="s">
        <v>243</v>
      </c>
      <c r="I2111" s="2" t="s">
        <v>53</v>
      </c>
      <c r="J2111" s="2" t="s">
        <v>230</v>
      </c>
      <c r="K2111" s="2" t="s">
        <v>55</v>
      </c>
      <c r="L2111" s="2" t="s">
        <v>51</v>
      </c>
      <c r="M2111" s="2" t="s">
        <v>95</v>
      </c>
      <c r="N2111" s="3">
        <v>91278.36</v>
      </c>
      <c r="O2111" s="3" t="s">
        <v>57</v>
      </c>
      <c r="P2111" s="4">
        <f>IF(O2111="吨",N2111*1000,IF(O2111="万立方米",N2111*10000,""))</f>
        <v>91278360.0</v>
      </c>
      <c r="Q2111" s="2" t="s">
        <v>58</v>
      </c>
      <c r="R2111" s="2" t="s">
        <v>59</v>
      </c>
      <c r="S2111" s="2" t="s">
        <v>96</v>
      </c>
      <c r="T2111" s="2" t="s">
        <v>97</v>
      </c>
      <c r="U2111" s="4">
        <f>1.7</f>
        <v>1.7</v>
      </c>
      <c r="V2111" s="2" t="s">
        <v>62</v>
      </c>
      <c r="W2111" s="2" t="s">
        <v>98</v>
      </c>
      <c r="X2111" s="2" t="s">
        <v>64</v>
      </c>
      <c r="Y2111" s="2" t="s">
        <v>65</v>
      </c>
      <c r="Z2111" s="2">
        <v>0</v>
      </c>
      <c r="AA2111" s="2"/>
      <c r="AB2111" s="2"/>
      <c r="AC2111" s="4">
        <f>P2111*U2111/1000000</f>
        <v>155.173212</v>
      </c>
      <c r="AD2111" s="4">
        <f>AC2111*(1-Z2111/100)</f>
        <v>155.173212</v>
      </c>
      <c r="AE2111" s="2" t="s">
        <v>66</v>
      </c>
      <c r="AF2111" s="2" t="s">
        <v>67</v>
      </c>
      <c r="AG2111" s="2" t="s">
        <v>68</v>
      </c>
      <c r="AH2111" s="2" t="s">
        <v>69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2657</v>
      </c>
      <c r="B2112" s="2" t="s">
        <v>2650</v>
      </c>
      <c r="C2112" s="2" t="s">
        <v>47</v>
      </c>
      <c r="D2112" s="2" t="s">
        <v>411</v>
      </c>
      <c r="E2112" s="2" t="s">
        <v>412</v>
      </c>
      <c r="F2112" s="2" t="s">
        <v>228</v>
      </c>
      <c r="G2112" s="2" t="s">
        <v>117</v>
      </c>
      <c r="H2112" s="2" t="s">
        <v>243</v>
      </c>
      <c r="I2112" s="2" t="s">
        <v>53</v>
      </c>
      <c r="J2112" s="2" t="s">
        <v>230</v>
      </c>
      <c r="K2112" s="2" t="s">
        <v>55</v>
      </c>
      <c r="L2112" s="2" t="s">
        <v>51</v>
      </c>
      <c r="M2112" s="2" t="s">
        <v>100</v>
      </c>
      <c r="N2112" s="3">
        <v>91278.36</v>
      </c>
      <c r="O2112" s="3" t="s">
        <v>57</v>
      </c>
      <c r="P2112" s="4">
        <f>IF(O2112="吨",N2112*1000,IF(O2112="万立方米",N2112*10000,""))</f>
        <v>91278360.0</v>
      </c>
      <c r="Q2112" s="2" t="s">
        <v>58</v>
      </c>
      <c r="R2112" s="2" t="s">
        <v>59</v>
      </c>
      <c r="S2112" s="2" t="s">
        <v>101</v>
      </c>
      <c r="T2112" s="2" t="s">
        <v>75</v>
      </c>
      <c r="U2112" s="4">
        <f>0.12</f>
        <v>0.12</v>
      </c>
      <c r="V2112" s="2" t="s">
        <v>62</v>
      </c>
      <c r="W2112" s="2" t="s">
        <v>102</v>
      </c>
      <c r="X2112" s="2" t="s">
        <v>64</v>
      </c>
      <c r="Y2112" s="2" t="s">
        <v>65</v>
      </c>
      <c r="Z2112" s="2">
        <v>0</v>
      </c>
      <c r="AA2112" s="2"/>
      <c r="AB2112" s="2"/>
      <c r="AC2112" s="4">
        <f>P2112*U2112/1000000</f>
        <v>10.953403199999999</v>
      </c>
      <c r="AD2112" s="4">
        <f>AC2112*(1-Z2112/100)</f>
        <v>10.953403199999999</v>
      </c>
      <c r="AE2112" s="2" t="s">
        <v>66</v>
      </c>
      <c r="AF2112" s="2" t="s">
        <v>67</v>
      </c>
      <c r="AG2112" s="2" t="s">
        <v>68</v>
      </c>
      <c r="AH2112" s="2" t="s">
        <v>69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2658</v>
      </c>
      <c r="B2113" s="2" t="s">
        <v>2650</v>
      </c>
      <c r="C2113" s="2" t="s">
        <v>47</v>
      </c>
      <c r="D2113" s="2" t="s">
        <v>411</v>
      </c>
      <c r="E2113" s="2" t="s">
        <v>412</v>
      </c>
      <c r="F2113" s="2" t="s">
        <v>228</v>
      </c>
      <c r="G2113" s="2" t="s">
        <v>117</v>
      </c>
      <c r="H2113" s="2" t="s">
        <v>243</v>
      </c>
      <c r="I2113" s="2" t="s">
        <v>161</v>
      </c>
      <c r="J2113" s="2" t="s">
        <v>180</v>
      </c>
      <c r="K2113" s="2" t="s">
        <v>180</v>
      </c>
      <c r="L2113" s="2" t="s">
        <v>181</v>
      </c>
      <c r="M2113" s="2" t="s">
        <v>56</v>
      </c>
      <c r="N2113" s="3">
        <v>13.05</v>
      </c>
      <c r="O2113" s="3" t="s">
        <v>182</v>
      </c>
      <c r="P2113" s="4">
        <f>IF(O2113="吨",N2113*1000,IF(O2113="万立方米",N2113*10000,""))</f>
        <v>130500.0</v>
      </c>
      <c r="Q2113" s="2" t="s">
        <v>183</v>
      </c>
      <c r="R2113" s="2" t="s">
        <v>184</v>
      </c>
      <c r="S2113" s="2" t="s">
        <v>185</v>
      </c>
      <c r="T2113" s="2" t="s">
        <v>75</v>
      </c>
      <c r="U2113" s="4">
        <f>0.001</f>
        <v>0.001</v>
      </c>
      <c r="V2113" s="2" t="s">
        <v>186</v>
      </c>
      <c r="W2113" s="2" t="s">
        <v>187</v>
      </c>
      <c r="X2113" s="2" t="s">
        <v>64</v>
      </c>
      <c r="Y2113" s="2" t="s">
        <v>65</v>
      </c>
      <c r="Z2113" s="2">
        <v>0</v>
      </c>
      <c r="AA2113" s="2"/>
      <c r="AB2113" s="2"/>
      <c r="AC2113" s="4">
        <f>P2113*U2113/1000000</f>
        <v>0.0001305</v>
      </c>
      <c r="AD2113" s="4">
        <f>AC2113*(1-Z2113/100)</f>
        <v>0.0001305</v>
      </c>
      <c r="AE2113" s="2" t="s">
        <v>66</v>
      </c>
      <c r="AF2113" s="2" t="s">
        <v>67</v>
      </c>
      <c r="AG2113" s="2" t="s">
        <v>68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2659</v>
      </c>
      <c r="B2114" s="2" t="s">
        <v>2650</v>
      </c>
      <c r="C2114" s="2" t="s">
        <v>47</v>
      </c>
      <c r="D2114" s="2" t="s">
        <v>411</v>
      </c>
      <c r="E2114" s="2" t="s">
        <v>412</v>
      </c>
      <c r="F2114" s="2" t="s">
        <v>228</v>
      </c>
      <c r="G2114" s="2" t="s">
        <v>117</v>
      </c>
      <c r="H2114" s="2" t="s">
        <v>243</v>
      </c>
      <c r="I2114" s="2" t="s">
        <v>161</v>
      </c>
      <c r="J2114" s="2" t="s">
        <v>180</v>
      </c>
      <c r="K2114" s="2" t="s">
        <v>180</v>
      </c>
      <c r="L2114" s="2" t="s">
        <v>181</v>
      </c>
      <c r="M2114" s="2" t="s">
        <v>73</v>
      </c>
      <c r="N2114" s="3">
        <v>13.05</v>
      </c>
      <c r="O2114" s="3" t="s">
        <v>182</v>
      </c>
      <c r="P2114" s="4">
        <f>IF(O2114="吨",N2114*1000,IF(O2114="万立方米",N2114*10000,""))</f>
        <v>130500.0</v>
      </c>
      <c r="Q2114" s="2" t="s">
        <v>183</v>
      </c>
      <c r="R2114" s="2" t="s">
        <v>184</v>
      </c>
      <c r="S2114" s="2" t="s">
        <v>189</v>
      </c>
      <c r="T2114" s="2" t="s">
        <v>75</v>
      </c>
      <c r="U2114" s="4">
        <f>0.35</f>
        <v>0.35</v>
      </c>
      <c r="V2114" s="2" t="s">
        <v>186</v>
      </c>
      <c r="W2114" s="2" t="s">
        <v>190</v>
      </c>
      <c r="X2114" s="2" t="s">
        <v>64</v>
      </c>
      <c r="Y2114" s="2" t="s">
        <v>65</v>
      </c>
      <c r="Z2114" s="2">
        <v>0</v>
      </c>
      <c r="AA2114" s="2"/>
      <c r="AB2114" s="2"/>
      <c r="AC2114" s="4">
        <f>P2114*U2114/1000000</f>
        <v>0.045675</v>
      </c>
      <c r="AD2114" s="4">
        <f>AC2114*(1-Z2114/100)</f>
        <v>0.045675</v>
      </c>
      <c r="AE2114" s="2" t="s">
        <v>66</v>
      </c>
      <c r="AF2114" s="2" t="s">
        <v>67</v>
      </c>
      <c r="AG2114" s="2" t="s">
        <v>68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2660</v>
      </c>
      <c r="B2115" s="2" t="s">
        <v>2650</v>
      </c>
      <c r="C2115" s="2" t="s">
        <v>47</v>
      </c>
      <c r="D2115" s="2" t="s">
        <v>411</v>
      </c>
      <c r="E2115" s="2" t="s">
        <v>412</v>
      </c>
      <c r="F2115" s="2" t="s">
        <v>228</v>
      </c>
      <c r="G2115" s="2" t="s">
        <v>117</v>
      </c>
      <c r="H2115" s="2" t="s">
        <v>243</v>
      </c>
      <c r="I2115" s="2" t="s">
        <v>161</v>
      </c>
      <c r="J2115" s="2" t="s">
        <v>180</v>
      </c>
      <c r="K2115" s="2" t="s">
        <v>180</v>
      </c>
      <c r="L2115" s="2" t="s">
        <v>181</v>
      </c>
      <c r="M2115" s="2" t="s">
        <v>78</v>
      </c>
      <c r="N2115" s="3">
        <v>13.05</v>
      </c>
      <c r="O2115" s="3" t="s">
        <v>182</v>
      </c>
      <c r="P2115" s="4">
        <f>IF(O2115="吨",N2115*1000,IF(O2115="万立方米",N2115*10000,""))</f>
        <v>130500.0</v>
      </c>
      <c r="Q2115" s="2" t="s">
        <v>183</v>
      </c>
      <c r="R2115" s="2" t="s">
        <v>184</v>
      </c>
      <c r="S2115" s="2" t="s">
        <v>192</v>
      </c>
      <c r="T2115" s="2" t="s">
        <v>75</v>
      </c>
      <c r="U2115" s="4">
        <f>1.2</f>
        <v>1.2</v>
      </c>
      <c r="V2115" s="2" t="s">
        <v>186</v>
      </c>
      <c r="W2115" s="2" t="s">
        <v>193</v>
      </c>
      <c r="X2115" s="2" t="s">
        <v>64</v>
      </c>
      <c r="Y2115" s="2" t="s">
        <v>65</v>
      </c>
      <c r="Z2115" s="2">
        <v>0</v>
      </c>
      <c r="AA2115" s="2"/>
      <c r="AB2115" s="2"/>
      <c r="AC2115" s="4">
        <f>P2115*U2115/1000000</f>
        <v>0.1566</v>
      </c>
      <c r="AD2115" s="4">
        <f>AC2115*(1-Z2115/100)</f>
        <v>0.1566</v>
      </c>
      <c r="AE2115" s="2" t="s">
        <v>66</v>
      </c>
      <c r="AF2115" s="2" t="s">
        <v>67</v>
      </c>
      <c r="AG2115" s="2" t="s">
        <v>68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2661</v>
      </c>
      <c r="B2116" s="2" t="s">
        <v>2650</v>
      </c>
      <c r="C2116" s="2" t="s">
        <v>47</v>
      </c>
      <c r="D2116" s="2" t="s">
        <v>411</v>
      </c>
      <c r="E2116" s="2" t="s">
        <v>412</v>
      </c>
      <c r="F2116" s="2" t="s">
        <v>228</v>
      </c>
      <c r="G2116" s="2" t="s">
        <v>117</v>
      </c>
      <c r="H2116" s="2" t="s">
        <v>243</v>
      </c>
      <c r="I2116" s="2" t="s">
        <v>161</v>
      </c>
      <c r="J2116" s="2" t="s">
        <v>180</v>
      </c>
      <c r="K2116" s="2" t="s">
        <v>180</v>
      </c>
      <c r="L2116" s="2" t="s">
        <v>181</v>
      </c>
      <c r="M2116" s="2" t="s">
        <v>82</v>
      </c>
      <c r="N2116" s="3">
        <v>13.05</v>
      </c>
      <c r="O2116" s="3" t="s">
        <v>182</v>
      </c>
      <c r="P2116" s="4">
        <f>IF(O2116="吨",N2116*1000,IF(O2116="万立方米",N2116*10000,""))</f>
        <v>130500.0</v>
      </c>
      <c r="Q2116" s="2" t="s">
        <v>183</v>
      </c>
      <c r="R2116" s="2" t="s">
        <v>184</v>
      </c>
      <c r="S2116" s="2" t="s">
        <v>195</v>
      </c>
      <c r="T2116" s="2" t="s">
        <v>75</v>
      </c>
      <c r="U2116" s="4">
        <f>0.002</f>
        <v>0.002</v>
      </c>
      <c r="V2116" s="2" t="s">
        <v>186</v>
      </c>
      <c r="W2116" s="2" t="s">
        <v>196</v>
      </c>
      <c r="X2116" s="2" t="s">
        <v>64</v>
      </c>
      <c r="Y2116" s="2" t="s">
        <v>65</v>
      </c>
      <c r="Z2116" s="2">
        <v>0</v>
      </c>
      <c r="AA2116" s="2"/>
      <c r="AB2116" s="2"/>
      <c r="AC2116" s="4">
        <f>P2116*U2116/1000000</f>
        <v>0.000261</v>
      </c>
      <c r="AD2116" s="4">
        <f>AC2116*(1-Z2116/100)</f>
        <v>0.000261</v>
      </c>
      <c r="AE2116" s="2" t="s">
        <v>66</v>
      </c>
      <c r="AF2116" s="2" t="s">
        <v>67</v>
      </c>
      <c r="AG2116" s="2" t="s">
        <v>68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2662</v>
      </c>
      <c r="B2117" s="2" t="s">
        <v>2650</v>
      </c>
      <c r="C2117" s="2" t="s">
        <v>47</v>
      </c>
      <c r="D2117" s="2" t="s">
        <v>411</v>
      </c>
      <c r="E2117" s="2" t="s">
        <v>412</v>
      </c>
      <c r="F2117" s="2" t="s">
        <v>228</v>
      </c>
      <c r="G2117" s="2" t="s">
        <v>117</v>
      </c>
      <c r="H2117" s="2" t="s">
        <v>243</v>
      </c>
      <c r="I2117" s="2" t="s">
        <v>161</v>
      </c>
      <c r="J2117" s="2" t="s">
        <v>180</v>
      </c>
      <c r="K2117" s="2" t="s">
        <v>180</v>
      </c>
      <c r="L2117" s="2" t="s">
        <v>181</v>
      </c>
      <c r="M2117" s="2" t="s">
        <v>86</v>
      </c>
      <c r="N2117" s="3">
        <v>13.05</v>
      </c>
      <c r="O2117" s="3" t="s">
        <v>182</v>
      </c>
      <c r="P2117" s="4">
        <f>IF(O2117="吨",N2117*1000,IF(O2117="万立方米",N2117*10000,""))</f>
        <v>130500.0</v>
      </c>
      <c r="Q2117" s="2" t="s">
        <v>183</v>
      </c>
      <c r="R2117" s="2" t="s">
        <v>184</v>
      </c>
      <c r="S2117" s="2" t="s">
        <v>198</v>
      </c>
      <c r="T2117" s="2" t="s">
        <v>75</v>
      </c>
      <c r="U2117" s="4">
        <f>0.01</f>
        <v>0.01</v>
      </c>
      <c r="V2117" s="2" t="s">
        <v>186</v>
      </c>
      <c r="W2117" s="2" t="s">
        <v>199</v>
      </c>
      <c r="X2117" s="2" t="s">
        <v>64</v>
      </c>
      <c r="Y2117" s="2" t="s">
        <v>65</v>
      </c>
      <c r="Z2117" s="2">
        <v>0</v>
      </c>
      <c r="AA2117" s="2"/>
      <c r="AB2117" s="2"/>
      <c r="AC2117" s="4">
        <f>P2117*U2117/1000000</f>
        <v>0.001305</v>
      </c>
      <c r="AD2117" s="4">
        <f>AC2118*(1-AA2117/100)+(AC2117-AC2118)*(1-AB2117/100)</f>
        <v>0.001305</v>
      </c>
      <c r="AE2117" s="2" t="s">
        <v>66</v>
      </c>
      <c r="AF2117" s="2" t="s">
        <v>67</v>
      </c>
      <c r="AG2117" s="2" t="s">
        <v>68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2663</v>
      </c>
      <c r="B2118" s="2" t="s">
        <v>2650</v>
      </c>
      <c r="C2118" s="2" t="s">
        <v>47</v>
      </c>
      <c r="D2118" s="2" t="s">
        <v>411</v>
      </c>
      <c r="E2118" s="2" t="s">
        <v>412</v>
      </c>
      <c r="F2118" s="2" t="s">
        <v>228</v>
      </c>
      <c r="G2118" s="2" t="s">
        <v>117</v>
      </c>
      <c r="H2118" s="2" t="s">
        <v>243</v>
      </c>
      <c r="I2118" s="2" t="s">
        <v>161</v>
      </c>
      <c r="J2118" s="2" t="s">
        <v>180</v>
      </c>
      <c r="K2118" s="2" t="s">
        <v>180</v>
      </c>
      <c r="L2118" s="2" t="s">
        <v>181</v>
      </c>
      <c r="M2118" s="2" t="s">
        <v>91</v>
      </c>
      <c r="N2118" s="3">
        <v>13.05</v>
      </c>
      <c r="O2118" s="3" t="s">
        <v>182</v>
      </c>
      <c r="P2118" s="4">
        <f>IF(O2118="吨",N2118*1000,IF(O2118="万立方米",N2118*10000,""))</f>
        <v>130500.0</v>
      </c>
      <c r="Q2118" s="2" t="s">
        <v>183</v>
      </c>
      <c r="R2118" s="2" t="s">
        <v>184</v>
      </c>
      <c r="S2118" s="2" t="s">
        <v>201</v>
      </c>
      <c r="T2118" s="2" t="s">
        <v>75</v>
      </c>
      <c r="U2118" s="4">
        <f>0.005</f>
        <v>0.005</v>
      </c>
      <c r="V2118" s="2" t="s">
        <v>186</v>
      </c>
      <c r="W2118" s="2" t="s">
        <v>202</v>
      </c>
      <c r="X2118" s="2" t="s">
        <v>64</v>
      </c>
      <c r="Y2118" s="2" t="s">
        <v>65</v>
      </c>
      <c r="Z2118" s="2">
        <v>0</v>
      </c>
      <c r="AA2118" s="2"/>
      <c r="AB2118" s="2"/>
      <c r="AC2118" s="4">
        <f>P2118*U2118/1000000</f>
        <v>0.0006525</v>
      </c>
      <c r="AD2118" s="4">
        <f>AC2118*(1-Z2118/100)</f>
        <v>0.0006525</v>
      </c>
      <c r="AE2118" s="2" t="s">
        <v>66</v>
      </c>
      <c r="AF2118" s="2" t="s">
        <v>67</v>
      </c>
      <c r="AG2118" s="2" t="s">
        <v>68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2664</v>
      </c>
      <c r="B2119" s="2" t="s">
        <v>2650</v>
      </c>
      <c r="C2119" s="2" t="s">
        <v>47</v>
      </c>
      <c r="D2119" s="2" t="s">
        <v>411</v>
      </c>
      <c r="E2119" s="2" t="s">
        <v>412</v>
      </c>
      <c r="F2119" s="2" t="s">
        <v>228</v>
      </c>
      <c r="G2119" s="2" t="s">
        <v>117</v>
      </c>
      <c r="H2119" s="2" t="s">
        <v>243</v>
      </c>
      <c r="I2119" s="2" t="s">
        <v>161</v>
      </c>
      <c r="J2119" s="2" t="s">
        <v>180</v>
      </c>
      <c r="K2119" s="2" t="s">
        <v>180</v>
      </c>
      <c r="L2119" s="2" t="s">
        <v>181</v>
      </c>
      <c r="M2119" s="2" t="s">
        <v>95</v>
      </c>
      <c r="N2119" s="3">
        <v>13.05</v>
      </c>
      <c r="O2119" s="3" t="s">
        <v>182</v>
      </c>
      <c r="P2119" s="4">
        <f>IF(O2119="吨",N2119*1000,IF(O2119="万立方米",N2119*10000,""))</f>
        <v>130500.0</v>
      </c>
      <c r="Q2119" s="2" t="s">
        <v>183</v>
      </c>
      <c r="R2119" s="2" t="s">
        <v>184</v>
      </c>
      <c r="S2119" s="2" t="s">
        <v>204</v>
      </c>
      <c r="T2119" s="2" t="s">
        <v>75</v>
      </c>
      <c r="U2119" s="4">
        <f>0.005</f>
        <v>0.005</v>
      </c>
      <c r="V2119" s="2" t="s">
        <v>186</v>
      </c>
      <c r="W2119" s="2" t="s">
        <v>205</v>
      </c>
      <c r="X2119" s="2" t="s">
        <v>64</v>
      </c>
      <c r="Y2119" s="2" t="s">
        <v>65</v>
      </c>
      <c r="Z2119" s="2">
        <v>0</v>
      </c>
      <c r="AA2119" s="2"/>
      <c r="AB2119" s="2"/>
      <c r="AC2119" s="4">
        <f>P2119*U2119/1000000</f>
        <v>0.0006525</v>
      </c>
      <c r="AD2119" s="4">
        <f>AC2119*(1-Z2119/100)</f>
        <v>0.0006525</v>
      </c>
      <c r="AE2119" s="2" t="s">
        <v>66</v>
      </c>
      <c r="AF2119" s="2" t="s">
        <v>67</v>
      </c>
      <c r="AG2119" s="2" t="s">
        <v>68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2665</v>
      </c>
      <c r="B2120" s="2" t="s">
        <v>2650</v>
      </c>
      <c r="C2120" s="2" t="s">
        <v>47</v>
      </c>
      <c r="D2120" s="2" t="s">
        <v>411</v>
      </c>
      <c r="E2120" s="2" t="s">
        <v>412</v>
      </c>
      <c r="F2120" s="2" t="s">
        <v>228</v>
      </c>
      <c r="G2120" s="2" t="s">
        <v>117</v>
      </c>
      <c r="H2120" s="2" t="s">
        <v>243</v>
      </c>
      <c r="I2120" s="2" t="s">
        <v>161</v>
      </c>
      <c r="J2120" s="2" t="s">
        <v>180</v>
      </c>
      <c r="K2120" s="2" t="s">
        <v>180</v>
      </c>
      <c r="L2120" s="2" t="s">
        <v>181</v>
      </c>
      <c r="M2120" s="2" t="s">
        <v>100</v>
      </c>
      <c r="N2120" s="3">
        <v>13.05</v>
      </c>
      <c r="O2120" s="3" t="s">
        <v>182</v>
      </c>
      <c r="P2120" s="4">
        <f>IF(O2120="吨",N2120*1000,IF(O2120="万立方米",N2120*10000,""))</f>
        <v>130500.0</v>
      </c>
      <c r="Q2120" s="2" t="s">
        <v>183</v>
      </c>
      <c r="R2120" s="2" t="s">
        <v>184</v>
      </c>
      <c r="S2120" s="2" t="s">
        <v>207</v>
      </c>
      <c r="T2120" s="2" t="s">
        <v>75</v>
      </c>
      <c r="U2120" s="4">
        <f>0.02</f>
        <v>0.02</v>
      </c>
      <c r="V2120" s="2" t="s">
        <v>186</v>
      </c>
      <c r="W2120" s="2" t="s">
        <v>208</v>
      </c>
      <c r="X2120" s="2" t="s">
        <v>64</v>
      </c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68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2666</v>
      </c>
      <c r="B2121" s="2" t="s">
        <v>2650</v>
      </c>
      <c r="C2121" s="2" t="s">
        <v>47</v>
      </c>
      <c r="D2121" s="2" t="s">
        <v>411</v>
      </c>
      <c r="E2121" s="2" t="s">
        <v>412</v>
      </c>
      <c r="F2121" s="2" t="s">
        <v>228</v>
      </c>
      <c r="G2121" s="2" t="s">
        <v>117</v>
      </c>
      <c r="H2121" s="2" t="s">
        <v>243</v>
      </c>
      <c r="I2121" s="2"/>
      <c r="J2121" s="2"/>
      <c r="K2121" s="2" t="s">
        <v>147</v>
      </c>
      <c r="L2121" s="2" t="s">
        <v>429</v>
      </c>
      <c r="M2121" s="2" t="s">
        <v>104</v>
      </c>
      <c r="N2121" s="3"/>
      <c r="O2121" s="3"/>
      <c r="P2121" s="2"/>
      <c r="Q2121" s="2" t="s">
        <v>105</v>
      </c>
      <c r="R2121" s="2" t="s">
        <v>106</v>
      </c>
      <c r="S2121" s="2" t="s">
        <v>107</v>
      </c>
      <c r="T2121" s="2" t="s">
        <v>108</v>
      </c>
      <c r="U2121" s="2"/>
      <c r="V2121" s="2" t="s">
        <v>109</v>
      </c>
      <c r="W2121" s="2" t="s">
        <v>110</v>
      </c>
      <c r="X2121" s="2"/>
      <c r="Y2121" s="2" t="s">
        <v>65</v>
      </c>
      <c r="Z2121" s="2">
        <v>0</v>
      </c>
      <c r="AA2121" s="2"/>
      <c r="AB2121" s="2"/>
      <c r="AC2121" s="2"/>
      <c r="AD2121" s="2"/>
      <c r="AE2121" s="2" t="s">
        <v>123</v>
      </c>
      <c r="AF2121" s="2" t="s">
        <v>222</v>
      </c>
      <c r="AG2121" s="2" t="s">
        <v>223</v>
      </c>
      <c r="AH2121" s="2" t="s">
        <v>69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2667</v>
      </c>
      <c r="B2122" s="2" t="s">
        <v>2668</v>
      </c>
      <c r="C2122" s="2" t="s">
        <v>47</v>
      </c>
      <c r="D2122" s="2" t="s">
        <v>2669</v>
      </c>
      <c r="E2122" s="2" t="s">
        <v>177</v>
      </c>
      <c r="F2122" s="2" t="s">
        <v>178</v>
      </c>
      <c r="G2122" s="2" t="s">
        <v>179</v>
      </c>
      <c r="H2122" s="2" t="s">
        <v>138</v>
      </c>
      <c r="I2122" s="2" t="s">
        <v>53</v>
      </c>
      <c r="J2122" s="2" t="s">
        <v>180</v>
      </c>
      <c r="K2122" s="2" t="s">
        <v>180</v>
      </c>
      <c r="L2122" s="2" t="s">
        <v>181</v>
      </c>
      <c r="M2122" s="2" t="s">
        <v>56</v>
      </c>
      <c r="N2122" s="3">
        <v>567.9299999999999</v>
      </c>
      <c r="O2122" s="3" t="s">
        <v>182</v>
      </c>
      <c r="P2122" s="4">
        <f>IF(O2122="吨",N2122*1000,IF(O2122="万立方米",N2122*10000,""))</f>
        <v>5679299.999999999</v>
      </c>
      <c r="Q2122" s="2" t="s">
        <v>183</v>
      </c>
      <c r="R2122" s="2" t="s">
        <v>184</v>
      </c>
      <c r="S2122" s="2" t="s">
        <v>185</v>
      </c>
      <c r="T2122" s="2" t="s">
        <v>75</v>
      </c>
      <c r="U2122" s="4">
        <f>0.001</f>
        <v>0.001</v>
      </c>
      <c r="V2122" s="2" t="s">
        <v>186</v>
      </c>
      <c r="W2122" s="2" t="s">
        <v>187</v>
      </c>
      <c r="X2122" s="2" t="s">
        <v>64</v>
      </c>
      <c r="Y2122" s="2" t="s">
        <v>65</v>
      </c>
      <c r="Z2122" s="2">
        <v>0</v>
      </c>
      <c r="AA2122" s="2"/>
      <c r="AB2122" s="2"/>
      <c r="AC2122" s="4">
        <f>P2122*U2122/1000000</f>
        <v>0.005679299999999999</v>
      </c>
      <c r="AD2122" s="4">
        <f>AC2122*(1-Z2122/100)</f>
        <v>0.005679299999999999</v>
      </c>
      <c r="AE2122" s="2" t="s">
        <v>66</v>
      </c>
      <c r="AF2122" s="2" t="s">
        <v>67</v>
      </c>
      <c r="AG2122" s="2"/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2670</v>
      </c>
      <c r="B2123" s="2" t="s">
        <v>2668</v>
      </c>
      <c r="C2123" s="2" t="s">
        <v>47</v>
      </c>
      <c r="D2123" s="2" t="s">
        <v>2669</v>
      </c>
      <c r="E2123" s="2" t="s">
        <v>177</v>
      </c>
      <c r="F2123" s="2" t="s">
        <v>178</v>
      </c>
      <c r="G2123" s="2" t="s">
        <v>179</v>
      </c>
      <c r="H2123" s="2" t="s">
        <v>138</v>
      </c>
      <c r="I2123" s="2" t="s">
        <v>53</v>
      </c>
      <c r="J2123" s="2" t="s">
        <v>180</v>
      </c>
      <c r="K2123" s="2" t="s">
        <v>180</v>
      </c>
      <c r="L2123" s="2" t="s">
        <v>181</v>
      </c>
      <c r="M2123" s="2" t="s">
        <v>73</v>
      </c>
      <c r="N2123" s="3">
        <v>567.9299999999999</v>
      </c>
      <c r="O2123" s="3" t="s">
        <v>182</v>
      </c>
      <c r="P2123" s="4">
        <f>IF(O2123="吨",N2123*1000,IF(O2123="万立方米",N2123*10000,""))</f>
        <v>5679299.999999999</v>
      </c>
      <c r="Q2123" s="2" t="s">
        <v>183</v>
      </c>
      <c r="R2123" s="2" t="s">
        <v>184</v>
      </c>
      <c r="S2123" s="2" t="s">
        <v>189</v>
      </c>
      <c r="T2123" s="2" t="s">
        <v>75</v>
      </c>
      <c r="U2123" s="4">
        <f>0.35</f>
        <v>0.35</v>
      </c>
      <c r="V2123" s="2" t="s">
        <v>186</v>
      </c>
      <c r="W2123" s="2" t="s">
        <v>190</v>
      </c>
      <c r="X2123" s="2" t="s">
        <v>64</v>
      </c>
      <c r="Y2123" s="2" t="s">
        <v>65</v>
      </c>
      <c r="Z2123" s="2">
        <v>0</v>
      </c>
      <c r="AA2123" s="2"/>
      <c r="AB2123" s="2"/>
      <c r="AC2123" s="4">
        <f>P2123*U2123/1000000</f>
        <v>1.9877549999999995</v>
      </c>
      <c r="AD2123" s="4">
        <f>AC2123*(1-Z2123/100)</f>
        <v>1.9877549999999995</v>
      </c>
      <c r="AE2123" s="2" t="s">
        <v>66</v>
      </c>
      <c r="AF2123" s="2" t="s">
        <v>67</v>
      </c>
      <c r="AG2123" s="2"/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2671</v>
      </c>
      <c r="B2124" s="2" t="s">
        <v>2668</v>
      </c>
      <c r="C2124" s="2" t="s">
        <v>47</v>
      </c>
      <c r="D2124" s="2" t="s">
        <v>2669</v>
      </c>
      <c r="E2124" s="2" t="s">
        <v>177</v>
      </c>
      <c r="F2124" s="2" t="s">
        <v>178</v>
      </c>
      <c r="G2124" s="2" t="s">
        <v>179</v>
      </c>
      <c r="H2124" s="2" t="s">
        <v>138</v>
      </c>
      <c r="I2124" s="2" t="s">
        <v>53</v>
      </c>
      <c r="J2124" s="2" t="s">
        <v>180</v>
      </c>
      <c r="K2124" s="2" t="s">
        <v>180</v>
      </c>
      <c r="L2124" s="2" t="s">
        <v>181</v>
      </c>
      <c r="M2124" s="2" t="s">
        <v>78</v>
      </c>
      <c r="N2124" s="3">
        <v>567.9299999999999</v>
      </c>
      <c r="O2124" s="3" t="s">
        <v>182</v>
      </c>
      <c r="P2124" s="4">
        <f>IF(O2124="吨",N2124*1000,IF(O2124="万立方米",N2124*10000,""))</f>
        <v>5679299.999999999</v>
      </c>
      <c r="Q2124" s="2" t="s">
        <v>183</v>
      </c>
      <c r="R2124" s="2" t="s">
        <v>184</v>
      </c>
      <c r="S2124" s="2" t="s">
        <v>192</v>
      </c>
      <c r="T2124" s="2" t="s">
        <v>75</v>
      </c>
      <c r="U2124" s="4">
        <f>1.2</f>
        <v>1.2</v>
      </c>
      <c r="V2124" s="2" t="s">
        <v>186</v>
      </c>
      <c r="W2124" s="2" t="s">
        <v>193</v>
      </c>
      <c r="X2124" s="2" t="s">
        <v>64</v>
      </c>
      <c r="Y2124" s="2" t="s">
        <v>65</v>
      </c>
      <c r="Z2124" s="2">
        <v>0</v>
      </c>
      <c r="AA2124" s="2"/>
      <c r="AB2124" s="2"/>
      <c r="AC2124" s="4">
        <f>P2124*U2124/1000000</f>
        <v>6.815159999999999</v>
      </c>
      <c r="AD2124" s="4">
        <f>AC2124*(1-Z2124/100)</f>
        <v>6.815159999999999</v>
      </c>
      <c r="AE2124" s="2" t="s">
        <v>66</v>
      </c>
      <c r="AF2124" s="2" t="s">
        <v>67</v>
      </c>
      <c r="AG2124" s="2"/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2672</v>
      </c>
      <c r="B2125" s="2" t="s">
        <v>2668</v>
      </c>
      <c r="C2125" s="2" t="s">
        <v>47</v>
      </c>
      <c r="D2125" s="2" t="s">
        <v>2669</v>
      </c>
      <c r="E2125" s="2" t="s">
        <v>177</v>
      </c>
      <c r="F2125" s="2" t="s">
        <v>178</v>
      </c>
      <c r="G2125" s="2" t="s">
        <v>179</v>
      </c>
      <c r="H2125" s="2" t="s">
        <v>138</v>
      </c>
      <c r="I2125" s="2" t="s">
        <v>53</v>
      </c>
      <c r="J2125" s="2" t="s">
        <v>180</v>
      </c>
      <c r="K2125" s="2" t="s">
        <v>180</v>
      </c>
      <c r="L2125" s="2" t="s">
        <v>181</v>
      </c>
      <c r="M2125" s="2" t="s">
        <v>82</v>
      </c>
      <c r="N2125" s="3">
        <v>567.9299999999999</v>
      </c>
      <c r="O2125" s="3" t="s">
        <v>182</v>
      </c>
      <c r="P2125" s="4">
        <f>IF(O2125="吨",N2125*1000,IF(O2125="万立方米",N2125*10000,""))</f>
        <v>5679299.999999999</v>
      </c>
      <c r="Q2125" s="2" t="s">
        <v>183</v>
      </c>
      <c r="R2125" s="2" t="s">
        <v>184</v>
      </c>
      <c r="S2125" s="2" t="s">
        <v>195</v>
      </c>
      <c r="T2125" s="2" t="s">
        <v>75</v>
      </c>
      <c r="U2125" s="4">
        <f>0.002</f>
        <v>0.002</v>
      </c>
      <c r="V2125" s="2" t="s">
        <v>186</v>
      </c>
      <c r="W2125" s="2" t="s">
        <v>196</v>
      </c>
      <c r="X2125" s="2" t="s">
        <v>64</v>
      </c>
      <c r="Y2125" s="2" t="s">
        <v>65</v>
      </c>
      <c r="Z2125" s="2">
        <v>0</v>
      </c>
      <c r="AA2125" s="2"/>
      <c r="AB2125" s="2"/>
      <c r="AC2125" s="4">
        <f>P2125*U2125/1000000</f>
        <v>0.011358599999999998</v>
      </c>
      <c r="AD2125" s="4">
        <f>AC2125*(1-Z2125/100)</f>
        <v>0.011358599999999998</v>
      </c>
      <c r="AE2125" s="2" t="s">
        <v>66</v>
      </c>
      <c r="AF2125" s="2" t="s">
        <v>67</v>
      </c>
      <c r="AG2125" s="2"/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2673</v>
      </c>
      <c r="B2126" s="2" t="s">
        <v>2668</v>
      </c>
      <c r="C2126" s="2" t="s">
        <v>47</v>
      </c>
      <c r="D2126" s="2" t="s">
        <v>2669</v>
      </c>
      <c r="E2126" s="2" t="s">
        <v>177</v>
      </c>
      <c r="F2126" s="2" t="s">
        <v>178</v>
      </c>
      <c r="G2126" s="2" t="s">
        <v>179</v>
      </c>
      <c r="H2126" s="2" t="s">
        <v>138</v>
      </c>
      <c r="I2126" s="2" t="s">
        <v>53</v>
      </c>
      <c r="J2126" s="2" t="s">
        <v>180</v>
      </c>
      <c r="K2126" s="2" t="s">
        <v>180</v>
      </c>
      <c r="L2126" s="2" t="s">
        <v>181</v>
      </c>
      <c r="M2126" s="2" t="s">
        <v>86</v>
      </c>
      <c r="N2126" s="3">
        <v>567.9299999999999</v>
      </c>
      <c r="O2126" s="3" t="s">
        <v>182</v>
      </c>
      <c r="P2126" s="4">
        <f>IF(O2126="吨",N2126*1000,IF(O2126="万立方米",N2126*10000,""))</f>
        <v>5679299.999999999</v>
      </c>
      <c r="Q2126" s="2" t="s">
        <v>183</v>
      </c>
      <c r="R2126" s="2" t="s">
        <v>184</v>
      </c>
      <c r="S2126" s="2" t="s">
        <v>198</v>
      </c>
      <c r="T2126" s="2" t="s">
        <v>75</v>
      </c>
      <c r="U2126" s="4">
        <f>0.01</f>
        <v>0.01</v>
      </c>
      <c r="V2126" s="2" t="s">
        <v>186</v>
      </c>
      <c r="W2126" s="2" t="s">
        <v>199</v>
      </c>
      <c r="X2126" s="2" t="s">
        <v>64</v>
      </c>
      <c r="Y2126" s="2" t="s">
        <v>65</v>
      </c>
      <c r="Z2126" s="2">
        <v>0</v>
      </c>
      <c r="AA2126" s="2"/>
      <c r="AB2126" s="2"/>
      <c r="AC2126" s="4">
        <f>P2126*U2126/1000000</f>
        <v>0.05679299999999999</v>
      </c>
      <c r="AD2126" s="4">
        <f>AC2127*(1-AA2126/100)+(AC2126-AC2127)*(1-AB2126/100)</f>
        <v>0.05679299999999999</v>
      </c>
      <c r="AE2126" s="2" t="s">
        <v>66</v>
      </c>
      <c r="AF2126" s="2" t="s">
        <v>67</v>
      </c>
      <c r="AG2126" s="2"/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2674</v>
      </c>
      <c r="B2127" s="2" t="s">
        <v>2668</v>
      </c>
      <c r="C2127" s="2" t="s">
        <v>47</v>
      </c>
      <c r="D2127" s="2" t="s">
        <v>2669</v>
      </c>
      <c r="E2127" s="2" t="s">
        <v>177</v>
      </c>
      <c r="F2127" s="2" t="s">
        <v>178</v>
      </c>
      <c r="G2127" s="2" t="s">
        <v>179</v>
      </c>
      <c r="H2127" s="2" t="s">
        <v>138</v>
      </c>
      <c r="I2127" s="2" t="s">
        <v>53</v>
      </c>
      <c r="J2127" s="2" t="s">
        <v>180</v>
      </c>
      <c r="K2127" s="2" t="s">
        <v>180</v>
      </c>
      <c r="L2127" s="2" t="s">
        <v>181</v>
      </c>
      <c r="M2127" s="2" t="s">
        <v>91</v>
      </c>
      <c r="N2127" s="3">
        <v>567.9299999999999</v>
      </c>
      <c r="O2127" s="3" t="s">
        <v>182</v>
      </c>
      <c r="P2127" s="4">
        <f>IF(O2127="吨",N2127*1000,IF(O2127="万立方米",N2127*10000,""))</f>
        <v>5679299.999999999</v>
      </c>
      <c r="Q2127" s="2" t="s">
        <v>183</v>
      </c>
      <c r="R2127" s="2" t="s">
        <v>184</v>
      </c>
      <c r="S2127" s="2" t="s">
        <v>201</v>
      </c>
      <c r="T2127" s="2" t="s">
        <v>75</v>
      </c>
      <c r="U2127" s="4">
        <f>0.005</f>
        <v>0.005</v>
      </c>
      <c r="V2127" s="2" t="s">
        <v>186</v>
      </c>
      <c r="W2127" s="2" t="s">
        <v>202</v>
      </c>
      <c r="X2127" s="2" t="s">
        <v>64</v>
      </c>
      <c r="Y2127" s="2" t="s">
        <v>65</v>
      </c>
      <c r="Z2127" s="2">
        <v>0</v>
      </c>
      <c r="AA2127" s="2"/>
      <c r="AB2127" s="2"/>
      <c r="AC2127" s="4">
        <f>P2127*U2127/1000000</f>
        <v>0.028396499999999995</v>
      </c>
      <c r="AD2127" s="4">
        <f>AC2127*(1-Z2127/100)</f>
        <v>0.028396499999999995</v>
      </c>
      <c r="AE2127" s="2" t="s">
        <v>66</v>
      </c>
      <c r="AF2127" s="2" t="s">
        <v>67</v>
      </c>
      <c r="AG2127" s="2"/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2675</v>
      </c>
      <c r="B2128" s="2" t="s">
        <v>2668</v>
      </c>
      <c r="C2128" s="2" t="s">
        <v>47</v>
      </c>
      <c r="D2128" s="2" t="s">
        <v>2669</v>
      </c>
      <c r="E2128" s="2" t="s">
        <v>177</v>
      </c>
      <c r="F2128" s="2" t="s">
        <v>178</v>
      </c>
      <c r="G2128" s="2" t="s">
        <v>179</v>
      </c>
      <c r="H2128" s="2" t="s">
        <v>138</v>
      </c>
      <c r="I2128" s="2" t="s">
        <v>53</v>
      </c>
      <c r="J2128" s="2" t="s">
        <v>180</v>
      </c>
      <c r="K2128" s="2" t="s">
        <v>180</v>
      </c>
      <c r="L2128" s="2" t="s">
        <v>181</v>
      </c>
      <c r="M2128" s="2" t="s">
        <v>95</v>
      </c>
      <c r="N2128" s="3">
        <v>567.9299999999999</v>
      </c>
      <c r="O2128" s="3" t="s">
        <v>182</v>
      </c>
      <c r="P2128" s="4">
        <f>IF(O2128="吨",N2128*1000,IF(O2128="万立方米",N2128*10000,""))</f>
        <v>5679299.999999999</v>
      </c>
      <c r="Q2128" s="2" t="s">
        <v>183</v>
      </c>
      <c r="R2128" s="2" t="s">
        <v>184</v>
      </c>
      <c r="S2128" s="2" t="s">
        <v>204</v>
      </c>
      <c r="T2128" s="2" t="s">
        <v>75</v>
      </c>
      <c r="U2128" s="4">
        <f>0.005</f>
        <v>0.005</v>
      </c>
      <c r="V2128" s="2" t="s">
        <v>186</v>
      </c>
      <c r="W2128" s="2" t="s">
        <v>205</v>
      </c>
      <c r="X2128" s="2" t="s">
        <v>64</v>
      </c>
      <c r="Y2128" s="2" t="s">
        <v>65</v>
      </c>
      <c r="Z2128" s="2">
        <v>0</v>
      </c>
      <c r="AA2128" s="2"/>
      <c r="AB2128" s="2"/>
      <c r="AC2128" s="4">
        <f>P2128*U2128/1000000</f>
        <v>0.028396499999999995</v>
      </c>
      <c r="AD2128" s="4">
        <f>AC2128*(1-Z2128/100)</f>
        <v>0.028396499999999995</v>
      </c>
      <c r="AE2128" s="2" t="s">
        <v>66</v>
      </c>
      <c r="AF2128" s="2" t="s">
        <v>67</v>
      </c>
      <c r="AG2128" s="2"/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2676</v>
      </c>
      <c r="B2129" s="2" t="s">
        <v>2668</v>
      </c>
      <c r="C2129" s="2" t="s">
        <v>47</v>
      </c>
      <c r="D2129" s="2" t="s">
        <v>2669</v>
      </c>
      <c r="E2129" s="2" t="s">
        <v>177</v>
      </c>
      <c r="F2129" s="2" t="s">
        <v>178</v>
      </c>
      <c r="G2129" s="2" t="s">
        <v>179</v>
      </c>
      <c r="H2129" s="2" t="s">
        <v>138</v>
      </c>
      <c r="I2129" s="2" t="s">
        <v>53</v>
      </c>
      <c r="J2129" s="2" t="s">
        <v>180</v>
      </c>
      <c r="K2129" s="2" t="s">
        <v>180</v>
      </c>
      <c r="L2129" s="2" t="s">
        <v>181</v>
      </c>
      <c r="M2129" s="2" t="s">
        <v>100</v>
      </c>
      <c r="N2129" s="3">
        <v>567.9299999999999</v>
      </c>
      <c r="O2129" s="3" t="s">
        <v>182</v>
      </c>
      <c r="P2129" s="4">
        <f>IF(O2129="吨",N2129*1000,IF(O2129="万立方米",N2129*10000,""))</f>
        <v>5679299.999999999</v>
      </c>
      <c r="Q2129" s="2" t="s">
        <v>183</v>
      </c>
      <c r="R2129" s="2" t="s">
        <v>184</v>
      </c>
      <c r="S2129" s="2" t="s">
        <v>207</v>
      </c>
      <c r="T2129" s="2" t="s">
        <v>75</v>
      </c>
      <c r="U2129" s="4">
        <f>0.02</f>
        <v>0.02</v>
      </c>
      <c r="V2129" s="2" t="s">
        <v>186</v>
      </c>
      <c r="W2129" s="2" t="s">
        <v>208</v>
      </c>
      <c r="X2129" s="2" t="s">
        <v>64</v>
      </c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/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2677</v>
      </c>
      <c r="B2130" s="2" t="s">
        <v>2668</v>
      </c>
      <c r="C2130" s="2" t="s">
        <v>47</v>
      </c>
      <c r="D2130" s="2" t="s">
        <v>2669</v>
      </c>
      <c r="E2130" s="2" t="s">
        <v>177</v>
      </c>
      <c r="F2130" s="2" t="s">
        <v>178</v>
      </c>
      <c r="G2130" s="2" t="s">
        <v>179</v>
      </c>
      <c r="H2130" s="2" t="s">
        <v>138</v>
      </c>
      <c r="I2130" s="2"/>
      <c r="J2130" s="2"/>
      <c r="K2130" s="2"/>
      <c r="L2130" s="2"/>
      <c r="M2130" s="2" t="s">
        <v>104</v>
      </c>
      <c r="N2130" s="3"/>
      <c r="O2130" s="3"/>
      <c r="P2130" s="4">
        <v>0.0</v>
      </c>
      <c r="Q2130" s="2" t="s">
        <v>105</v>
      </c>
      <c r="R2130" s="2" t="s">
        <v>106</v>
      </c>
      <c r="S2130" s="2" t="s">
        <v>107</v>
      </c>
      <c r="T2130" s="2" t="s">
        <v>108</v>
      </c>
      <c r="U2130" s="4">
        <f>0.0</f>
        <v>0.0</v>
      </c>
      <c r="V2130" s="2" t="s">
        <v>109</v>
      </c>
      <c r="W2130" s="2" t="s">
        <v>110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134</v>
      </c>
      <c r="AH2130" s="2" t="s">
        <v>69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2678</v>
      </c>
      <c r="B2131" s="2" t="s">
        <v>2679</v>
      </c>
      <c r="C2131" s="2" t="s">
        <v>47</v>
      </c>
      <c r="D2131" s="2" t="s">
        <v>2680</v>
      </c>
      <c r="E2131" s="2" t="s">
        <v>242</v>
      </c>
      <c r="F2131" s="2" t="s">
        <v>50</v>
      </c>
      <c r="G2131" s="2" t="s">
        <v>51</v>
      </c>
      <c r="H2131" s="2" t="s">
        <v>243</v>
      </c>
      <c r="I2131" s="2" t="s">
        <v>53</v>
      </c>
      <c r="J2131" s="2" t="s">
        <v>270</v>
      </c>
      <c r="K2131" s="2" t="s">
        <v>55</v>
      </c>
      <c r="L2131" s="2" t="s">
        <v>51</v>
      </c>
      <c r="M2131" s="2" t="s">
        <v>56</v>
      </c>
      <c r="N2131" s="3">
        <v>745182</v>
      </c>
      <c r="O2131" s="3" t="s">
        <v>57</v>
      </c>
      <c r="P2131" s="4">
        <f>IF(O2131="吨",N2131*1000,IF(O2131="万立方米",N2131*10000,""))</f>
        <v>745182000.0</v>
      </c>
      <c r="Q2131" s="2" t="s">
        <v>58</v>
      </c>
      <c r="R2131" s="2" t="s">
        <v>59</v>
      </c>
      <c r="S2131" s="2" t="s">
        <v>60</v>
      </c>
      <c r="T2131" s="2" t="s">
        <v>61</v>
      </c>
      <c r="U2131" s="4">
        <f>0.06</f>
        <v>0.06</v>
      </c>
      <c r="V2131" s="2" t="s">
        <v>62</v>
      </c>
      <c r="W2131" s="2" t="s">
        <v>63</v>
      </c>
      <c r="X2131" s="2" t="s">
        <v>64</v>
      </c>
      <c r="Y2131" s="2" t="s">
        <v>65</v>
      </c>
      <c r="Z2131" s="2">
        <v>0</v>
      </c>
      <c r="AA2131" s="2"/>
      <c r="AB2131" s="2"/>
      <c r="AC2131" s="4">
        <f>P2131*U2131/1000000</f>
        <v>44.71092</v>
      </c>
      <c r="AD2131" s="4">
        <f>AC2131*(1-Z2131/100)</f>
        <v>44.71092</v>
      </c>
      <c r="AE2131" s="2" t="s">
        <v>66</v>
      </c>
      <c r="AF2131" s="2" t="s">
        <v>67</v>
      </c>
      <c r="AG2131" s="2" t="s">
        <v>68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2681</v>
      </c>
      <c r="B2132" s="2" t="s">
        <v>2679</v>
      </c>
      <c r="C2132" s="2" t="s">
        <v>47</v>
      </c>
      <c r="D2132" s="2" t="s">
        <v>2680</v>
      </c>
      <c r="E2132" s="2" t="s">
        <v>242</v>
      </c>
      <c r="F2132" s="2" t="s">
        <v>50</v>
      </c>
      <c r="G2132" s="2" t="s">
        <v>51</v>
      </c>
      <c r="H2132" s="2" t="s">
        <v>243</v>
      </c>
      <c r="I2132" s="2" t="s">
        <v>53</v>
      </c>
      <c r="J2132" s="2" t="s">
        <v>270</v>
      </c>
      <c r="K2132" s="2" t="s">
        <v>55</v>
      </c>
      <c r="L2132" s="2" t="s">
        <v>51</v>
      </c>
      <c r="M2132" s="2" t="s">
        <v>73</v>
      </c>
      <c r="N2132" s="3">
        <v>745182</v>
      </c>
      <c r="O2132" s="3" t="s">
        <v>57</v>
      </c>
      <c r="P2132" s="4">
        <f>IF(O2132="吨",N2132*1000,IF(O2132="万立方米",N2132*10000,""))</f>
        <v>745182000.0</v>
      </c>
      <c r="Q2132" s="2" t="s">
        <v>58</v>
      </c>
      <c r="R2132" s="2" t="s">
        <v>59</v>
      </c>
      <c r="S2132" s="2" t="s">
        <v>74</v>
      </c>
      <c r="T2132" s="2" t="s">
        <v>75</v>
      </c>
      <c r="U2132" s="4">
        <f>1.5</f>
        <v>1.5</v>
      </c>
      <c r="V2132" s="2" t="s">
        <v>62</v>
      </c>
      <c r="W2132" s="2" t="s">
        <v>76</v>
      </c>
      <c r="X2132" s="2" t="s">
        <v>64</v>
      </c>
      <c r="Y2132" s="2" t="s">
        <v>65</v>
      </c>
      <c r="Z2132" s="2">
        <v>0</v>
      </c>
      <c r="AA2132" s="2"/>
      <c r="AB2132" s="2"/>
      <c r="AC2132" s="4">
        <f>P2132*U2132/1000000</f>
        <v>1117.773</v>
      </c>
      <c r="AD2132" s="4">
        <f>AC2132*(1-Z2132/100)</f>
        <v>1117.773</v>
      </c>
      <c r="AE2132" s="2" t="s">
        <v>66</v>
      </c>
      <c r="AF2132" s="2" t="s">
        <v>67</v>
      </c>
      <c r="AG2132" s="2" t="s">
        <v>68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2682</v>
      </c>
      <c r="B2133" s="2" t="s">
        <v>2679</v>
      </c>
      <c r="C2133" s="2" t="s">
        <v>47</v>
      </c>
      <c r="D2133" s="2" t="s">
        <v>2680</v>
      </c>
      <c r="E2133" s="2" t="s">
        <v>242</v>
      </c>
      <c r="F2133" s="2" t="s">
        <v>50</v>
      </c>
      <c r="G2133" s="2" t="s">
        <v>51</v>
      </c>
      <c r="H2133" s="2" t="s">
        <v>243</v>
      </c>
      <c r="I2133" s="2" t="s">
        <v>53</v>
      </c>
      <c r="J2133" s="2" t="s">
        <v>270</v>
      </c>
      <c r="K2133" s="2" t="s">
        <v>55</v>
      </c>
      <c r="L2133" s="2" t="s">
        <v>51</v>
      </c>
      <c r="M2133" s="2" t="s">
        <v>78</v>
      </c>
      <c r="N2133" s="3">
        <v>745182</v>
      </c>
      <c r="O2133" s="3" t="s">
        <v>57</v>
      </c>
      <c r="P2133" s="4">
        <f>IF(O2133="吨",N2133*1000,IF(O2133="万立方米",N2133*10000,""))</f>
        <v>745182000.0</v>
      </c>
      <c r="Q2133" s="2" t="s">
        <v>58</v>
      </c>
      <c r="R2133" s="2" t="s">
        <v>59</v>
      </c>
      <c r="S2133" s="2" t="s">
        <v>79</v>
      </c>
      <c r="T2133" s="2" t="s">
        <v>75</v>
      </c>
      <c r="U2133" s="4">
        <f>6.0</f>
        <v>6.0</v>
      </c>
      <c r="V2133" s="2" t="s">
        <v>62</v>
      </c>
      <c r="W2133" s="2" t="s">
        <v>80</v>
      </c>
      <c r="X2133" s="2" t="s">
        <v>64</v>
      </c>
      <c r="Y2133" s="2" t="s">
        <v>65</v>
      </c>
      <c r="Z2133" s="2">
        <v>0</v>
      </c>
      <c r="AA2133" s="2"/>
      <c r="AB2133" s="2"/>
      <c r="AC2133" s="4">
        <f>P2133*U2133/1000000</f>
        <v>4471.092</v>
      </c>
      <c r="AD2133" s="4">
        <f>AC2133*(1-Z2133/100)</f>
        <v>4471.092</v>
      </c>
      <c r="AE2133" s="2" t="s">
        <v>66</v>
      </c>
      <c r="AF2133" s="2" t="s">
        <v>67</v>
      </c>
      <c r="AG2133" s="2" t="s">
        <v>68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2683</v>
      </c>
      <c r="B2134" s="2" t="s">
        <v>2679</v>
      </c>
      <c r="C2134" s="2" t="s">
        <v>47</v>
      </c>
      <c r="D2134" s="2" t="s">
        <v>2680</v>
      </c>
      <c r="E2134" s="2" t="s">
        <v>242</v>
      </c>
      <c r="F2134" s="2" t="s">
        <v>50</v>
      </c>
      <c r="G2134" s="2" t="s">
        <v>51</v>
      </c>
      <c r="H2134" s="2" t="s">
        <v>243</v>
      </c>
      <c r="I2134" s="2" t="s">
        <v>53</v>
      </c>
      <c r="J2134" s="2" t="s">
        <v>270</v>
      </c>
      <c r="K2134" s="2" t="s">
        <v>55</v>
      </c>
      <c r="L2134" s="2" t="s">
        <v>51</v>
      </c>
      <c r="M2134" s="2" t="s">
        <v>82</v>
      </c>
      <c r="N2134" s="3">
        <v>745182</v>
      </c>
      <c r="O2134" s="3" t="s">
        <v>57</v>
      </c>
      <c r="P2134" s="4">
        <f>IF(O2134="吨",N2134*1000,IF(O2134="万立方米",N2134*10000,""))</f>
        <v>745182000.0</v>
      </c>
      <c r="Q2134" s="2" t="s">
        <v>58</v>
      </c>
      <c r="R2134" s="2" t="s">
        <v>59</v>
      </c>
      <c r="S2134" s="2" t="s">
        <v>83</v>
      </c>
      <c r="T2134" s="2" t="s">
        <v>61</v>
      </c>
      <c r="U2134" s="4">
        <f>0.35</f>
        <v>0.35</v>
      </c>
      <c r="V2134" s="2" t="s">
        <v>62</v>
      </c>
      <c r="W2134" s="2" t="s">
        <v>84</v>
      </c>
      <c r="X2134" s="2" t="s">
        <v>64</v>
      </c>
      <c r="Y2134" s="2" t="s">
        <v>65</v>
      </c>
      <c r="Z2134" s="2">
        <v>0</v>
      </c>
      <c r="AA2134" s="2"/>
      <c r="AB2134" s="2"/>
      <c r="AC2134" s="4">
        <f>P2134*U2134/1000000</f>
        <v>260.8137</v>
      </c>
      <c r="AD2134" s="4">
        <f>AC2134*(1-Z2134/100)</f>
        <v>260.8137</v>
      </c>
      <c r="AE2134" s="2" t="s">
        <v>66</v>
      </c>
      <c r="AF2134" s="2" t="s">
        <v>67</v>
      </c>
      <c r="AG2134" s="2" t="s">
        <v>68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2684</v>
      </c>
      <c r="B2135" s="2" t="s">
        <v>2679</v>
      </c>
      <c r="C2135" s="2" t="s">
        <v>47</v>
      </c>
      <c r="D2135" s="2" t="s">
        <v>2680</v>
      </c>
      <c r="E2135" s="2" t="s">
        <v>242</v>
      </c>
      <c r="F2135" s="2" t="s">
        <v>50</v>
      </c>
      <c r="G2135" s="2" t="s">
        <v>51</v>
      </c>
      <c r="H2135" s="2" t="s">
        <v>243</v>
      </c>
      <c r="I2135" s="2" t="s">
        <v>53</v>
      </c>
      <c r="J2135" s="2" t="s">
        <v>270</v>
      </c>
      <c r="K2135" s="2" t="s">
        <v>55</v>
      </c>
      <c r="L2135" s="2" t="s">
        <v>51</v>
      </c>
      <c r="M2135" s="2" t="s">
        <v>86</v>
      </c>
      <c r="N2135" s="3">
        <v>745182</v>
      </c>
      <c r="O2135" s="3" t="s">
        <v>57</v>
      </c>
      <c r="P2135" s="4">
        <f>IF(O2135="吨",N2135*1000,IF(O2135="万立方米",N2135*10000,""))</f>
        <v>745182000.0</v>
      </c>
      <c r="Q2135" s="2" t="s">
        <v>58</v>
      </c>
      <c r="R2135" s="2" t="s">
        <v>59</v>
      </c>
      <c r="S2135" s="2" t="s">
        <v>87</v>
      </c>
      <c r="T2135" s="2" t="s">
        <v>88</v>
      </c>
      <c r="U2135" s="4">
        <f>0.75</f>
        <v>0.75</v>
      </c>
      <c r="V2135" s="2" t="s">
        <v>62</v>
      </c>
      <c r="W2135" s="2" t="s">
        <v>89</v>
      </c>
      <c r="X2135" s="2" t="s">
        <v>64</v>
      </c>
      <c r="Y2135" s="2" t="s">
        <v>65</v>
      </c>
      <c r="Z2135" s="2">
        <v>0</v>
      </c>
      <c r="AA2135" s="2"/>
      <c r="AB2135" s="2"/>
      <c r="AC2135" s="4">
        <f>P2135*U2135/1000000</f>
        <v>558.8865</v>
      </c>
      <c r="AD2135" s="4">
        <f>AC2136*(1-AA2135/100)+(AC2135-AC2136)*(1-AB2135/100)</f>
        <v>558.8865</v>
      </c>
      <c r="AE2135" s="2" t="s">
        <v>66</v>
      </c>
      <c r="AF2135" s="2" t="s">
        <v>67</v>
      </c>
      <c r="AG2135" s="2" t="s">
        <v>68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2685</v>
      </c>
      <c r="B2136" s="2" t="s">
        <v>2679</v>
      </c>
      <c r="C2136" s="2" t="s">
        <v>47</v>
      </c>
      <c r="D2136" s="2" t="s">
        <v>2680</v>
      </c>
      <c r="E2136" s="2" t="s">
        <v>242</v>
      </c>
      <c r="F2136" s="2" t="s">
        <v>50</v>
      </c>
      <c r="G2136" s="2" t="s">
        <v>51</v>
      </c>
      <c r="H2136" s="2" t="s">
        <v>243</v>
      </c>
      <c r="I2136" s="2" t="s">
        <v>53</v>
      </c>
      <c r="J2136" s="2" t="s">
        <v>270</v>
      </c>
      <c r="K2136" s="2" t="s">
        <v>55</v>
      </c>
      <c r="L2136" s="2" t="s">
        <v>51</v>
      </c>
      <c r="M2136" s="2" t="s">
        <v>91</v>
      </c>
      <c r="N2136" s="3">
        <v>745182</v>
      </c>
      <c r="O2136" s="3" t="s">
        <v>57</v>
      </c>
      <c r="P2136" s="4">
        <f>IF(O2136="吨",N2136*1000,IF(O2136="万立方米",N2136*10000,""))</f>
        <v>745182000.0</v>
      </c>
      <c r="Q2136" s="2" t="s">
        <v>58</v>
      </c>
      <c r="R2136" s="2" t="s">
        <v>59</v>
      </c>
      <c r="S2136" s="2" t="s">
        <v>92</v>
      </c>
      <c r="T2136" s="2" t="s">
        <v>88</v>
      </c>
      <c r="U2136" s="4">
        <f>0.75</f>
        <v>0.75</v>
      </c>
      <c r="V2136" s="2" t="s">
        <v>62</v>
      </c>
      <c r="W2136" s="2" t="s">
        <v>93</v>
      </c>
      <c r="X2136" s="2" t="s">
        <v>64</v>
      </c>
      <c r="Y2136" s="2" t="s">
        <v>65</v>
      </c>
      <c r="Z2136" s="2">
        <v>0</v>
      </c>
      <c r="AA2136" s="2"/>
      <c r="AB2136" s="2"/>
      <c r="AC2136" s="4">
        <f>P2136*U2136/1000000</f>
        <v>558.8865</v>
      </c>
      <c r="AD2136" s="4">
        <f>AC2136*(1-Z2136/100)</f>
        <v>558.8865</v>
      </c>
      <c r="AE2136" s="2" t="s">
        <v>66</v>
      </c>
      <c r="AF2136" s="2" t="s">
        <v>67</v>
      </c>
      <c r="AG2136" s="2" t="s">
        <v>68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2686</v>
      </c>
      <c r="B2137" s="2" t="s">
        <v>2679</v>
      </c>
      <c r="C2137" s="2" t="s">
        <v>47</v>
      </c>
      <c r="D2137" s="2" t="s">
        <v>2680</v>
      </c>
      <c r="E2137" s="2" t="s">
        <v>242</v>
      </c>
      <c r="F2137" s="2" t="s">
        <v>50</v>
      </c>
      <c r="G2137" s="2" t="s">
        <v>51</v>
      </c>
      <c r="H2137" s="2" t="s">
        <v>243</v>
      </c>
      <c r="I2137" s="2" t="s">
        <v>53</v>
      </c>
      <c r="J2137" s="2" t="s">
        <v>270</v>
      </c>
      <c r="K2137" s="2" t="s">
        <v>55</v>
      </c>
      <c r="L2137" s="2" t="s">
        <v>51</v>
      </c>
      <c r="M2137" s="2" t="s">
        <v>95</v>
      </c>
      <c r="N2137" s="3">
        <v>745182</v>
      </c>
      <c r="O2137" s="3" t="s">
        <v>57</v>
      </c>
      <c r="P2137" s="4">
        <f>IF(O2137="吨",N2137*1000,IF(O2137="万立方米",N2137*10000,""))</f>
        <v>745182000.0</v>
      </c>
      <c r="Q2137" s="2" t="s">
        <v>58</v>
      </c>
      <c r="R2137" s="2" t="s">
        <v>59</v>
      </c>
      <c r="S2137" s="2" t="s">
        <v>96</v>
      </c>
      <c r="T2137" s="2" t="s">
        <v>97</v>
      </c>
      <c r="U2137" s="4">
        <f>1.7</f>
        <v>1.7</v>
      </c>
      <c r="V2137" s="2" t="s">
        <v>62</v>
      </c>
      <c r="W2137" s="2" t="s">
        <v>98</v>
      </c>
      <c r="X2137" s="2" t="s">
        <v>64</v>
      </c>
      <c r="Y2137" s="2" t="s">
        <v>65</v>
      </c>
      <c r="Z2137" s="2">
        <v>0</v>
      </c>
      <c r="AA2137" s="2"/>
      <c r="AB2137" s="2"/>
      <c r="AC2137" s="4">
        <f>P2137*U2137/1000000</f>
        <v>1266.8094</v>
      </c>
      <c r="AD2137" s="4">
        <f>AC2137*(1-Z2137/100)</f>
        <v>1266.8094</v>
      </c>
      <c r="AE2137" s="2" t="s">
        <v>66</v>
      </c>
      <c r="AF2137" s="2" t="s">
        <v>67</v>
      </c>
      <c r="AG2137" s="2" t="s">
        <v>68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2687</v>
      </c>
      <c r="B2138" s="2" t="s">
        <v>2679</v>
      </c>
      <c r="C2138" s="2" t="s">
        <v>47</v>
      </c>
      <c r="D2138" s="2" t="s">
        <v>2680</v>
      </c>
      <c r="E2138" s="2" t="s">
        <v>242</v>
      </c>
      <c r="F2138" s="2" t="s">
        <v>50</v>
      </c>
      <c r="G2138" s="2" t="s">
        <v>51</v>
      </c>
      <c r="H2138" s="2" t="s">
        <v>243</v>
      </c>
      <c r="I2138" s="2" t="s">
        <v>53</v>
      </c>
      <c r="J2138" s="2" t="s">
        <v>270</v>
      </c>
      <c r="K2138" s="2" t="s">
        <v>55</v>
      </c>
      <c r="L2138" s="2" t="s">
        <v>51</v>
      </c>
      <c r="M2138" s="2" t="s">
        <v>100</v>
      </c>
      <c r="N2138" s="3">
        <v>745182</v>
      </c>
      <c r="O2138" s="3" t="s">
        <v>57</v>
      </c>
      <c r="P2138" s="4">
        <f>IF(O2138="吨",N2138*1000,IF(O2138="万立方米",N2138*10000,""))</f>
        <v>745182000.0</v>
      </c>
      <c r="Q2138" s="2" t="s">
        <v>58</v>
      </c>
      <c r="R2138" s="2" t="s">
        <v>59</v>
      </c>
      <c r="S2138" s="2" t="s">
        <v>101</v>
      </c>
      <c r="T2138" s="2" t="s">
        <v>75</v>
      </c>
      <c r="U2138" s="4">
        <f>0.12</f>
        <v>0.12</v>
      </c>
      <c r="V2138" s="2" t="s">
        <v>62</v>
      </c>
      <c r="W2138" s="2" t="s">
        <v>102</v>
      </c>
      <c r="X2138" s="2" t="s">
        <v>64</v>
      </c>
      <c r="Y2138" s="2" t="s">
        <v>65</v>
      </c>
      <c r="Z2138" s="2">
        <v>0</v>
      </c>
      <c r="AA2138" s="2"/>
      <c r="AB2138" s="2"/>
      <c r="AC2138" s="4">
        <f>P2138*U2138/1000000</f>
        <v>89.42184</v>
      </c>
      <c r="AD2138" s="4">
        <f>AC2138*(1-Z2138/100)</f>
        <v>89.42184</v>
      </c>
      <c r="AE2138" s="2" t="s">
        <v>66</v>
      </c>
      <c r="AF2138" s="2" t="s">
        <v>67</v>
      </c>
      <c r="AG2138" s="2" t="s">
        <v>68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2688</v>
      </c>
      <c r="B2139" s="2" t="s">
        <v>2679</v>
      </c>
      <c r="C2139" s="2" t="s">
        <v>47</v>
      </c>
      <c r="D2139" s="2" t="s">
        <v>2680</v>
      </c>
      <c r="E2139" s="2" t="s">
        <v>242</v>
      </c>
      <c r="F2139" s="2" t="s">
        <v>50</v>
      </c>
      <c r="G2139" s="2" t="s">
        <v>51</v>
      </c>
      <c r="H2139" s="2" t="s">
        <v>243</v>
      </c>
      <c r="I2139" s="2"/>
      <c r="J2139" s="2"/>
      <c r="K2139" s="2" t="s">
        <v>147</v>
      </c>
      <c r="L2139" s="2" t="s">
        <v>148</v>
      </c>
      <c r="M2139" s="2" t="s">
        <v>104</v>
      </c>
      <c r="N2139" s="3"/>
      <c r="O2139" s="3"/>
      <c r="P2139" s="4">
        <v>745182000.0</v>
      </c>
      <c r="Q2139" s="2" t="s">
        <v>105</v>
      </c>
      <c r="R2139" s="2" t="s">
        <v>106</v>
      </c>
      <c r="S2139" s="2" t="s">
        <v>107</v>
      </c>
      <c r="T2139" s="2" t="s">
        <v>108</v>
      </c>
      <c r="U2139" s="4">
        <f>0.0</f>
        <v>0.0</v>
      </c>
      <c r="V2139" s="2" t="s">
        <v>109</v>
      </c>
      <c r="W2139" s="2" t="s">
        <v>110</v>
      </c>
      <c r="X2139" s="2"/>
      <c r="Y2139" s="2" t="s">
        <v>65</v>
      </c>
      <c r="Z2139" s="2">
        <v>0</v>
      </c>
      <c r="AA2139" s="2"/>
      <c r="AB2139" s="2"/>
      <c r="AC2139" s="4">
        <f>P2139*U2139/1000000</f>
        <v>0.0</v>
      </c>
      <c r="AD2139" s="4">
        <f>AC2139*(1-Z2139/100)</f>
        <v>0.0</v>
      </c>
      <c r="AE2139" s="2" t="s">
        <v>66</v>
      </c>
      <c r="AF2139" s="2" t="s">
        <v>67</v>
      </c>
      <c r="AG2139" s="2" t="s">
        <v>68</v>
      </c>
      <c r="AH2139" s="2" t="s">
        <v>69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2689</v>
      </c>
      <c r="B2140" s="2" t="s">
        <v>2690</v>
      </c>
      <c r="C2140" s="2" t="s">
        <v>47</v>
      </c>
      <c r="D2140" s="2" t="s">
        <v>2691</v>
      </c>
      <c r="E2140" s="2" t="s">
        <v>227</v>
      </c>
      <c r="F2140" s="2" t="s">
        <v>228</v>
      </c>
      <c r="G2140" s="2" t="s">
        <v>179</v>
      </c>
      <c r="H2140" s="2" t="s">
        <v>52</v>
      </c>
      <c r="I2140" s="2" t="s">
        <v>53</v>
      </c>
      <c r="J2140" s="2" t="s">
        <v>180</v>
      </c>
      <c r="K2140" s="2" t="s">
        <v>180</v>
      </c>
      <c r="L2140" s="2" t="s">
        <v>181</v>
      </c>
      <c r="M2140" s="2" t="s">
        <v>56</v>
      </c>
      <c r="N2140" s="3">
        <v>1000</v>
      </c>
      <c r="O2140" s="3" t="s">
        <v>182</v>
      </c>
      <c r="P2140" s="4">
        <f>IF(O2140="吨",N2140*1000,IF(O2140="万立方米",N2140*10000,""))</f>
        <v>10000000.0</v>
      </c>
      <c r="Q2140" s="2" t="s">
        <v>183</v>
      </c>
      <c r="R2140" s="2" t="s">
        <v>184</v>
      </c>
      <c r="S2140" s="2" t="s">
        <v>185</v>
      </c>
      <c r="T2140" s="2" t="s">
        <v>75</v>
      </c>
      <c r="U2140" s="4">
        <f>0.001</f>
        <v>0.001</v>
      </c>
      <c r="V2140" s="2" t="s">
        <v>186</v>
      </c>
      <c r="W2140" s="2" t="s">
        <v>187</v>
      </c>
      <c r="X2140" s="2" t="s">
        <v>64</v>
      </c>
      <c r="Y2140" s="2" t="s">
        <v>65</v>
      </c>
      <c r="Z2140" s="2">
        <v>0</v>
      </c>
      <c r="AA2140" s="2"/>
      <c r="AB2140" s="2"/>
      <c r="AC2140" s="4">
        <f>P2140*U2140/1000000</f>
        <v>0.01</v>
      </c>
      <c r="AD2140" s="4">
        <f>AC2140*(1-Z2140/100)</f>
        <v>0.01</v>
      </c>
      <c r="AE2140" s="2" t="s">
        <v>66</v>
      </c>
      <c r="AF2140" s="2" t="s">
        <v>67</v>
      </c>
      <c r="AG2140" s="2" t="s">
        <v>68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2692</v>
      </c>
      <c r="B2141" s="2" t="s">
        <v>2690</v>
      </c>
      <c r="C2141" s="2" t="s">
        <v>47</v>
      </c>
      <c r="D2141" s="2" t="s">
        <v>2691</v>
      </c>
      <c r="E2141" s="2" t="s">
        <v>227</v>
      </c>
      <c r="F2141" s="2" t="s">
        <v>228</v>
      </c>
      <c r="G2141" s="2" t="s">
        <v>179</v>
      </c>
      <c r="H2141" s="2" t="s">
        <v>52</v>
      </c>
      <c r="I2141" s="2" t="s">
        <v>53</v>
      </c>
      <c r="J2141" s="2" t="s">
        <v>180</v>
      </c>
      <c r="K2141" s="2" t="s">
        <v>180</v>
      </c>
      <c r="L2141" s="2" t="s">
        <v>181</v>
      </c>
      <c r="M2141" s="2" t="s">
        <v>73</v>
      </c>
      <c r="N2141" s="3">
        <v>1000</v>
      </c>
      <c r="O2141" s="3" t="s">
        <v>182</v>
      </c>
      <c r="P2141" s="4">
        <f>IF(O2141="吨",N2141*1000,IF(O2141="万立方米",N2141*10000,""))</f>
        <v>10000000.0</v>
      </c>
      <c r="Q2141" s="2" t="s">
        <v>183</v>
      </c>
      <c r="R2141" s="2" t="s">
        <v>184</v>
      </c>
      <c r="S2141" s="2" t="s">
        <v>189</v>
      </c>
      <c r="T2141" s="2" t="s">
        <v>75</v>
      </c>
      <c r="U2141" s="4">
        <f>0.35</f>
        <v>0.35</v>
      </c>
      <c r="V2141" s="2" t="s">
        <v>186</v>
      </c>
      <c r="W2141" s="2" t="s">
        <v>190</v>
      </c>
      <c r="X2141" s="2" t="s">
        <v>64</v>
      </c>
      <c r="Y2141" s="2" t="s">
        <v>65</v>
      </c>
      <c r="Z2141" s="2">
        <v>0</v>
      </c>
      <c r="AA2141" s="2"/>
      <c r="AB2141" s="2"/>
      <c r="AC2141" s="4">
        <f>P2141*U2141/1000000</f>
        <v>3.5</v>
      </c>
      <c r="AD2141" s="4">
        <f>AC2141*(1-Z2141/100)</f>
        <v>3.5</v>
      </c>
      <c r="AE2141" s="2" t="s">
        <v>66</v>
      </c>
      <c r="AF2141" s="2" t="s">
        <v>67</v>
      </c>
      <c r="AG2141" s="2" t="s">
        <v>68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2693</v>
      </c>
      <c r="B2142" s="2" t="s">
        <v>2690</v>
      </c>
      <c r="C2142" s="2" t="s">
        <v>47</v>
      </c>
      <c r="D2142" s="2" t="s">
        <v>2691</v>
      </c>
      <c r="E2142" s="2" t="s">
        <v>227</v>
      </c>
      <c r="F2142" s="2" t="s">
        <v>228</v>
      </c>
      <c r="G2142" s="2" t="s">
        <v>179</v>
      </c>
      <c r="H2142" s="2" t="s">
        <v>52</v>
      </c>
      <c r="I2142" s="2" t="s">
        <v>53</v>
      </c>
      <c r="J2142" s="2" t="s">
        <v>180</v>
      </c>
      <c r="K2142" s="2" t="s">
        <v>180</v>
      </c>
      <c r="L2142" s="2" t="s">
        <v>181</v>
      </c>
      <c r="M2142" s="2" t="s">
        <v>78</v>
      </c>
      <c r="N2142" s="3">
        <v>1000</v>
      </c>
      <c r="O2142" s="3" t="s">
        <v>182</v>
      </c>
      <c r="P2142" s="4">
        <f>IF(O2142="吨",N2142*1000,IF(O2142="万立方米",N2142*10000,""))</f>
        <v>10000000.0</v>
      </c>
      <c r="Q2142" s="2" t="s">
        <v>183</v>
      </c>
      <c r="R2142" s="2" t="s">
        <v>184</v>
      </c>
      <c r="S2142" s="2" t="s">
        <v>192</v>
      </c>
      <c r="T2142" s="2" t="s">
        <v>75</v>
      </c>
      <c r="U2142" s="4">
        <f>1.2</f>
        <v>1.2</v>
      </c>
      <c r="V2142" s="2" t="s">
        <v>186</v>
      </c>
      <c r="W2142" s="2" t="s">
        <v>193</v>
      </c>
      <c r="X2142" s="2" t="s">
        <v>64</v>
      </c>
      <c r="Y2142" s="2" t="s">
        <v>65</v>
      </c>
      <c r="Z2142" s="2">
        <v>0</v>
      </c>
      <c r="AA2142" s="2"/>
      <c r="AB2142" s="2"/>
      <c r="AC2142" s="4">
        <f>P2142*U2142/1000000</f>
        <v>12.0</v>
      </c>
      <c r="AD2142" s="4">
        <f>AC2142*(1-Z2142/100)</f>
        <v>12.0</v>
      </c>
      <c r="AE2142" s="2" t="s">
        <v>66</v>
      </c>
      <c r="AF2142" s="2" t="s">
        <v>67</v>
      </c>
      <c r="AG2142" s="2" t="s">
        <v>68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2694</v>
      </c>
      <c r="B2143" s="2" t="s">
        <v>2690</v>
      </c>
      <c r="C2143" s="2" t="s">
        <v>47</v>
      </c>
      <c r="D2143" s="2" t="s">
        <v>2691</v>
      </c>
      <c r="E2143" s="2" t="s">
        <v>227</v>
      </c>
      <c r="F2143" s="2" t="s">
        <v>228</v>
      </c>
      <c r="G2143" s="2" t="s">
        <v>179</v>
      </c>
      <c r="H2143" s="2" t="s">
        <v>52</v>
      </c>
      <c r="I2143" s="2" t="s">
        <v>53</v>
      </c>
      <c r="J2143" s="2" t="s">
        <v>180</v>
      </c>
      <c r="K2143" s="2" t="s">
        <v>180</v>
      </c>
      <c r="L2143" s="2" t="s">
        <v>181</v>
      </c>
      <c r="M2143" s="2" t="s">
        <v>82</v>
      </c>
      <c r="N2143" s="3">
        <v>1000</v>
      </c>
      <c r="O2143" s="3" t="s">
        <v>182</v>
      </c>
      <c r="P2143" s="4">
        <f>IF(O2143="吨",N2143*1000,IF(O2143="万立方米",N2143*10000,""))</f>
        <v>10000000.0</v>
      </c>
      <c r="Q2143" s="2" t="s">
        <v>183</v>
      </c>
      <c r="R2143" s="2" t="s">
        <v>184</v>
      </c>
      <c r="S2143" s="2" t="s">
        <v>195</v>
      </c>
      <c r="T2143" s="2" t="s">
        <v>75</v>
      </c>
      <c r="U2143" s="4">
        <f>0.002</f>
        <v>0.002</v>
      </c>
      <c r="V2143" s="2" t="s">
        <v>186</v>
      </c>
      <c r="W2143" s="2" t="s">
        <v>196</v>
      </c>
      <c r="X2143" s="2" t="s">
        <v>64</v>
      </c>
      <c r="Y2143" s="2" t="s">
        <v>65</v>
      </c>
      <c r="Z2143" s="2">
        <v>0</v>
      </c>
      <c r="AA2143" s="2"/>
      <c r="AB2143" s="2"/>
      <c r="AC2143" s="4">
        <f>P2143*U2143/1000000</f>
        <v>0.02</v>
      </c>
      <c r="AD2143" s="4">
        <f>AC2143*(1-Z2143/100)</f>
        <v>0.02</v>
      </c>
      <c r="AE2143" s="2" t="s">
        <v>66</v>
      </c>
      <c r="AF2143" s="2" t="s">
        <v>67</v>
      </c>
      <c r="AG2143" s="2" t="s">
        <v>68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2695</v>
      </c>
      <c r="B2144" s="2" t="s">
        <v>2690</v>
      </c>
      <c r="C2144" s="2" t="s">
        <v>47</v>
      </c>
      <c r="D2144" s="2" t="s">
        <v>2691</v>
      </c>
      <c r="E2144" s="2" t="s">
        <v>227</v>
      </c>
      <c r="F2144" s="2" t="s">
        <v>228</v>
      </c>
      <c r="G2144" s="2" t="s">
        <v>179</v>
      </c>
      <c r="H2144" s="2" t="s">
        <v>52</v>
      </c>
      <c r="I2144" s="2" t="s">
        <v>53</v>
      </c>
      <c r="J2144" s="2" t="s">
        <v>180</v>
      </c>
      <c r="K2144" s="2" t="s">
        <v>180</v>
      </c>
      <c r="L2144" s="2" t="s">
        <v>181</v>
      </c>
      <c r="M2144" s="2" t="s">
        <v>86</v>
      </c>
      <c r="N2144" s="3">
        <v>1000</v>
      </c>
      <c r="O2144" s="3" t="s">
        <v>182</v>
      </c>
      <c r="P2144" s="4">
        <f>IF(O2144="吨",N2144*1000,IF(O2144="万立方米",N2144*10000,""))</f>
        <v>10000000.0</v>
      </c>
      <c r="Q2144" s="2" t="s">
        <v>183</v>
      </c>
      <c r="R2144" s="2" t="s">
        <v>184</v>
      </c>
      <c r="S2144" s="2" t="s">
        <v>198</v>
      </c>
      <c r="T2144" s="2" t="s">
        <v>75</v>
      </c>
      <c r="U2144" s="4">
        <f>0.01</f>
        <v>0.01</v>
      </c>
      <c r="V2144" s="2" t="s">
        <v>186</v>
      </c>
      <c r="W2144" s="2" t="s">
        <v>199</v>
      </c>
      <c r="X2144" s="2" t="s">
        <v>64</v>
      </c>
      <c r="Y2144" s="2" t="s">
        <v>65</v>
      </c>
      <c r="Z2144" s="2">
        <v>0</v>
      </c>
      <c r="AA2144" s="2"/>
      <c r="AB2144" s="2"/>
      <c r="AC2144" s="4">
        <f>P2144*U2144/1000000</f>
        <v>0.1</v>
      </c>
      <c r="AD2144" s="4">
        <f>AC2145*(1-AA2144/100)+(AC2144-AC2145)*(1-AB2144/100)</f>
        <v>0.1</v>
      </c>
      <c r="AE2144" s="2" t="s">
        <v>66</v>
      </c>
      <c r="AF2144" s="2" t="s">
        <v>67</v>
      </c>
      <c r="AG2144" s="2" t="s">
        <v>68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2696</v>
      </c>
      <c r="B2145" s="2" t="s">
        <v>2690</v>
      </c>
      <c r="C2145" s="2" t="s">
        <v>47</v>
      </c>
      <c r="D2145" s="2" t="s">
        <v>2691</v>
      </c>
      <c r="E2145" s="2" t="s">
        <v>227</v>
      </c>
      <c r="F2145" s="2" t="s">
        <v>228</v>
      </c>
      <c r="G2145" s="2" t="s">
        <v>179</v>
      </c>
      <c r="H2145" s="2" t="s">
        <v>52</v>
      </c>
      <c r="I2145" s="2" t="s">
        <v>53</v>
      </c>
      <c r="J2145" s="2" t="s">
        <v>180</v>
      </c>
      <c r="K2145" s="2" t="s">
        <v>180</v>
      </c>
      <c r="L2145" s="2" t="s">
        <v>181</v>
      </c>
      <c r="M2145" s="2" t="s">
        <v>91</v>
      </c>
      <c r="N2145" s="3">
        <v>1000</v>
      </c>
      <c r="O2145" s="3" t="s">
        <v>182</v>
      </c>
      <c r="P2145" s="4">
        <f>IF(O2145="吨",N2145*1000,IF(O2145="万立方米",N2145*10000,""))</f>
        <v>10000000.0</v>
      </c>
      <c r="Q2145" s="2" t="s">
        <v>183</v>
      </c>
      <c r="R2145" s="2" t="s">
        <v>184</v>
      </c>
      <c r="S2145" s="2" t="s">
        <v>201</v>
      </c>
      <c r="T2145" s="2" t="s">
        <v>75</v>
      </c>
      <c r="U2145" s="4">
        <f>0.005</f>
        <v>0.005</v>
      </c>
      <c r="V2145" s="2" t="s">
        <v>186</v>
      </c>
      <c r="W2145" s="2" t="s">
        <v>202</v>
      </c>
      <c r="X2145" s="2" t="s">
        <v>64</v>
      </c>
      <c r="Y2145" s="2" t="s">
        <v>65</v>
      </c>
      <c r="Z2145" s="2">
        <v>0</v>
      </c>
      <c r="AA2145" s="2"/>
      <c r="AB2145" s="2"/>
      <c r="AC2145" s="4">
        <f>P2145*U2145/1000000</f>
        <v>0.05</v>
      </c>
      <c r="AD2145" s="4">
        <f>AC2145*(1-Z2145/100)</f>
        <v>0.05</v>
      </c>
      <c r="AE2145" s="2" t="s">
        <v>66</v>
      </c>
      <c r="AF2145" s="2" t="s">
        <v>67</v>
      </c>
      <c r="AG2145" s="2" t="s">
        <v>68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2697</v>
      </c>
      <c r="B2146" s="2" t="s">
        <v>2690</v>
      </c>
      <c r="C2146" s="2" t="s">
        <v>47</v>
      </c>
      <c r="D2146" s="2" t="s">
        <v>2691</v>
      </c>
      <c r="E2146" s="2" t="s">
        <v>227</v>
      </c>
      <c r="F2146" s="2" t="s">
        <v>228</v>
      </c>
      <c r="G2146" s="2" t="s">
        <v>179</v>
      </c>
      <c r="H2146" s="2" t="s">
        <v>52</v>
      </c>
      <c r="I2146" s="2" t="s">
        <v>53</v>
      </c>
      <c r="J2146" s="2" t="s">
        <v>180</v>
      </c>
      <c r="K2146" s="2" t="s">
        <v>180</v>
      </c>
      <c r="L2146" s="2" t="s">
        <v>181</v>
      </c>
      <c r="M2146" s="2" t="s">
        <v>95</v>
      </c>
      <c r="N2146" s="3">
        <v>1000</v>
      </c>
      <c r="O2146" s="3" t="s">
        <v>182</v>
      </c>
      <c r="P2146" s="4">
        <f>IF(O2146="吨",N2146*1000,IF(O2146="万立方米",N2146*10000,""))</f>
        <v>10000000.0</v>
      </c>
      <c r="Q2146" s="2" t="s">
        <v>183</v>
      </c>
      <c r="R2146" s="2" t="s">
        <v>184</v>
      </c>
      <c r="S2146" s="2" t="s">
        <v>204</v>
      </c>
      <c r="T2146" s="2" t="s">
        <v>75</v>
      </c>
      <c r="U2146" s="4">
        <f>0.005</f>
        <v>0.005</v>
      </c>
      <c r="V2146" s="2" t="s">
        <v>186</v>
      </c>
      <c r="W2146" s="2" t="s">
        <v>205</v>
      </c>
      <c r="X2146" s="2" t="s">
        <v>64</v>
      </c>
      <c r="Y2146" s="2" t="s">
        <v>65</v>
      </c>
      <c r="Z2146" s="2">
        <v>0</v>
      </c>
      <c r="AA2146" s="2"/>
      <c r="AB2146" s="2"/>
      <c r="AC2146" s="4">
        <f>P2146*U2146/1000000</f>
        <v>0.05</v>
      </c>
      <c r="AD2146" s="4">
        <f>AC2146*(1-Z2146/100)</f>
        <v>0.05</v>
      </c>
      <c r="AE2146" s="2" t="s">
        <v>66</v>
      </c>
      <c r="AF2146" s="2" t="s">
        <v>67</v>
      </c>
      <c r="AG2146" s="2" t="s">
        <v>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2698</v>
      </c>
      <c r="B2147" s="2" t="s">
        <v>2690</v>
      </c>
      <c r="C2147" s="2" t="s">
        <v>47</v>
      </c>
      <c r="D2147" s="2" t="s">
        <v>2691</v>
      </c>
      <c r="E2147" s="2" t="s">
        <v>227</v>
      </c>
      <c r="F2147" s="2" t="s">
        <v>228</v>
      </c>
      <c r="G2147" s="2" t="s">
        <v>179</v>
      </c>
      <c r="H2147" s="2" t="s">
        <v>52</v>
      </c>
      <c r="I2147" s="2" t="s">
        <v>53</v>
      </c>
      <c r="J2147" s="2" t="s">
        <v>180</v>
      </c>
      <c r="K2147" s="2" t="s">
        <v>180</v>
      </c>
      <c r="L2147" s="2" t="s">
        <v>181</v>
      </c>
      <c r="M2147" s="2" t="s">
        <v>100</v>
      </c>
      <c r="N2147" s="3">
        <v>1000</v>
      </c>
      <c r="O2147" s="3" t="s">
        <v>182</v>
      </c>
      <c r="P2147" s="4">
        <f>IF(O2147="吨",N2147*1000,IF(O2147="万立方米",N2147*10000,""))</f>
        <v>10000000.0</v>
      </c>
      <c r="Q2147" s="2" t="s">
        <v>183</v>
      </c>
      <c r="R2147" s="2" t="s">
        <v>184</v>
      </c>
      <c r="S2147" s="2" t="s">
        <v>207</v>
      </c>
      <c r="T2147" s="2" t="s">
        <v>75</v>
      </c>
      <c r="U2147" s="4">
        <f>0.02</f>
        <v>0.02</v>
      </c>
      <c r="V2147" s="2" t="s">
        <v>186</v>
      </c>
      <c r="W2147" s="2" t="s">
        <v>208</v>
      </c>
      <c r="X2147" s="2" t="s">
        <v>64</v>
      </c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68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2699</v>
      </c>
      <c r="B2148" s="2" t="s">
        <v>2690</v>
      </c>
      <c r="C2148" s="2" t="s">
        <v>47</v>
      </c>
      <c r="D2148" s="2" t="s">
        <v>2691</v>
      </c>
      <c r="E2148" s="2" t="s">
        <v>227</v>
      </c>
      <c r="F2148" s="2" t="s">
        <v>228</v>
      </c>
      <c r="G2148" s="2" t="s">
        <v>179</v>
      </c>
      <c r="H2148" s="2" t="s">
        <v>52</v>
      </c>
      <c r="I2148" s="2"/>
      <c r="J2148" s="2"/>
      <c r="K2148" s="2" t="s">
        <v>147</v>
      </c>
      <c r="L2148" s="2" t="s">
        <v>148</v>
      </c>
      <c r="M2148" s="2" t="s">
        <v>104</v>
      </c>
      <c r="N2148" s="3"/>
      <c r="O2148" s="3"/>
      <c r="P2148" s="2"/>
      <c r="Q2148" s="2" t="s">
        <v>105</v>
      </c>
      <c r="R2148" s="2" t="s">
        <v>106</v>
      </c>
      <c r="S2148" s="2" t="s">
        <v>107</v>
      </c>
      <c r="T2148" s="2" t="s">
        <v>108</v>
      </c>
      <c r="U2148" s="2"/>
      <c r="V2148" s="2" t="s">
        <v>109</v>
      </c>
      <c r="W2148" s="2" t="s">
        <v>110</v>
      </c>
      <c r="X2148" s="2"/>
      <c r="Y2148" s="2" t="s">
        <v>65</v>
      </c>
      <c r="Z2148" s="2">
        <v>0</v>
      </c>
      <c r="AA2148" s="2"/>
      <c r="AB2148" s="2"/>
      <c r="AC2148" s="2"/>
      <c r="AD2148" s="2"/>
      <c r="AE2148" s="2" t="s">
        <v>123</v>
      </c>
      <c r="AF2148" s="2" t="s">
        <v>222</v>
      </c>
      <c r="AG2148" s="2" t="s">
        <v>223</v>
      </c>
      <c r="AH2148" s="2" t="s">
        <v>69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2700</v>
      </c>
      <c r="B2149" s="2" t="s">
        <v>2701</v>
      </c>
      <c r="C2149" s="2" t="s">
        <v>47</v>
      </c>
      <c r="D2149" s="2" t="s">
        <v>996</v>
      </c>
      <c r="E2149" s="2" t="s">
        <v>412</v>
      </c>
      <c r="F2149" s="2" t="s">
        <v>116</v>
      </c>
      <c r="G2149" s="2" t="s">
        <v>181</v>
      </c>
      <c r="H2149" s="2" t="s">
        <v>52</v>
      </c>
      <c r="I2149" s="2" t="s">
        <v>53</v>
      </c>
      <c r="J2149" s="2" t="s">
        <v>180</v>
      </c>
      <c r="K2149" s="2" t="s">
        <v>180</v>
      </c>
      <c r="L2149" s="2" t="s">
        <v>181</v>
      </c>
      <c r="M2149" s="2" t="s">
        <v>56</v>
      </c>
      <c r="N2149" s="3">
        <v>823</v>
      </c>
      <c r="O2149" s="3" t="s">
        <v>182</v>
      </c>
      <c r="P2149" s="4">
        <f>IF(O2149="吨",N2149*1000,IF(O2149="万立方米",N2149*10000,""))</f>
        <v>8230000.0</v>
      </c>
      <c r="Q2149" s="2" t="s">
        <v>183</v>
      </c>
      <c r="R2149" s="2" t="s">
        <v>184</v>
      </c>
      <c r="S2149" s="2" t="s">
        <v>185</v>
      </c>
      <c r="T2149" s="2" t="s">
        <v>75</v>
      </c>
      <c r="U2149" s="4">
        <f>0.001</f>
        <v>0.001</v>
      </c>
      <c r="V2149" s="2" t="s">
        <v>186</v>
      </c>
      <c r="W2149" s="2" t="s">
        <v>187</v>
      </c>
      <c r="X2149" s="2" t="s">
        <v>64</v>
      </c>
      <c r="Y2149" s="2" t="s">
        <v>65</v>
      </c>
      <c r="Z2149" s="2">
        <v>0</v>
      </c>
      <c r="AA2149" s="2"/>
      <c r="AB2149" s="2"/>
      <c r="AC2149" s="4">
        <f>P2149*U2149/1000000</f>
        <v>0.00823</v>
      </c>
      <c r="AD2149" s="4">
        <f>AC2149*(1-Z2149/100)</f>
        <v>0.00823</v>
      </c>
      <c r="AE2149" s="2" t="s">
        <v>66</v>
      </c>
      <c r="AF2149" s="2" t="s">
        <v>67</v>
      </c>
      <c r="AG2149" s="2" t="s">
        <v>68</v>
      </c>
      <c r="AH2149" s="2" t="s">
        <v>69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2702</v>
      </c>
      <c r="B2150" s="2" t="s">
        <v>2701</v>
      </c>
      <c r="C2150" s="2" t="s">
        <v>47</v>
      </c>
      <c r="D2150" s="2" t="s">
        <v>996</v>
      </c>
      <c r="E2150" s="2" t="s">
        <v>412</v>
      </c>
      <c r="F2150" s="2" t="s">
        <v>116</v>
      </c>
      <c r="G2150" s="2" t="s">
        <v>181</v>
      </c>
      <c r="H2150" s="2" t="s">
        <v>52</v>
      </c>
      <c r="I2150" s="2" t="s">
        <v>53</v>
      </c>
      <c r="J2150" s="2" t="s">
        <v>180</v>
      </c>
      <c r="K2150" s="2" t="s">
        <v>180</v>
      </c>
      <c r="L2150" s="2" t="s">
        <v>181</v>
      </c>
      <c r="M2150" s="2" t="s">
        <v>73</v>
      </c>
      <c r="N2150" s="3">
        <v>823</v>
      </c>
      <c r="O2150" s="3" t="s">
        <v>182</v>
      </c>
      <c r="P2150" s="4">
        <f>IF(O2150="吨",N2150*1000,IF(O2150="万立方米",N2150*10000,""))</f>
        <v>8230000.0</v>
      </c>
      <c r="Q2150" s="2" t="s">
        <v>183</v>
      </c>
      <c r="R2150" s="2" t="s">
        <v>184</v>
      </c>
      <c r="S2150" s="2" t="s">
        <v>189</v>
      </c>
      <c r="T2150" s="2" t="s">
        <v>75</v>
      </c>
      <c r="U2150" s="4">
        <f>0.35</f>
        <v>0.35</v>
      </c>
      <c r="V2150" s="2" t="s">
        <v>186</v>
      </c>
      <c r="W2150" s="2" t="s">
        <v>190</v>
      </c>
      <c r="X2150" s="2" t="s">
        <v>64</v>
      </c>
      <c r="Y2150" s="2" t="s">
        <v>65</v>
      </c>
      <c r="Z2150" s="2">
        <v>0</v>
      </c>
      <c r="AA2150" s="2"/>
      <c r="AB2150" s="2"/>
      <c r="AC2150" s="4">
        <f>P2150*U2150/1000000</f>
        <v>2.8805</v>
      </c>
      <c r="AD2150" s="4">
        <f>AC2150*(1-Z2150/100)</f>
        <v>2.8805</v>
      </c>
      <c r="AE2150" s="2" t="s">
        <v>66</v>
      </c>
      <c r="AF2150" s="2" t="s">
        <v>67</v>
      </c>
      <c r="AG2150" s="2" t="s">
        <v>68</v>
      </c>
      <c r="AH2150" s="2" t="s">
        <v>69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2703</v>
      </c>
      <c r="B2151" s="2" t="s">
        <v>2701</v>
      </c>
      <c r="C2151" s="2" t="s">
        <v>47</v>
      </c>
      <c r="D2151" s="2" t="s">
        <v>996</v>
      </c>
      <c r="E2151" s="2" t="s">
        <v>412</v>
      </c>
      <c r="F2151" s="2" t="s">
        <v>116</v>
      </c>
      <c r="G2151" s="2" t="s">
        <v>181</v>
      </c>
      <c r="H2151" s="2" t="s">
        <v>52</v>
      </c>
      <c r="I2151" s="2" t="s">
        <v>53</v>
      </c>
      <c r="J2151" s="2" t="s">
        <v>180</v>
      </c>
      <c r="K2151" s="2" t="s">
        <v>180</v>
      </c>
      <c r="L2151" s="2" t="s">
        <v>181</v>
      </c>
      <c r="M2151" s="2" t="s">
        <v>78</v>
      </c>
      <c r="N2151" s="3">
        <v>823</v>
      </c>
      <c r="O2151" s="3" t="s">
        <v>182</v>
      </c>
      <c r="P2151" s="4">
        <f>IF(O2151="吨",N2151*1000,IF(O2151="万立方米",N2151*10000,""))</f>
        <v>8230000.0</v>
      </c>
      <c r="Q2151" s="2" t="s">
        <v>183</v>
      </c>
      <c r="R2151" s="2" t="s">
        <v>184</v>
      </c>
      <c r="S2151" s="2" t="s">
        <v>192</v>
      </c>
      <c r="T2151" s="2" t="s">
        <v>75</v>
      </c>
      <c r="U2151" s="4">
        <f>1.2</f>
        <v>1.2</v>
      </c>
      <c r="V2151" s="2" t="s">
        <v>186</v>
      </c>
      <c r="W2151" s="2" t="s">
        <v>193</v>
      </c>
      <c r="X2151" s="2" t="s">
        <v>64</v>
      </c>
      <c r="Y2151" s="2" t="s">
        <v>65</v>
      </c>
      <c r="Z2151" s="2">
        <v>0</v>
      </c>
      <c r="AA2151" s="2"/>
      <c r="AB2151" s="2"/>
      <c r="AC2151" s="4">
        <f>P2151*U2151/1000000</f>
        <v>9.876</v>
      </c>
      <c r="AD2151" s="4">
        <f>AC2151*(1-Z2151/100)</f>
        <v>9.876</v>
      </c>
      <c r="AE2151" s="2" t="s">
        <v>66</v>
      </c>
      <c r="AF2151" s="2" t="s">
        <v>67</v>
      </c>
      <c r="AG2151" s="2" t="s">
        <v>68</v>
      </c>
      <c r="AH2151" s="2" t="s">
        <v>69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2704</v>
      </c>
      <c r="B2152" s="2" t="s">
        <v>2701</v>
      </c>
      <c r="C2152" s="2" t="s">
        <v>47</v>
      </c>
      <c r="D2152" s="2" t="s">
        <v>996</v>
      </c>
      <c r="E2152" s="2" t="s">
        <v>412</v>
      </c>
      <c r="F2152" s="2" t="s">
        <v>116</v>
      </c>
      <c r="G2152" s="2" t="s">
        <v>181</v>
      </c>
      <c r="H2152" s="2" t="s">
        <v>52</v>
      </c>
      <c r="I2152" s="2" t="s">
        <v>53</v>
      </c>
      <c r="J2152" s="2" t="s">
        <v>180</v>
      </c>
      <c r="K2152" s="2" t="s">
        <v>180</v>
      </c>
      <c r="L2152" s="2" t="s">
        <v>181</v>
      </c>
      <c r="M2152" s="2" t="s">
        <v>82</v>
      </c>
      <c r="N2152" s="3">
        <v>823</v>
      </c>
      <c r="O2152" s="3" t="s">
        <v>182</v>
      </c>
      <c r="P2152" s="4">
        <f>IF(O2152="吨",N2152*1000,IF(O2152="万立方米",N2152*10000,""))</f>
        <v>8230000.0</v>
      </c>
      <c r="Q2152" s="2" t="s">
        <v>183</v>
      </c>
      <c r="R2152" s="2" t="s">
        <v>184</v>
      </c>
      <c r="S2152" s="2" t="s">
        <v>195</v>
      </c>
      <c r="T2152" s="2" t="s">
        <v>75</v>
      </c>
      <c r="U2152" s="4">
        <f>0.002</f>
        <v>0.002</v>
      </c>
      <c r="V2152" s="2" t="s">
        <v>186</v>
      </c>
      <c r="W2152" s="2" t="s">
        <v>196</v>
      </c>
      <c r="X2152" s="2" t="s">
        <v>64</v>
      </c>
      <c r="Y2152" s="2" t="s">
        <v>65</v>
      </c>
      <c r="Z2152" s="2">
        <v>0</v>
      </c>
      <c r="AA2152" s="2"/>
      <c r="AB2152" s="2"/>
      <c r="AC2152" s="4">
        <f>P2152*U2152/1000000</f>
        <v>0.01646</v>
      </c>
      <c r="AD2152" s="4">
        <f>AC2152*(1-Z2152/100)</f>
        <v>0.01646</v>
      </c>
      <c r="AE2152" s="2" t="s">
        <v>66</v>
      </c>
      <c r="AF2152" s="2" t="s">
        <v>67</v>
      </c>
      <c r="AG2152" s="2" t="s">
        <v>68</v>
      </c>
      <c r="AH2152" s="2" t="s">
        <v>69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2705</v>
      </c>
      <c r="B2153" s="2" t="s">
        <v>2701</v>
      </c>
      <c r="C2153" s="2" t="s">
        <v>47</v>
      </c>
      <c r="D2153" s="2" t="s">
        <v>996</v>
      </c>
      <c r="E2153" s="2" t="s">
        <v>412</v>
      </c>
      <c r="F2153" s="2" t="s">
        <v>116</v>
      </c>
      <c r="G2153" s="2" t="s">
        <v>181</v>
      </c>
      <c r="H2153" s="2" t="s">
        <v>52</v>
      </c>
      <c r="I2153" s="2" t="s">
        <v>53</v>
      </c>
      <c r="J2153" s="2" t="s">
        <v>180</v>
      </c>
      <c r="K2153" s="2" t="s">
        <v>180</v>
      </c>
      <c r="L2153" s="2" t="s">
        <v>181</v>
      </c>
      <c r="M2153" s="2" t="s">
        <v>86</v>
      </c>
      <c r="N2153" s="3">
        <v>823</v>
      </c>
      <c r="O2153" s="3" t="s">
        <v>182</v>
      </c>
      <c r="P2153" s="4">
        <f>IF(O2153="吨",N2153*1000,IF(O2153="万立方米",N2153*10000,""))</f>
        <v>8230000.0</v>
      </c>
      <c r="Q2153" s="2" t="s">
        <v>183</v>
      </c>
      <c r="R2153" s="2" t="s">
        <v>184</v>
      </c>
      <c r="S2153" s="2" t="s">
        <v>198</v>
      </c>
      <c r="T2153" s="2" t="s">
        <v>75</v>
      </c>
      <c r="U2153" s="4">
        <f>0.01</f>
        <v>0.01</v>
      </c>
      <c r="V2153" s="2" t="s">
        <v>186</v>
      </c>
      <c r="W2153" s="2" t="s">
        <v>199</v>
      </c>
      <c r="X2153" s="2" t="s">
        <v>64</v>
      </c>
      <c r="Y2153" s="2" t="s">
        <v>65</v>
      </c>
      <c r="Z2153" s="2">
        <v>0</v>
      </c>
      <c r="AA2153" s="2"/>
      <c r="AB2153" s="2"/>
      <c r="AC2153" s="4">
        <f>P2153*U2153/1000000</f>
        <v>0.0823</v>
      </c>
      <c r="AD2153" s="4">
        <f>AC2154*(1-AA2153/100)+(AC2153-AC2154)*(1-AB2153/100)</f>
        <v>0.0823</v>
      </c>
      <c r="AE2153" s="2" t="s">
        <v>66</v>
      </c>
      <c r="AF2153" s="2" t="s">
        <v>67</v>
      </c>
      <c r="AG2153" s="2" t="s">
        <v>68</v>
      </c>
      <c r="AH2153" s="2" t="s">
        <v>69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2706</v>
      </c>
      <c r="B2154" s="2" t="s">
        <v>2701</v>
      </c>
      <c r="C2154" s="2" t="s">
        <v>47</v>
      </c>
      <c r="D2154" s="2" t="s">
        <v>996</v>
      </c>
      <c r="E2154" s="2" t="s">
        <v>412</v>
      </c>
      <c r="F2154" s="2" t="s">
        <v>116</v>
      </c>
      <c r="G2154" s="2" t="s">
        <v>181</v>
      </c>
      <c r="H2154" s="2" t="s">
        <v>52</v>
      </c>
      <c r="I2154" s="2" t="s">
        <v>53</v>
      </c>
      <c r="J2154" s="2" t="s">
        <v>180</v>
      </c>
      <c r="K2154" s="2" t="s">
        <v>180</v>
      </c>
      <c r="L2154" s="2" t="s">
        <v>181</v>
      </c>
      <c r="M2154" s="2" t="s">
        <v>91</v>
      </c>
      <c r="N2154" s="3">
        <v>823</v>
      </c>
      <c r="O2154" s="3" t="s">
        <v>182</v>
      </c>
      <c r="P2154" s="4">
        <f>IF(O2154="吨",N2154*1000,IF(O2154="万立方米",N2154*10000,""))</f>
        <v>8230000.0</v>
      </c>
      <c r="Q2154" s="2" t="s">
        <v>183</v>
      </c>
      <c r="R2154" s="2" t="s">
        <v>184</v>
      </c>
      <c r="S2154" s="2" t="s">
        <v>201</v>
      </c>
      <c r="T2154" s="2" t="s">
        <v>75</v>
      </c>
      <c r="U2154" s="4">
        <f>0.005</f>
        <v>0.005</v>
      </c>
      <c r="V2154" s="2" t="s">
        <v>186</v>
      </c>
      <c r="W2154" s="2" t="s">
        <v>202</v>
      </c>
      <c r="X2154" s="2" t="s">
        <v>64</v>
      </c>
      <c r="Y2154" s="2" t="s">
        <v>65</v>
      </c>
      <c r="Z2154" s="2">
        <v>0</v>
      </c>
      <c r="AA2154" s="2"/>
      <c r="AB2154" s="2"/>
      <c r="AC2154" s="4">
        <f>P2154*U2154/1000000</f>
        <v>0.04115</v>
      </c>
      <c r="AD2154" s="4">
        <f>AC2154*(1-Z2154/100)</f>
        <v>0.04115</v>
      </c>
      <c r="AE2154" s="2" t="s">
        <v>66</v>
      </c>
      <c r="AF2154" s="2" t="s">
        <v>67</v>
      </c>
      <c r="AG2154" s="2" t="s">
        <v>68</v>
      </c>
      <c r="AH2154" s="2" t="s">
        <v>69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2707</v>
      </c>
      <c r="B2155" s="2" t="s">
        <v>2701</v>
      </c>
      <c r="C2155" s="2" t="s">
        <v>47</v>
      </c>
      <c r="D2155" s="2" t="s">
        <v>996</v>
      </c>
      <c r="E2155" s="2" t="s">
        <v>412</v>
      </c>
      <c r="F2155" s="2" t="s">
        <v>116</v>
      </c>
      <c r="G2155" s="2" t="s">
        <v>181</v>
      </c>
      <c r="H2155" s="2" t="s">
        <v>52</v>
      </c>
      <c r="I2155" s="2" t="s">
        <v>53</v>
      </c>
      <c r="J2155" s="2" t="s">
        <v>180</v>
      </c>
      <c r="K2155" s="2" t="s">
        <v>180</v>
      </c>
      <c r="L2155" s="2" t="s">
        <v>181</v>
      </c>
      <c r="M2155" s="2" t="s">
        <v>95</v>
      </c>
      <c r="N2155" s="3">
        <v>823</v>
      </c>
      <c r="O2155" s="3" t="s">
        <v>182</v>
      </c>
      <c r="P2155" s="4">
        <f>IF(O2155="吨",N2155*1000,IF(O2155="万立方米",N2155*10000,""))</f>
        <v>8230000.0</v>
      </c>
      <c r="Q2155" s="2" t="s">
        <v>183</v>
      </c>
      <c r="R2155" s="2" t="s">
        <v>184</v>
      </c>
      <c r="S2155" s="2" t="s">
        <v>204</v>
      </c>
      <c r="T2155" s="2" t="s">
        <v>75</v>
      </c>
      <c r="U2155" s="4">
        <f>0.005</f>
        <v>0.005</v>
      </c>
      <c r="V2155" s="2" t="s">
        <v>186</v>
      </c>
      <c r="W2155" s="2" t="s">
        <v>205</v>
      </c>
      <c r="X2155" s="2" t="s">
        <v>64</v>
      </c>
      <c r="Y2155" s="2" t="s">
        <v>65</v>
      </c>
      <c r="Z2155" s="2">
        <v>0</v>
      </c>
      <c r="AA2155" s="2"/>
      <c r="AB2155" s="2"/>
      <c r="AC2155" s="4">
        <f>P2155*U2155/1000000</f>
        <v>0.04115</v>
      </c>
      <c r="AD2155" s="4">
        <f>AC2155*(1-Z2155/100)</f>
        <v>0.04115</v>
      </c>
      <c r="AE2155" s="2" t="s">
        <v>66</v>
      </c>
      <c r="AF2155" s="2" t="s">
        <v>67</v>
      </c>
      <c r="AG2155" s="2" t="s">
        <v>68</v>
      </c>
      <c r="AH2155" s="2" t="s">
        <v>69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2708</v>
      </c>
      <c r="B2156" s="2" t="s">
        <v>2701</v>
      </c>
      <c r="C2156" s="2" t="s">
        <v>47</v>
      </c>
      <c r="D2156" s="2" t="s">
        <v>996</v>
      </c>
      <c r="E2156" s="2" t="s">
        <v>412</v>
      </c>
      <c r="F2156" s="2" t="s">
        <v>116</v>
      </c>
      <c r="G2156" s="2" t="s">
        <v>181</v>
      </c>
      <c r="H2156" s="2" t="s">
        <v>52</v>
      </c>
      <c r="I2156" s="2" t="s">
        <v>53</v>
      </c>
      <c r="J2156" s="2" t="s">
        <v>180</v>
      </c>
      <c r="K2156" s="2" t="s">
        <v>180</v>
      </c>
      <c r="L2156" s="2" t="s">
        <v>181</v>
      </c>
      <c r="M2156" s="2" t="s">
        <v>100</v>
      </c>
      <c r="N2156" s="3">
        <v>823</v>
      </c>
      <c r="O2156" s="3" t="s">
        <v>182</v>
      </c>
      <c r="P2156" s="4">
        <f>IF(O2156="吨",N2156*1000,IF(O2156="万立方米",N2156*10000,""))</f>
        <v>8230000.0</v>
      </c>
      <c r="Q2156" s="2" t="s">
        <v>183</v>
      </c>
      <c r="R2156" s="2" t="s">
        <v>184</v>
      </c>
      <c r="S2156" s="2" t="s">
        <v>207</v>
      </c>
      <c r="T2156" s="2" t="s">
        <v>75</v>
      </c>
      <c r="U2156" s="4">
        <f>0.02</f>
        <v>0.02</v>
      </c>
      <c r="V2156" s="2" t="s">
        <v>186</v>
      </c>
      <c r="W2156" s="2" t="s">
        <v>208</v>
      </c>
      <c r="X2156" s="2" t="s">
        <v>64</v>
      </c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68</v>
      </c>
      <c r="AH2156" s="2" t="s">
        <v>69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2709</v>
      </c>
      <c r="B2157" s="2" t="s">
        <v>2701</v>
      </c>
      <c r="C2157" s="2" t="s">
        <v>47</v>
      </c>
      <c r="D2157" s="2" t="s">
        <v>996</v>
      </c>
      <c r="E2157" s="2" t="s">
        <v>412</v>
      </c>
      <c r="F2157" s="2" t="s">
        <v>116</v>
      </c>
      <c r="G2157" s="2" t="s">
        <v>181</v>
      </c>
      <c r="H2157" s="2" t="s">
        <v>52</v>
      </c>
      <c r="I2157" s="2"/>
      <c r="J2157" s="2"/>
      <c r="K2157" s="2" t="s">
        <v>147</v>
      </c>
      <c r="L2157" s="2" t="s">
        <v>148</v>
      </c>
      <c r="M2157" s="2" t="s">
        <v>104</v>
      </c>
      <c r="N2157" s="3"/>
      <c r="O2157" s="3"/>
      <c r="P2157" s="2"/>
      <c r="Q2157" s="2" t="s">
        <v>105</v>
      </c>
      <c r="R2157" s="2" t="s">
        <v>106</v>
      </c>
      <c r="S2157" s="2" t="s">
        <v>107</v>
      </c>
      <c r="T2157" s="2" t="s">
        <v>108</v>
      </c>
      <c r="U2157" s="2"/>
      <c r="V2157" s="2" t="s">
        <v>109</v>
      </c>
      <c r="W2157" s="2" t="s">
        <v>110</v>
      </c>
      <c r="X2157" s="2"/>
      <c r="Y2157" s="2" t="s">
        <v>65</v>
      </c>
      <c r="Z2157" s="2">
        <v>0</v>
      </c>
      <c r="AA2157" s="2"/>
      <c r="AB2157" s="2"/>
      <c r="AC2157" s="2"/>
      <c r="AD2157" s="2"/>
      <c r="AE2157" s="2" t="s">
        <v>123</v>
      </c>
      <c r="AF2157" s="2" t="s">
        <v>222</v>
      </c>
      <c r="AG2157" s="2" t="s">
        <v>223</v>
      </c>
      <c r="AH2157" s="2" t="s">
        <v>69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2710</v>
      </c>
      <c r="B2158" s="2" t="s">
        <v>2711</v>
      </c>
      <c r="C2158" s="2" t="s">
        <v>47</v>
      </c>
      <c r="D2158" s="2" t="s">
        <v>2712</v>
      </c>
      <c r="E2158" s="2" t="s">
        <v>799</v>
      </c>
      <c r="F2158" s="2" t="s">
        <v>50</v>
      </c>
      <c r="G2158" s="2" t="s">
        <v>181</v>
      </c>
      <c r="H2158" s="2" t="s">
        <v>52</v>
      </c>
      <c r="I2158" s="2" t="s">
        <v>53</v>
      </c>
      <c r="J2158" s="2" t="s">
        <v>180</v>
      </c>
      <c r="K2158" s="2" t="s">
        <v>180</v>
      </c>
      <c r="L2158" s="2" t="s">
        <v>181</v>
      </c>
      <c r="M2158" s="2" t="s">
        <v>56</v>
      </c>
      <c r="N2158" s="3">
        <v>20956.06</v>
      </c>
      <c r="O2158" s="3" t="s">
        <v>182</v>
      </c>
      <c r="P2158" s="4">
        <f>IF(O2158="吨",N2158*1000,IF(O2158="万立方米",N2158*10000,""))</f>
        <v>209560600.0</v>
      </c>
      <c r="Q2158" s="2" t="s">
        <v>183</v>
      </c>
      <c r="R2158" s="2" t="s">
        <v>184</v>
      </c>
      <c r="S2158" s="2" t="s">
        <v>185</v>
      </c>
      <c r="T2158" s="2" t="s">
        <v>75</v>
      </c>
      <c r="U2158" s="4">
        <f>0.001</f>
        <v>0.001</v>
      </c>
      <c r="V2158" s="2" t="s">
        <v>186</v>
      </c>
      <c r="W2158" s="2" t="s">
        <v>187</v>
      </c>
      <c r="X2158" s="2" t="s">
        <v>64</v>
      </c>
      <c r="Y2158" s="2" t="s">
        <v>65</v>
      </c>
      <c r="Z2158" s="2">
        <v>0</v>
      </c>
      <c r="AA2158" s="2"/>
      <c r="AB2158" s="2"/>
      <c r="AC2158" s="4">
        <f>P2158*U2158/1000000</f>
        <v>0.2095606</v>
      </c>
      <c r="AD2158" s="4">
        <f>AC2158*(1-Z2158/100)</f>
        <v>0.2095606</v>
      </c>
      <c r="AE2158" s="2" t="s">
        <v>66</v>
      </c>
      <c r="AF2158" s="2" t="s">
        <v>67</v>
      </c>
      <c r="AG2158" s="2"/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2713</v>
      </c>
      <c r="B2159" s="2" t="s">
        <v>2711</v>
      </c>
      <c r="C2159" s="2" t="s">
        <v>47</v>
      </c>
      <c r="D2159" s="2" t="s">
        <v>2712</v>
      </c>
      <c r="E2159" s="2" t="s">
        <v>799</v>
      </c>
      <c r="F2159" s="2" t="s">
        <v>50</v>
      </c>
      <c r="G2159" s="2" t="s">
        <v>181</v>
      </c>
      <c r="H2159" s="2" t="s">
        <v>52</v>
      </c>
      <c r="I2159" s="2" t="s">
        <v>53</v>
      </c>
      <c r="J2159" s="2" t="s">
        <v>180</v>
      </c>
      <c r="K2159" s="2" t="s">
        <v>180</v>
      </c>
      <c r="L2159" s="2" t="s">
        <v>181</v>
      </c>
      <c r="M2159" s="2" t="s">
        <v>73</v>
      </c>
      <c r="N2159" s="3">
        <v>20956.06</v>
      </c>
      <c r="O2159" s="3" t="s">
        <v>182</v>
      </c>
      <c r="P2159" s="4">
        <f>IF(O2159="吨",N2159*1000,IF(O2159="万立方米",N2159*10000,""))</f>
        <v>209560600.0</v>
      </c>
      <c r="Q2159" s="2" t="s">
        <v>183</v>
      </c>
      <c r="R2159" s="2" t="s">
        <v>184</v>
      </c>
      <c r="S2159" s="2" t="s">
        <v>189</v>
      </c>
      <c r="T2159" s="2" t="s">
        <v>75</v>
      </c>
      <c r="U2159" s="4">
        <f>0.35</f>
        <v>0.35</v>
      </c>
      <c r="V2159" s="2" t="s">
        <v>186</v>
      </c>
      <c r="W2159" s="2" t="s">
        <v>190</v>
      </c>
      <c r="X2159" s="2" t="s">
        <v>64</v>
      </c>
      <c r="Y2159" s="2" t="s">
        <v>65</v>
      </c>
      <c r="Z2159" s="2">
        <v>0</v>
      </c>
      <c r="AA2159" s="2"/>
      <c r="AB2159" s="2"/>
      <c r="AC2159" s="4">
        <f>P2159*U2159/1000000</f>
        <v>73.34621</v>
      </c>
      <c r="AD2159" s="4">
        <f>AC2159*(1-Z2159/100)</f>
        <v>73.34621</v>
      </c>
      <c r="AE2159" s="2" t="s">
        <v>66</v>
      </c>
      <c r="AF2159" s="2" t="s">
        <v>67</v>
      </c>
      <c r="AG2159" s="2"/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2714</v>
      </c>
      <c r="B2160" s="2" t="s">
        <v>2711</v>
      </c>
      <c r="C2160" s="2" t="s">
        <v>47</v>
      </c>
      <c r="D2160" s="2" t="s">
        <v>2712</v>
      </c>
      <c r="E2160" s="2" t="s">
        <v>799</v>
      </c>
      <c r="F2160" s="2" t="s">
        <v>50</v>
      </c>
      <c r="G2160" s="2" t="s">
        <v>181</v>
      </c>
      <c r="H2160" s="2" t="s">
        <v>52</v>
      </c>
      <c r="I2160" s="2" t="s">
        <v>53</v>
      </c>
      <c r="J2160" s="2" t="s">
        <v>180</v>
      </c>
      <c r="K2160" s="2" t="s">
        <v>180</v>
      </c>
      <c r="L2160" s="2" t="s">
        <v>181</v>
      </c>
      <c r="M2160" s="2" t="s">
        <v>78</v>
      </c>
      <c r="N2160" s="3">
        <v>20956.06</v>
      </c>
      <c r="O2160" s="3" t="s">
        <v>182</v>
      </c>
      <c r="P2160" s="4">
        <f>IF(O2160="吨",N2160*1000,IF(O2160="万立方米",N2160*10000,""))</f>
        <v>209560600.0</v>
      </c>
      <c r="Q2160" s="2" t="s">
        <v>183</v>
      </c>
      <c r="R2160" s="2" t="s">
        <v>184</v>
      </c>
      <c r="S2160" s="2" t="s">
        <v>192</v>
      </c>
      <c r="T2160" s="2" t="s">
        <v>75</v>
      </c>
      <c r="U2160" s="4">
        <f>1.2</f>
        <v>1.2</v>
      </c>
      <c r="V2160" s="2" t="s">
        <v>186</v>
      </c>
      <c r="W2160" s="2" t="s">
        <v>193</v>
      </c>
      <c r="X2160" s="2" t="s">
        <v>64</v>
      </c>
      <c r="Y2160" s="2" t="s">
        <v>65</v>
      </c>
      <c r="Z2160" s="2">
        <v>0</v>
      </c>
      <c r="AA2160" s="2"/>
      <c r="AB2160" s="2"/>
      <c r="AC2160" s="4">
        <f>P2160*U2160/1000000</f>
        <v>251.47272</v>
      </c>
      <c r="AD2160" s="4">
        <f>AC2160*(1-Z2160/100)</f>
        <v>251.47272</v>
      </c>
      <c r="AE2160" s="2" t="s">
        <v>66</v>
      </c>
      <c r="AF2160" s="2" t="s">
        <v>67</v>
      </c>
      <c r="AG2160" s="2"/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2715</v>
      </c>
      <c r="B2161" s="2" t="s">
        <v>2711</v>
      </c>
      <c r="C2161" s="2" t="s">
        <v>47</v>
      </c>
      <c r="D2161" s="2" t="s">
        <v>2712</v>
      </c>
      <c r="E2161" s="2" t="s">
        <v>799</v>
      </c>
      <c r="F2161" s="2" t="s">
        <v>50</v>
      </c>
      <c r="G2161" s="2" t="s">
        <v>181</v>
      </c>
      <c r="H2161" s="2" t="s">
        <v>52</v>
      </c>
      <c r="I2161" s="2" t="s">
        <v>53</v>
      </c>
      <c r="J2161" s="2" t="s">
        <v>180</v>
      </c>
      <c r="K2161" s="2" t="s">
        <v>180</v>
      </c>
      <c r="L2161" s="2" t="s">
        <v>181</v>
      </c>
      <c r="M2161" s="2" t="s">
        <v>82</v>
      </c>
      <c r="N2161" s="3">
        <v>20956.06</v>
      </c>
      <c r="O2161" s="3" t="s">
        <v>182</v>
      </c>
      <c r="P2161" s="4">
        <f>IF(O2161="吨",N2161*1000,IF(O2161="万立方米",N2161*10000,""))</f>
        <v>209560600.0</v>
      </c>
      <c r="Q2161" s="2" t="s">
        <v>183</v>
      </c>
      <c r="R2161" s="2" t="s">
        <v>184</v>
      </c>
      <c r="S2161" s="2" t="s">
        <v>195</v>
      </c>
      <c r="T2161" s="2" t="s">
        <v>75</v>
      </c>
      <c r="U2161" s="4">
        <f>0.002</f>
        <v>0.002</v>
      </c>
      <c r="V2161" s="2" t="s">
        <v>186</v>
      </c>
      <c r="W2161" s="2" t="s">
        <v>196</v>
      </c>
      <c r="X2161" s="2" t="s">
        <v>64</v>
      </c>
      <c r="Y2161" s="2" t="s">
        <v>65</v>
      </c>
      <c r="Z2161" s="2">
        <v>0</v>
      </c>
      <c r="AA2161" s="2"/>
      <c r="AB2161" s="2"/>
      <c r="AC2161" s="4">
        <f>P2161*U2161/1000000</f>
        <v>0.4191212</v>
      </c>
      <c r="AD2161" s="4">
        <f>AC2161*(1-Z2161/100)</f>
        <v>0.4191212</v>
      </c>
      <c r="AE2161" s="2" t="s">
        <v>66</v>
      </c>
      <c r="AF2161" s="2" t="s">
        <v>67</v>
      </c>
      <c r="AG2161" s="2"/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2716</v>
      </c>
      <c r="B2162" s="2" t="s">
        <v>2711</v>
      </c>
      <c r="C2162" s="2" t="s">
        <v>47</v>
      </c>
      <c r="D2162" s="2" t="s">
        <v>2712</v>
      </c>
      <c r="E2162" s="2" t="s">
        <v>799</v>
      </c>
      <c r="F2162" s="2" t="s">
        <v>50</v>
      </c>
      <c r="G2162" s="2" t="s">
        <v>181</v>
      </c>
      <c r="H2162" s="2" t="s">
        <v>52</v>
      </c>
      <c r="I2162" s="2" t="s">
        <v>53</v>
      </c>
      <c r="J2162" s="2" t="s">
        <v>180</v>
      </c>
      <c r="K2162" s="2" t="s">
        <v>180</v>
      </c>
      <c r="L2162" s="2" t="s">
        <v>181</v>
      </c>
      <c r="M2162" s="2" t="s">
        <v>86</v>
      </c>
      <c r="N2162" s="3">
        <v>20956.06</v>
      </c>
      <c r="O2162" s="3" t="s">
        <v>182</v>
      </c>
      <c r="P2162" s="4">
        <f>IF(O2162="吨",N2162*1000,IF(O2162="万立方米",N2162*10000,""))</f>
        <v>209560600.0</v>
      </c>
      <c r="Q2162" s="2" t="s">
        <v>183</v>
      </c>
      <c r="R2162" s="2" t="s">
        <v>184</v>
      </c>
      <c r="S2162" s="2" t="s">
        <v>198</v>
      </c>
      <c r="T2162" s="2" t="s">
        <v>75</v>
      </c>
      <c r="U2162" s="4">
        <f>0.01</f>
        <v>0.01</v>
      </c>
      <c r="V2162" s="2" t="s">
        <v>186</v>
      </c>
      <c r="W2162" s="2" t="s">
        <v>199</v>
      </c>
      <c r="X2162" s="2" t="s">
        <v>64</v>
      </c>
      <c r="Y2162" s="2" t="s">
        <v>65</v>
      </c>
      <c r="Z2162" s="2">
        <v>0</v>
      </c>
      <c r="AA2162" s="2"/>
      <c r="AB2162" s="2"/>
      <c r="AC2162" s="4">
        <f>P2162*U2162/1000000</f>
        <v>2.095606</v>
      </c>
      <c r="AD2162" s="4">
        <f>AC2163*(1-AA2162/100)+(AC2162-AC2163)*(1-AB2162/100)</f>
        <v>2.095606</v>
      </c>
      <c r="AE2162" s="2" t="s">
        <v>66</v>
      </c>
      <c r="AF2162" s="2" t="s">
        <v>67</v>
      </c>
      <c r="AG2162" s="2"/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2717</v>
      </c>
      <c r="B2163" s="2" t="s">
        <v>2711</v>
      </c>
      <c r="C2163" s="2" t="s">
        <v>47</v>
      </c>
      <c r="D2163" s="2" t="s">
        <v>2712</v>
      </c>
      <c r="E2163" s="2" t="s">
        <v>799</v>
      </c>
      <c r="F2163" s="2" t="s">
        <v>50</v>
      </c>
      <c r="G2163" s="2" t="s">
        <v>181</v>
      </c>
      <c r="H2163" s="2" t="s">
        <v>52</v>
      </c>
      <c r="I2163" s="2" t="s">
        <v>53</v>
      </c>
      <c r="J2163" s="2" t="s">
        <v>180</v>
      </c>
      <c r="K2163" s="2" t="s">
        <v>180</v>
      </c>
      <c r="L2163" s="2" t="s">
        <v>181</v>
      </c>
      <c r="M2163" s="2" t="s">
        <v>91</v>
      </c>
      <c r="N2163" s="3">
        <v>20956.06</v>
      </c>
      <c r="O2163" s="3" t="s">
        <v>182</v>
      </c>
      <c r="P2163" s="4">
        <f>IF(O2163="吨",N2163*1000,IF(O2163="万立方米",N2163*10000,""))</f>
        <v>209560600.0</v>
      </c>
      <c r="Q2163" s="2" t="s">
        <v>183</v>
      </c>
      <c r="R2163" s="2" t="s">
        <v>184</v>
      </c>
      <c r="S2163" s="2" t="s">
        <v>201</v>
      </c>
      <c r="T2163" s="2" t="s">
        <v>75</v>
      </c>
      <c r="U2163" s="4">
        <f>0.005</f>
        <v>0.005</v>
      </c>
      <c r="V2163" s="2" t="s">
        <v>186</v>
      </c>
      <c r="W2163" s="2" t="s">
        <v>202</v>
      </c>
      <c r="X2163" s="2" t="s">
        <v>64</v>
      </c>
      <c r="Y2163" s="2" t="s">
        <v>65</v>
      </c>
      <c r="Z2163" s="2">
        <v>0</v>
      </c>
      <c r="AA2163" s="2"/>
      <c r="AB2163" s="2"/>
      <c r="AC2163" s="4">
        <f>P2163*U2163/1000000</f>
        <v>1.047803</v>
      </c>
      <c r="AD2163" s="4">
        <f>AC2163*(1-Z2163/100)</f>
        <v>1.047803</v>
      </c>
      <c r="AE2163" s="2" t="s">
        <v>66</v>
      </c>
      <c r="AF2163" s="2" t="s">
        <v>67</v>
      </c>
      <c r="AG2163" s="2"/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2718</v>
      </c>
      <c r="B2164" s="2" t="s">
        <v>2711</v>
      </c>
      <c r="C2164" s="2" t="s">
        <v>47</v>
      </c>
      <c r="D2164" s="2" t="s">
        <v>2712</v>
      </c>
      <c r="E2164" s="2" t="s">
        <v>799</v>
      </c>
      <c r="F2164" s="2" t="s">
        <v>50</v>
      </c>
      <c r="G2164" s="2" t="s">
        <v>181</v>
      </c>
      <c r="H2164" s="2" t="s">
        <v>52</v>
      </c>
      <c r="I2164" s="2" t="s">
        <v>53</v>
      </c>
      <c r="J2164" s="2" t="s">
        <v>180</v>
      </c>
      <c r="K2164" s="2" t="s">
        <v>180</v>
      </c>
      <c r="L2164" s="2" t="s">
        <v>181</v>
      </c>
      <c r="M2164" s="2" t="s">
        <v>95</v>
      </c>
      <c r="N2164" s="3">
        <v>20956.06</v>
      </c>
      <c r="O2164" s="3" t="s">
        <v>182</v>
      </c>
      <c r="P2164" s="4">
        <f>IF(O2164="吨",N2164*1000,IF(O2164="万立方米",N2164*10000,""))</f>
        <v>209560600.0</v>
      </c>
      <c r="Q2164" s="2" t="s">
        <v>183</v>
      </c>
      <c r="R2164" s="2" t="s">
        <v>184</v>
      </c>
      <c r="S2164" s="2" t="s">
        <v>204</v>
      </c>
      <c r="T2164" s="2" t="s">
        <v>75</v>
      </c>
      <c r="U2164" s="4">
        <f>0.005</f>
        <v>0.005</v>
      </c>
      <c r="V2164" s="2" t="s">
        <v>186</v>
      </c>
      <c r="W2164" s="2" t="s">
        <v>205</v>
      </c>
      <c r="X2164" s="2" t="s">
        <v>64</v>
      </c>
      <c r="Y2164" s="2" t="s">
        <v>65</v>
      </c>
      <c r="Z2164" s="2">
        <v>0</v>
      </c>
      <c r="AA2164" s="2"/>
      <c r="AB2164" s="2"/>
      <c r="AC2164" s="4">
        <f>P2164*U2164/1000000</f>
        <v>1.047803</v>
      </c>
      <c r="AD2164" s="4">
        <f>AC2164*(1-Z2164/100)</f>
        <v>1.047803</v>
      </c>
      <c r="AE2164" s="2" t="s">
        <v>66</v>
      </c>
      <c r="AF2164" s="2" t="s">
        <v>67</v>
      </c>
      <c r="AG2164" s="2"/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2719</v>
      </c>
      <c r="B2165" s="2" t="s">
        <v>2711</v>
      </c>
      <c r="C2165" s="2" t="s">
        <v>47</v>
      </c>
      <c r="D2165" s="2" t="s">
        <v>2712</v>
      </c>
      <c r="E2165" s="2" t="s">
        <v>799</v>
      </c>
      <c r="F2165" s="2" t="s">
        <v>50</v>
      </c>
      <c r="G2165" s="2" t="s">
        <v>181</v>
      </c>
      <c r="H2165" s="2" t="s">
        <v>52</v>
      </c>
      <c r="I2165" s="2" t="s">
        <v>53</v>
      </c>
      <c r="J2165" s="2" t="s">
        <v>180</v>
      </c>
      <c r="K2165" s="2" t="s">
        <v>180</v>
      </c>
      <c r="L2165" s="2" t="s">
        <v>181</v>
      </c>
      <c r="M2165" s="2" t="s">
        <v>100</v>
      </c>
      <c r="N2165" s="3">
        <v>20956.06</v>
      </c>
      <c r="O2165" s="3" t="s">
        <v>182</v>
      </c>
      <c r="P2165" s="4">
        <f>IF(O2165="吨",N2165*1000,IF(O2165="万立方米",N2165*10000,""))</f>
        <v>209560600.0</v>
      </c>
      <c r="Q2165" s="2" t="s">
        <v>183</v>
      </c>
      <c r="R2165" s="2" t="s">
        <v>184</v>
      </c>
      <c r="S2165" s="2" t="s">
        <v>207</v>
      </c>
      <c r="T2165" s="2" t="s">
        <v>75</v>
      </c>
      <c r="U2165" s="4">
        <f>0.02</f>
        <v>0.02</v>
      </c>
      <c r="V2165" s="2" t="s">
        <v>186</v>
      </c>
      <c r="W2165" s="2" t="s">
        <v>208</v>
      </c>
      <c r="X2165" s="2" t="s">
        <v>64</v>
      </c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/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2720</v>
      </c>
      <c r="B2166" s="2" t="s">
        <v>2711</v>
      </c>
      <c r="C2166" s="2" t="s">
        <v>47</v>
      </c>
      <c r="D2166" s="2" t="s">
        <v>2712</v>
      </c>
      <c r="E2166" s="2" t="s">
        <v>799</v>
      </c>
      <c r="F2166" s="2" t="s">
        <v>50</v>
      </c>
      <c r="G2166" s="2" t="s">
        <v>181</v>
      </c>
      <c r="H2166" s="2" t="s">
        <v>52</v>
      </c>
      <c r="I2166" s="2"/>
      <c r="J2166" s="2"/>
      <c r="K2166" s="2"/>
      <c r="L2166" s="2"/>
      <c r="M2166" s="2" t="s">
        <v>104</v>
      </c>
      <c r="N2166" s="3"/>
      <c r="O2166" s="3"/>
      <c r="P2166" s="4">
        <v>0.0</v>
      </c>
      <c r="Q2166" s="2" t="s">
        <v>105</v>
      </c>
      <c r="R2166" s="2" t="s">
        <v>106</v>
      </c>
      <c r="S2166" s="2" t="s">
        <v>107</v>
      </c>
      <c r="T2166" s="2" t="s">
        <v>108</v>
      </c>
      <c r="U2166" s="4">
        <f>0.0</f>
        <v>0.0</v>
      </c>
      <c r="V2166" s="2" t="s">
        <v>109</v>
      </c>
      <c r="W2166" s="2" t="s">
        <v>110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134</v>
      </c>
      <c r="AH2166" s="2" t="s">
        <v>69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2721</v>
      </c>
      <c r="B2167" s="2" t="s">
        <v>2722</v>
      </c>
      <c r="C2167" s="2" t="s">
        <v>47</v>
      </c>
      <c r="D2167" s="2" t="s">
        <v>2723</v>
      </c>
      <c r="E2167" s="2" t="s">
        <v>242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51</v>
      </c>
      <c r="M2167" s="2" t="s">
        <v>56</v>
      </c>
      <c r="N2167" s="3">
        <v>2573717.41</v>
      </c>
      <c r="O2167" s="3" t="s">
        <v>57</v>
      </c>
      <c r="P2167" s="4">
        <f>IF(O2167="吨",N2167*1000,IF(O2167="万立方米",N2167*10000,""))</f>
        <v>2573717410.0</v>
      </c>
      <c r="Q2167" s="2" t="s">
        <v>58</v>
      </c>
      <c r="R2167" s="2" t="s">
        <v>59</v>
      </c>
      <c r="S2167" s="2" t="s">
        <v>60</v>
      </c>
      <c r="T2167" s="2" t="s">
        <v>61</v>
      </c>
      <c r="U2167" s="4">
        <f>0.06</f>
        <v>0.06</v>
      </c>
      <c r="V2167" s="2" t="s">
        <v>62</v>
      </c>
      <c r="W2167" s="2" t="s">
        <v>63</v>
      </c>
      <c r="X2167" s="2" t="s">
        <v>64</v>
      </c>
      <c r="Y2167" s="2" t="s">
        <v>65</v>
      </c>
      <c r="Z2167" s="2">
        <v>0</v>
      </c>
      <c r="AA2167" s="2"/>
      <c r="AB2167" s="2"/>
      <c r="AC2167" s="4">
        <f>P2167*U2167/1000000</f>
        <v>154.4230446</v>
      </c>
      <c r="AD2167" s="4">
        <f>AC2167*(1-Z2167/100)</f>
        <v>154.4230446</v>
      </c>
      <c r="AE2167" s="2" t="s">
        <v>66</v>
      </c>
      <c r="AF2167" s="2" t="s">
        <v>67</v>
      </c>
      <c r="AG2167" s="2" t="s">
        <v>68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2724</v>
      </c>
      <c r="B2168" s="2" t="s">
        <v>2722</v>
      </c>
      <c r="C2168" s="2" t="s">
        <v>47</v>
      </c>
      <c r="D2168" s="2" t="s">
        <v>2723</v>
      </c>
      <c r="E2168" s="2" t="s">
        <v>242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51</v>
      </c>
      <c r="M2168" s="2" t="s">
        <v>73</v>
      </c>
      <c r="N2168" s="3">
        <v>2573717.41</v>
      </c>
      <c r="O2168" s="3" t="s">
        <v>57</v>
      </c>
      <c r="P2168" s="4">
        <f>IF(O2168="吨",N2168*1000,IF(O2168="万立方米",N2168*10000,""))</f>
        <v>2573717410.0</v>
      </c>
      <c r="Q2168" s="2" t="s">
        <v>58</v>
      </c>
      <c r="R2168" s="2" t="s">
        <v>59</v>
      </c>
      <c r="S2168" s="2" t="s">
        <v>74</v>
      </c>
      <c r="T2168" s="2" t="s">
        <v>75</v>
      </c>
      <c r="U2168" s="4">
        <f>1.5</f>
        <v>1.5</v>
      </c>
      <c r="V2168" s="2" t="s">
        <v>62</v>
      </c>
      <c r="W2168" s="2" t="s">
        <v>76</v>
      </c>
      <c r="X2168" s="2" t="s">
        <v>64</v>
      </c>
      <c r="Y2168" s="2" t="s">
        <v>65</v>
      </c>
      <c r="Z2168" s="2">
        <v>0</v>
      </c>
      <c r="AA2168" s="2"/>
      <c r="AB2168" s="2"/>
      <c r="AC2168" s="4">
        <f>P2168*U2168/1000000</f>
        <v>3860.576115</v>
      </c>
      <c r="AD2168" s="4">
        <f>AC2168*(1-Z2168/100)</f>
        <v>3860.576115</v>
      </c>
      <c r="AE2168" s="2" t="s">
        <v>66</v>
      </c>
      <c r="AF2168" s="2" t="s">
        <v>67</v>
      </c>
      <c r="AG2168" s="2" t="s">
        <v>68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2725</v>
      </c>
      <c r="B2169" s="2" t="s">
        <v>2722</v>
      </c>
      <c r="C2169" s="2" t="s">
        <v>47</v>
      </c>
      <c r="D2169" s="2" t="s">
        <v>2723</v>
      </c>
      <c r="E2169" s="2" t="s">
        <v>242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51</v>
      </c>
      <c r="M2169" s="2" t="s">
        <v>78</v>
      </c>
      <c r="N2169" s="3">
        <v>2573717.41</v>
      </c>
      <c r="O2169" s="3" t="s">
        <v>57</v>
      </c>
      <c r="P2169" s="4">
        <f>IF(O2169="吨",N2169*1000,IF(O2169="万立方米",N2169*10000,""))</f>
        <v>2573717410.0</v>
      </c>
      <c r="Q2169" s="2" t="s">
        <v>58</v>
      </c>
      <c r="R2169" s="2" t="s">
        <v>59</v>
      </c>
      <c r="S2169" s="2" t="s">
        <v>79</v>
      </c>
      <c r="T2169" s="2" t="s">
        <v>75</v>
      </c>
      <c r="U2169" s="4">
        <f>6.0</f>
        <v>6.0</v>
      </c>
      <c r="V2169" s="2" t="s">
        <v>62</v>
      </c>
      <c r="W2169" s="2" t="s">
        <v>80</v>
      </c>
      <c r="X2169" s="2" t="s">
        <v>64</v>
      </c>
      <c r="Y2169" s="2" t="s">
        <v>65</v>
      </c>
      <c r="Z2169" s="2">
        <v>0</v>
      </c>
      <c r="AA2169" s="2"/>
      <c r="AB2169" s="2"/>
      <c r="AC2169" s="4">
        <f>P2169*U2169/1000000</f>
        <v>15442.30446</v>
      </c>
      <c r="AD2169" s="4">
        <f>AC2169*(1-Z2169/100)</f>
        <v>15442.30446</v>
      </c>
      <c r="AE2169" s="2" t="s">
        <v>66</v>
      </c>
      <c r="AF2169" s="2" t="s">
        <v>67</v>
      </c>
      <c r="AG2169" s="2" t="s">
        <v>68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2726</v>
      </c>
      <c r="B2170" s="2" t="s">
        <v>2722</v>
      </c>
      <c r="C2170" s="2" t="s">
        <v>47</v>
      </c>
      <c r="D2170" s="2" t="s">
        <v>2723</v>
      </c>
      <c r="E2170" s="2" t="s">
        <v>242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51</v>
      </c>
      <c r="M2170" s="2" t="s">
        <v>82</v>
      </c>
      <c r="N2170" s="3">
        <v>2573717.41</v>
      </c>
      <c r="O2170" s="3" t="s">
        <v>57</v>
      </c>
      <c r="P2170" s="4">
        <f>IF(O2170="吨",N2170*1000,IF(O2170="万立方米",N2170*10000,""))</f>
        <v>2573717410.0</v>
      </c>
      <c r="Q2170" s="2" t="s">
        <v>58</v>
      </c>
      <c r="R2170" s="2" t="s">
        <v>59</v>
      </c>
      <c r="S2170" s="2" t="s">
        <v>83</v>
      </c>
      <c r="T2170" s="2" t="s">
        <v>61</v>
      </c>
      <c r="U2170" s="4">
        <f>0.35</f>
        <v>0.35</v>
      </c>
      <c r="V2170" s="2" t="s">
        <v>62</v>
      </c>
      <c r="W2170" s="2" t="s">
        <v>84</v>
      </c>
      <c r="X2170" s="2" t="s">
        <v>64</v>
      </c>
      <c r="Y2170" s="2" t="s">
        <v>65</v>
      </c>
      <c r="Z2170" s="2">
        <v>0</v>
      </c>
      <c r="AA2170" s="2"/>
      <c r="AB2170" s="2"/>
      <c r="AC2170" s="4">
        <f>P2170*U2170/1000000</f>
        <v>900.8010935</v>
      </c>
      <c r="AD2170" s="4">
        <f>AC2170*(1-Z2170/100)</f>
        <v>900.8010935</v>
      </c>
      <c r="AE2170" s="2" t="s">
        <v>66</v>
      </c>
      <c r="AF2170" s="2" t="s">
        <v>67</v>
      </c>
      <c r="AG2170" s="2" t="s">
        <v>68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2727</v>
      </c>
      <c r="B2171" s="2" t="s">
        <v>2722</v>
      </c>
      <c r="C2171" s="2" t="s">
        <v>47</v>
      </c>
      <c r="D2171" s="2" t="s">
        <v>2723</v>
      </c>
      <c r="E2171" s="2" t="s">
        <v>242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51</v>
      </c>
      <c r="M2171" s="2" t="s">
        <v>86</v>
      </c>
      <c r="N2171" s="3">
        <v>2573717.41</v>
      </c>
      <c r="O2171" s="3" t="s">
        <v>57</v>
      </c>
      <c r="P2171" s="4">
        <f>IF(O2171="吨",N2171*1000,IF(O2171="万立方米",N2171*10000,""))</f>
        <v>2573717410.0</v>
      </c>
      <c r="Q2171" s="2" t="s">
        <v>58</v>
      </c>
      <c r="R2171" s="2" t="s">
        <v>59</v>
      </c>
      <c r="S2171" s="2" t="s">
        <v>87</v>
      </c>
      <c r="T2171" s="2" t="s">
        <v>88</v>
      </c>
      <c r="U2171" s="4">
        <f>0.75</f>
        <v>0.75</v>
      </c>
      <c r="V2171" s="2" t="s">
        <v>62</v>
      </c>
      <c r="W2171" s="2" t="s">
        <v>89</v>
      </c>
      <c r="X2171" s="2" t="s">
        <v>64</v>
      </c>
      <c r="Y2171" s="2" t="s">
        <v>65</v>
      </c>
      <c r="Z2171" s="2">
        <v>0</v>
      </c>
      <c r="AA2171" s="2"/>
      <c r="AB2171" s="2"/>
      <c r="AC2171" s="4">
        <f>P2171*U2171/1000000</f>
        <v>1930.2880575</v>
      </c>
      <c r="AD2171" s="4">
        <f>AC2172*(1-AA2171/100)+(AC2171-AC2172)*(1-AB2171/100)</f>
        <v>1930.2880575</v>
      </c>
      <c r="AE2171" s="2" t="s">
        <v>66</v>
      </c>
      <c r="AF2171" s="2" t="s">
        <v>67</v>
      </c>
      <c r="AG2171" s="2" t="s">
        <v>68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2728</v>
      </c>
      <c r="B2172" s="2" t="s">
        <v>2722</v>
      </c>
      <c r="C2172" s="2" t="s">
        <v>47</v>
      </c>
      <c r="D2172" s="2" t="s">
        <v>2723</v>
      </c>
      <c r="E2172" s="2" t="s">
        <v>242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51</v>
      </c>
      <c r="M2172" s="2" t="s">
        <v>91</v>
      </c>
      <c r="N2172" s="3">
        <v>2573717.41</v>
      </c>
      <c r="O2172" s="3" t="s">
        <v>57</v>
      </c>
      <c r="P2172" s="4">
        <f>IF(O2172="吨",N2172*1000,IF(O2172="万立方米",N2172*10000,""))</f>
        <v>2573717410.0</v>
      </c>
      <c r="Q2172" s="2" t="s">
        <v>58</v>
      </c>
      <c r="R2172" s="2" t="s">
        <v>59</v>
      </c>
      <c r="S2172" s="2" t="s">
        <v>92</v>
      </c>
      <c r="T2172" s="2" t="s">
        <v>88</v>
      </c>
      <c r="U2172" s="4">
        <f>0.75</f>
        <v>0.75</v>
      </c>
      <c r="V2172" s="2" t="s">
        <v>62</v>
      </c>
      <c r="W2172" s="2" t="s">
        <v>93</v>
      </c>
      <c r="X2172" s="2" t="s">
        <v>64</v>
      </c>
      <c r="Y2172" s="2" t="s">
        <v>65</v>
      </c>
      <c r="Z2172" s="2">
        <v>0</v>
      </c>
      <c r="AA2172" s="2"/>
      <c r="AB2172" s="2"/>
      <c r="AC2172" s="4">
        <f>P2172*U2172/1000000</f>
        <v>1930.2880575</v>
      </c>
      <c r="AD2172" s="4">
        <f>AC2172*(1-Z2172/100)</f>
        <v>1930.2880575</v>
      </c>
      <c r="AE2172" s="2" t="s">
        <v>66</v>
      </c>
      <c r="AF2172" s="2" t="s">
        <v>67</v>
      </c>
      <c r="AG2172" s="2" t="s">
        <v>68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2729</v>
      </c>
      <c r="B2173" s="2" t="s">
        <v>2722</v>
      </c>
      <c r="C2173" s="2" t="s">
        <v>47</v>
      </c>
      <c r="D2173" s="2" t="s">
        <v>2723</v>
      </c>
      <c r="E2173" s="2" t="s">
        <v>242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51</v>
      </c>
      <c r="M2173" s="2" t="s">
        <v>95</v>
      </c>
      <c r="N2173" s="3">
        <v>2573717.41</v>
      </c>
      <c r="O2173" s="3" t="s">
        <v>57</v>
      </c>
      <c r="P2173" s="4">
        <f>IF(O2173="吨",N2173*1000,IF(O2173="万立方米",N2173*10000,""))</f>
        <v>2573717410.0</v>
      </c>
      <c r="Q2173" s="2" t="s">
        <v>58</v>
      </c>
      <c r="R2173" s="2" t="s">
        <v>59</v>
      </c>
      <c r="S2173" s="2" t="s">
        <v>96</v>
      </c>
      <c r="T2173" s="2" t="s">
        <v>97</v>
      </c>
      <c r="U2173" s="4">
        <f>1.7</f>
        <v>1.7</v>
      </c>
      <c r="V2173" s="2" t="s">
        <v>62</v>
      </c>
      <c r="W2173" s="2" t="s">
        <v>98</v>
      </c>
      <c r="X2173" s="2" t="s">
        <v>64</v>
      </c>
      <c r="Y2173" s="2" t="s">
        <v>65</v>
      </c>
      <c r="Z2173" s="2">
        <v>0</v>
      </c>
      <c r="AA2173" s="2"/>
      <c r="AB2173" s="2"/>
      <c r="AC2173" s="4">
        <f>P2173*U2173/1000000</f>
        <v>4375.319597</v>
      </c>
      <c r="AD2173" s="4">
        <f>AC2173*(1-Z2173/100)</f>
        <v>4375.319597</v>
      </c>
      <c r="AE2173" s="2" t="s">
        <v>66</v>
      </c>
      <c r="AF2173" s="2" t="s">
        <v>67</v>
      </c>
      <c r="AG2173" s="2" t="s">
        <v>68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2730</v>
      </c>
      <c r="B2174" s="2" t="s">
        <v>2722</v>
      </c>
      <c r="C2174" s="2" t="s">
        <v>47</v>
      </c>
      <c r="D2174" s="2" t="s">
        <v>2723</v>
      </c>
      <c r="E2174" s="2" t="s">
        <v>242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51</v>
      </c>
      <c r="M2174" s="2" t="s">
        <v>100</v>
      </c>
      <c r="N2174" s="3">
        <v>2573717.41</v>
      </c>
      <c r="O2174" s="3" t="s">
        <v>57</v>
      </c>
      <c r="P2174" s="4">
        <f>IF(O2174="吨",N2174*1000,IF(O2174="万立方米",N2174*10000,""))</f>
        <v>2573717410.0</v>
      </c>
      <c r="Q2174" s="2" t="s">
        <v>58</v>
      </c>
      <c r="R2174" s="2" t="s">
        <v>59</v>
      </c>
      <c r="S2174" s="2" t="s">
        <v>101</v>
      </c>
      <c r="T2174" s="2" t="s">
        <v>75</v>
      </c>
      <c r="U2174" s="4">
        <f>0.12</f>
        <v>0.12</v>
      </c>
      <c r="V2174" s="2" t="s">
        <v>62</v>
      </c>
      <c r="W2174" s="2" t="s">
        <v>102</v>
      </c>
      <c r="X2174" s="2" t="s">
        <v>64</v>
      </c>
      <c r="Y2174" s="2" t="s">
        <v>65</v>
      </c>
      <c r="Z2174" s="2">
        <v>0</v>
      </c>
      <c r="AA2174" s="2"/>
      <c r="AB2174" s="2"/>
      <c r="AC2174" s="4">
        <f>P2174*U2174/1000000</f>
        <v>308.8460892</v>
      </c>
      <c r="AD2174" s="4">
        <f>AC2174*(1-Z2174/100)</f>
        <v>308.8460892</v>
      </c>
      <c r="AE2174" s="2" t="s">
        <v>66</v>
      </c>
      <c r="AF2174" s="2" t="s">
        <v>67</v>
      </c>
      <c r="AG2174" s="2" t="s">
        <v>68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2731</v>
      </c>
      <c r="B2175" s="2" t="s">
        <v>2722</v>
      </c>
      <c r="C2175" s="2" t="s">
        <v>47</v>
      </c>
      <c r="D2175" s="2" t="s">
        <v>2723</v>
      </c>
      <c r="E2175" s="2" t="s">
        <v>242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147</v>
      </c>
      <c r="L2175" s="2" t="s">
        <v>148</v>
      </c>
      <c r="M2175" s="2" t="s">
        <v>104</v>
      </c>
      <c r="N2175" s="3"/>
      <c r="O2175" s="3"/>
      <c r="P2175" s="4">
        <v>2573717410.0</v>
      </c>
      <c r="Q2175" s="2" t="s">
        <v>105</v>
      </c>
      <c r="R2175" s="2" t="s">
        <v>106</v>
      </c>
      <c r="S2175" s="2" t="s">
        <v>107</v>
      </c>
      <c r="T2175" s="2" t="s">
        <v>108</v>
      </c>
      <c r="U2175" s="4">
        <f>0.0</f>
        <v>0.0</v>
      </c>
      <c r="V2175" s="2" t="s">
        <v>109</v>
      </c>
      <c r="W2175" s="2" t="s">
        <v>110</v>
      </c>
      <c r="X2175" s="2"/>
      <c r="Y2175" s="2" t="s">
        <v>65</v>
      </c>
      <c r="Z2175" s="2">
        <v>0</v>
      </c>
      <c r="AA2175" s="2"/>
      <c r="AB2175" s="2"/>
      <c r="AC2175" s="4">
        <f>P2175*U2175/1000000</f>
        <v>0.0</v>
      </c>
      <c r="AD2175" s="4">
        <f>AC2175*(1-Z2175/100)</f>
        <v>0.0</v>
      </c>
      <c r="AE2175" s="2" t="s">
        <v>66</v>
      </c>
      <c r="AF2175" s="2" t="s">
        <v>67</v>
      </c>
      <c r="AG2175" s="2" t="s">
        <v>68</v>
      </c>
      <c r="AH2175" s="2" t="s">
        <v>69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2732</v>
      </c>
      <c r="B2176" s="2" t="s">
        <v>2733</v>
      </c>
      <c r="C2176" s="2" t="s">
        <v>47</v>
      </c>
      <c r="D2176" s="2" t="s">
        <v>2734</v>
      </c>
      <c r="E2176" s="2" t="s">
        <v>595</v>
      </c>
      <c r="F2176" s="2" t="s">
        <v>228</v>
      </c>
      <c r="G2176" s="2" t="s">
        <v>117</v>
      </c>
      <c r="H2176" s="2" t="s">
        <v>52</v>
      </c>
      <c r="I2176" s="2" t="s">
        <v>53</v>
      </c>
      <c r="J2176" s="2" t="s">
        <v>230</v>
      </c>
      <c r="K2176" s="2" t="s">
        <v>55</v>
      </c>
      <c r="L2176" s="2" t="s">
        <v>51</v>
      </c>
      <c r="M2176" s="2" t="s">
        <v>56</v>
      </c>
      <c r="N2176" s="3">
        <v>115000</v>
      </c>
      <c r="O2176" s="3" t="s">
        <v>57</v>
      </c>
      <c r="P2176" s="4">
        <f>IF(O2176="吨",N2176*1000,IF(O2176="万立方米",N2176*10000,""))</f>
        <v>115000000.0</v>
      </c>
      <c r="Q2176" s="2" t="s">
        <v>58</v>
      </c>
      <c r="R2176" s="2" t="s">
        <v>59</v>
      </c>
      <c r="S2176" s="2" t="s">
        <v>60</v>
      </c>
      <c r="T2176" s="2" t="s">
        <v>61</v>
      </c>
      <c r="U2176" s="4">
        <f>0.06</f>
        <v>0.06</v>
      </c>
      <c r="V2176" s="2" t="s">
        <v>62</v>
      </c>
      <c r="W2176" s="2" t="s">
        <v>63</v>
      </c>
      <c r="X2176" s="2" t="s">
        <v>64</v>
      </c>
      <c r="Y2176" s="2" t="s">
        <v>65</v>
      </c>
      <c r="Z2176" s="2">
        <v>0</v>
      </c>
      <c r="AA2176" s="2"/>
      <c r="AB2176" s="2"/>
      <c r="AC2176" s="4">
        <f>P2176*U2176/1000000</f>
        <v>6.9</v>
      </c>
      <c r="AD2176" s="4">
        <f>AC2176*(1-Z2176/100)</f>
        <v>6.9</v>
      </c>
      <c r="AE2176" s="2" t="s">
        <v>66</v>
      </c>
      <c r="AF2176" s="2" t="s">
        <v>67</v>
      </c>
      <c r="AG2176" s="2" t="s">
        <v>68</v>
      </c>
      <c r="AH2176" s="2" t="s">
        <v>69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2735</v>
      </c>
      <c r="B2177" s="2" t="s">
        <v>2733</v>
      </c>
      <c r="C2177" s="2" t="s">
        <v>47</v>
      </c>
      <c r="D2177" s="2" t="s">
        <v>2734</v>
      </c>
      <c r="E2177" s="2" t="s">
        <v>595</v>
      </c>
      <c r="F2177" s="2" t="s">
        <v>228</v>
      </c>
      <c r="G2177" s="2" t="s">
        <v>117</v>
      </c>
      <c r="H2177" s="2" t="s">
        <v>52</v>
      </c>
      <c r="I2177" s="2" t="s">
        <v>53</v>
      </c>
      <c r="J2177" s="2" t="s">
        <v>230</v>
      </c>
      <c r="K2177" s="2" t="s">
        <v>55</v>
      </c>
      <c r="L2177" s="2" t="s">
        <v>51</v>
      </c>
      <c r="M2177" s="2" t="s">
        <v>73</v>
      </c>
      <c r="N2177" s="3">
        <v>115000</v>
      </c>
      <c r="O2177" s="3" t="s">
        <v>57</v>
      </c>
      <c r="P2177" s="4">
        <f>IF(O2177="吨",N2177*1000,IF(O2177="万立方米",N2177*10000,""))</f>
        <v>115000000.0</v>
      </c>
      <c r="Q2177" s="2" t="s">
        <v>58</v>
      </c>
      <c r="R2177" s="2" t="s">
        <v>59</v>
      </c>
      <c r="S2177" s="2" t="s">
        <v>74</v>
      </c>
      <c r="T2177" s="2" t="s">
        <v>75</v>
      </c>
      <c r="U2177" s="4">
        <f>1.5</f>
        <v>1.5</v>
      </c>
      <c r="V2177" s="2" t="s">
        <v>62</v>
      </c>
      <c r="W2177" s="2" t="s">
        <v>76</v>
      </c>
      <c r="X2177" s="2" t="s">
        <v>64</v>
      </c>
      <c r="Y2177" s="2" t="s">
        <v>65</v>
      </c>
      <c r="Z2177" s="2">
        <v>0</v>
      </c>
      <c r="AA2177" s="2"/>
      <c r="AB2177" s="2"/>
      <c r="AC2177" s="4">
        <f>P2177*U2177/1000000</f>
        <v>172.5</v>
      </c>
      <c r="AD2177" s="4">
        <f>AC2177*(1-Z2177/100)</f>
        <v>172.5</v>
      </c>
      <c r="AE2177" s="2" t="s">
        <v>66</v>
      </c>
      <c r="AF2177" s="2" t="s">
        <v>67</v>
      </c>
      <c r="AG2177" s="2" t="s">
        <v>68</v>
      </c>
      <c r="AH2177" s="2" t="s">
        <v>69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2736</v>
      </c>
      <c r="B2178" s="2" t="s">
        <v>2733</v>
      </c>
      <c r="C2178" s="2" t="s">
        <v>47</v>
      </c>
      <c r="D2178" s="2" t="s">
        <v>2734</v>
      </c>
      <c r="E2178" s="2" t="s">
        <v>595</v>
      </c>
      <c r="F2178" s="2" t="s">
        <v>228</v>
      </c>
      <c r="G2178" s="2" t="s">
        <v>117</v>
      </c>
      <c r="H2178" s="2" t="s">
        <v>52</v>
      </c>
      <c r="I2178" s="2" t="s">
        <v>53</v>
      </c>
      <c r="J2178" s="2" t="s">
        <v>230</v>
      </c>
      <c r="K2178" s="2" t="s">
        <v>55</v>
      </c>
      <c r="L2178" s="2" t="s">
        <v>51</v>
      </c>
      <c r="M2178" s="2" t="s">
        <v>78</v>
      </c>
      <c r="N2178" s="3">
        <v>115000</v>
      </c>
      <c r="O2178" s="3" t="s">
        <v>57</v>
      </c>
      <c r="P2178" s="4">
        <f>IF(O2178="吨",N2178*1000,IF(O2178="万立方米",N2178*10000,""))</f>
        <v>115000000.0</v>
      </c>
      <c r="Q2178" s="2" t="s">
        <v>58</v>
      </c>
      <c r="R2178" s="2" t="s">
        <v>59</v>
      </c>
      <c r="S2178" s="2" t="s">
        <v>79</v>
      </c>
      <c r="T2178" s="2" t="s">
        <v>75</v>
      </c>
      <c r="U2178" s="4">
        <f>6.0</f>
        <v>6.0</v>
      </c>
      <c r="V2178" s="2" t="s">
        <v>62</v>
      </c>
      <c r="W2178" s="2" t="s">
        <v>80</v>
      </c>
      <c r="X2178" s="2" t="s">
        <v>64</v>
      </c>
      <c r="Y2178" s="2" t="s">
        <v>65</v>
      </c>
      <c r="Z2178" s="2">
        <v>0</v>
      </c>
      <c r="AA2178" s="2"/>
      <c r="AB2178" s="2"/>
      <c r="AC2178" s="4">
        <f>P2178*U2178/1000000</f>
        <v>690.0</v>
      </c>
      <c r="AD2178" s="4">
        <f>AC2178*(1-Z2178/100)</f>
        <v>690.0</v>
      </c>
      <c r="AE2178" s="2" t="s">
        <v>66</v>
      </c>
      <c r="AF2178" s="2" t="s">
        <v>67</v>
      </c>
      <c r="AG2178" s="2" t="s">
        <v>68</v>
      </c>
      <c r="AH2178" s="2" t="s">
        <v>69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2737</v>
      </c>
      <c r="B2179" s="2" t="s">
        <v>2733</v>
      </c>
      <c r="C2179" s="2" t="s">
        <v>47</v>
      </c>
      <c r="D2179" s="2" t="s">
        <v>2734</v>
      </c>
      <c r="E2179" s="2" t="s">
        <v>595</v>
      </c>
      <c r="F2179" s="2" t="s">
        <v>228</v>
      </c>
      <c r="G2179" s="2" t="s">
        <v>117</v>
      </c>
      <c r="H2179" s="2" t="s">
        <v>52</v>
      </c>
      <c r="I2179" s="2" t="s">
        <v>53</v>
      </c>
      <c r="J2179" s="2" t="s">
        <v>230</v>
      </c>
      <c r="K2179" s="2" t="s">
        <v>55</v>
      </c>
      <c r="L2179" s="2" t="s">
        <v>51</v>
      </c>
      <c r="M2179" s="2" t="s">
        <v>82</v>
      </c>
      <c r="N2179" s="3">
        <v>115000</v>
      </c>
      <c r="O2179" s="3" t="s">
        <v>57</v>
      </c>
      <c r="P2179" s="4">
        <f>IF(O2179="吨",N2179*1000,IF(O2179="万立方米",N2179*10000,""))</f>
        <v>115000000.0</v>
      </c>
      <c r="Q2179" s="2" t="s">
        <v>58</v>
      </c>
      <c r="R2179" s="2" t="s">
        <v>59</v>
      </c>
      <c r="S2179" s="2" t="s">
        <v>83</v>
      </c>
      <c r="T2179" s="2" t="s">
        <v>61</v>
      </c>
      <c r="U2179" s="4">
        <f>0.35</f>
        <v>0.35</v>
      </c>
      <c r="V2179" s="2" t="s">
        <v>62</v>
      </c>
      <c r="W2179" s="2" t="s">
        <v>84</v>
      </c>
      <c r="X2179" s="2" t="s">
        <v>64</v>
      </c>
      <c r="Y2179" s="2" t="s">
        <v>65</v>
      </c>
      <c r="Z2179" s="2">
        <v>0</v>
      </c>
      <c r="AA2179" s="2"/>
      <c r="AB2179" s="2"/>
      <c r="AC2179" s="4">
        <f>P2179*U2179/1000000</f>
        <v>40.25</v>
      </c>
      <c r="AD2179" s="4">
        <f>AC2179*(1-Z2179/100)</f>
        <v>40.25</v>
      </c>
      <c r="AE2179" s="2" t="s">
        <v>66</v>
      </c>
      <c r="AF2179" s="2" t="s">
        <v>67</v>
      </c>
      <c r="AG2179" s="2" t="s">
        <v>68</v>
      </c>
      <c r="AH2179" s="2" t="s">
        <v>69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2738</v>
      </c>
      <c r="B2180" s="2" t="s">
        <v>2733</v>
      </c>
      <c r="C2180" s="2" t="s">
        <v>47</v>
      </c>
      <c r="D2180" s="2" t="s">
        <v>2734</v>
      </c>
      <c r="E2180" s="2" t="s">
        <v>595</v>
      </c>
      <c r="F2180" s="2" t="s">
        <v>228</v>
      </c>
      <c r="G2180" s="2" t="s">
        <v>117</v>
      </c>
      <c r="H2180" s="2" t="s">
        <v>52</v>
      </c>
      <c r="I2180" s="2" t="s">
        <v>53</v>
      </c>
      <c r="J2180" s="2" t="s">
        <v>230</v>
      </c>
      <c r="K2180" s="2" t="s">
        <v>55</v>
      </c>
      <c r="L2180" s="2" t="s">
        <v>51</v>
      </c>
      <c r="M2180" s="2" t="s">
        <v>86</v>
      </c>
      <c r="N2180" s="3">
        <v>115000</v>
      </c>
      <c r="O2180" s="3" t="s">
        <v>57</v>
      </c>
      <c r="P2180" s="4">
        <f>IF(O2180="吨",N2180*1000,IF(O2180="万立方米",N2180*10000,""))</f>
        <v>115000000.0</v>
      </c>
      <c r="Q2180" s="2" t="s">
        <v>58</v>
      </c>
      <c r="R2180" s="2" t="s">
        <v>59</v>
      </c>
      <c r="S2180" s="2" t="s">
        <v>87</v>
      </c>
      <c r="T2180" s="2" t="s">
        <v>88</v>
      </c>
      <c r="U2180" s="4">
        <f>0.75</f>
        <v>0.75</v>
      </c>
      <c r="V2180" s="2" t="s">
        <v>62</v>
      </c>
      <c r="W2180" s="2" t="s">
        <v>89</v>
      </c>
      <c r="X2180" s="2" t="s">
        <v>64</v>
      </c>
      <c r="Y2180" s="2" t="s">
        <v>65</v>
      </c>
      <c r="Z2180" s="2">
        <v>0</v>
      </c>
      <c r="AA2180" s="2"/>
      <c r="AB2180" s="2"/>
      <c r="AC2180" s="4">
        <f>P2180*U2180/1000000</f>
        <v>86.25</v>
      </c>
      <c r="AD2180" s="4">
        <f>AC2181*(1-AA2180/100)+(AC2180-AC2181)*(1-AB2180/100)</f>
        <v>86.25</v>
      </c>
      <c r="AE2180" s="2" t="s">
        <v>66</v>
      </c>
      <c r="AF2180" s="2" t="s">
        <v>67</v>
      </c>
      <c r="AG2180" s="2" t="s">
        <v>68</v>
      </c>
      <c r="AH2180" s="2" t="s">
        <v>69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2739</v>
      </c>
      <c r="B2181" s="2" t="s">
        <v>2733</v>
      </c>
      <c r="C2181" s="2" t="s">
        <v>47</v>
      </c>
      <c r="D2181" s="2" t="s">
        <v>2734</v>
      </c>
      <c r="E2181" s="2" t="s">
        <v>595</v>
      </c>
      <c r="F2181" s="2" t="s">
        <v>228</v>
      </c>
      <c r="G2181" s="2" t="s">
        <v>117</v>
      </c>
      <c r="H2181" s="2" t="s">
        <v>52</v>
      </c>
      <c r="I2181" s="2" t="s">
        <v>53</v>
      </c>
      <c r="J2181" s="2" t="s">
        <v>230</v>
      </c>
      <c r="K2181" s="2" t="s">
        <v>55</v>
      </c>
      <c r="L2181" s="2" t="s">
        <v>51</v>
      </c>
      <c r="M2181" s="2" t="s">
        <v>91</v>
      </c>
      <c r="N2181" s="3">
        <v>115000</v>
      </c>
      <c r="O2181" s="3" t="s">
        <v>57</v>
      </c>
      <c r="P2181" s="4">
        <f>IF(O2181="吨",N2181*1000,IF(O2181="万立方米",N2181*10000,""))</f>
        <v>115000000.0</v>
      </c>
      <c r="Q2181" s="2" t="s">
        <v>58</v>
      </c>
      <c r="R2181" s="2" t="s">
        <v>59</v>
      </c>
      <c r="S2181" s="2" t="s">
        <v>92</v>
      </c>
      <c r="T2181" s="2" t="s">
        <v>88</v>
      </c>
      <c r="U2181" s="4">
        <f>0.75</f>
        <v>0.75</v>
      </c>
      <c r="V2181" s="2" t="s">
        <v>62</v>
      </c>
      <c r="W2181" s="2" t="s">
        <v>93</v>
      </c>
      <c r="X2181" s="2" t="s">
        <v>64</v>
      </c>
      <c r="Y2181" s="2" t="s">
        <v>65</v>
      </c>
      <c r="Z2181" s="2">
        <v>0</v>
      </c>
      <c r="AA2181" s="2"/>
      <c r="AB2181" s="2"/>
      <c r="AC2181" s="4">
        <f>P2181*U2181/1000000</f>
        <v>86.25</v>
      </c>
      <c r="AD2181" s="4">
        <f>AC2181*(1-Z2181/100)</f>
        <v>86.25</v>
      </c>
      <c r="AE2181" s="2" t="s">
        <v>66</v>
      </c>
      <c r="AF2181" s="2" t="s">
        <v>67</v>
      </c>
      <c r="AG2181" s="2" t="s">
        <v>68</v>
      </c>
      <c r="AH2181" s="2" t="s">
        <v>69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2740</v>
      </c>
      <c r="B2182" s="2" t="s">
        <v>2733</v>
      </c>
      <c r="C2182" s="2" t="s">
        <v>47</v>
      </c>
      <c r="D2182" s="2" t="s">
        <v>2734</v>
      </c>
      <c r="E2182" s="2" t="s">
        <v>595</v>
      </c>
      <c r="F2182" s="2" t="s">
        <v>228</v>
      </c>
      <c r="G2182" s="2" t="s">
        <v>117</v>
      </c>
      <c r="H2182" s="2" t="s">
        <v>52</v>
      </c>
      <c r="I2182" s="2" t="s">
        <v>53</v>
      </c>
      <c r="J2182" s="2" t="s">
        <v>230</v>
      </c>
      <c r="K2182" s="2" t="s">
        <v>55</v>
      </c>
      <c r="L2182" s="2" t="s">
        <v>51</v>
      </c>
      <c r="M2182" s="2" t="s">
        <v>95</v>
      </c>
      <c r="N2182" s="3">
        <v>115000</v>
      </c>
      <c r="O2182" s="3" t="s">
        <v>57</v>
      </c>
      <c r="P2182" s="4">
        <f>IF(O2182="吨",N2182*1000,IF(O2182="万立方米",N2182*10000,""))</f>
        <v>115000000.0</v>
      </c>
      <c r="Q2182" s="2" t="s">
        <v>58</v>
      </c>
      <c r="R2182" s="2" t="s">
        <v>59</v>
      </c>
      <c r="S2182" s="2" t="s">
        <v>96</v>
      </c>
      <c r="T2182" s="2" t="s">
        <v>97</v>
      </c>
      <c r="U2182" s="4">
        <f>1.7</f>
        <v>1.7</v>
      </c>
      <c r="V2182" s="2" t="s">
        <v>62</v>
      </c>
      <c r="W2182" s="2" t="s">
        <v>98</v>
      </c>
      <c r="X2182" s="2" t="s">
        <v>64</v>
      </c>
      <c r="Y2182" s="2" t="s">
        <v>65</v>
      </c>
      <c r="Z2182" s="2">
        <v>0</v>
      </c>
      <c r="AA2182" s="2"/>
      <c r="AB2182" s="2"/>
      <c r="AC2182" s="4">
        <f>P2182*U2182/1000000</f>
        <v>195.5</v>
      </c>
      <c r="AD2182" s="4">
        <f>AC2182*(1-Z2182/100)</f>
        <v>195.5</v>
      </c>
      <c r="AE2182" s="2" t="s">
        <v>66</v>
      </c>
      <c r="AF2182" s="2" t="s">
        <v>67</v>
      </c>
      <c r="AG2182" s="2" t="s">
        <v>68</v>
      </c>
      <c r="AH2182" s="2" t="s">
        <v>69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2741</v>
      </c>
      <c r="B2183" s="2" t="s">
        <v>2733</v>
      </c>
      <c r="C2183" s="2" t="s">
        <v>47</v>
      </c>
      <c r="D2183" s="2" t="s">
        <v>2734</v>
      </c>
      <c r="E2183" s="2" t="s">
        <v>595</v>
      </c>
      <c r="F2183" s="2" t="s">
        <v>228</v>
      </c>
      <c r="G2183" s="2" t="s">
        <v>117</v>
      </c>
      <c r="H2183" s="2" t="s">
        <v>52</v>
      </c>
      <c r="I2183" s="2" t="s">
        <v>53</v>
      </c>
      <c r="J2183" s="2" t="s">
        <v>230</v>
      </c>
      <c r="K2183" s="2" t="s">
        <v>55</v>
      </c>
      <c r="L2183" s="2" t="s">
        <v>51</v>
      </c>
      <c r="M2183" s="2" t="s">
        <v>100</v>
      </c>
      <c r="N2183" s="3">
        <v>115000</v>
      </c>
      <c r="O2183" s="3" t="s">
        <v>57</v>
      </c>
      <c r="P2183" s="4">
        <f>IF(O2183="吨",N2183*1000,IF(O2183="万立方米",N2183*10000,""))</f>
        <v>115000000.0</v>
      </c>
      <c r="Q2183" s="2" t="s">
        <v>58</v>
      </c>
      <c r="R2183" s="2" t="s">
        <v>59</v>
      </c>
      <c r="S2183" s="2" t="s">
        <v>101</v>
      </c>
      <c r="T2183" s="2" t="s">
        <v>75</v>
      </c>
      <c r="U2183" s="4">
        <f>0.12</f>
        <v>0.12</v>
      </c>
      <c r="V2183" s="2" t="s">
        <v>62</v>
      </c>
      <c r="W2183" s="2" t="s">
        <v>102</v>
      </c>
      <c r="X2183" s="2" t="s">
        <v>64</v>
      </c>
      <c r="Y2183" s="2" t="s">
        <v>65</v>
      </c>
      <c r="Z2183" s="2">
        <v>0</v>
      </c>
      <c r="AA2183" s="2"/>
      <c r="AB2183" s="2"/>
      <c r="AC2183" s="4">
        <f>P2183*U2183/1000000</f>
        <v>13.8</v>
      </c>
      <c r="AD2183" s="4">
        <f>AC2183*(1-Z2183/100)</f>
        <v>13.8</v>
      </c>
      <c r="AE2183" s="2" t="s">
        <v>66</v>
      </c>
      <c r="AF2183" s="2" t="s">
        <v>67</v>
      </c>
      <c r="AG2183" s="2" t="s">
        <v>68</v>
      </c>
      <c r="AH2183" s="2" t="s">
        <v>69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2742</v>
      </c>
      <c r="B2184" s="2" t="s">
        <v>2733</v>
      </c>
      <c r="C2184" s="2" t="s">
        <v>47</v>
      </c>
      <c r="D2184" s="2" t="s">
        <v>2734</v>
      </c>
      <c r="E2184" s="2" t="s">
        <v>595</v>
      </c>
      <c r="F2184" s="2" t="s">
        <v>228</v>
      </c>
      <c r="G2184" s="2" t="s">
        <v>117</v>
      </c>
      <c r="H2184" s="2" t="s">
        <v>52</v>
      </c>
      <c r="I2184" s="2"/>
      <c r="J2184" s="2"/>
      <c r="K2184" s="2" t="s">
        <v>147</v>
      </c>
      <c r="L2184" s="2" t="s">
        <v>148</v>
      </c>
      <c r="M2184" s="2" t="s">
        <v>104</v>
      </c>
      <c r="N2184" s="3"/>
      <c r="O2184" s="3"/>
      <c r="P2184" s="2"/>
      <c r="Q2184" s="2" t="s">
        <v>105</v>
      </c>
      <c r="R2184" s="2" t="s">
        <v>106</v>
      </c>
      <c r="S2184" s="2" t="s">
        <v>107</v>
      </c>
      <c r="T2184" s="2" t="s">
        <v>108</v>
      </c>
      <c r="U2184" s="2"/>
      <c r="V2184" s="2" t="s">
        <v>109</v>
      </c>
      <c r="W2184" s="2" t="s">
        <v>110</v>
      </c>
      <c r="X2184" s="2"/>
      <c r="Y2184" s="2" t="s">
        <v>65</v>
      </c>
      <c r="Z2184" s="2">
        <v>0</v>
      </c>
      <c r="AA2184" s="2"/>
      <c r="AB2184" s="2"/>
      <c r="AC2184" s="2"/>
      <c r="AD2184" s="2"/>
      <c r="AE2184" s="2" t="s">
        <v>123</v>
      </c>
      <c r="AF2184" s="2" t="s">
        <v>222</v>
      </c>
      <c r="AG2184" s="2" t="s">
        <v>223</v>
      </c>
      <c r="AH2184" s="2" t="s">
        <v>69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2743</v>
      </c>
      <c r="B2185" s="2" t="s">
        <v>2744</v>
      </c>
      <c r="C2185" s="2" t="s">
        <v>47</v>
      </c>
      <c r="D2185" s="2" t="s">
        <v>2745</v>
      </c>
      <c r="E2185" s="2" t="s">
        <v>400</v>
      </c>
      <c r="F2185" s="2" t="s">
        <v>50</v>
      </c>
      <c r="G2185" s="2" t="s">
        <v>51</v>
      </c>
      <c r="H2185" s="2" t="s">
        <v>138</v>
      </c>
      <c r="I2185" s="2" t="s">
        <v>53</v>
      </c>
      <c r="J2185" s="2" t="s">
        <v>270</v>
      </c>
      <c r="K2185" s="2" t="s">
        <v>55</v>
      </c>
      <c r="L2185" s="2" t="s">
        <v>51</v>
      </c>
      <c r="M2185" s="2" t="s">
        <v>56</v>
      </c>
      <c r="N2185" s="3">
        <v>2559166</v>
      </c>
      <c r="O2185" s="3" t="s">
        <v>57</v>
      </c>
      <c r="P2185" s="4">
        <f>IF(O2185="吨",N2185*1000,IF(O2185="万立方米",N2185*10000,""))</f>
        <v>2559166000.0</v>
      </c>
      <c r="Q2185" s="2" t="s">
        <v>58</v>
      </c>
      <c r="R2185" s="2" t="s">
        <v>59</v>
      </c>
      <c r="S2185" s="2" t="s">
        <v>60</v>
      </c>
      <c r="T2185" s="2" t="s">
        <v>61</v>
      </c>
      <c r="U2185" s="4">
        <f>0.06</f>
        <v>0.06</v>
      </c>
      <c r="V2185" s="2" t="s">
        <v>62</v>
      </c>
      <c r="W2185" s="2" t="s">
        <v>63</v>
      </c>
      <c r="X2185" s="2" t="s">
        <v>64</v>
      </c>
      <c r="Y2185" s="2" t="s">
        <v>65</v>
      </c>
      <c r="Z2185" s="2">
        <v>0</v>
      </c>
      <c r="AA2185" s="2"/>
      <c r="AB2185" s="2"/>
      <c r="AC2185" s="4">
        <f>P2185*U2185/1000000</f>
        <v>153.54996</v>
      </c>
      <c r="AD2185" s="4">
        <f>AC2185*(1-Z2185/100)</f>
        <v>153.54996</v>
      </c>
      <c r="AE2185" s="2" t="s">
        <v>66</v>
      </c>
      <c r="AF2185" s="2" t="s">
        <v>67</v>
      </c>
      <c r="AG2185" s="2"/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2746</v>
      </c>
      <c r="B2186" s="2" t="s">
        <v>2744</v>
      </c>
      <c r="C2186" s="2" t="s">
        <v>47</v>
      </c>
      <c r="D2186" s="2" t="s">
        <v>2745</v>
      </c>
      <c r="E2186" s="2" t="s">
        <v>400</v>
      </c>
      <c r="F2186" s="2" t="s">
        <v>50</v>
      </c>
      <c r="G2186" s="2" t="s">
        <v>51</v>
      </c>
      <c r="H2186" s="2" t="s">
        <v>138</v>
      </c>
      <c r="I2186" s="2" t="s">
        <v>53</v>
      </c>
      <c r="J2186" s="2" t="s">
        <v>270</v>
      </c>
      <c r="K2186" s="2" t="s">
        <v>55</v>
      </c>
      <c r="L2186" s="2" t="s">
        <v>51</v>
      </c>
      <c r="M2186" s="2" t="s">
        <v>73</v>
      </c>
      <c r="N2186" s="3">
        <v>2559166</v>
      </c>
      <c r="O2186" s="3" t="s">
        <v>57</v>
      </c>
      <c r="P2186" s="4">
        <f>IF(O2186="吨",N2186*1000,IF(O2186="万立方米",N2186*10000,""))</f>
        <v>2559166000.0</v>
      </c>
      <c r="Q2186" s="2" t="s">
        <v>58</v>
      </c>
      <c r="R2186" s="2" t="s">
        <v>59</v>
      </c>
      <c r="S2186" s="2" t="s">
        <v>74</v>
      </c>
      <c r="T2186" s="2" t="s">
        <v>75</v>
      </c>
      <c r="U2186" s="4">
        <f>1.5</f>
        <v>1.5</v>
      </c>
      <c r="V2186" s="2" t="s">
        <v>62</v>
      </c>
      <c r="W2186" s="2" t="s">
        <v>76</v>
      </c>
      <c r="X2186" s="2" t="s">
        <v>64</v>
      </c>
      <c r="Y2186" s="2" t="s">
        <v>65</v>
      </c>
      <c r="Z2186" s="2">
        <v>0</v>
      </c>
      <c r="AA2186" s="2"/>
      <c r="AB2186" s="2"/>
      <c r="AC2186" s="4">
        <f>P2186*U2186/1000000</f>
        <v>3838.749</v>
      </c>
      <c r="AD2186" s="4">
        <f>AC2186*(1-Z2186/100)</f>
        <v>3838.749</v>
      </c>
      <c r="AE2186" s="2" t="s">
        <v>66</v>
      </c>
      <c r="AF2186" s="2" t="s">
        <v>67</v>
      </c>
      <c r="AG2186" s="2"/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2747</v>
      </c>
      <c r="B2187" s="2" t="s">
        <v>2744</v>
      </c>
      <c r="C2187" s="2" t="s">
        <v>47</v>
      </c>
      <c r="D2187" s="2" t="s">
        <v>2745</v>
      </c>
      <c r="E2187" s="2" t="s">
        <v>400</v>
      </c>
      <c r="F2187" s="2" t="s">
        <v>50</v>
      </c>
      <c r="G2187" s="2" t="s">
        <v>51</v>
      </c>
      <c r="H2187" s="2" t="s">
        <v>138</v>
      </c>
      <c r="I2187" s="2" t="s">
        <v>53</v>
      </c>
      <c r="J2187" s="2" t="s">
        <v>270</v>
      </c>
      <c r="K2187" s="2" t="s">
        <v>55</v>
      </c>
      <c r="L2187" s="2" t="s">
        <v>51</v>
      </c>
      <c r="M2187" s="2" t="s">
        <v>78</v>
      </c>
      <c r="N2187" s="3">
        <v>2559166</v>
      </c>
      <c r="O2187" s="3" t="s">
        <v>57</v>
      </c>
      <c r="P2187" s="4">
        <f>IF(O2187="吨",N2187*1000,IF(O2187="万立方米",N2187*10000,""))</f>
        <v>2559166000.0</v>
      </c>
      <c r="Q2187" s="2" t="s">
        <v>58</v>
      </c>
      <c r="R2187" s="2" t="s">
        <v>59</v>
      </c>
      <c r="S2187" s="2" t="s">
        <v>79</v>
      </c>
      <c r="T2187" s="2" t="s">
        <v>75</v>
      </c>
      <c r="U2187" s="4">
        <f>6.0</f>
        <v>6.0</v>
      </c>
      <c r="V2187" s="2" t="s">
        <v>62</v>
      </c>
      <c r="W2187" s="2" t="s">
        <v>80</v>
      </c>
      <c r="X2187" s="2" t="s">
        <v>64</v>
      </c>
      <c r="Y2187" s="2" t="s">
        <v>65</v>
      </c>
      <c r="Z2187" s="2">
        <v>0</v>
      </c>
      <c r="AA2187" s="2"/>
      <c r="AB2187" s="2"/>
      <c r="AC2187" s="4">
        <f>P2187*U2187/1000000</f>
        <v>15354.996</v>
      </c>
      <c r="AD2187" s="4">
        <f>AC2187*(1-Z2187/100)</f>
        <v>15354.996</v>
      </c>
      <c r="AE2187" s="2" t="s">
        <v>66</v>
      </c>
      <c r="AF2187" s="2" t="s">
        <v>67</v>
      </c>
      <c r="AG2187" s="2"/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2748</v>
      </c>
      <c r="B2188" s="2" t="s">
        <v>2744</v>
      </c>
      <c r="C2188" s="2" t="s">
        <v>47</v>
      </c>
      <c r="D2188" s="2" t="s">
        <v>2745</v>
      </c>
      <c r="E2188" s="2" t="s">
        <v>400</v>
      </c>
      <c r="F2188" s="2" t="s">
        <v>50</v>
      </c>
      <c r="G2188" s="2" t="s">
        <v>51</v>
      </c>
      <c r="H2188" s="2" t="s">
        <v>138</v>
      </c>
      <c r="I2188" s="2" t="s">
        <v>53</v>
      </c>
      <c r="J2188" s="2" t="s">
        <v>270</v>
      </c>
      <c r="K2188" s="2" t="s">
        <v>55</v>
      </c>
      <c r="L2188" s="2" t="s">
        <v>51</v>
      </c>
      <c r="M2188" s="2" t="s">
        <v>82</v>
      </c>
      <c r="N2188" s="3">
        <v>2559166</v>
      </c>
      <c r="O2188" s="3" t="s">
        <v>57</v>
      </c>
      <c r="P2188" s="4">
        <f>IF(O2188="吨",N2188*1000,IF(O2188="万立方米",N2188*10000,""))</f>
        <v>2559166000.0</v>
      </c>
      <c r="Q2188" s="2" t="s">
        <v>58</v>
      </c>
      <c r="R2188" s="2" t="s">
        <v>59</v>
      </c>
      <c r="S2188" s="2" t="s">
        <v>83</v>
      </c>
      <c r="T2188" s="2" t="s">
        <v>61</v>
      </c>
      <c r="U2188" s="4">
        <f>0.35</f>
        <v>0.35</v>
      </c>
      <c r="V2188" s="2" t="s">
        <v>62</v>
      </c>
      <c r="W2188" s="2" t="s">
        <v>84</v>
      </c>
      <c r="X2188" s="2" t="s">
        <v>64</v>
      </c>
      <c r="Y2188" s="2" t="s">
        <v>65</v>
      </c>
      <c r="Z2188" s="2">
        <v>0</v>
      </c>
      <c r="AA2188" s="2"/>
      <c r="AB2188" s="2"/>
      <c r="AC2188" s="4">
        <f>P2188*U2188/1000000</f>
        <v>895.7081</v>
      </c>
      <c r="AD2188" s="4">
        <f>AC2188*(1-Z2188/100)</f>
        <v>895.7081</v>
      </c>
      <c r="AE2188" s="2" t="s">
        <v>66</v>
      </c>
      <c r="AF2188" s="2" t="s">
        <v>67</v>
      </c>
      <c r="AG2188" s="2"/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2749</v>
      </c>
      <c r="B2189" s="2" t="s">
        <v>2744</v>
      </c>
      <c r="C2189" s="2" t="s">
        <v>47</v>
      </c>
      <c r="D2189" s="2" t="s">
        <v>2745</v>
      </c>
      <c r="E2189" s="2" t="s">
        <v>400</v>
      </c>
      <c r="F2189" s="2" t="s">
        <v>50</v>
      </c>
      <c r="G2189" s="2" t="s">
        <v>51</v>
      </c>
      <c r="H2189" s="2" t="s">
        <v>138</v>
      </c>
      <c r="I2189" s="2" t="s">
        <v>53</v>
      </c>
      <c r="J2189" s="2" t="s">
        <v>270</v>
      </c>
      <c r="K2189" s="2" t="s">
        <v>55</v>
      </c>
      <c r="L2189" s="2" t="s">
        <v>51</v>
      </c>
      <c r="M2189" s="2" t="s">
        <v>86</v>
      </c>
      <c r="N2189" s="3">
        <v>2559166</v>
      </c>
      <c r="O2189" s="3" t="s">
        <v>57</v>
      </c>
      <c r="P2189" s="4">
        <f>IF(O2189="吨",N2189*1000,IF(O2189="万立方米",N2189*10000,""))</f>
        <v>2559166000.0</v>
      </c>
      <c r="Q2189" s="2" t="s">
        <v>58</v>
      </c>
      <c r="R2189" s="2" t="s">
        <v>59</v>
      </c>
      <c r="S2189" s="2" t="s">
        <v>87</v>
      </c>
      <c r="T2189" s="2" t="s">
        <v>88</v>
      </c>
      <c r="U2189" s="4">
        <f>0.75</f>
        <v>0.75</v>
      </c>
      <c r="V2189" s="2" t="s">
        <v>62</v>
      </c>
      <c r="W2189" s="2" t="s">
        <v>89</v>
      </c>
      <c r="X2189" s="2" t="s">
        <v>64</v>
      </c>
      <c r="Y2189" s="2" t="s">
        <v>65</v>
      </c>
      <c r="Z2189" s="2">
        <v>0</v>
      </c>
      <c r="AA2189" s="2"/>
      <c r="AB2189" s="2"/>
      <c r="AC2189" s="4">
        <f>P2189*U2189/1000000</f>
        <v>1919.3745</v>
      </c>
      <c r="AD2189" s="4">
        <f>AC2190*(1-AA2189/100)+(AC2189-AC2190)*(1-AB2189/100)</f>
        <v>1919.3745</v>
      </c>
      <c r="AE2189" s="2" t="s">
        <v>66</v>
      </c>
      <c r="AF2189" s="2" t="s">
        <v>67</v>
      </c>
      <c r="AG2189" s="2"/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2750</v>
      </c>
      <c r="B2190" s="2" t="s">
        <v>2744</v>
      </c>
      <c r="C2190" s="2" t="s">
        <v>47</v>
      </c>
      <c r="D2190" s="2" t="s">
        <v>2745</v>
      </c>
      <c r="E2190" s="2" t="s">
        <v>400</v>
      </c>
      <c r="F2190" s="2" t="s">
        <v>50</v>
      </c>
      <c r="G2190" s="2" t="s">
        <v>51</v>
      </c>
      <c r="H2190" s="2" t="s">
        <v>138</v>
      </c>
      <c r="I2190" s="2" t="s">
        <v>53</v>
      </c>
      <c r="J2190" s="2" t="s">
        <v>270</v>
      </c>
      <c r="K2190" s="2" t="s">
        <v>55</v>
      </c>
      <c r="L2190" s="2" t="s">
        <v>51</v>
      </c>
      <c r="M2190" s="2" t="s">
        <v>91</v>
      </c>
      <c r="N2190" s="3">
        <v>2559166</v>
      </c>
      <c r="O2190" s="3" t="s">
        <v>57</v>
      </c>
      <c r="P2190" s="4">
        <f>IF(O2190="吨",N2190*1000,IF(O2190="万立方米",N2190*10000,""))</f>
        <v>2559166000.0</v>
      </c>
      <c r="Q2190" s="2" t="s">
        <v>58</v>
      </c>
      <c r="R2190" s="2" t="s">
        <v>59</v>
      </c>
      <c r="S2190" s="2" t="s">
        <v>92</v>
      </c>
      <c r="T2190" s="2" t="s">
        <v>88</v>
      </c>
      <c r="U2190" s="4">
        <f>0.75</f>
        <v>0.75</v>
      </c>
      <c r="V2190" s="2" t="s">
        <v>62</v>
      </c>
      <c r="W2190" s="2" t="s">
        <v>93</v>
      </c>
      <c r="X2190" s="2" t="s">
        <v>64</v>
      </c>
      <c r="Y2190" s="2" t="s">
        <v>65</v>
      </c>
      <c r="Z2190" s="2">
        <v>0</v>
      </c>
      <c r="AA2190" s="2"/>
      <c r="AB2190" s="2"/>
      <c r="AC2190" s="4">
        <f>P2190*U2190/1000000</f>
        <v>1919.3745</v>
      </c>
      <c r="AD2190" s="4">
        <f>AC2190*(1-Z2190/100)</f>
        <v>1919.3745</v>
      </c>
      <c r="AE2190" s="2" t="s">
        <v>66</v>
      </c>
      <c r="AF2190" s="2" t="s">
        <v>67</v>
      </c>
      <c r="AG2190" s="2"/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2751</v>
      </c>
      <c r="B2191" s="2" t="s">
        <v>2744</v>
      </c>
      <c r="C2191" s="2" t="s">
        <v>47</v>
      </c>
      <c r="D2191" s="2" t="s">
        <v>2745</v>
      </c>
      <c r="E2191" s="2" t="s">
        <v>400</v>
      </c>
      <c r="F2191" s="2" t="s">
        <v>50</v>
      </c>
      <c r="G2191" s="2" t="s">
        <v>51</v>
      </c>
      <c r="H2191" s="2" t="s">
        <v>138</v>
      </c>
      <c r="I2191" s="2" t="s">
        <v>53</v>
      </c>
      <c r="J2191" s="2" t="s">
        <v>270</v>
      </c>
      <c r="K2191" s="2" t="s">
        <v>55</v>
      </c>
      <c r="L2191" s="2" t="s">
        <v>51</v>
      </c>
      <c r="M2191" s="2" t="s">
        <v>95</v>
      </c>
      <c r="N2191" s="3">
        <v>2559166</v>
      </c>
      <c r="O2191" s="3" t="s">
        <v>57</v>
      </c>
      <c r="P2191" s="4">
        <f>IF(O2191="吨",N2191*1000,IF(O2191="万立方米",N2191*10000,""))</f>
        <v>2559166000.0</v>
      </c>
      <c r="Q2191" s="2" t="s">
        <v>58</v>
      </c>
      <c r="R2191" s="2" t="s">
        <v>59</v>
      </c>
      <c r="S2191" s="2" t="s">
        <v>96</v>
      </c>
      <c r="T2191" s="2" t="s">
        <v>97</v>
      </c>
      <c r="U2191" s="4">
        <f>1.7</f>
        <v>1.7</v>
      </c>
      <c r="V2191" s="2" t="s">
        <v>62</v>
      </c>
      <c r="W2191" s="2" t="s">
        <v>98</v>
      </c>
      <c r="X2191" s="2" t="s">
        <v>64</v>
      </c>
      <c r="Y2191" s="2" t="s">
        <v>65</v>
      </c>
      <c r="Z2191" s="2">
        <v>0</v>
      </c>
      <c r="AA2191" s="2"/>
      <c r="AB2191" s="2"/>
      <c r="AC2191" s="4">
        <f>P2191*U2191/1000000</f>
        <v>4350.5822</v>
      </c>
      <c r="AD2191" s="4">
        <f>AC2191*(1-Z2191/100)</f>
        <v>4350.5822</v>
      </c>
      <c r="AE2191" s="2" t="s">
        <v>66</v>
      </c>
      <c r="AF2191" s="2" t="s">
        <v>67</v>
      </c>
      <c r="AG2191" s="2"/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2752</v>
      </c>
      <c r="B2192" s="2" t="s">
        <v>2744</v>
      </c>
      <c r="C2192" s="2" t="s">
        <v>47</v>
      </c>
      <c r="D2192" s="2" t="s">
        <v>2745</v>
      </c>
      <c r="E2192" s="2" t="s">
        <v>400</v>
      </c>
      <c r="F2192" s="2" t="s">
        <v>50</v>
      </c>
      <c r="G2192" s="2" t="s">
        <v>51</v>
      </c>
      <c r="H2192" s="2" t="s">
        <v>138</v>
      </c>
      <c r="I2192" s="2" t="s">
        <v>53</v>
      </c>
      <c r="J2192" s="2" t="s">
        <v>270</v>
      </c>
      <c r="K2192" s="2" t="s">
        <v>55</v>
      </c>
      <c r="L2192" s="2" t="s">
        <v>51</v>
      </c>
      <c r="M2192" s="2" t="s">
        <v>100</v>
      </c>
      <c r="N2192" s="3">
        <v>2559166</v>
      </c>
      <c r="O2192" s="3" t="s">
        <v>57</v>
      </c>
      <c r="P2192" s="4">
        <f>IF(O2192="吨",N2192*1000,IF(O2192="万立方米",N2192*10000,""))</f>
        <v>2559166000.0</v>
      </c>
      <c r="Q2192" s="2" t="s">
        <v>58</v>
      </c>
      <c r="R2192" s="2" t="s">
        <v>59</v>
      </c>
      <c r="S2192" s="2" t="s">
        <v>101</v>
      </c>
      <c r="T2192" s="2" t="s">
        <v>75</v>
      </c>
      <c r="U2192" s="4">
        <f>0.12</f>
        <v>0.12</v>
      </c>
      <c r="V2192" s="2" t="s">
        <v>62</v>
      </c>
      <c r="W2192" s="2" t="s">
        <v>102</v>
      </c>
      <c r="X2192" s="2" t="s">
        <v>64</v>
      </c>
      <c r="Y2192" s="2" t="s">
        <v>65</v>
      </c>
      <c r="Z2192" s="2">
        <v>0</v>
      </c>
      <c r="AA2192" s="2"/>
      <c r="AB2192" s="2"/>
      <c r="AC2192" s="4">
        <f>P2192*U2192/1000000</f>
        <v>307.09992</v>
      </c>
      <c r="AD2192" s="4">
        <f>AC2192*(1-Z2192/100)</f>
        <v>307.09992</v>
      </c>
      <c r="AE2192" s="2" t="s">
        <v>66</v>
      </c>
      <c r="AF2192" s="2" t="s">
        <v>67</v>
      </c>
      <c r="AG2192" s="2"/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2753</v>
      </c>
      <c r="B2193" s="2" t="s">
        <v>2744</v>
      </c>
      <c r="C2193" s="2" t="s">
        <v>47</v>
      </c>
      <c r="D2193" s="2" t="s">
        <v>2745</v>
      </c>
      <c r="E2193" s="2" t="s">
        <v>400</v>
      </c>
      <c r="F2193" s="2" t="s">
        <v>50</v>
      </c>
      <c r="G2193" s="2" t="s">
        <v>51</v>
      </c>
      <c r="H2193" s="2" t="s">
        <v>138</v>
      </c>
      <c r="I2193" s="2"/>
      <c r="J2193" s="2"/>
      <c r="K2193" s="2"/>
      <c r="L2193" s="2"/>
      <c r="M2193" s="2" t="s">
        <v>104</v>
      </c>
      <c r="N2193" s="3"/>
      <c r="O2193" s="3"/>
      <c r="P2193" s="4">
        <v>0.0</v>
      </c>
      <c r="Q2193" s="2" t="s">
        <v>105</v>
      </c>
      <c r="R2193" s="2" t="s">
        <v>106</v>
      </c>
      <c r="S2193" s="2" t="s">
        <v>107</v>
      </c>
      <c r="T2193" s="2" t="s">
        <v>108</v>
      </c>
      <c r="U2193" s="4">
        <f>0.0</f>
        <v>0.0</v>
      </c>
      <c r="V2193" s="2" t="s">
        <v>109</v>
      </c>
      <c r="W2193" s="2" t="s">
        <v>110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134</v>
      </c>
      <c r="AH2193" s="2" t="s">
        <v>69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2754</v>
      </c>
      <c r="B2194" s="2" t="s">
        <v>2755</v>
      </c>
      <c r="C2194" s="2" t="s">
        <v>47</v>
      </c>
      <c r="D2194" s="2" t="s">
        <v>2756</v>
      </c>
      <c r="E2194" s="2" t="s">
        <v>115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270</v>
      </c>
      <c r="K2194" s="2" t="s">
        <v>55</v>
      </c>
      <c r="L2194" s="2" t="s">
        <v>51</v>
      </c>
      <c r="M2194" s="2" t="s">
        <v>56</v>
      </c>
      <c r="N2194" s="3">
        <v>931784</v>
      </c>
      <c r="O2194" s="3" t="s">
        <v>57</v>
      </c>
      <c r="P2194" s="4">
        <f>IF(O2194="吨",N2194*1000,IF(O2194="万立方米",N2194*10000,""))</f>
        <v>931784000.0</v>
      </c>
      <c r="Q2194" s="2" t="s">
        <v>58</v>
      </c>
      <c r="R2194" s="2" t="s">
        <v>59</v>
      </c>
      <c r="S2194" s="2" t="s">
        <v>60</v>
      </c>
      <c r="T2194" s="2" t="s">
        <v>61</v>
      </c>
      <c r="U2194" s="4">
        <f>0.06</f>
        <v>0.06</v>
      </c>
      <c r="V2194" s="2" t="s">
        <v>62</v>
      </c>
      <c r="W2194" s="2" t="s">
        <v>63</v>
      </c>
      <c r="X2194" s="2" t="s">
        <v>64</v>
      </c>
      <c r="Y2194" s="2" t="s">
        <v>65</v>
      </c>
      <c r="Z2194" s="2">
        <v>0</v>
      </c>
      <c r="AA2194" s="2"/>
      <c r="AB2194" s="2"/>
      <c r="AC2194" s="4">
        <f>P2194*U2194/1000000</f>
        <v>55.90704</v>
      </c>
      <c r="AD2194" s="4">
        <f>AC2194*(1-Z2194/100)</f>
        <v>55.90704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2757</v>
      </c>
      <c r="B2195" s="2" t="s">
        <v>2755</v>
      </c>
      <c r="C2195" s="2" t="s">
        <v>47</v>
      </c>
      <c r="D2195" s="2" t="s">
        <v>2756</v>
      </c>
      <c r="E2195" s="2" t="s">
        <v>115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270</v>
      </c>
      <c r="K2195" s="2" t="s">
        <v>55</v>
      </c>
      <c r="L2195" s="2" t="s">
        <v>51</v>
      </c>
      <c r="M2195" s="2" t="s">
        <v>73</v>
      </c>
      <c r="N2195" s="3">
        <v>931784</v>
      </c>
      <c r="O2195" s="3" t="s">
        <v>57</v>
      </c>
      <c r="P2195" s="4">
        <f>IF(O2195="吨",N2195*1000,IF(O2195="万立方米",N2195*10000,""))</f>
        <v>931784000.0</v>
      </c>
      <c r="Q2195" s="2" t="s">
        <v>58</v>
      </c>
      <c r="R2195" s="2" t="s">
        <v>59</v>
      </c>
      <c r="S2195" s="2" t="s">
        <v>74</v>
      </c>
      <c r="T2195" s="2" t="s">
        <v>75</v>
      </c>
      <c r="U2195" s="4">
        <f>1.5</f>
        <v>1.5</v>
      </c>
      <c r="V2195" s="2" t="s">
        <v>62</v>
      </c>
      <c r="W2195" s="2" t="s">
        <v>76</v>
      </c>
      <c r="X2195" s="2" t="s">
        <v>64</v>
      </c>
      <c r="Y2195" s="2" t="s">
        <v>65</v>
      </c>
      <c r="Z2195" s="2">
        <v>0</v>
      </c>
      <c r="AA2195" s="2"/>
      <c r="AB2195" s="2"/>
      <c r="AC2195" s="4">
        <f>P2195*U2195/1000000</f>
        <v>1397.676</v>
      </c>
      <c r="AD2195" s="4">
        <f>AC2195*(1-Z2195/100)</f>
        <v>1397.676</v>
      </c>
      <c r="AE2195" s="2" t="s">
        <v>66</v>
      </c>
      <c r="AF2195" s="2" t="s">
        <v>67</v>
      </c>
      <c r="AG2195" s="2" t="s">
        <v>68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2758</v>
      </c>
      <c r="B2196" s="2" t="s">
        <v>2755</v>
      </c>
      <c r="C2196" s="2" t="s">
        <v>47</v>
      </c>
      <c r="D2196" s="2" t="s">
        <v>2756</v>
      </c>
      <c r="E2196" s="2" t="s">
        <v>115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270</v>
      </c>
      <c r="K2196" s="2" t="s">
        <v>55</v>
      </c>
      <c r="L2196" s="2" t="s">
        <v>51</v>
      </c>
      <c r="M2196" s="2" t="s">
        <v>78</v>
      </c>
      <c r="N2196" s="3">
        <v>931784</v>
      </c>
      <c r="O2196" s="3" t="s">
        <v>57</v>
      </c>
      <c r="P2196" s="4">
        <f>IF(O2196="吨",N2196*1000,IF(O2196="万立方米",N2196*10000,""))</f>
        <v>931784000.0</v>
      </c>
      <c r="Q2196" s="2" t="s">
        <v>58</v>
      </c>
      <c r="R2196" s="2" t="s">
        <v>59</v>
      </c>
      <c r="S2196" s="2" t="s">
        <v>79</v>
      </c>
      <c r="T2196" s="2" t="s">
        <v>75</v>
      </c>
      <c r="U2196" s="4">
        <f>6.0</f>
        <v>6.0</v>
      </c>
      <c r="V2196" s="2" t="s">
        <v>62</v>
      </c>
      <c r="W2196" s="2" t="s">
        <v>80</v>
      </c>
      <c r="X2196" s="2" t="s">
        <v>64</v>
      </c>
      <c r="Y2196" s="2" t="s">
        <v>65</v>
      </c>
      <c r="Z2196" s="2">
        <v>0</v>
      </c>
      <c r="AA2196" s="2"/>
      <c r="AB2196" s="2"/>
      <c r="AC2196" s="4">
        <f>P2196*U2196/1000000</f>
        <v>5590.704</v>
      </c>
      <c r="AD2196" s="4">
        <f>AC2196*(1-Z2196/100)</f>
        <v>5590.704</v>
      </c>
      <c r="AE2196" s="2" t="s">
        <v>66</v>
      </c>
      <c r="AF2196" s="2" t="s">
        <v>67</v>
      </c>
      <c r="AG2196" s="2" t="s">
        <v>68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2759</v>
      </c>
      <c r="B2197" s="2" t="s">
        <v>2755</v>
      </c>
      <c r="C2197" s="2" t="s">
        <v>47</v>
      </c>
      <c r="D2197" s="2" t="s">
        <v>2756</v>
      </c>
      <c r="E2197" s="2" t="s">
        <v>115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270</v>
      </c>
      <c r="K2197" s="2" t="s">
        <v>55</v>
      </c>
      <c r="L2197" s="2" t="s">
        <v>51</v>
      </c>
      <c r="M2197" s="2" t="s">
        <v>82</v>
      </c>
      <c r="N2197" s="3">
        <v>931784</v>
      </c>
      <c r="O2197" s="3" t="s">
        <v>57</v>
      </c>
      <c r="P2197" s="4">
        <f>IF(O2197="吨",N2197*1000,IF(O2197="万立方米",N2197*10000,""))</f>
        <v>931784000.0</v>
      </c>
      <c r="Q2197" s="2" t="s">
        <v>58</v>
      </c>
      <c r="R2197" s="2" t="s">
        <v>59</v>
      </c>
      <c r="S2197" s="2" t="s">
        <v>83</v>
      </c>
      <c r="T2197" s="2" t="s">
        <v>61</v>
      </c>
      <c r="U2197" s="4">
        <f>0.35</f>
        <v>0.35</v>
      </c>
      <c r="V2197" s="2" t="s">
        <v>62</v>
      </c>
      <c r="W2197" s="2" t="s">
        <v>84</v>
      </c>
      <c r="X2197" s="2" t="s">
        <v>64</v>
      </c>
      <c r="Y2197" s="2" t="s">
        <v>65</v>
      </c>
      <c r="Z2197" s="2">
        <v>0</v>
      </c>
      <c r="AA2197" s="2"/>
      <c r="AB2197" s="2"/>
      <c r="AC2197" s="4">
        <f>P2197*U2197/1000000</f>
        <v>326.1244</v>
      </c>
      <c r="AD2197" s="4">
        <f>AC2197*(1-Z2197/100)</f>
        <v>326.1244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2760</v>
      </c>
      <c r="B2198" s="2" t="s">
        <v>2755</v>
      </c>
      <c r="C2198" s="2" t="s">
        <v>47</v>
      </c>
      <c r="D2198" s="2" t="s">
        <v>2756</v>
      </c>
      <c r="E2198" s="2" t="s">
        <v>115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270</v>
      </c>
      <c r="K2198" s="2" t="s">
        <v>55</v>
      </c>
      <c r="L2198" s="2" t="s">
        <v>51</v>
      </c>
      <c r="M2198" s="2" t="s">
        <v>86</v>
      </c>
      <c r="N2198" s="3">
        <v>931784</v>
      </c>
      <c r="O2198" s="3" t="s">
        <v>57</v>
      </c>
      <c r="P2198" s="4">
        <f>IF(O2198="吨",N2198*1000,IF(O2198="万立方米",N2198*10000,""))</f>
        <v>931784000.0</v>
      </c>
      <c r="Q2198" s="2" t="s">
        <v>58</v>
      </c>
      <c r="R2198" s="2" t="s">
        <v>59</v>
      </c>
      <c r="S2198" s="2" t="s">
        <v>87</v>
      </c>
      <c r="T2198" s="2" t="s">
        <v>88</v>
      </c>
      <c r="U2198" s="4">
        <f>0.75</f>
        <v>0.75</v>
      </c>
      <c r="V2198" s="2" t="s">
        <v>62</v>
      </c>
      <c r="W2198" s="2" t="s">
        <v>89</v>
      </c>
      <c r="X2198" s="2" t="s">
        <v>64</v>
      </c>
      <c r="Y2198" s="2" t="s">
        <v>65</v>
      </c>
      <c r="Z2198" s="2">
        <v>0</v>
      </c>
      <c r="AA2198" s="2"/>
      <c r="AB2198" s="2"/>
      <c r="AC2198" s="4">
        <f>P2198*U2198/1000000</f>
        <v>698.838</v>
      </c>
      <c r="AD2198" s="4">
        <f>AC2199*(1-AA2198/100)+(AC2198-AC2199)*(1-AB2198/100)</f>
        <v>698.838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2761</v>
      </c>
      <c r="B2199" s="2" t="s">
        <v>2755</v>
      </c>
      <c r="C2199" s="2" t="s">
        <v>47</v>
      </c>
      <c r="D2199" s="2" t="s">
        <v>2756</v>
      </c>
      <c r="E2199" s="2" t="s">
        <v>115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270</v>
      </c>
      <c r="K2199" s="2" t="s">
        <v>55</v>
      </c>
      <c r="L2199" s="2" t="s">
        <v>51</v>
      </c>
      <c r="M2199" s="2" t="s">
        <v>91</v>
      </c>
      <c r="N2199" s="3">
        <v>931784</v>
      </c>
      <c r="O2199" s="3" t="s">
        <v>57</v>
      </c>
      <c r="P2199" s="4">
        <f>IF(O2199="吨",N2199*1000,IF(O2199="万立方米",N2199*10000,""))</f>
        <v>931784000.0</v>
      </c>
      <c r="Q2199" s="2" t="s">
        <v>58</v>
      </c>
      <c r="R2199" s="2" t="s">
        <v>59</v>
      </c>
      <c r="S2199" s="2" t="s">
        <v>92</v>
      </c>
      <c r="T2199" s="2" t="s">
        <v>88</v>
      </c>
      <c r="U2199" s="4">
        <f>0.75</f>
        <v>0.75</v>
      </c>
      <c r="V2199" s="2" t="s">
        <v>62</v>
      </c>
      <c r="W2199" s="2" t="s">
        <v>93</v>
      </c>
      <c r="X2199" s="2" t="s">
        <v>64</v>
      </c>
      <c r="Y2199" s="2" t="s">
        <v>65</v>
      </c>
      <c r="Z2199" s="2">
        <v>0</v>
      </c>
      <c r="AA2199" s="2"/>
      <c r="AB2199" s="2"/>
      <c r="AC2199" s="4">
        <f>P2199*U2199/1000000</f>
        <v>698.838</v>
      </c>
      <c r="AD2199" s="4">
        <f>AC2199*(1-Z2199/100)</f>
        <v>698.838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2762</v>
      </c>
      <c r="B2200" s="2" t="s">
        <v>2755</v>
      </c>
      <c r="C2200" s="2" t="s">
        <v>47</v>
      </c>
      <c r="D2200" s="2" t="s">
        <v>2756</v>
      </c>
      <c r="E2200" s="2" t="s">
        <v>115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270</v>
      </c>
      <c r="K2200" s="2" t="s">
        <v>55</v>
      </c>
      <c r="L2200" s="2" t="s">
        <v>51</v>
      </c>
      <c r="M2200" s="2" t="s">
        <v>95</v>
      </c>
      <c r="N2200" s="3">
        <v>931784</v>
      </c>
      <c r="O2200" s="3" t="s">
        <v>57</v>
      </c>
      <c r="P2200" s="4">
        <f>IF(O2200="吨",N2200*1000,IF(O2200="万立方米",N2200*10000,""))</f>
        <v>931784000.0</v>
      </c>
      <c r="Q2200" s="2" t="s">
        <v>58</v>
      </c>
      <c r="R2200" s="2" t="s">
        <v>59</v>
      </c>
      <c r="S2200" s="2" t="s">
        <v>96</v>
      </c>
      <c r="T2200" s="2" t="s">
        <v>97</v>
      </c>
      <c r="U2200" s="4">
        <f>1.7</f>
        <v>1.7</v>
      </c>
      <c r="V2200" s="2" t="s">
        <v>62</v>
      </c>
      <c r="W2200" s="2" t="s">
        <v>98</v>
      </c>
      <c r="X2200" s="2" t="s">
        <v>64</v>
      </c>
      <c r="Y2200" s="2" t="s">
        <v>65</v>
      </c>
      <c r="Z2200" s="2">
        <v>0</v>
      </c>
      <c r="AA2200" s="2"/>
      <c r="AB2200" s="2"/>
      <c r="AC2200" s="4">
        <f>P2200*U2200/1000000</f>
        <v>1584.0328</v>
      </c>
      <c r="AD2200" s="4">
        <f>AC2200*(1-Z2200/100)</f>
        <v>1584.0328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2763</v>
      </c>
      <c r="B2201" s="2" t="s">
        <v>2755</v>
      </c>
      <c r="C2201" s="2" t="s">
        <v>47</v>
      </c>
      <c r="D2201" s="2" t="s">
        <v>2756</v>
      </c>
      <c r="E2201" s="2" t="s">
        <v>115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270</v>
      </c>
      <c r="K2201" s="2" t="s">
        <v>55</v>
      </c>
      <c r="L2201" s="2" t="s">
        <v>51</v>
      </c>
      <c r="M2201" s="2" t="s">
        <v>100</v>
      </c>
      <c r="N2201" s="3">
        <v>931784</v>
      </c>
      <c r="O2201" s="3" t="s">
        <v>57</v>
      </c>
      <c r="P2201" s="4">
        <f>IF(O2201="吨",N2201*1000,IF(O2201="万立方米",N2201*10000,""))</f>
        <v>931784000.0</v>
      </c>
      <c r="Q2201" s="2" t="s">
        <v>58</v>
      </c>
      <c r="R2201" s="2" t="s">
        <v>59</v>
      </c>
      <c r="S2201" s="2" t="s">
        <v>101</v>
      </c>
      <c r="T2201" s="2" t="s">
        <v>75</v>
      </c>
      <c r="U2201" s="4">
        <f>0.12</f>
        <v>0.12</v>
      </c>
      <c r="V2201" s="2" t="s">
        <v>62</v>
      </c>
      <c r="W2201" s="2" t="s">
        <v>102</v>
      </c>
      <c r="X2201" s="2" t="s">
        <v>64</v>
      </c>
      <c r="Y2201" s="2" t="s">
        <v>65</v>
      </c>
      <c r="Z2201" s="2">
        <v>0</v>
      </c>
      <c r="AA2201" s="2"/>
      <c r="AB2201" s="2"/>
      <c r="AC2201" s="4">
        <f>P2201*U2201/1000000</f>
        <v>111.81408</v>
      </c>
      <c r="AD2201" s="4">
        <f>AC2201*(1-Z2201/100)</f>
        <v>111.81408</v>
      </c>
      <c r="AE2201" s="2" t="s">
        <v>66</v>
      </c>
      <c r="AF2201" s="2" t="s">
        <v>67</v>
      </c>
      <c r="AG2201" s="2" t="s">
        <v>68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2764</v>
      </c>
      <c r="B2202" s="2" t="s">
        <v>2755</v>
      </c>
      <c r="C2202" s="2" t="s">
        <v>47</v>
      </c>
      <c r="D2202" s="2" t="s">
        <v>2756</v>
      </c>
      <c r="E2202" s="2" t="s">
        <v>115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104</v>
      </c>
      <c r="N2202" s="3"/>
      <c r="O2202" s="3"/>
      <c r="P2202" s="4">
        <v>0.0</v>
      </c>
      <c r="Q2202" s="2" t="s">
        <v>105</v>
      </c>
      <c r="R2202" s="2" t="s">
        <v>106</v>
      </c>
      <c r="S2202" s="2" t="s">
        <v>107</v>
      </c>
      <c r="T2202" s="2" t="s">
        <v>108</v>
      </c>
      <c r="U2202" s="4">
        <f>0.0</f>
        <v>0.0</v>
      </c>
      <c r="V2202" s="2" t="s">
        <v>109</v>
      </c>
      <c r="W2202" s="2" t="s">
        <v>110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111</v>
      </c>
      <c r="AH2202" s="2" t="s">
        <v>69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2765</v>
      </c>
      <c r="B2203" s="2" t="s">
        <v>2766</v>
      </c>
      <c r="C2203" s="2" t="s">
        <v>47</v>
      </c>
      <c r="D2203" s="2" t="s">
        <v>1642</v>
      </c>
      <c r="E2203" s="2" t="s">
        <v>377</v>
      </c>
      <c r="F2203" s="2" t="s">
        <v>228</v>
      </c>
      <c r="G2203" s="2" t="s">
        <v>117</v>
      </c>
      <c r="H2203" s="2" t="s">
        <v>52</v>
      </c>
      <c r="I2203" s="2" t="s">
        <v>53</v>
      </c>
      <c r="J2203" s="2" t="s">
        <v>230</v>
      </c>
      <c r="K2203" s="2" t="s">
        <v>55</v>
      </c>
      <c r="L2203" s="2" t="s">
        <v>51</v>
      </c>
      <c r="M2203" s="2" t="s">
        <v>56</v>
      </c>
      <c r="N2203" s="3">
        <v>198111.33</v>
      </c>
      <c r="O2203" s="3" t="s">
        <v>57</v>
      </c>
      <c r="P2203" s="4">
        <f>IF(O2203="吨",N2203*1000,IF(O2203="万立方米",N2203*10000,""))</f>
        <v>198111330.0</v>
      </c>
      <c r="Q2203" s="2" t="s">
        <v>58</v>
      </c>
      <c r="R2203" s="2" t="s">
        <v>59</v>
      </c>
      <c r="S2203" s="2" t="s">
        <v>60</v>
      </c>
      <c r="T2203" s="2" t="s">
        <v>61</v>
      </c>
      <c r="U2203" s="4">
        <f>0.06</f>
        <v>0.06</v>
      </c>
      <c r="V2203" s="2" t="s">
        <v>62</v>
      </c>
      <c r="W2203" s="2" t="s">
        <v>63</v>
      </c>
      <c r="X2203" s="2" t="s">
        <v>64</v>
      </c>
      <c r="Y2203" s="2" t="s">
        <v>65</v>
      </c>
      <c r="Z2203" s="2">
        <v>0</v>
      </c>
      <c r="AA2203" s="2"/>
      <c r="AB2203" s="2"/>
      <c r="AC2203" s="4">
        <f>P2203*U2203/1000000</f>
        <v>11.8866798</v>
      </c>
      <c r="AD2203" s="4">
        <f>AC2203*(1-Z2203/100)</f>
        <v>11.8866798</v>
      </c>
      <c r="AE2203" s="2" t="s">
        <v>66</v>
      </c>
      <c r="AF2203" s="2" t="s">
        <v>67</v>
      </c>
      <c r="AG2203" s="2" t="s">
        <v>68</v>
      </c>
      <c r="AH2203" s="2" t="s">
        <v>69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2767</v>
      </c>
      <c r="B2204" s="2" t="s">
        <v>2766</v>
      </c>
      <c r="C2204" s="2" t="s">
        <v>47</v>
      </c>
      <c r="D2204" s="2" t="s">
        <v>1642</v>
      </c>
      <c r="E2204" s="2" t="s">
        <v>377</v>
      </c>
      <c r="F2204" s="2" t="s">
        <v>228</v>
      </c>
      <c r="G2204" s="2" t="s">
        <v>117</v>
      </c>
      <c r="H2204" s="2" t="s">
        <v>52</v>
      </c>
      <c r="I2204" s="2" t="s">
        <v>53</v>
      </c>
      <c r="J2204" s="2" t="s">
        <v>230</v>
      </c>
      <c r="K2204" s="2" t="s">
        <v>55</v>
      </c>
      <c r="L2204" s="2" t="s">
        <v>51</v>
      </c>
      <c r="M2204" s="2" t="s">
        <v>73</v>
      </c>
      <c r="N2204" s="3">
        <v>198111.33</v>
      </c>
      <c r="O2204" s="3" t="s">
        <v>57</v>
      </c>
      <c r="P2204" s="4">
        <f>IF(O2204="吨",N2204*1000,IF(O2204="万立方米",N2204*10000,""))</f>
        <v>198111330.0</v>
      </c>
      <c r="Q2204" s="2" t="s">
        <v>58</v>
      </c>
      <c r="R2204" s="2" t="s">
        <v>59</v>
      </c>
      <c r="S2204" s="2" t="s">
        <v>74</v>
      </c>
      <c r="T2204" s="2" t="s">
        <v>75</v>
      </c>
      <c r="U2204" s="4">
        <f>1.5</f>
        <v>1.5</v>
      </c>
      <c r="V2204" s="2" t="s">
        <v>62</v>
      </c>
      <c r="W2204" s="2" t="s">
        <v>76</v>
      </c>
      <c r="X2204" s="2" t="s">
        <v>64</v>
      </c>
      <c r="Y2204" s="2" t="s">
        <v>65</v>
      </c>
      <c r="Z2204" s="2">
        <v>0</v>
      </c>
      <c r="AA2204" s="2"/>
      <c r="AB2204" s="2"/>
      <c r="AC2204" s="4">
        <f>P2204*U2204/1000000</f>
        <v>297.166995</v>
      </c>
      <c r="AD2204" s="4">
        <f>AC2204*(1-Z2204/100)</f>
        <v>297.166995</v>
      </c>
      <c r="AE2204" s="2" t="s">
        <v>66</v>
      </c>
      <c r="AF2204" s="2" t="s">
        <v>67</v>
      </c>
      <c r="AG2204" s="2" t="s">
        <v>68</v>
      </c>
      <c r="AH2204" s="2" t="s">
        <v>69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2768</v>
      </c>
      <c r="B2205" s="2" t="s">
        <v>2766</v>
      </c>
      <c r="C2205" s="2" t="s">
        <v>47</v>
      </c>
      <c r="D2205" s="2" t="s">
        <v>1642</v>
      </c>
      <c r="E2205" s="2" t="s">
        <v>377</v>
      </c>
      <c r="F2205" s="2" t="s">
        <v>228</v>
      </c>
      <c r="G2205" s="2" t="s">
        <v>117</v>
      </c>
      <c r="H2205" s="2" t="s">
        <v>52</v>
      </c>
      <c r="I2205" s="2" t="s">
        <v>53</v>
      </c>
      <c r="J2205" s="2" t="s">
        <v>230</v>
      </c>
      <c r="K2205" s="2" t="s">
        <v>55</v>
      </c>
      <c r="L2205" s="2" t="s">
        <v>51</v>
      </c>
      <c r="M2205" s="2" t="s">
        <v>78</v>
      </c>
      <c r="N2205" s="3">
        <v>198111.33</v>
      </c>
      <c r="O2205" s="3" t="s">
        <v>57</v>
      </c>
      <c r="P2205" s="4">
        <f>IF(O2205="吨",N2205*1000,IF(O2205="万立方米",N2205*10000,""))</f>
        <v>198111330.0</v>
      </c>
      <c r="Q2205" s="2" t="s">
        <v>58</v>
      </c>
      <c r="R2205" s="2" t="s">
        <v>59</v>
      </c>
      <c r="S2205" s="2" t="s">
        <v>79</v>
      </c>
      <c r="T2205" s="2" t="s">
        <v>75</v>
      </c>
      <c r="U2205" s="4">
        <f>6.0</f>
        <v>6.0</v>
      </c>
      <c r="V2205" s="2" t="s">
        <v>62</v>
      </c>
      <c r="W2205" s="2" t="s">
        <v>80</v>
      </c>
      <c r="X2205" s="2" t="s">
        <v>64</v>
      </c>
      <c r="Y2205" s="2" t="s">
        <v>65</v>
      </c>
      <c r="Z2205" s="2">
        <v>0</v>
      </c>
      <c r="AA2205" s="2"/>
      <c r="AB2205" s="2"/>
      <c r="AC2205" s="4">
        <f>P2205*U2205/1000000</f>
        <v>1188.66798</v>
      </c>
      <c r="AD2205" s="4">
        <f>AC2205*(1-Z2205/100)</f>
        <v>1188.66798</v>
      </c>
      <c r="AE2205" s="2" t="s">
        <v>66</v>
      </c>
      <c r="AF2205" s="2" t="s">
        <v>67</v>
      </c>
      <c r="AG2205" s="2" t="s">
        <v>68</v>
      </c>
      <c r="AH2205" s="2" t="s">
        <v>69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2769</v>
      </c>
      <c r="B2206" s="2" t="s">
        <v>2766</v>
      </c>
      <c r="C2206" s="2" t="s">
        <v>47</v>
      </c>
      <c r="D2206" s="2" t="s">
        <v>1642</v>
      </c>
      <c r="E2206" s="2" t="s">
        <v>377</v>
      </c>
      <c r="F2206" s="2" t="s">
        <v>228</v>
      </c>
      <c r="G2206" s="2" t="s">
        <v>117</v>
      </c>
      <c r="H2206" s="2" t="s">
        <v>52</v>
      </c>
      <c r="I2206" s="2" t="s">
        <v>53</v>
      </c>
      <c r="J2206" s="2" t="s">
        <v>230</v>
      </c>
      <c r="K2206" s="2" t="s">
        <v>55</v>
      </c>
      <c r="L2206" s="2" t="s">
        <v>51</v>
      </c>
      <c r="M2206" s="2" t="s">
        <v>82</v>
      </c>
      <c r="N2206" s="3">
        <v>198111.33</v>
      </c>
      <c r="O2206" s="3" t="s">
        <v>57</v>
      </c>
      <c r="P2206" s="4">
        <f>IF(O2206="吨",N2206*1000,IF(O2206="万立方米",N2206*10000,""))</f>
        <v>198111330.0</v>
      </c>
      <c r="Q2206" s="2" t="s">
        <v>58</v>
      </c>
      <c r="R2206" s="2" t="s">
        <v>59</v>
      </c>
      <c r="S2206" s="2" t="s">
        <v>83</v>
      </c>
      <c r="T2206" s="2" t="s">
        <v>61</v>
      </c>
      <c r="U2206" s="4">
        <f>0.35</f>
        <v>0.35</v>
      </c>
      <c r="V2206" s="2" t="s">
        <v>62</v>
      </c>
      <c r="W2206" s="2" t="s">
        <v>84</v>
      </c>
      <c r="X2206" s="2" t="s">
        <v>64</v>
      </c>
      <c r="Y2206" s="2" t="s">
        <v>65</v>
      </c>
      <c r="Z2206" s="2">
        <v>0</v>
      </c>
      <c r="AA2206" s="2"/>
      <c r="AB2206" s="2"/>
      <c r="AC2206" s="4">
        <f>P2206*U2206/1000000</f>
        <v>69.3389655</v>
      </c>
      <c r="AD2206" s="4">
        <f>AC2206*(1-Z2206/100)</f>
        <v>69.3389655</v>
      </c>
      <c r="AE2206" s="2" t="s">
        <v>66</v>
      </c>
      <c r="AF2206" s="2" t="s">
        <v>67</v>
      </c>
      <c r="AG2206" s="2" t="s">
        <v>68</v>
      </c>
      <c r="AH2206" s="2" t="s">
        <v>69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2770</v>
      </c>
      <c r="B2207" s="2" t="s">
        <v>2766</v>
      </c>
      <c r="C2207" s="2" t="s">
        <v>47</v>
      </c>
      <c r="D2207" s="2" t="s">
        <v>1642</v>
      </c>
      <c r="E2207" s="2" t="s">
        <v>377</v>
      </c>
      <c r="F2207" s="2" t="s">
        <v>228</v>
      </c>
      <c r="G2207" s="2" t="s">
        <v>117</v>
      </c>
      <c r="H2207" s="2" t="s">
        <v>52</v>
      </c>
      <c r="I2207" s="2" t="s">
        <v>53</v>
      </c>
      <c r="J2207" s="2" t="s">
        <v>230</v>
      </c>
      <c r="K2207" s="2" t="s">
        <v>55</v>
      </c>
      <c r="L2207" s="2" t="s">
        <v>51</v>
      </c>
      <c r="M2207" s="2" t="s">
        <v>86</v>
      </c>
      <c r="N2207" s="3">
        <v>198111.33</v>
      </c>
      <c r="O2207" s="3" t="s">
        <v>57</v>
      </c>
      <c r="P2207" s="4">
        <f>IF(O2207="吨",N2207*1000,IF(O2207="万立方米",N2207*10000,""))</f>
        <v>198111330.0</v>
      </c>
      <c r="Q2207" s="2" t="s">
        <v>58</v>
      </c>
      <c r="R2207" s="2" t="s">
        <v>59</v>
      </c>
      <c r="S2207" s="2" t="s">
        <v>87</v>
      </c>
      <c r="T2207" s="2" t="s">
        <v>88</v>
      </c>
      <c r="U2207" s="4">
        <f>0.75</f>
        <v>0.75</v>
      </c>
      <c r="V2207" s="2" t="s">
        <v>62</v>
      </c>
      <c r="W2207" s="2" t="s">
        <v>89</v>
      </c>
      <c r="X2207" s="2" t="s">
        <v>64</v>
      </c>
      <c r="Y2207" s="2" t="s">
        <v>65</v>
      </c>
      <c r="Z2207" s="2">
        <v>0</v>
      </c>
      <c r="AA2207" s="2"/>
      <c r="AB2207" s="2"/>
      <c r="AC2207" s="4">
        <f>P2207*U2207/1000000</f>
        <v>148.5834975</v>
      </c>
      <c r="AD2207" s="4">
        <f>AC2208*(1-AA2207/100)+(AC2207-AC2208)*(1-AB2207/100)</f>
        <v>148.5834975</v>
      </c>
      <c r="AE2207" s="2" t="s">
        <v>66</v>
      </c>
      <c r="AF2207" s="2" t="s">
        <v>67</v>
      </c>
      <c r="AG2207" s="2" t="s">
        <v>68</v>
      </c>
      <c r="AH2207" s="2" t="s">
        <v>69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2771</v>
      </c>
      <c r="B2208" s="2" t="s">
        <v>2766</v>
      </c>
      <c r="C2208" s="2" t="s">
        <v>47</v>
      </c>
      <c r="D2208" s="2" t="s">
        <v>1642</v>
      </c>
      <c r="E2208" s="2" t="s">
        <v>377</v>
      </c>
      <c r="F2208" s="2" t="s">
        <v>228</v>
      </c>
      <c r="G2208" s="2" t="s">
        <v>117</v>
      </c>
      <c r="H2208" s="2" t="s">
        <v>52</v>
      </c>
      <c r="I2208" s="2" t="s">
        <v>53</v>
      </c>
      <c r="J2208" s="2" t="s">
        <v>230</v>
      </c>
      <c r="K2208" s="2" t="s">
        <v>55</v>
      </c>
      <c r="L2208" s="2" t="s">
        <v>51</v>
      </c>
      <c r="M2208" s="2" t="s">
        <v>91</v>
      </c>
      <c r="N2208" s="3">
        <v>198111.33</v>
      </c>
      <c r="O2208" s="3" t="s">
        <v>57</v>
      </c>
      <c r="P2208" s="4">
        <f>IF(O2208="吨",N2208*1000,IF(O2208="万立方米",N2208*10000,""))</f>
        <v>198111330.0</v>
      </c>
      <c r="Q2208" s="2" t="s">
        <v>58</v>
      </c>
      <c r="R2208" s="2" t="s">
        <v>59</v>
      </c>
      <c r="S2208" s="2" t="s">
        <v>92</v>
      </c>
      <c r="T2208" s="2" t="s">
        <v>88</v>
      </c>
      <c r="U2208" s="4">
        <f>0.75</f>
        <v>0.75</v>
      </c>
      <c r="V2208" s="2" t="s">
        <v>62</v>
      </c>
      <c r="W2208" s="2" t="s">
        <v>93</v>
      </c>
      <c r="X2208" s="2" t="s">
        <v>64</v>
      </c>
      <c r="Y2208" s="2" t="s">
        <v>65</v>
      </c>
      <c r="Z2208" s="2">
        <v>0</v>
      </c>
      <c r="AA2208" s="2"/>
      <c r="AB2208" s="2"/>
      <c r="AC2208" s="4">
        <f>P2208*U2208/1000000</f>
        <v>148.5834975</v>
      </c>
      <c r="AD2208" s="4">
        <f>AC2208*(1-Z2208/100)</f>
        <v>148.5834975</v>
      </c>
      <c r="AE2208" s="2" t="s">
        <v>66</v>
      </c>
      <c r="AF2208" s="2" t="s">
        <v>67</v>
      </c>
      <c r="AG2208" s="2" t="s">
        <v>68</v>
      </c>
      <c r="AH2208" s="2" t="s">
        <v>69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2772</v>
      </c>
      <c r="B2209" s="2" t="s">
        <v>2766</v>
      </c>
      <c r="C2209" s="2" t="s">
        <v>47</v>
      </c>
      <c r="D2209" s="2" t="s">
        <v>1642</v>
      </c>
      <c r="E2209" s="2" t="s">
        <v>377</v>
      </c>
      <c r="F2209" s="2" t="s">
        <v>228</v>
      </c>
      <c r="G2209" s="2" t="s">
        <v>117</v>
      </c>
      <c r="H2209" s="2" t="s">
        <v>52</v>
      </c>
      <c r="I2209" s="2" t="s">
        <v>53</v>
      </c>
      <c r="J2209" s="2" t="s">
        <v>230</v>
      </c>
      <c r="K2209" s="2" t="s">
        <v>55</v>
      </c>
      <c r="L2209" s="2" t="s">
        <v>51</v>
      </c>
      <c r="M2209" s="2" t="s">
        <v>95</v>
      </c>
      <c r="N2209" s="3">
        <v>198111.33</v>
      </c>
      <c r="O2209" s="3" t="s">
        <v>57</v>
      </c>
      <c r="P2209" s="4">
        <f>IF(O2209="吨",N2209*1000,IF(O2209="万立方米",N2209*10000,""))</f>
        <v>198111330.0</v>
      </c>
      <c r="Q2209" s="2" t="s">
        <v>58</v>
      </c>
      <c r="R2209" s="2" t="s">
        <v>59</v>
      </c>
      <c r="S2209" s="2" t="s">
        <v>96</v>
      </c>
      <c r="T2209" s="2" t="s">
        <v>97</v>
      </c>
      <c r="U2209" s="4">
        <f>1.7</f>
        <v>1.7</v>
      </c>
      <c r="V2209" s="2" t="s">
        <v>62</v>
      </c>
      <c r="W2209" s="2" t="s">
        <v>98</v>
      </c>
      <c r="X2209" s="2" t="s">
        <v>64</v>
      </c>
      <c r="Y2209" s="2" t="s">
        <v>65</v>
      </c>
      <c r="Z2209" s="2">
        <v>0</v>
      </c>
      <c r="AA2209" s="2"/>
      <c r="AB2209" s="2"/>
      <c r="AC2209" s="4">
        <f>P2209*U2209/1000000</f>
        <v>336.789261</v>
      </c>
      <c r="AD2209" s="4">
        <f>AC2209*(1-Z2209/100)</f>
        <v>336.789261</v>
      </c>
      <c r="AE2209" s="2" t="s">
        <v>66</v>
      </c>
      <c r="AF2209" s="2" t="s">
        <v>67</v>
      </c>
      <c r="AG2209" s="2" t="s">
        <v>68</v>
      </c>
      <c r="AH2209" s="2" t="s">
        <v>69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2773</v>
      </c>
      <c r="B2210" s="2" t="s">
        <v>2766</v>
      </c>
      <c r="C2210" s="2" t="s">
        <v>47</v>
      </c>
      <c r="D2210" s="2" t="s">
        <v>1642</v>
      </c>
      <c r="E2210" s="2" t="s">
        <v>377</v>
      </c>
      <c r="F2210" s="2" t="s">
        <v>228</v>
      </c>
      <c r="G2210" s="2" t="s">
        <v>117</v>
      </c>
      <c r="H2210" s="2" t="s">
        <v>52</v>
      </c>
      <c r="I2210" s="2" t="s">
        <v>53</v>
      </c>
      <c r="J2210" s="2" t="s">
        <v>230</v>
      </c>
      <c r="K2210" s="2" t="s">
        <v>55</v>
      </c>
      <c r="L2210" s="2" t="s">
        <v>51</v>
      </c>
      <c r="M2210" s="2" t="s">
        <v>100</v>
      </c>
      <c r="N2210" s="3">
        <v>198111.33</v>
      </c>
      <c r="O2210" s="3" t="s">
        <v>57</v>
      </c>
      <c r="P2210" s="4">
        <f>IF(O2210="吨",N2210*1000,IF(O2210="万立方米",N2210*10000,""))</f>
        <v>198111330.0</v>
      </c>
      <c r="Q2210" s="2" t="s">
        <v>58</v>
      </c>
      <c r="R2210" s="2" t="s">
        <v>59</v>
      </c>
      <c r="S2210" s="2" t="s">
        <v>101</v>
      </c>
      <c r="T2210" s="2" t="s">
        <v>75</v>
      </c>
      <c r="U2210" s="4">
        <f>0.12</f>
        <v>0.12</v>
      </c>
      <c r="V2210" s="2" t="s">
        <v>62</v>
      </c>
      <c r="W2210" s="2" t="s">
        <v>102</v>
      </c>
      <c r="X2210" s="2" t="s">
        <v>64</v>
      </c>
      <c r="Y2210" s="2" t="s">
        <v>65</v>
      </c>
      <c r="Z2210" s="2">
        <v>0</v>
      </c>
      <c r="AA2210" s="2"/>
      <c r="AB2210" s="2"/>
      <c r="AC2210" s="4">
        <f>P2210*U2210/1000000</f>
        <v>23.7733596</v>
      </c>
      <c r="AD2210" s="4">
        <f>AC2210*(1-Z2210/100)</f>
        <v>23.7733596</v>
      </c>
      <c r="AE2210" s="2" t="s">
        <v>66</v>
      </c>
      <c r="AF2210" s="2" t="s">
        <v>67</v>
      </c>
      <c r="AG2210" s="2" t="s">
        <v>68</v>
      </c>
      <c r="AH2210" s="2" t="s">
        <v>69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2774</v>
      </c>
      <c r="B2211" s="2" t="s">
        <v>2766</v>
      </c>
      <c r="C2211" s="2" t="s">
        <v>47</v>
      </c>
      <c r="D2211" s="2" t="s">
        <v>1642</v>
      </c>
      <c r="E2211" s="2" t="s">
        <v>377</v>
      </c>
      <c r="F2211" s="2" t="s">
        <v>228</v>
      </c>
      <c r="G2211" s="2" t="s">
        <v>117</v>
      </c>
      <c r="H2211" s="2" t="s">
        <v>52</v>
      </c>
      <c r="I2211" s="2"/>
      <c r="J2211" s="2"/>
      <c r="K2211" s="2" t="s">
        <v>147</v>
      </c>
      <c r="L2211" s="2" t="s">
        <v>429</v>
      </c>
      <c r="M2211" s="2" t="s">
        <v>104</v>
      </c>
      <c r="N2211" s="3"/>
      <c r="O2211" s="3"/>
      <c r="P2211" s="2"/>
      <c r="Q2211" s="2" t="s">
        <v>105</v>
      </c>
      <c r="R2211" s="2" t="s">
        <v>106</v>
      </c>
      <c r="S2211" s="2" t="s">
        <v>107</v>
      </c>
      <c r="T2211" s="2" t="s">
        <v>108</v>
      </c>
      <c r="U2211" s="2"/>
      <c r="V2211" s="2" t="s">
        <v>109</v>
      </c>
      <c r="W2211" s="2" t="s">
        <v>110</v>
      </c>
      <c r="X2211" s="2"/>
      <c r="Y2211" s="2" t="s">
        <v>65</v>
      </c>
      <c r="Z2211" s="2">
        <v>0</v>
      </c>
      <c r="AA2211" s="2"/>
      <c r="AB2211" s="2"/>
      <c r="AC2211" s="2"/>
      <c r="AD2211" s="2"/>
      <c r="AE2211" s="2" t="s">
        <v>123</v>
      </c>
      <c r="AF2211" s="2" t="s">
        <v>222</v>
      </c>
      <c r="AG2211" s="2" t="s">
        <v>223</v>
      </c>
      <c r="AH2211" s="2" t="s">
        <v>69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2775</v>
      </c>
      <c r="B2212" s="2" t="s">
        <v>2776</v>
      </c>
      <c r="C2212" s="2" t="s">
        <v>47</v>
      </c>
      <c r="D2212" s="2" t="s">
        <v>1671</v>
      </c>
      <c r="E2212" s="2" t="s">
        <v>400</v>
      </c>
      <c r="F2212" s="2" t="s">
        <v>228</v>
      </c>
      <c r="G2212" s="2" t="s">
        <v>117</v>
      </c>
      <c r="H2212" s="2" t="s">
        <v>243</v>
      </c>
      <c r="I2212" s="2" t="s">
        <v>53</v>
      </c>
      <c r="J2212" s="2" t="s">
        <v>230</v>
      </c>
      <c r="K2212" s="2" t="s">
        <v>55</v>
      </c>
      <c r="L2212" s="2" t="s">
        <v>51</v>
      </c>
      <c r="M2212" s="2" t="s">
        <v>56</v>
      </c>
      <c r="N2212" s="3">
        <v>98031</v>
      </c>
      <c r="O2212" s="3" t="s">
        <v>57</v>
      </c>
      <c r="P2212" s="4">
        <f>IF(O2212="吨",N2212*1000,IF(O2212="万立方米",N2212*10000,""))</f>
        <v>98031000.0</v>
      </c>
      <c r="Q2212" s="2" t="s">
        <v>58</v>
      </c>
      <c r="R2212" s="2" t="s">
        <v>59</v>
      </c>
      <c r="S2212" s="2" t="s">
        <v>60</v>
      </c>
      <c r="T2212" s="2" t="s">
        <v>61</v>
      </c>
      <c r="U2212" s="4">
        <f>0.06</f>
        <v>0.06</v>
      </c>
      <c r="V2212" s="2" t="s">
        <v>62</v>
      </c>
      <c r="W2212" s="2" t="s">
        <v>63</v>
      </c>
      <c r="X2212" s="2" t="s">
        <v>64</v>
      </c>
      <c r="Y2212" s="2" t="s">
        <v>65</v>
      </c>
      <c r="Z2212" s="2">
        <v>0</v>
      </c>
      <c r="AA2212" s="2"/>
      <c r="AB2212" s="2"/>
      <c r="AC2212" s="4">
        <f>P2212*U2212/1000000</f>
        <v>5.88186</v>
      </c>
      <c r="AD2212" s="4">
        <f>AC2212*(1-Z2212/100)</f>
        <v>5.88186</v>
      </c>
      <c r="AE2212" s="2" t="s">
        <v>66</v>
      </c>
      <c r="AF2212" s="2" t="s">
        <v>67</v>
      </c>
      <c r="AG2212" s="2"/>
      <c r="AH2212" s="2" t="s">
        <v>69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2777</v>
      </c>
      <c r="B2213" s="2" t="s">
        <v>2776</v>
      </c>
      <c r="C2213" s="2" t="s">
        <v>47</v>
      </c>
      <c r="D2213" s="2" t="s">
        <v>1671</v>
      </c>
      <c r="E2213" s="2" t="s">
        <v>400</v>
      </c>
      <c r="F2213" s="2" t="s">
        <v>228</v>
      </c>
      <c r="G2213" s="2" t="s">
        <v>117</v>
      </c>
      <c r="H2213" s="2" t="s">
        <v>243</v>
      </c>
      <c r="I2213" s="2" t="s">
        <v>53</v>
      </c>
      <c r="J2213" s="2" t="s">
        <v>230</v>
      </c>
      <c r="K2213" s="2" t="s">
        <v>55</v>
      </c>
      <c r="L2213" s="2" t="s">
        <v>51</v>
      </c>
      <c r="M2213" s="2" t="s">
        <v>73</v>
      </c>
      <c r="N2213" s="3">
        <v>98031</v>
      </c>
      <c r="O2213" s="3" t="s">
        <v>57</v>
      </c>
      <c r="P2213" s="4">
        <f>IF(O2213="吨",N2213*1000,IF(O2213="万立方米",N2213*10000,""))</f>
        <v>98031000.0</v>
      </c>
      <c r="Q2213" s="2" t="s">
        <v>58</v>
      </c>
      <c r="R2213" s="2" t="s">
        <v>59</v>
      </c>
      <c r="S2213" s="2" t="s">
        <v>74</v>
      </c>
      <c r="T2213" s="2" t="s">
        <v>75</v>
      </c>
      <c r="U2213" s="4">
        <f>1.5</f>
        <v>1.5</v>
      </c>
      <c r="V2213" s="2" t="s">
        <v>62</v>
      </c>
      <c r="W2213" s="2" t="s">
        <v>76</v>
      </c>
      <c r="X2213" s="2" t="s">
        <v>64</v>
      </c>
      <c r="Y2213" s="2" t="s">
        <v>65</v>
      </c>
      <c r="Z2213" s="2">
        <v>0</v>
      </c>
      <c r="AA2213" s="2"/>
      <c r="AB2213" s="2"/>
      <c r="AC2213" s="4">
        <f>P2213*U2213/1000000</f>
        <v>147.0465</v>
      </c>
      <c r="AD2213" s="4">
        <f>AC2213*(1-Z2213/100)</f>
        <v>147.0465</v>
      </c>
      <c r="AE2213" s="2" t="s">
        <v>66</v>
      </c>
      <c r="AF2213" s="2" t="s">
        <v>67</v>
      </c>
      <c r="AG2213" s="2"/>
      <c r="AH2213" s="2" t="s">
        <v>69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2778</v>
      </c>
      <c r="B2214" s="2" t="s">
        <v>2776</v>
      </c>
      <c r="C2214" s="2" t="s">
        <v>47</v>
      </c>
      <c r="D2214" s="2" t="s">
        <v>1671</v>
      </c>
      <c r="E2214" s="2" t="s">
        <v>400</v>
      </c>
      <c r="F2214" s="2" t="s">
        <v>228</v>
      </c>
      <c r="G2214" s="2" t="s">
        <v>117</v>
      </c>
      <c r="H2214" s="2" t="s">
        <v>243</v>
      </c>
      <c r="I2214" s="2" t="s">
        <v>53</v>
      </c>
      <c r="J2214" s="2" t="s">
        <v>230</v>
      </c>
      <c r="K2214" s="2" t="s">
        <v>55</v>
      </c>
      <c r="L2214" s="2" t="s">
        <v>51</v>
      </c>
      <c r="M2214" s="2" t="s">
        <v>78</v>
      </c>
      <c r="N2214" s="3">
        <v>98031</v>
      </c>
      <c r="O2214" s="3" t="s">
        <v>57</v>
      </c>
      <c r="P2214" s="4">
        <f>IF(O2214="吨",N2214*1000,IF(O2214="万立方米",N2214*10000,""))</f>
        <v>98031000.0</v>
      </c>
      <c r="Q2214" s="2" t="s">
        <v>58</v>
      </c>
      <c r="R2214" s="2" t="s">
        <v>59</v>
      </c>
      <c r="S2214" s="2" t="s">
        <v>79</v>
      </c>
      <c r="T2214" s="2" t="s">
        <v>75</v>
      </c>
      <c r="U2214" s="4">
        <f>6.0</f>
        <v>6.0</v>
      </c>
      <c r="V2214" s="2" t="s">
        <v>62</v>
      </c>
      <c r="W2214" s="2" t="s">
        <v>80</v>
      </c>
      <c r="X2214" s="2" t="s">
        <v>64</v>
      </c>
      <c r="Y2214" s="2" t="s">
        <v>65</v>
      </c>
      <c r="Z2214" s="2">
        <v>0</v>
      </c>
      <c r="AA2214" s="2"/>
      <c r="AB2214" s="2"/>
      <c r="AC2214" s="4">
        <f>P2214*U2214/1000000</f>
        <v>588.186</v>
      </c>
      <c r="AD2214" s="4">
        <f>AC2214*(1-Z2214/100)</f>
        <v>588.186</v>
      </c>
      <c r="AE2214" s="2" t="s">
        <v>66</v>
      </c>
      <c r="AF2214" s="2" t="s">
        <v>67</v>
      </c>
      <c r="AG2214" s="2"/>
      <c r="AH2214" s="2" t="s">
        <v>69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2779</v>
      </c>
      <c r="B2215" s="2" t="s">
        <v>2776</v>
      </c>
      <c r="C2215" s="2" t="s">
        <v>47</v>
      </c>
      <c r="D2215" s="2" t="s">
        <v>1671</v>
      </c>
      <c r="E2215" s="2" t="s">
        <v>400</v>
      </c>
      <c r="F2215" s="2" t="s">
        <v>228</v>
      </c>
      <c r="G2215" s="2" t="s">
        <v>117</v>
      </c>
      <c r="H2215" s="2" t="s">
        <v>243</v>
      </c>
      <c r="I2215" s="2" t="s">
        <v>53</v>
      </c>
      <c r="J2215" s="2" t="s">
        <v>230</v>
      </c>
      <c r="K2215" s="2" t="s">
        <v>55</v>
      </c>
      <c r="L2215" s="2" t="s">
        <v>51</v>
      </c>
      <c r="M2215" s="2" t="s">
        <v>82</v>
      </c>
      <c r="N2215" s="3">
        <v>98031</v>
      </c>
      <c r="O2215" s="3" t="s">
        <v>57</v>
      </c>
      <c r="P2215" s="4">
        <f>IF(O2215="吨",N2215*1000,IF(O2215="万立方米",N2215*10000,""))</f>
        <v>98031000.0</v>
      </c>
      <c r="Q2215" s="2" t="s">
        <v>58</v>
      </c>
      <c r="R2215" s="2" t="s">
        <v>59</v>
      </c>
      <c r="S2215" s="2" t="s">
        <v>83</v>
      </c>
      <c r="T2215" s="2" t="s">
        <v>61</v>
      </c>
      <c r="U2215" s="4">
        <f>0.35</f>
        <v>0.35</v>
      </c>
      <c r="V2215" s="2" t="s">
        <v>62</v>
      </c>
      <c r="W2215" s="2" t="s">
        <v>84</v>
      </c>
      <c r="X2215" s="2" t="s">
        <v>64</v>
      </c>
      <c r="Y2215" s="2" t="s">
        <v>65</v>
      </c>
      <c r="Z2215" s="2">
        <v>0</v>
      </c>
      <c r="AA2215" s="2"/>
      <c r="AB2215" s="2"/>
      <c r="AC2215" s="4">
        <f>P2215*U2215/1000000</f>
        <v>34.31085</v>
      </c>
      <c r="AD2215" s="4">
        <f>AC2215*(1-Z2215/100)</f>
        <v>34.31085</v>
      </c>
      <c r="AE2215" s="2" t="s">
        <v>66</v>
      </c>
      <c r="AF2215" s="2" t="s">
        <v>67</v>
      </c>
      <c r="AG2215" s="2"/>
      <c r="AH2215" s="2" t="s">
        <v>69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2780</v>
      </c>
      <c r="B2216" s="2" t="s">
        <v>2776</v>
      </c>
      <c r="C2216" s="2" t="s">
        <v>47</v>
      </c>
      <c r="D2216" s="2" t="s">
        <v>1671</v>
      </c>
      <c r="E2216" s="2" t="s">
        <v>400</v>
      </c>
      <c r="F2216" s="2" t="s">
        <v>228</v>
      </c>
      <c r="G2216" s="2" t="s">
        <v>117</v>
      </c>
      <c r="H2216" s="2" t="s">
        <v>243</v>
      </c>
      <c r="I2216" s="2" t="s">
        <v>53</v>
      </c>
      <c r="J2216" s="2" t="s">
        <v>230</v>
      </c>
      <c r="K2216" s="2" t="s">
        <v>55</v>
      </c>
      <c r="L2216" s="2" t="s">
        <v>51</v>
      </c>
      <c r="M2216" s="2" t="s">
        <v>86</v>
      </c>
      <c r="N2216" s="3">
        <v>98031</v>
      </c>
      <c r="O2216" s="3" t="s">
        <v>57</v>
      </c>
      <c r="P2216" s="4">
        <f>IF(O2216="吨",N2216*1000,IF(O2216="万立方米",N2216*10000,""))</f>
        <v>98031000.0</v>
      </c>
      <c r="Q2216" s="2" t="s">
        <v>58</v>
      </c>
      <c r="R2216" s="2" t="s">
        <v>59</v>
      </c>
      <c r="S2216" s="2" t="s">
        <v>87</v>
      </c>
      <c r="T2216" s="2" t="s">
        <v>88</v>
      </c>
      <c r="U2216" s="4">
        <f>0.75</f>
        <v>0.75</v>
      </c>
      <c r="V2216" s="2" t="s">
        <v>62</v>
      </c>
      <c r="W2216" s="2" t="s">
        <v>89</v>
      </c>
      <c r="X2216" s="2" t="s">
        <v>64</v>
      </c>
      <c r="Y2216" s="2" t="s">
        <v>65</v>
      </c>
      <c r="Z2216" s="2">
        <v>0</v>
      </c>
      <c r="AA2216" s="2"/>
      <c r="AB2216" s="2"/>
      <c r="AC2216" s="4">
        <f>P2216*U2216/1000000</f>
        <v>73.52325</v>
      </c>
      <c r="AD2216" s="4">
        <f>AC2217*(1-AA2216/100)+(AC2216-AC2217)*(1-AB2216/100)</f>
        <v>73.52325</v>
      </c>
      <c r="AE2216" s="2" t="s">
        <v>66</v>
      </c>
      <c r="AF2216" s="2" t="s">
        <v>67</v>
      </c>
      <c r="AG2216" s="2"/>
      <c r="AH2216" s="2" t="s">
        <v>69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2781</v>
      </c>
      <c r="B2217" s="2" t="s">
        <v>2776</v>
      </c>
      <c r="C2217" s="2" t="s">
        <v>47</v>
      </c>
      <c r="D2217" s="2" t="s">
        <v>1671</v>
      </c>
      <c r="E2217" s="2" t="s">
        <v>400</v>
      </c>
      <c r="F2217" s="2" t="s">
        <v>228</v>
      </c>
      <c r="G2217" s="2" t="s">
        <v>117</v>
      </c>
      <c r="H2217" s="2" t="s">
        <v>243</v>
      </c>
      <c r="I2217" s="2" t="s">
        <v>53</v>
      </c>
      <c r="J2217" s="2" t="s">
        <v>230</v>
      </c>
      <c r="K2217" s="2" t="s">
        <v>55</v>
      </c>
      <c r="L2217" s="2" t="s">
        <v>51</v>
      </c>
      <c r="M2217" s="2" t="s">
        <v>91</v>
      </c>
      <c r="N2217" s="3">
        <v>98031</v>
      </c>
      <c r="O2217" s="3" t="s">
        <v>57</v>
      </c>
      <c r="P2217" s="4">
        <f>IF(O2217="吨",N2217*1000,IF(O2217="万立方米",N2217*10000,""))</f>
        <v>98031000.0</v>
      </c>
      <c r="Q2217" s="2" t="s">
        <v>58</v>
      </c>
      <c r="R2217" s="2" t="s">
        <v>59</v>
      </c>
      <c r="S2217" s="2" t="s">
        <v>92</v>
      </c>
      <c r="T2217" s="2" t="s">
        <v>88</v>
      </c>
      <c r="U2217" s="4">
        <f>0.75</f>
        <v>0.75</v>
      </c>
      <c r="V2217" s="2" t="s">
        <v>62</v>
      </c>
      <c r="W2217" s="2" t="s">
        <v>93</v>
      </c>
      <c r="X2217" s="2" t="s">
        <v>64</v>
      </c>
      <c r="Y2217" s="2" t="s">
        <v>65</v>
      </c>
      <c r="Z2217" s="2">
        <v>0</v>
      </c>
      <c r="AA2217" s="2"/>
      <c r="AB2217" s="2"/>
      <c r="AC2217" s="4">
        <f>P2217*U2217/1000000</f>
        <v>73.52325</v>
      </c>
      <c r="AD2217" s="4">
        <f>AC2217*(1-Z2217/100)</f>
        <v>73.52325</v>
      </c>
      <c r="AE2217" s="2" t="s">
        <v>66</v>
      </c>
      <c r="AF2217" s="2" t="s">
        <v>67</v>
      </c>
      <c r="AG2217" s="2"/>
      <c r="AH2217" s="2" t="s">
        <v>69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2782</v>
      </c>
      <c r="B2218" s="2" t="s">
        <v>2776</v>
      </c>
      <c r="C2218" s="2" t="s">
        <v>47</v>
      </c>
      <c r="D2218" s="2" t="s">
        <v>1671</v>
      </c>
      <c r="E2218" s="2" t="s">
        <v>400</v>
      </c>
      <c r="F2218" s="2" t="s">
        <v>228</v>
      </c>
      <c r="G2218" s="2" t="s">
        <v>117</v>
      </c>
      <c r="H2218" s="2" t="s">
        <v>243</v>
      </c>
      <c r="I2218" s="2" t="s">
        <v>53</v>
      </c>
      <c r="J2218" s="2" t="s">
        <v>230</v>
      </c>
      <c r="K2218" s="2" t="s">
        <v>55</v>
      </c>
      <c r="L2218" s="2" t="s">
        <v>51</v>
      </c>
      <c r="M2218" s="2" t="s">
        <v>95</v>
      </c>
      <c r="N2218" s="3">
        <v>98031</v>
      </c>
      <c r="O2218" s="3" t="s">
        <v>57</v>
      </c>
      <c r="P2218" s="4">
        <f>IF(O2218="吨",N2218*1000,IF(O2218="万立方米",N2218*10000,""))</f>
        <v>98031000.0</v>
      </c>
      <c r="Q2218" s="2" t="s">
        <v>58</v>
      </c>
      <c r="R2218" s="2" t="s">
        <v>59</v>
      </c>
      <c r="S2218" s="2" t="s">
        <v>96</v>
      </c>
      <c r="T2218" s="2" t="s">
        <v>97</v>
      </c>
      <c r="U2218" s="4">
        <f>1.7</f>
        <v>1.7</v>
      </c>
      <c r="V2218" s="2" t="s">
        <v>62</v>
      </c>
      <c r="W2218" s="2" t="s">
        <v>98</v>
      </c>
      <c r="X2218" s="2" t="s">
        <v>64</v>
      </c>
      <c r="Y2218" s="2" t="s">
        <v>65</v>
      </c>
      <c r="Z2218" s="2">
        <v>0</v>
      </c>
      <c r="AA2218" s="2"/>
      <c r="AB2218" s="2"/>
      <c r="AC2218" s="4">
        <f>P2218*U2218/1000000</f>
        <v>166.6527</v>
      </c>
      <c r="AD2218" s="4">
        <f>AC2218*(1-Z2218/100)</f>
        <v>166.6527</v>
      </c>
      <c r="AE2218" s="2" t="s">
        <v>66</v>
      </c>
      <c r="AF2218" s="2" t="s">
        <v>67</v>
      </c>
      <c r="AG2218" s="2"/>
      <c r="AH2218" s="2" t="s">
        <v>69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2783</v>
      </c>
      <c r="B2219" s="2" t="s">
        <v>2776</v>
      </c>
      <c r="C2219" s="2" t="s">
        <v>47</v>
      </c>
      <c r="D2219" s="2" t="s">
        <v>1671</v>
      </c>
      <c r="E2219" s="2" t="s">
        <v>400</v>
      </c>
      <c r="F2219" s="2" t="s">
        <v>228</v>
      </c>
      <c r="G2219" s="2" t="s">
        <v>117</v>
      </c>
      <c r="H2219" s="2" t="s">
        <v>243</v>
      </c>
      <c r="I2219" s="2" t="s">
        <v>53</v>
      </c>
      <c r="J2219" s="2" t="s">
        <v>230</v>
      </c>
      <c r="K2219" s="2" t="s">
        <v>55</v>
      </c>
      <c r="L2219" s="2" t="s">
        <v>51</v>
      </c>
      <c r="M2219" s="2" t="s">
        <v>100</v>
      </c>
      <c r="N2219" s="3">
        <v>98031</v>
      </c>
      <c r="O2219" s="3" t="s">
        <v>57</v>
      </c>
      <c r="P2219" s="4">
        <f>IF(O2219="吨",N2219*1000,IF(O2219="万立方米",N2219*10000,""))</f>
        <v>98031000.0</v>
      </c>
      <c r="Q2219" s="2" t="s">
        <v>58</v>
      </c>
      <c r="R2219" s="2" t="s">
        <v>59</v>
      </c>
      <c r="S2219" s="2" t="s">
        <v>101</v>
      </c>
      <c r="T2219" s="2" t="s">
        <v>75</v>
      </c>
      <c r="U2219" s="4">
        <f>0.12</f>
        <v>0.12</v>
      </c>
      <c r="V2219" s="2" t="s">
        <v>62</v>
      </c>
      <c r="W2219" s="2" t="s">
        <v>102</v>
      </c>
      <c r="X2219" s="2" t="s">
        <v>64</v>
      </c>
      <c r="Y2219" s="2" t="s">
        <v>65</v>
      </c>
      <c r="Z2219" s="2">
        <v>0</v>
      </c>
      <c r="AA2219" s="2"/>
      <c r="AB2219" s="2"/>
      <c r="AC2219" s="4">
        <f>P2219*U2219/1000000</f>
        <v>11.76372</v>
      </c>
      <c r="AD2219" s="4">
        <f>AC2219*(1-Z2219/100)</f>
        <v>11.76372</v>
      </c>
      <c r="AE2219" s="2" t="s">
        <v>66</v>
      </c>
      <c r="AF2219" s="2" t="s">
        <v>67</v>
      </c>
      <c r="AG2219" s="2"/>
      <c r="AH2219" s="2" t="s">
        <v>69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2784</v>
      </c>
      <c r="B2220" s="2" t="s">
        <v>2776</v>
      </c>
      <c r="C2220" s="2" t="s">
        <v>47</v>
      </c>
      <c r="D2220" s="2" t="s">
        <v>1671</v>
      </c>
      <c r="E2220" s="2" t="s">
        <v>400</v>
      </c>
      <c r="F2220" s="2" t="s">
        <v>228</v>
      </c>
      <c r="G2220" s="2" t="s">
        <v>117</v>
      </c>
      <c r="H2220" s="2" t="s">
        <v>243</v>
      </c>
      <c r="I2220" s="2"/>
      <c r="J2220" s="2"/>
      <c r="K2220" s="2"/>
      <c r="L2220" s="2"/>
      <c r="M2220" s="2" t="s">
        <v>104</v>
      </c>
      <c r="N2220" s="3"/>
      <c r="O2220" s="3"/>
      <c r="P2220" s="4">
        <v>0.0</v>
      </c>
      <c r="Q2220" s="2" t="s">
        <v>105</v>
      </c>
      <c r="R2220" s="2" t="s">
        <v>106</v>
      </c>
      <c r="S2220" s="2" t="s">
        <v>107</v>
      </c>
      <c r="T2220" s="2" t="s">
        <v>108</v>
      </c>
      <c r="U2220" s="4">
        <f>0.0</f>
        <v>0.0</v>
      </c>
      <c r="V2220" s="2" t="s">
        <v>109</v>
      </c>
      <c r="W2220" s="2" t="s">
        <v>110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134</v>
      </c>
      <c r="AH2220" s="2" t="s">
        <v>69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2785</v>
      </c>
      <c r="B2221" s="2" t="s">
        <v>2786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323</v>
      </c>
      <c r="I2221" s="2" t="s">
        <v>53</v>
      </c>
      <c r="J2221" s="2" t="s">
        <v>54</v>
      </c>
      <c r="K2221" s="2" t="s">
        <v>55</v>
      </c>
      <c r="L2221" s="2" t="s">
        <v>51</v>
      </c>
      <c r="M2221" s="2" t="s">
        <v>56</v>
      </c>
      <c r="N2221" s="3">
        <v>1162716.08</v>
      </c>
      <c r="O2221" s="3" t="s">
        <v>57</v>
      </c>
      <c r="P2221" s="4">
        <f>IF(O2221="吨",N2221*1000,IF(O2221="万立方米",N2221*10000,""))</f>
        <v>1162716080.0</v>
      </c>
      <c r="Q2221" s="2" t="s">
        <v>58</v>
      </c>
      <c r="R2221" s="2" t="s">
        <v>59</v>
      </c>
      <c r="S2221" s="2" t="s">
        <v>60</v>
      </c>
      <c r="T2221" s="2" t="s">
        <v>61</v>
      </c>
      <c r="U2221" s="4">
        <f>0.06</f>
        <v>0.06</v>
      </c>
      <c r="V2221" s="2" t="s">
        <v>62</v>
      </c>
      <c r="W2221" s="2" t="s">
        <v>63</v>
      </c>
      <c r="X2221" s="2" t="s">
        <v>64</v>
      </c>
      <c r="Y2221" s="2" t="s">
        <v>65</v>
      </c>
      <c r="Z2221" s="2">
        <v>0</v>
      </c>
      <c r="AA2221" s="2"/>
      <c r="AB2221" s="2"/>
      <c r="AC2221" s="4">
        <f>P2221*U2221/1000000</f>
        <v>69.76296479999999</v>
      </c>
      <c r="AD2221" s="4">
        <f>AC2221*(1-Z2221/100)</f>
        <v>69.76296479999999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2787</v>
      </c>
      <c r="B2222" s="2" t="s">
        <v>2786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323</v>
      </c>
      <c r="I2222" s="2" t="s">
        <v>53</v>
      </c>
      <c r="J2222" s="2" t="s">
        <v>54</v>
      </c>
      <c r="K2222" s="2" t="s">
        <v>55</v>
      </c>
      <c r="L2222" s="2" t="s">
        <v>51</v>
      </c>
      <c r="M2222" s="2" t="s">
        <v>73</v>
      </c>
      <c r="N2222" s="3">
        <v>1162716.08</v>
      </c>
      <c r="O2222" s="3" t="s">
        <v>57</v>
      </c>
      <c r="P2222" s="4">
        <f>IF(O2222="吨",N2222*1000,IF(O2222="万立方米",N2222*10000,""))</f>
        <v>1162716080.0</v>
      </c>
      <c r="Q2222" s="2" t="s">
        <v>58</v>
      </c>
      <c r="R2222" s="2" t="s">
        <v>59</v>
      </c>
      <c r="S2222" s="2" t="s">
        <v>74</v>
      </c>
      <c r="T2222" s="2" t="s">
        <v>75</v>
      </c>
      <c r="U2222" s="4">
        <f>1.5</f>
        <v>1.5</v>
      </c>
      <c r="V2222" s="2" t="s">
        <v>62</v>
      </c>
      <c r="W2222" s="2" t="s">
        <v>76</v>
      </c>
      <c r="X2222" s="2" t="s">
        <v>64</v>
      </c>
      <c r="Y2222" s="2" t="s">
        <v>65</v>
      </c>
      <c r="Z2222" s="2">
        <v>0</v>
      </c>
      <c r="AA2222" s="2"/>
      <c r="AB2222" s="2"/>
      <c r="AC2222" s="4">
        <f>P2222*U2222/1000000</f>
        <v>1744.07412</v>
      </c>
      <c r="AD2222" s="4">
        <f>AC2222*(1-Z2222/100)</f>
        <v>1744.07412</v>
      </c>
      <c r="AE2222" s="2" t="s">
        <v>66</v>
      </c>
      <c r="AF2222" s="2" t="s">
        <v>67</v>
      </c>
      <c r="AG2222" s="2" t="s">
        <v>68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2788</v>
      </c>
      <c r="B2223" s="2" t="s">
        <v>2786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323</v>
      </c>
      <c r="I2223" s="2" t="s">
        <v>53</v>
      </c>
      <c r="J2223" s="2" t="s">
        <v>54</v>
      </c>
      <c r="K2223" s="2" t="s">
        <v>55</v>
      </c>
      <c r="L2223" s="2" t="s">
        <v>51</v>
      </c>
      <c r="M2223" s="2" t="s">
        <v>78</v>
      </c>
      <c r="N2223" s="3">
        <v>1162716.08</v>
      </c>
      <c r="O2223" s="3" t="s">
        <v>57</v>
      </c>
      <c r="P2223" s="4">
        <f>IF(O2223="吨",N2223*1000,IF(O2223="万立方米",N2223*10000,""))</f>
        <v>1162716080.0</v>
      </c>
      <c r="Q2223" s="2" t="s">
        <v>58</v>
      </c>
      <c r="R2223" s="2" t="s">
        <v>59</v>
      </c>
      <c r="S2223" s="2" t="s">
        <v>79</v>
      </c>
      <c r="T2223" s="2" t="s">
        <v>75</v>
      </c>
      <c r="U2223" s="4">
        <f>6.0</f>
        <v>6.0</v>
      </c>
      <c r="V2223" s="2" t="s">
        <v>62</v>
      </c>
      <c r="W2223" s="2" t="s">
        <v>80</v>
      </c>
      <c r="X2223" s="2" t="s">
        <v>64</v>
      </c>
      <c r="Y2223" s="2" t="s">
        <v>65</v>
      </c>
      <c r="Z2223" s="2">
        <v>0</v>
      </c>
      <c r="AA2223" s="2"/>
      <c r="AB2223" s="2"/>
      <c r="AC2223" s="4">
        <f>P2223*U2223/1000000</f>
        <v>6976.29648</v>
      </c>
      <c r="AD2223" s="4">
        <f>AC2223*(1-Z2223/100)</f>
        <v>6976.29648</v>
      </c>
      <c r="AE2223" s="2" t="s">
        <v>66</v>
      </c>
      <c r="AF2223" s="2" t="s">
        <v>67</v>
      </c>
      <c r="AG2223" s="2" t="s">
        <v>68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2789</v>
      </c>
      <c r="B2224" s="2" t="s">
        <v>2786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323</v>
      </c>
      <c r="I2224" s="2" t="s">
        <v>53</v>
      </c>
      <c r="J2224" s="2" t="s">
        <v>54</v>
      </c>
      <c r="K2224" s="2" t="s">
        <v>55</v>
      </c>
      <c r="L2224" s="2" t="s">
        <v>51</v>
      </c>
      <c r="M2224" s="2" t="s">
        <v>82</v>
      </c>
      <c r="N2224" s="3">
        <v>1162716.08</v>
      </c>
      <c r="O2224" s="3" t="s">
        <v>57</v>
      </c>
      <c r="P2224" s="4">
        <f>IF(O2224="吨",N2224*1000,IF(O2224="万立方米",N2224*10000,""))</f>
        <v>1162716080.0</v>
      </c>
      <c r="Q2224" s="2" t="s">
        <v>58</v>
      </c>
      <c r="R2224" s="2" t="s">
        <v>59</v>
      </c>
      <c r="S2224" s="2" t="s">
        <v>83</v>
      </c>
      <c r="T2224" s="2" t="s">
        <v>61</v>
      </c>
      <c r="U2224" s="4">
        <f>0.35</f>
        <v>0.35</v>
      </c>
      <c r="V2224" s="2" t="s">
        <v>62</v>
      </c>
      <c r="W2224" s="2" t="s">
        <v>84</v>
      </c>
      <c r="X2224" s="2" t="s">
        <v>64</v>
      </c>
      <c r="Y2224" s="2" t="s">
        <v>65</v>
      </c>
      <c r="Z2224" s="2">
        <v>0</v>
      </c>
      <c r="AA2224" s="2"/>
      <c r="AB2224" s="2"/>
      <c r="AC2224" s="4">
        <f>P2224*U2224/1000000</f>
        <v>406.950628</v>
      </c>
      <c r="AD2224" s="4">
        <f>AC2224*(1-Z2224/100)</f>
        <v>406.950628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2790</v>
      </c>
      <c r="B2225" s="2" t="s">
        <v>2786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323</v>
      </c>
      <c r="I2225" s="2" t="s">
        <v>53</v>
      </c>
      <c r="J2225" s="2" t="s">
        <v>54</v>
      </c>
      <c r="K2225" s="2" t="s">
        <v>55</v>
      </c>
      <c r="L2225" s="2" t="s">
        <v>51</v>
      </c>
      <c r="M2225" s="2" t="s">
        <v>86</v>
      </c>
      <c r="N2225" s="3">
        <v>1162716.08</v>
      </c>
      <c r="O2225" s="3" t="s">
        <v>57</v>
      </c>
      <c r="P2225" s="4">
        <f>IF(O2225="吨",N2225*1000,IF(O2225="万立方米",N2225*10000,""))</f>
        <v>1162716080.0</v>
      </c>
      <c r="Q2225" s="2" t="s">
        <v>58</v>
      </c>
      <c r="R2225" s="2" t="s">
        <v>59</v>
      </c>
      <c r="S2225" s="2" t="s">
        <v>87</v>
      </c>
      <c r="T2225" s="2" t="s">
        <v>88</v>
      </c>
      <c r="U2225" s="4">
        <f>0.75</f>
        <v>0.75</v>
      </c>
      <c r="V2225" s="2" t="s">
        <v>62</v>
      </c>
      <c r="W2225" s="2" t="s">
        <v>89</v>
      </c>
      <c r="X2225" s="2" t="s">
        <v>64</v>
      </c>
      <c r="Y2225" s="2" t="s">
        <v>65</v>
      </c>
      <c r="Z2225" s="2">
        <v>0</v>
      </c>
      <c r="AA2225" s="2"/>
      <c r="AB2225" s="2"/>
      <c r="AC2225" s="4">
        <f>P2225*U2225/1000000</f>
        <v>872.03706</v>
      </c>
      <c r="AD2225" s="4">
        <f>AC2226*(1-AA2225/100)+(AC2225-AC2226)*(1-AB2225/100)</f>
        <v>872.03706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2791</v>
      </c>
      <c r="B2226" s="2" t="s">
        <v>2786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323</v>
      </c>
      <c r="I2226" s="2" t="s">
        <v>53</v>
      </c>
      <c r="J2226" s="2" t="s">
        <v>54</v>
      </c>
      <c r="K2226" s="2" t="s">
        <v>55</v>
      </c>
      <c r="L2226" s="2" t="s">
        <v>51</v>
      </c>
      <c r="M2226" s="2" t="s">
        <v>91</v>
      </c>
      <c r="N2226" s="3">
        <v>1162716.08</v>
      </c>
      <c r="O2226" s="3" t="s">
        <v>57</v>
      </c>
      <c r="P2226" s="4">
        <f>IF(O2226="吨",N2226*1000,IF(O2226="万立方米",N2226*10000,""))</f>
        <v>1162716080.0</v>
      </c>
      <c r="Q2226" s="2" t="s">
        <v>58</v>
      </c>
      <c r="R2226" s="2" t="s">
        <v>59</v>
      </c>
      <c r="S2226" s="2" t="s">
        <v>92</v>
      </c>
      <c r="T2226" s="2" t="s">
        <v>88</v>
      </c>
      <c r="U2226" s="4">
        <f>0.75</f>
        <v>0.75</v>
      </c>
      <c r="V2226" s="2" t="s">
        <v>62</v>
      </c>
      <c r="W2226" s="2" t="s">
        <v>93</v>
      </c>
      <c r="X2226" s="2" t="s">
        <v>64</v>
      </c>
      <c r="Y2226" s="2" t="s">
        <v>65</v>
      </c>
      <c r="Z2226" s="2">
        <v>0</v>
      </c>
      <c r="AA2226" s="2"/>
      <c r="AB2226" s="2"/>
      <c r="AC2226" s="4">
        <f>P2226*U2226/1000000</f>
        <v>872.03706</v>
      </c>
      <c r="AD2226" s="4">
        <f>AC2226*(1-Z2226/100)</f>
        <v>872.03706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2792</v>
      </c>
      <c r="B2227" s="2" t="s">
        <v>2786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323</v>
      </c>
      <c r="I2227" s="2" t="s">
        <v>53</v>
      </c>
      <c r="J2227" s="2" t="s">
        <v>54</v>
      </c>
      <c r="K2227" s="2" t="s">
        <v>55</v>
      </c>
      <c r="L2227" s="2" t="s">
        <v>51</v>
      </c>
      <c r="M2227" s="2" t="s">
        <v>95</v>
      </c>
      <c r="N2227" s="3">
        <v>1162716.08</v>
      </c>
      <c r="O2227" s="3" t="s">
        <v>57</v>
      </c>
      <c r="P2227" s="4">
        <f>IF(O2227="吨",N2227*1000,IF(O2227="万立方米",N2227*10000,""))</f>
        <v>1162716080.0</v>
      </c>
      <c r="Q2227" s="2" t="s">
        <v>58</v>
      </c>
      <c r="R2227" s="2" t="s">
        <v>59</v>
      </c>
      <c r="S2227" s="2" t="s">
        <v>96</v>
      </c>
      <c r="T2227" s="2" t="s">
        <v>97</v>
      </c>
      <c r="U2227" s="4">
        <f>1.7</f>
        <v>1.7</v>
      </c>
      <c r="V2227" s="2" t="s">
        <v>62</v>
      </c>
      <c r="W2227" s="2" t="s">
        <v>98</v>
      </c>
      <c r="X2227" s="2" t="s">
        <v>64</v>
      </c>
      <c r="Y2227" s="2" t="s">
        <v>65</v>
      </c>
      <c r="Z2227" s="2">
        <v>0</v>
      </c>
      <c r="AA2227" s="2"/>
      <c r="AB2227" s="2"/>
      <c r="AC2227" s="4">
        <f>P2227*U2227/1000000</f>
        <v>1976.617336</v>
      </c>
      <c r="AD2227" s="4">
        <f>AC2227*(1-Z2227/100)</f>
        <v>1976.617336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2793</v>
      </c>
      <c r="B2228" s="2" t="s">
        <v>2786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323</v>
      </c>
      <c r="I2228" s="2" t="s">
        <v>53</v>
      </c>
      <c r="J2228" s="2" t="s">
        <v>54</v>
      </c>
      <c r="K2228" s="2" t="s">
        <v>55</v>
      </c>
      <c r="L2228" s="2" t="s">
        <v>51</v>
      </c>
      <c r="M2228" s="2" t="s">
        <v>100</v>
      </c>
      <c r="N2228" s="3">
        <v>1162716.08</v>
      </c>
      <c r="O2228" s="3" t="s">
        <v>57</v>
      </c>
      <c r="P2228" s="4">
        <f>IF(O2228="吨",N2228*1000,IF(O2228="万立方米",N2228*10000,""))</f>
        <v>1162716080.0</v>
      </c>
      <c r="Q2228" s="2" t="s">
        <v>58</v>
      </c>
      <c r="R2228" s="2" t="s">
        <v>59</v>
      </c>
      <c r="S2228" s="2" t="s">
        <v>101</v>
      </c>
      <c r="T2228" s="2" t="s">
        <v>75</v>
      </c>
      <c r="U2228" s="4">
        <f>0.12</f>
        <v>0.12</v>
      </c>
      <c r="V2228" s="2" t="s">
        <v>62</v>
      </c>
      <c r="W2228" s="2" t="s">
        <v>102</v>
      </c>
      <c r="X2228" s="2" t="s">
        <v>64</v>
      </c>
      <c r="Y2228" s="2" t="s">
        <v>65</v>
      </c>
      <c r="Z2228" s="2">
        <v>0</v>
      </c>
      <c r="AA2228" s="2"/>
      <c r="AB2228" s="2"/>
      <c r="AC2228" s="4">
        <f>P2228*U2228/1000000</f>
        <v>139.52592959999998</v>
      </c>
      <c r="AD2228" s="4">
        <f>AC2228*(1-Z2228/100)</f>
        <v>139.52592959999998</v>
      </c>
      <c r="AE2228" s="2" t="s">
        <v>66</v>
      </c>
      <c r="AF2228" s="2" t="s">
        <v>67</v>
      </c>
      <c r="AG2228" s="2" t="s">
        <v>68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2794</v>
      </c>
      <c r="B2229" s="2" t="s">
        <v>2786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323</v>
      </c>
      <c r="I2229" s="2"/>
      <c r="J2229" s="2"/>
      <c r="K2229" s="2"/>
      <c r="L2229" s="2"/>
      <c r="M2229" s="2" t="s">
        <v>104</v>
      </c>
      <c r="N2229" s="3"/>
      <c r="O2229" s="3"/>
      <c r="P2229" s="4">
        <v>0.0</v>
      </c>
      <c r="Q2229" s="2" t="s">
        <v>105</v>
      </c>
      <c r="R2229" s="2" t="s">
        <v>106</v>
      </c>
      <c r="S2229" s="2" t="s">
        <v>107</v>
      </c>
      <c r="T2229" s="2" t="s">
        <v>108</v>
      </c>
      <c r="U2229" s="4">
        <f>0.0</f>
        <v>0.0</v>
      </c>
      <c r="V2229" s="2" t="s">
        <v>109</v>
      </c>
      <c r="W2229" s="2" t="s">
        <v>110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111</v>
      </c>
      <c r="AH2229" s="2" t="s">
        <v>69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2795</v>
      </c>
      <c r="B2230" s="2" t="s">
        <v>2796</v>
      </c>
      <c r="C2230" s="2" t="s">
        <v>47</v>
      </c>
      <c r="D2230" s="2" t="s">
        <v>498</v>
      </c>
      <c r="E2230" s="2" t="s">
        <v>258</v>
      </c>
      <c r="F2230" s="2" t="s">
        <v>228</v>
      </c>
      <c r="G2230" s="2" t="s">
        <v>117</v>
      </c>
      <c r="H2230" s="2" t="s">
        <v>243</v>
      </c>
      <c r="I2230" s="2" t="s">
        <v>53</v>
      </c>
      <c r="J2230" s="2" t="s">
        <v>118</v>
      </c>
      <c r="K2230" s="2" t="s">
        <v>118</v>
      </c>
      <c r="L2230" s="2" t="s">
        <v>119</v>
      </c>
      <c r="M2230" s="2" t="s">
        <v>56</v>
      </c>
      <c r="N2230" s="3">
        <v>44272.15</v>
      </c>
      <c r="O2230" s="3" t="s">
        <v>120</v>
      </c>
      <c r="P2230" s="2"/>
      <c r="Q2230" s="2"/>
      <c r="R2230" s="2" t="s">
        <v>121</v>
      </c>
      <c r="S2230" s="2"/>
      <c r="T2230" s="2" t="s">
        <v>108</v>
      </c>
      <c r="U2230" s="2"/>
      <c r="V2230" s="2"/>
      <c r="W2230" s="2" t="s">
        <v>122</v>
      </c>
      <c r="X2230" s="2" t="s">
        <v>64</v>
      </c>
      <c r="Y2230" s="2" t="s">
        <v>65</v>
      </c>
      <c r="Z2230" s="2">
        <v>0</v>
      </c>
      <c r="AA2230" s="2"/>
      <c r="AB2230" s="2"/>
      <c r="AC2230" s="2"/>
      <c r="AD2230" s="2"/>
      <c r="AE2230" s="2" t="s">
        <v>123</v>
      </c>
      <c r="AF2230" s="2" t="s">
        <v>124</v>
      </c>
      <c r="AG2230" s="2" t="s">
        <v>312</v>
      </c>
      <c r="AH2230" s="2" t="s">
        <v>69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2797</v>
      </c>
      <c r="B2231" s="2" t="s">
        <v>2796</v>
      </c>
      <c r="C2231" s="2" t="s">
        <v>47</v>
      </c>
      <c r="D2231" s="2" t="s">
        <v>498</v>
      </c>
      <c r="E2231" s="2" t="s">
        <v>258</v>
      </c>
      <c r="F2231" s="2" t="s">
        <v>228</v>
      </c>
      <c r="G2231" s="2" t="s">
        <v>117</v>
      </c>
      <c r="H2231" s="2" t="s">
        <v>243</v>
      </c>
      <c r="I2231" s="2" t="s">
        <v>53</v>
      </c>
      <c r="J2231" s="2" t="s">
        <v>118</v>
      </c>
      <c r="K2231" s="2" t="s">
        <v>118</v>
      </c>
      <c r="L2231" s="2" t="s">
        <v>119</v>
      </c>
      <c r="M2231" s="2" t="s">
        <v>73</v>
      </c>
      <c r="N2231" s="3">
        <v>44272.15</v>
      </c>
      <c r="O2231" s="3" t="s">
        <v>120</v>
      </c>
      <c r="P2231" s="2"/>
      <c r="Q2231" s="2"/>
      <c r="R2231" s="2" t="s">
        <v>121</v>
      </c>
      <c r="S2231" s="2"/>
      <c r="T2231" s="2" t="s">
        <v>108</v>
      </c>
      <c r="U2231" s="2"/>
      <c r="V2231" s="2"/>
      <c r="W2231" s="2" t="s">
        <v>122</v>
      </c>
      <c r="X2231" s="2" t="s">
        <v>64</v>
      </c>
      <c r="Y2231" s="2" t="s">
        <v>65</v>
      </c>
      <c r="Z2231" s="2">
        <v>0</v>
      </c>
      <c r="AA2231" s="2"/>
      <c r="AB2231" s="2"/>
      <c r="AC2231" s="2"/>
      <c r="AD2231" s="2"/>
      <c r="AE2231" s="2" t="s">
        <v>123</v>
      </c>
      <c r="AF2231" s="2" t="s">
        <v>124</v>
      </c>
      <c r="AG2231" s="2" t="s">
        <v>312</v>
      </c>
      <c r="AH2231" s="2" t="s">
        <v>69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2798</v>
      </c>
      <c r="B2232" s="2" t="s">
        <v>2796</v>
      </c>
      <c r="C2232" s="2" t="s">
        <v>47</v>
      </c>
      <c r="D2232" s="2" t="s">
        <v>498</v>
      </c>
      <c r="E2232" s="2" t="s">
        <v>258</v>
      </c>
      <c r="F2232" s="2" t="s">
        <v>228</v>
      </c>
      <c r="G2232" s="2" t="s">
        <v>117</v>
      </c>
      <c r="H2232" s="2" t="s">
        <v>243</v>
      </c>
      <c r="I2232" s="2" t="s">
        <v>53</v>
      </c>
      <c r="J2232" s="2" t="s">
        <v>118</v>
      </c>
      <c r="K2232" s="2" t="s">
        <v>118</v>
      </c>
      <c r="L2232" s="2" t="s">
        <v>119</v>
      </c>
      <c r="M2232" s="2" t="s">
        <v>78</v>
      </c>
      <c r="N2232" s="3">
        <v>44272.15</v>
      </c>
      <c r="O2232" s="3" t="s">
        <v>120</v>
      </c>
      <c r="P2232" s="2"/>
      <c r="Q2232" s="2"/>
      <c r="R2232" s="2" t="s">
        <v>121</v>
      </c>
      <c r="S2232" s="2"/>
      <c r="T2232" s="2" t="s">
        <v>108</v>
      </c>
      <c r="U2232" s="2"/>
      <c r="V2232" s="2"/>
      <c r="W2232" s="2" t="s">
        <v>122</v>
      </c>
      <c r="X2232" s="2" t="s">
        <v>64</v>
      </c>
      <c r="Y2232" s="2" t="s">
        <v>65</v>
      </c>
      <c r="Z2232" s="2">
        <v>0</v>
      </c>
      <c r="AA2232" s="2"/>
      <c r="AB2232" s="2"/>
      <c r="AC2232" s="2"/>
      <c r="AD2232" s="2"/>
      <c r="AE2232" s="2" t="s">
        <v>123</v>
      </c>
      <c r="AF2232" s="2" t="s">
        <v>124</v>
      </c>
      <c r="AG2232" s="2" t="s">
        <v>312</v>
      </c>
      <c r="AH2232" s="2" t="s">
        <v>69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2799</v>
      </c>
      <c r="B2233" s="2" t="s">
        <v>2796</v>
      </c>
      <c r="C2233" s="2" t="s">
        <v>47</v>
      </c>
      <c r="D2233" s="2" t="s">
        <v>498</v>
      </c>
      <c r="E2233" s="2" t="s">
        <v>258</v>
      </c>
      <c r="F2233" s="2" t="s">
        <v>228</v>
      </c>
      <c r="G2233" s="2" t="s">
        <v>117</v>
      </c>
      <c r="H2233" s="2" t="s">
        <v>243</v>
      </c>
      <c r="I2233" s="2" t="s">
        <v>53</v>
      </c>
      <c r="J2233" s="2" t="s">
        <v>118</v>
      </c>
      <c r="K2233" s="2" t="s">
        <v>118</v>
      </c>
      <c r="L2233" s="2" t="s">
        <v>119</v>
      </c>
      <c r="M2233" s="2" t="s">
        <v>82</v>
      </c>
      <c r="N2233" s="3">
        <v>44272.15</v>
      </c>
      <c r="O2233" s="3" t="s">
        <v>120</v>
      </c>
      <c r="P2233" s="2"/>
      <c r="Q2233" s="2"/>
      <c r="R2233" s="2" t="s">
        <v>121</v>
      </c>
      <c r="S2233" s="2"/>
      <c r="T2233" s="2" t="s">
        <v>108</v>
      </c>
      <c r="U2233" s="2"/>
      <c r="V2233" s="2"/>
      <c r="W2233" s="2" t="s">
        <v>122</v>
      </c>
      <c r="X2233" s="2" t="s">
        <v>64</v>
      </c>
      <c r="Y2233" s="2" t="s">
        <v>65</v>
      </c>
      <c r="Z2233" s="2">
        <v>0</v>
      </c>
      <c r="AA2233" s="2"/>
      <c r="AB2233" s="2"/>
      <c r="AC2233" s="2"/>
      <c r="AD2233" s="2"/>
      <c r="AE2233" s="2" t="s">
        <v>123</v>
      </c>
      <c r="AF2233" s="2" t="s">
        <v>124</v>
      </c>
      <c r="AG2233" s="2" t="s">
        <v>312</v>
      </c>
      <c r="AH2233" s="2" t="s">
        <v>69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2800</v>
      </c>
      <c r="B2234" s="2" t="s">
        <v>2796</v>
      </c>
      <c r="C2234" s="2" t="s">
        <v>47</v>
      </c>
      <c r="D2234" s="2" t="s">
        <v>498</v>
      </c>
      <c r="E2234" s="2" t="s">
        <v>258</v>
      </c>
      <c r="F2234" s="2" t="s">
        <v>228</v>
      </c>
      <c r="G2234" s="2" t="s">
        <v>117</v>
      </c>
      <c r="H2234" s="2" t="s">
        <v>243</v>
      </c>
      <c r="I2234" s="2" t="s">
        <v>53</v>
      </c>
      <c r="J2234" s="2" t="s">
        <v>118</v>
      </c>
      <c r="K2234" s="2" t="s">
        <v>118</v>
      </c>
      <c r="L2234" s="2" t="s">
        <v>119</v>
      </c>
      <c r="M2234" s="2" t="s">
        <v>86</v>
      </c>
      <c r="N2234" s="3">
        <v>44272.15</v>
      </c>
      <c r="O2234" s="3" t="s">
        <v>120</v>
      </c>
      <c r="P2234" s="2"/>
      <c r="Q2234" s="2"/>
      <c r="R2234" s="2" t="s">
        <v>121</v>
      </c>
      <c r="S2234" s="2"/>
      <c r="T2234" s="2" t="s">
        <v>108</v>
      </c>
      <c r="U2234" s="2"/>
      <c r="V2234" s="2"/>
      <c r="W2234" s="2" t="s">
        <v>122</v>
      </c>
      <c r="X2234" s="2" t="s">
        <v>64</v>
      </c>
      <c r="Y2234" s="2" t="s">
        <v>65</v>
      </c>
      <c r="Z2234" s="2">
        <v>0</v>
      </c>
      <c r="AA2234" s="2"/>
      <c r="AB2234" s="2"/>
      <c r="AC2234" s="2"/>
      <c r="AD2234" s="2"/>
      <c r="AE2234" s="2" t="s">
        <v>123</v>
      </c>
      <c r="AF2234" s="2" t="s">
        <v>124</v>
      </c>
      <c r="AG2234" s="2" t="s">
        <v>312</v>
      </c>
      <c r="AH2234" s="2" t="s">
        <v>69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2801</v>
      </c>
      <c r="B2235" s="2" t="s">
        <v>2796</v>
      </c>
      <c r="C2235" s="2" t="s">
        <v>47</v>
      </c>
      <c r="D2235" s="2" t="s">
        <v>498</v>
      </c>
      <c r="E2235" s="2" t="s">
        <v>258</v>
      </c>
      <c r="F2235" s="2" t="s">
        <v>228</v>
      </c>
      <c r="G2235" s="2" t="s">
        <v>117</v>
      </c>
      <c r="H2235" s="2" t="s">
        <v>243</v>
      </c>
      <c r="I2235" s="2" t="s">
        <v>53</v>
      </c>
      <c r="J2235" s="2" t="s">
        <v>118</v>
      </c>
      <c r="K2235" s="2" t="s">
        <v>118</v>
      </c>
      <c r="L2235" s="2" t="s">
        <v>119</v>
      </c>
      <c r="M2235" s="2" t="s">
        <v>91</v>
      </c>
      <c r="N2235" s="3">
        <v>44272.15</v>
      </c>
      <c r="O2235" s="3" t="s">
        <v>120</v>
      </c>
      <c r="P2235" s="2"/>
      <c r="Q2235" s="2"/>
      <c r="R2235" s="2" t="s">
        <v>121</v>
      </c>
      <c r="S2235" s="2"/>
      <c r="T2235" s="2" t="s">
        <v>108</v>
      </c>
      <c r="U2235" s="2"/>
      <c r="V2235" s="2"/>
      <c r="W2235" s="2" t="s">
        <v>122</v>
      </c>
      <c r="X2235" s="2" t="s">
        <v>64</v>
      </c>
      <c r="Y2235" s="2" t="s">
        <v>65</v>
      </c>
      <c r="Z2235" s="2">
        <v>0</v>
      </c>
      <c r="AA2235" s="2"/>
      <c r="AB2235" s="2"/>
      <c r="AC2235" s="2"/>
      <c r="AD2235" s="2"/>
      <c r="AE2235" s="2" t="s">
        <v>123</v>
      </c>
      <c r="AF2235" s="2" t="s">
        <v>124</v>
      </c>
      <c r="AG2235" s="2" t="s">
        <v>312</v>
      </c>
      <c r="AH2235" s="2" t="s">
        <v>69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2802</v>
      </c>
      <c r="B2236" s="2" t="s">
        <v>2796</v>
      </c>
      <c r="C2236" s="2" t="s">
        <v>47</v>
      </c>
      <c r="D2236" s="2" t="s">
        <v>498</v>
      </c>
      <c r="E2236" s="2" t="s">
        <v>258</v>
      </c>
      <c r="F2236" s="2" t="s">
        <v>228</v>
      </c>
      <c r="G2236" s="2" t="s">
        <v>117</v>
      </c>
      <c r="H2236" s="2" t="s">
        <v>243</v>
      </c>
      <c r="I2236" s="2" t="s">
        <v>53</v>
      </c>
      <c r="J2236" s="2" t="s">
        <v>118</v>
      </c>
      <c r="K2236" s="2" t="s">
        <v>118</v>
      </c>
      <c r="L2236" s="2" t="s">
        <v>119</v>
      </c>
      <c r="M2236" s="2" t="s">
        <v>95</v>
      </c>
      <c r="N2236" s="3">
        <v>44272.15</v>
      </c>
      <c r="O2236" s="3" t="s">
        <v>120</v>
      </c>
      <c r="P2236" s="2"/>
      <c r="Q2236" s="2"/>
      <c r="R2236" s="2" t="s">
        <v>121</v>
      </c>
      <c r="S2236" s="2"/>
      <c r="T2236" s="2" t="s">
        <v>108</v>
      </c>
      <c r="U2236" s="2"/>
      <c r="V2236" s="2"/>
      <c r="W2236" s="2" t="s">
        <v>122</v>
      </c>
      <c r="X2236" s="2" t="s">
        <v>64</v>
      </c>
      <c r="Y2236" s="2" t="s">
        <v>65</v>
      </c>
      <c r="Z2236" s="2">
        <v>0</v>
      </c>
      <c r="AA2236" s="2"/>
      <c r="AB2236" s="2"/>
      <c r="AC2236" s="2"/>
      <c r="AD2236" s="2"/>
      <c r="AE2236" s="2" t="s">
        <v>123</v>
      </c>
      <c r="AF2236" s="2" t="s">
        <v>124</v>
      </c>
      <c r="AG2236" s="2" t="s">
        <v>312</v>
      </c>
      <c r="AH2236" s="2" t="s">
        <v>69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2803</v>
      </c>
      <c r="B2237" s="2" t="s">
        <v>2796</v>
      </c>
      <c r="C2237" s="2" t="s">
        <v>47</v>
      </c>
      <c r="D2237" s="2" t="s">
        <v>498</v>
      </c>
      <c r="E2237" s="2" t="s">
        <v>258</v>
      </c>
      <c r="F2237" s="2" t="s">
        <v>228</v>
      </c>
      <c r="G2237" s="2" t="s">
        <v>117</v>
      </c>
      <c r="H2237" s="2" t="s">
        <v>243</v>
      </c>
      <c r="I2237" s="2" t="s">
        <v>53</v>
      </c>
      <c r="J2237" s="2" t="s">
        <v>118</v>
      </c>
      <c r="K2237" s="2" t="s">
        <v>118</v>
      </c>
      <c r="L2237" s="2" t="s">
        <v>119</v>
      </c>
      <c r="M2237" s="2" t="s">
        <v>100</v>
      </c>
      <c r="N2237" s="3">
        <v>44272.15</v>
      </c>
      <c r="O2237" s="3" t="s">
        <v>120</v>
      </c>
      <c r="P2237" s="2"/>
      <c r="Q2237" s="2"/>
      <c r="R2237" s="2" t="s">
        <v>121</v>
      </c>
      <c r="S2237" s="2"/>
      <c r="T2237" s="2" t="s">
        <v>108</v>
      </c>
      <c r="U2237" s="2"/>
      <c r="V2237" s="2"/>
      <c r="W2237" s="2" t="s">
        <v>122</v>
      </c>
      <c r="X2237" s="2" t="s">
        <v>64</v>
      </c>
      <c r="Y2237" s="2" t="s">
        <v>65</v>
      </c>
      <c r="Z2237" s="2">
        <v>0</v>
      </c>
      <c r="AA2237" s="2"/>
      <c r="AB2237" s="2"/>
      <c r="AC2237" s="2"/>
      <c r="AD2237" s="2"/>
      <c r="AE2237" s="2" t="s">
        <v>123</v>
      </c>
      <c r="AF2237" s="2" t="s">
        <v>124</v>
      </c>
      <c r="AG2237" s="2" t="s">
        <v>312</v>
      </c>
      <c r="AH2237" s="2" t="s">
        <v>69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2804</v>
      </c>
      <c r="B2238" s="2" t="s">
        <v>2796</v>
      </c>
      <c r="C2238" s="2" t="s">
        <v>47</v>
      </c>
      <c r="D2238" s="2" t="s">
        <v>498</v>
      </c>
      <c r="E2238" s="2" t="s">
        <v>258</v>
      </c>
      <c r="F2238" s="2" t="s">
        <v>228</v>
      </c>
      <c r="G2238" s="2" t="s">
        <v>117</v>
      </c>
      <c r="H2238" s="2" t="s">
        <v>243</v>
      </c>
      <c r="I2238" s="2"/>
      <c r="J2238" s="2"/>
      <c r="K2238" s="2" t="s">
        <v>147</v>
      </c>
      <c r="L2238" s="2" t="s">
        <v>429</v>
      </c>
      <c r="M2238" s="2" t="s">
        <v>104</v>
      </c>
      <c r="N2238" s="3"/>
      <c r="O2238" s="3"/>
      <c r="P2238" s="2"/>
      <c r="Q2238" s="2" t="s">
        <v>105</v>
      </c>
      <c r="R2238" s="2" t="s">
        <v>106</v>
      </c>
      <c r="S2238" s="2" t="s">
        <v>107</v>
      </c>
      <c r="T2238" s="2" t="s">
        <v>108</v>
      </c>
      <c r="U2238" s="2"/>
      <c r="V2238" s="2" t="s">
        <v>109</v>
      </c>
      <c r="W2238" s="2" t="s">
        <v>110</v>
      </c>
      <c r="X2238" s="2"/>
      <c r="Y2238" s="2" t="s">
        <v>65</v>
      </c>
      <c r="Z2238" s="2">
        <v>0</v>
      </c>
      <c r="AA2238" s="2"/>
      <c r="AB2238" s="2"/>
      <c r="AC2238" s="2"/>
      <c r="AD2238" s="2"/>
      <c r="AE2238" s="2" t="s">
        <v>123</v>
      </c>
      <c r="AF2238" s="2" t="s">
        <v>222</v>
      </c>
      <c r="AG2238" s="2" t="s">
        <v>223</v>
      </c>
      <c r="AH2238" s="2" t="s">
        <v>69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2805</v>
      </c>
      <c r="B2239" s="2" t="s">
        <v>2806</v>
      </c>
      <c r="C2239" s="2" t="s">
        <v>47</v>
      </c>
      <c r="D2239" s="2" t="s">
        <v>2807</v>
      </c>
      <c r="E2239" s="2" t="s">
        <v>744</v>
      </c>
      <c r="F2239" s="2" t="s">
        <v>116</v>
      </c>
      <c r="G2239" s="2" t="s">
        <v>181</v>
      </c>
      <c r="H2239" s="2" t="s">
        <v>52</v>
      </c>
      <c r="I2239" s="2" t="s">
        <v>53</v>
      </c>
      <c r="J2239" s="2" t="s">
        <v>180</v>
      </c>
      <c r="K2239" s="2" t="s">
        <v>180</v>
      </c>
      <c r="L2239" s="2" t="s">
        <v>181</v>
      </c>
      <c r="M2239" s="2" t="s">
        <v>56</v>
      </c>
      <c r="N2239" s="3">
        <v>22</v>
      </c>
      <c r="O2239" s="3" t="s">
        <v>182</v>
      </c>
      <c r="P2239" s="4">
        <f>IF(O2239="吨",N2239*1000,IF(O2239="万立方米",N2239*10000,""))</f>
        <v>220000.0</v>
      </c>
      <c r="Q2239" s="2" t="s">
        <v>183</v>
      </c>
      <c r="R2239" s="2" t="s">
        <v>184</v>
      </c>
      <c r="S2239" s="2" t="s">
        <v>185</v>
      </c>
      <c r="T2239" s="2" t="s">
        <v>75</v>
      </c>
      <c r="U2239" s="4">
        <f>0.001</f>
        <v>0.001</v>
      </c>
      <c r="V2239" s="2" t="s">
        <v>186</v>
      </c>
      <c r="W2239" s="2" t="s">
        <v>187</v>
      </c>
      <c r="X2239" s="2" t="s">
        <v>64</v>
      </c>
      <c r="Y2239" s="2" t="s">
        <v>65</v>
      </c>
      <c r="Z2239" s="2">
        <v>0</v>
      </c>
      <c r="AA2239" s="2"/>
      <c r="AB2239" s="2"/>
      <c r="AC2239" s="4">
        <f>P2239*U2239/1000000</f>
        <v>0.00022</v>
      </c>
      <c r="AD2239" s="4">
        <f>AC2239*(1-Z2239/100)</f>
        <v>0.00022</v>
      </c>
      <c r="AE2239" s="2" t="s">
        <v>66</v>
      </c>
      <c r="AF2239" s="2" t="s">
        <v>67</v>
      </c>
      <c r="AG2239" s="2"/>
      <c r="AH2239" s="2" t="s">
        <v>69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2808</v>
      </c>
      <c r="B2240" s="2" t="s">
        <v>2806</v>
      </c>
      <c r="C2240" s="2" t="s">
        <v>47</v>
      </c>
      <c r="D2240" s="2" t="s">
        <v>2807</v>
      </c>
      <c r="E2240" s="2" t="s">
        <v>744</v>
      </c>
      <c r="F2240" s="2" t="s">
        <v>116</v>
      </c>
      <c r="G2240" s="2" t="s">
        <v>181</v>
      </c>
      <c r="H2240" s="2" t="s">
        <v>52</v>
      </c>
      <c r="I2240" s="2" t="s">
        <v>53</v>
      </c>
      <c r="J2240" s="2" t="s">
        <v>180</v>
      </c>
      <c r="K2240" s="2" t="s">
        <v>180</v>
      </c>
      <c r="L2240" s="2" t="s">
        <v>181</v>
      </c>
      <c r="M2240" s="2" t="s">
        <v>73</v>
      </c>
      <c r="N2240" s="3">
        <v>22</v>
      </c>
      <c r="O2240" s="3" t="s">
        <v>182</v>
      </c>
      <c r="P2240" s="4">
        <f>IF(O2240="吨",N2240*1000,IF(O2240="万立方米",N2240*10000,""))</f>
        <v>220000.0</v>
      </c>
      <c r="Q2240" s="2" t="s">
        <v>183</v>
      </c>
      <c r="R2240" s="2" t="s">
        <v>184</v>
      </c>
      <c r="S2240" s="2" t="s">
        <v>189</v>
      </c>
      <c r="T2240" s="2" t="s">
        <v>75</v>
      </c>
      <c r="U2240" s="4">
        <f>0.35</f>
        <v>0.35</v>
      </c>
      <c r="V2240" s="2" t="s">
        <v>186</v>
      </c>
      <c r="W2240" s="2" t="s">
        <v>190</v>
      </c>
      <c r="X2240" s="2" t="s">
        <v>64</v>
      </c>
      <c r="Y2240" s="2" t="s">
        <v>65</v>
      </c>
      <c r="Z2240" s="2">
        <v>0</v>
      </c>
      <c r="AA2240" s="2"/>
      <c r="AB2240" s="2"/>
      <c r="AC2240" s="4">
        <f>P2240*U2240/1000000</f>
        <v>0.077</v>
      </c>
      <c r="AD2240" s="4">
        <f>AC2240*(1-Z2240/100)</f>
        <v>0.077</v>
      </c>
      <c r="AE2240" s="2" t="s">
        <v>66</v>
      </c>
      <c r="AF2240" s="2" t="s">
        <v>67</v>
      </c>
      <c r="AG2240" s="2"/>
      <c r="AH2240" s="2" t="s">
        <v>69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2809</v>
      </c>
      <c r="B2241" s="2" t="s">
        <v>2806</v>
      </c>
      <c r="C2241" s="2" t="s">
        <v>47</v>
      </c>
      <c r="D2241" s="2" t="s">
        <v>2807</v>
      </c>
      <c r="E2241" s="2" t="s">
        <v>744</v>
      </c>
      <c r="F2241" s="2" t="s">
        <v>116</v>
      </c>
      <c r="G2241" s="2" t="s">
        <v>181</v>
      </c>
      <c r="H2241" s="2" t="s">
        <v>52</v>
      </c>
      <c r="I2241" s="2" t="s">
        <v>53</v>
      </c>
      <c r="J2241" s="2" t="s">
        <v>180</v>
      </c>
      <c r="K2241" s="2" t="s">
        <v>180</v>
      </c>
      <c r="L2241" s="2" t="s">
        <v>181</v>
      </c>
      <c r="M2241" s="2" t="s">
        <v>78</v>
      </c>
      <c r="N2241" s="3">
        <v>22</v>
      </c>
      <c r="O2241" s="3" t="s">
        <v>182</v>
      </c>
      <c r="P2241" s="4">
        <f>IF(O2241="吨",N2241*1000,IF(O2241="万立方米",N2241*10000,""))</f>
        <v>220000.0</v>
      </c>
      <c r="Q2241" s="2" t="s">
        <v>183</v>
      </c>
      <c r="R2241" s="2" t="s">
        <v>184</v>
      </c>
      <c r="S2241" s="2" t="s">
        <v>192</v>
      </c>
      <c r="T2241" s="2" t="s">
        <v>75</v>
      </c>
      <c r="U2241" s="4">
        <f>1.2</f>
        <v>1.2</v>
      </c>
      <c r="V2241" s="2" t="s">
        <v>186</v>
      </c>
      <c r="W2241" s="2" t="s">
        <v>193</v>
      </c>
      <c r="X2241" s="2" t="s">
        <v>64</v>
      </c>
      <c r="Y2241" s="2" t="s">
        <v>65</v>
      </c>
      <c r="Z2241" s="2">
        <v>0</v>
      </c>
      <c r="AA2241" s="2"/>
      <c r="AB2241" s="2"/>
      <c r="AC2241" s="4">
        <f>P2241*U2241/1000000</f>
        <v>0.264</v>
      </c>
      <c r="AD2241" s="4">
        <f>AC2241*(1-Z2241/100)</f>
        <v>0.264</v>
      </c>
      <c r="AE2241" s="2" t="s">
        <v>66</v>
      </c>
      <c r="AF2241" s="2" t="s">
        <v>67</v>
      </c>
      <c r="AG2241" s="2"/>
      <c r="AH2241" s="2" t="s">
        <v>69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2810</v>
      </c>
      <c r="B2242" s="2" t="s">
        <v>2806</v>
      </c>
      <c r="C2242" s="2" t="s">
        <v>47</v>
      </c>
      <c r="D2242" s="2" t="s">
        <v>2807</v>
      </c>
      <c r="E2242" s="2" t="s">
        <v>744</v>
      </c>
      <c r="F2242" s="2" t="s">
        <v>116</v>
      </c>
      <c r="G2242" s="2" t="s">
        <v>181</v>
      </c>
      <c r="H2242" s="2" t="s">
        <v>52</v>
      </c>
      <c r="I2242" s="2" t="s">
        <v>53</v>
      </c>
      <c r="J2242" s="2" t="s">
        <v>180</v>
      </c>
      <c r="K2242" s="2" t="s">
        <v>180</v>
      </c>
      <c r="L2242" s="2" t="s">
        <v>181</v>
      </c>
      <c r="M2242" s="2" t="s">
        <v>82</v>
      </c>
      <c r="N2242" s="3">
        <v>22</v>
      </c>
      <c r="O2242" s="3" t="s">
        <v>182</v>
      </c>
      <c r="P2242" s="4">
        <f>IF(O2242="吨",N2242*1000,IF(O2242="万立方米",N2242*10000,""))</f>
        <v>220000.0</v>
      </c>
      <c r="Q2242" s="2" t="s">
        <v>183</v>
      </c>
      <c r="R2242" s="2" t="s">
        <v>184</v>
      </c>
      <c r="S2242" s="2" t="s">
        <v>195</v>
      </c>
      <c r="T2242" s="2" t="s">
        <v>75</v>
      </c>
      <c r="U2242" s="4">
        <f>0.002</f>
        <v>0.002</v>
      </c>
      <c r="V2242" s="2" t="s">
        <v>186</v>
      </c>
      <c r="W2242" s="2" t="s">
        <v>196</v>
      </c>
      <c r="X2242" s="2" t="s">
        <v>64</v>
      </c>
      <c r="Y2242" s="2" t="s">
        <v>65</v>
      </c>
      <c r="Z2242" s="2">
        <v>0</v>
      </c>
      <c r="AA2242" s="2"/>
      <c r="AB2242" s="2"/>
      <c r="AC2242" s="4">
        <f>P2242*U2242/1000000</f>
        <v>0.00044</v>
      </c>
      <c r="AD2242" s="4">
        <f>AC2242*(1-Z2242/100)</f>
        <v>0.00044</v>
      </c>
      <c r="AE2242" s="2" t="s">
        <v>66</v>
      </c>
      <c r="AF2242" s="2" t="s">
        <v>67</v>
      </c>
      <c r="AG2242" s="2"/>
      <c r="AH2242" s="2" t="s">
        <v>69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2811</v>
      </c>
      <c r="B2243" s="2" t="s">
        <v>2806</v>
      </c>
      <c r="C2243" s="2" t="s">
        <v>47</v>
      </c>
      <c r="D2243" s="2" t="s">
        <v>2807</v>
      </c>
      <c r="E2243" s="2" t="s">
        <v>744</v>
      </c>
      <c r="F2243" s="2" t="s">
        <v>116</v>
      </c>
      <c r="G2243" s="2" t="s">
        <v>181</v>
      </c>
      <c r="H2243" s="2" t="s">
        <v>52</v>
      </c>
      <c r="I2243" s="2" t="s">
        <v>53</v>
      </c>
      <c r="J2243" s="2" t="s">
        <v>180</v>
      </c>
      <c r="K2243" s="2" t="s">
        <v>180</v>
      </c>
      <c r="L2243" s="2" t="s">
        <v>181</v>
      </c>
      <c r="M2243" s="2" t="s">
        <v>86</v>
      </c>
      <c r="N2243" s="3">
        <v>22</v>
      </c>
      <c r="O2243" s="3" t="s">
        <v>182</v>
      </c>
      <c r="P2243" s="4">
        <f>IF(O2243="吨",N2243*1000,IF(O2243="万立方米",N2243*10000,""))</f>
        <v>220000.0</v>
      </c>
      <c r="Q2243" s="2" t="s">
        <v>183</v>
      </c>
      <c r="R2243" s="2" t="s">
        <v>184</v>
      </c>
      <c r="S2243" s="2" t="s">
        <v>198</v>
      </c>
      <c r="T2243" s="2" t="s">
        <v>75</v>
      </c>
      <c r="U2243" s="4">
        <f>0.01</f>
        <v>0.01</v>
      </c>
      <c r="V2243" s="2" t="s">
        <v>186</v>
      </c>
      <c r="W2243" s="2" t="s">
        <v>199</v>
      </c>
      <c r="X2243" s="2" t="s">
        <v>64</v>
      </c>
      <c r="Y2243" s="2" t="s">
        <v>65</v>
      </c>
      <c r="Z2243" s="2">
        <v>0</v>
      </c>
      <c r="AA2243" s="2"/>
      <c r="AB2243" s="2"/>
      <c r="AC2243" s="4">
        <f>P2243*U2243/1000000</f>
        <v>0.0022</v>
      </c>
      <c r="AD2243" s="4">
        <f>AC2244*(1-AA2243/100)+(AC2243-AC2244)*(1-AB2243/100)</f>
        <v>0.0022</v>
      </c>
      <c r="AE2243" s="2" t="s">
        <v>66</v>
      </c>
      <c r="AF2243" s="2" t="s">
        <v>67</v>
      </c>
      <c r="AG2243" s="2"/>
      <c r="AH2243" s="2" t="s">
        <v>69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2812</v>
      </c>
      <c r="B2244" s="2" t="s">
        <v>2806</v>
      </c>
      <c r="C2244" s="2" t="s">
        <v>47</v>
      </c>
      <c r="D2244" s="2" t="s">
        <v>2807</v>
      </c>
      <c r="E2244" s="2" t="s">
        <v>744</v>
      </c>
      <c r="F2244" s="2" t="s">
        <v>116</v>
      </c>
      <c r="G2244" s="2" t="s">
        <v>181</v>
      </c>
      <c r="H2244" s="2" t="s">
        <v>52</v>
      </c>
      <c r="I2244" s="2" t="s">
        <v>53</v>
      </c>
      <c r="J2244" s="2" t="s">
        <v>180</v>
      </c>
      <c r="K2244" s="2" t="s">
        <v>180</v>
      </c>
      <c r="L2244" s="2" t="s">
        <v>181</v>
      </c>
      <c r="M2244" s="2" t="s">
        <v>91</v>
      </c>
      <c r="N2244" s="3">
        <v>22</v>
      </c>
      <c r="O2244" s="3" t="s">
        <v>182</v>
      </c>
      <c r="P2244" s="4">
        <f>IF(O2244="吨",N2244*1000,IF(O2244="万立方米",N2244*10000,""))</f>
        <v>220000.0</v>
      </c>
      <c r="Q2244" s="2" t="s">
        <v>183</v>
      </c>
      <c r="R2244" s="2" t="s">
        <v>184</v>
      </c>
      <c r="S2244" s="2" t="s">
        <v>201</v>
      </c>
      <c r="T2244" s="2" t="s">
        <v>75</v>
      </c>
      <c r="U2244" s="4">
        <f>0.005</f>
        <v>0.005</v>
      </c>
      <c r="V2244" s="2" t="s">
        <v>186</v>
      </c>
      <c r="W2244" s="2" t="s">
        <v>202</v>
      </c>
      <c r="X2244" s="2" t="s">
        <v>64</v>
      </c>
      <c r="Y2244" s="2" t="s">
        <v>65</v>
      </c>
      <c r="Z2244" s="2">
        <v>0</v>
      </c>
      <c r="AA2244" s="2"/>
      <c r="AB2244" s="2"/>
      <c r="AC2244" s="4">
        <f>P2244*U2244/1000000</f>
        <v>0.0011</v>
      </c>
      <c r="AD2244" s="4">
        <f>AC2244*(1-Z2244/100)</f>
        <v>0.0011</v>
      </c>
      <c r="AE2244" s="2" t="s">
        <v>66</v>
      </c>
      <c r="AF2244" s="2" t="s">
        <v>67</v>
      </c>
      <c r="AG2244" s="2"/>
      <c r="AH2244" s="2" t="s">
        <v>69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2813</v>
      </c>
      <c r="B2245" s="2" t="s">
        <v>2806</v>
      </c>
      <c r="C2245" s="2" t="s">
        <v>47</v>
      </c>
      <c r="D2245" s="2" t="s">
        <v>2807</v>
      </c>
      <c r="E2245" s="2" t="s">
        <v>744</v>
      </c>
      <c r="F2245" s="2" t="s">
        <v>116</v>
      </c>
      <c r="G2245" s="2" t="s">
        <v>181</v>
      </c>
      <c r="H2245" s="2" t="s">
        <v>52</v>
      </c>
      <c r="I2245" s="2" t="s">
        <v>53</v>
      </c>
      <c r="J2245" s="2" t="s">
        <v>180</v>
      </c>
      <c r="K2245" s="2" t="s">
        <v>180</v>
      </c>
      <c r="L2245" s="2" t="s">
        <v>181</v>
      </c>
      <c r="M2245" s="2" t="s">
        <v>95</v>
      </c>
      <c r="N2245" s="3">
        <v>22</v>
      </c>
      <c r="O2245" s="3" t="s">
        <v>182</v>
      </c>
      <c r="P2245" s="4">
        <f>IF(O2245="吨",N2245*1000,IF(O2245="万立方米",N2245*10000,""))</f>
        <v>220000.0</v>
      </c>
      <c r="Q2245" s="2" t="s">
        <v>183</v>
      </c>
      <c r="R2245" s="2" t="s">
        <v>184</v>
      </c>
      <c r="S2245" s="2" t="s">
        <v>204</v>
      </c>
      <c r="T2245" s="2" t="s">
        <v>75</v>
      </c>
      <c r="U2245" s="4">
        <f>0.005</f>
        <v>0.005</v>
      </c>
      <c r="V2245" s="2" t="s">
        <v>186</v>
      </c>
      <c r="W2245" s="2" t="s">
        <v>205</v>
      </c>
      <c r="X2245" s="2" t="s">
        <v>64</v>
      </c>
      <c r="Y2245" s="2" t="s">
        <v>65</v>
      </c>
      <c r="Z2245" s="2">
        <v>0</v>
      </c>
      <c r="AA2245" s="2"/>
      <c r="AB2245" s="2"/>
      <c r="AC2245" s="4">
        <f>P2245*U2245/1000000</f>
        <v>0.0011</v>
      </c>
      <c r="AD2245" s="4">
        <f>AC2245*(1-Z2245/100)</f>
        <v>0.0011</v>
      </c>
      <c r="AE2245" s="2" t="s">
        <v>66</v>
      </c>
      <c r="AF2245" s="2" t="s">
        <v>67</v>
      </c>
      <c r="AG2245" s="2"/>
      <c r="AH2245" s="2" t="s">
        <v>69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2814</v>
      </c>
      <c r="B2246" s="2" t="s">
        <v>2806</v>
      </c>
      <c r="C2246" s="2" t="s">
        <v>47</v>
      </c>
      <c r="D2246" s="2" t="s">
        <v>2807</v>
      </c>
      <c r="E2246" s="2" t="s">
        <v>744</v>
      </c>
      <c r="F2246" s="2" t="s">
        <v>116</v>
      </c>
      <c r="G2246" s="2" t="s">
        <v>181</v>
      </c>
      <c r="H2246" s="2" t="s">
        <v>52</v>
      </c>
      <c r="I2246" s="2" t="s">
        <v>53</v>
      </c>
      <c r="J2246" s="2" t="s">
        <v>180</v>
      </c>
      <c r="K2246" s="2" t="s">
        <v>180</v>
      </c>
      <c r="L2246" s="2" t="s">
        <v>181</v>
      </c>
      <c r="M2246" s="2" t="s">
        <v>100</v>
      </c>
      <c r="N2246" s="3">
        <v>22</v>
      </c>
      <c r="O2246" s="3" t="s">
        <v>182</v>
      </c>
      <c r="P2246" s="4">
        <f>IF(O2246="吨",N2246*1000,IF(O2246="万立方米",N2246*10000,""))</f>
        <v>220000.0</v>
      </c>
      <c r="Q2246" s="2" t="s">
        <v>183</v>
      </c>
      <c r="R2246" s="2" t="s">
        <v>184</v>
      </c>
      <c r="S2246" s="2" t="s">
        <v>207</v>
      </c>
      <c r="T2246" s="2" t="s">
        <v>75</v>
      </c>
      <c r="U2246" s="4">
        <f>0.02</f>
        <v>0.02</v>
      </c>
      <c r="V2246" s="2" t="s">
        <v>186</v>
      </c>
      <c r="W2246" s="2" t="s">
        <v>208</v>
      </c>
      <c r="X2246" s="2" t="s">
        <v>64</v>
      </c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/>
      <c r="AH2246" s="2" t="s">
        <v>69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2815</v>
      </c>
      <c r="B2247" s="2" t="s">
        <v>2806</v>
      </c>
      <c r="C2247" s="2" t="s">
        <v>47</v>
      </c>
      <c r="D2247" s="2" t="s">
        <v>2807</v>
      </c>
      <c r="E2247" s="2" t="s">
        <v>744</v>
      </c>
      <c r="F2247" s="2" t="s">
        <v>116</v>
      </c>
      <c r="G2247" s="2" t="s">
        <v>181</v>
      </c>
      <c r="H2247" s="2" t="s">
        <v>52</v>
      </c>
      <c r="I2247" s="2"/>
      <c r="J2247" s="2"/>
      <c r="K2247" s="2"/>
      <c r="L2247" s="2"/>
      <c r="M2247" s="2" t="s">
        <v>104</v>
      </c>
      <c r="N2247" s="3"/>
      <c r="O2247" s="3"/>
      <c r="P2247" s="4">
        <v>0.0</v>
      </c>
      <c r="Q2247" s="2" t="s">
        <v>105</v>
      </c>
      <c r="R2247" s="2" t="s">
        <v>106</v>
      </c>
      <c r="S2247" s="2" t="s">
        <v>107</v>
      </c>
      <c r="T2247" s="2" t="s">
        <v>108</v>
      </c>
      <c r="U2247" s="4">
        <f>0.0</f>
        <v>0.0</v>
      </c>
      <c r="V2247" s="2" t="s">
        <v>109</v>
      </c>
      <c r="W2247" s="2" t="s">
        <v>110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134</v>
      </c>
      <c r="AH2247" s="2" t="s">
        <v>69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2816</v>
      </c>
      <c r="B2248" s="2" t="s">
        <v>2817</v>
      </c>
      <c r="C2248" s="2" t="s">
        <v>47</v>
      </c>
      <c r="D2248" s="2" t="s">
        <v>1354</v>
      </c>
      <c r="E2248" s="2" t="s">
        <v>744</v>
      </c>
      <c r="F2248" s="2" t="s">
        <v>228</v>
      </c>
      <c r="G2248" s="2" t="s">
        <v>117</v>
      </c>
      <c r="H2248" s="2" t="s">
        <v>52</v>
      </c>
      <c r="I2248" s="2" t="s">
        <v>53</v>
      </c>
      <c r="J2248" s="2" t="s">
        <v>230</v>
      </c>
      <c r="K2248" s="2" t="s">
        <v>55</v>
      </c>
      <c r="L2248" s="2" t="s">
        <v>51</v>
      </c>
      <c r="M2248" s="2" t="s">
        <v>56</v>
      </c>
      <c r="N2248" s="3">
        <v>118626.16</v>
      </c>
      <c r="O2248" s="3" t="s">
        <v>57</v>
      </c>
      <c r="P2248" s="4">
        <f>IF(O2248="吨",N2248*1000,IF(O2248="万立方米",N2248*10000,""))</f>
        <v>118626160.0</v>
      </c>
      <c r="Q2248" s="2" t="s">
        <v>58</v>
      </c>
      <c r="R2248" s="2" t="s">
        <v>59</v>
      </c>
      <c r="S2248" s="2" t="s">
        <v>60</v>
      </c>
      <c r="T2248" s="2" t="s">
        <v>61</v>
      </c>
      <c r="U2248" s="4">
        <f>0.06</f>
        <v>0.06</v>
      </c>
      <c r="V2248" s="2" t="s">
        <v>62</v>
      </c>
      <c r="W2248" s="2" t="s">
        <v>63</v>
      </c>
      <c r="X2248" s="2" t="s">
        <v>64</v>
      </c>
      <c r="Y2248" s="2" t="s">
        <v>65</v>
      </c>
      <c r="Z2248" s="2">
        <v>0</v>
      </c>
      <c r="AA2248" s="2"/>
      <c r="AB2248" s="2"/>
      <c r="AC2248" s="4">
        <f>P2248*U2248/1000000</f>
        <v>7.1175695999999995</v>
      </c>
      <c r="AD2248" s="4">
        <f>AC2248*(1-Z2248/100)</f>
        <v>7.1175695999999995</v>
      </c>
      <c r="AE2248" s="2" t="s">
        <v>66</v>
      </c>
      <c r="AF2248" s="2" t="s">
        <v>67</v>
      </c>
      <c r="AG2248" s="2" t="s">
        <v>68</v>
      </c>
      <c r="AH2248" s="2" t="s">
        <v>69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2818</v>
      </c>
      <c r="B2249" s="2" t="s">
        <v>2817</v>
      </c>
      <c r="C2249" s="2" t="s">
        <v>47</v>
      </c>
      <c r="D2249" s="2" t="s">
        <v>1354</v>
      </c>
      <c r="E2249" s="2" t="s">
        <v>744</v>
      </c>
      <c r="F2249" s="2" t="s">
        <v>228</v>
      </c>
      <c r="G2249" s="2" t="s">
        <v>117</v>
      </c>
      <c r="H2249" s="2" t="s">
        <v>52</v>
      </c>
      <c r="I2249" s="2" t="s">
        <v>53</v>
      </c>
      <c r="J2249" s="2" t="s">
        <v>230</v>
      </c>
      <c r="K2249" s="2" t="s">
        <v>55</v>
      </c>
      <c r="L2249" s="2" t="s">
        <v>51</v>
      </c>
      <c r="M2249" s="2" t="s">
        <v>73</v>
      </c>
      <c r="N2249" s="3">
        <v>118626.16</v>
      </c>
      <c r="O2249" s="3" t="s">
        <v>57</v>
      </c>
      <c r="P2249" s="4">
        <f>IF(O2249="吨",N2249*1000,IF(O2249="万立方米",N2249*10000,""))</f>
        <v>118626160.0</v>
      </c>
      <c r="Q2249" s="2" t="s">
        <v>58</v>
      </c>
      <c r="R2249" s="2" t="s">
        <v>59</v>
      </c>
      <c r="S2249" s="2" t="s">
        <v>74</v>
      </c>
      <c r="T2249" s="2" t="s">
        <v>75</v>
      </c>
      <c r="U2249" s="4">
        <f>1.5</f>
        <v>1.5</v>
      </c>
      <c r="V2249" s="2" t="s">
        <v>62</v>
      </c>
      <c r="W2249" s="2" t="s">
        <v>76</v>
      </c>
      <c r="X2249" s="2" t="s">
        <v>64</v>
      </c>
      <c r="Y2249" s="2" t="s">
        <v>65</v>
      </c>
      <c r="Z2249" s="2">
        <v>0</v>
      </c>
      <c r="AA2249" s="2"/>
      <c r="AB2249" s="2"/>
      <c r="AC2249" s="4">
        <f>P2249*U2249/1000000</f>
        <v>177.93924</v>
      </c>
      <c r="AD2249" s="4">
        <f>AC2249*(1-Z2249/100)</f>
        <v>177.93924</v>
      </c>
      <c r="AE2249" s="2" t="s">
        <v>66</v>
      </c>
      <c r="AF2249" s="2" t="s">
        <v>67</v>
      </c>
      <c r="AG2249" s="2" t="s">
        <v>68</v>
      </c>
      <c r="AH2249" s="2" t="s">
        <v>69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2819</v>
      </c>
      <c r="B2250" s="2" t="s">
        <v>2817</v>
      </c>
      <c r="C2250" s="2" t="s">
        <v>47</v>
      </c>
      <c r="D2250" s="2" t="s">
        <v>1354</v>
      </c>
      <c r="E2250" s="2" t="s">
        <v>744</v>
      </c>
      <c r="F2250" s="2" t="s">
        <v>228</v>
      </c>
      <c r="G2250" s="2" t="s">
        <v>117</v>
      </c>
      <c r="H2250" s="2" t="s">
        <v>52</v>
      </c>
      <c r="I2250" s="2" t="s">
        <v>53</v>
      </c>
      <c r="J2250" s="2" t="s">
        <v>230</v>
      </c>
      <c r="K2250" s="2" t="s">
        <v>55</v>
      </c>
      <c r="L2250" s="2" t="s">
        <v>51</v>
      </c>
      <c r="M2250" s="2" t="s">
        <v>78</v>
      </c>
      <c r="N2250" s="3">
        <v>118626.16</v>
      </c>
      <c r="O2250" s="3" t="s">
        <v>57</v>
      </c>
      <c r="P2250" s="4">
        <f>IF(O2250="吨",N2250*1000,IF(O2250="万立方米",N2250*10000,""))</f>
        <v>118626160.0</v>
      </c>
      <c r="Q2250" s="2" t="s">
        <v>58</v>
      </c>
      <c r="R2250" s="2" t="s">
        <v>59</v>
      </c>
      <c r="S2250" s="2" t="s">
        <v>79</v>
      </c>
      <c r="T2250" s="2" t="s">
        <v>75</v>
      </c>
      <c r="U2250" s="4">
        <f>6.0</f>
        <v>6.0</v>
      </c>
      <c r="V2250" s="2" t="s">
        <v>62</v>
      </c>
      <c r="W2250" s="2" t="s">
        <v>80</v>
      </c>
      <c r="X2250" s="2" t="s">
        <v>64</v>
      </c>
      <c r="Y2250" s="2" t="s">
        <v>65</v>
      </c>
      <c r="Z2250" s="2">
        <v>0</v>
      </c>
      <c r="AA2250" s="2"/>
      <c r="AB2250" s="2"/>
      <c r="AC2250" s="4">
        <f>P2250*U2250/1000000</f>
        <v>711.75696</v>
      </c>
      <c r="AD2250" s="4">
        <f>AC2250*(1-Z2250/100)</f>
        <v>711.75696</v>
      </c>
      <c r="AE2250" s="2" t="s">
        <v>66</v>
      </c>
      <c r="AF2250" s="2" t="s">
        <v>67</v>
      </c>
      <c r="AG2250" s="2" t="s">
        <v>68</v>
      </c>
      <c r="AH2250" s="2" t="s">
        <v>69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2820</v>
      </c>
      <c r="B2251" s="2" t="s">
        <v>2817</v>
      </c>
      <c r="C2251" s="2" t="s">
        <v>47</v>
      </c>
      <c r="D2251" s="2" t="s">
        <v>1354</v>
      </c>
      <c r="E2251" s="2" t="s">
        <v>744</v>
      </c>
      <c r="F2251" s="2" t="s">
        <v>228</v>
      </c>
      <c r="G2251" s="2" t="s">
        <v>117</v>
      </c>
      <c r="H2251" s="2" t="s">
        <v>52</v>
      </c>
      <c r="I2251" s="2" t="s">
        <v>53</v>
      </c>
      <c r="J2251" s="2" t="s">
        <v>230</v>
      </c>
      <c r="K2251" s="2" t="s">
        <v>55</v>
      </c>
      <c r="L2251" s="2" t="s">
        <v>51</v>
      </c>
      <c r="M2251" s="2" t="s">
        <v>82</v>
      </c>
      <c r="N2251" s="3">
        <v>118626.16</v>
      </c>
      <c r="O2251" s="3" t="s">
        <v>57</v>
      </c>
      <c r="P2251" s="4">
        <f>IF(O2251="吨",N2251*1000,IF(O2251="万立方米",N2251*10000,""))</f>
        <v>118626160.0</v>
      </c>
      <c r="Q2251" s="2" t="s">
        <v>58</v>
      </c>
      <c r="R2251" s="2" t="s">
        <v>59</v>
      </c>
      <c r="S2251" s="2" t="s">
        <v>83</v>
      </c>
      <c r="T2251" s="2" t="s">
        <v>61</v>
      </c>
      <c r="U2251" s="4">
        <f>0.35</f>
        <v>0.35</v>
      </c>
      <c r="V2251" s="2" t="s">
        <v>62</v>
      </c>
      <c r="W2251" s="2" t="s">
        <v>84</v>
      </c>
      <c r="X2251" s="2" t="s">
        <v>64</v>
      </c>
      <c r="Y2251" s="2" t="s">
        <v>65</v>
      </c>
      <c r="Z2251" s="2">
        <v>0</v>
      </c>
      <c r="AA2251" s="2"/>
      <c r="AB2251" s="2"/>
      <c r="AC2251" s="4">
        <f>P2251*U2251/1000000</f>
        <v>41.519156</v>
      </c>
      <c r="AD2251" s="4">
        <f>AC2251*(1-Z2251/100)</f>
        <v>41.519156</v>
      </c>
      <c r="AE2251" s="2" t="s">
        <v>66</v>
      </c>
      <c r="AF2251" s="2" t="s">
        <v>67</v>
      </c>
      <c r="AG2251" s="2" t="s">
        <v>68</v>
      </c>
      <c r="AH2251" s="2" t="s">
        <v>69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2821</v>
      </c>
      <c r="B2252" s="2" t="s">
        <v>2817</v>
      </c>
      <c r="C2252" s="2" t="s">
        <v>47</v>
      </c>
      <c r="D2252" s="2" t="s">
        <v>1354</v>
      </c>
      <c r="E2252" s="2" t="s">
        <v>744</v>
      </c>
      <c r="F2252" s="2" t="s">
        <v>228</v>
      </c>
      <c r="G2252" s="2" t="s">
        <v>117</v>
      </c>
      <c r="H2252" s="2" t="s">
        <v>52</v>
      </c>
      <c r="I2252" s="2" t="s">
        <v>53</v>
      </c>
      <c r="J2252" s="2" t="s">
        <v>230</v>
      </c>
      <c r="K2252" s="2" t="s">
        <v>55</v>
      </c>
      <c r="L2252" s="2" t="s">
        <v>51</v>
      </c>
      <c r="M2252" s="2" t="s">
        <v>86</v>
      </c>
      <c r="N2252" s="3">
        <v>118626.16</v>
      </c>
      <c r="O2252" s="3" t="s">
        <v>57</v>
      </c>
      <c r="P2252" s="4">
        <f>IF(O2252="吨",N2252*1000,IF(O2252="万立方米",N2252*10000,""))</f>
        <v>118626160.0</v>
      </c>
      <c r="Q2252" s="2" t="s">
        <v>58</v>
      </c>
      <c r="R2252" s="2" t="s">
        <v>59</v>
      </c>
      <c r="S2252" s="2" t="s">
        <v>87</v>
      </c>
      <c r="T2252" s="2" t="s">
        <v>88</v>
      </c>
      <c r="U2252" s="4">
        <f>0.75</f>
        <v>0.75</v>
      </c>
      <c r="V2252" s="2" t="s">
        <v>62</v>
      </c>
      <c r="W2252" s="2" t="s">
        <v>89</v>
      </c>
      <c r="X2252" s="2" t="s">
        <v>64</v>
      </c>
      <c r="Y2252" s="2" t="s">
        <v>65</v>
      </c>
      <c r="Z2252" s="2">
        <v>0</v>
      </c>
      <c r="AA2252" s="2"/>
      <c r="AB2252" s="2"/>
      <c r="AC2252" s="4">
        <f>P2252*U2252/1000000</f>
        <v>88.96962</v>
      </c>
      <c r="AD2252" s="4">
        <f>AC2253*(1-AA2252/100)+(AC2252-AC2253)*(1-AB2252/100)</f>
        <v>88.96962</v>
      </c>
      <c r="AE2252" s="2" t="s">
        <v>66</v>
      </c>
      <c r="AF2252" s="2" t="s">
        <v>67</v>
      </c>
      <c r="AG2252" s="2" t="s">
        <v>68</v>
      </c>
      <c r="AH2252" s="2" t="s">
        <v>69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2822</v>
      </c>
      <c r="B2253" s="2" t="s">
        <v>2817</v>
      </c>
      <c r="C2253" s="2" t="s">
        <v>47</v>
      </c>
      <c r="D2253" s="2" t="s">
        <v>1354</v>
      </c>
      <c r="E2253" s="2" t="s">
        <v>744</v>
      </c>
      <c r="F2253" s="2" t="s">
        <v>228</v>
      </c>
      <c r="G2253" s="2" t="s">
        <v>117</v>
      </c>
      <c r="H2253" s="2" t="s">
        <v>52</v>
      </c>
      <c r="I2253" s="2" t="s">
        <v>53</v>
      </c>
      <c r="J2253" s="2" t="s">
        <v>230</v>
      </c>
      <c r="K2253" s="2" t="s">
        <v>55</v>
      </c>
      <c r="L2253" s="2" t="s">
        <v>51</v>
      </c>
      <c r="M2253" s="2" t="s">
        <v>91</v>
      </c>
      <c r="N2253" s="3">
        <v>118626.16</v>
      </c>
      <c r="O2253" s="3" t="s">
        <v>57</v>
      </c>
      <c r="P2253" s="4">
        <f>IF(O2253="吨",N2253*1000,IF(O2253="万立方米",N2253*10000,""))</f>
        <v>118626160.0</v>
      </c>
      <c r="Q2253" s="2" t="s">
        <v>58</v>
      </c>
      <c r="R2253" s="2" t="s">
        <v>59</v>
      </c>
      <c r="S2253" s="2" t="s">
        <v>92</v>
      </c>
      <c r="T2253" s="2" t="s">
        <v>88</v>
      </c>
      <c r="U2253" s="4">
        <f>0.75</f>
        <v>0.75</v>
      </c>
      <c r="V2253" s="2" t="s">
        <v>62</v>
      </c>
      <c r="W2253" s="2" t="s">
        <v>93</v>
      </c>
      <c r="X2253" s="2" t="s">
        <v>64</v>
      </c>
      <c r="Y2253" s="2" t="s">
        <v>65</v>
      </c>
      <c r="Z2253" s="2">
        <v>0</v>
      </c>
      <c r="AA2253" s="2"/>
      <c r="AB2253" s="2"/>
      <c r="AC2253" s="4">
        <f>P2253*U2253/1000000</f>
        <v>88.96962</v>
      </c>
      <c r="AD2253" s="4">
        <f>AC2253*(1-Z2253/100)</f>
        <v>88.96962</v>
      </c>
      <c r="AE2253" s="2" t="s">
        <v>66</v>
      </c>
      <c r="AF2253" s="2" t="s">
        <v>67</v>
      </c>
      <c r="AG2253" s="2" t="s">
        <v>68</v>
      </c>
      <c r="AH2253" s="2" t="s">
        <v>69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2823</v>
      </c>
      <c r="B2254" s="2" t="s">
        <v>2817</v>
      </c>
      <c r="C2254" s="2" t="s">
        <v>47</v>
      </c>
      <c r="D2254" s="2" t="s">
        <v>1354</v>
      </c>
      <c r="E2254" s="2" t="s">
        <v>744</v>
      </c>
      <c r="F2254" s="2" t="s">
        <v>228</v>
      </c>
      <c r="G2254" s="2" t="s">
        <v>117</v>
      </c>
      <c r="H2254" s="2" t="s">
        <v>52</v>
      </c>
      <c r="I2254" s="2" t="s">
        <v>53</v>
      </c>
      <c r="J2254" s="2" t="s">
        <v>230</v>
      </c>
      <c r="K2254" s="2" t="s">
        <v>55</v>
      </c>
      <c r="L2254" s="2" t="s">
        <v>51</v>
      </c>
      <c r="M2254" s="2" t="s">
        <v>95</v>
      </c>
      <c r="N2254" s="3">
        <v>118626.16</v>
      </c>
      <c r="O2254" s="3" t="s">
        <v>57</v>
      </c>
      <c r="P2254" s="4">
        <f>IF(O2254="吨",N2254*1000,IF(O2254="万立方米",N2254*10000,""))</f>
        <v>118626160.0</v>
      </c>
      <c r="Q2254" s="2" t="s">
        <v>58</v>
      </c>
      <c r="R2254" s="2" t="s">
        <v>59</v>
      </c>
      <c r="S2254" s="2" t="s">
        <v>96</v>
      </c>
      <c r="T2254" s="2" t="s">
        <v>97</v>
      </c>
      <c r="U2254" s="4">
        <f>1.7</f>
        <v>1.7</v>
      </c>
      <c r="V2254" s="2" t="s">
        <v>62</v>
      </c>
      <c r="W2254" s="2" t="s">
        <v>98</v>
      </c>
      <c r="X2254" s="2" t="s">
        <v>64</v>
      </c>
      <c r="Y2254" s="2" t="s">
        <v>65</v>
      </c>
      <c r="Z2254" s="2">
        <v>0</v>
      </c>
      <c r="AA2254" s="2"/>
      <c r="AB2254" s="2"/>
      <c r="AC2254" s="4">
        <f>P2254*U2254/1000000</f>
        <v>201.664472</v>
      </c>
      <c r="AD2254" s="4">
        <f>AC2254*(1-Z2254/100)</f>
        <v>201.664472</v>
      </c>
      <c r="AE2254" s="2" t="s">
        <v>66</v>
      </c>
      <c r="AF2254" s="2" t="s">
        <v>67</v>
      </c>
      <c r="AG2254" s="2" t="s">
        <v>68</v>
      </c>
      <c r="AH2254" s="2" t="s">
        <v>69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2824</v>
      </c>
      <c r="B2255" s="2" t="s">
        <v>2817</v>
      </c>
      <c r="C2255" s="2" t="s">
        <v>47</v>
      </c>
      <c r="D2255" s="2" t="s">
        <v>1354</v>
      </c>
      <c r="E2255" s="2" t="s">
        <v>744</v>
      </c>
      <c r="F2255" s="2" t="s">
        <v>228</v>
      </c>
      <c r="G2255" s="2" t="s">
        <v>117</v>
      </c>
      <c r="H2255" s="2" t="s">
        <v>52</v>
      </c>
      <c r="I2255" s="2" t="s">
        <v>53</v>
      </c>
      <c r="J2255" s="2" t="s">
        <v>230</v>
      </c>
      <c r="K2255" s="2" t="s">
        <v>55</v>
      </c>
      <c r="L2255" s="2" t="s">
        <v>51</v>
      </c>
      <c r="M2255" s="2" t="s">
        <v>100</v>
      </c>
      <c r="N2255" s="3">
        <v>118626.16</v>
      </c>
      <c r="O2255" s="3" t="s">
        <v>57</v>
      </c>
      <c r="P2255" s="4">
        <f>IF(O2255="吨",N2255*1000,IF(O2255="万立方米",N2255*10000,""))</f>
        <v>118626160.0</v>
      </c>
      <c r="Q2255" s="2" t="s">
        <v>58</v>
      </c>
      <c r="R2255" s="2" t="s">
        <v>59</v>
      </c>
      <c r="S2255" s="2" t="s">
        <v>101</v>
      </c>
      <c r="T2255" s="2" t="s">
        <v>75</v>
      </c>
      <c r="U2255" s="4">
        <f>0.12</f>
        <v>0.12</v>
      </c>
      <c r="V2255" s="2" t="s">
        <v>62</v>
      </c>
      <c r="W2255" s="2" t="s">
        <v>102</v>
      </c>
      <c r="X2255" s="2" t="s">
        <v>64</v>
      </c>
      <c r="Y2255" s="2" t="s">
        <v>65</v>
      </c>
      <c r="Z2255" s="2">
        <v>0</v>
      </c>
      <c r="AA2255" s="2"/>
      <c r="AB2255" s="2"/>
      <c r="AC2255" s="4">
        <f>P2255*U2255/1000000</f>
        <v>14.235139199999999</v>
      </c>
      <c r="AD2255" s="4">
        <f>AC2255*(1-Z2255/100)</f>
        <v>14.235139199999999</v>
      </c>
      <c r="AE2255" s="2" t="s">
        <v>66</v>
      </c>
      <c r="AF2255" s="2" t="s">
        <v>67</v>
      </c>
      <c r="AG2255" s="2" t="s">
        <v>68</v>
      </c>
      <c r="AH2255" s="2" t="s">
        <v>69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2825</v>
      </c>
      <c r="B2256" s="2" t="s">
        <v>2817</v>
      </c>
      <c r="C2256" s="2" t="s">
        <v>47</v>
      </c>
      <c r="D2256" s="2" t="s">
        <v>1354</v>
      </c>
      <c r="E2256" s="2" t="s">
        <v>744</v>
      </c>
      <c r="F2256" s="2" t="s">
        <v>228</v>
      </c>
      <c r="G2256" s="2" t="s">
        <v>117</v>
      </c>
      <c r="H2256" s="2" t="s">
        <v>52</v>
      </c>
      <c r="I2256" s="2" t="s">
        <v>161</v>
      </c>
      <c r="J2256" s="2" t="s">
        <v>180</v>
      </c>
      <c r="K2256" s="2" t="s">
        <v>180</v>
      </c>
      <c r="L2256" s="2" t="s">
        <v>181</v>
      </c>
      <c r="M2256" s="2" t="s">
        <v>56</v>
      </c>
      <c r="N2256" s="3">
        <v>10.241</v>
      </c>
      <c r="O2256" s="3" t="s">
        <v>182</v>
      </c>
      <c r="P2256" s="4">
        <f>IF(O2256="吨",N2256*1000,IF(O2256="万立方米",N2256*10000,""))</f>
        <v>102410.0</v>
      </c>
      <c r="Q2256" s="2" t="s">
        <v>183</v>
      </c>
      <c r="R2256" s="2" t="s">
        <v>184</v>
      </c>
      <c r="S2256" s="2" t="s">
        <v>185</v>
      </c>
      <c r="T2256" s="2" t="s">
        <v>75</v>
      </c>
      <c r="U2256" s="4">
        <f>0.001</f>
        <v>0.001</v>
      </c>
      <c r="V2256" s="2" t="s">
        <v>186</v>
      </c>
      <c r="W2256" s="2" t="s">
        <v>187</v>
      </c>
      <c r="X2256" s="2" t="s">
        <v>64</v>
      </c>
      <c r="Y2256" s="2" t="s">
        <v>65</v>
      </c>
      <c r="Z2256" s="2">
        <v>0</v>
      </c>
      <c r="AA2256" s="2"/>
      <c r="AB2256" s="2"/>
      <c r="AC2256" s="4">
        <f>P2256*U2256/1000000</f>
        <v>0.00010240999999999999</v>
      </c>
      <c r="AD2256" s="4">
        <f>AC2256*(1-Z2256/100)</f>
        <v>0.00010240999999999999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2826</v>
      </c>
      <c r="B2257" s="2" t="s">
        <v>2817</v>
      </c>
      <c r="C2257" s="2" t="s">
        <v>47</v>
      </c>
      <c r="D2257" s="2" t="s">
        <v>1354</v>
      </c>
      <c r="E2257" s="2" t="s">
        <v>744</v>
      </c>
      <c r="F2257" s="2" t="s">
        <v>228</v>
      </c>
      <c r="G2257" s="2" t="s">
        <v>117</v>
      </c>
      <c r="H2257" s="2" t="s">
        <v>52</v>
      </c>
      <c r="I2257" s="2" t="s">
        <v>161</v>
      </c>
      <c r="J2257" s="2" t="s">
        <v>180</v>
      </c>
      <c r="K2257" s="2" t="s">
        <v>180</v>
      </c>
      <c r="L2257" s="2" t="s">
        <v>181</v>
      </c>
      <c r="M2257" s="2" t="s">
        <v>73</v>
      </c>
      <c r="N2257" s="3">
        <v>10.241</v>
      </c>
      <c r="O2257" s="3" t="s">
        <v>182</v>
      </c>
      <c r="P2257" s="4">
        <f>IF(O2257="吨",N2257*1000,IF(O2257="万立方米",N2257*10000,""))</f>
        <v>102410.0</v>
      </c>
      <c r="Q2257" s="2" t="s">
        <v>183</v>
      </c>
      <c r="R2257" s="2" t="s">
        <v>184</v>
      </c>
      <c r="S2257" s="2" t="s">
        <v>189</v>
      </c>
      <c r="T2257" s="2" t="s">
        <v>75</v>
      </c>
      <c r="U2257" s="4">
        <f>0.35</f>
        <v>0.35</v>
      </c>
      <c r="V2257" s="2" t="s">
        <v>186</v>
      </c>
      <c r="W2257" s="2" t="s">
        <v>190</v>
      </c>
      <c r="X2257" s="2" t="s">
        <v>64</v>
      </c>
      <c r="Y2257" s="2" t="s">
        <v>65</v>
      </c>
      <c r="Z2257" s="2">
        <v>0</v>
      </c>
      <c r="AA2257" s="2"/>
      <c r="AB2257" s="2"/>
      <c r="AC2257" s="4">
        <f>P2257*U2257/1000000</f>
        <v>0.0358435</v>
      </c>
      <c r="AD2257" s="4">
        <f>AC2257*(1-Z2257/100)</f>
        <v>0.0358435</v>
      </c>
      <c r="AE2257" s="2" t="s">
        <v>66</v>
      </c>
      <c r="AF2257" s="2" t="s">
        <v>67</v>
      </c>
      <c r="AG2257" s="2" t="s">
        <v>68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2827</v>
      </c>
      <c r="B2258" s="2" t="s">
        <v>2817</v>
      </c>
      <c r="C2258" s="2" t="s">
        <v>47</v>
      </c>
      <c r="D2258" s="2" t="s">
        <v>1354</v>
      </c>
      <c r="E2258" s="2" t="s">
        <v>744</v>
      </c>
      <c r="F2258" s="2" t="s">
        <v>228</v>
      </c>
      <c r="G2258" s="2" t="s">
        <v>117</v>
      </c>
      <c r="H2258" s="2" t="s">
        <v>52</v>
      </c>
      <c r="I2258" s="2" t="s">
        <v>161</v>
      </c>
      <c r="J2258" s="2" t="s">
        <v>180</v>
      </c>
      <c r="K2258" s="2" t="s">
        <v>180</v>
      </c>
      <c r="L2258" s="2" t="s">
        <v>181</v>
      </c>
      <c r="M2258" s="2" t="s">
        <v>78</v>
      </c>
      <c r="N2258" s="3">
        <v>10.241</v>
      </c>
      <c r="O2258" s="3" t="s">
        <v>182</v>
      </c>
      <c r="P2258" s="4">
        <f>IF(O2258="吨",N2258*1000,IF(O2258="万立方米",N2258*10000,""))</f>
        <v>102410.0</v>
      </c>
      <c r="Q2258" s="2" t="s">
        <v>183</v>
      </c>
      <c r="R2258" s="2" t="s">
        <v>184</v>
      </c>
      <c r="S2258" s="2" t="s">
        <v>192</v>
      </c>
      <c r="T2258" s="2" t="s">
        <v>75</v>
      </c>
      <c r="U2258" s="4">
        <f>1.2</f>
        <v>1.2</v>
      </c>
      <c r="V2258" s="2" t="s">
        <v>186</v>
      </c>
      <c r="W2258" s="2" t="s">
        <v>193</v>
      </c>
      <c r="X2258" s="2" t="s">
        <v>64</v>
      </c>
      <c r="Y2258" s="2" t="s">
        <v>65</v>
      </c>
      <c r="Z2258" s="2">
        <v>0</v>
      </c>
      <c r="AA2258" s="2"/>
      <c r="AB2258" s="2"/>
      <c r="AC2258" s="4">
        <f>P2258*U2258/1000000</f>
        <v>0.122892</v>
      </c>
      <c r="AD2258" s="4">
        <f>AC2258*(1-Z2258/100)</f>
        <v>0.122892</v>
      </c>
      <c r="AE2258" s="2" t="s">
        <v>66</v>
      </c>
      <c r="AF2258" s="2" t="s">
        <v>67</v>
      </c>
      <c r="AG2258" s="2" t="s">
        <v>68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2828</v>
      </c>
      <c r="B2259" s="2" t="s">
        <v>2817</v>
      </c>
      <c r="C2259" s="2" t="s">
        <v>47</v>
      </c>
      <c r="D2259" s="2" t="s">
        <v>1354</v>
      </c>
      <c r="E2259" s="2" t="s">
        <v>744</v>
      </c>
      <c r="F2259" s="2" t="s">
        <v>228</v>
      </c>
      <c r="G2259" s="2" t="s">
        <v>117</v>
      </c>
      <c r="H2259" s="2" t="s">
        <v>52</v>
      </c>
      <c r="I2259" s="2" t="s">
        <v>161</v>
      </c>
      <c r="J2259" s="2" t="s">
        <v>180</v>
      </c>
      <c r="K2259" s="2" t="s">
        <v>180</v>
      </c>
      <c r="L2259" s="2" t="s">
        <v>181</v>
      </c>
      <c r="M2259" s="2" t="s">
        <v>82</v>
      </c>
      <c r="N2259" s="3">
        <v>10.241</v>
      </c>
      <c r="O2259" s="3" t="s">
        <v>182</v>
      </c>
      <c r="P2259" s="4">
        <f>IF(O2259="吨",N2259*1000,IF(O2259="万立方米",N2259*10000,""))</f>
        <v>102410.0</v>
      </c>
      <c r="Q2259" s="2" t="s">
        <v>183</v>
      </c>
      <c r="R2259" s="2" t="s">
        <v>184</v>
      </c>
      <c r="S2259" s="2" t="s">
        <v>195</v>
      </c>
      <c r="T2259" s="2" t="s">
        <v>75</v>
      </c>
      <c r="U2259" s="4">
        <f>0.002</f>
        <v>0.002</v>
      </c>
      <c r="V2259" s="2" t="s">
        <v>186</v>
      </c>
      <c r="W2259" s="2" t="s">
        <v>196</v>
      </c>
      <c r="X2259" s="2" t="s">
        <v>64</v>
      </c>
      <c r="Y2259" s="2" t="s">
        <v>65</v>
      </c>
      <c r="Z2259" s="2">
        <v>0</v>
      </c>
      <c r="AA2259" s="2"/>
      <c r="AB2259" s="2"/>
      <c r="AC2259" s="4">
        <f>P2259*U2259/1000000</f>
        <v>0.00020481999999999998</v>
      </c>
      <c r="AD2259" s="4">
        <f>AC2259*(1-Z2259/100)</f>
        <v>0.00020481999999999998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2829</v>
      </c>
      <c r="B2260" s="2" t="s">
        <v>2817</v>
      </c>
      <c r="C2260" s="2" t="s">
        <v>47</v>
      </c>
      <c r="D2260" s="2" t="s">
        <v>1354</v>
      </c>
      <c r="E2260" s="2" t="s">
        <v>744</v>
      </c>
      <c r="F2260" s="2" t="s">
        <v>228</v>
      </c>
      <c r="G2260" s="2" t="s">
        <v>117</v>
      </c>
      <c r="H2260" s="2" t="s">
        <v>52</v>
      </c>
      <c r="I2260" s="2" t="s">
        <v>161</v>
      </c>
      <c r="J2260" s="2" t="s">
        <v>180</v>
      </c>
      <c r="K2260" s="2" t="s">
        <v>180</v>
      </c>
      <c r="L2260" s="2" t="s">
        <v>181</v>
      </c>
      <c r="M2260" s="2" t="s">
        <v>86</v>
      </c>
      <c r="N2260" s="3">
        <v>10.241</v>
      </c>
      <c r="O2260" s="3" t="s">
        <v>182</v>
      </c>
      <c r="P2260" s="4">
        <f>IF(O2260="吨",N2260*1000,IF(O2260="万立方米",N2260*10000,""))</f>
        <v>102410.0</v>
      </c>
      <c r="Q2260" s="2" t="s">
        <v>183</v>
      </c>
      <c r="R2260" s="2" t="s">
        <v>184</v>
      </c>
      <c r="S2260" s="2" t="s">
        <v>198</v>
      </c>
      <c r="T2260" s="2" t="s">
        <v>75</v>
      </c>
      <c r="U2260" s="4">
        <f>0.01</f>
        <v>0.01</v>
      </c>
      <c r="V2260" s="2" t="s">
        <v>186</v>
      </c>
      <c r="W2260" s="2" t="s">
        <v>199</v>
      </c>
      <c r="X2260" s="2" t="s">
        <v>64</v>
      </c>
      <c r="Y2260" s="2" t="s">
        <v>65</v>
      </c>
      <c r="Z2260" s="2">
        <v>0</v>
      </c>
      <c r="AA2260" s="2"/>
      <c r="AB2260" s="2"/>
      <c r="AC2260" s="4">
        <f>P2260*U2260/1000000</f>
        <v>0.0010241</v>
      </c>
      <c r="AD2260" s="4">
        <f>AC2261*(1-AA2260/100)+(AC2260-AC2261)*(1-AB2260/100)</f>
        <v>0.0010241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2830</v>
      </c>
      <c r="B2261" s="2" t="s">
        <v>2817</v>
      </c>
      <c r="C2261" s="2" t="s">
        <v>47</v>
      </c>
      <c r="D2261" s="2" t="s">
        <v>1354</v>
      </c>
      <c r="E2261" s="2" t="s">
        <v>744</v>
      </c>
      <c r="F2261" s="2" t="s">
        <v>228</v>
      </c>
      <c r="G2261" s="2" t="s">
        <v>117</v>
      </c>
      <c r="H2261" s="2" t="s">
        <v>52</v>
      </c>
      <c r="I2261" s="2" t="s">
        <v>161</v>
      </c>
      <c r="J2261" s="2" t="s">
        <v>180</v>
      </c>
      <c r="K2261" s="2" t="s">
        <v>180</v>
      </c>
      <c r="L2261" s="2" t="s">
        <v>181</v>
      </c>
      <c r="M2261" s="2" t="s">
        <v>91</v>
      </c>
      <c r="N2261" s="3">
        <v>10.241</v>
      </c>
      <c r="O2261" s="3" t="s">
        <v>182</v>
      </c>
      <c r="P2261" s="4">
        <f>IF(O2261="吨",N2261*1000,IF(O2261="万立方米",N2261*10000,""))</f>
        <v>102410.0</v>
      </c>
      <c r="Q2261" s="2" t="s">
        <v>183</v>
      </c>
      <c r="R2261" s="2" t="s">
        <v>184</v>
      </c>
      <c r="S2261" s="2" t="s">
        <v>201</v>
      </c>
      <c r="T2261" s="2" t="s">
        <v>75</v>
      </c>
      <c r="U2261" s="4">
        <f>0.005</f>
        <v>0.005</v>
      </c>
      <c r="V2261" s="2" t="s">
        <v>186</v>
      </c>
      <c r="W2261" s="2" t="s">
        <v>202</v>
      </c>
      <c r="X2261" s="2" t="s">
        <v>64</v>
      </c>
      <c r="Y2261" s="2" t="s">
        <v>65</v>
      </c>
      <c r="Z2261" s="2">
        <v>0</v>
      </c>
      <c r="AA2261" s="2"/>
      <c r="AB2261" s="2"/>
      <c r="AC2261" s="4">
        <f>P2261*U2261/1000000</f>
        <v>0.00051205</v>
      </c>
      <c r="AD2261" s="4">
        <f>AC2261*(1-Z2261/100)</f>
        <v>0.00051205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2831</v>
      </c>
      <c r="B2262" s="2" t="s">
        <v>2817</v>
      </c>
      <c r="C2262" s="2" t="s">
        <v>47</v>
      </c>
      <c r="D2262" s="2" t="s">
        <v>1354</v>
      </c>
      <c r="E2262" s="2" t="s">
        <v>744</v>
      </c>
      <c r="F2262" s="2" t="s">
        <v>228</v>
      </c>
      <c r="G2262" s="2" t="s">
        <v>117</v>
      </c>
      <c r="H2262" s="2" t="s">
        <v>52</v>
      </c>
      <c r="I2262" s="2" t="s">
        <v>161</v>
      </c>
      <c r="J2262" s="2" t="s">
        <v>180</v>
      </c>
      <c r="K2262" s="2" t="s">
        <v>180</v>
      </c>
      <c r="L2262" s="2" t="s">
        <v>181</v>
      </c>
      <c r="M2262" s="2" t="s">
        <v>95</v>
      </c>
      <c r="N2262" s="3">
        <v>10.241</v>
      </c>
      <c r="O2262" s="3" t="s">
        <v>182</v>
      </c>
      <c r="P2262" s="4">
        <f>IF(O2262="吨",N2262*1000,IF(O2262="万立方米",N2262*10000,""))</f>
        <v>102410.0</v>
      </c>
      <c r="Q2262" s="2" t="s">
        <v>183</v>
      </c>
      <c r="R2262" s="2" t="s">
        <v>184</v>
      </c>
      <c r="S2262" s="2" t="s">
        <v>204</v>
      </c>
      <c r="T2262" s="2" t="s">
        <v>75</v>
      </c>
      <c r="U2262" s="4">
        <f>0.005</f>
        <v>0.005</v>
      </c>
      <c r="V2262" s="2" t="s">
        <v>186</v>
      </c>
      <c r="W2262" s="2" t="s">
        <v>205</v>
      </c>
      <c r="X2262" s="2" t="s">
        <v>64</v>
      </c>
      <c r="Y2262" s="2" t="s">
        <v>65</v>
      </c>
      <c r="Z2262" s="2">
        <v>0</v>
      </c>
      <c r="AA2262" s="2"/>
      <c r="AB2262" s="2"/>
      <c r="AC2262" s="4">
        <f>P2262*U2262/1000000</f>
        <v>0.00051205</v>
      </c>
      <c r="AD2262" s="4">
        <f>AC2262*(1-Z2262/100)</f>
        <v>0.00051205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2832</v>
      </c>
      <c r="B2263" s="2" t="s">
        <v>2817</v>
      </c>
      <c r="C2263" s="2" t="s">
        <v>47</v>
      </c>
      <c r="D2263" s="2" t="s">
        <v>1354</v>
      </c>
      <c r="E2263" s="2" t="s">
        <v>744</v>
      </c>
      <c r="F2263" s="2" t="s">
        <v>228</v>
      </c>
      <c r="G2263" s="2" t="s">
        <v>117</v>
      </c>
      <c r="H2263" s="2" t="s">
        <v>52</v>
      </c>
      <c r="I2263" s="2" t="s">
        <v>161</v>
      </c>
      <c r="J2263" s="2" t="s">
        <v>180</v>
      </c>
      <c r="K2263" s="2" t="s">
        <v>180</v>
      </c>
      <c r="L2263" s="2" t="s">
        <v>181</v>
      </c>
      <c r="M2263" s="2" t="s">
        <v>100</v>
      </c>
      <c r="N2263" s="3">
        <v>10.241</v>
      </c>
      <c r="O2263" s="3" t="s">
        <v>182</v>
      </c>
      <c r="P2263" s="4">
        <f>IF(O2263="吨",N2263*1000,IF(O2263="万立方米",N2263*10000,""))</f>
        <v>102410.0</v>
      </c>
      <c r="Q2263" s="2" t="s">
        <v>183</v>
      </c>
      <c r="R2263" s="2" t="s">
        <v>184</v>
      </c>
      <c r="S2263" s="2" t="s">
        <v>207</v>
      </c>
      <c r="T2263" s="2" t="s">
        <v>75</v>
      </c>
      <c r="U2263" s="4">
        <f>0.02</f>
        <v>0.02</v>
      </c>
      <c r="V2263" s="2" t="s">
        <v>186</v>
      </c>
      <c r="W2263" s="2" t="s">
        <v>208</v>
      </c>
      <c r="X2263" s="2" t="s">
        <v>64</v>
      </c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68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2833</v>
      </c>
      <c r="B2264" s="2" t="s">
        <v>2817</v>
      </c>
      <c r="C2264" s="2" t="s">
        <v>47</v>
      </c>
      <c r="D2264" s="2" t="s">
        <v>1354</v>
      </c>
      <c r="E2264" s="2" t="s">
        <v>744</v>
      </c>
      <c r="F2264" s="2" t="s">
        <v>228</v>
      </c>
      <c r="G2264" s="2" t="s">
        <v>117</v>
      </c>
      <c r="H2264" s="2" t="s">
        <v>52</v>
      </c>
      <c r="I2264" s="2"/>
      <c r="J2264" s="2"/>
      <c r="K2264" s="2"/>
      <c r="L2264" s="2"/>
      <c r="M2264" s="2" t="s">
        <v>104</v>
      </c>
      <c r="N2264" s="3"/>
      <c r="O2264" s="3"/>
      <c r="P2264" s="4">
        <v>0.0</v>
      </c>
      <c r="Q2264" s="2" t="s">
        <v>105</v>
      </c>
      <c r="R2264" s="2" t="s">
        <v>106</v>
      </c>
      <c r="S2264" s="2" t="s">
        <v>107</v>
      </c>
      <c r="T2264" s="2" t="s">
        <v>108</v>
      </c>
      <c r="U2264" s="4">
        <f>0.0</f>
        <v>0.0</v>
      </c>
      <c r="V2264" s="2" t="s">
        <v>109</v>
      </c>
      <c r="W2264" s="2" t="s">
        <v>110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111</v>
      </c>
      <c r="AH2264" s="2" t="s">
        <v>69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2834</v>
      </c>
      <c r="B2265" s="2" t="s">
        <v>2835</v>
      </c>
      <c r="C2265" s="2" t="s">
        <v>47</v>
      </c>
      <c r="D2265" s="2" t="s">
        <v>498</v>
      </c>
      <c r="E2265" s="2" t="s">
        <v>258</v>
      </c>
      <c r="F2265" s="2" t="s">
        <v>228</v>
      </c>
      <c r="G2265" s="2" t="s">
        <v>117</v>
      </c>
      <c r="H2265" s="2" t="s">
        <v>52</v>
      </c>
      <c r="I2265" s="2" t="s">
        <v>53</v>
      </c>
      <c r="J2265" s="2" t="s">
        <v>118</v>
      </c>
      <c r="K2265" s="2" t="s">
        <v>118</v>
      </c>
      <c r="L2265" s="2" t="s">
        <v>119</v>
      </c>
      <c r="M2265" s="2" t="s">
        <v>56</v>
      </c>
      <c r="N2265" s="3">
        <v>7141.75</v>
      </c>
      <c r="O2265" s="3" t="s">
        <v>120</v>
      </c>
      <c r="P2265" s="2"/>
      <c r="Q2265" s="2"/>
      <c r="R2265" s="2" t="s">
        <v>121</v>
      </c>
      <c r="S2265" s="2"/>
      <c r="T2265" s="2" t="s">
        <v>108</v>
      </c>
      <c r="U2265" s="2"/>
      <c r="V2265" s="2"/>
      <c r="W2265" s="2" t="s">
        <v>122</v>
      </c>
      <c r="X2265" s="2" t="s">
        <v>64</v>
      </c>
      <c r="Y2265" s="2" t="s">
        <v>65</v>
      </c>
      <c r="Z2265" s="2">
        <v>0</v>
      </c>
      <c r="AA2265" s="2"/>
      <c r="AB2265" s="2"/>
      <c r="AC2265" s="2"/>
      <c r="AD2265" s="2"/>
      <c r="AE2265" s="2" t="s">
        <v>123</v>
      </c>
      <c r="AF2265" s="2" t="s">
        <v>124</v>
      </c>
      <c r="AG2265" s="2" t="s">
        <v>312</v>
      </c>
      <c r="AH2265" s="2" t="s">
        <v>69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2836</v>
      </c>
      <c r="B2266" s="2" t="s">
        <v>2835</v>
      </c>
      <c r="C2266" s="2" t="s">
        <v>47</v>
      </c>
      <c r="D2266" s="2" t="s">
        <v>498</v>
      </c>
      <c r="E2266" s="2" t="s">
        <v>258</v>
      </c>
      <c r="F2266" s="2" t="s">
        <v>228</v>
      </c>
      <c r="G2266" s="2" t="s">
        <v>117</v>
      </c>
      <c r="H2266" s="2" t="s">
        <v>52</v>
      </c>
      <c r="I2266" s="2" t="s">
        <v>53</v>
      </c>
      <c r="J2266" s="2" t="s">
        <v>118</v>
      </c>
      <c r="K2266" s="2" t="s">
        <v>118</v>
      </c>
      <c r="L2266" s="2" t="s">
        <v>119</v>
      </c>
      <c r="M2266" s="2" t="s">
        <v>73</v>
      </c>
      <c r="N2266" s="3">
        <v>7141.75</v>
      </c>
      <c r="O2266" s="3" t="s">
        <v>120</v>
      </c>
      <c r="P2266" s="2"/>
      <c r="Q2266" s="2"/>
      <c r="R2266" s="2" t="s">
        <v>121</v>
      </c>
      <c r="S2266" s="2"/>
      <c r="T2266" s="2" t="s">
        <v>108</v>
      </c>
      <c r="U2266" s="2"/>
      <c r="V2266" s="2"/>
      <c r="W2266" s="2" t="s">
        <v>122</v>
      </c>
      <c r="X2266" s="2" t="s">
        <v>64</v>
      </c>
      <c r="Y2266" s="2" t="s">
        <v>65</v>
      </c>
      <c r="Z2266" s="2">
        <v>0</v>
      </c>
      <c r="AA2266" s="2"/>
      <c r="AB2266" s="2"/>
      <c r="AC2266" s="2"/>
      <c r="AD2266" s="2"/>
      <c r="AE2266" s="2" t="s">
        <v>123</v>
      </c>
      <c r="AF2266" s="2" t="s">
        <v>124</v>
      </c>
      <c r="AG2266" s="2" t="s">
        <v>312</v>
      </c>
      <c r="AH2266" s="2" t="s">
        <v>69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2837</v>
      </c>
      <c r="B2267" s="2" t="s">
        <v>2835</v>
      </c>
      <c r="C2267" s="2" t="s">
        <v>47</v>
      </c>
      <c r="D2267" s="2" t="s">
        <v>498</v>
      </c>
      <c r="E2267" s="2" t="s">
        <v>258</v>
      </c>
      <c r="F2267" s="2" t="s">
        <v>228</v>
      </c>
      <c r="G2267" s="2" t="s">
        <v>117</v>
      </c>
      <c r="H2267" s="2" t="s">
        <v>52</v>
      </c>
      <c r="I2267" s="2" t="s">
        <v>53</v>
      </c>
      <c r="J2267" s="2" t="s">
        <v>118</v>
      </c>
      <c r="K2267" s="2" t="s">
        <v>118</v>
      </c>
      <c r="L2267" s="2" t="s">
        <v>119</v>
      </c>
      <c r="M2267" s="2" t="s">
        <v>78</v>
      </c>
      <c r="N2267" s="3">
        <v>7141.75</v>
      </c>
      <c r="O2267" s="3" t="s">
        <v>120</v>
      </c>
      <c r="P2267" s="2"/>
      <c r="Q2267" s="2"/>
      <c r="R2267" s="2" t="s">
        <v>121</v>
      </c>
      <c r="S2267" s="2"/>
      <c r="T2267" s="2" t="s">
        <v>108</v>
      </c>
      <c r="U2267" s="2"/>
      <c r="V2267" s="2"/>
      <c r="W2267" s="2" t="s">
        <v>122</v>
      </c>
      <c r="X2267" s="2" t="s">
        <v>64</v>
      </c>
      <c r="Y2267" s="2" t="s">
        <v>65</v>
      </c>
      <c r="Z2267" s="2">
        <v>0</v>
      </c>
      <c r="AA2267" s="2"/>
      <c r="AB2267" s="2"/>
      <c r="AC2267" s="2"/>
      <c r="AD2267" s="2"/>
      <c r="AE2267" s="2" t="s">
        <v>123</v>
      </c>
      <c r="AF2267" s="2" t="s">
        <v>124</v>
      </c>
      <c r="AG2267" s="2" t="s">
        <v>312</v>
      </c>
      <c r="AH2267" s="2" t="s">
        <v>69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2838</v>
      </c>
      <c r="B2268" s="2" t="s">
        <v>2835</v>
      </c>
      <c r="C2268" s="2" t="s">
        <v>47</v>
      </c>
      <c r="D2268" s="2" t="s">
        <v>498</v>
      </c>
      <c r="E2268" s="2" t="s">
        <v>258</v>
      </c>
      <c r="F2268" s="2" t="s">
        <v>228</v>
      </c>
      <c r="G2268" s="2" t="s">
        <v>117</v>
      </c>
      <c r="H2268" s="2" t="s">
        <v>52</v>
      </c>
      <c r="I2268" s="2" t="s">
        <v>53</v>
      </c>
      <c r="J2268" s="2" t="s">
        <v>118</v>
      </c>
      <c r="K2268" s="2" t="s">
        <v>118</v>
      </c>
      <c r="L2268" s="2" t="s">
        <v>119</v>
      </c>
      <c r="M2268" s="2" t="s">
        <v>82</v>
      </c>
      <c r="N2268" s="3">
        <v>7141.75</v>
      </c>
      <c r="O2268" s="3" t="s">
        <v>120</v>
      </c>
      <c r="P2268" s="2"/>
      <c r="Q2268" s="2"/>
      <c r="R2268" s="2" t="s">
        <v>121</v>
      </c>
      <c r="S2268" s="2"/>
      <c r="T2268" s="2" t="s">
        <v>108</v>
      </c>
      <c r="U2268" s="2"/>
      <c r="V2268" s="2"/>
      <c r="W2268" s="2" t="s">
        <v>122</v>
      </c>
      <c r="X2268" s="2" t="s">
        <v>64</v>
      </c>
      <c r="Y2268" s="2" t="s">
        <v>65</v>
      </c>
      <c r="Z2268" s="2">
        <v>0</v>
      </c>
      <c r="AA2268" s="2"/>
      <c r="AB2268" s="2"/>
      <c r="AC2268" s="2"/>
      <c r="AD2268" s="2"/>
      <c r="AE2268" s="2" t="s">
        <v>123</v>
      </c>
      <c r="AF2268" s="2" t="s">
        <v>124</v>
      </c>
      <c r="AG2268" s="2" t="s">
        <v>312</v>
      </c>
      <c r="AH2268" s="2" t="s">
        <v>69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2839</v>
      </c>
      <c r="B2269" s="2" t="s">
        <v>2835</v>
      </c>
      <c r="C2269" s="2" t="s">
        <v>47</v>
      </c>
      <c r="D2269" s="2" t="s">
        <v>498</v>
      </c>
      <c r="E2269" s="2" t="s">
        <v>258</v>
      </c>
      <c r="F2269" s="2" t="s">
        <v>228</v>
      </c>
      <c r="G2269" s="2" t="s">
        <v>117</v>
      </c>
      <c r="H2269" s="2" t="s">
        <v>52</v>
      </c>
      <c r="I2269" s="2" t="s">
        <v>53</v>
      </c>
      <c r="J2269" s="2" t="s">
        <v>118</v>
      </c>
      <c r="K2269" s="2" t="s">
        <v>118</v>
      </c>
      <c r="L2269" s="2" t="s">
        <v>119</v>
      </c>
      <c r="M2269" s="2" t="s">
        <v>86</v>
      </c>
      <c r="N2269" s="3">
        <v>7141.75</v>
      </c>
      <c r="O2269" s="3" t="s">
        <v>120</v>
      </c>
      <c r="P2269" s="2"/>
      <c r="Q2269" s="2"/>
      <c r="R2269" s="2" t="s">
        <v>121</v>
      </c>
      <c r="S2269" s="2"/>
      <c r="T2269" s="2" t="s">
        <v>108</v>
      </c>
      <c r="U2269" s="2"/>
      <c r="V2269" s="2"/>
      <c r="W2269" s="2" t="s">
        <v>122</v>
      </c>
      <c r="X2269" s="2" t="s">
        <v>64</v>
      </c>
      <c r="Y2269" s="2" t="s">
        <v>65</v>
      </c>
      <c r="Z2269" s="2">
        <v>0</v>
      </c>
      <c r="AA2269" s="2"/>
      <c r="AB2269" s="2"/>
      <c r="AC2269" s="2"/>
      <c r="AD2269" s="2"/>
      <c r="AE2269" s="2" t="s">
        <v>123</v>
      </c>
      <c r="AF2269" s="2" t="s">
        <v>124</v>
      </c>
      <c r="AG2269" s="2" t="s">
        <v>312</v>
      </c>
      <c r="AH2269" s="2" t="s">
        <v>69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2840</v>
      </c>
      <c r="B2270" s="2" t="s">
        <v>2835</v>
      </c>
      <c r="C2270" s="2" t="s">
        <v>47</v>
      </c>
      <c r="D2270" s="2" t="s">
        <v>498</v>
      </c>
      <c r="E2270" s="2" t="s">
        <v>258</v>
      </c>
      <c r="F2270" s="2" t="s">
        <v>228</v>
      </c>
      <c r="G2270" s="2" t="s">
        <v>117</v>
      </c>
      <c r="H2270" s="2" t="s">
        <v>52</v>
      </c>
      <c r="I2270" s="2" t="s">
        <v>53</v>
      </c>
      <c r="J2270" s="2" t="s">
        <v>118</v>
      </c>
      <c r="K2270" s="2" t="s">
        <v>118</v>
      </c>
      <c r="L2270" s="2" t="s">
        <v>119</v>
      </c>
      <c r="M2270" s="2" t="s">
        <v>91</v>
      </c>
      <c r="N2270" s="3">
        <v>7141.75</v>
      </c>
      <c r="O2270" s="3" t="s">
        <v>120</v>
      </c>
      <c r="P2270" s="2"/>
      <c r="Q2270" s="2"/>
      <c r="R2270" s="2" t="s">
        <v>121</v>
      </c>
      <c r="S2270" s="2"/>
      <c r="T2270" s="2" t="s">
        <v>108</v>
      </c>
      <c r="U2270" s="2"/>
      <c r="V2270" s="2"/>
      <c r="W2270" s="2" t="s">
        <v>122</v>
      </c>
      <c r="X2270" s="2" t="s">
        <v>64</v>
      </c>
      <c r="Y2270" s="2" t="s">
        <v>65</v>
      </c>
      <c r="Z2270" s="2">
        <v>0</v>
      </c>
      <c r="AA2270" s="2"/>
      <c r="AB2270" s="2"/>
      <c r="AC2270" s="2"/>
      <c r="AD2270" s="2"/>
      <c r="AE2270" s="2" t="s">
        <v>123</v>
      </c>
      <c r="AF2270" s="2" t="s">
        <v>124</v>
      </c>
      <c r="AG2270" s="2" t="s">
        <v>312</v>
      </c>
      <c r="AH2270" s="2" t="s">
        <v>69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2841</v>
      </c>
      <c r="B2271" s="2" t="s">
        <v>2835</v>
      </c>
      <c r="C2271" s="2" t="s">
        <v>47</v>
      </c>
      <c r="D2271" s="2" t="s">
        <v>498</v>
      </c>
      <c r="E2271" s="2" t="s">
        <v>258</v>
      </c>
      <c r="F2271" s="2" t="s">
        <v>228</v>
      </c>
      <c r="G2271" s="2" t="s">
        <v>117</v>
      </c>
      <c r="H2271" s="2" t="s">
        <v>52</v>
      </c>
      <c r="I2271" s="2" t="s">
        <v>53</v>
      </c>
      <c r="J2271" s="2" t="s">
        <v>118</v>
      </c>
      <c r="K2271" s="2" t="s">
        <v>118</v>
      </c>
      <c r="L2271" s="2" t="s">
        <v>119</v>
      </c>
      <c r="M2271" s="2" t="s">
        <v>95</v>
      </c>
      <c r="N2271" s="3">
        <v>7141.75</v>
      </c>
      <c r="O2271" s="3" t="s">
        <v>120</v>
      </c>
      <c r="P2271" s="2"/>
      <c r="Q2271" s="2"/>
      <c r="R2271" s="2" t="s">
        <v>121</v>
      </c>
      <c r="S2271" s="2"/>
      <c r="T2271" s="2" t="s">
        <v>108</v>
      </c>
      <c r="U2271" s="2"/>
      <c r="V2271" s="2"/>
      <c r="W2271" s="2" t="s">
        <v>122</v>
      </c>
      <c r="X2271" s="2" t="s">
        <v>64</v>
      </c>
      <c r="Y2271" s="2" t="s">
        <v>65</v>
      </c>
      <c r="Z2271" s="2">
        <v>0</v>
      </c>
      <c r="AA2271" s="2"/>
      <c r="AB2271" s="2"/>
      <c r="AC2271" s="2"/>
      <c r="AD2271" s="2"/>
      <c r="AE2271" s="2" t="s">
        <v>123</v>
      </c>
      <c r="AF2271" s="2" t="s">
        <v>124</v>
      </c>
      <c r="AG2271" s="2" t="s">
        <v>312</v>
      </c>
      <c r="AH2271" s="2" t="s">
        <v>69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2842</v>
      </c>
      <c r="B2272" s="2" t="s">
        <v>2835</v>
      </c>
      <c r="C2272" s="2" t="s">
        <v>47</v>
      </c>
      <c r="D2272" s="2" t="s">
        <v>498</v>
      </c>
      <c r="E2272" s="2" t="s">
        <v>258</v>
      </c>
      <c r="F2272" s="2" t="s">
        <v>228</v>
      </c>
      <c r="G2272" s="2" t="s">
        <v>117</v>
      </c>
      <c r="H2272" s="2" t="s">
        <v>52</v>
      </c>
      <c r="I2272" s="2" t="s">
        <v>53</v>
      </c>
      <c r="J2272" s="2" t="s">
        <v>118</v>
      </c>
      <c r="K2272" s="2" t="s">
        <v>118</v>
      </c>
      <c r="L2272" s="2" t="s">
        <v>119</v>
      </c>
      <c r="M2272" s="2" t="s">
        <v>100</v>
      </c>
      <c r="N2272" s="3">
        <v>7141.75</v>
      </c>
      <c r="O2272" s="3" t="s">
        <v>120</v>
      </c>
      <c r="P2272" s="2"/>
      <c r="Q2272" s="2"/>
      <c r="R2272" s="2" t="s">
        <v>121</v>
      </c>
      <c r="S2272" s="2"/>
      <c r="T2272" s="2" t="s">
        <v>108</v>
      </c>
      <c r="U2272" s="2"/>
      <c r="V2272" s="2"/>
      <c r="W2272" s="2" t="s">
        <v>122</v>
      </c>
      <c r="X2272" s="2" t="s">
        <v>64</v>
      </c>
      <c r="Y2272" s="2" t="s">
        <v>65</v>
      </c>
      <c r="Z2272" s="2">
        <v>0</v>
      </c>
      <c r="AA2272" s="2"/>
      <c r="AB2272" s="2"/>
      <c r="AC2272" s="2"/>
      <c r="AD2272" s="2"/>
      <c r="AE2272" s="2" t="s">
        <v>123</v>
      </c>
      <c r="AF2272" s="2" t="s">
        <v>124</v>
      </c>
      <c r="AG2272" s="2" t="s">
        <v>312</v>
      </c>
      <c r="AH2272" s="2" t="s">
        <v>69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2843</v>
      </c>
      <c r="B2273" s="2" t="s">
        <v>2835</v>
      </c>
      <c r="C2273" s="2" t="s">
        <v>47</v>
      </c>
      <c r="D2273" s="2" t="s">
        <v>498</v>
      </c>
      <c r="E2273" s="2" t="s">
        <v>258</v>
      </c>
      <c r="F2273" s="2" t="s">
        <v>228</v>
      </c>
      <c r="G2273" s="2" t="s">
        <v>117</v>
      </c>
      <c r="H2273" s="2" t="s">
        <v>52</v>
      </c>
      <c r="I2273" s="2"/>
      <c r="J2273" s="2"/>
      <c r="K2273" s="2" t="s">
        <v>147</v>
      </c>
      <c r="L2273" s="2" t="s">
        <v>429</v>
      </c>
      <c r="M2273" s="2" t="s">
        <v>104</v>
      </c>
      <c r="N2273" s="3"/>
      <c r="O2273" s="3"/>
      <c r="P2273" s="2"/>
      <c r="Q2273" s="2" t="s">
        <v>105</v>
      </c>
      <c r="R2273" s="2" t="s">
        <v>106</v>
      </c>
      <c r="S2273" s="2" t="s">
        <v>107</v>
      </c>
      <c r="T2273" s="2" t="s">
        <v>108</v>
      </c>
      <c r="U2273" s="2"/>
      <c r="V2273" s="2" t="s">
        <v>109</v>
      </c>
      <c r="W2273" s="2" t="s">
        <v>110</v>
      </c>
      <c r="X2273" s="2"/>
      <c r="Y2273" s="2" t="s">
        <v>65</v>
      </c>
      <c r="Z2273" s="2">
        <v>0</v>
      </c>
      <c r="AA2273" s="2"/>
      <c r="AB2273" s="2"/>
      <c r="AC2273" s="2"/>
      <c r="AD2273" s="2"/>
      <c r="AE2273" s="2" t="s">
        <v>123</v>
      </c>
      <c r="AF2273" s="2" t="s">
        <v>222</v>
      </c>
      <c r="AG2273" s="2" t="s">
        <v>223</v>
      </c>
      <c r="AH2273" s="2" t="s">
        <v>69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2844</v>
      </c>
      <c r="B2274" s="2" t="s">
        <v>2845</v>
      </c>
      <c r="C2274" s="2" t="s">
        <v>47</v>
      </c>
      <c r="D2274" s="2" t="s">
        <v>2846</v>
      </c>
      <c r="E2274" s="2" t="s">
        <v>242</v>
      </c>
      <c r="F2274" s="2" t="s">
        <v>228</v>
      </c>
      <c r="G2274" s="2" t="s">
        <v>117</v>
      </c>
      <c r="H2274" s="2" t="s">
        <v>138</v>
      </c>
      <c r="I2274" s="2" t="s">
        <v>53</v>
      </c>
      <c r="J2274" s="2" t="s">
        <v>230</v>
      </c>
      <c r="K2274" s="2" t="s">
        <v>55</v>
      </c>
      <c r="L2274" s="2" t="s">
        <v>51</v>
      </c>
      <c r="M2274" s="2" t="s">
        <v>56</v>
      </c>
      <c r="N2274" s="3">
        <v>181464</v>
      </c>
      <c r="O2274" s="3" t="s">
        <v>57</v>
      </c>
      <c r="P2274" s="4">
        <f>IF(O2274="吨",N2274*1000,IF(O2274="万立方米",N2274*10000,""))</f>
        <v>181464000.0</v>
      </c>
      <c r="Q2274" s="2" t="s">
        <v>58</v>
      </c>
      <c r="R2274" s="2" t="s">
        <v>59</v>
      </c>
      <c r="S2274" s="2" t="s">
        <v>60</v>
      </c>
      <c r="T2274" s="2" t="s">
        <v>61</v>
      </c>
      <c r="U2274" s="4">
        <f>0.06</f>
        <v>0.06</v>
      </c>
      <c r="V2274" s="2" t="s">
        <v>62</v>
      </c>
      <c r="W2274" s="2" t="s">
        <v>63</v>
      </c>
      <c r="X2274" s="2" t="s">
        <v>64</v>
      </c>
      <c r="Y2274" s="2" t="s">
        <v>65</v>
      </c>
      <c r="Z2274" s="2">
        <v>0</v>
      </c>
      <c r="AA2274" s="2"/>
      <c r="AB2274" s="2"/>
      <c r="AC2274" s="4">
        <f>P2274*U2274/1000000</f>
        <v>10.88784</v>
      </c>
      <c r="AD2274" s="4">
        <f>AC2274*(1-Z2274/100)</f>
        <v>10.88784</v>
      </c>
      <c r="AE2274" s="2" t="s">
        <v>66</v>
      </c>
      <c r="AF2274" s="2" t="s">
        <v>67</v>
      </c>
      <c r="AG2274" s="2" t="s">
        <v>68</v>
      </c>
      <c r="AH2274" s="2" t="s">
        <v>69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2847</v>
      </c>
      <c r="B2275" s="2" t="s">
        <v>2845</v>
      </c>
      <c r="C2275" s="2" t="s">
        <v>47</v>
      </c>
      <c r="D2275" s="2" t="s">
        <v>2846</v>
      </c>
      <c r="E2275" s="2" t="s">
        <v>242</v>
      </c>
      <c r="F2275" s="2" t="s">
        <v>228</v>
      </c>
      <c r="G2275" s="2" t="s">
        <v>117</v>
      </c>
      <c r="H2275" s="2" t="s">
        <v>138</v>
      </c>
      <c r="I2275" s="2" t="s">
        <v>53</v>
      </c>
      <c r="J2275" s="2" t="s">
        <v>230</v>
      </c>
      <c r="K2275" s="2" t="s">
        <v>55</v>
      </c>
      <c r="L2275" s="2" t="s">
        <v>51</v>
      </c>
      <c r="M2275" s="2" t="s">
        <v>73</v>
      </c>
      <c r="N2275" s="3">
        <v>181464</v>
      </c>
      <c r="O2275" s="3" t="s">
        <v>57</v>
      </c>
      <c r="P2275" s="4">
        <f>IF(O2275="吨",N2275*1000,IF(O2275="万立方米",N2275*10000,""))</f>
        <v>181464000.0</v>
      </c>
      <c r="Q2275" s="2" t="s">
        <v>58</v>
      </c>
      <c r="R2275" s="2" t="s">
        <v>59</v>
      </c>
      <c r="S2275" s="2" t="s">
        <v>74</v>
      </c>
      <c r="T2275" s="2" t="s">
        <v>75</v>
      </c>
      <c r="U2275" s="4">
        <f>1.5</f>
        <v>1.5</v>
      </c>
      <c r="V2275" s="2" t="s">
        <v>62</v>
      </c>
      <c r="W2275" s="2" t="s">
        <v>76</v>
      </c>
      <c r="X2275" s="2" t="s">
        <v>64</v>
      </c>
      <c r="Y2275" s="2" t="s">
        <v>65</v>
      </c>
      <c r="Z2275" s="2">
        <v>0</v>
      </c>
      <c r="AA2275" s="2"/>
      <c r="AB2275" s="2"/>
      <c r="AC2275" s="4">
        <f>P2275*U2275/1000000</f>
        <v>272.196</v>
      </c>
      <c r="AD2275" s="4">
        <f>AC2275*(1-Z2275/100)</f>
        <v>272.196</v>
      </c>
      <c r="AE2275" s="2" t="s">
        <v>66</v>
      </c>
      <c r="AF2275" s="2" t="s">
        <v>67</v>
      </c>
      <c r="AG2275" s="2" t="s">
        <v>68</v>
      </c>
      <c r="AH2275" s="2" t="s">
        <v>69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2848</v>
      </c>
      <c r="B2276" s="2" t="s">
        <v>2845</v>
      </c>
      <c r="C2276" s="2" t="s">
        <v>47</v>
      </c>
      <c r="D2276" s="2" t="s">
        <v>2846</v>
      </c>
      <c r="E2276" s="2" t="s">
        <v>242</v>
      </c>
      <c r="F2276" s="2" t="s">
        <v>228</v>
      </c>
      <c r="G2276" s="2" t="s">
        <v>117</v>
      </c>
      <c r="H2276" s="2" t="s">
        <v>138</v>
      </c>
      <c r="I2276" s="2" t="s">
        <v>53</v>
      </c>
      <c r="J2276" s="2" t="s">
        <v>230</v>
      </c>
      <c r="K2276" s="2" t="s">
        <v>55</v>
      </c>
      <c r="L2276" s="2" t="s">
        <v>51</v>
      </c>
      <c r="M2276" s="2" t="s">
        <v>78</v>
      </c>
      <c r="N2276" s="3">
        <v>181464</v>
      </c>
      <c r="O2276" s="3" t="s">
        <v>57</v>
      </c>
      <c r="P2276" s="4">
        <f>IF(O2276="吨",N2276*1000,IF(O2276="万立方米",N2276*10000,""))</f>
        <v>181464000.0</v>
      </c>
      <c r="Q2276" s="2" t="s">
        <v>58</v>
      </c>
      <c r="R2276" s="2" t="s">
        <v>59</v>
      </c>
      <c r="S2276" s="2" t="s">
        <v>79</v>
      </c>
      <c r="T2276" s="2" t="s">
        <v>75</v>
      </c>
      <c r="U2276" s="4">
        <f>6.0</f>
        <v>6.0</v>
      </c>
      <c r="V2276" s="2" t="s">
        <v>62</v>
      </c>
      <c r="W2276" s="2" t="s">
        <v>80</v>
      </c>
      <c r="X2276" s="2" t="s">
        <v>64</v>
      </c>
      <c r="Y2276" s="2" t="s">
        <v>65</v>
      </c>
      <c r="Z2276" s="2">
        <v>0</v>
      </c>
      <c r="AA2276" s="2"/>
      <c r="AB2276" s="2"/>
      <c r="AC2276" s="4">
        <f>P2276*U2276/1000000</f>
        <v>1088.784</v>
      </c>
      <c r="AD2276" s="4">
        <f>AC2276*(1-Z2276/100)</f>
        <v>1088.784</v>
      </c>
      <c r="AE2276" s="2" t="s">
        <v>66</v>
      </c>
      <c r="AF2276" s="2" t="s">
        <v>67</v>
      </c>
      <c r="AG2276" s="2" t="s">
        <v>68</v>
      </c>
      <c r="AH2276" s="2" t="s">
        <v>69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2849</v>
      </c>
      <c r="B2277" s="2" t="s">
        <v>2845</v>
      </c>
      <c r="C2277" s="2" t="s">
        <v>47</v>
      </c>
      <c r="D2277" s="2" t="s">
        <v>2846</v>
      </c>
      <c r="E2277" s="2" t="s">
        <v>242</v>
      </c>
      <c r="F2277" s="2" t="s">
        <v>228</v>
      </c>
      <c r="G2277" s="2" t="s">
        <v>117</v>
      </c>
      <c r="H2277" s="2" t="s">
        <v>138</v>
      </c>
      <c r="I2277" s="2" t="s">
        <v>53</v>
      </c>
      <c r="J2277" s="2" t="s">
        <v>230</v>
      </c>
      <c r="K2277" s="2" t="s">
        <v>55</v>
      </c>
      <c r="L2277" s="2" t="s">
        <v>51</v>
      </c>
      <c r="M2277" s="2" t="s">
        <v>82</v>
      </c>
      <c r="N2277" s="3">
        <v>181464</v>
      </c>
      <c r="O2277" s="3" t="s">
        <v>57</v>
      </c>
      <c r="P2277" s="4">
        <f>IF(O2277="吨",N2277*1000,IF(O2277="万立方米",N2277*10000,""))</f>
        <v>181464000.0</v>
      </c>
      <c r="Q2277" s="2" t="s">
        <v>58</v>
      </c>
      <c r="R2277" s="2" t="s">
        <v>59</v>
      </c>
      <c r="S2277" s="2" t="s">
        <v>83</v>
      </c>
      <c r="T2277" s="2" t="s">
        <v>61</v>
      </c>
      <c r="U2277" s="4">
        <f>0.35</f>
        <v>0.35</v>
      </c>
      <c r="V2277" s="2" t="s">
        <v>62</v>
      </c>
      <c r="W2277" s="2" t="s">
        <v>84</v>
      </c>
      <c r="X2277" s="2" t="s">
        <v>64</v>
      </c>
      <c r="Y2277" s="2" t="s">
        <v>65</v>
      </c>
      <c r="Z2277" s="2">
        <v>0</v>
      </c>
      <c r="AA2277" s="2"/>
      <c r="AB2277" s="2"/>
      <c r="AC2277" s="4">
        <f>P2277*U2277/1000000</f>
        <v>63.51239999999999</v>
      </c>
      <c r="AD2277" s="4">
        <f>AC2277*(1-Z2277/100)</f>
        <v>63.51239999999999</v>
      </c>
      <c r="AE2277" s="2" t="s">
        <v>66</v>
      </c>
      <c r="AF2277" s="2" t="s">
        <v>67</v>
      </c>
      <c r="AG2277" s="2" t="s">
        <v>68</v>
      </c>
      <c r="AH2277" s="2" t="s">
        <v>69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2850</v>
      </c>
      <c r="B2278" s="2" t="s">
        <v>2845</v>
      </c>
      <c r="C2278" s="2" t="s">
        <v>47</v>
      </c>
      <c r="D2278" s="2" t="s">
        <v>2846</v>
      </c>
      <c r="E2278" s="2" t="s">
        <v>242</v>
      </c>
      <c r="F2278" s="2" t="s">
        <v>228</v>
      </c>
      <c r="G2278" s="2" t="s">
        <v>117</v>
      </c>
      <c r="H2278" s="2" t="s">
        <v>138</v>
      </c>
      <c r="I2278" s="2" t="s">
        <v>53</v>
      </c>
      <c r="J2278" s="2" t="s">
        <v>230</v>
      </c>
      <c r="K2278" s="2" t="s">
        <v>55</v>
      </c>
      <c r="L2278" s="2" t="s">
        <v>51</v>
      </c>
      <c r="M2278" s="2" t="s">
        <v>86</v>
      </c>
      <c r="N2278" s="3">
        <v>181464</v>
      </c>
      <c r="O2278" s="3" t="s">
        <v>57</v>
      </c>
      <c r="P2278" s="4">
        <f>IF(O2278="吨",N2278*1000,IF(O2278="万立方米",N2278*10000,""))</f>
        <v>181464000.0</v>
      </c>
      <c r="Q2278" s="2" t="s">
        <v>58</v>
      </c>
      <c r="R2278" s="2" t="s">
        <v>59</v>
      </c>
      <c r="S2278" s="2" t="s">
        <v>87</v>
      </c>
      <c r="T2278" s="2" t="s">
        <v>88</v>
      </c>
      <c r="U2278" s="4">
        <f>0.75</f>
        <v>0.75</v>
      </c>
      <c r="V2278" s="2" t="s">
        <v>62</v>
      </c>
      <c r="W2278" s="2" t="s">
        <v>89</v>
      </c>
      <c r="X2278" s="2" t="s">
        <v>64</v>
      </c>
      <c r="Y2278" s="2" t="s">
        <v>65</v>
      </c>
      <c r="Z2278" s="2">
        <v>0</v>
      </c>
      <c r="AA2278" s="2"/>
      <c r="AB2278" s="2"/>
      <c r="AC2278" s="4">
        <f>P2278*U2278/1000000</f>
        <v>136.098</v>
      </c>
      <c r="AD2278" s="4">
        <f>AC2279*(1-AA2278/100)+(AC2278-AC2279)*(1-AB2278/100)</f>
        <v>136.098</v>
      </c>
      <c r="AE2278" s="2" t="s">
        <v>66</v>
      </c>
      <c r="AF2278" s="2" t="s">
        <v>67</v>
      </c>
      <c r="AG2278" s="2" t="s">
        <v>68</v>
      </c>
      <c r="AH2278" s="2" t="s">
        <v>69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2851</v>
      </c>
      <c r="B2279" s="2" t="s">
        <v>2845</v>
      </c>
      <c r="C2279" s="2" t="s">
        <v>47</v>
      </c>
      <c r="D2279" s="2" t="s">
        <v>2846</v>
      </c>
      <c r="E2279" s="2" t="s">
        <v>242</v>
      </c>
      <c r="F2279" s="2" t="s">
        <v>228</v>
      </c>
      <c r="G2279" s="2" t="s">
        <v>117</v>
      </c>
      <c r="H2279" s="2" t="s">
        <v>138</v>
      </c>
      <c r="I2279" s="2" t="s">
        <v>53</v>
      </c>
      <c r="J2279" s="2" t="s">
        <v>230</v>
      </c>
      <c r="K2279" s="2" t="s">
        <v>55</v>
      </c>
      <c r="L2279" s="2" t="s">
        <v>51</v>
      </c>
      <c r="M2279" s="2" t="s">
        <v>91</v>
      </c>
      <c r="N2279" s="3">
        <v>181464</v>
      </c>
      <c r="O2279" s="3" t="s">
        <v>57</v>
      </c>
      <c r="P2279" s="4">
        <f>IF(O2279="吨",N2279*1000,IF(O2279="万立方米",N2279*10000,""))</f>
        <v>181464000.0</v>
      </c>
      <c r="Q2279" s="2" t="s">
        <v>58</v>
      </c>
      <c r="R2279" s="2" t="s">
        <v>59</v>
      </c>
      <c r="S2279" s="2" t="s">
        <v>92</v>
      </c>
      <c r="T2279" s="2" t="s">
        <v>88</v>
      </c>
      <c r="U2279" s="4">
        <f>0.75</f>
        <v>0.75</v>
      </c>
      <c r="V2279" s="2" t="s">
        <v>62</v>
      </c>
      <c r="W2279" s="2" t="s">
        <v>93</v>
      </c>
      <c r="X2279" s="2" t="s">
        <v>64</v>
      </c>
      <c r="Y2279" s="2" t="s">
        <v>65</v>
      </c>
      <c r="Z2279" s="2">
        <v>0</v>
      </c>
      <c r="AA2279" s="2"/>
      <c r="AB2279" s="2"/>
      <c r="AC2279" s="4">
        <f>P2279*U2279/1000000</f>
        <v>136.098</v>
      </c>
      <c r="AD2279" s="4">
        <f>AC2279*(1-Z2279/100)</f>
        <v>136.098</v>
      </c>
      <c r="AE2279" s="2" t="s">
        <v>66</v>
      </c>
      <c r="AF2279" s="2" t="s">
        <v>67</v>
      </c>
      <c r="AG2279" s="2" t="s">
        <v>68</v>
      </c>
      <c r="AH2279" s="2" t="s">
        <v>69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2852</v>
      </c>
      <c r="B2280" s="2" t="s">
        <v>2845</v>
      </c>
      <c r="C2280" s="2" t="s">
        <v>47</v>
      </c>
      <c r="D2280" s="2" t="s">
        <v>2846</v>
      </c>
      <c r="E2280" s="2" t="s">
        <v>242</v>
      </c>
      <c r="F2280" s="2" t="s">
        <v>228</v>
      </c>
      <c r="G2280" s="2" t="s">
        <v>117</v>
      </c>
      <c r="H2280" s="2" t="s">
        <v>138</v>
      </c>
      <c r="I2280" s="2" t="s">
        <v>53</v>
      </c>
      <c r="J2280" s="2" t="s">
        <v>230</v>
      </c>
      <c r="K2280" s="2" t="s">
        <v>55</v>
      </c>
      <c r="L2280" s="2" t="s">
        <v>51</v>
      </c>
      <c r="M2280" s="2" t="s">
        <v>95</v>
      </c>
      <c r="N2280" s="3">
        <v>181464</v>
      </c>
      <c r="O2280" s="3" t="s">
        <v>57</v>
      </c>
      <c r="P2280" s="4">
        <f>IF(O2280="吨",N2280*1000,IF(O2280="万立方米",N2280*10000,""))</f>
        <v>181464000.0</v>
      </c>
      <c r="Q2280" s="2" t="s">
        <v>58</v>
      </c>
      <c r="R2280" s="2" t="s">
        <v>59</v>
      </c>
      <c r="S2280" s="2" t="s">
        <v>96</v>
      </c>
      <c r="T2280" s="2" t="s">
        <v>97</v>
      </c>
      <c r="U2280" s="4">
        <f>1.7</f>
        <v>1.7</v>
      </c>
      <c r="V2280" s="2" t="s">
        <v>62</v>
      </c>
      <c r="W2280" s="2" t="s">
        <v>98</v>
      </c>
      <c r="X2280" s="2" t="s">
        <v>64</v>
      </c>
      <c r="Y2280" s="2" t="s">
        <v>65</v>
      </c>
      <c r="Z2280" s="2">
        <v>0</v>
      </c>
      <c r="AA2280" s="2"/>
      <c r="AB2280" s="2"/>
      <c r="AC2280" s="4">
        <f>P2280*U2280/1000000</f>
        <v>308.4888</v>
      </c>
      <c r="AD2280" s="4">
        <f>AC2280*(1-Z2280/100)</f>
        <v>308.4888</v>
      </c>
      <c r="AE2280" s="2" t="s">
        <v>66</v>
      </c>
      <c r="AF2280" s="2" t="s">
        <v>67</v>
      </c>
      <c r="AG2280" s="2" t="s">
        <v>68</v>
      </c>
      <c r="AH2280" s="2" t="s">
        <v>69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2853</v>
      </c>
      <c r="B2281" s="2" t="s">
        <v>2845</v>
      </c>
      <c r="C2281" s="2" t="s">
        <v>47</v>
      </c>
      <c r="D2281" s="2" t="s">
        <v>2846</v>
      </c>
      <c r="E2281" s="2" t="s">
        <v>242</v>
      </c>
      <c r="F2281" s="2" t="s">
        <v>228</v>
      </c>
      <c r="G2281" s="2" t="s">
        <v>117</v>
      </c>
      <c r="H2281" s="2" t="s">
        <v>138</v>
      </c>
      <c r="I2281" s="2" t="s">
        <v>53</v>
      </c>
      <c r="J2281" s="2" t="s">
        <v>230</v>
      </c>
      <c r="K2281" s="2" t="s">
        <v>55</v>
      </c>
      <c r="L2281" s="2" t="s">
        <v>51</v>
      </c>
      <c r="M2281" s="2" t="s">
        <v>100</v>
      </c>
      <c r="N2281" s="3">
        <v>181464</v>
      </c>
      <c r="O2281" s="3" t="s">
        <v>57</v>
      </c>
      <c r="P2281" s="4">
        <f>IF(O2281="吨",N2281*1000,IF(O2281="万立方米",N2281*10000,""))</f>
        <v>181464000.0</v>
      </c>
      <c r="Q2281" s="2" t="s">
        <v>58</v>
      </c>
      <c r="R2281" s="2" t="s">
        <v>59</v>
      </c>
      <c r="S2281" s="2" t="s">
        <v>101</v>
      </c>
      <c r="T2281" s="2" t="s">
        <v>75</v>
      </c>
      <c r="U2281" s="4">
        <f>0.12</f>
        <v>0.12</v>
      </c>
      <c r="V2281" s="2" t="s">
        <v>62</v>
      </c>
      <c r="W2281" s="2" t="s">
        <v>102</v>
      </c>
      <c r="X2281" s="2" t="s">
        <v>64</v>
      </c>
      <c r="Y2281" s="2" t="s">
        <v>65</v>
      </c>
      <c r="Z2281" s="2">
        <v>0</v>
      </c>
      <c r="AA2281" s="2"/>
      <c r="AB2281" s="2"/>
      <c r="AC2281" s="4">
        <f>P2281*U2281/1000000</f>
        <v>21.77568</v>
      </c>
      <c r="AD2281" s="4">
        <f>AC2281*(1-Z2281/100)</f>
        <v>21.77568</v>
      </c>
      <c r="AE2281" s="2" t="s">
        <v>66</v>
      </c>
      <c r="AF2281" s="2" t="s">
        <v>67</v>
      </c>
      <c r="AG2281" s="2" t="s">
        <v>68</v>
      </c>
      <c r="AH2281" s="2" t="s">
        <v>69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2854</v>
      </c>
      <c r="B2282" s="2" t="s">
        <v>2845</v>
      </c>
      <c r="C2282" s="2" t="s">
        <v>47</v>
      </c>
      <c r="D2282" s="2" t="s">
        <v>2846</v>
      </c>
      <c r="E2282" s="2" t="s">
        <v>242</v>
      </c>
      <c r="F2282" s="2" t="s">
        <v>228</v>
      </c>
      <c r="G2282" s="2" t="s">
        <v>117</v>
      </c>
      <c r="H2282" s="2" t="s">
        <v>138</v>
      </c>
      <c r="I2282" s="2"/>
      <c r="J2282" s="2"/>
      <c r="K2282" s="2" t="s">
        <v>147</v>
      </c>
      <c r="L2282" s="2" t="s">
        <v>253</v>
      </c>
      <c r="M2282" s="2" t="s">
        <v>104</v>
      </c>
      <c r="N2282" s="3"/>
      <c r="O2282" s="3"/>
      <c r="P2282" s="2"/>
      <c r="Q2282" s="2" t="s">
        <v>105</v>
      </c>
      <c r="R2282" s="2" t="s">
        <v>106</v>
      </c>
      <c r="S2282" s="2" t="s">
        <v>107</v>
      </c>
      <c r="T2282" s="2" t="s">
        <v>108</v>
      </c>
      <c r="U2282" s="2"/>
      <c r="V2282" s="2" t="s">
        <v>109</v>
      </c>
      <c r="W2282" s="2" t="s">
        <v>110</v>
      </c>
      <c r="X2282" s="2"/>
      <c r="Y2282" s="2" t="s">
        <v>65</v>
      </c>
      <c r="Z2282" s="2">
        <v>0</v>
      </c>
      <c r="AA2282" s="2"/>
      <c r="AB2282" s="2"/>
      <c r="AC2282" s="2"/>
      <c r="AD2282" s="2"/>
      <c r="AE2282" s="2" t="s">
        <v>123</v>
      </c>
      <c r="AF2282" s="2" t="s">
        <v>222</v>
      </c>
      <c r="AG2282" s="2" t="s">
        <v>223</v>
      </c>
      <c r="AH2282" s="2" t="s">
        <v>69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2855</v>
      </c>
      <c r="B2283" s="2" t="s">
        <v>2856</v>
      </c>
      <c r="C2283" s="2" t="s">
        <v>47</v>
      </c>
      <c r="D2283" s="2" t="s">
        <v>2305</v>
      </c>
      <c r="E2283" s="2" t="s">
        <v>377</v>
      </c>
      <c r="F2283" s="2" t="s">
        <v>228</v>
      </c>
      <c r="G2283" s="2" t="s">
        <v>117</v>
      </c>
      <c r="H2283" s="2" t="s">
        <v>138</v>
      </c>
      <c r="I2283" s="2" t="s">
        <v>53</v>
      </c>
      <c r="J2283" s="2" t="s">
        <v>230</v>
      </c>
      <c r="K2283" s="2" t="s">
        <v>55</v>
      </c>
      <c r="L2283" s="2" t="s">
        <v>51</v>
      </c>
      <c r="M2283" s="2" t="s">
        <v>56</v>
      </c>
      <c r="N2283" s="3">
        <v>267791</v>
      </c>
      <c r="O2283" s="3" t="s">
        <v>57</v>
      </c>
      <c r="P2283" s="4">
        <f>IF(O2283="吨",N2283*1000,IF(O2283="万立方米",N2283*10000,""))</f>
        <v>267791000.0</v>
      </c>
      <c r="Q2283" s="2" t="s">
        <v>58</v>
      </c>
      <c r="R2283" s="2" t="s">
        <v>59</v>
      </c>
      <c r="S2283" s="2" t="s">
        <v>60</v>
      </c>
      <c r="T2283" s="2" t="s">
        <v>61</v>
      </c>
      <c r="U2283" s="4">
        <f>0.06</f>
        <v>0.06</v>
      </c>
      <c r="V2283" s="2" t="s">
        <v>62</v>
      </c>
      <c r="W2283" s="2" t="s">
        <v>63</v>
      </c>
      <c r="X2283" s="2" t="s">
        <v>64</v>
      </c>
      <c r="Y2283" s="2" t="s">
        <v>65</v>
      </c>
      <c r="Z2283" s="2">
        <v>0</v>
      </c>
      <c r="AA2283" s="2"/>
      <c r="AB2283" s="2"/>
      <c r="AC2283" s="4">
        <f>P2283*U2283/1000000</f>
        <v>16.06746</v>
      </c>
      <c r="AD2283" s="4">
        <f>AC2283*(1-Z2283/100)</f>
        <v>16.06746</v>
      </c>
      <c r="AE2283" s="2" t="s">
        <v>66</v>
      </c>
      <c r="AF2283" s="2" t="s">
        <v>67</v>
      </c>
      <c r="AG2283" s="2" t="s">
        <v>68</v>
      </c>
      <c r="AH2283" s="2" t="s">
        <v>69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2857</v>
      </c>
      <c r="B2284" s="2" t="s">
        <v>2856</v>
      </c>
      <c r="C2284" s="2" t="s">
        <v>47</v>
      </c>
      <c r="D2284" s="2" t="s">
        <v>2305</v>
      </c>
      <c r="E2284" s="2" t="s">
        <v>377</v>
      </c>
      <c r="F2284" s="2" t="s">
        <v>228</v>
      </c>
      <c r="G2284" s="2" t="s">
        <v>117</v>
      </c>
      <c r="H2284" s="2" t="s">
        <v>138</v>
      </c>
      <c r="I2284" s="2" t="s">
        <v>53</v>
      </c>
      <c r="J2284" s="2" t="s">
        <v>230</v>
      </c>
      <c r="K2284" s="2" t="s">
        <v>55</v>
      </c>
      <c r="L2284" s="2" t="s">
        <v>51</v>
      </c>
      <c r="M2284" s="2" t="s">
        <v>73</v>
      </c>
      <c r="N2284" s="3">
        <v>267791</v>
      </c>
      <c r="O2284" s="3" t="s">
        <v>57</v>
      </c>
      <c r="P2284" s="4">
        <f>IF(O2284="吨",N2284*1000,IF(O2284="万立方米",N2284*10000,""))</f>
        <v>267791000.0</v>
      </c>
      <c r="Q2284" s="2" t="s">
        <v>58</v>
      </c>
      <c r="R2284" s="2" t="s">
        <v>59</v>
      </c>
      <c r="S2284" s="2" t="s">
        <v>74</v>
      </c>
      <c r="T2284" s="2" t="s">
        <v>75</v>
      </c>
      <c r="U2284" s="4">
        <f>1.5</f>
        <v>1.5</v>
      </c>
      <c r="V2284" s="2" t="s">
        <v>62</v>
      </c>
      <c r="W2284" s="2" t="s">
        <v>76</v>
      </c>
      <c r="X2284" s="2" t="s">
        <v>64</v>
      </c>
      <c r="Y2284" s="2" t="s">
        <v>65</v>
      </c>
      <c r="Z2284" s="2">
        <v>0</v>
      </c>
      <c r="AA2284" s="2"/>
      <c r="AB2284" s="2"/>
      <c r="AC2284" s="4">
        <f>P2284*U2284/1000000</f>
        <v>401.6865</v>
      </c>
      <c r="AD2284" s="4">
        <f>AC2284*(1-Z2284/100)</f>
        <v>401.6865</v>
      </c>
      <c r="AE2284" s="2" t="s">
        <v>66</v>
      </c>
      <c r="AF2284" s="2" t="s">
        <v>67</v>
      </c>
      <c r="AG2284" s="2" t="s">
        <v>68</v>
      </c>
      <c r="AH2284" s="2" t="s">
        <v>69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2858</v>
      </c>
      <c r="B2285" s="2" t="s">
        <v>2856</v>
      </c>
      <c r="C2285" s="2" t="s">
        <v>47</v>
      </c>
      <c r="D2285" s="2" t="s">
        <v>2305</v>
      </c>
      <c r="E2285" s="2" t="s">
        <v>377</v>
      </c>
      <c r="F2285" s="2" t="s">
        <v>228</v>
      </c>
      <c r="G2285" s="2" t="s">
        <v>117</v>
      </c>
      <c r="H2285" s="2" t="s">
        <v>138</v>
      </c>
      <c r="I2285" s="2" t="s">
        <v>53</v>
      </c>
      <c r="J2285" s="2" t="s">
        <v>230</v>
      </c>
      <c r="K2285" s="2" t="s">
        <v>55</v>
      </c>
      <c r="L2285" s="2" t="s">
        <v>51</v>
      </c>
      <c r="M2285" s="2" t="s">
        <v>78</v>
      </c>
      <c r="N2285" s="3">
        <v>267791</v>
      </c>
      <c r="O2285" s="3" t="s">
        <v>57</v>
      </c>
      <c r="P2285" s="4">
        <f>IF(O2285="吨",N2285*1000,IF(O2285="万立方米",N2285*10000,""))</f>
        <v>267791000.0</v>
      </c>
      <c r="Q2285" s="2" t="s">
        <v>58</v>
      </c>
      <c r="R2285" s="2" t="s">
        <v>59</v>
      </c>
      <c r="S2285" s="2" t="s">
        <v>79</v>
      </c>
      <c r="T2285" s="2" t="s">
        <v>75</v>
      </c>
      <c r="U2285" s="4">
        <f>6.0</f>
        <v>6.0</v>
      </c>
      <c r="V2285" s="2" t="s">
        <v>62</v>
      </c>
      <c r="W2285" s="2" t="s">
        <v>80</v>
      </c>
      <c r="X2285" s="2" t="s">
        <v>64</v>
      </c>
      <c r="Y2285" s="2" t="s">
        <v>65</v>
      </c>
      <c r="Z2285" s="2">
        <v>0</v>
      </c>
      <c r="AA2285" s="2"/>
      <c r="AB2285" s="2"/>
      <c r="AC2285" s="4">
        <f>P2285*U2285/1000000</f>
        <v>1606.746</v>
      </c>
      <c r="AD2285" s="4">
        <f>AC2285*(1-Z2285/100)</f>
        <v>1606.746</v>
      </c>
      <c r="AE2285" s="2" t="s">
        <v>66</v>
      </c>
      <c r="AF2285" s="2" t="s">
        <v>67</v>
      </c>
      <c r="AG2285" s="2" t="s">
        <v>68</v>
      </c>
      <c r="AH2285" s="2" t="s">
        <v>69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2859</v>
      </c>
      <c r="B2286" s="2" t="s">
        <v>2856</v>
      </c>
      <c r="C2286" s="2" t="s">
        <v>47</v>
      </c>
      <c r="D2286" s="2" t="s">
        <v>2305</v>
      </c>
      <c r="E2286" s="2" t="s">
        <v>377</v>
      </c>
      <c r="F2286" s="2" t="s">
        <v>228</v>
      </c>
      <c r="G2286" s="2" t="s">
        <v>117</v>
      </c>
      <c r="H2286" s="2" t="s">
        <v>138</v>
      </c>
      <c r="I2286" s="2" t="s">
        <v>53</v>
      </c>
      <c r="J2286" s="2" t="s">
        <v>230</v>
      </c>
      <c r="K2286" s="2" t="s">
        <v>55</v>
      </c>
      <c r="L2286" s="2" t="s">
        <v>51</v>
      </c>
      <c r="M2286" s="2" t="s">
        <v>82</v>
      </c>
      <c r="N2286" s="3">
        <v>267791</v>
      </c>
      <c r="O2286" s="3" t="s">
        <v>57</v>
      </c>
      <c r="P2286" s="4">
        <f>IF(O2286="吨",N2286*1000,IF(O2286="万立方米",N2286*10000,""))</f>
        <v>267791000.0</v>
      </c>
      <c r="Q2286" s="2" t="s">
        <v>58</v>
      </c>
      <c r="R2286" s="2" t="s">
        <v>59</v>
      </c>
      <c r="S2286" s="2" t="s">
        <v>83</v>
      </c>
      <c r="T2286" s="2" t="s">
        <v>61</v>
      </c>
      <c r="U2286" s="4">
        <f>0.35</f>
        <v>0.35</v>
      </c>
      <c r="V2286" s="2" t="s">
        <v>62</v>
      </c>
      <c r="W2286" s="2" t="s">
        <v>84</v>
      </c>
      <c r="X2286" s="2" t="s">
        <v>64</v>
      </c>
      <c r="Y2286" s="2" t="s">
        <v>65</v>
      </c>
      <c r="Z2286" s="2">
        <v>0</v>
      </c>
      <c r="AA2286" s="2"/>
      <c r="AB2286" s="2"/>
      <c r="AC2286" s="4">
        <f>P2286*U2286/1000000</f>
        <v>93.72685</v>
      </c>
      <c r="AD2286" s="4">
        <f>AC2286*(1-Z2286/100)</f>
        <v>93.72685</v>
      </c>
      <c r="AE2286" s="2" t="s">
        <v>66</v>
      </c>
      <c r="AF2286" s="2" t="s">
        <v>67</v>
      </c>
      <c r="AG2286" s="2" t="s">
        <v>68</v>
      </c>
      <c r="AH2286" s="2" t="s">
        <v>69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2860</v>
      </c>
      <c r="B2287" s="2" t="s">
        <v>2856</v>
      </c>
      <c r="C2287" s="2" t="s">
        <v>47</v>
      </c>
      <c r="D2287" s="2" t="s">
        <v>2305</v>
      </c>
      <c r="E2287" s="2" t="s">
        <v>377</v>
      </c>
      <c r="F2287" s="2" t="s">
        <v>228</v>
      </c>
      <c r="G2287" s="2" t="s">
        <v>117</v>
      </c>
      <c r="H2287" s="2" t="s">
        <v>138</v>
      </c>
      <c r="I2287" s="2" t="s">
        <v>53</v>
      </c>
      <c r="J2287" s="2" t="s">
        <v>230</v>
      </c>
      <c r="K2287" s="2" t="s">
        <v>55</v>
      </c>
      <c r="L2287" s="2" t="s">
        <v>51</v>
      </c>
      <c r="M2287" s="2" t="s">
        <v>86</v>
      </c>
      <c r="N2287" s="3">
        <v>267791</v>
      </c>
      <c r="O2287" s="3" t="s">
        <v>57</v>
      </c>
      <c r="P2287" s="4">
        <f>IF(O2287="吨",N2287*1000,IF(O2287="万立方米",N2287*10000,""))</f>
        <v>267791000.0</v>
      </c>
      <c r="Q2287" s="2" t="s">
        <v>58</v>
      </c>
      <c r="R2287" s="2" t="s">
        <v>59</v>
      </c>
      <c r="S2287" s="2" t="s">
        <v>87</v>
      </c>
      <c r="T2287" s="2" t="s">
        <v>88</v>
      </c>
      <c r="U2287" s="4">
        <f>0.75</f>
        <v>0.75</v>
      </c>
      <c r="V2287" s="2" t="s">
        <v>62</v>
      </c>
      <c r="W2287" s="2" t="s">
        <v>89</v>
      </c>
      <c r="X2287" s="2" t="s">
        <v>64</v>
      </c>
      <c r="Y2287" s="2" t="s">
        <v>65</v>
      </c>
      <c r="Z2287" s="2">
        <v>0</v>
      </c>
      <c r="AA2287" s="2"/>
      <c r="AB2287" s="2"/>
      <c r="AC2287" s="4">
        <f>P2287*U2287/1000000</f>
        <v>200.84325</v>
      </c>
      <c r="AD2287" s="4">
        <f>AC2288*(1-AA2287/100)+(AC2287-AC2288)*(1-AB2287/100)</f>
        <v>200.84325</v>
      </c>
      <c r="AE2287" s="2" t="s">
        <v>66</v>
      </c>
      <c r="AF2287" s="2" t="s">
        <v>67</v>
      </c>
      <c r="AG2287" s="2" t="s">
        <v>68</v>
      </c>
      <c r="AH2287" s="2" t="s">
        <v>69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2861</v>
      </c>
      <c r="B2288" s="2" t="s">
        <v>2856</v>
      </c>
      <c r="C2288" s="2" t="s">
        <v>47</v>
      </c>
      <c r="D2288" s="2" t="s">
        <v>2305</v>
      </c>
      <c r="E2288" s="2" t="s">
        <v>377</v>
      </c>
      <c r="F2288" s="2" t="s">
        <v>228</v>
      </c>
      <c r="G2288" s="2" t="s">
        <v>117</v>
      </c>
      <c r="H2288" s="2" t="s">
        <v>138</v>
      </c>
      <c r="I2288" s="2" t="s">
        <v>53</v>
      </c>
      <c r="J2288" s="2" t="s">
        <v>230</v>
      </c>
      <c r="K2288" s="2" t="s">
        <v>55</v>
      </c>
      <c r="L2288" s="2" t="s">
        <v>51</v>
      </c>
      <c r="M2288" s="2" t="s">
        <v>91</v>
      </c>
      <c r="N2288" s="3">
        <v>267791</v>
      </c>
      <c r="O2288" s="3" t="s">
        <v>57</v>
      </c>
      <c r="P2288" s="4">
        <f>IF(O2288="吨",N2288*1000,IF(O2288="万立方米",N2288*10000,""))</f>
        <v>267791000.0</v>
      </c>
      <c r="Q2288" s="2" t="s">
        <v>58</v>
      </c>
      <c r="R2288" s="2" t="s">
        <v>59</v>
      </c>
      <c r="S2288" s="2" t="s">
        <v>92</v>
      </c>
      <c r="T2288" s="2" t="s">
        <v>88</v>
      </c>
      <c r="U2288" s="4">
        <f>0.75</f>
        <v>0.75</v>
      </c>
      <c r="V2288" s="2" t="s">
        <v>62</v>
      </c>
      <c r="W2288" s="2" t="s">
        <v>93</v>
      </c>
      <c r="X2288" s="2" t="s">
        <v>64</v>
      </c>
      <c r="Y2288" s="2" t="s">
        <v>65</v>
      </c>
      <c r="Z2288" s="2">
        <v>0</v>
      </c>
      <c r="AA2288" s="2"/>
      <c r="AB2288" s="2"/>
      <c r="AC2288" s="4">
        <f>P2288*U2288/1000000</f>
        <v>200.84325</v>
      </c>
      <c r="AD2288" s="4">
        <f>AC2288*(1-Z2288/100)</f>
        <v>200.84325</v>
      </c>
      <c r="AE2288" s="2" t="s">
        <v>66</v>
      </c>
      <c r="AF2288" s="2" t="s">
        <v>67</v>
      </c>
      <c r="AG2288" s="2" t="s">
        <v>68</v>
      </c>
      <c r="AH2288" s="2" t="s">
        <v>69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2862</v>
      </c>
      <c r="B2289" s="2" t="s">
        <v>2856</v>
      </c>
      <c r="C2289" s="2" t="s">
        <v>47</v>
      </c>
      <c r="D2289" s="2" t="s">
        <v>2305</v>
      </c>
      <c r="E2289" s="2" t="s">
        <v>377</v>
      </c>
      <c r="F2289" s="2" t="s">
        <v>228</v>
      </c>
      <c r="G2289" s="2" t="s">
        <v>117</v>
      </c>
      <c r="H2289" s="2" t="s">
        <v>138</v>
      </c>
      <c r="I2289" s="2" t="s">
        <v>53</v>
      </c>
      <c r="J2289" s="2" t="s">
        <v>230</v>
      </c>
      <c r="K2289" s="2" t="s">
        <v>55</v>
      </c>
      <c r="L2289" s="2" t="s">
        <v>51</v>
      </c>
      <c r="M2289" s="2" t="s">
        <v>95</v>
      </c>
      <c r="N2289" s="3">
        <v>267791</v>
      </c>
      <c r="O2289" s="3" t="s">
        <v>57</v>
      </c>
      <c r="P2289" s="4">
        <f>IF(O2289="吨",N2289*1000,IF(O2289="万立方米",N2289*10000,""))</f>
        <v>267791000.0</v>
      </c>
      <c r="Q2289" s="2" t="s">
        <v>58</v>
      </c>
      <c r="R2289" s="2" t="s">
        <v>59</v>
      </c>
      <c r="S2289" s="2" t="s">
        <v>96</v>
      </c>
      <c r="T2289" s="2" t="s">
        <v>97</v>
      </c>
      <c r="U2289" s="4">
        <f>1.7</f>
        <v>1.7</v>
      </c>
      <c r="V2289" s="2" t="s">
        <v>62</v>
      </c>
      <c r="W2289" s="2" t="s">
        <v>98</v>
      </c>
      <c r="X2289" s="2" t="s">
        <v>64</v>
      </c>
      <c r="Y2289" s="2" t="s">
        <v>65</v>
      </c>
      <c r="Z2289" s="2">
        <v>0</v>
      </c>
      <c r="AA2289" s="2"/>
      <c r="AB2289" s="2"/>
      <c r="AC2289" s="4">
        <f>P2289*U2289/1000000</f>
        <v>455.2447</v>
      </c>
      <c r="AD2289" s="4">
        <f>AC2289*(1-Z2289/100)</f>
        <v>455.2447</v>
      </c>
      <c r="AE2289" s="2" t="s">
        <v>66</v>
      </c>
      <c r="AF2289" s="2" t="s">
        <v>67</v>
      </c>
      <c r="AG2289" s="2" t="s">
        <v>68</v>
      </c>
      <c r="AH2289" s="2" t="s">
        <v>69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2863</v>
      </c>
      <c r="B2290" s="2" t="s">
        <v>2856</v>
      </c>
      <c r="C2290" s="2" t="s">
        <v>47</v>
      </c>
      <c r="D2290" s="2" t="s">
        <v>2305</v>
      </c>
      <c r="E2290" s="2" t="s">
        <v>377</v>
      </c>
      <c r="F2290" s="2" t="s">
        <v>228</v>
      </c>
      <c r="G2290" s="2" t="s">
        <v>117</v>
      </c>
      <c r="H2290" s="2" t="s">
        <v>138</v>
      </c>
      <c r="I2290" s="2" t="s">
        <v>53</v>
      </c>
      <c r="J2290" s="2" t="s">
        <v>230</v>
      </c>
      <c r="K2290" s="2" t="s">
        <v>55</v>
      </c>
      <c r="L2290" s="2" t="s">
        <v>51</v>
      </c>
      <c r="M2290" s="2" t="s">
        <v>100</v>
      </c>
      <c r="N2290" s="3">
        <v>267791</v>
      </c>
      <c r="O2290" s="3" t="s">
        <v>57</v>
      </c>
      <c r="P2290" s="4">
        <f>IF(O2290="吨",N2290*1000,IF(O2290="万立方米",N2290*10000,""))</f>
        <v>267791000.0</v>
      </c>
      <c r="Q2290" s="2" t="s">
        <v>58</v>
      </c>
      <c r="R2290" s="2" t="s">
        <v>59</v>
      </c>
      <c r="S2290" s="2" t="s">
        <v>101</v>
      </c>
      <c r="T2290" s="2" t="s">
        <v>75</v>
      </c>
      <c r="U2290" s="4">
        <f>0.12</f>
        <v>0.12</v>
      </c>
      <c r="V2290" s="2" t="s">
        <v>62</v>
      </c>
      <c r="W2290" s="2" t="s">
        <v>102</v>
      </c>
      <c r="X2290" s="2" t="s">
        <v>64</v>
      </c>
      <c r="Y2290" s="2" t="s">
        <v>65</v>
      </c>
      <c r="Z2290" s="2">
        <v>0</v>
      </c>
      <c r="AA2290" s="2"/>
      <c r="AB2290" s="2"/>
      <c r="AC2290" s="4">
        <f>P2290*U2290/1000000</f>
        <v>32.13492</v>
      </c>
      <c r="AD2290" s="4">
        <f>AC2290*(1-Z2290/100)</f>
        <v>32.13492</v>
      </c>
      <c r="AE2290" s="2" t="s">
        <v>66</v>
      </c>
      <c r="AF2290" s="2" t="s">
        <v>67</v>
      </c>
      <c r="AG2290" s="2" t="s">
        <v>68</v>
      </c>
      <c r="AH2290" s="2" t="s">
        <v>69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2864</v>
      </c>
      <c r="B2291" s="2" t="s">
        <v>2856</v>
      </c>
      <c r="C2291" s="2" t="s">
        <v>47</v>
      </c>
      <c r="D2291" s="2" t="s">
        <v>2305</v>
      </c>
      <c r="E2291" s="2" t="s">
        <v>377</v>
      </c>
      <c r="F2291" s="2" t="s">
        <v>228</v>
      </c>
      <c r="G2291" s="2" t="s">
        <v>117</v>
      </c>
      <c r="H2291" s="2" t="s">
        <v>138</v>
      </c>
      <c r="I2291" s="2"/>
      <c r="J2291" s="2"/>
      <c r="K2291" s="2" t="s">
        <v>147</v>
      </c>
      <c r="L2291" s="2" t="s">
        <v>429</v>
      </c>
      <c r="M2291" s="2" t="s">
        <v>104</v>
      </c>
      <c r="N2291" s="3"/>
      <c r="O2291" s="3"/>
      <c r="P2291" s="2"/>
      <c r="Q2291" s="2" t="s">
        <v>105</v>
      </c>
      <c r="R2291" s="2" t="s">
        <v>106</v>
      </c>
      <c r="S2291" s="2" t="s">
        <v>107</v>
      </c>
      <c r="T2291" s="2" t="s">
        <v>108</v>
      </c>
      <c r="U2291" s="2"/>
      <c r="V2291" s="2" t="s">
        <v>109</v>
      </c>
      <c r="W2291" s="2" t="s">
        <v>110</v>
      </c>
      <c r="X2291" s="2"/>
      <c r="Y2291" s="2" t="s">
        <v>65</v>
      </c>
      <c r="Z2291" s="2">
        <v>0</v>
      </c>
      <c r="AA2291" s="2"/>
      <c r="AB2291" s="2"/>
      <c r="AC2291" s="2"/>
      <c r="AD2291" s="2"/>
      <c r="AE2291" s="2" t="s">
        <v>123</v>
      </c>
      <c r="AF2291" s="2" t="s">
        <v>222</v>
      </c>
      <c r="AG2291" s="2" t="s">
        <v>223</v>
      </c>
      <c r="AH2291" s="2" t="s">
        <v>69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2865</v>
      </c>
      <c r="B2292" s="2" t="s">
        <v>2866</v>
      </c>
      <c r="C2292" s="2" t="s">
        <v>47</v>
      </c>
      <c r="D2292" s="2" t="s">
        <v>2867</v>
      </c>
      <c r="E2292" s="2" t="s">
        <v>412</v>
      </c>
      <c r="F2292" s="2" t="s">
        <v>228</v>
      </c>
      <c r="G2292" s="2" t="s">
        <v>117</v>
      </c>
      <c r="H2292" s="2" t="s">
        <v>52</v>
      </c>
      <c r="I2292" s="2" t="s">
        <v>53</v>
      </c>
      <c r="J2292" s="2" t="s">
        <v>230</v>
      </c>
      <c r="K2292" s="2" t="s">
        <v>55</v>
      </c>
      <c r="L2292" s="2" t="s">
        <v>51</v>
      </c>
      <c r="M2292" s="2" t="s">
        <v>56</v>
      </c>
      <c r="N2292" s="3">
        <v>214493.6</v>
      </c>
      <c r="O2292" s="3" t="s">
        <v>57</v>
      </c>
      <c r="P2292" s="4">
        <f>IF(O2292="吨",N2292*1000,IF(O2292="万立方米",N2292*10000,""))</f>
        <v>214493600.0</v>
      </c>
      <c r="Q2292" s="2" t="s">
        <v>58</v>
      </c>
      <c r="R2292" s="2" t="s">
        <v>59</v>
      </c>
      <c r="S2292" s="2" t="s">
        <v>60</v>
      </c>
      <c r="T2292" s="2" t="s">
        <v>61</v>
      </c>
      <c r="U2292" s="4">
        <f>0.06</f>
        <v>0.06</v>
      </c>
      <c r="V2292" s="2" t="s">
        <v>62</v>
      </c>
      <c r="W2292" s="2" t="s">
        <v>63</v>
      </c>
      <c r="X2292" s="2" t="s">
        <v>64</v>
      </c>
      <c r="Y2292" s="2" t="s">
        <v>65</v>
      </c>
      <c r="Z2292" s="2">
        <v>0</v>
      </c>
      <c r="AA2292" s="2"/>
      <c r="AB2292" s="2"/>
      <c r="AC2292" s="4">
        <f>P2292*U2292/1000000</f>
        <v>12.869616</v>
      </c>
      <c r="AD2292" s="4">
        <f>AC2292*(1-Z2292/100)</f>
        <v>12.869616</v>
      </c>
      <c r="AE2292" s="2" t="s">
        <v>66</v>
      </c>
      <c r="AF2292" s="2" t="s">
        <v>67</v>
      </c>
      <c r="AG2292" s="2"/>
      <c r="AH2292" s="2" t="s">
        <v>69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2868</v>
      </c>
      <c r="B2293" s="2" t="s">
        <v>2866</v>
      </c>
      <c r="C2293" s="2" t="s">
        <v>47</v>
      </c>
      <c r="D2293" s="2" t="s">
        <v>2867</v>
      </c>
      <c r="E2293" s="2" t="s">
        <v>412</v>
      </c>
      <c r="F2293" s="2" t="s">
        <v>228</v>
      </c>
      <c r="G2293" s="2" t="s">
        <v>117</v>
      </c>
      <c r="H2293" s="2" t="s">
        <v>52</v>
      </c>
      <c r="I2293" s="2" t="s">
        <v>53</v>
      </c>
      <c r="J2293" s="2" t="s">
        <v>230</v>
      </c>
      <c r="K2293" s="2" t="s">
        <v>55</v>
      </c>
      <c r="L2293" s="2" t="s">
        <v>51</v>
      </c>
      <c r="M2293" s="2" t="s">
        <v>73</v>
      </c>
      <c r="N2293" s="3">
        <v>214493.6</v>
      </c>
      <c r="O2293" s="3" t="s">
        <v>57</v>
      </c>
      <c r="P2293" s="4">
        <f>IF(O2293="吨",N2293*1000,IF(O2293="万立方米",N2293*10000,""))</f>
        <v>214493600.0</v>
      </c>
      <c r="Q2293" s="2" t="s">
        <v>58</v>
      </c>
      <c r="R2293" s="2" t="s">
        <v>59</v>
      </c>
      <c r="S2293" s="2" t="s">
        <v>74</v>
      </c>
      <c r="T2293" s="2" t="s">
        <v>75</v>
      </c>
      <c r="U2293" s="4">
        <f>1.5</f>
        <v>1.5</v>
      </c>
      <c r="V2293" s="2" t="s">
        <v>62</v>
      </c>
      <c r="W2293" s="2" t="s">
        <v>76</v>
      </c>
      <c r="X2293" s="2" t="s">
        <v>64</v>
      </c>
      <c r="Y2293" s="2" t="s">
        <v>65</v>
      </c>
      <c r="Z2293" s="2">
        <v>0</v>
      </c>
      <c r="AA2293" s="2"/>
      <c r="AB2293" s="2"/>
      <c r="AC2293" s="4">
        <f>P2293*U2293/1000000</f>
        <v>321.7404</v>
      </c>
      <c r="AD2293" s="4">
        <f>AC2293*(1-Z2293/100)</f>
        <v>321.7404</v>
      </c>
      <c r="AE2293" s="2" t="s">
        <v>66</v>
      </c>
      <c r="AF2293" s="2" t="s">
        <v>67</v>
      </c>
      <c r="AG2293" s="2"/>
      <c r="AH2293" s="2" t="s">
        <v>69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2869</v>
      </c>
      <c r="B2294" s="2" t="s">
        <v>2866</v>
      </c>
      <c r="C2294" s="2" t="s">
        <v>47</v>
      </c>
      <c r="D2294" s="2" t="s">
        <v>2867</v>
      </c>
      <c r="E2294" s="2" t="s">
        <v>412</v>
      </c>
      <c r="F2294" s="2" t="s">
        <v>228</v>
      </c>
      <c r="G2294" s="2" t="s">
        <v>117</v>
      </c>
      <c r="H2294" s="2" t="s">
        <v>52</v>
      </c>
      <c r="I2294" s="2" t="s">
        <v>53</v>
      </c>
      <c r="J2294" s="2" t="s">
        <v>230</v>
      </c>
      <c r="K2294" s="2" t="s">
        <v>55</v>
      </c>
      <c r="L2294" s="2" t="s">
        <v>51</v>
      </c>
      <c r="M2294" s="2" t="s">
        <v>78</v>
      </c>
      <c r="N2294" s="3">
        <v>214493.6</v>
      </c>
      <c r="O2294" s="3" t="s">
        <v>57</v>
      </c>
      <c r="P2294" s="4">
        <f>IF(O2294="吨",N2294*1000,IF(O2294="万立方米",N2294*10000,""))</f>
        <v>214493600.0</v>
      </c>
      <c r="Q2294" s="2" t="s">
        <v>58</v>
      </c>
      <c r="R2294" s="2" t="s">
        <v>59</v>
      </c>
      <c r="S2294" s="2" t="s">
        <v>79</v>
      </c>
      <c r="T2294" s="2" t="s">
        <v>75</v>
      </c>
      <c r="U2294" s="4">
        <f>6.0</f>
        <v>6.0</v>
      </c>
      <c r="V2294" s="2" t="s">
        <v>62</v>
      </c>
      <c r="W2294" s="2" t="s">
        <v>80</v>
      </c>
      <c r="X2294" s="2" t="s">
        <v>64</v>
      </c>
      <c r="Y2294" s="2" t="s">
        <v>65</v>
      </c>
      <c r="Z2294" s="2">
        <v>0</v>
      </c>
      <c r="AA2294" s="2"/>
      <c r="AB2294" s="2"/>
      <c r="AC2294" s="4">
        <f>P2294*U2294/1000000</f>
        <v>1286.9616</v>
      </c>
      <c r="AD2294" s="4">
        <f>AC2294*(1-Z2294/100)</f>
        <v>1286.9616</v>
      </c>
      <c r="AE2294" s="2" t="s">
        <v>66</v>
      </c>
      <c r="AF2294" s="2" t="s">
        <v>67</v>
      </c>
      <c r="AG2294" s="2"/>
      <c r="AH2294" s="2" t="s">
        <v>69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2870</v>
      </c>
      <c r="B2295" s="2" t="s">
        <v>2866</v>
      </c>
      <c r="C2295" s="2" t="s">
        <v>47</v>
      </c>
      <c r="D2295" s="2" t="s">
        <v>2867</v>
      </c>
      <c r="E2295" s="2" t="s">
        <v>412</v>
      </c>
      <c r="F2295" s="2" t="s">
        <v>228</v>
      </c>
      <c r="G2295" s="2" t="s">
        <v>117</v>
      </c>
      <c r="H2295" s="2" t="s">
        <v>52</v>
      </c>
      <c r="I2295" s="2" t="s">
        <v>53</v>
      </c>
      <c r="J2295" s="2" t="s">
        <v>230</v>
      </c>
      <c r="K2295" s="2" t="s">
        <v>55</v>
      </c>
      <c r="L2295" s="2" t="s">
        <v>51</v>
      </c>
      <c r="M2295" s="2" t="s">
        <v>82</v>
      </c>
      <c r="N2295" s="3">
        <v>214493.6</v>
      </c>
      <c r="O2295" s="3" t="s">
        <v>57</v>
      </c>
      <c r="P2295" s="4">
        <f>IF(O2295="吨",N2295*1000,IF(O2295="万立方米",N2295*10000,""))</f>
        <v>214493600.0</v>
      </c>
      <c r="Q2295" s="2" t="s">
        <v>58</v>
      </c>
      <c r="R2295" s="2" t="s">
        <v>59</v>
      </c>
      <c r="S2295" s="2" t="s">
        <v>83</v>
      </c>
      <c r="T2295" s="2" t="s">
        <v>61</v>
      </c>
      <c r="U2295" s="4">
        <f>0.35</f>
        <v>0.35</v>
      </c>
      <c r="V2295" s="2" t="s">
        <v>62</v>
      </c>
      <c r="W2295" s="2" t="s">
        <v>84</v>
      </c>
      <c r="X2295" s="2" t="s">
        <v>64</v>
      </c>
      <c r="Y2295" s="2" t="s">
        <v>65</v>
      </c>
      <c r="Z2295" s="2">
        <v>0</v>
      </c>
      <c r="AA2295" s="2"/>
      <c r="AB2295" s="2"/>
      <c r="AC2295" s="4">
        <f>P2295*U2295/1000000</f>
        <v>75.07276</v>
      </c>
      <c r="AD2295" s="4">
        <f>AC2295*(1-Z2295/100)</f>
        <v>75.07276</v>
      </c>
      <c r="AE2295" s="2" t="s">
        <v>66</v>
      </c>
      <c r="AF2295" s="2" t="s">
        <v>67</v>
      </c>
      <c r="AG2295" s="2"/>
      <c r="AH2295" s="2" t="s">
        <v>69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2871</v>
      </c>
      <c r="B2296" s="2" t="s">
        <v>2866</v>
      </c>
      <c r="C2296" s="2" t="s">
        <v>47</v>
      </c>
      <c r="D2296" s="2" t="s">
        <v>2867</v>
      </c>
      <c r="E2296" s="2" t="s">
        <v>412</v>
      </c>
      <c r="F2296" s="2" t="s">
        <v>228</v>
      </c>
      <c r="G2296" s="2" t="s">
        <v>117</v>
      </c>
      <c r="H2296" s="2" t="s">
        <v>52</v>
      </c>
      <c r="I2296" s="2" t="s">
        <v>53</v>
      </c>
      <c r="J2296" s="2" t="s">
        <v>230</v>
      </c>
      <c r="K2296" s="2" t="s">
        <v>55</v>
      </c>
      <c r="L2296" s="2" t="s">
        <v>51</v>
      </c>
      <c r="M2296" s="2" t="s">
        <v>86</v>
      </c>
      <c r="N2296" s="3">
        <v>214493.6</v>
      </c>
      <c r="O2296" s="3" t="s">
        <v>57</v>
      </c>
      <c r="P2296" s="4">
        <f>IF(O2296="吨",N2296*1000,IF(O2296="万立方米",N2296*10000,""))</f>
        <v>214493600.0</v>
      </c>
      <c r="Q2296" s="2" t="s">
        <v>58</v>
      </c>
      <c r="R2296" s="2" t="s">
        <v>59</v>
      </c>
      <c r="S2296" s="2" t="s">
        <v>87</v>
      </c>
      <c r="T2296" s="2" t="s">
        <v>88</v>
      </c>
      <c r="U2296" s="4">
        <f>0.75</f>
        <v>0.75</v>
      </c>
      <c r="V2296" s="2" t="s">
        <v>62</v>
      </c>
      <c r="W2296" s="2" t="s">
        <v>89</v>
      </c>
      <c r="X2296" s="2" t="s">
        <v>64</v>
      </c>
      <c r="Y2296" s="2" t="s">
        <v>65</v>
      </c>
      <c r="Z2296" s="2">
        <v>0</v>
      </c>
      <c r="AA2296" s="2"/>
      <c r="AB2296" s="2"/>
      <c r="AC2296" s="4">
        <f>P2296*U2296/1000000</f>
        <v>160.8702</v>
      </c>
      <c r="AD2296" s="4">
        <f>AC2297*(1-AA2296/100)+(AC2296-AC2297)*(1-AB2296/100)</f>
        <v>160.8702</v>
      </c>
      <c r="AE2296" s="2" t="s">
        <v>66</v>
      </c>
      <c r="AF2296" s="2" t="s">
        <v>67</v>
      </c>
      <c r="AG2296" s="2"/>
      <c r="AH2296" s="2" t="s">
        <v>69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2872</v>
      </c>
      <c r="B2297" s="2" t="s">
        <v>2866</v>
      </c>
      <c r="C2297" s="2" t="s">
        <v>47</v>
      </c>
      <c r="D2297" s="2" t="s">
        <v>2867</v>
      </c>
      <c r="E2297" s="2" t="s">
        <v>412</v>
      </c>
      <c r="F2297" s="2" t="s">
        <v>228</v>
      </c>
      <c r="G2297" s="2" t="s">
        <v>117</v>
      </c>
      <c r="H2297" s="2" t="s">
        <v>52</v>
      </c>
      <c r="I2297" s="2" t="s">
        <v>53</v>
      </c>
      <c r="J2297" s="2" t="s">
        <v>230</v>
      </c>
      <c r="K2297" s="2" t="s">
        <v>55</v>
      </c>
      <c r="L2297" s="2" t="s">
        <v>51</v>
      </c>
      <c r="M2297" s="2" t="s">
        <v>91</v>
      </c>
      <c r="N2297" s="3">
        <v>214493.6</v>
      </c>
      <c r="O2297" s="3" t="s">
        <v>57</v>
      </c>
      <c r="P2297" s="4">
        <f>IF(O2297="吨",N2297*1000,IF(O2297="万立方米",N2297*10000,""))</f>
        <v>214493600.0</v>
      </c>
      <c r="Q2297" s="2" t="s">
        <v>58</v>
      </c>
      <c r="R2297" s="2" t="s">
        <v>59</v>
      </c>
      <c r="S2297" s="2" t="s">
        <v>92</v>
      </c>
      <c r="T2297" s="2" t="s">
        <v>88</v>
      </c>
      <c r="U2297" s="4">
        <f>0.75</f>
        <v>0.75</v>
      </c>
      <c r="V2297" s="2" t="s">
        <v>62</v>
      </c>
      <c r="W2297" s="2" t="s">
        <v>93</v>
      </c>
      <c r="X2297" s="2" t="s">
        <v>64</v>
      </c>
      <c r="Y2297" s="2" t="s">
        <v>65</v>
      </c>
      <c r="Z2297" s="2">
        <v>0</v>
      </c>
      <c r="AA2297" s="2"/>
      <c r="AB2297" s="2"/>
      <c r="AC2297" s="4">
        <f>P2297*U2297/1000000</f>
        <v>160.8702</v>
      </c>
      <c r="AD2297" s="4">
        <f>AC2297*(1-Z2297/100)</f>
        <v>160.8702</v>
      </c>
      <c r="AE2297" s="2" t="s">
        <v>66</v>
      </c>
      <c r="AF2297" s="2" t="s">
        <v>67</v>
      </c>
      <c r="AG2297" s="2"/>
      <c r="AH2297" s="2" t="s">
        <v>69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2873</v>
      </c>
      <c r="B2298" s="2" t="s">
        <v>2866</v>
      </c>
      <c r="C2298" s="2" t="s">
        <v>47</v>
      </c>
      <c r="D2298" s="2" t="s">
        <v>2867</v>
      </c>
      <c r="E2298" s="2" t="s">
        <v>412</v>
      </c>
      <c r="F2298" s="2" t="s">
        <v>228</v>
      </c>
      <c r="G2298" s="2" t="s">
        <v>117</v>
      </c>
      <c r="H2298" s="2" t="s">
        <v>52</v>
      </c>
      <c r="I2298" s="2" t="s">
        <v>53</v>
      </c>
      <c r="J2298" s="2" t="s">
        <v>230</v>
      </c>
      <c r="K2298" s="2" t="s">
        <v>55</v>
      </c>
      <c r="L2298" s="2" t="s">
        <v>51</v>
      </c>
      <c r="M2298" s="2" t="s">
        <v>95</v>
      </c>
      <c r="N2298" s="3">
        <v>214493.6</v>
      </c>
      <c r="O2298" s="3" t="s">
        <v>57</v>
      </c>
      <c r="P2298" s="4">
        <f>IF(O2298="吨",N2298*1000,IF(O2298="万立方米",N2298*10000,""))</f>
        <v>214493600.0</v>
      </c>
      <c r="Q2298" s="2" t="s">
        <v>58</v>
      </c>
      <c r="R2298" s="2" t="s">
        <v>59</v>
      </c>
      <c r="S2298" s="2" t="s">
        <v>96</v>
      </c>
      <c r="T2298" s="2" t="s">
        <v>97</v>
      </c>
      <c r="U2298" s="4">
        <f>1.7</f>
        <v>1.7</v>
      </c>
      <c r="V2298" s="2" t="s">
        <v>62</v>
      </c>
      <c r="W2298" s="2" t="s">
        <v>98</v>
      </c>
      <c r="X2298" s="2" t="s">
        <v>64</v>
      </c>
      <c r="Y2298" s="2" t="s">
        <v>65</v>
      </c>
      <c r="Z2298" s="2">
        <v>0</v>
      </c>
      <c r="AA2298" s="2"/>
      <c r="AB2298" s="2"/>
      <c r="AC2298" s="4">
        <f>P2298*U2298/1000000</f>
        <v>364.63912</v>
      </c>
      <c r="AD2298" s="4">
        <f>AC2298*(1-Z2298/100)</f>
        <v>364.63912</v>
      </c>
      <c r="AE2298" s="2" t="s">
        <v>66</v>
      </c>
      <c r="AF2298" s="2" t="s">
        <v>67</v>
      </c>
      <c r="AG2298" s="2"/>
      <c r="AH2298" s="2" t="s">
        <v>69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2874</v>
      </c>
      <c r="B2299" s="2" t="s">
        <v>2866</v>
      </c>
      <c r="C2299" s="2" t="s">
        <v>47</v>
      </c>
      <c r="D2299" s="2" t="s">
        <v>2867</v>
      </c>
      <c r="E2299" s="2" t="s">
        <v>412</v>
      </c>
      <c r="F2299" s="2" t="s">
        <v>228</v>
      </c>
      <c r="G2299" s="2" t="s">
        <v>117</v>
      </c>
      <c r="H2299" s="2" t="s">
        <v>52</v>
      </c>
      <c r="I2299" s="2" t="s">
        <v>53</v>
      </c>
      <c r="J2299" s="2" t="s">
        <v>230</v>
      </c>
      <c r="K2299" s="2" t="s">
        <v>55</v>
      </c>
      <c r="L2299" s="2" t="s">
        <v>51</v>
      </c>
      <c r="M2299" s="2" t="s">
        <v>100</v>
      </c>
      <c r="N2299" s="3">
        <v>214493.6</v>
      </c>
      <c r="O2299" s="3" t="s">
        <v>57</v>
      </c>
      <c r="P2299" s="4">
        <f>IF(O2299="吨",N2299*1000,IF(O2299="万立方米",N2299*10000,""))</f>
        <v>214493600.0</v>
      </c>
      <c r="Q2299" s="2" t="s">
        <v>58</v>
      </c>
      <c r="R2299" s="2" t="s">
        <v>59</v>
      </c>
      <c r="S2299" s="2" t="s">
        <v>101</v>
      </c>
      <c r="T2299" s="2" t="s">
        <v>75</v>
      </c>
      <c r="U2299" s="4">
        <f>0.12</f>
        <v>0.12</v>
      </c>
      <c r="V2299" s="2" t="s">
        <v>62</v>
      </c>
      <c r="W2299" s="2" t="s">
        <v>102</v>
      </c>
      <c r="X2299" s="2" t="s">
        <v>64</v>
      </c>
      <c r="Y2299" s="2" t="s">
        <v>65</v>
      </c>
      <c r="Z2299" s="2">
        <v>0</v>
      </c>
      <c r="AA2299" s="2"/>
      <c r="AB2299" s="2"/>
      <c r="AC2299" s="4">
        <f>P2299*U2299/1000000</f>
        <v>25.739232</v>
      </c>
      <c r="AD2299" s="4">
        <f>AC2299*(1-Z2299/100)</f>
        <v>25.739232</v>
      </c>
      <c r="AE2299" s="2" t="s">
        <v>66</v>
      </c>
      <c r="AF2299" s="2" t="s">
        <v>67</v>
      </c>
      <c r="AG2299" s="2"/>
      <c r="AH2299" s="2" t="s">
        <v>69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2875</v>
      </c>
      <c r="B2300" s="2" t="s">
        <v>2866</v>
      </c>
      <c r="C2300" s="2" t="s">
        <v>47</v>
      </c>
      <c r="D2300" s="2" t="s">
        <v>2867</v>
      </c>
      <c r="E2300" s="2" t="s">
        <v>412</v>
      </c>
      <c r="F2300" s="2" t="s">
        <v>228</v>
      </c>
      <c r="G2300" s="2" t="s">
        <v>117</v>
      </c>
      <c r="H2300" s="2" t="s">
        <v>52</v>
      </c>
      <c r="I2300" s="2"/>
      <c r="J2300" s="2"/>
      <c r="K2300" s="2"/>
      <c r="L2300" s="2"/>
      <c r="M2300" s="2" t="s">
        <v>104</v>
      </c>
      <c r="N2300" s="3"/>
      <c r="O2300" s="3"/>
      <c r="P2300" s="4">
        <v>0.0</v>
      </c>
      <c r="Q2300" s="2" t="s">
        <v>105</v>
      </c>
      <c r="R2300" s="2" t="s">
        <v>106</v>
      </c>
      <c r="S2300" s="2" t="s">
        <v>107</v>
      </c>
      <c r="T2300" s="2" t="s">
        <v>108</v>
      </c>
      <c r="U2300" s="4">
        <f>0.0</f>
        <v>0.0</v>
      </c>
      <c r="V2300" s="2" t="s">
        <v>109</v>
      </c>
      <c r="W2300" s="2" t="s">
        <v>110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134</v>
      </c>
      <c r="AH2300" s="2" t="s">
        <v>69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2876</v>
      </c>
      <c r="B2301" s="2" t="s">
        <v>2877</v>
      </c>
      <c r="C2301" s="2" t="s">
        <v>47</v>
      </c>
      <c r="D2301" s="2" t="s">
        <v>2878</v>
      </c>
      <c r="E2301" s="2" t="s">
        <v>377</v>
      </c>
      <c r="F2301" s="2" t="s">
        <v>116</v>
      </c>
      <c r="G2301" s="2" t="s">
        <v>181</v>
      </c>
      <c r="H2301" s="2" t="s">
        <v>52</v>
      </c>
      <c r="I2301" s="2" t="s">
        <v>53</v>
      </c>
      <c r="J2301" s="2" t="s">
        <v>180</v>
      </c>
      <c r="K2301" s="2" t="s">
        <v>180</v>
      </c>
      <c r="L2301" s="2" t="s">
        <v>181</v>
      </c>
      <c r="M2301" s="2" t="s">
        <v>56</v>
      </c>
      <c r="N2301" s="3">
        <v>644.487</v>
      </c>
      <c r="O2301" s="3" t="s">
        <v>182</v>
      </c>
      <c r="P2301" s="4">
        <f>IF(O2301="吨",N2301*1000,IF(O2301="万立方米",N2301*10000,""))</f>
        <v>6444870.0</v>
      </c>
      <c r="Q2301" s="2" t="s">
        <v>183</v>
      </c>
      <c r="R2301" s="2" t="s">
        <v>184</v>
      </c>
      <c r="S2301" s="2" t="s">
        <v>185</v>
      </c>
      <c r="T2301" s="2" t="s">
        <v>75</v>
      </c>
      <c r="U2301" s="4">
        <f>0.001</f>
        <v>0.001</v>
      </c>
      <c r="V2301" s="2" t="s">
        <v>186</v>
      </c>
      <c r="W2301" s="2" t="s">
        <v>187</v>
      </c>
      <c r="X2301" s="2" t="s">
        <v>64</v>
      </c>
      <c r="Y2301" s="2" t="s">
        <v>65</v>
      </c>
      <c r="Z2301" s="2">
        <v>0</v>
      </c>
      <c r="AA2301" s="2"/>
      <c r="AB2301" s="2"/>
      <c r="AC2301" s="4">
        <f>P2301*U2301/1000000</f>
        <v>0.00644487</v>
      </c>
      <c r="AD2301" s="4">
        <f>AC2301*(1-Z2301/100)</f>
        <v>0.00644487</v>
      </c>
      <c r="AE2301" s="2" t="s">
        <v>66</v>
      </c>
      <c r="AF2301" s="2" t="s">
        <v>67</v>
      </c>
      <c r="AG2301" s="2"/>
      <c r="AH2301" s="2" t="s">
        <v>69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2879</v>
      </c>
      <c r="B2302" s="2" t="s">
        <v>2877</v>
      </c>
      <c r="C2302" s="2" t="s">
        <v>47</v>
      </c>
      <c r="D2302" s="2" t="s">
        <v>2878</v>
      </c>
      <c r="E2302" s="2" t="s">
        <v>377</v>
      </c>
      <c r="F2302" s="2" t="s">
        <v>116</v>
      </c>
      <c r="G2302" s="2" t="s">
        <v>181</v>
      </c>
      <c r="H2302" s="2" t="s">
        <v>52</v>
      </c>
      <c r="I2302" s="2" t="s">
        <v>53</v>
      </c>
      <c r="J2302" s="2" t="s">
        <v>180</v>
      </c>
      <c r="K2302" s="2" t="s">
        <v>180</v>
      </c>
      <c r="L2302" s="2" t="s">
        <v>181</v>
      </c>
      <c r="M2302" s="2" t="s">
        <v>73</v>
      </c>
      <c r="N2302" s="3">
        <v>644.487</v>
      </c>
      <c r="O2302" s="3" t="s">
        <v>182</v>
      </c>
      <c r="P2302" s="4">
        <f>IF(O2302="吨",N2302*1000,IF(O2302="万立方米",N2302*10000,""))</f>
        <v>6444870.0</v>
      </c>
      <c r="Q2302" s="2" t="s">
        <v>183</v>
      </c>
      <c r="R2302" s="2" t="s">
        <v>184</v>
      </c>
      <c r="S2302" s="2" t="s">
        <v>189</v>
      </c>
      <c r="T2302" s="2" t="s">
        <v>75</v>
      </c>
      <c r="U2302" s="4">
        <f>0.35</f>
        <v>0.35</v>
      </c>
      <c r="V2302" s="2" t="s">
        <v>186</v>
      </c>
      <c r="W2302" s="2" t="s">
        <v>190</v>
      </c>
      <c r="X2302" s="2" t="s">
        <v>64</v>
      </c>
      <c r="Y2302" s="2" t="s">
        <v>65</v>
      </c>
      <c r="Z2302" s="2">
        <v>0</v>
      </c>
      <c r="AA2302" s="2"/>
      <c r="AB2302" s="2"/>
      <c r="AC2302" s="4">
        <f>P2302*U2302/1000000</f>
        <v>2.2557045</v>
      </c>
      <c r="AD2302" s="4">
        <f>AC2302*(1-Z2302/100)</f>
        <v>2.2557045</v>
      </c>
      <c r="AE2302" s="2" t="s">
        <v>66</v>
      </c>
      <c r="AF2302" s="2" t="s">
        <v>67</v>
      </c>
      <c r="AG2302" s="2"/>
      <c r="AH2302" s="2" t="s">
        <v>69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2880</v>
      </c>
      <c r="B2303" s="2" t="s">
        <v>2877</v>
      </c>
      <c r="C2303" s="2" t="s">
        <v>47</v>
      </c>
      <c r="D2303" s="2" t="s">
        <v>2878</v>
      </c>
      <c r="E2303" s="2" t="s">
        <v>377</v>
      </c>
      <c r="F2303" s="2" t="s">
        <v>116</v>
      </c>
      <c r="G2303" s="2" t="s">
        <v>181</v>
      </c>
      <c r="H2303" s="2" t="s">
        <v>52</v>
      </c>
      <c r="I2303" s="2" t="s">
        <v>53</v>
      </c>
      <c r="J2303" s="2" t="s">
        <v>180</v>
      </c>
      <c r="K2303" s="2" t="s">
        <v>180</v>
      </c>
      <c r="L2303" s="2" t="s">
        <v>181</v>
      </c>
      <c r="M2303" s="2" t="s">
        <v>78</v>
      </c>
      <c r="N2303" s="3">
        <v>644.487</v>
      </c>
      <c r="O2303" s="3" t="s">
        <v>182</v>
      </c>
      <c r="P2303" s="4">
        <f>IF(O2303="吨",N2303*1000,IF(O2303="万立方米",N2303*10000,""))</f>
        <v>6444870.0</v>
      </c>
      <c r="Q2303" s="2" t="s">
        <v>183</v>
      </c>
      <c r="R2303" s="2" t="s">
        <v>184</v>
      </c>
      <c r="S2303" s="2" t="s">
        <v>192</v>
      </c>
      <c r="T2303" s="2" t="s">
        <v>75</v>
      </c>
      <c r="U2303" s="4">
        <f>1.2</f>
        <v>1.2</v>
      </c>
      <c r="V2303" s="2" t="s">
        <v>186</v>
      </c>
      <c r="W2303" s="2" t="s">
        <v>193</v>
      </c>
      <c r="X2303" s="2" t="s">
        <v>64</v>
      </c>
      <c r="Y2303" s="2" t="s">
        <v>65</v>
      </c>
      <c r="Z2303" s="2">
        <v>0</v>
      </c>
      <c r="AA2303" s="2"/>
      <c r="AB2303" s="2"/>
      <c r="AC2303" s="4">
        <f>P2303*U2303/1000000</f>
        <v>7.733844</v>
      </c>
      <c r="AD2303" s="4">
        <f>AC2303*(1-Z2303/100)</f>
        <v>7.733844</v>
      </c>
      <c r="AE2303" s="2" t="s">
        <v>66</v>
      </c>
      <c r="AF2303" s="2" t="s">
        <v>67</v>
      </c>
      <c r="AG2303" s="2"/>
      <c r="AH2303" s="2" t="s">
        <v>69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2881</v>
      </c>
      <c r="B2304" s="2" t="s">
        <v>2877</v>
      </c>
      <c r="C2304" s="2" t="s">
        <v>47</v>
      </c>
      <c r="D2304" s="2" t="s">
        <v>2878</v>
      </c>
      <c r="E2304" s="2" t="s">
        <v>377</v>
      </c>
      <c r="F2304" s="2" t="s">
        <v>116</v>
      </c>
      <c r="G2304" s="2" t="s">
        <v>181</v>
      </c>
      <c r="H2304" s="2" t="s">
        <v>52</v>
      </c>
      <c r="I2304" s="2" t="s">
        <v>53</v>
      </c>
      <c r="J2304" s="2" t="s">
        <v>180</v>
      </c>
      <c r="K2304" s="2" t="s">
        <v>180</v>
      </c>
      <c r="L2304" s="2" t="s">
        <v>181</v>
      </c>
      <c r="M2304" s="2" t="s">
        <v>82</v>
      </c>
      <c r="N2304" s="3">
        <v>644.487</v>
      </c>
      <c r="O2304" s="3" t="s">
        <v>182</v>
      </c>
      <c r="P2304" s="4">
        <f>IF(O2304="吨",N2304*1000,IF(O2304="万立方米",N2304*10000,""))</f>
        <v>6444870.0</v>
      </c>
      <c r="Q2304" s="2" t="s">
        <v>183</v>
      </c>
      <c r="R2304" s="2" t="s">
        <v>184</v>
      </c>
      <c r="S2304" s="2" t="s">
        <v>195</v>
      </c>
      <c r="T2304" s="2" t="s">
        <v>75</v>
      </c>
      <c r="U2304" s="4">
        <f>0.002</f>
        <v>0.002</v>
      </c>
      <c r="V2304" s="2" t="s">
        <v>186</v>
      </c>
      <c r="W2304" s="2" t="s">
        <v>196</v>
      </c>
      <c r="X2304" s="2" t="s">
        <v>64</v>
      </c>
      <c r="Y2304" s="2" t="s">
        <v>65</v>
      </c>
      <c r="Z2304" s="2">
        <v>0</v>
      </c>
      <c r="AA2304" s="2"/>
      <c r="AB2304" s="2"/>
      <c r="AC2304" s="4">
        <f>P2304*U2304/1000000</f>
        <v>0.01288974</v>
      </c>
      <c r="AD2304" s="4">
        <f>AC2304*(1-Z2304/100)</f>
        <v>0.01288974</v>
      </c>
      <c r="AE2304" s="2" t="s">
        <v>66</v>
      </c>
      <c r="AF2304" s="2" t="s">
        <v>67</v>
      </c>
      <c r="AG2304" s="2"/>
      <c r="AH2304" s="2" t="s">
        <v>69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2882</v>
      </c>
      <c r="B2305" s="2" t="s">
        <v>2877</v>
      </c>
      <c r="C2305" s="2" t="s">
        <v>47</v>
      </c>
      <c r="D2305" s="2" t="s">
        <v>2878</v>
      </c>
      <c r="E2305" s="2" t="s">
        <v>377</v>
      </c>
      <c r="F2305" s="2" t="s">
        <v>116</v>
      </c>
      <c r="G2305" s="2" t="s">
        <v>181</v>
      </c>
      <c r="H2305" s="2" t="s">
        <v>52</v>
      </c>
      <c r="I2305" s="2" t="s">
        <v>53</v>
      </c>
      <c r="J2305" s="2" t="s">
        <v>180</v>
      </c>
      <c r="K2305" s="2" t="s">
        <v>180</v>
      </c>
      <c r="L2305" s="2" t="s">
        <v>181</v>
      </c>
      <c r="M2305" s="2" t="s">
        <v>86</v>
      </c>
      <c r="N2305" s="3">
        <v>644.487</v>
      </c>
      <c r="O2305" s="3" t="s">
        <v>182</v>
      </c>
      <c r="P2305" s="4">
        <f>IF(O2305="吨",N2305*1000,IF(O2305="万立方米",N2305*10000,""))</f>
        <v>6444870.0</v>
      </c>
      <c r="Q2305" s="2" t="s">
        <v>183</v>
      </c>
      <c r="R2305" s="2" t="s">
        <v>184</v>
      </c>
      <c r="S2305" s="2" t="s">
        <v>198</v>
      </c>
      <c r="T2305" s="2" t="s">
        <v>75</v>
      </c>
      <c r="U2305" s="4">
        <f>0.01</f>
        <v>0.01</v>
      </c>
      <c r="V2305" s="2" t="s">
        <v>186</v>
      </c>
      <c r="W2305" s="2" t="s">
        <v>199</v>
      </c>
      <c r="X2305" s="2" t="s">
        <v>64</v>
      </c>
      <c r="Y2305" s="2" t="s">
        <v>65</v>
      </c>
      <c r="Z2305" s="2">
        <v>0</v>
      </c>
      <c r="AA2305" s="2"/>
      <c r="AB2305" s="2"/>
      <c r="AC2305" s="4">
        <f>P2305*U2305/1000000</f>
        <v>0.0644487</v>
      </c>
      <c r="AD2305" s="4">
        <f>AC2306*(1-AA2305/100)+(AC2305-AC2306)*(1-AB2305/100)</f>
        <v>0.0644487</v>
      </c>
      <c r="AE2305" s="2" t="s">
        <v>66</v>
      </c>
      <c r="AF2305" s="2" t="s">
        <v>67</v>
      </c>
      <c r="AG2305" s="2"/>
      <c r="AH2305" s="2" t="s">
        <v>69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2883</v>
      </c>
      <c r="B2306" s="2" t="s">
        <v>2877</v>
      </c>
      <c r="C2306" s="2" t="s">
        <v>47</v>
      </c>
      <c r="D2306" s="2" t="s">
        <v>2878</v>
      </c>
      <c r="E2306" s="2" t="s">
        <v>377</v>
      </c>
      <c r="F2306" s="2" t="s">
        <v>116</v>
      </c>
      <c r="G2306" s="2" t="s">
        <v>181</v>
      </c>
      <c r="H2306" s="2" t="s">
        <v>52</v>
      </c>
      <c r="I2306" s="2" t="s">
        <v>53</v>
      </c>
      <c r="J2306" s="2" t="s">
        <v>180</v>
      </c>
      <c r="K2306" s="2" t="s">
        <v>180</v>
      </c>
      <c r="L2306" s="2" t="s">
        <v>181</v>
      </c>
      <c r="M2306" s="2" t="s">
        <v>91</v>
      </c>
      <c r="N2306" s="3">
        <v>644.487</v>
      </c>
      <c r="O2306" s="3" t="s">
        <v>182</v>
      </c>
      <c r="P2306" s="4">
        <f>IF(O2306="吨",N2306*1000,IF(O2306="万立方米",N2306*10000,""))</f>
        <v>6444870.0</v>
      </c>
      <c r="Q2306" s="2" t="s">
        <v>183</v>
      </c>
      <c r="R2306" s="2" t="s">
        <v>184</v>
      </c>
      <c r="S2306" s="2" t="s">
        <v>201</v>
      </c>
      <c r="T2306" s="2" t="s">
        <v>75</v>
      </c>
      <c r="U2306" s="4">
        <f>0.005</f>
        <v>0.005</v>
      </c>
      <c r="V2306" s="2" t="s">
        <v>186</v>
      </c>
      <c r="W2306" s="2" t="s">
        <v>202</v>
      </c>
      <c r="X2306" s="2" t="s">
        <v>64</v>
      </c>
      <c r="Y2306" s="2" t="s">
        <v>65</v>
      </c>
      <c r="Z2306" s="2">
        <v>0</v>
      </c>
      <c r="AA2306" s="2"/>
      <c r="AB2306" s="2"/>
      <c r="AC2306" s="4">
        <f>P2306*U2306/1000000</f>
        <v>0.03222435</v>
      </c>
      <c r="AD2306" s="4">
        <f>AC2306*(1-Z2306/100)</f>
        <v>0.03222435</v>
      </c>
      <c r="AE2306" s="2" t="s">
        <v>66</v>
      </c>
      <c r="AF2306" s="2" t="s">
        <v>67</v>
      </c>
      <c r="AG2306" s="2"/>
      <c r="AH2306" s="2" t="s">
        <v>69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2884</v>
      </c>
      <c r="B2307" s="2" t="s">
        <v>2877</v>
      </c>
      <c r="C2307" s="2" t="s">
        <v>47</v>
      </c>
      <c r="D2307" s="2" t="s">
        <v>2878</v>
      </c>
      <c r="E2307" s="2" t="s">
        <v>377</v>
      </c>
      <c r="F2307" s="2" t="s">
        <v>116</v>
      </c>
      <c r="G2307" s="2" t="s">
        <v>181</v>
      </c>
      <c r="H2307" s="2" t="s">
        <v>52</v>
      </c>
      <c r="I2307" s="2" t="s">
        <v>53</v>
      </c>
      <c r="J2307" s="2" t="s">
        <v>180</v>
      </c>
      <c r="K2307" s="2" t="s">
        <v>180</v>
      </c>
      <c r="L2307" s="2" t="s">
        <v>181</v>
      </c>
      <c r="M2307" s="2" t="s">
        <v>95</v>
      </c>
      <c r="N2307" s="3">
        <v>644.487</v>
      </c>
      <c r="O2307" s="3" t="s">
        <v>182</v>
      </c>
      <c r="P2307" s="4">
        <f>IF(O2307="吨",N2307*1000,IF(O2307="万立方米",N2307*10000,""))</f>
        <v>6444870.0</v>
      </c>
      <c r="Q2307" s="2" t="s">
        <v>183</v>
      </c>
      <c r="R2307" s="2" t="s">
        <v>184</v>
      </c>
      <c r="S2307" s="2" t="s">
        <v>204</v>
      </c>
      <c r="T2307" s="2" t="s">
        <v>75</v>
      </c>
      <c r="U2307" s="4">
        <f>0.005</f>
        <v>0.005</v>
      </c>
      <c r="V2307" s="2" t="s">
        <v>186</v>
      </c>
      <c r="W2307" s="2" t="s">
        <v>205</v>
      </c>
      <c r="X2307" s="2" t="s">
        <v>64</v>
      </c>
      <c r="Y2307" s="2" t="s">
        <v>65</v>
      </c>
      <c r="Z2307" s="2">
        <v>0</v>
      </c>
      <c r="AA2307" s="2"/>
      <c r="AB2307" s="2"/>
      <c r="AC2307" s="4">
        <f>P2307*U2307/1000000</f>
        <v>0.03222435</v>
      </c>
      <c r="AD2307" s="4">
        <f>AC2307*(1-Z2307/100)</f>
        <v>0.03222435</v>
      </c>
      <c r="AE2307" s="2" t="s">
        <v>66</v>
      </c>
      <c r="AF2307" s="2" t="s">
        <v>67</v>
      </c>
      <c r="AG2307" s="2"/>
      <c r="AH2307" s="2" t="s">
        <v>69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2885</v>
      </c>
      <c r="B2308" s="2" t="s">
        <v>2877</v>
      </c>
      <c r="C2308" s="2" t="s">
        <v>47</v>
      </c>
      <c r="D2308" s="2" t="s">
        <v>2878</v>
      </c>
      <c r="E2308" s="2" t="s">
        <v>377</v>
      </c>
      <c r="F2308" s="2" t="s">
        <v>116</v>
      </c>
      <c r="G2308" s="2" t="s">
        <v>181</v>
      </c>
      <c r="H2308" s="2" t="s">
        <v>52</v>
      </c>
      <c r="I2308" s="2" t="s">
        <v>53</v>
      </c>
      <c r="J2308" s="2" t="s">
        <v>180</v>
      </c>
      <c r="K2308" s="2" t="s">
        <v>180</v>
      </c>
      <c r="L2308" s="2" t="s">
        <v>181</v>
      </c>
      <c r="M2308" s="2" t="s">
        <v>100</v>
      </c>
      <c r="N2308" s="3">
        <v>644.487</v>
      </c>
      <c r="O2308" s="3" t="s">
        <v>182</v>
      </c>
      <c r="P2308" s="4">
        <f>IF(O2308="吨",N2308*1000,IF(O2308="万立方米",N2308*10000,""))</f>
        <v>6444870.0</v>
      </c>
      <c r="Q2308" s="2" t="s">
        <v>183</v>
      </c>
      <c r="R2308" s="2" t="s">
        <v>184</v>
      </c>
      <c r="S2308" s="2" t="s">
        <v>207</v>
      </c>
      <c r="T2308" s="2" t="s">
        <v>75</v>
      </c>
      <c r="U2308" s="4">
        <f>0.02</f>
        <v>0.02</v>
      </c>
      <c r="V2308" s="2" t="s">
        <v>186</v>
      </c>
      <c r="W2308" s="2" t="s">
        <v>208</v>
      </c>
      <c r="X2308" s="2" t="s">
        <v>64</v>
      </c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/>
      <c r="AH2308" s="2" t="s">
        <v>69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2886</v>
      </c>
      <c r="B2309" s="2" t="s">
        <v>2877</v>
      </c>
      <c r="C2309" s="2" t="s">
        <v>47</v>
      </c>
      <c r="D2309" s="2" t="s">
        <v>2878</v>
      </c>
      <c r="E2309" s="2" t="s">
        <v>377</v>
      </c>
      <c r="F2309" s="2" t="s">
        <v>116</v>
      </c>
      <c r="G2309" s="2" t="s">
        <v>181</v>
      </c>
      <c r="H2309" s="2" t="s">
        <v>52</v>
      </c>
      <c r="I2309" s="2"/>
      <c r="J2309" s="2"/>
      <c r="K2309" s="2"/>
      <c r="L2309" s="2"/>
      <c r="M2309" s="2" t="s">
        <v>104</v>
      </c>
      <c r="N2309" s="3"/>
      <c r="O2309" s="3"/>
      <c r="P2309" s="4">
        <v>0.0</v>
      </c>
      <c r="Q2309" s="2" t="s">
        <v>105</v>
      </c>
      <c r="R2309" s="2" t="s">
        <v>106</v>
      </c>
      <c r="S2309" s="2" t="s">
        <v>107</v>
      </c>
      <c r="T2309" s="2" t="s">
        <v>108</v>
      </c>
      <c r="U2309" s="4">
        <f>0.0</f>
        <v>0.0</v>
      </c>
      <c r="V2309" s="2" t="s">
        <v>109</v>
      </c>
      <c r="W2309" s="2" t="s">
        <v>110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134</v>
      </c>
      <c r="AH2309" s="2" t="s">
        <v>69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2887</v>
      </c>
      <c r="B2310" s="2" t="s">
        <v>2888</v>
      </c>
      <c r="C2310" s="2" t="s">
        <v>47</v>
      </c>
      <c r="D2310" s="2" t="s">
        <v>1134</v>
      </c>
      <c r="E2310" s="2" t="s">
        <v>227</v>
      </c>
      <c r="F2310" s="2" t="s">
        <v>228</v>
      </c>
      <c r="G2310" s="2" t="s">
        <v>117</v>
      </c>
      <c r="H2310" s="2" t="s">
        <v>821</v>
      </c>
      <c r="I2310" s="2" t="s">
        <v>53</v>
      </c>
      <c r="J2310" s="2" t="s">
        <v>533</v>
      </c>
      <c r="K2310" s="2" t="s">
        <v>533</v>
      </c>
      <c r="L2310" s="2" t="s">
        <v>119</v>
      </c>
      <c r="M2310" s="2" t="s">
        <v>56</v>
      </c>
      <c r="N2310" s="3">
        <v>2606.9</v>
      </c>
      <c r="O2310" s="3" t="s">
        <v>120</v>
      </c>
      <c r="P2310" s="2"/>
      <c r="Q2310" s="2"/>
      <c r="R2310" s="2" t="s">
        <v>121</v>
      </c>
      <c r="S2310" s="2"/>
      <c r="T2310" s="2" t="s">
        <v>108</v>
      </c>
      <c r="U2310" s="2"/>
      <c r="V2310" s="2"/>
      <c r="W2310" s="2" t="s">
        <v>122</v>
      </c>
      <c r="X2310" s="2" t="s">
        <v>64</v>
      </c>
      <c r="Y2310" s="2" t="s">
        <v>65</v>
      </c>
      <c r="Z2310" s="2">
        <v>0</v>
      </c>
      <c r="AA2310" s="2"/>
      <c r="AB2310" s="2"/>
      <c r="AC2310" s="2"/>
      <c r="AD2310" s="2"/>
      <c r="AE2310" s="2" t="s">
        <v>123</v>
      </c>
      <c r="AF2310" s="2" t="s">
        <v>124</v>
      </c>
      <c r="AG2310" s="2" t="s">
        <v>125</v>
      </c>
      <c r="AH2310" s="2" t="s">
        <v>69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2889</v>
      </c>
      <c r="B2311" s="2" t="s">
        <v>2888</v>
      </c>
      <c r="C2311" s="2" t="s">
        <v>47</v>
      </c>
      <c r="D2311" s="2" t="s">
        <v>1134</v>
      </c>
      <c r="E2311" s="2" t="s">
        <v>227</v>
      </c>
      <c r="F2311" s="2" t="s">
        <v>228</v>
      </c>
      <c r="G2311" s="2" t="s">
        <v>117</v>
      </c>
      <c r="H2311" s="2" t="s">
        <v>821</v>
      </c>
      <c r="I2311" s="2" t="s">
        <v>53</v>
      </c>
      <c r="J2311" s="2" t="s">
        <v>533</v>
      </c>
      <c r="K2311" s="2" t="s">
        <v>533</v>
      </c>
      <c r="L2311" s="2" t="s">
        <v>119</v>
      </c>
      <c r="M2311" s="2" t="s">
        <v>73</v>
      </c>
      <c r="N2311" s="3">
        <v>2606.9</v>
      </c>
      <c r="O2311" s="3" t="s">
        <v>120</v>
      </c>
      <c r="P2311" s="2"/>
      <c r="Q2311" s="2"/>
      <c r="R2311" s="2" t="s">
        <v>121</v>
      </c>
      <c r="S2311" s="2"/>
      <c r="T2311" s="2" t="s">
        <v>108</v>
      </c>
      <c r="U2311" s="2"/>
      <c r="V2311" s="2"/>
      <c r="W2311" s="2" t="s">
        <v>122</v>
      </c>
      <c r="X2311" s="2" t="s">
        <v>64</v>
      </c>
      <c r="Y2311" s="2" t="s">
        <v>65</v>
      </c>
      <c r="Z2311" s="2">
        <v>0</v>
      </c>
      <c r="AA2311" s="2"/>
      <c r="AB2311" s="2"/>
      <c r="AC2311" s="2"/>
      <c r="AD2311" s="2"/>
      <c r="AE2311" s="2" t="s">
        <v>123</v>
      </c>
      <c r="AF2311" s="2" t="s">
        <v>124</v>
      </c>
      <c r="AG2311" s="2" t="s">
        <v>125</v>
      </c>
      <c r="AH2311" s="2" t="s">
        <v>69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2890</v>
      </c>
      <c r="B2312" s="2" t="s">
        <v>2888</v>
      </c>
      <c r="C2312" s="2" t="s">
        <v>47</v>
      </c>
      <c r="D2312" s="2" t="s">
        <v>1134</v>
      </c>
      <c r="E2312" s="2" t="s">
        <v>227</v>
      </c>
      <c r="F2312" s="2" t="s">
        <v>228</v>
      </c>
      <c r="G2312" s="2" t="s">
        <v>117</v>
      </c>
      <c r="H2312" s="2" t="s">
        <v>821</v>
      </c>
      <c r="I2312" s="2" t="s">
        <v>53</v>
      </c>
      <c r="J2312" s="2" t="s">
        <v>533</v>
      </c>
      <c r="K2312" s="2" t="s">
        <v>533</v>
      </c>
      <c r="L2312" s="2" t="s">
        <v>119</v>
      </c>
      <c r="M2312" s="2" t="s">
        <v>78</v>
      </c>
      <c r="N2312" s="3">
        <v>2606.9</v>
      </c>
      <c r="O2312" s="3" t="s">
        <v>120</v>
      </c>
      <c r="P2312" s="2"/>
      <c r="Q2312" s="2"/>
      <c r="R2312" s="2" t="s">
        <v>121</v>
      </c>
      <c r="S2312" s="2"/>
      <c r="T2312" s="2" t="s">
        <v>108</v>
      </c>
      <c r="U2312" s="2"/>
      <c r="V2312" s="2"/>
      <c r="W2312" s="2" t="s">
        <v>122</v>
      </c>
      <c r="X2312" s="2" t="s">
        <v>64</v>
      </c>
      <c r="Y2312" s="2" t="s">
        <v>65</v>
      </c>
      <c r="Z2312" s="2">
        <v>0</v>
      </c>
      <c r="AA2312" s="2"/>
      <c r="AB2312" s="2"/>
      <c r="AC2312" s="2"/>
      <c r="AD2312" s="2"/>
      <c r="AE2312" s="2" t="s">
        <v>123</v>
      </c>
      <c r="AF2312" s="2" t="s">
        <v>124</v>
      </c>
      <c r="AG2312" s="2" t="s">
        <v>125</v>
      </c>
      <c r="AH2312" s="2" t="s">
        <v>69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2891</v>
      </c>
      <c r="B2313" s="2" t="s">
        <v>2888</v>
      </c>
      <c r="C2313" s="2" t="s">
        <v>47</v>
      </c>
      <c r="D2313" s="2" t="s">
        <v>1134</v>
      </c>
      <c r="E2313" s="2" t="s">
        <v>227</v>
      </c>
      <c r="F2313" s="2" t="s">
        <v>228</v>
      </c>
      <c r="G2313" s="2" t="s">
        <v>117</v>
      </c>
      <c r="H2313" s="2" t="s">
        <v>821</v>
      </c>
      <c r="I2313" s="2" t="s">
        <v>53</v>
      </c>
      <c r="J2313" s="2" t="s">
        <v>533</v>
      </c>
      <c r="K2313" s="2" t="s">
        <v>533</v>
      </c>
      <c r="L2313" s="2" t="s">
        <v>119</v>
      </c>
      <c r="M2313" s="2" t="s">
        <v>82</v>
      </c>
      <c r="N2313" s="3">
        <v>2606.9</v>
      </c>
      <c r="O2313" s="3" t="s">
        <v>120</v>
      </c>
      <c r="P2313" s="2"/>
      <c r="Q2313" s="2"/>
      <c r="R2313" s="2" t="s">
        <v>121</v>
      </c>
      <c r="S2313" s="2"/>
      <c r="T2313" s="2" t="s">
        <v>108</v>
      </c>
      <c r="U2313" s="2"/>
      <c r="V2313" s="2"/>
      <c r="W2313" s="2" t="s">
        <v>122</v>
      </c>
      <c r="X2313" s="2" t="s">
        <v>64</v>
      </c>
      <c r="Y2313" s="2" t="s">
        <v>65</v>
      </c>
      <c r="Z2313" s="2">
        <v>0</v>
      </c>
      <c r="AA2313" s="2"/>
      <c r="AB2313" s="2"/>
      <c r="AC2313" s="2"/>
      <c r="AD2313" s="2"/>
      <c r="AE2313" s="2" t="s">
        <v>123</v>
      </c>
      <c r="AF2313" s="2" t="s">
        <v>124</v>
      </c>
      <c r="AG2313" s="2" t="s">
        <v>125</v>
      </c>
      <c r="AH2313" s="2" t="s">
        <v>69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2892</v>
      </c>
      <c r="B2314" s="2" t="s">
        <v>2888</v>
      </c>
      <c r="C2314" s="2" t="s">
        <v>47</v>
      </c>
      <c r="D2314" s="2" t="s">
        <v>1134</v>
      </c>
      <c r="E2314" s="2" t="s">
        <v>227</v>
      </c>
      <c r="F2314" s="2" t="s">
        <v>228</v>
      </c>
      <c r="G2314" s="2" t="s">
        <v>117</v>
      </c>
      <c r="H2314" s="2" t="s">
        <v>821</v>
      </c>
      <c r="I2314" s="2" t="s">
        <v>53</v>
      </c>
      <c r="J2314" s="2" t="s">
        <v>533</v>
      </c>
      <c r="K2314" s="2" t="s">
        <v>533</v>
      </c>
      <c r="L2314" s="2" t="s">
        <v>119</v>
      </c>
      <c r="M2314" s="2" t="s">
        <v>86</v>
      </c>
      <c r="N2314" s="3">
        <v>2606.9</v>
      </c>
      <c r="O2314" s="3" t="s">
        <v>120</v>
      </c>
      <c r="P2314" s="2"/>
      <c r="Q2314" s="2"/>
      <c r="R2314" s="2" t="s">
        <v>121</v>
      </c>
      <c r="S2314" s="2"/>
      <c r="T2314" s="2" t="s">
        <v>108</v>
      </c>
      <c r="U2314" s="2"/>
      <c r="V2314" s="2"/>
      <c r="W2314" s="2" t="s">
        <v>122</v>
      </c>
      <c r="X2314" s="2" t="s">
        <v>64</v>
      </c>
      <c r="Y2314" s="2" t="s">
        <v>65</v>
      </c>
      <c r="Z2314" s="2">
        <v>0</v>
      </c>
      <c r="AA2314" s="2"/>
      <c r="AB2314" s="2"/>
      <c r="AC2314" s="2"/>
      <c r="AD2314" s="2"/>
      <c r="AE2314" s="2" t="s">
        <v>123</v>
      </c>
      <c r="AF2314" s="2" t="s">
        <v>124</v>
      </c>
      <c r="AG2314" s="2" t="s">
        <v>125</v>
      </c>
      <c r="AH2314" s="2" t="s">
        <v>69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2893</v>
      </c>
      <c r="B2315" s="2" t="s">
        <v>2888</v>
      </c>
      <c r="C2315" s="2" t="s">
        <v>47</v>
      </c>
      <c r="D2315" s="2" t="s">
        <v>1134</v>
      </c>
      <c r="E2315" s="2" t="s">
        <v>227</v>
      </c>
      <c r="F2315" s="2" t="s">
        <v>228</v>
      </c>
      <c r="G2315" s="2" t="s">
        <v>117</v>
      </c>
      <c r="H2315" s="2" t="s">
        <v>821</v>
      </c>
      <c r="I2315" s="2" t="s">
        <v>53</v>
      </c>
      <c r="J2315" s="2" t="s">
        <v>533</v>
      </c>
      <c r="K2315" s="2" t="s">
        <v>533</v>
      </c>
      <c r="L2315" s="2" t="s">
        <v>119</v>
      </c>
      <c r="M2315" s="2" t="s">
        <v>91</v>
      </c>
      <c r="N2315" s="3">
        <v>2606.9</v>
      </c>
      <c r="O2315" s="3" t="s">
        <v>120</v>
      </c>
      <c r="P2315" s="2"/>
      <c r="Q2315" s="2"/>
      <c r="R2315" s="2" t="s">
        <v>121</v>
      </c>
      <c r="S2315" s="2"/>
      <c r="T2315" s="2" t="s">
        <v>108</v>
      </c>
      <c r="U2315" s="2"/>
      <c r="V2315" s="2"/>
      <c r="W2315" s="2" t="s">
        <v>122</v>
      </c>
      <c r="X2315" s="2" t="s">
        <v>64</v>
      </c>
      <c r="Y2315" s="2" t="s">
        <v>65</v>
      </c>
      <c r="Z2315" s="2">
        <v>0</v>
      </c>
      <c r="AA2315" s="2"/>
      <c r="AB2315" s="2"/>
      <c r="AC2315" s="2"/>
      <c r="AD2315" s="2"/>
      <c r="AE2315" s="2" t="s">
        <v>123</v>
      </c>
      <c r="AF2315" s="2" t="s">
        <v>124</v>
      </c>
      <c r="AG2315" s="2" t="s">
        <v>125</v>
      </c>
      <c r="AH2315" s="2" t="s">
        <v>69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2894</v>
      </c>
      <c r="B2316" s="2" t="s">
        <v>2888</v>
      </c>
      <c r="C2316" s="2" t="s">
        <v>47</v>
      </c>
      <c r="D2316" s="2" t="s">
        <v>1134</v>
      </c>
      <c r="E2316" s="2" t="s">
        <v>227</v>
      </c>
      <c r="F2316" s="2" t="s">
        <v>228</v>
      </c>
      <c r="G2316" s="2" t="s">
        <v>117</v>
      </c>
      <c r="H2316" s="2" t="s">
        <v>821</v>
      </c>
      <c r="I2316" s="2" t="s">
        <v>53</v>
      </c>
      <c r="J2316" s="2" t="s">
        <v>533</v>
      </c>
      <c r="K2316" s="2" t="s">
        <v>533</v>
      </c>
      <c r="L2316" s="2" t="s">
        <v>119</v>
      </c>
      <c r="M2316" s="2" t="s">
        <v>95</v>
      </c>
      <c r="N2316" s="3">
        <v>2606.9</v>
      </c>
      <c r="O2316" s="3" t="s">
        <v>120</v>
      </c>
      <c r="P2316" s="2"/>
      <c r="Q2316" s="2"/>
      <c r="R2316" s="2" t="s">
        <v>121</v>
      </c>
      <c r="S2316" s="2"/>
      <c r="T2316" s="2" t="s">
        <v>108</v>
      </c>
      <c r="U2316" s="2"/>
      <c r="V2316" s="2"/>
      <c r="W2316" s="2" t="s">
        <v>122</v>
      </c>
      <c r="X2316" s="2" t="s">
        <v>64</v>
      </c>
      <c r="Y2316" s="2" t="s">
        <v>65</v>
      </c>
      <c r="Z2316" s="2">
        <v>0</v>
      </c>
      <c r="AA2316" s="2"/>
      <c r="AB2316" s="2"/>
      <c r="AC2316" s="2"/>
      <c r="AD2316" s="2"/>
      <c r="AE2316" s="2" t="s">
        <v>123</v>
      </c>
      <c r="AF2316" s="2" t="s">
        <v>124</v>
      </c>
      <c r="AG2316" s="2" t="s">
        <v>125</v>
      </c>
      <c r="AH2316" s="2" t="s">
        <v>69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2895</v>
      </c>
      <c r="B2317" s="2" t="s">
        <v>2888</v>
      </c>
      <c r="C2317" s="2" t="s">
        <v>47</v>
      </c>
      <c r="D2317" s="2" t="s">
        <v>1134</v>
      </c>
      <c r="E2317" s="2" t="s">
        <v>227</v>
      </c>
      <c r="F2317" s="2" t="s">
        <v>228</v>
      </c>
      <c r="G2317" s="2" t="s">
        <v>117</v>
      </c>
      <c r="H2317" s="2" t="s">
        <v>821</v>
      </c>
      <c r="I2317" s="2" t="s">
        <v>53</v>
      </c>
      <c r="J2317" s="2" t="s">
        <v>533</v>
      </c>
      <c r="K2317" s="2" t="s">
        <v>533</v>
      </c>
      <c r="L2317" s="2" t="s">
        <v>119</v>
      </c>
      <c r="M2317" s="2" t="s">
        <v>100</v>
      </c>
      <c r="N2317" s="3">
        <v>2606.9</v>
      </c>
      <c r="O2317" s="3" t="s">
        <v>120</v>
      </c>
      <c r="P2317" s="2"/>
      <c r="Q2317" s="2"/>
      <c r="R2317" s="2" t="s">
        <v>121</v>
      </c>
      <c r="S2317" s="2"/>
      <c r="T2317" s="2" t="s">
        <v>108</v>
      </c>
      <c r="U2317" s="2"/>
      <c r="V2317" s="2"/>
      <c r="W2317" s="2" t="s">
        <v>122</v>
      </c>
      <c r="X2317" s="2" t="s">
        <v>64</v>
      </c>
      <c r="Y2317" s="2" t="s">
        <v>65</v>
      </c>
      <c r="Z2317" s="2">
        <v>0</v>
      </c>
      <c r="AA2317" s="2"/>
      <c r="AB2317" s="2"/>
      <c r="AC2317" s="2"/>
      <c r="AD2317" s="2"/>
      <c r="AE2317" s="2" t="s">
        <v>123</v>
      </c>
      <c r="AF2317" s="2" t="s">
        <v>124</v>
      </c>
      <c r="AG2317" s="2" t="s">
        <v>125</v>
      </c>
      <c r="AH2317" s="2" t="s">
        <v>69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2896</v>
      </c>
      <c r="B2318" s="2" t="s">
        <v>2888</v>
      </c>
      <c r="C2318" s="2" t="s">
        <v>47</v>
      </c>
      <c r="D2318" s="2" t="s">
        <v>1134</v>
      </c>
      <c r="E2318" s="2" t="s">
        <v>227</v>
      </c>
      <c r="F2318" s="2" t="s">
        <v>228</v>
      </c>
      <c r="G2318" s="2" t="s">
        <v>117</v>
      </c>
      <c r="H2318" s="2" t="s">
        <v>821</v>
      </c>
      <c r="I2318" s="2"/>
      <c r="J2318" s="2"/>
      <c r="K2318" s="2"/>
      <c r="L2318" s="2"/>
      <c r="M2318" s="2" t="s">
        <v>104</v>
      </c>
      <c r="N2318" s="3"/>
      <c r="O2318" s="3"/>
      <c r="P2318" s="4">
        <v>0.0</v>
      </c>
      <c r="Q2318" s="2" t="s">
        <v>105</v>
      </c>
      <c r="R2318" s="2" t="s">
        <v>106</v>
      </c>
      <c r="S2318" s="2" t="s">
        <v>107</v>
      </c>
      <c r="T2318" s="2" t="s">
        <v>108</v>
      </c>
      <c r="U2318" s="4">
        <f>0.0</f>
        <v>0.0</v>
      </c>
      <c r="V2318" s="2" t="s">
        <v>109</v>
      </c>
      <c r="W2318" s="2" t="s">
        <v>110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134</v>
      </c>
      <c r="AH2318" s="2" t="s">
        <v>69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2897</v>
      </c>
      <c r="B2319" s="2" t="s">
        <v>2898</v>
      </c>
      <c r="C2319" s="2" t="s">
        <v>47</v>
      </c>
      <c r="D2319" s="2" t="s">
        <v>701</v>
      </c>
      <c r="E2319" s="2" t="s">
        <v>177</v>
      </c>
      <c r="F2319" s="2" t="s">
        <v>228</v>
      </c>
      <c r="G2319" s="2" t="s">
        <v>117</v>
      </c>
      <c r="H2319" s="2" t="s">
        <v>138</v>
      </c>
      <c r="I2319" s="2" t="s">
        <v>53</v>
      </c>
      <c r="J2319" s="2" t="s">
        <v>230</v>
      </c>
      <c r="K2319" s="2" t="s">
        <v>55</v>
      </c>
      <c r="L2319" s="2" t="s">
        <v>51</v>
      </c>
      <c r="M2319" s="2" t="s">
        <v>56</v>
      </c>
      <c r="N2319" s="3">
        <v>222835.4</v>
      </c>
      <c r="O2319" s="3" t="s">
        <v>57</v>
      </c>
      <c r="P2319" s="4">
        <f>IF(O2319="吨",N2319*1000,IF(O2319="万立方米",N2319*10000,""))</f>
        <v>222835400.0</v>
      </c>
      <c r="Q2319" s="2" t="s">
        <v>58</v>
      </c>
      <c r="R2319" s="2" t="s">
        <v>59</v>
      </c>
      <c r="S2319" s="2" t="s">
        <v>60</v>
      </c>
      <c r="T2319" s="2" t="s">
        <v>61</v>
      </c>
      <c r="U2319" s="4">
        <f>0.06</f>
        <v>0.06</v>
      </c>
      <c r="V2319" s="2" t="s">
        <v>62</v>
      </c>
      <c r="W2319" s="2" t="s">
        <v>63</v>
      </c>
      <c r="X2319" s="2" t="s">
        <v>64</v>
      </c>
      <c r="Y2319" s="2" t="s">
        <v>65</v>
      </c>
      <c r="Z2319" s="2">
        <v>0</v>
      </c>
      <c r="AA2319" s="2"/>
      <c r="AB2319" s="2"/>
      <c r="AC2319" s="4">
        <f>P2319*U2319/1000000</f>
        <v>13.370124</v>
      </c>
      <c r="AD2319" s="4">
        <f>AC2319*(1-Z2319/100)</f>
        <v>13.370124</v>
      </c>
      <c r="AE2319" s="2" t="s">
        <v>66</v>
      </c>
      <c r="AF2319" s="2" t="s">
        <v>67</v>
      </c>
      <c r="AG2319" s="2" t="s">
        <v>68</v>
      </c>
      <c r="AH2319" s="2" t="s">
        <v>69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2899</v>
      </c>
      <c r="B2320" s="2" t="s">
        <v>2898</v>
      </c>
      <c r="C2320" s="2" t="s">
        <v>47</v>
      </c>
      <c r="D2320" s="2" t="s">
        <v>701</v>
      </c>
      <c r="E2320" s="2" t="s">
        <v>177</v>
      </c>
      <c r="F2320" s="2" t="s">
        <v>228</v>
      </c>
      <c r="G2320" s="2" t="s">
        <v>117</v>
      </c>
      <c r="H2320" s="2" t="s">
        <v>138</v>
      </c>
      <c r="I2320" s="2" t="s">
        <v>53</v>
      </c>
      <c r="J2320" s="2" t="s">
        <v>230</v>
      </c>
      <c r="K2320" s="2" t="s">
        <v>55</v>
      </c>
      <c r="L2320" s="2" t="s">
        <v>51</v>
      </c>
      <c r="M2320" s="2" t="s">
        <v>73</v>
      </c>
      <c r="N2320" s="3">
        <v>222835.4</v>
      </c>
      <c r="O2320" s="3" t="s">
        <v>57</v>
      </c>
      <c r="P2320" s="4">
        <f>IF(O2320="吨",N2320*1000,IF(O2320="万立方米",N2320*10000,""))</f>
        <v>222835400.0</v>
      </c>
      <c r="Q2320" s="2" t="s">
        <v>58</v>
      </c>
      <c r="R2320" s="2" t="s">
        <v>59</v>
      </c>
      <c r="S2320" s="2" t="s">
        <v>74</v>
      </c>
      <c r="T2320" s="2" t="s">
        <v>75</v>
      </c>
      <c r="U2320" s="4">
        <f>1.5</f>
        <v>1.5</v>
      </c>
      <c r="V2320" s="2" t="s">
        <v>62</v>
      </c>
      <c r="W2320" s="2" t="s">
        <v>76</v>
      </c>
      <c r="X2320" s="2" t="s">
        <v>64</v>
      </c>
      <c r="Y2320" s="2" t="s">
        <v>65</v>
      </c>
      <c r="Z2320" s="2">
        <v>0</v>
      </c>
      <c r="AA2320" s="2"/>
      <c r="AB2320" s="2"/>
      <c r="AC2320" s="4">
        <f>P2320*U2320/1000000</f>
        <v>334.2531</v>
      </c>
      <c r="AD2320" s="4">
        <f>AC2320*(1-Z2320/100)</f>
        <v>334.2531</v>
      </c>
      <c r="AE2320" s="2" t="s">
        <v>66</v>
      </c>
      <c r="AF2320" s="2" t="s">
        <v>67</v>
      </c>
      <c r="AG2320" s="2" t="s">
        <v>68</v>
      </c>
      <c r="AH2320" s="2" t="s">
        <v>69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2900</v>
      </c>
      <c r="B2321" s="2" t="s">
        <v>2898</v>
      </c>
      <c r="C2321" s="2" t="s">
        <v>47</v>
      </c>
      <c r="D2321" s="2" t="s">
        <v>701</v>
      </c>
      <c r="E2321" s="2" t="s">
        <v>177</v>
      </c>
      <c r="F2321" s="2" t="s">
        <v>228</v>
      </c>
      <c r="G2321" s="2" t="s">
        <v>117</v>
      </c>
      <c r="H2321" s="2" t="s">
        <v>138</v>
      </c>
      <c r="I2321" s="2" t="s">
        <v>53</v>
      </c>
      <c r="J2321" s="2" t="s">
        <v>230</v>
      </c>
      <c r="K2321" s="2" t="s">
        <v>55</v>
      </c>
      <c r="L2321" s="2" t="s">
        <v>51</v>
      </c>
      <c r="M2321" s="2" t="s">
        <v>78</v>
      </c>
      <c r="N2321" s="3">
        <v>222835.4</v>
      </c>
      <c r="O2321" s="3" t="s">
        <v>57</v>
      </c>
      <c r="P2321" s="4">
        <f>IF(O2321="吨",N2321*1000,IF(O2321="万立方米",N2321*10000,""))</f>
        <v>222835400.0</v>
      </c>
      <c r="Q2321" s="2" t="s">
        <v>58</v>
      </c>
      <c r="R2321" s="2" t="s">
        <v>59</v>
      </c>
      <c r="S2321" s="2" t="s">
        <v>79</v>
      </c>
      <c r="T2321" s="2" t="s">
        <v>75</v>
      </c>
      <c r="U2321" s="4">
        <f>6.0</f>
        <v>6.0</v>
      </c>
      <c r="V2321" s="2" t="s">
        <v>62</v>
      </c>
      <c r="W2321" s="2" t="s">
        <v>80</v>
      </c>
      <c r="X2321" s="2" t="s">
        <v>64</v>
      </c>
      <c r="Y2321" s="2" t="s">
        <v>65</v>
      </c>
      <c r="Z2321" s="2">
        <v>0</v>
      </c>
      <c r="AA2321" s="2"/>
      <c r="AB2321" s="2"/>
      <c r="AC2321" s="4">
        <f>P2321*U2321/1000000</f>
        <v>1337.0124</v>
      </c>
      <c r="AD2321" s="4">
        <f>AC2321*(1-Z2321/100)</f>
        <v>1337.0124</v>
      </c>
      <c r="AE2321" s="2" t="s">
        <v>66</v>
      </c>
      <c r="AF2321" s="2" t="s">
        <v>67</v>
      </c>
      <c r="AG2321" s="2" t="s">
        <v>68</v>
      </c>
      <c r="AH2321" s="2" t="s">
        <v>69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2901</v>
      </c>
      <c r="B2322" s="2" t="s">
        <v>2898</v>
      </c>
      <c r="C2322" s="2" t="s">
        <v>47</v>
      </c>
      <c r="D2322" s="2" t="s">
        <v>701</v>
      </c>
      <c r="E2322" s="2" t="s">
        <v>177</v>
      </c>
      <c r="F2322" s="2" t="s">
        <v>228</v>
      </c>
      <c r="G2322" s="2" t="s">
        <v>117</v>
      </c>
      <c r="H2322" s="2" t="s">
        <v>138</v>
      </c>
      <c r="I2322" s="2" t="s">
        <v>53</v>
      </c>
      <c r="J2322" s="2" t="s">
        <v>230</v>
      </c>
      <c r="K2322" s="2" t="s">
        <v>55</v>
      </c>
      <c r="L2322" s="2" t="s">
        <v>51</v>
      </c>
      <c r="M2322" s="2" t="s">
        <v>82</v>
      </c>
      <c r="N2322" s="3">
        <v>222835.4</v>
      </c>
      <c r="O2322" s="3" t="s">
        <v>57</v>
      </c>
      <c r="P2322" s="4">
        <f>IF(O2322="吨",N2322*1000,IF(O2322="万立方米",N2322*10000,""))</f>
        <v>222835400.0</v>
      </c>
      <c r="Q2322" s="2" t="s">
        <v>58</v>
      </c>
      <c r="R2322" s="2" t="s">
        <v>59</v>
      </c>
      <c r="S2322" s="2" t="s">
        <v>83</v>
      </c>
      <c r="T2322" s="2" t="s">
        <v>61</v>
      </c>
      <c r="U2322" s="4">
        <f>0.35</f>
        <v>0.35</v>
      </c>
      <c r="V2322" s="2" t="s">
        <v>62</v>
      </c>
      <c r="W2322" s="2" t="s">
        <v>84</v>
      </c>
      <c r="X2322" s="2" t="s">
        <v>64</v>
      </c>
      <c r="Y2322" s="2" t="s">
        <v>65</v>
      </c>
      <c r="Z2322" s="2">
        <v>0</v>
      </c>
      <c r="AA2322" s="2"/>
      <c r="AB2322" s="2"/>
      <c r="AC2322" s="4">
        <f>P2322*U2322/1000000</f>
        <v>77.99239</v>
      </c>
      <c r="AD2322" s="4">
        <f>AC2322*(1-Z2322/100)</f>
        <v>77.99239</v>
      </c>
      <c r="AE2322" s="2" t="s">
        <v>66</v>
      </c>
      <c r="AF2322" s="2" t="s">
        <v>67</v>
      </c>
      <c r="AG2322" s="2" t="s">
        <v>68</v>
      </c>
      <c r="AH2322" s="2" t="s">
        <v>69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2902</v>
      </c>
      <c r="B2323" s="2" t="s">
        <v>2898</v>
      </c>
      <c r="C2323" s="2" t="s">
        <v>47</v>
      </c>
      <c r="D2323" s="2" t="s">
        <v>701</v>
      </c>
      <c r="E2323" s="2" t="s">
        <v>177</v>
      </c>
      <c r="F2323" s="2" t="s">
        <v>228</v>
      </c>
      <c r="G2323" s="2" t="s">
        <v>117</v>
      </c>
      <c r="H2323" s="2" t="s">
        <v>138</v>
      </c>
      <c r="I2323" s="2" t="s">
        <v>53</v>
      </c>
      <c r="J2323" s="2" t="s">
        <v>230</v>
      </c>
      <c r="K2323" s="2" t="s">
        <v>55</v>
      </c>
      <c r="L2323" s="2" t="s">
        <v>51</v>
      </c>
      <c r="M2323" s="2" t="s">
        <v>86</v>
      </c>
      <c r="N2323" s="3">
        <v>222835.4</v>
      </c>
      <c r="O2323" s="3" t="s">
        <v>57</v>
      </c>
      <c r="P2323" s="4">
        <f>IF(O2323="吨",N2323*1000,IF(O2323="万立方米",N2323*10000,""))</f>
        <v>222835400.0</v>
      </c>
      <c r="Q2323" s="2" t="s">
        <v>58</v>
      </c>
      <c r="R2323" s="2" t="s">
        <v>59</v>
      </c>
      <c r="S2323" s="2" t="s">
        <v>87</v>
      </c>
      <c r="T2323" s="2" t="s">
        <v>88</v>
      </c>
      <c r="U2323" s="4">
        <f>0.75</f>
        <v>0.75</v>
      </c>
      <c r="V2323" s="2" t="s">
        <v>62</v>
      </c>
      <c r="W2323" s="2" t="s">
        <v>89</v>
      </c>
      <c r="X2323" s="2" t="s">
        <v>64</v>
      </c>
      <c r="Y2323" s="2" t="s">
        <v>65</v>
      </c>
      <c r="Z2323" s="2">
        <v>0</v>
      </c>
      <c r="AA2323" s="2"/>
      <c r="AB2323" s="2"/>
      <c r="AC2323" s="4">
        <f>P2323*U2323/1000000</f>
        <v>167.12655</v>
      </c>
      <c r="AD2323" s="4">
        <f>AC2324*(1-AA2323/100)+(AC2323-AC2324)*(1-AB2323/100)</f>
        <v>167.12655</v>
      </c>
      <c r="AE2323" s="2" t="s">
        <v>66</v>
      </c>
      <c r="AF2323" s="2" t="s">
        <v>67</v>
      </c>
      <c r="AG2323" s="2" t="s">
        <v>68</v>
      </c>
      <c r="AH2323" s="2" t="s">
        <v>69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2903</v>
      </c>
      <c r="B2324" s="2" t="s">
        <v>2898</v>
      </c>
      <c r="C2324" s="2" t="s">
        <v>47</v>
      </c>
      <c r="D2324" s="2" t="s">
        <v>701</v>
      </c>
      <c r="E2324" s="2" t="s">
        <v>177</v>
      </c>
      <c r="F2324" s="2" t="s">
        <v>228</v>
      </c>
      <c r="G2324" s="2" t="s">
        <v>117</v>
      </c>
      <c r="H2324" s="2" t="s">
        <v>138</v>
      </c>
      <c r="I2324" s="2" t="s">
        <v>53</v>
      </c>
      <c r="J2324" s="2" t="s">
        <v>230</v>
      </c>
      <c r="K2324" s="2" t="s">
        <v>55</v>
      </c>
      <c r="L2324" s="2" t="s">
        <v>51</v>
      </c>
      <c r="M2324" s="2" t="s">
        <v>91</v>
      </c>
      <c r="N2324" s="3">
        <v>222835.4</v>
      </c>
      <c r="O2324" s="3" t="s">
        <v>57</v>
      </c>
      <c r="P2324" s="4">
        <f>IF(O2324="吨",N2324*1000,IF(O2324="万立方米",N2324*10000,""))</f>
        <v>222835400.0</v>
      </c>
      <c r="Q2324" s="2" t="s">
        <v>58</v>
      </c>
      <c r="R2324" s="2" t="s">
        <v>59</v>
      </c>
      <c r="S2324" s="2" t="s">
        <v>92</v>
      </c>
      <c r="T2324" s="2" t="s">
        <v>88</v>
      </c>
      <c r="U2324" s="4">
        <f>0.75</f>
        <v>0.75</v>
      </c>
      <c r="V2324" s="2" t="s">
        <v>62</v>
      </c>
      <c r="W2324" s="2" t="s">
        <v>93</v>
      </c>
      <c r="X2324" s="2" t="s">
        <v>64</v>
      </c>
      <c r="Y2324" s="2" t="s">
        <v>65</v>
      </c>
      <c r="Z2324" s="2">
        <v>0</v>
      </c>
      <c r="AA2324" s="2"/>
      <c r="AB2324" s="2"/>
      <c r="AC2324" s="4">
        <f>P2324*U2324/1000000</f>
        <v>167.12655</v>
      </c>
      <c r="AD2324" s="4">
        <f>AC2324*(1-Z2324/100)</f>
        <v>167.12655</v>
      </c>
      <c r="AE2324" s="2" t="s">
        <v>66</v>
      </c>
      <c r="AF2324" s="2" t="s">
        <v>67</v>
      </c>
      <c r="AG2324" s="2" t="s">
        <v>68</v>
      </c>
      <c r="AH2324" s="2" t="s">
        <v>69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2904</v>
      </c>
      <c r="B2325" s="2" t="s">
        <v>2898</v>
      </c>
      <c r="C2325" s="2" t="s">
        <v>47</v>
      </c>
      <c r="D2325" s="2" t="s">
        <v>701</v>
      </c>
      <c r="E2325" s="2" t="s">
        <v>177</v>
      </c>
      <c r="F2325" s="2" t="s">
        <v>228</v>
      </c>
      <c r="G2325" s="2" t="s">
        <v>117</v>
      </c>
      <c r="H2325" s="2" t="s">
        <v>138</v>
      </c>
      <c r="I2325" s="2" t="s">
        <v>53</v>
      </c>
      <c r="J2325" s="2" t="s">
        <v>230</v>
      </c>
      <c r="K2325" s="2" t="s">
        <v>55</v>
      </c>
      <c r="L2325" s="2" t="s">
        <v>51</v>
      </c>
      <c r="M2325" s="2" t="s">
        <v>95</v>
      </c>
      <c r="N2325" s="3">
        <v>222835.4</v>
      </c>
      <c r="O2325" s="3" t="s">
        <v>57</v>
      </c>
      <c r="P2325" s="4">
        <f>IF(O2325="吨",N2325*1000,IF(O2325="万立方米",N2325*10000,""))</f>
        <v>222835400.0</v>
      </c>
      <c r="Q2325" s="2" t="s">
        <v>58</v>
      </c>
      <c r="R2325" s="2" t="s">
        <v>59</v>
      </c>
      <c r="S2325" s="2" t="s">
        <v>96</v>
      </c>
      <c r="T2325" s="2" t="s">
        <v>97</v>
      </c>
      <c r="U2325" s="4">
        <f>1.7</f>
        <v>1.7</v>
      </c>
      <c r="V2325" s="2" t="s">
        <v>62</v>
      </c>
      <c r="W2325" s="2" t="s">
        <v>98</v>
      </c>
      <c r="X2325" s="2" t="s">
        <v>64</v>
      </c>
      <c r="Y2325" s="2" t="s">
        <v>65</v>
      </c>
      <c r="Z2325" s="2">
        <v>0</v>
      </c>
      <c r="AA2325" s="2"/>
      <c r="AB2325" s="2"/>
      <c r="AC2325" s="4">
        <f>P2325*U2325/1000000</f>
        <v>378.82018</v>
      </c>
      <c r="AD2325" s="4">
        <f>AC2325*(1-Z2325/100)</f>
        <v>378.82018</v>
      </c>
      <c r="AE2325" s="2" t="s">
        <v>66</v>
      </c>
      <c r="AF2325" s="2" t="s">
        <v>67</v>
      </c>
      <c r="AG2325" s="2" t="s">
        <v>68</v>
      </c>
      <c r="AH2325" s="2" t="s">
        <v>69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2905</v>
      </c>
      <c r="B2326" s="2" t="s">
        <v>2898</v>
      </c>
      <c r="C2326" s="2" t="s">
        <v>47</v>
      </c>
      <c r="D2326" s="2" t="s">
        <v>701</v>
      </c>
      <c r="E2326" s="2" t="s">
        <v>177</v>
      </c>
      <c r="F2326" s="2" t="s">
        <v>228</v>
      </c>
      <c r="G2326" s="2" t="s">
        <v>117</v>
      </c>
      <c r="H2326" s="2" t="s">
        <v>138</v>
      </c>
      <c r="I2326" s="2" t="s">
        <v>53</v>
      </c>
      <c r="J2326" s="2" t="s">
        <v>230</v>
      </c>
      <c r="K2326" s="2" t="s">
        <v>55</v>
      </c>
      <c r="L2326" s="2" t="s">
        <v>51</v>
      </c>
      <c r="M2326" s="2" t="s">
        <v>100</v>
      </c>
      <c r="N2326" s="3">
        <v>222835.4</v>
      </c>
      <c r="O2326" s="3" t="s">
        <v>57</v>
      </c>
      <c r="P2326" s="4">
        <f>IF(O2326="吨",N2326*1000,IF(O2326="万立方米",N2326*10000,""))</f>
        <v>222835400.0</v>
      </c>
      <c r="Q2326" s="2" t="s">
        <v>58</v>
      </c>
      <c r="R2326" s="2" t="s">
        <v>59</v>
      </c>
      <c r="S2326" s="2" t="s">
        <v>101</v>
      </c>
      <c r="T2326" s="2" t="s">
        <v>75</v>
      </c>
      <c r="U2326" s="4">
        <f>0.12</f>
        <v>0.12</v>
      </c>
      <c r="V2326" s="2" t="s">
        <v>62</v>
      </c>
      <c r="W2326" s="2" t="s">
        <v>102</v>
      </c>
      <c r="X2326" s="2" t="s">
        <v>64</v>
      </c>
      <c r="Y2326" s="2" t="s">
        <v>65</v>
      </c>
      <c r="Z2326" s="2">
        <v>0</v>
      </c>
      <c r="AA2326" s="2"/>
      <c r="AB2326" s="2"/>
      <c r="AC2326" s="4">
        <f>P2326*U2326/1000000</f>
        <v>26.740248</v>
      </c>
      <c r="AD2326" s="4">
        <f>AC2326*(1-Z2326/100)</f>
        <v>26.740248</v>
      </c>
      <c r="AE2326" s="2" t="s">
        <v>66</v>
      </c>
      <c r="AF2326" s="2" t="s">
        <v>67</v>
      </c>
      <c r="AG2326" s="2" t="s">
        <v>68</v>
      </c>
      <c r="AH2326" s="2" t="s">
        <v>69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2906</v>
      </c>
      <c r="B2327" s="2" t="s">
        <v>2898</v>
      </c>
      <c r="C2327" s="2" t="s">
        <v>47</v>
      </c>
      <c r="D2327" s="2" t="s">
        <v>701</v>
      </c>
      <c r="E2327" s="2" t="s">
        <v>177</v>
      </c>
      <c r="F2327" s="2" t="s">
        <v>228</v>
      </c>
      <c r="G2327" s="2" t="s">
        <v>117</v>
      </c>
      <c r="H2327" s="2" t="s">
        <v>138</v>
      </c>
      <c r="I2327" s="2"/>
      <c r="J2327" s="2"/>
      <c r="K2327" s="2"/>
      <c r="L2327" s="2"/>
      <c r="M2327" s="2" t="s">
        <v>104</v>
      </c>
      <c r="N2327" s="3"/>
      <c r="O2327" s="3"/>
      <c r="P2327" s="4">
        <v>0.0</v>
      </c>
      <c r="Q2327" s="2" t="s">
        <v>105</v>
      </c>
      <c r="R2327" s="2" t="s">
        <v>106</v>
      </c>
      <c r="S2327" s="2" t="s">
        <v>107</v>
      </c>
      <c r="T2327" s="2" t="s">
        <v>108</v>
      </c>
      <c r="U2327" s="4">
        <f>0.0</f>
        <v>0.0</v>
      </c>
      <c r="V2327" s="2" t="s">
        <v>109</v>
      </c>
      <c r="W2327" s="2" t="s">
        <v>110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111</v>
      </c>
      <c r="AH2327" s="2" t="s">
        <v>69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2907</v>
      </c>
      <c r="B2328" s="2" t="s">
        <v>2908</v>
      </c>
      <c r="C2328" s="2" t="s">
        <v>47</v>
      </c>
      <c r="D2328" s="2" t="s">
        <v>509</v>
      </c>
      <c r="E2328" s="2" t="s">
        <v>213</v>
      </c>
      <c r="F2328" s="2" t="s">
        <v>178</v>
      </c>
      <c r="G2328" s="2" t="s">
        <v>179</v>
      </c>
      <c r="H2328" s="2" t="s">
        <v>433</v>
      </c>
      <c r="I2328" s="2" t="s">
        <v>53</v>
      </c>
      <c r="J2328" s="2" t="s">
        <v>180</v>
      </c>
      <c r="K2328" s="2" t="s">
        <v>180</v>
      </c>
      <c r="L2328" s="2" t="s">
        <v>181</v>
      </c>
      <c r="M2328" s="2" t="s">
        <v>56</v>
      </c>
      <c r="N2328" s="3">
        <v>29983.434</v>
      </c>
      <c r="O2328" s="3" t="s">
        <v>182</v>
      </c>
      <c r="P2328" s="4">
        <f>IF(O2328="吨",N2328*1000,IF(O2328="万立方米",N2328*10000,""))</f>
        <v>299834340.0</v>
      </c>
      <c r="Q2328" s="2" t="s">
        <v>183</v>
      </c>
      <c r="R2328" s="2" t="s">
        <v>184</v>
      </c>
      <c r="S2328" s="2" t="s">
        <v>185</v>
      </c>
      <c r="T2328" s="2" t="s">
        <v>75</v>
      </c>
      <c r="U2328" s="4">
        <f>0.001</f>
        <v>0.001</v>
      </c>
      <c r="V2328" s="2" t="s">
        <v>186</v>
      </c>
      <c r="W2328" s="2" t="s">
        <v>187</v>
      </c>
      <c r="X2328" s="2" t="s">
        <v>64</v>
      </c>
      <c r="Y2328" s="2" t="s">
        <v>65</v>
      </c>
      <c r="Z2328" s="2">
        <v>0</v>
      </c>
      <c r="AA2328" s="2"/>
      <c r="AB2328" s="2"/>
      <c r="AC2328" s="4">
        <f>P2328*U2328/1000000</f>
        <v>0.29983434000000003</v>
      </c>
      <c r="AD2328" s="4">
        <f>AC2328*(1-Z2328/100)</f>
        <v>0.29983434000000003</v>
      </c>
      <c r="AE2328" s="2" t="s">
        <v>66</v>
      </c>
      <c r="AF2328" s="2" t="s">
        <v>67</v>
      </c>
      <c r="AG2328" s="2"/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2909</v>
      </c>
      <c r="B2329" s="2" t="s">
        <v>2908</v>
      </c>
      <c r="C2329" s="2" t="s">
        <v>47</v>
      </c>
      <c r="D2329" s="2" t="s">
        <v>509</v>
      </c>
      <c r="E2329" s="2" t="s">
        <v>213</v>
      </c>
      <c r="F2329" s="2" t="s">
        <v>178</v>
      </c>
      <c r="G2329" s="2" t="s">
        <v>179</v>
      </c>
      <c r="H2329" s="2" t="s">
        <v>433</v>
      </c>
      <c r="I2329" s="2" t="s">
        <v>53</v>
      </c>
      <c r="J2329" s="2" t="s">
        <v>180</v>
      </c>
      <c r="K2329" s="2" t="s">
        <v>180</v>
      </c>
      <c r="L2329" s="2" t="s">
        <v>181</v>
      </c>
      <c r="M2329" s="2" t="s">
        <v>73</v>
      </c>
      <c r="N2329" s="3">
        <v>29983.434</v>
      </c>
      <c r="O2329" s="3" t="s">
        <v>182</v>
      </c>
      <c r="P2329" s="4">
        <f>IF(O2329="吨",N2329*1000,IF(O2329="万立方米",N2329*10000,""))</f>
        <v>299834340.0</v>
      </c>
      <c r="Q2329" s="2" t="s">
        <v>183</v>
      </c>
      <c r="R2329" s="2" t="s">
        <v>184</v>
      </c>
      <c r="S2329" s="2" t="s">
        <v>189</v>
      </c>
      <c r="T2329" s="2" t="s">
        <v>75</v>
      </c>
      <c r="U2329" s="4">
        <f>0.35</f>
        <v>0.35</v>
      </c>
      <c r="V2329" s="2" t="s">
        <v>186</v>
      </c>
      <c r="W2329" s="2" t="s">
        <v>190</v>
      </c>
      <c r="X2329" s="2" t="s">
        <v>64</v>
      </c>
      <c r="Y2329" s="2" t="s">
        <v>65</v>
      </c>
      <c r="Z2329" s="2">
        <v>0</v>
      </c>
      <c r="AA2329" s="2"/>
      <c r="AB2329" s="2"/>
      <c r="AC2329" s="4">
        <f>P2329*U2329/1000000</f>
        <v>104.942019</v>
      </c>
      <c r="AD2329" s="4">
        <f>AC2329*(1-Z2329/100)</f>
        <v>104.942019</v>
      </c>
      <c r="AE2329" s="2" t="s">
        <v>66</v>
      </c>
      <c r="AF2329" s="2" t="s">
        <v>67</v>
      </c>
      <c r="AG2329" s="2"/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2910</v>
      </c>
      <c r="B2330" s="2" t="s">
        <v>2908</v>
      </c>
      <c r="C2330" s="2" t="s">
        <v>47</v>
      </c>
      <c r="D2330" s="2" t="s">
        <v>509</v>
      </c>
      <c r="E2330" s="2" t="s">
        <v>213</v>
      </c>
      <c r="F2330" s="2" t="s">
        <v>178</v>
      </c>
      <c r="G2330" s="2" t="s">
        <v>179</v>
      </c>
      <c r="H2330" s="2" t="s">
        <v>433</v>
      </c>
      <c r="I2330" s="2" t="s">
        <v>53</v>
      </c>
      <c r="J2330" s="2" t="s">
        <v>180</v>
      </c>
      <c r="K2330" s="2" t="s">
        <v>180</v>
      </c>
      <c r="L2330" s="2" t="s">
        <v>181</v>
      </c>
      <c r="M2330" s="2" t="s">
        <v>78</v>
      </c>
      <c r="N2330" s="3">
        <v>29983.434</v>
      </c>
      <c r="O2330" s="3" t="s">
        <v>182</v>
      </c>
      <c r="P2330" s="4">
        <f>IF(O2330="吨",N2330*1000,IF(O2330="万立方米",N2330*10000,""))</f>
        <v>299834340.0</v>
      </c>
      <c r="Q2330" s="2" t="s">
        <v>183</v>
      </c>
      <c r="R2330" s="2" t="s">
        <v>184</v>
      </c>
      <c r="S2330" s="2" t="s">
        <v>192</v>
      </c>
      <c r="T2330" s="2" t="s">
        <v>75</v>
      </c>
      <c r="U2330" s="4">
        <f>1.2</f>
        <v>1.2</v>
      </c>
      <c r="V2330" s="2" t="s">
        <v>186</v>
      </c>
      <c r="W2330" s="2" t="s">
        <v>193</v>
      </c>
      <c r="X2330" s="2" t="s">
        <v>64</v>
      </c>
      <c r="Y2330" s="2" t="s">
        <v>65</v>
      </c>
      <c r="Z2330" s="2">
        <v>0</v>
      </c>
      <c r="AA2330" s="2"/>
      <c r="AB2330" s="2"/>
      <c r="AC2330" s="4">
        <f>P2330*U2330/1000000</f>
        <v>359.801208</v>
      </c>
      <c r="AD2330" s="4">
        <f>AC2330*(1-Z2330/100)</f>
        <v>359.801208</v>
      </c>
      <c r="AE2330" s="2" t="s">
        <v>66</v>
      </c>
      <c r="AF2330" s="2" t="s">
        <v>67</v>
      </c>
      <c r="AG2330" s="2"/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2911</v>
      </c>
      <c r="B2331" s="2" t="s">
        <v>2908</v>
      </c>
      <c r="C2331" s="2" t="s">
        <v>47</v>
      </c>
      <c r="D2331" s="2" t="s">
        <v>509</v>
      </c>
      <c r="E2331" s="2" t="s">
        <v>213</v>
      </c>
      <c r="F2331" s="2" t="s">
        <v>178</v>
      </c>
      <c r="G2331" s="2" t="s">
        <v>179</v>
      </c>
      <c r="H2331" s="2" t="s">
        <v>433</v>
      </c>
      <c r="I2331" s="2" t="s">
        <v>53</v>
      </c>
      <c r="J2331" s="2" t="s">
        <v>180</v>
      </c>
      <c r="K2331" s="2" t="s">
        <v>180</v>
      </c>
      <c r="L2331" s="2" t="s">
        <v>181</v>
      </c>
      <c r="M2331" s="2" t="s">
        <v>82</v>
      </c>
      <c r="N2331" s="3">
        <v>29983.434</v>
      </c>
      <c r="O2331" s="3" t="s">
        <v>182</v>
      </c>
      <c r="P2331" s="4">
        <f>IF(O2331="吨",N2331*1000,IF(O2331="万立方米",N2331*10000,""))</f>
        <v>299834340.0</v>
      </c>
      <c r="Q2331" s="2" t="s">
        <v>183</v>
      </c>
      <c r="R2331" s="2" t="s">
        <v>184</v>
      </c>
      <c r="S2331" s="2" t="s">
        <v>195</v>
      </c>
      <c r="T2331" s="2" t="s">
        <v>75</v>
      </c>
      <c r="U2331" s="4">
        <f>0.002</f>
        <v>0.002</v>
      </c>
      <c r="V2331" s="2" t="s">
        <v>186</v>
      </c>
      <c r="W2331" s="2" t="s">
        <v>196</v>
      </c>
      <c r="X2331" s="2" t="s">
        <v>64</v>
      </c>
      <c r="Y2331" s="2" t="s">
        <v>65</v>
      </c>
      <c r="Z2331" s="2">
        <v>0</v>
      </c>
      <c r="AA2331" s="2"/>
      <c r="AB2331" s="2"/>
      <c r="AC2331" s="4">
        <f>P2331*U2331/1000000</f>
        <v>0.5996686800000001</v>
      </c>
      <c r="AD2331" s="4">
        <f>AC2331*(1-Z2331/100)</f>
        <v>0.5996686800000001</v>
      </c>
      <c r="AE2331" s="2" t="s">
        <v>66</v>
      </c>
      <c r="AF2331" s="2" t="s">
        <v>67</v>
      </c>
      <c r="AG2331" s="2"/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2912</v>
      </c>
      <c r="B2332" s="2" t="s">
        <v>2908</v>
      </c>
      <c r="C2332" s="2" t="s">
        <v>47</v>
      </c>
      <c r="D2332" s="2" t="s">
        <v>509</v>
      </c>
      <c r="E2332" s="2" t="s">
        <v>213</v>
      </c>
      <c r="F2332" s="2" t="s">
        <v>178</v>
      </c>
      <c r="G2332" s="2" t="s">
        <v>179</v>
      </c>
      <c r="H2332" s="2" t="s">
        <v>433</v>
      </c>
      <c r="I2332" s="2" t="s">
        <v>53</v>
      </c>
      <c r="J2332" s="2" t="s">
        <v>180</v>
      </c>
      <c r="K2332" s="2" t="s">
        <v>180</v>
      </c>
      <c r="L2332" s="2" t="s">
        <v>181</v>
      </c>
      <c r="M2332" s="2" t="s">
        <v>86</v>
      </c>
      <c r="N2332" s="3">
        <v>29983.434</v>
      </c>
      <c r="O2332" s="3" t="s">
        <v>182</v>
      </c>
      <c r="P2332" s="4">
        <f>IF(O2332="吨",N2332*1000,IF(O2332="万立方米",N2332*10000,""))</f>
        <v>299834340.0</v>
      </c>
      <c r="Q2332" s="2" t="s">
        <v>183</v>
      </c>
      <c r="R2332" s="2" t="s">
        <v>184</v>
      </c>
      <c r="S2332" s="2" t="s">
        <v>198</v>
      </c>
      <c r="T2332" s="2" t="s">
        <v>75</v>
      </c>
      <c r="U2332" s="4">
        <f>0.01</f>
        <v>0.01</v>
      </c>
      <c r="V2332" s="2" t="s">
        <v>186</v>
      </c>
      <c r="W2332" s="2" t="s">
        <v>199</v>
      </c>
      <c r="X2332" s="2" t="s">
        <v>64</v>
      </c>
      <c r="Y2332" s="2" t="s">
        <v>65</v>
      </c>
      <c r="Z2332" s="2">
        <v>0</v>
      </c>
      <c r="AA2332" s="2"/>
      <c r="AB2332" s="2"/>
      <c r="AC2332" s="4">
        <f>P2332*U2332/1000000</f>
        <v>2.9983434</v>
      </c>
      <c r="AD2332" s="4">
        <f>AC2333*(1-AA2332/100)+(AC2332-AC2333)*(1-AB2332/100)</f>
        <v>2.9983434</v>
      </c>
      <c r="AE2332" s="2" t="s">
        <v>66</v>
      </c>
      <c r="AF2332" s="2" t="s">
        <v>67</v>
      </c>
      <c r="AG2332" s="2"/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2913</v>
      </c>
      <c r="B2333" s="2" t="s">
        <v>2908</v>
      </c>
      <c r="C2333" s="2" t="s">
        <v>47</v>
      </c>
      <c r="D2333" s="2" t="s">
        <v>509</v>
      </c>
      <c r="E2333" s="2" t="s">
        <v>213</v>
      </c>
      <c r="F2333" s="2" t="s">
        <v>178</v>
      </c>
      <c r="G2333" s="2" t="s">
        <v>179</v>
      </c>
      <c r="H2333" s="2" t="s">
        <v>433</v>
      </c>
      <c r="I2333" s="2" t="s">
        <v>53</v>
      </c>
      <c r="J2333" s="2" t="s">
        <v>180</v>
      </c>
      <c r="K2333" s="2" t="s">
        <v>180</v>
      </c>
      <c r="L2333" s="2" t="s">
        <v>181</v>
      </c>
      <c r="M2333" s="2" t="s">
        <v>91</v>
      </c>
      <c r="N2333" s="3">
        <v>29983.434</v>
      </c>
      <c r="O2333" s="3" t="s">
        <v>182</v>
      </c>
      <c r="P2333" s="4">
        <f>IF(O2333="吨",N2333*1000,IF(O2333="万立方米",N2333*10000,""))</f>
        <v>299834340.0</v>
      </c>
      <c r="Q2333" s="2" t="s">
        <v>183</v>
      </c>
      <c r="R2333" s="2" t="s">
        <v>184</v>
      </c>
      <c r="S2333" s="2" t="s">
        <v>201</v>
      </c>
      <c r="T2333" s="2" t="s">
        <v>75</v>
      </c>
      <c r="U2333" s="4">
        <f>0.005</f>
        <v>0.005</v>
      </c>
      <c r="V2333" s="2" t="s">
        <v>186</v>
      </c>
      <c r="W2333" s="2" t="s">
        <v>202</v>
      </c>
      <c r="X2333" s="2" t="s">
        <v>64</v>
      </c>
      <c r="Y2333" s="2" t="s">
        <v>65</v>
      </c>
      <c r="Z2333" s="2">
        <v>0</v>
      </c>
      <c r="AA2333" s="2"/>
      <c r="AB2333" s="2"/>
      <c r="AC2333" s="4">
        <f>P2333*U2333/1000000</f>
        <v>1.4991717</v>
      </c>
      <c r="AD2333" s="4">
        <f>AC2333*(1-Z2333/100)</f>
        <v>1.4991717</v>
      </c>
      <c r="AE2333" s="2" t="s">
        <v>66</v>
      </c>
      <c r="AF2333" s="2" t="s">
        <v>67</v>
      </c>
      <c r="AG2333" s="2"/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2914</v>
      </c>
      <c r="B2334" s="2" t="s">
        <v>2908</v>
      </c>
      <c r="C2334" s="2" t="s">
        <v>47</v>
      </c>
      <c r="D2334" s="2" t="s">
        <v>509</v>
      </c>
      <c r="E2334" s="2" t="s">
        <v>213</v>
      </c>
      <c r="F2334" s="2" t="s">
        <v>178</v>
      </c>
      <c r="G2334" s="2" t="s">
        <v>179</v>
      </c>
      <c r="H2334" s="2" t="s">
        <v>433</v>
      </c>
      <c r="I2334" s="2" t="s">
        <v>53</v>
      </c>
      <c r="J2334" s="2" t="s">
        <v>180</v>
      </c>
      <c r="K2334" s="2" t="s">
        <v>180</v>
      </c>
      <c r="L2334" s="2" t="s">
        <v>181</v>
      </c>
      <c r="M2334" s="2" t="s">
        <v>95</v>
      </c>
      <c r="N2334" s="3">
        <v>29983.434</v>
      </c>
      <c r="O2334" s="3" t="s">
        <v>182</v>
      </c>
      <c r="P2334" s="4">
        <f>IF(O2334="吨",N2334*1000,IF(O2334="万立方米",N2334*10000,""))</f>
        <v>299834340.0</v>
      </c>
      <c r="Q2334" s="2" t="s">
        <v>183</v>
      </c>
      <c r="R2334" s="2" t="s">
        <v>184</v>
      </c>
      <c r="S2334" s="2" t="s">
        <v>204</v>
      </c>
      <c r="T2334" s="2" t="s">
        <v>75</v>
      </c>
      <c r="U2334" s="4">
        <f>0.005</f>
        <v>0.005</v>
      </c>
      <c r="V2334" s="2" t="s">
        <v>186</v>
      </c>
      <c r="W2334" s="2" t="s">
        <v>205</v>
      </c>
      <c r="X2334" s="2" t="s">
        <v>64</v>
      </c>
      <c r="Y2334" s="2" t="s">
        <v>65</v>
      </c>
      <c r="Z2334" s="2">
        <v>0</v>
      </c>
      <c r="AA2334" s="2"/>
      <c r="AB2334" s="2"/>
      <c r="AC2334" s="4">
        <f>P2334*U2334/1000000</f>
        <v>1.4991717</v>
      </c>
      <c r="AD2334" s="4">
        <f>AC2334*(1-Z2334/100)</f>
        <v>1.4991717</v>
      </c>
      <c r="AE2334" s="2" t="s">
        <v>66</v>
      </c>
      <c r="AF2334" s="2" t="s">
        <v>67</v>
      </c>
      <c r="AG2334" s="2"/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2915</v>
      </c>
      <c r="B2335" s="2" t="s">
        <v>2908</v>
      </c>
      <c r="C2335" s="2" t="s">
        <v>47</v>
      </c>
      <c r="D2335" s="2" t="s">
        <v>509</v>
      </c>
      <c r="E2335" s="2" t="s">
        <v>213</v>
      </c>
      <c r="F2335" s="2" t="s">
        <v>178</v>
      </c>
      <c r="G2335" s="2" t="s">
        <v>179</v>
      </c>
      <c r="H2335" s="2" t="s">
        <v>433</v>
      </c>
      <c r="I2335" s="2" t="s">
        <v>53</v>
      </c>
      <c r="J2335" s="2" t="s">
        <v>180</v>
      </c>
      <c r="K2335" s="2" t="s">
        <v>180</v>
      </c>
      <c r="L2335" s="2" t="s">
        <v>181</v>
      </c>
      <c r="M2335" s="2" t="s">
        <v>100</v>
      </c>
      <c r="N2335" s="3">
        <v>29983.434</v>
      </c>
      <c r="O2335" s="3" t="s">
        <v>182</v>
      </c>
      <c r="P2335" s="4">
        <f>IF(O2335="吨",N2335*1000,IF(O2335="万立方米",N2335*10000,""))</f>
        <v>299834340.0</v>
      </c>
      <c r="Q2335" s="2" t="s">
        <v>183</v>
      </c>
      <c r="R2335" s="2" t="s">
        <v>184</v>
      </c>
      <c r="S2335" s="2" t="s">
        <v>207</v>
      </c>
      <c r="T2335" s="2" t="s">
        <v>75</v>
      </c>
      <c r="U2335" s="4">
        <f>0.02</f>
        <v>0.02</v>
      </c>
      <c r="V2335" s="2" t="s">
        <v>186</v>
      </c>
      <c r="W2335" s="2" t="s">
        <v>208</v>
      </c>
      <c r="X2335" s="2" t="s">
        <v>64</v>
      </c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/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2916</v>
      </c>
      <c r="B2336" s="2" t="s">
        <v>2908</v>
      </c>
      <c r="C2336" s="2" t="s">
        <v>47</v>
      </c>
      <c r="D2336" s="2" t="s">
        <v>509</v>
      </c>
      <c r="E2336" s="2" t="s">
        <v>213</v>
      </c>
      <c r="F2336" s="2" t="s">
        <v>178</v>
      </c>
      <c r="G2336" s="2" t="s">
        <v>179</v>
      </c>
      <c r="H2336" s="2" t="s">
        <v>433</v>
      </c>
      <c r="I2336" s="2"/>
      <c r="J2336" s="2"/>
      <c r="K2336" s="2"/>
      <c r="L2336" s="2"/>
      <c r="M2336" s="2" t="s">
        <v>104</v>
      </c>
      <c r="N2336" s="3"/>
      <c r="O2336" s="3"/>
      <c r="P2336" s="4">
        <v>0.0</v>
      </c>
      <c r="Q2336" s="2" t="s">
        <v>105</v>
      </c>
      <c r="R2336" s="2" t="s">
        <v>106</v>
      </c>
      <c r="S2336" s="2" t="s">
        <v>107</v>
      </c>
      <c r="T2336" s="2" t="s">
        <v>108</v>
      </c>
      <c r="U2336" s="4">
        <f>0.0</f>
        <v>0.0</v>
      </c>
      <c r="V2336" s="2" t="s">
        <v>109</v>
      </c>
      <c r="W2336" s="2" t="s">
        <v>110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134</v>
      </c>
      <c r="AH2336" s="2" t="s">
        <v>69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2917</v>
      </c>
      <c r="B2337" s="2" t="s">
        <v>2918</v>
      </c>
      <c r="C2337" s="2" t="s">
        <v>47</v>
      </c>
      <c r="D2337" s="2" t="s">
        <v>2476</v>
      </c>
      <c r="E2337" s="2" t="s">
        <v>731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51</v>
      </c>
      <c r="M2337" s="2" t="s">
        <v>56</v>
      </c>
      <c r="N2337" s="3">
        <v>1549939</v>
      </c>
      <c r="O2337" s="3" t="s">
        <v>57</v>
      </c>
      <c r="P2337" s="4">
        <f>IF(O2337="吨",N2337*1000,IF(O2337="万立方米",N2337*10000,""))</f>
        <v>1549939000.0</v>
      </c>
      <c r="Q2337" s="2" t="s">
        <v>58</v>
      </c>
      <c r="R2337" s="2" t="s">
        <v>59</v>
      </c>
      <c r="S2337" s="2" t="s">
        <v>60</v>
      </c>
      <c r="T2337" s="2" t="s">
        <v>61</v>
      </c>
      <c r="U2337" s="4">
        <f>0.06</f>
        <v>0.06</v>
      </c>
      <c r="V2337" s="2" t="s">
        <v>62</v>
      </c>
      <c r="W2337" s="2" t="s">
        <v>63</v>
      </c>
      <c r="X2337" s="2" t="s">
        <v>64</v>
      </c>
      <c r="Y2337" s="2" t="s">
        <v>65</v>
      </c>
      <c r="Z2337" s="2">
        <v>0</v>
      </c>
      <c r="AA2337" s="2"/>
      <c r="AB2337" s="2"/>
      <c r="AC2337" s="4">
        <f>P2337*U2337/1000000</f>
        <v>92.99634</v>
      </c>
      <c r="AD2337" s="4">
        <f>AC2337*(1-Z2337/100)</f>
        <v>92.99634</v>
      </c>
      <c r="AE2337" s="2" t="s">
        <v>66</v>
      </c>
      <c r="AF2337" s="2" t="s">
        <v>67</v>
      </c>
      <c r="AG2337" s="2" t="s">
        <v>68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2919</v>
      </c>
      <c r="B2338" s="2" t="s">
        <v>2918</v>
      </c>
      <c r="C2338" s="2" t="s">
        <v>47</v>
      </c>
      <c r="D2338" s="2" t="s">
        <v>2476</v>
      </c>
      <c r="E2338" s="2" t="s">
        <v>731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51</v>
      </c>
      <c r="M2338" s="2" t="s">
        <v>73</v>
      </c>
      <c r="N2338" s="3">
        <v>1549939</v>
      </c>
      <c r="O2338" s="3" t="s">
        <v>57</v>
      </c>
      <c r="P2338" s="4">
        <f>IF(O2338="吨",N2338*1000,IF(O2338="万立方米",N2338*10000,""))</f>
        <v>1549939000.0</v>
      </c>
      <c r="Q2338" s="2" t="s">
        <v>58</v>
      </c>
      <c r="R2338" s="2" t="s">
        <v>59</v>
      </c>
      <c r="S2338" s="2" t="s">
        <v>74</v>
      </c>
      <c r="T2338" s="2" t="s">
        <v>75</v>
      </c>
      <c r="U2338" s="4">
        <f>1.5</f>
        <v>1.5</v>
      </c>
      <c r="V2338" s="2" t="s">
        <v>62</v>
      </c>
      <c r="W2338" s="2" t="s">
        <v>76</v>
      </c>
      <c r="X2338" s="2" t="s">
        <v>64</v>
      </c>
      <c r="Y2338" s="2" t="s">
        <v>65</v>
      </c>
      <c r="Z2338" s="2">
        <v>0</v>
      </c>
      <c r="AA2338" s="2"/>
      <c r="AB2338" s="2"/>
      <c r="AC2338" s="4">
        <f>P2338*U2338/1000000</f>
        <v>2324.9085</v>
      </c>
      <c r="AD2338" s="4">
        <f>AC2338*(1-Z2338/100)</f>
        <v>2324.9085</v>
      </c>
      <c r="AE2338" s="2" t="s">
        <v>66</v>
      </c>
      <c r="AF2338" s="2" t="s">
        <v>67</v>
      </c>
      <c r="AG2338" s="2" t="s">
        <v>68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2920</v>
      </c>
      <c r="B2339" s="2" t="s">
        <v>2918</v>
      </c>
      <c r="C2339" s="2" t="s">
        <v>47</v>
      </c>
      <c r="D2339" s="2" t="s">
        <v>2476</v>
      </c>
      <c r="E2339" s="2" t="s">
        <v>731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51</v>
      </c>
      <c r="M2339" s="2" t="s">
        <v>78</v>
      </c>
      <c r="N2339" s="3">
        <v>1549939</v>
      </c>
      <c r="O2339" s="3" t="s">
        <v>57</v>
      </c>
      <c r="P2339" s="4">
        <f>IF(O2339="吨",N2339*1000,IF(O2339="万立方米",N2339*10000,""))</f>
        <v>1549939000.0</v>
      </c>
      <c r="Q2339" s="2" t="s">
        <v>58</v>
      </c>
      <c r="R2339" s="2" t="s">
        <v>59</v>
      </c>
      <c r="S2339" s="2" t="s">
        <v>79</v>
      </c>
      <c r="T2339" s="2" t="s">
        <v>75</v>
      </c>
      <c r="U2339" s="4">
        <f>6.0</f>
        <v>6.0</v>
      </c>
      <c r="V2339" s="2" t="s">
        <v>62</v>
      </c>
      <c r="W2339" s="2" t="s">
        <v>80</v>
      </c>
      <c r="X2339" s="2" t="s">
        <v>64</v>
      </c>
      <c r="Y2339" s="2" t="s">
        <v>65</v>
      </c>
      <c r="Z2339" s="2">
        <v>0</v>
      </c>
      <c r="AA2339" s="2"/>
      <c r="AB2339" s="2"/>
      <c r="AC2339" s="4">
        <f>P2339*U2339/1000000</f>
        <v>9299.634</v>
      </c>
      <c r="AD2339" s="4">
        <f>AC2339*(1-Z2339/100)</f>
        <v>9299.634</v>
      </c>
      <c r="AE2339" s="2" t="s">
        <v>66</v>
      </c>
      <c r="AF2339" s="2" t="s">
        <v>67</v>
      </c>
      <c r="AG2339" s="2" t="s">
        <v>68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2921</v>
      </c>
      <c r="B2340" s="2" t="s">
        <v>2918</v>
      </c>
      <c r="C2340" s="2" t="s">
        <v>47</v>
      </c>
      <c r="D2340" s="2" t="s">
        <v>2476</v>
      </c>
      <c r="E2340" s="2" t="s">
        <v>731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51</v>
      </c>
      <c r="M2340" s="2" t="s">
        <v>82</v>
      </c>
      <c r="N2340" s="3">
        <v>1549939</v>
      </c>
      <c r="O2340" s="3" t="s">
        <v>57</v>
      </c>
      <c r="P2340" s="4">
        <f>IF(O2340="吨",N2340*1000,IF(O2340="万立方米",N2340*10000,""))</f>
        <v>1549939000.0</v>
      </c>
      <c r="Q2340" s="2" t="s">
        <v>58</v>
      </c>
      <c r="R2340" s="2" t="s">
        <v>59</v>
      </c>
      <c r="S2340" s="2" t="s">
        <v>83</v>
      </c>
      <c r="T2340" s="2" t="s">
        <v>61</v>
      </c>
      <c r="U2340" s="4">
        <f>0.35</f>
        <v>0.35</v>
      </c>
      <c r="V2340" s="2" t="s">
        <v>62</v>
      </c>
      <c r="W2340" s="2" t="s">
        <v>84</v>
      </c>
      <c r="X2340" s="2" t="s">
        <v>64</v>
      </c>
      <c r="Y2340" s="2" t="s">
        <v>65</v>
      </c>
      <c r="Z2340" s="2">
        <v>0</v>
      </c>
      <c r="AA2340" s="2"/>
      <c r="AB2340" s="2"/>
      <c r="AC2340" s="4">
        <f>P2340*U2340/1000000</f>
        <v>542.47865</v>
      </c>
      <c r="AD2340" s="4">
        <f>AC2340*(1-Z2340/100)</f>
        <v>542.47865</v>
      </c>
      <c r="AE2340" s="2" t="s">
        <v>66</v>
      </c>
      <c r="AF2340" s="2" t="s">
        <v>67</v>
      </c>
      <c r="AG2340" s="2" t="s">
        <v>68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2922</v>
      </c>
      <c r="B2341" s="2" t="s">
        <v>2918</v>
      </c>
      <c r="C2341" s="2" t="s">
        <v>47</v>
      </c>
      <c r="D2341" s="2" t="s">
        <v>2476</v>
      </c>
      <c r="E2341" s="2" t="s">
        <v>731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51</v>
      </c>
      <c r="M2341" s="2" t="s">
        <v>86</v>
      </c>
      <c r="N2341" s="3">
        <v>1549939</v>
      </c>
      <c r="O2341" s="3" t="s">
        <v>57</v>
      </c>
      <c r="P2341" s="4">
        <f>IF(O2341="吨",N2341*1000,IF(O2341="万立方米",N2341*10000,""))</f>
        <v>1549939000.0</v>
      </c>
      <c r="Q2341" s="2" t="s">
        <v>58</v>
      </c>
      <c r="R2341" s="2" t="s">
        <v>59</v>
      </c>
      <c r="S2341" s="2" t="s">
        <v>87</v>
      </c>
      <c r="T2341" s="2" t="s">
        <v>88</v>
      </c>
      <c r="U2341" s="4">
        <f>0.75</f>
        <v>0.75</v>
      </c>
      <c r="V2341" s="2" t="s">
        <v>62</v>
      </c>
      <c r="W2341" s="2" t="s">
        <v>89</v>
      </c>
      <c r="X2341" s="2" t="s">
        <v>64</v>
      </c>
      <c r="Y2341" s="2" t="s">
        <v>65</v>
      </c>
      <c r="Z2341" s="2">
        <v>0</v>
      </c>
      <c r="AA2341" s="2"/>
      <c r="AB2341" s="2"/>
      <c r="AC2341" s="4">
        <f>P2341*U2341/1000000</f>
        <v>1162.45425</v>
      </c>
      <c r="AD2341" s="4">
        <f>AC2342*(1-AA2341/100)+(AC2341-AC2342)*(1-AB2341/100)</f>
        <v>1162.45425</v>
      </c>
      <c r="AE2341" s="2" t="s">
        <v>66</v>
      </c>
      <c r="AF2341" s="2" t="s">
        <v>67</v>
      </c>
      <c r="AG2341" s="2" t="s">
        <v>68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2923</v>
      </c>
      <c r="B2342" s="2" t="s">
        <v>2918</v>
      </c>
      <c r="C2342" s="2" t="s">
        <v>47</v>
      </c>
      <c r="D2342" s="2" t="s">
        <v>2476</v>
      </c>
      <c r="E2342" s="2" t="s">
        <v>731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51</v>
      </c>
      <c r="M2342" s="2" t="s">
        <v>91</v>
      </c>
      <c r="N2342" s="3">
        <v>1549939</v>
      </c>
      <c r="O2342" s="3" t="s">
        <v>57</v>
      </c>
      <c r="P2342" s="4">
        <f>IF(O2342="吨",N2342*1000,IF(O2342="万立方米",N2342*10000,""))</f>
        <v>1549939000.0</v>
      </c>
      <c r="Q2342" s="2" t="s">
        <v>58</v>
      </c>
      <c r="R2342" s="2" t="s">
        <v>59</v>
      </c>
      <c r="S2342" s="2" t="s">
        <v>92</v>
      </c>
      <c r="T2342" s="2" t="s">
        <v>88</v>
      </c>
      <c r="U2342" s="4">
        <f>0.75</f>
        <v>0.75</v>
      </c>
      <c r="V2342" s="2" t="s">
        <v>62</v>
      </c>
      <c r="W2342" s="2" t="s">
        <v>93</v>
      </c>
      <c r="X2342" s="2" t="s">
        <v>64</v>
      </c>
      <c r="Y2342" s="2" t="s">
        <v>65</v>
      </c>
      <c r="Z2342" s="2">
        <v>0</v>
      </c>
      <c r="AA2342" s="2"/>
      <c r="AB2342" s="2"/>
      <c r="AC2342" s="4">
        <f>P2342*U2342/1000000</f>
        <v>1162.45425</v>
      </c>
      <c r="AD2342" s="4">
        <f>AC2342*(1-Z2342/100)</f>
        <v>1162.45425</v>
      </c>
      <c r="AE2342" s="2" t="s">
        <v>66</v>
      </c>
      <c r="AF2342" s="2" t="s">
        <v>67</v>
      </c>
      <c r="AG2342" s="2" t="s">
        <v>68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2924</v>
      </c>
      <c r="B2343" s="2" t="s">
        <v>2918</v>
      </c>
      <c r="C2343" s="2" t="s">
        <v>47</v>
      </c>
      <c r="D2343" s="2" t="s">
        <v>2476</v>
      </c>
      <c r="E2343" s="2" t="s">
        <v>731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51</v>
      </c>
      <c r="M2343" s="2" t="s">
        <v>95</v>
      </c>
      <c r="N2343" s="3">
        <v>1549939</v>
      </c>
      <c r="O2343" s="3" t="s">
        <v>57</v>
      </c>
      <c r="P2343" s="4">
        <f>IF(O2343="吨",N2343*1000,IF(O2343="万立方米",N2343*10000,""))</f>
        <v>1549939000.0</v>
      </c>
      <c r="Q2343" s="2" t="s">
        <v>58</v>
      </c>
      <c r="R2343" s="2" t="s">
        <v>59</v>
      </c>
      <c r="S2343" s="2" t="s">
        <v>96</v>
      </c>
      <c r="T2343" s="2" t="s">
        <v>97</v>
      </c>
      <c r="U2343" s="4">
        <f>1.7</f>
        <v>1.7</v>
      </c>
      <c r="V2343" s="2" t="s">
        <v>62</v>
      </c>
      <c r="W2343" s="2" t="s">
        <v>98</v>
      </c>
      <c r="X2343" s="2" t="s">
        <v>64</v>
      </c>
      <c r="Y2343" s="2" t="s">
        <v>65</v>
      </c>
      <c r="Z2343" s="2">
        <v>0</v>
      </c>
      <c r="AA2343" s="2"/>
      <c r="AB2343" s="2"/>
      <c r="AC2343" s="4">
        <f>P2343*U2343/1000000</f>
        <v>2634.8963</v>
      </c>
      <c r="AD2343" s="4">
        <f>AC2343*(1-Z2343/100)</f>
        <v>2634.8963</v>
      </c>
      <c r="AE2343" s="2" t="s">
        <v>66</v>
      </c>
      <c r="AF2343" s="2" t="s">
        <v>67</v>
      </c>
      <c r="AG2343" s="2" t="s">
        <v>68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2925</v>
      </c>
      <c r="B2344" s="2" t="s">
        <v>2918</v>
      </c>
      <c r="C2344" s="2" t="s">
        <v>47</v>
      </c>
      <c r="D2344" s="2" t="s">
        <v>2476</v>
      </c>
      <c r="E2344" s="2" t="s">
        <v>731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51</v>
      </c>
      <c r="M2344" s="2" t="s">
        <v>100</v>
      </c>
      <c r="N2344" s="3">
        <v>1549939</v>
      </c>
      <c r="O2344" s="3" t="s">
        <v>57</v>
      </c>
      <c r="P2344" s="4">
        <f>IF(O2344="吨",N2344*1000,IF(O2344="万立方米",N2344*10000,""))</f>
        <v>1549939000.0</v>
      </c>
      <c r="Q2344" s="2" t="s">
        <v>58</v>
      </c>
      <c r="R2344" s="2" t="s">
        <v>59</v>
      </c>
      <c r="S2344" s="2" t="s">
        <v>101</v>
      </c>
      <c r="T2344" s="2" t="s">
        <v>75</v>
      </c>
      <c r="U2344" s="4">
        <f>0.12</f>
        <v>0.12</v>
      </c>
      <c r="V2344" s="2" t="s">
        <v>62</v>
      </c>
      <c r="W2344" s="2" t="s">
        <v>102</v>
      </c>
      <c r="X2344" s="2" t="s">
        <v>64</v>
      </c>
      <c r="Y2344" s="2" t="s">
        <v>65</v>
      </c>
      <c r="Z2344" s="2">
        <v>0</v>
      </c>
      <c r="AA2344" s="2"/>
      <c r="AB2344" s="2"/>
      <c r="AC2344" s="4">
        <f>P2344*U2344/1000000</f>
        <v>185.99268</v>
      </c>
      <c r="AD2344" s="4">
        <f>AC2344*(1-Z2344/100)</f>
        <v>185.99268</v>
      </c>
      <c r="AE2344" s="2" t="s">
        <v>66</v>
      </c>
      <c r="AF2344" s="2" t="s">
        <v>67</v>
      </c>
      <c r="AG2344" s="2" t="s">
        <v>68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2926</v>
      </c>
      <c r="B2345" s="2" t="s">
        <v>2918</v>
      </c>
      <c r="C2345" s="2" t="s">
        <v>47</v>
      </c>
      <c r="D2345" s="2" t="s">
        <v>2476</v>
      </c>
      <c r="E2345" s="2" t="s">
        <v>731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147</v>
      </c>
      <c r="L2345" s="2" t="s">
        <v>148</v>
      </c>
      <c r="M2345" s="2" t="s">
        <v>104</v>
      </c>
      <c r="N2345" s="3"/>
      <c r="O2345" s="3"/>
      <c r="P2345" s="4">
        <v>1549939000.0</v>
      </c>
      <c r="Q2345" s="2" t="s">
        <v>105</v>
      </c>
      <c r="R2345" s="2" t="s">
        <v>106</v>
      </c>
      <c r="S2345" s="2" t="s">
        <v>107</v>
      </c>
      <c r="T2345" s="2" t="s">
        <v>108</v>
      </c>
      <c r="U2345" s="4">
        <f>0.0</f>
        <v>0.0</v>
      </c>
      <c r="V2345" s="2" t="s">
        <v>109</v>
      </c>
      <c r="W2345" s="2" t="s">
        <v>110</v>
      </c>
      <c r="X2345" s="2"/>
      <c r="Y2345" s="2" t="s">
        <v>65</v>
      </c>
      <c r="Z2345" s="2">
        <v>0</v>
      </c>
      <c r="AA2345" s="2"/>
      <c r="AB2345" s="2"/>
      <c r="AC2345" s="4">
        <f>P2345*U2345/1000000</f>
        <v>0.0</v>
      </c>
      <c r="AD2345" s="4">
        <f>AC2345*(1-Z2345/100)</f>
        <v>0.0</v>
      </c>
      <c r="AE2345" s="2" t="s">
        <v>66</v>
      </c>
      <c r="AF2345" s="2" t="s">
        <v>67</v>
      </c>
      <c r="AG2345" s="2" t="s">
        <v>68</v>
      </c>
      <c r="AH2345" s="2" t="s">
        <v>69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2927</v>
      </c>
      <c r="B2346" s="2" t="s">
        <v>2928</v>
      </c>
      <c r="C2346" s="2" t="s">
        <v>47</v>
      </c>
      <c r="D2346" s="2" t="s">
        <v>2443</v>
      </c>
      <c r="E2346" s="2" t="s">
        <v>1493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51</v>
      </c>
      <c r="M2346" s="2" t="s">
        <v>56</v>
      </c>
      <c r="N2346" s="3">
        <v>373557</v>
      </c>
      <c r="O2346" s="3" t="s">
        <v>57</v>
      </c>
      <c r="P2346" s="4">
        <f>IF(O2346="吨",N2346*1000,IF(O2346="万立方米",N2346*10000,""))</f>
        <v>373557000.0</v>
      </c>
      <c r="Q2346" s="2" t="s">
        <v>58</v>
      </c>
      <c r="R2346" s="2" t="s">
        <v>59</v>
      </c>
      <c r="S2346" s="2" t="s">
        <v>60</v>
      </c>
      <c r="T2346" s="2" t="s">
        <v>61</v>
      </c>
      <c r="U2346" s="4">
        <f>0.06</f>
        <v>0.06</v>
      </c>
      <c r="V2346" s="2" t="s">
        <v>62</v>
      </c>
      <c r="W2346" s="2" t="s">
        <v>63</v>
      </c>
      <c r="X2346" s="2" t="s">
        <v>64</v>
      </c>
      <c r="Y2346" s="2" t="s">
        <v>65</v>
      </c>
      <c r="Z2346" s="2">
        <v>0</v>
      </c>
      <c r="AA2346" s="2"/>
      <c r="AB2346" s="2"/>
      <c r="AC2346" s="4">
        <f>P2346*U2346/1000000</f>
        <v>22.41342</v>
      </c>
      <c r="AD2346" s="4">
        <f>AC2346*(1-Z2346/100)</f>
        <v>22.41342</v>
      </c>
      <c r="AE2346" s="2" t="s">
        <v>66</v>
      </c>
      <c r="AF2346" s="2" t="s">
        <v>67</v>
      </c>
      <c r="AG2346" s="2" t="s">
        <v>68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2929</v>
      </c>
      <c r="B2347" s="2" t="s">
        <v>2928</v>
      </c>
      <c r="C2347" s="2" t="s">
        <v>47</v>
      </c>
      <c r="D2347" s="2" t="s">
        <v>2443</v>
      </c>
      <c r="E2347" s="2" t="s">
        <v>1493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51</v>
      </c>
      <c r="M2347" s="2" t="s">
        <v>73</v>
      </c>
      <c r="N2347" s="3">
        <v>373557</v>
      </c>
      <c r="O2347" s="3" t="s">
        <v>57</v>
      </c>
      <c r="P2347" s="4">
        <f>IF(O2347="吨",N2347*1000,IF(O2347="万立方米",N2347*10000,""))</f>
        <v>373557000.0</v>
      </c>
      <c r="Q2347" s="2" t="s">
        <v>58</v>
      </c>
      <c r="R2347" s="2" t="s">
        <v>59</v>
      </c>
      <c r="S2347" s="2" t="s">
        <v>74</v>
      </c>
      <c r="T2347" s="2" t="s">
        <v>75</v>
      </c>
      <c r="U2347" s="4">
        <f>1.5</f>
        <v>1.5</v>
      </c>
      <c r="V2347" s="2" t="s">
        <v>62</v>
      </c>
      <c r="W2347" s="2" t="s">
        <v>76</v>
      </c>
      <c r="X2347" s="2" t="s">
        <v>64</v>
      </c>
      <c r="Y2347" s="2" t="s">
        <v>65</v>
      </c>
      <c r="Z2347" s="2">
        <v>0</v>
      </c>
      <c r="AA2347" s="2"/>
      <c r="AB2347" s="2"/>
      <c r="AC2347" s="4">
        <f>P2347*U2347/1000000</f>
        <v>560.3355</v>
      </c>
      <c r="AD2347" s="4">
        <f>AC2347*(1-Z2347/100)</f>
        <v>560.3355</v>
      </c>
      <c r="AE2347" s="2" t="s">
        <v>66</v>
      </c>
      <c r="AF2347" s="2" t="s">
        <v>67</v>
      </c>
      <c r="AG2347" s="2" t="s">
        <v>68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2930</v>
      </c>
      <c r="B2348" s="2" t="s">
        <v>2928</v>
      </c>
      <c r="C2348" s="2" t="s">
        <v>47</v>
      </c>
      <c r="D2348" s="2" t="s">
        <v>2443</v>
      </c>
      <c r="E2348" s="2" t="s">
        <v>1493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51</v>
      </c>
      <c r="M2348" s="2" t="s">
        <v>78</v>
      </c>
      <c r="N2348" s="3">
        <v>373557</v>
      </c>
      <c r="O2348" s="3" t="s">
        <v>57</v>
      </c>
      <c r="P2348" s="4">
        <f>IF(O2348="吨",N2348*1000,IF(O2348="万立方米",N2348*10000,""))</f>
        <v>373557000.0</v>
      </c>
      <c r="Q2348" s="2" t="s">
        <v>58</v>
      </c>
      <c r="R2348" s="2" t="s">
        <v>59</v>
      </c>
      <c r="S2348" s="2" t="s">
        <v>79</v>
      </c>
      <c r="T2348" s="2" t="s">
        <v>75</v>
      </c>
      <c r="U2348" s="4">
        <f>6.0</f>
        <v>6.0</v>
      </c>
      <c r="V2348" s="2" t="s">
        <v>62</v>
      </c>
      <c r="W2348" s="2" t="s">
        <v>80</v>
      </c>
      <c r="X2348" s="2" t="s">
        <v>64</v>
      </c>
      <c r="Y2348" s="2" t="s">
        <v>65</v>
      </c>
      <c r="Z2348" s="2">
        <v>0</v>
      </c>
      <c r="AA2348" s="2"/>
      <c r="AB2348" s="2"/>
      <c r="AC2348" s="4">
        <f>P2348*U2348/1000000</f>
        <v>2241.342</v>
      </c>
      <c r="AD2348" s="4">
        <f>AC2348*(1-Z2348/100)</f>
        <v>2241.342</v>
      </c>
      <c r="AE2348" s="2" t="s">
        <v>66</v>
      </c>
      <c r="AF2348" s="2" t="s">
        <v>67</v>
      </c>
      <c r="AG2348" s="2" t="s">
        <v>68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2931</v>
      </c>
      <c r="B2349" s="2" t="s">
        <v>2928</v>
      </c>
      <c r="C2349" s="2" t="s">
        <v>47</v>
      </c>
      <c r="D2349" s="2" t="s">
        <v>2443</v>
      </c>
      <c r="E2349" s="2" t="s">
        <v>1493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51</v>
      </c>
      <c r="M2349" s="2" t="s">
        <v>82</v>
      </c>
      <c r="N2349" s="3">
        <v>373557</v>
      </c>
      <c r="O2349" s="3" t="s">
        <v>57</v>
      </c>
      <c r="P2349" s="4">
        <f>IF(O2349="吨",N2349*1000,IF(O2349="万立方米",N2349*10000,""))</f>
        <v>373557000.0</v>
      </c>
      <c r="Q2349" s="2" t="s">
        <v>58</v>
      </c>
      <c r="R2349" s="2" t="s">
        <v>59</v>
      </c>
      <c r="S2349" s="2" t="s">
        <v>83</v>
      </c>
      <c r="T2349" s="2" t="s">
        <v>61</v>
      </c>
      <c r="U2349" s="4">
        <f>0.35</f>
        <v>0.35</v>
      </c>
      <c r="V2349" s="2" t="s">
        <v>62</v>
      </c>
      <c r="W2349" s="2" t="s">
        <v>84</v>
      </c>
      <c r="X2349" s="2" t="s">
        <v>64</v>
      </c>
      <c r="Y2349" s="2" t="s">
        <v>65</v>
      </c>
      <c r="Z2349" s="2">
        <v>0</v>
      </c>
      <c r="AA2349" s="2"/>
      <c r="AB2349" s="2"/>
      <c r="AC2349" s="4">
        <f>P2349*U2349/1000000</f>
        <v>130.74495</v>
      </c>
      <c r="AD2349" s="4">
        <f>AC2349*(1-Z2349/100)</f>
        <v>130.74495</v>
      </c>
      <c r="AE2349" s="2" t="s">
        <v>66</v>
      </c>
      <c r="AF2349" s="2" t="s">
        <v>67</v>
      </c>
      <c r="AG2349" s="2" t="s">
        <v>68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2932</v>
      </c>
      <c r="B2350" s="2" t="s">
        <v>2928</v>
      </c>
      <c r="C2350" s="2" t="s">
        <v>47</v>
      </c>
      <c r="D2350" s="2" t="s">
        <v>2443</v>
      </c>
      <c r="E2350" s="2" t="s">
        <v>1493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51</v>
      </c>
      <c r="M2350" s="2" t="s">
        <v>86</v>
      </c>
      <c r="N2350" s="3">
        <v>373557</v>
      </c>
      <c r="O2350" s="3" t="s">
        <v>57</v>
      </c>
      <c r="P2350" s="4">
        <f>IF(O2350="吨",N2350*1000,IF(O2350="万立方米",N2350*10000,""))</f>
        <v>373557000.0</v>
      </c>
      <c r="Q2350" s="2" t="s">
        <v>58</v>
      </c>
      <c r="R2350" s="2" t="s">
        <v>59</v>
      </c>
      <c r="S2350" s="2" t="s">
        <v>87</v>
      </c>
      <c r="T2350" s="2" t="s">
        <v>88</v>
      </c>
      <c r="U2350" s="4">
        <f>0.75</f>
        <v>0.75</v>
      </c>
      <c r="V2350" s="2" t="s">
        <v>62</v>
      </c>
      <c r="W2350" s="2" t="s">
        <v>89</v>
      </c>
      <c r="X2350" s="2" t="s">
        <v>64</v>
      </c>
      <c r="Y2350" s="2" t="s">
        <v>65</v>
      </c>
      <c r="Z2350" s="2">
        <v>0</v>
      </c>
      <c r="AA2350" s="2"/>
      <c r="AB2350" s="2"/>
      <c r="AC2350" s="4">
        <f>P2350*U2350/1000000</f>
        <v>280.16775</v>
      </c>
      <c r="AD2350" s="4">
        <f>AC2351*(1-AA2350/100)+(AC2350-AC2351)*(1-AB2350/100)</f>
        <v>280.16775</v>
      </c>
      <c r="AE2350" s="2" t="s">
        <v>66</v>
      </c>
      <c r="AF2350" s="2" t="s">
        <v>67</v>
      </c>
      <c r="AG2350" s="2" t="s">
        <v>68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2933</v>
      </c>
      <c r="B2351" s="2" t="s">
        <v>2928</v>
      </c>
      <c r="C2351" s="2" t="s">
        <v>47</v>
      </c>
      <c r="D2351" s="2" t="s">
        <v>2443</v>
      </c>
      <c r="E2351" s="2" t="s">
        <v>1493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51</v>
      </c>
      <c r="M2351" s="2" t="s">
        <v>91</v>
      </c>
      <c r="N2351" s="3">
        <v>373557</v>
      </c>
      <c r="O2351" s="3" t="s">
        <v>57</v>
      </c>
      <c r="P2351" s="4">
        <f>IF(O2351="吨",N2351*1000,IF(O2351="万立方米",N2351*10000,""))</f>
        <v>373557000.0</v>
      </c>
      <c r="Q2351" s="2" t="s">
        <v>58</v>
      </c>
      <c r="R2351" s="2" t="s">
        <v>59</v>
      </c>
      <c r="S2351" s="2" t="s">
        <v>92</v>
      </c>
      <c r="T2351" s="2" t="s">
        <v>88</v>
      </c>
      <c r="U2351" s="4">
        <f>0.75</f>
        <v>0.75</v>
      </c>
      <c r="V2351" s="2" t="s">
        <v>62</v>
      </c>
      <c r="W2351" s="2" t="s">
        <v>93</v>
      </c>
      <c r="X2351" s="2" t="s">
        <v>64</v>
      </c>
      <c r="Y2351" s="2" t="s">
        <v>65</v>
      </c>
      <c r="Z2351" s="2">
        <v>0</v>
      </c>
      <c r="AA2351" s="2"/>
      <c r="AB2351" s="2"/>
      <c r="AC2351" s="4">
        <f>P2351*U2351/1000000</f>
        <v>280.16775</v>
      </c>
      <c r="AD2351" s="4">
        <f>AC2351*(1-Z2351/100)</f>
        <v>280.16775</v>
      </c>
      <c r="AE2351" s="2" t="s">
        <v>66</v>
      </c>
      <c r="AF2351" s="2" t="s">
        <v>67</v>
      </c>
      <c r="AG2351" s="2" t="s">
        <v>68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2934</v>
      </c>
      <c r="B2352" s="2" t="s">
        <v>2928</v>
      </c>
      <c r="C2352" s="2" t="s">
        <v>47</v>
      </c>
      <c r="D2352" s="2" t="s">
        <v>2443</v>
      </c>
      <c r="E2352" s="2" t="s">
        <v>1493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51</v>
      </c>
      <c r="M2352" s="2" t="s">
        <v>95</v>
      </c>
      <c r="N2352" s="3">
        <v>373557</v>
      </c>
      <c r="O2352" s="3" t="s">
        <v>57</v>
      </c>
      <c r="P2352" s="4">
        <f>IF(O2352="吨",N2352*1000,IF(O2352="万立方米",N2352*10000,""))</f>
        <v>373557000.0</v>
      </c>
      <c r="Q2352" s="2" t="s">
        <v>58</v>
      </c>
      <c r="R2352" s="2" t="s">
        <v>59</v>
      </c>
      <c r="S2352" s="2" t="s">
        <v>96</v>
      </c>
      <c r="T2352" s="2" t="s">
        <v>97</v>
      </c>
      <c r="U2352" s="4">
        <f>1.7</f>
        <v>1.7</v>
      </c>
      <c r="V2352" s="2" t="s">
        <v>62</v>
      </c>
      <c r="W2352" s="2" t="s">
        <v>98</v>
      </c>
      <c r="X2352" s="2" t="s">
        <v>64</v>
      </c>
      <c r="Y2352" s="2" t="s">
        <v>65</v>
      </c>
      <c r="Z2352" s="2">
        <v>0</v>
      </c>
      <c r="AA2352" s="2"/>
      <c r="AB2352" s="2"/>
      <c r="AC2352" s="4">
        <f>P2352*U2352/1000000</f>
        <v>635.0469</v>
      </c>
      <c r="AD2352" s="4">
        <f>AC2352*(1-Z2352/100)</f>
        <v>635.0469</v>
      </c>
      <c r="AE2352" s="2" t="s">
        <v>66</v>
      </c>
      <c r="AF2352" s="2" t="s">
        <v>67</v>
      </c>
      <c r="AG2352" s="2" t="s">
        <v>68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2935</v>
      </c>
      <c r="B2353" s="2" t="s">
        <v>2928</v>
      </c>
      <c r="C2353" s="2" t="s">
        <v>47</v>
      </c>
      <c r="D2353" s="2" t="s">
        <v>2443</v>
      </c>
      <c r="E2353" s="2" t="s">
        <v>1493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51</v>
      </c>
      <c r="M2353" s="2" t="s">
        <v>100</v>
      </c>
      <c r="N2353" s="3">
        <v>373557</v>
      </c>
      <c r="O2353" s="3" t="s">
        <v>57</v>
      </c>
      <c r="P2353" s="4">
        <f>IF(O2353="吨",N2353*1000,IF(O2353="万立方米",N2353*10000,""))</f>
        <v>373557000.0</v>
      </c>
      <c r="Q2353" s="2" t="s">
        <v>58</v>
      </c>
      <c r="R2353" s="2" t="s">
        <v>59</v>
      </c>
      <c r="S2353" s="2" t="s">
        <v>101</v>
      </c>
      <c r="T2353" s="2" t="s">
        <v>75</v>
      </c>
      <c r="U2353" s="4">
        <f>0.12</f>
        <v>0.12</v>
      </c>
      <c r="V2353" s="2" t="s">
        <v>62</v>
      </c>
      <c r="W2353" s="2" t="s">
        <v>102</v>
      </c>
      <c r="X2353" s="2" t="s">
        <v>64</v>
      </c>
      <c r="Y2353" s="2" t="s">
        <v>65</v>
      </c>
      <c r="Z2353" s="2">
        <v>0</v>
      </c>
      <c r="AA2353" s="2"/>
      <c r="AB2353" s="2"/>
      <c r="AC2353" s="4">
        <f>P2353*U2353/1000000</f>
        <v>44.82684</v>
      </c>
      <c r="AD2353" s="4">
        <f>AC2353*(1-Z2353/100)</f>
        <v>44.82684</v>
      </c>
      <c r="AE2353" s="2" t="s">
        <v>66</v>
      </c>
      <c r="AF2353" s="2" t="s">
        <v>67</v>
      </c>
      <c r="AG2353" s="2" t="s">
        <v>68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2936</v>
      </c>
      <c r="B2354" s="2" t="s">
        <v>2928</v>
      </c>
      <c r="C2354" s="2" t="s">
        <v>47</v>
      </c>
      <c r="D2354" s="2" t="s">
        <v>2443</v>
      </c>
      <c r="E2354" s="2" t="s">
        <v>1493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147</v>
      </c>
      <c r="L2354" s="2" t="s">
        <v>148</v>
      </c>
      <c r="M2354" s="2" t="s">
        <v>104</v>
      </c>
      <c r="N2354" s="3"/>
      <c r="O2354" s="3"/>
      <c r="P2354" s="4">
        <v>373557000.0</v>
      </c>
      <c r="Q2354" s="2" t="s">
        <v>105</v>
      </c>
      <c r="R2354" s="2" t="s">
        <v>106</v>
      </c>
      <c r="S2354" s="2" t="s">
        <v>107</v>
      </c>
      <c r="T2354" s="2" t="s">
        <v>108</v>
      </c>
      <c r="U2354" s="4">
        <f>0.0</f>
        <v>0.0</v>
      </c>
      <c r="V2354" s="2" t="s">
        <v>109</v>
      </c>
      <c r="W2354" s="2" t="s">
        <v>110</v>
      </c>
      <c r="X2354" s="2"/>
      <c r="Y2354" s="2" t="s">
        <v>65</v>
      </c>
      <c r="Z2354" s="2">
        <v>0</v>
      </c>
      <c r="AA2354" s="2"/>
      <c r="AB2354" s="2"/>
      <c r="AC2354" s="4">
        <f>P2354*U2354/1000000</f>
        <v>0.0</v>
      </c>
      <c r="AD2354" s="4">
        <f>AC2354*(1-Z2354/100)</f>
        <v>0.0</v>
      </c>
      <c r="AE2354" s="2" t="s">
        <v>66</v>
      </c>
      <c r="AF2354" s="2" t="s">
        <v>67</v>
      </c>
      <c r="AG2354" s="2" t="s">
        <v>68</v>
      </c>
      <c r="AH2354" s="2" t="s">
        <v>69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2937</v>
      </c>
      <c r="B2355" s="2" t="s">
        <v>2938</v>
      </c>
      <c r="C2355" s="2" t="s">
        <v>47</v>
      </c>
      <c r="D2355" s="2" t="s">
        <v>2878</v>
      </c>
      <c r="E2355" s="2" t="s">
        <v>377</v>
      </c>
      <c r="F2355" s="2" t="s">
        <v>116</v>
      </c>
      <c r="G2355" s="2" t="s">
        <v>181</v>
      </c>
      <c r="H2355" s="2" t="s">
        <v>52</v>
      </c>
      <c r="I2355" s="2" t="s">
        <v>53</v>
      </c>
      <c r="J2355" s="2" t="s">
        <v>180</v>
      </c>
      <c r="K2355" s="2" t="s">
        <v>180</v>
      </c>
      <c r="L2355" s="2" t="s">
        <v>181</v>
      </c>
      <c r="M2355" s="2" t="s">
        <v>56</v>
      </c>
      <c r="N2355" s="3">
        <v>1025.32</v>
      </c>
      <c r="O2355" s="3" t="s">
        <v>182</v>
      </c>
      <c r="P2355" s="4">
        <f>IF(O2355="吨",N2355*1000,IF(O2355="万立方米",N2355*10000,""))</f>
        <v>10253200.0</v>
      </c>
      <c r="Q2355" s="2" t="s">
        <v>183</v>
      </c>
      <c r="R2355" s="2" t="s">
        <v>184</v>
      </c>
      <c r="S2355" s="2" t="s">
        <v>185</v>
      </c>
      <c r="T2355" s="2" t="s">
        <v>75</v>
      </c>
      <c r="U2355" s="4">
        <f>0.001</f>
        <v>0.001</v>
      </c>
      <c r="V2355" s="2" t="s">
        <v>186</v>
      </c>
      <c r="W2355" s="2" t="s">
        <v>187</v>
      </c>
      <c r="X2355" s="2" t="s">
        <v>64</v>
      </c>
      <c r="Y2355" s="2" t="s">
        <v>65</v>
      </c>
      <c r="Z2355" s="2">
        <v>0</v>
      </c>
      <c r="AA2355" s="2"/>
      <c r="AB2355" s="2"/>
      <c r="AC2355" s="4">
        <f>P2355*U2355/1000000</f>
        <v>0.0102532</v>
      </c>
      <c r="AD2355" s="4">
        <f>AC2355*(1-Z2355/100)</f>
        <v>0.0102532</v>
      </c>
      <c r="AE2355" s="2" t="s">
        <v>66</v>
      </c>
      <c r="AF2355" s="2" t="s">
        <v>67</v>
      </c>
      <c r="AG2355" s="2"/>
      <c r="AH2355" s="2" t="s">
        <v>69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2939</v>
      </c>
      <c r="B2356" s="2" t="s">
        <v>2938</v>
      </c>
      <c r="C2356" s="2" t="s">
        <v>47</v>
      </c>
      <c r="D2356" s="2" t="s">
        <v>2878</v>
      </c>
      <c r="E2356" s="2" t="s">
        <v>377</v>
      </c>
      <c r="F2356" s="2" t="s">
        <v>116</v>
      </c>
      <c r="G2356" s="2" t="s">
        <v>181</v>
      </c>
      <c r="H2356" s="2" t="s">
        <v>52</v>
      </c>
      <c r="I2356" s="2" t="s">
        <v>53</v>
      </c>
      <c r="J2356" s="2" t="s">
        <v>180</v>
      </c>
      <c r="K2356" s="2" t="s">
        <v>180</v>
      </c>
      <c r="L2356" s="2" t="s">
        <v>181</v>
      </c>
      <c r="M2356" s="2" t="s">
        <v>73</v>
      </c>
      <c r="N2356" s="3">
        <v>1025.32</v>
      </c>
      <c r="O2356" s="3" t="s">
        <v>182</v>
      </c>
      <c r="P2356" s="4">
        <f>IF(O2356="吨",N2356*1000,IF(O2356="万立方米",N2356*10000,""))</f>
        <v>10253200.0</v>
      </c>
      <c r="Q2356" s="2" t="s">
        <v>183</v>
      </c>
      <c r="R2356" s="2" t="s">
        <v>184</v>
      </c>
      <c r="S2356" s="2" t="s">
        <v>189</v>
      </c>
      <c r="T2356" s="2" t="s">
        <v>75</v>
      </c>
      <c r="U2356" s="4">
        <f>0.35</f>
        <v>0.35</v>
      </c>
      <c r="V2356" s="2" t="s">
        <v>186</v>
      </c>
      <c r="W2356" s="2" t="s">
        <v>190</v>
      </c>
      <c r="X2356" s="2" t="s">
        <v>64</v>
      </c>
      <c r="Y2356" s="2" t="s">
        <v>65</v>
      </c>
      <c r="Z2356" s="2">
        <v>0</v>
      </c>
      <c r="AA2356" s="2"/>
      <c r="AB2356" s="2"/>
      <c r="AC2356" s="4">
        <f>P2356*U2356/1000000</f>
        <v>3.58862</v>
      </c>
      <c r="AD2356" s="4">
        <f>AC2356*(1-Z2356/100)</f>
        <v>3.58862</v>
      </c>
      <c r="AE2356" s="2" t="s">
        <v>66</v>
      </c>
      <c r="AF2356" s="2" t="s">
        <v>67</v>
      </c>
      <c r="AG2356" s="2"/>
      <c r="AH2356" s="2" t="s">
        <v>69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2940</v>
      </c>
      <c r="B2357" s="2" t="s">
        <v>2938</v>
      </c>
      <c r="C2357" s="2" t="s">
        <v>47</v>
      </c>
      <c r="D2357" s="2" t="s">
        <v>2878</v>
      </c>
      <c r="E2357" s="2" t="s">
        <v>377</v>
      </c>
      <c r="F2357" s="2" t="s">
        <v>116</v>
      </c>
      <c r="G2357" s="2" t="s">
        <v>181</v>
      </c>
      <c r="H2357" s="2" t="s">
        <v>52</v>
      </c>
      <c r="I2357" s="2" t="s">
        <v>53</v>
      </c>
      <c r="J2357" s="2" t="s">
        <v>180</v>
      </c>
      <c r="K2357" s="2" t="s">
        <v>180</v>
      </c>
      <c r="L2357" s="2" t="s">
        <v>181</v>
      </c>
      <c r="M2357" s="2" t="s">
        <v>78</v>
      </c>
      <c r="N2357" s="3">
        <v>1025.32</v>
      </c>
      <c r="O2357" s="3" t="s">
        <v>182</v>
      </c>
      <c r="P2357" s="4">
        <f>IF(O2357="吨",N2357*1000,IF(O2357="万立方米",N2357*10000,""))</f>
        <v>10253200.0</v>
      </c>
      <c r="Q2357" s="2" t="s">
        <v>183</v>
      </c>
      <c r="R2357" s="2" t="s">
        <v>184</v>
      </c>
      <c r="S2357" s="2" t="s">
        <v>192</v>
      </c>
      <c r="T2357" s="2" t="s">
        <v>75</v>
      </c>
      <c r="U2357" s="4">
        <f>1.2</f>
        <v>1.2</v>
      </c>
      <c r="V2357" s="2" t="s">
        <v>186</v>
      </c>
      <c r="W2357" s="2" t="s">
        <v>193</v>
      </c>
      <c r="X2357" s="2" t="s">
        <v>64</v>
      </c>
      <c r="Y2357" s="2" t="s">
        <v>65</v>
      </c>
      <c r="Z2357" s="2">
        <v>0</v>
      </c>
      <c r="AA2357" s="2"/>
      <c r="AB2357" s="2"/>
      <c r="AC2357" s="4">
        <f>P2357*U2357/1000000</f>
        <v>12.30384</v>
      </c>
      <c r="AD2357" s="4">
        <f>AC2357*(1-Z2357/100)</f>
        <v>12.30384</v>
      </c>
      <c r="AE2357" s="2" t="s">
        <v>66</v>
      </c>
      <c r="AF2357" s="2" t="s">
        <v>67</v>
      </c>
      <c r="AG2357" s="2"/>
      <c r="AH2357" s="2" t="s">
        <v>69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2941</v>
      </c>
      <c r="B2358" s="2" t="s">
        <v>2938</v>
      </c>
      <c r="C2358" s="2" t="s">
        <v>47</v>
      </c>
      <c r="D2358" s="2" t="s">
        <v>2878</v>
      </c>
      <c r="E2358" s="2" t="s">
        <v>377</v>
      </c>
      <c r="F2358" s="2" t="s">
        <v>116</v>
      </c>
      <c r="G2358" s="2" t="s">
        <v>181</v>
      </c>
      <c r="H2358" s="2" t="s">
        <v>52</v>
      </c>
      <c r="I2358" s="2" t="s">
        <v>53</v>
      </c>
      <c r="J2358" s="2" t="s">
        <v>180</v>
      </c>
      <c r="K2358" s="2" t="s">
        <v>180</v>
      </c>
      <c r="L2358" s="2" t="s">
        <v>181</v>
      </c>
      <c r="M2358" s="2" t="s">
        <v>82</v>
      </c>
      <c r="N2358" s="3">
        <v>1025.32</v>
      </c>
      <c r="O2358" s="3" t="s">
        <v>182</v>
      </c>
      <c r="P2358" s="4">
        <f>IF(O2358="吨",N2358*1000,IF(O2358="万立方米",N2358*10000,""))</f>
        <v>10253200.0</v>
      </c>
      <c r="Q2358" s="2" t="s">
        <v>183</v>
      </c>
      <c r="R2358" s="2" t="s">
        <v>184</v>
      </c>
      <c r="S2358" s="2" t="s">
        <v>195</v>
      </c>
      <c r="T2358" s="2" t="s">
        <v>75</v>
      </c>
      <c r="U2358" s="4">
        <f>0.002</f>
        <v>0.002</v>
      </c>
      <c r="V2358" s="2" t="s">
        <v>186</v>
      </c>
      <c r="W2358" s="2" t="s">
        <v>196</v>
      </c>
      <c r="X2358" s="2" t="s">
        <v>64</v>
      </c>
      <c r="Y2358" s="2" t="s">
        <v>65</v>
      </c>
      <c r="Z2358" s="2">
        <v>0</v>
      </c>
      <c r="AA2358" s="2"/>
      <c r="AB2358" s="2"/>
      <c r="AC2358" s="4">
        <f>P2358*U2358/1000000</f>
        <v>0.0205064</v>
      </c>
      <c r="AD2358" s="4">
        <f>AC2358*(1-Z2358/100)</f>
        <v>0.0205064</v>
      </c>
      <c r="AE2358" s="2" t="s">
        <v>66</v>
      </c>
      <c r="AF2358" s="2" t="s">
        <v>67</v>
      </c>
      <c r="AG2358" s="2"/>
      <c r="AH2358" s="2" t="s">
        <v>69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2942</v>
      </c>
      <c r="B2359" s="2" t="s">
        <v>2938</v>
      </c>
      <c r="C2359" s="2" t="s">
        <v>47</v>
      </c>
      <c r="D2359" s="2" t="s">
        <v>2878</v>
      </c>
      <c r="E2359" s="2" t="s">
        <v>377</v>
      </c>
      <c r="F2359" s="2" t="s">
        <v>116</v>
      </c>
      <c r="G2359" s="2" t="s">
        <v>181</v>
      </c>
      <c r="H2359" s="2" t="s">
        <v>52</v>
      </c>
      <c r="I2359" s="2" t="s">
        <v>53</v>
      </c>
      <c r="J2359" s="2" t="s">
        <v>180</v>
      </c>
      <c r="K2359" s="2" t="s">
        <v>180</v>
      </c>
      <c r="L2359" s="2" t="s">
        <v>181</v>
      </c>
      <c r="M2359" s="2" t="s">
        <v>86</v>
      </c>
      <c r="N2359" s="3">
        <v>1025.32</v>
      </c>
      <c r="O2359" s="3" t="s">
        <v>182</v>
      </c>
      <c r="P2359" s="4">
        <f>IF(O2359="吨",N2359*1000,IF(O2359="万立方米",N2359*10000,""))</f>
        <v>10253200.0</v>
      </c>
      <c r="Q2359" s="2" t="s">
        <v>183</v>
      </c>
      <c r="R2359" s="2" t="s">
        <v>184</v>
      </c>
      <c r="S2359" s="2" t="s">
        <v>198</v>
      </c>
      <c r="T2359" s="2" t="s">
        <v>75</v>
      </c>
      <c r="U2359" s="4">
        <f>0.01</f>
        <v>0.01</v>
      </c>
      <c r="V2359" s="2" t="s">
        <v>186</v>
      </c>
      <c r="W2359" s="2" t="s">
        <v>199</v>
      </c>
      <c r="X2359" s="2" t="s">
        <v>64</v>
      </c>
      <c r="Y2359" s="2" t="s">
        <v>65</v>
      </c>
      <c r="Z2359" s="2">
        <v>0</v>
      </c>
      <c r="AA2359" s="2"/>
      <c r="AB2359" s="2"/>
      <c r="AC2359" s="4">
        <f>P2359*U2359/1000000</f>
        <v>0.102532</v>
      </c>
      <c r="AD2359" s="4">
        <f>AC2360*(1-AA2359/100)+(AC2359-AC2360)*(1-AB2359/100)</f>
        <v>0.102532</v>
      </c>
      <c r="AE2359" s="2" t="s">
        <v>66</v>
      </c>
      <c r="AF2359" s="2" t="s">
        <v>67</v>
      </c>
      <c r="AG2359" s="2"/>
      <c r="AH2359" s="2" t="s">
        <v>69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2943</v>
      </c>
      <c r="B2360" s="2" t="s">
        <v>2938</v>
      </c>
      <c r="C2360" s="2" t="s">
        <v>47</v>
      </c>
      <c r="D2360" s="2" t="s">
        <v>2878</v>
      </c>
      <c r="E2360" s="2" t="s">
        <v>377</v>
      </c>
      <c r="F2360" s="2" t="s">
        <v>116</v>
      </c>
      <c r="G2360" s="2" t="s">
        <v>181</v>
      </c>
      <c r="H2360" s="2" t="s">
        <v>52</v>
      </c>
      <c r="I2360" s="2" t="s">
        <v>53</v>
      </c>
      <c r="J2360" s="2" t="s">
        <v>180</v>
      </c>
      <c r="K2360" s="2" t="s">
        <v>180</v>
      </c>
      <c r="L2360" s="2" t="s">
        <v>181</v>
      </c>
      <c r="M2360" s="2" t="s">
        <v>91</v>
      </c>
      <c r="N2360" s="3">
        <v>1025.32</v>
      </c>
      <c r="O2360" s="3" t="s">
        <v>182</v>
      </c>
      <c r="P2360" s="4">
        <f>IF(O2360="吨",N2360*1000,IF(O2360="万立方米",N2360*10000,""))</f>
        <v>10253200.0</v>
      </c>
      <c r="Q2360" s="2" t="s">
        <v>183</v>
      </c>
      <c r="R2360" s="2" t="s">
        <v>184</v>
      </c>
      <c r="S2360" s="2" t="s">
        <v>201</v>
      </c>
      <c r="T2360" s="2" t="s">
        <v>75</v>
      </c>
      <c r="U2360" s="4">
        <f>0.005</f>
        <v>0.005</v>
      </c>
      <c r="V2360" s="2" t="s">
        <v>186</v>
      </c>
      <c r="W2360" s="2" t="s">
        <v>202</v>
      </c>
      <c r="X2360" s="2" t="s">
        <v>64</v>
      </c>
      <c r="Y2360" s="2" t="s">
        <v>65</v>
      </c>
      <c r="Z2360" s="2">
        <v>0</v>
      </c>
      <c r="AA2360" s="2"/>
      <c r="AB2360" s="2"/>
      <c r="AC2360" s="4">
        <f>P2360*U2360/1000000</f>
        <v>0.051266</v>
      </c>
      <c r="AD2360" s="4">
        <f>AC2360*(1-Z2360/100)</f>
        <v>0.051266</v>
      </c>
      <c r="AE2360" s="2" t="s">
        <v>66</v>
      </c>
      <c r="AF2360" s="2" t="s">
        <v>67</v>
      </c>
      <c r="AG2360" s="2"/>
      <c r="AH2360" s="2" t="s">
        <v>69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2944</v>
      </c>
      <c r="B2361" s="2" t="s">
        <v>2938</v>
      </c>
      <c r="C2361" s="2" t="s">
        <v>47</v>
      </c>
      <c r="D2361" s="2" t="s">
        <v>2878</v>
      </c>
      <c r="E2361" s="2" t="s">
        <v>377</v>
      </c>
      <c r="F2361" s="2" t="s">
        <v>116</v>
      </c>
      <c r="G2361" s="2" t="s">
        <v>181</v>
      </c>
      <c r="H2361" s="2" t="s">
        <v>52</v>
      </c>
      <c r="I2361" s="2" t="s">
        <v>53</v>
      </c>
      <c r="J2361" s="2" t="s">
        <v>180</v>
      </c>
      <c r="K2361" s="2" t="s">
        <v>180</v>
      </c>
      <c r="L2361" s="2" t="s">
        <v>181</v>
      </c>
      <c r="M2361" s="2" t="s">
        <v>95</v>
      </c>
      <c r="N2361" s="3">
        <v>1025.32</v>
      </c>
      <c r="O2361" s="3" t="s">
        <v>182</v>
      </c>
      <c r="P2361" s="4">
        <f>IF(O2361="吨",N2361*1000,IF(O2361="万立方米",N2361*10000,""))</f>
        <v>10253200.0</v>
      </c>
      <c r="Q2361" s="2" t="s">
        <v>183</v>
      </c>
      <c r="R2361" s="2" t="s">
        <v>184</v>
      </c>
      <c r="S2361" s="2" t="s">
        <v>204</v>
      </c>
      <c r="T2361" s="2" t="s">
        <v>75</v>
      </c>
      <c r="U2361" s="4">
        <f>0.005</f>
        <v>0.005</v>
      </c>
      <c r="V2361" s="2" t="s">
        <v>186</v>
      </c>
      <c r="W2361" s="2" t="s">
        <v>205</v>
      </c>
      <c r="X2361" s="2" t="s">
        <v>64</v>
      </c>
      <c r="Y2361" s="2" t="s">
        <v>65</v>
      </c>
      <c r="Z2361" s="2">
        <v>0</v>
      </c>
      <c r="AA2361" s="2"/>
      <c r="AB2361" s="2"/>
      <c r="AC2361" s="4">
        <f>P2361*U2361/1000000</f>
        <v>0.051266</v>
      </c>
      <c r="AD2361" s="4">
        <f>AC2361*(1-Z2361/100)</f>
        <v>0.051266</v>
      </c>
      <c r="AE2361" s="2" t="s">
        <v>66</v>
      </c>
      <c r="AF2361" s="2" t="s">
        <v>67</v>
      </c>
      <c r="AG2361" s="2"/>
      <c r="AH2361" s="2" t="s">
        <v>69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2945</v>
      </c>
      <c r="B2362" s="2" t="s">
        <v>2938</v>
      </c>
      <c r="C2362" s="2" t="s">
        <v>47</v>
      </c>
      <c r="D2362" s="2" t="s">
        <v>2878</v>
      </c>
      <c r="E2362" s="2" t="s">
        <v>377</v>
      </c>
      <c r="F2362" s="2" t="s">
        <v>116</v>
      </c>
      <c r="G2362" s="2" t="s">
        <v>181</v>
      </c>
      <c r="H2362" s="2" t="s">
        <v>52</v>
      </c>
      <c r="I2362" s="2" t="s">
        <v>53</v>
      </c>
      <c r="J2362" s="2" t="s">
        <v>180</v>
      </c>
      <c r="K2362" s="2" t="s">
        <v>180</v>
      </c>
      <c r="L2362" s="2" t="s">
        <v>181</v>
      </c>
      <c r="M2362" s="2" t="s">
        <v>100</v>
      </c>
      <c r="N2362" s="3">
        <v>1025.32</v>
      </c>
      <c r="O2362" s="3" t="s">
        <v>182</v>
      </c>
      <c r="P2362" s="4">
        <f>IF(O2362="吨",N2362*1000,IF(O2362="万立方米",N2362*10000,""))</f>
        <v>10253200.0</v>
      </c>
      <c r="Q2362" s="2" t="s">
        <v>183</v>
      </c>
      <c r="R2362" s="2" t="s">
        <v>184</v>
      </c>
      <c r="S2362" s="2" t="s">
        <v>207</v>
      </c>
      <c r="T2362" s="2" t="s">
        <v>75</v>
      </c>
      <c r="U2362" s="4">
        <f>0.02</f>
        <v>0.02</v>
      </c>
      <c r="V2362" s="2" t="s">
        <v>186</v>
      </c>
      <c r="W2362" s="2" t="s">
        <v>208</v>
      </c>
      <c r="X2362" s="2" t="s">
        <v>64</v>
      </c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/>
      <c r="AH2362" s="2" t="s">
        <v>69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2946</v>
      </c>
      <c r="B2363" s="2" t="s">
        <v>2938</v>
      </c>
      <c r="C2363" s="2" t="s">
        <v>47</v>
      </c>
      <c r="D2363" s="2" t="s">
        <v>2878</v>
      </c>
      <c r="E2363" s="2" t="s">
        <v>377</v>
      </c>
      <c r="F2363" s="2" t="s">
        <v>116</v>
      </c>
      <c r="G2363" s="2" t="s">
        <v>181</v>
      </c>
      <c r="H2363" s="2" t="s">
        <v>52</v>
      </c>
      <c r="I2363" s="2"/>
      <c r="J2363" s="2"/>
      <c r="K2363" s="2"/>
      <c r="L2363" s="2"/>
      <c r="M2363" s="2" t="s">
        <v>104</v>
      </c>
      <c r="N2363" s="3"/>
      <c r="O2363" s="3"/>
      <c r="P2363" s="4">
        <v>0.0</v>
      </c>
      <c r="Q2363" s="2" t="s">
        <v>105</v>
      </c>
      <c r="R2363" s="2" t="s">
        <v>106</v>
      </c>
      <c r="S2363" s="2" t="s">
        <v>107</v>
      </c>
      <c r="T2363" s="2" t="s">
        <v>108</v>
      </c>
      <c r="U2363" s="4">
        <f>0.0</f>
        <v>0.0</v>
      </c>
      <c r="V2363" s="2" t="s">
        <v>109</v>
      </c>
      <c r="W2363" s="2" t="s">
        <v>110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134</v>
      </c>
      <c r="AH2363" s="2" t="s">
        <v>69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2947</v>
      </c>
      <c r="B2364" s="2" t="s">
        <v>2948</v>
      </c>
      <c r="C2364" s="2" t="s">
        <v>47</v>
      </c>
      <c r="D2364" s="2" t="s">
        <v>2949</v>
      </c>
      <c r="E2364" s="2" t="s">
        <v>412</v>
      </c>
      <c r="F2364" s="2" t="s">
        <v>178</v>
      </c>
      <c r="G2364" s="2" t="s">
        <v>51</v>
      </c>
      <c r="H2364" s="2" t="s">
        <v>52</v>
      </c>
      <c r="I2364" s="2" t="s">
        <v>53</v>
      </c>
      <c r="J2364" s="2" t="s">
        <v>270</v>
      </c>
      <c r="K2364" s="2" t="s">
        <v>55</v>
      </c>
      <c r="L2364" s="2" t="s">
        <v>51</v>
      </c>
      <c r="M2364" s="2" t="s">
        <v>56</v>
      </c>
      <c r="N2364" s="3">
        <v>459706</v>
      </c>
      <c r="O2364" s="3" t="s">
        <v>57</v>
      </c>
      <c r="P2364" s="4">
        <f>IF(O2364="吨",N2364*1000,IF(O2364="万立方米",N2364*10000,""))</f>
        <v>459706000.0</v>
      </c>
      <c r="Q2364" s="2" t="s">
        <v>58</v>
      </c>
      <c r="R2364" s="2" t="s">
        <v>59</v>
      </c>
      <c r="S2364" s="2" t="s">
        <v>60</v>
      </c>
      <c r="T2364" s="2" t="s">
        <v>61</v>
      </c>
      <c r="U2364" s="4">
        <f>0.06</f>
        <v>0.06</v>
      </c>
      <c r="V2364" s="2" t="s">
        <v>62</v>
      </c>
      <c r="W2364" s="2" t="s">
        <v>63</v>
      </c>
      <c r="X2364" s="2" t="s">
        <v>64</v>
      </c>
      <c r="Y2364" s="2" t="s">
        <v>65</v>
      </c>
      <c r="Z2364" s="2">
        <v>0</v>
      </c>
      <c r="AA2364" s="2"/>
      <c r="AB2364" s="2"/>
      <c r="AC2364" s="4">
        <f>P2364*U2364/1000000</f>
        <v>27.58236</v>
      </c>
      <c r="AD2364" s="4">
        <f>AC2364*(1-Z2364/100)</f>
        <v>27.58236</v>
      </c>
      <c r="AE2364" s="2" t="s">
        <v>66</v>
      </c>
      <c r="AF2364" s="2" t="s">
        <v>67</v>
      </c>
      <c r="AG2364" s="2" t="s">
        <v>68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2950</v>
      </c>
      <c r="B2365" s="2" t="s">
        <v>2948</v>
      </c>
      <c r="C2365" s="2" t="s">
        <v>47</v>
      </c>
      <c r="D2365" s="2" t="s">
        <v>2949</v>
      </c>
      <c r="E2365" s="2" t="s">
        <v>412</v>
      </c>
      <c r="F2365" s="2" t="s">
        <v>178</v>
      </c>
      <c r="G2365" s="2" t="s">
        <v>51</v>
      </c>
      <c r="H2365" s="2" t="s">
        <v>52</v>
      </c>
      <c r="I2365" s="2" t="s">
        <v>53</v>
      </c>
      <c r="J2365" s="2" t="s">
        <v>270</v>
      </c>
      <c r="K2365" s="2" t="s">
        <v>55</v>
      </c>
      <c r="L2365" s="2" t="s">
        <v>51</v>
      </c>
      <c r="M2365" s="2" t="s">
        <v>73</v>
      </c>
      <c r="N2365" s="3">
        <v>459706</v>
      </c>
      <c r="O2365" s="3" t="s">
        <v>57</v>
      </c>
      <c r="P2365" s="4">
        <f>IF(O2365="吨",N2365*1000,IF(O2365="万立方米",N2365*10000,""))</f>
        <v>459706000.0</v>
      </c>
      <c r="Q2365" s="2" t="s">
        <v>58</v>
      </c>
      <c r="R2365" s="2" t="s">
        <v>59</v>
      </c>
      <c r="S2365" s="2" t="s">
        <v>74</v>
      </c>
      <c r="T2365" s="2" t="s">
        <v>75</v>
      </c>
      <c r="U2365" s="4">
        <f>1.5</f>
        <v>1.5</v>
      </c>
      <c r="V2365" s="2" t="s">
        <v>62</v>
      </c>
      <c r="W2365" s="2" t="s">
        <v>76</v>
      </c>
      <c r="X2365" s="2" t="s">
        <v>64</v>
      </c>
      <c r="Y2365" s="2" t="s">
        <v>65</v>
      </c>
      <c r="Z2365" s="2">
        <v>0</v>
      </c>
      <c r="AA2365" s="2"/>
      <c r="AB2365" s="2"/>
      <c r="AC2365" s="4">
        <f>P2365*U2365/1000000</f>
        <v>689.559</v>
      </c>
      <c r="AD2365" s="4">
        <f>AC2365*(1-Z2365/100)</f>
        <v>689.559</v>
      </c>
      <c r="AE2365" s="2" t="s">
        <v>66</v>
      </c>
      <c r="AF2365" s="2" t="s">
        <v>67</v>
      </c>
      <c r="AG2365" s="2" t="s">
        <v>68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2951</v>
      </c>
      <c r="B2366" s="2" t="s">
        <v>2948</v>
      </c>
      <c r="C2366" s="2" t="s">
        <v>47</v>
      </c>
      <c r="D2366" s="2" t="s">
        <v>2949</v>
      </c>
      <c r="E2366" s="2" t="s">
        <v>412</v>
      </c>
      <c r="F2366" s="2" t="s">
        <v>178</v>
      </c>
      <c r="G2366" s="2" t="s">
        <v>51</v>
      </c>
      <c r="H2366" s="2" t="s">
        <v>52</v>
      </c>
      <c r="I2366" s="2" t="s">
        <v>53</v>
      </c>
      <c r="J2366" s="2" t="s">
        <v>270</v>
      </c>
      <c r="K2366" s="2" t="s">
        <v>55</v>
      </c>
      <c r="L2366" s="2" t="s">
        <v>51</v>
      </c>
      <c r="M2366" s="2" t="s">
        <v>78</v>
      </c>
      <c r="N2366" s="3">
        <v>459706</v>
      </c>
      <c r="O2366" s="3" t="s">
        <v>57</v>
      </c>
      <c r="P2366" s="4">
        <f>IF(O2366="吨",N2366*1000,IF(O2366="万立方米",N2366*10000,""))</f>
        <v>459706000.0</v>
      </c>
      <c r="Q2366" s="2" t="s">
        <v>58</v>
      </c>
      <c r="R2366" s="2" t="s">
        <v>59</v>
      </c>
      <c r="S2366" s="2" t="s">
        <v>79</v>
      </c>
      <c r="T2366" s="2" t="s">
        <v>75</v>
      </c>
      <c r="U2366" s="4">
        <f>6.0</f>
        <v>6.0</v>
      </c>
      <c r="V2366" s="2" t="s">
        <v>62</v>
      </c>
      <c r="W2366" s="2" t="s">
        <v>80</v>
      </c>
      <c r="X2366" s="2" t="s">
        <v>64</v>
      </c>
      <c r="Y2366" s="2" t="s">
        <v>65</v>
      </c>
      <c r="Z2366" s="2">
        <v>0</v>
      </c>
      <c r="AA2366" s="2"/>
      <c r="AB2366" s="2"/>
      <c r="AC2366" s="4">
        <f>P2366*U2366/1000000</f>
        <v>2758.236</v>
      </c>
      <c r="AD2366" s="4">
        <f>AC2366*(1-Z2366/100)</f>
        <v>2758.236</v>
      </c>
      <c r="AE2366" s="2" t="s">
        <v>66</v>
      </c>
      <c r="AF2366" s="2" t="s">
        <v>67</v>
      </c>
      <c r="AG2366" s="2" t="s">
        <v>68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2952</v>
      </c>
      <c r="B2367" s="2" t="s">
        <v>2948</v>
      </c>
      <c r="C2367" s="2" t="s">
        <v>47</v>
      </c>
      <c r="D2367" s="2" t="s">
        <v>2949</v>
      </c>
      <c r="E2367" s="2" t="s">
        <v>412</v>
      </c>
      <c r="F2367" s="2" t="s">
        <v>178</v>
      </c>
      <c r="G2367" s="2" t="s">
        <v>51</v>
      </c>
      <c r="H2367" s="2" t="s">
        <v>52</v>
      </c>
      <c r="I2367" s="2" t="s">
        <v>53</v>
      </c>
      <c r="J2367" s="2" t="s">
        <v>270</v>
      </c>
      <c r="K2367" s="2" t="s">
        <v>55</v>
      </c>
      <c r="L2367" s="2" t="s">
        <v>51</v>
      </c>
      <c r="M2367" s="2" t="s">
        <v>82</v>
      </c>
      <c r="N2367" s="3">
        <v>459706</v>
      </c>
      <c r="O2367" s="3" t="s">
        <v>57</v>
      </c>
      <c r="P2367" s="4">
        <f>IF(O2367="吨",N2367*1000,IF(O2367="万立方米",N2367*10000,""))</f>
        <v>459706000.0</v>
      </c>
      <c r="Q2367" s="2" t="s">
        <v>58</v>
      </c>
      <c r="R2367" s="2" t="s">
        <v>59</v>
      </c>
      <c r="S2367" s="2" t="s">
        <v>83</v>
      </c>
      <c r="T2367" s="2" t="s">
        <v>61</v>
      </c>
      <c r="U2367" s="4">
        <f>0.35</f>
        <v>0.35</v>
      </c>
      <c r="V2367" s="2" t="s">
        <v>62</v>
      </c>
      <c r="W2367" s="2" t="s">
        <v>84</v>
      </c>
      <c r="X2367" s="2" t="s">
        <v>64</v>
      </c>
      <c r="Y2367" s="2" t="s">
        <v>65</v>
      </c>
      <c r="Z2367" s="2">
        <v>0</v>
      </c>
      <c r="AA2367" s="2"/>
      <c r="AB2367" s="2"/>
      <c r="AC2367" s="4">
        <f>P2367*U2367/1000000</f>
        <v>160.8971</v>
      </c>
      <c r="AD2367" s="4">
        <f>AC2367*(1-Z2367/100)</f>
        <v>160.8971</v>
      </c>
      <c r="AE2367" s="2" t="s">
        <v>66</v>
      </c>
      <c r="AF2367" s="2" t="s">
        <v>67</v>
      </c>
      <c r="AG2367" s="2" t="s">
        <v>68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2953</v>
      </c>
      <c r="B2368" s="2" t="s">
        <v>2948</v>
      </c>
      <c r="C2368" s="2" t="s">
        <v>47</v>
      </c>
      <c r="D2368" s="2" t="s">
        <v>2949</v>
      </c>
      <c r="E2368" s="2" t="s">
        <v>412</v>
      </c>
      <c r="F2368" s="2" t="s">
        <v>178</v>
      </c>
      <c r="G2368" s="2" t="s">
        <v>51</v>
      </c>
      <c r="H2368" s="2" t="s">
        <v>52</v>
      </c>
      <c r="I2368" s="2" t="s">
        <v>53</v>
      </c>
      <c r="J2368" s="2" t="s">
        <v>270</v>
      </c>
      <c r="K2368" s="2" t="s">
        <v>55</v>
      </c>
      <c r="L2368" s="2" t="s">
        <v>51</v>
      </c>
      <c r="M2368" s="2" t="s">
        <v>86</v>
      </c>
      <c r="N2368" s="3">
        <v>459706</v>
      </c>
      <c r="O2368" s="3" t="s">
        <v>57</v>
      </c>
      <c r="P2368" s="4">
        <f>IF(O2368="吨",N2368*1000,IF(O2368="万立方米",N2368*10000,""))</f>
        <v>459706000.0</v>
      </c>
      <c r="Q2368" s="2" t="s">
        <v>58</v>
      </c>
      <c r="R2368" s="2" t="s">
        <v>59</v>
      </c>
      <c r="S2368" s="2" t="s">
        <v>87</v>
      </c>
      <c r="T2368" s="2" t="s">
        <v>88</v>
      </c>
      <c r="U2368" s="4">
        <f>0.75</f>
        <v>0.75</v>
      </c>
      <c r="V2368" s="2" t="s">
        <v>62</v>
      </c>
      <c r="W2368" s="2" t="s">
        <v>89</v>
      </c>
      <c r="X2368" s="2" t="s">
        <v>64</v>
      </c>
      <c r="Y2368" s="2" t="s">
        <v>65</v>
      </c>
      <c r="Z2368" s="2">
        <v>0</v>
      </c>
      <c r="AA2368" s="2"/>
      <c r="AB2368" s="2"/>
      <c r="AC2368" s="4">
        <f>P2368*U2368/1000000</f>
        <v>344.7795</v>
      </c>
      <c r="AD2368" s="4">
        <f>AC2369*(1-AA2368/100)+(AC2368-AC2369)*(1-AB2368/100)</f>
        <v>344.7795</v>
      </c>
      <c r="AE2368" s="2" t="s">
        <v>66</v>
      </c>
      <c r="AF2368" s="2" t="s">
        <v>67</v>
      </c>
      <c r="AG2368" s="2" t="s">
        <v>68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2954</v>
      </c>
      <c r="B2369" s="2" t="s">
        <v>2948</v>
      </c>
      <c r="C2369" s="2" t="s">
        <v>47</v>
      </c>
      <c r="D2369" s="2" t="s">
        <v>2949</v>
      </c>
      <c r="E2369" s="2" t="s">
        <v>412</v>
      </c>
      <c r="F2369" s="2" t="s">
        <v>178</v>
      </c>
      <c r="G2369" s="2" t="s">
        <v>51</v>
      </c>
      <c r="H2369" s="2" t="s">
        <v>52</v>
      </c>
      <c r="I2369" s="2" t="s">
        <v>53</v>
      </c>
      <c r="J2369" s="2" t="s">
        <v>270</v>
      </c>
      <c r="K2369" s="2" t="s">
        <v>55</v>
      </c>
      <c r="L2369" s="2" t="s">
        <v>51</v>
      </c>
      <c r="M2369" s="2" t="s">
        <v>91</v>
      </c>
      <c r="N2369" s="3">
        <v>459706</v>
      </c>
      <c r="O2369" s="3" t="s">
        <v>57</v>
      </c>
      <c r="P2369" s="4">
        <f>IF(O2369="吨",N2369*1000,IF(O2369="万立方米",N2369*10000,""))</f>
        <v>459706000.0</v>
      </c>
      <c r="Q2369" s="2" t="s">
        <v>58</v>
      </c>
      <c r="R2369" s="2" t="s">
        <v>59</v>
      </c>
      <c r="S2369" s="2" t="s">
        <v>92</v>
      </c>
      <c r="T2369" s="2" t="s">
        <v>88</v>
      </c>
      <c r="U2369" s="4">
        <f>0.75</f>
        <v>0.75</v>
      </c>
      <c r="V2369" s="2" t="s">
        <v>62</v>
      </c>
      <c r="W2369" s="2" t="s">
        <v>93</v>
      </c>
      <c r="X2369" s="2" t="s">
        <v>64</v>
      </c>
      <c r="Y2369" s="2" t="s">
        <v>65</v>
      </c>
      <c r="Z2369" s="2">
        <v>0</v>
      </c>
      <c r="AA2369" s="2"/>
      <c r="AB2369" s="2"/>
      <c r="AC2369" s="4">
        <f>P2369*U2369/1000000</f>
        <v>344.7795</v>
      </c>
      <c r="AD2369" s="4">
        <f>AC2369*(1-Z2369/100)</f>
        <v>344.7795</v>
      </c>
      <c r="AE2369" s="2" t="s">
        <v>66</v>
      </c>
      <c r="AF2369" s="2" t="s">
        <v>67</v>
      </c>
      <c r="AG2369" s="2" t="s">
        <v>68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2955</v>
      </c>
      <c r="B2370" s="2" t="s">
        <v>2948</v>
      </c>
      <c r="C2370" s="2" t="s">
        <v>47</v>
      </c>
      <c r="D2370" s="2" t="s">
        <v>2949</v>
      </c>
      <c r="E2370" s="2" t="s">
        <v>412</v>
      </c>
      <c r="F2370" s="2" t="s">
        <v>178</v>
      </c>
      <c r="G2370" s="2" t="s">
        <v>51</v>
      </c>
      <c r="H2370" s="2" t="s">
        <v>52</v>
      </c>
      <c r="I2370" s="2" t="s">
        <v>53</v>
      </c>
      <c r="J2370" s="2" t="s">
        <v>270</v>
      </c>
      <c r="K2370" s="2" t="s">
        <v>55</v>
      </c>
      <c r="L2370" s="2" t="s">
        <v>51</v>
      </c>
      <c r="M2370" s="2" t="s">
        <v>95</v>
      </c>
      <c r="N2370" s="3">
        <v>459706</v>
      </c>
      <c r="O2370" s="3" t="s">
        <v>57</v>
      </c>
      <c r="P2370" s="4">
        <f>IF(O2370="吨",N2370*1000,IF(O2370="万立方米",N2370*10000,""))</f>
        <v>459706000.0</v>
      </c>
      <c r="Q2370" s="2" t="s">
        <v>58</v>
      </c>
      <c r="R2370" s="2" t="s">
        <v>59</v>
      </c>
      <c r="S2370" s="2" t="s">
        <v>96</v>
      </c>
      <c r="T2370" s="2" t="s">
        <v>97</v>
      </c>
      <c r="U2370" s="4">
        <f>1.7</f>
        <v>1.7</v>
      </c>
      <c r="V2370" s="2" t="s">
        <v>62</v>
      </c>
      <c r="W2370" s="2" t="s">
        <v>98</v>
      </c>
      <c r="X2370" s="2" t="s">
        <v>64</v>
      </c>
      <c r="Y2370" s="2" t="s">
        <v>65</v>
      </c>
      <c r="Z2370" s="2">
        <v>0</v>
      </c>
      <c r="AA2370" s="2"/>
      <c r="AB2370" s="2"/>
      <c r="AC2370" s="4">
        <f>P2370*U2370/1000000</f>
        <v>781.5002</v>
      </c>
      <c r="AD2370" s="4">
        <f>AC2370*(1-Z2370/100)</f>
        <v>781.5002</v>
      </c>
      <c r="AE2370" s="2" t="s">
        <v>66</v>
      </c>
      <c r="AF2370" s="2" t="s">
        <v>67</v>
      </c>
      <c r="AG2370" s="2" t="s">
        <v>68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2956</v>
      </c>
      <c r="B2371" s="2" t="s">
        <v>2948</v>
      </c>
      <c r="C2371" s="2" t="s">
        <v>47</v>
      </c>
      <c r="D2371" s="2" t="s">
        <v>2949</v>
      </c>
      <c r="E2371" s="2" t="s">
        <v>412</v>
      </c>
      <c r="F2371" s="2" t="s">
        <v>178</v>
      </c>
      <c r="G2371" s="2" t="s">
        <v>51</v>
      </c>
      <c r="H2371" s="2" t="s">
        <v>52</v>
      </c>
      <c r="I2371" s="2" t="s">
        <v>53</v>
      </c>
      <c r="J2371" s="2" t="s">
        <v>270</v>
      </c>
      <c r="K2371" s="2" t="s">
        <v>55</v>
      </c>
      <c r="L2371" s="2" t="s">
        <v>51</v>
      </c>
      <c r="M2371" s="2" t="s">
        <v>100</v>
      </c>
      <c r="N2371" s="3">
        <v>459706</v>
      </c>
      <c r="O2371" s="3" t="s">
        <v>57</v>
      </c>
      <c r="P2371" s="4">
        <f>IF(O2371="吨",N2371*1000,IF(O2371="万立方米",N2371*10000,""))</f>
        <v>459706000.0</v>
      </c>
      <c r="Q2371" s="2" t="s">
        <v>58</v>
      </c>
      <c r="R2371" s="2" t="s">
        <v>59</v>
      </c>
      <c r="S2371" s="2" t="s">
        <v>101</v>
      </c>
      <c r="T2371" s="2" t="s">
        <v>75</v>
      </c>
      <c r="U2371" s="4">
        <f>0.12</f>
        <v>0.12</v>
      </c>
      <c r="V2371" s="2" t="s">
        <v>62</v>
      </c>
      <c r="W2371" s="2" t="s">
        <v>102</v>
      </c>
      <c r="X2371" s="2" t="s">
        <v>64</v>
      </c>
      <c r="Y2371" s="2" t="s">
        <v>65</v>
      </c>
      <c r="Z2371" s="2">
        <v>0</v>
      </c>
      <c r="AA2371" s="2"/>
      <c r="AB2371" s="2"/>
      <c r="AC2371" s="4">
        <f>P2371*U2371/1000000</f>
        <v>55.16472</v>
      </c>
      <c r="AD2371" s="4">
        <f>AC2371*(1-Z2371/100)</f>
        <v>55.16472</v>
      </c>
      <c r="AE2371" s="2" t="s">
        <v>66</v>
      </c>
      <c r="AF2371" s="2" t="s">
        <v>67</v>
      </c>
      <c r="AG2371" s="2" t="s">
        <v>68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2957</v>
      </c>
      <c r="B2372" s="2" t="s">
        <v>2948</v>
      </c>
      <c r="C2372" s="2" t="s">
        <v>47</v>
      </c>
      <c r="D2372" s="2" t="s">
        <v>2949</v>
      </c>
      <c r="E2372" s="2" t="s">
        <v>412</v>
      </c>
      <c r="F2372" s="2" t="s">
        <v>178</v>
      </c>
      <c r="G2372" s="2" t="s">
        <v>51</v>
      </c>
      <c r="H2372" s="2" t="s">
        <v>52</v>
      </c>
      <c r="I2372" s="2"/>
      <c r="J2372" s="2"/>
      <c r="K2372" s="2" t="s">
        <v>147</v>
      </c>
      <c r="L2372" s="2" t="s">
        <v>148</v>
      </c>
      <c r="M2372" s="2" t="s">
        <v>104</v>
      </c>
      <c r="N2372" s="3"/>
      <c r="O2372" s="3"/>
      <c r="P2372" s="4">
        <v>459706000.0</v>
      </c>
      <c r="Q2372" s="2" t="s">
        <v>105</v>
      </c>
      <c r="R2372" s="2" t="s">
        <v>106</v>
      </c>
      <c r="S2372" s="2" t="s">
        <v>107</v>
      </c>
      <c r="T2372" s="2" t="s">
        <v>108</v>
      </c>
      <c r="U2372" s="4">
        <f>0.0</f>
        <v>0.0</v>
      </c>
      <c r="V2372" s="2" t="s">
        <v>109</v>
      </c>
      <c r="W2372" s="2" t="s">
        <v>110</v>
      </c>
      <c r="X2372" s="2"/>
      <c r="Y2372" s="2" t="s">
        <v>65</v>
      </c>
      <c r="Z2372" s="2">
        <v>0</v>
      </c>
      <c r="AA2372" s="2"/>
      <c r="AB2372" s="2"/>
      <c r="AC2372" s="4">
        <f>P2372*U2372/1000000</f>
        <v>0.0</v>
      </c>
      <c r="AD2372" s="4">
        <f>AC2372*(1-Z2372/100)</f>
        <v>0.0</v>
      </c>
      <c r="AE2372" s="2" t="s">
        <v>66</v>
      </c>
      <c r="AF2372" s="2" t="s">
        <v>67</v>
      </c>
      <c r="AG2372" s="2" t="s">
        <v>68</v>
      </c>
      <c r="AH2372" s="2" t="s">
        <v>69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2958</v>
      </c>
      <c r="B2373" s="2" t="s">
        <v>2959</v>
      </c>
      <c r="C2373" s="2" t="s">
        <v>47</v>
      </c>
      <c r="D2373" s="2" t="s">
        <v>2960</v>
      </c>
      <c r="E2373" s="2" t="s">
        <v>744</v>
      </c>
      <c r="F2373" s="2" t="s">
        <v>50</v>
      </c>
      <c r="G2373" s="2" t="s">
        <v>179</v>
      </c>
      <c r="H2373" s="2" t="s">
        <v>52</v>
      </c>
      <c r="I2373" s="2" t="s">
        <v>53</v>
      </c>
      <c r="J2373" s="2" t="s">
        <v>180</v>
      </c>
      <c r="K2373" s="2" t="s">
        <v>180</v>
      </c>
      <c r="L2373" s="2" t="s">
        <v>181</v>
      </c>
      <c r="M2373" s="2" t="s">
        <v>56</v>
      </c>
      <c r="N2373" s="3">
        <v>20135.214</v>
      </c>
      <c r="O2373" s="3" t="s">
        <v>182</v>
      </c>
      <c r="P2373" s="4">
        <f>IF(O2373="吨",N2373*1000,IF(O2373="万立方米",N2373*10000,""))</f>
        <v>201352140.0</v>
      </c>
      <c r="Q2373" s="2" t="s">
        <v>183</v>
      </c>
      <c r="R2373" s="2" t="s">
        <v>184</v>
      </c>
      <c r="S2373" s="2" t="s">
        <v>185</v>
      </c>
      <c r="T2373" s="2" t="s">
        <v>75</v>
      </c>
      <c r="U2373" s="4">
        <f>0.001</f>
        <v>0.001</v>
      </c>
      <c r="V2373" s="2" t="s">
        <v>186</v>
      </c>
      <c r="W2373" s="2" t="s">
        <v>187</v>
      </c>
      <c r="X2373" s="2" t="s">
        <v>64</v>
      </c>
      <c r="Y2373" s="2" t="s">
        <v>65</v>
      </c>
      <c r="Z2373" s="2">
        <v>0</v>
      </c>
      <c r="AA2373" s="2"/>
      <c r="AB2373" s="2"/>
      <c r="AC2373" s="4">
        <f>P2373*U2373/1000000</f>
        <v>0.20135214</v>
      </c>
      <c r="AD2373" s="4">
        <f>AC2373*(1-Z2373/100)</f>
        <v>0.20135214</v>
      </c>
      <c r="AE2373" s="2" t="s">
        <v>66</v>
      </c>
      <c r="AF2373" s="2" t="s">
        <v>67</v>
      </c>
      <c r="AG2373" s="2"/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2961</v>
      </c>
      <c r="B2374" s="2" t="s">
        <v>2959</v>
      </c>
      <c r="C2374" s="2" t="s">
        <v>47</v>
      </c>
      <c r="D2374" s="2" t="s">
        <v>2960</v>
      </c>
      <c r="E2374" s="2" t="s">
        <v>744</v>
      </c>
      <c r="F2374" s="2" t="s">
        <v>50</v>
      </c>
      <c r="G2374" s="2" t="s">
        <v>179</v>
      </c>
      <c r="H2374" s="2" t="s">
        <v>52</v>
      </c>
      <c r="I2374" s="2" t="s">
        <v>53</v>
      </c>
      <c r="J2374" s="2" t="s">
        <v>180</v>
      </c>
      <c r="K2374" s="2" t="s">
        <v>180</v>
      </c>
      <c r="L2374" s="2" t="s">
        <v>181</v>
      </c>
      <c r="M2374" s="2" t="s">
        <v>73</v>
      </c>
      <c r="N2374" s="3">
        <v>20135.214</v>
      </c>
      <c r="O2374" s="3" t="s">
        <v>182</v>
      </c>
      <c r="P2374" s="4">
        <f>IF(O2374="吨",N2374*1000,IF(O2374="万立方米",N2374*10000,""))</f>
        <v>201352140.0</v>
      </c>
      <c r="Q2374" s="2" t="s">
        <v>183</v>
      </c>
      <c r="R2374" s="2" t="s">
        <v>184</v>
      </c>
      <c r="S2374" s="2" t="s">
        <v>189</v>
      </c>
      <c r="T2374" s="2" t="s">
        <v>75</v>
      </c>
      <c r="U2374" s="4">
        <f>0.35</f>
        <v>0.35</v>
      </c>
      <c r="V2374" s="2" t="s">
        <v>186</v>
      </c>
      <c r="W2374" s="2" t="s">
        <v>190</v>
      </c>
      <c r="X2374" s="2" t="s">
        <v>64</v>
      </c>
      <c r="Y2374" s="2" t="s">
        <v>65</v>
      </c>
      <c r="Z2374" s="2">
        <v>0</v>
      </c>
      <c r="AA2374" s="2"/>
      <c r="AB2374" s="2"/>
      <c r="AC2374" s="4">
        <f>P2374*U2374/1000000</f>
        <v>70.473249</v>
      </c>
      <c r="AD2374" s="4">
        <f>AC2374*(1-Z2374/100)</f>
        <v>70.473249</v>
      </c>
      <c r="AE2374" s="2" t="s">
        <v>66</v>
      </c>
      <c r="AF2374" s="2" t="s">
        <v>67</v>
      </c>
      <c r="AG2374" s="2"/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2962</v>
      </c>
      <c r="B2375" s="2" t="s">
        <v>2959</v>
      </c>
      <c r="C2375" s="2" t="s">
        <v>47</v>
      </c>
      <c r="D2375" s="2" t="s">
        <v>2960</v>
      </c>
      <c r="E2375" s="2" t="s">
        <v>744</v>
      </c>
      <c r="F2375" s="2" t="s">
        <v>50</v>
      </c>
      <c r="G2375" s="2" t="s">
        <v>179</v>
      </c>
      <c r="H2375" s="2" t="s">
        <v>52</v>
      </c>
      <c r="I2375" s="2" t="s">
        <v>53</v>
      </c>
      <c r="J2375" s="2" t="s">
        <v>180</v>
      </c>
      <c r="K2375" s="2" t="s">
        <v>180</v>
      </c>
      <c r="L2375" s="2" t="s">
        <v>181</v>
      </c>
      <c r="M2375" s="2" t="s">
        <v>78</v>
      </c>
      <c r="N2375" s="3">
        <v>20135.214</v>
      </c>
      <c r="O2375" s="3" t="s">
        <v>182</v>
      </c>
      <c r="P2375" s="4">
        <f>IF(O2375="吨",N2375*1000,IF(O2375="万立方米",N2375*10000,""))</f>
        <v>201352140.0</v>
      </c>
      <c r="Q2375" s="2" t="s">
        <v>183</v>
      </c>
      <c r="R2375" s="2" t="s">
        <v>184</v>
      </c>
      <c r="S2375" s="2" t="s">
        <v>192</v>
      </c>
      <c r="T2375" s="2" t="s">
        <v>75</v>
      </c>
      <c r="U2375" s="4">
        <f>1.2</f>
        <v>1.2</v>
      </c>
      <c r="V2375" s="2" t="s">
        <v>186</v>
      </c>
      <c r="W2375" s="2" t="s">
        <v>193</v>
      </c>
      <c r="X2375" s="2" t="s">
        <v>64</v>
      </c>
      <c r="Y2375" s="2" t="s">
        <v>65</v>
      </c>
      <c r="Z2375" s="2">
        <v>0</v>
      </c>
      <c r="AA2375" s="2"/>
      <c r="AB2375" s="2"/>
      <c r="AC2375" s="4">
        <f>P2375*U2375/1000000</f>
        <v>241.622568</v>
      </c>
      <c r="AD2375" s="4">
        <f>AC2375*(1-Z2375/100)</f>
        <v>241.622568</v>
      </c>
      <c r="AE2375" s="2" t="s">
        <v>66</v>
      </c>
      <c r="AF2375" s="2" t="s">
        <v>67</v>
      </c>
      <c r="AG2375" s="2"/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2963</v>
      </c>
      <c r="B2376" s="2" t="s">
        <v>2959</v>
      </c>
      <c r="C2376" s="2" t="s">
        <v>47</v>
      </c>
      <c r="D2376" s="2" t="s">
        <v>2960</v>
      </c>
      <c r="E2376" s="2" t="s">
        <v>744</v>
      </c>
      <c r="F2376" s="2" t="s">
        <v>50</v>
      </c>
      <c r="G2376" s="2" t="s">
        <v>179</v>
      </c>
      <c r="H2376" s="2" t="s">
        <v>52</v>
      </c>
      <c r="I2376" s="2" t="s">
        <v>53</v>
      </c>
      <c r="J2376" s="2" t="s">
        <v>180</v>
      </c>
      <c r="K2376" s="2" t="s">
        <v>180</v>
      </c>
      <c r="L2376" s="2" t="s">
        <v>181</v>
      </c>
      <c r="M2376" s="2" t="s">
        <v>82</v>
      </c>
      <c r="N2376" s="3">
        <v>20135.214</v>
      </c>
      <c r="O2376" s="3" t="s">
        <v>182</v>
      </c>
      <c r="P2376" s="4">
        <f>IF(O2376="吨",N2376*1000,IF(O2376="万立方米",N2376*10000,""))</f>
        <v>201352140.0</v>
      </c>
      <c r="Q2376" s="2" t="s">
        <v>183</v>
      </c>
      <c r="R2376" s="2" t="s">
        <v>184</v>
      </c>
      <c r="S2376" s="2" t="s">
        <v>195</v>
      </c>
      <c r="T2376" s="2" t="s">
        <v>75</v>
      </c>
      <c r="U2376" s="4">
        <f>0.002</f>
        <v>0.002</v>
      </c>
      <c r="V2376" s="2" t="s">
        <v>186</v>
      </c>
      <c r="W2376" s="2" t="s">
        <v>196</v>
      </c>
      <c r="X2376" s="2" t="s">
        <v>64</v>
      </c>
      <c r="Y2376" s="2" t="s">
        <v>65</v>
      </c>
      <c r="Z2376" s="2">
        <v>0</v>
      </c>
      <c r="AA2376" s="2"/>
      <c r="AB2376" s="2"/>
      <c r="AC2376" s="4">
        <f>P2376*U2376/1000000</f>
        <v>0.40270428</v>
      </c>
      <c r="AD2376" s="4">
        <f>AC2376*(1-Z2376/100)</f>
        <v>0.40270428</v>
      </c>
      <c r="AE2376" s="2" t="s">
        <v>66</v>
      </c>
      <c r="AF2376" s="2" t="s">
        <v>67</v>
      </c>
      <c r="AG2376" s="2"/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2964</v>
      </c>
      <c r="B2377" s="2" t="s">
        <v>2959</v>
      </c>
      <c r="C2377" s="2" t="s">
        <v>47</v>
      </c>
      <c r="D2377" s="2" t="s">
        <v>2960</v>
      </c>
      <c r="E2377" s="2" t="s">
        <v>744</v>
      </c>
      <c r="F2377" s="2" t="s">
        <v>50</v>
      </c>
      <c r="G2377" s="2" t="s">
        <v>179</v>
      </c>
      <c r="H2377" s="2" t="s">
        <v>52</v>
      </c>
      <c r="I2377" s="2" t="s">
        <v>53</v>
      </c>
      <c r="J2377" s="2" t="s">
        <v>180</v>
      </c>
      <c r="K2377" s="2" t="s">
        <v>180</v>
      </c>
      <c r="L2377" s="2" t="s">
        <v>181</v>
      </c>
      <c r="M2377" s="2" t="s">
        <v>86</v>
      </c>
      <c r="N2377" s="3">
        <v>20135.214</v>
      </c>
      <c r="O2377" s="3" t="s">
        <v>182</v>
      </c>
      <c r="P2377" s="4">
        <f>IF(O2377="吨",N2377*1000,IF(O2377="万立方米",N2377*10000,""))</f>
        <v>201352140.0</v>
      </c>
      <c r="Q2377" s="2" t="s">
        <v>183</v>
      </c>
      <c r="R2377" s="2" t="s">
        <v>184</v>
      </c>
      <c r="S2377" s="2" t="s">
        <v>198</v>
      </c>
      <c r="T2377" s="2" t="s">
        <v>75</v>
      </c>
      <c r="U2377" s="4">
        <f>0.01</f>
        <v>0.01</v>
      </c>
      <c r="V2377" s="2" t="s">
        <v>186</v>
      </c>
      <c r="W2377" s="2" t="s">
        <v>199</v>
      </c>
      <c r="X2377" s="2" t="s">
        <v>64</v>
      </c>
      <c r="Y2377" s="2" t="s">
        <v>65</v>
      </c>
      <c r="Z2377" s="2">
        <v>0</v>
      </c>
      <c r="AA2377" s="2"/>
      <c r="AB2377" s="2"/>
      <c r="AC2377" s="4">
        <f>P2377*U2377/1000000</f>
        <v>2.0135214</v>
      </c>
      <c r="AD2377" s="4">
        <f>AC2378*(1-AA2377/100)+(AC2377-AC2378)*(1-AB2377/100)</f>
        <v>2.0135214</v>
      </c>
      <c r="AE2377" s="2" t="s">
        <v>66</v>
      </c>
      <c r="AF2377" s="2" t="s">
        <v>67</v>
      </c>
      <c r="AG2377" s="2"/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2965</v>
      </c>
      <c r="B2378" s="2" t="s">
        <v>2959</v>
      </c>
      <c r="C2378" s="2" t="s">
        <v>47</v>
      </c>
      <c r="D2378" s="2" t="s">
        <v>2960</v>
      </c>
      <c r="E2378" s="2" t="s">
        <v>744</v>
      </c>
      <c r="F2378" s="2" t="s">
        <v>50</v>
      </c>
      <c r="G2378" s="2" t="s">
        <v>179</v>
      </c>
      <c r="H2378" s="2" t="s">
        <v>52</v>
      </c>
      <c r="I2378" s="2" t="s">
        <v>53</v>
      </c>
      <c r="J2378" s="2" t="s">
        <v>180</v>
      </c>
      <c r="K2378" s="2" t="s">
        <v>180</v>
      </c>
      <c r="L2378" s="2" t="s">
        <v>181</v>
      </c>
      <c r="M2378" s="2" t="s">
        <v>91</v>
      </c>
      <c r="N2378" s="3">
        <v>20135.214</v>
      </c>
      <c r="O2378" s="3" t="s">
        <v>182</v>
      </c>
      <c r="P2378" s="4">
        <f>IF(O2378="吨",N2378*1000,IF(O2378="万立方米",N2378*10000,""))</f>
        <v>201352140.0</v>
      </c>
      <c r="Q2378" s="2" t="s">
        <v>183</v>
      </c>
      <c r="R2378" s="2" t="s">
        <v>184</v>
      </c>
      <c r="S2378" s="2" t="s">
        <v>201</v>
      </c>
      <c r="T2378" s="2" t="s">
        <v>75</v>
      </c>
      <c r="U2378" s="4">
        <f>0.005</f>
        <v>0.005</v>
      </c>
      <c r="V2378" s="2" t="s">
        <v>186</v>
      </c>
      <c r="W2378" s="2" t="s">
        <v>202</v>
      </c>
      <c r="X2378" s="2" t="s">
        <v>64</v>
      </c>
      <c r="Y2378" s="2" t="s">
        <v>65</v>
      </c>
      <c r="Z2378" s="2">
        <v>0</v>
      </c>
      <c r="AA2378" s="2"/>
      <c r="AB2378" s="2"/>
      <c r="AC2378" s="4">
        <f>P2378*U2378/1000000</f>
        <v>1.0067607</v>
      </c>
      <c r="AD2378" s="4">
        <f>AC2378*(1-Z2378/100)</f>
        <v>1.0067607</v>
      </c>
      <c r="AE2378" s="2" t="s">
        <v>66</v>
      </c>
      <c r="AF2378" s="2" t="s">
        <v>67</v>
      </c>
      <c r="AG2378" s="2"/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2966</v>
      </c>
      <c r="B2379" s="2" t="s">
        <v>2959</v>
      </c>
      <c r="C2379" s="2" t="s">
        <v>47</v>
      </c>
      <c r="D2379" s="2" t="s">
        <v>2960</v>
      </c>
      <c r="E2379" s="2" t="s">
        <v>744</v>
      </c>
      <c r="F2379" s="2" t="s">
        <v>50</v>
      </c>
      <c r="G2379" s="2" t="s">
        <v>179</v>
      </c>
      <c r="H2379" s="2" t="s">
        <v>52</v>
      </c>
      <c r="I2379" s="2" t="s">
        <v>53</v>
      </c>
      <c r="J2379" s="2" t="s">
        <v>180</v>
      </c>
      <c r="K2379" s="2" t="s">
        <v>180</v>
      </c>
      <c r="L2379" s="2" t="s">
        <v>181</v>
      </c>
      <c r="M2379" s="2" t="s">
        <v>95</v>
      </c>
      <c r="N2379" s="3">
        <v>20135.214</v>
      </c>
      <c r="O2379" s="3" t="s">
        <v>182</v>
      </c>
      <c r="P2379" s="4">
        <f>IF(O2379="吨",N2379*1000,IF(O2379="万立方米",N2379*10000,""))</f>
        <v>201352140.0</v>
      </c>
      <c r="Q2379" s="2" t="s">
        <v>183</v>
      </c>
      <c r="R2379" s="2" t="s">
        <v>184</v>
      </c>
      <c r="S2379" s="2" t="s">
        <v>204</v>
      </c>
      <c r="T2379" s="2" t="s">
        <v>75</v>
      </c>
      <c r="U2379" s="4">
        <f>0.005</f>
        <v>0.005</v>
      </c>
      <c r="V2379" s="2" t="s">
        <v>186</v>
      </c>
      <c r="W2379" s="2" t="s">
        <v>205</v>
      </c>
      <c r="X2379" s="2" t="s">
        <v>64</v>
      </c>
      <c r="Y2379" s="2" t="s">
        <v>65</v>
      </c>
      <c r="Z2379" s="2">
        <v>0</v>
      </c>
      <c r="AA2379" s="2"/>
      <c r="AB2379" s="2"/>
      <c r="AC2379" s="4">
        <f>P2379*U2379/1000000</f>
        <v>1.0067607</v>
      </c>
      <c r="AD2379" s="4">
        <f>AC2379*(1-Z2379/100)</f>
        <v>1.0067607</v>
      </c>
      <c r="AE2379" s="2" t="s">
        <v>66</v>
      </c>
      <c r="AF2379" s="2" t="s">
        <v>67</v>
      </c>
      <c r="AG2379" s="2"/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2967</v>
      </c>
      <c r="B2380" s="2" t="s">
        <v>2959</v>
      </c>
      <c r="C2380" s="2" t="s">
        <v>47</v>
      </c>
      <c r="D2380" s="2" t="s">
        <v>2960</v>
      </c>
      <c r="E2380" s="2" t="s">
        <v>744</v>
      </c>
      <c r="F2380" s="2" t="s">
        <v>50</v>
      </c>
      <c r="G2380" s="2" t="s">
        <v>179</v>
      </c>
      <c r="H2380" s="2" t="s">
        <v>52</v>
      </c>
      <c r="I2380" s="2" t="s">
        <v>53</v>
      </c>
      <c r="J2380" s="2" t="s">
        <v>180</v>
      </c>
      <c r="K2380" s="2" t="s">
        <v>180</v>
      </c>
      <c r="L2380" s="2" t="s">
        <v>181</v>
      </c>
      <c r="M2380" s="2" t="s">
        <v>100</v>
      </c>
      <c r="N2380" s="3">
        <v>20135.214</v>
      </c>
      <c r="O2380" s="3" t="s">
        <v>182</v>
      </c>
      <c r="P2380" s="4">
        <f>IF(O2380="吨",N2380*1000,IF(O2380="万立方米",N2380*10000,""))</f>
        <v>201352140.0</v>
      </c>
      <c r="Q2380" s="2" t="s">
        <v>183</v>
      </c>
      <c r="R2380" s="2" t="s">
        <v>184</v>
      </c>
      <c r="S2380" s="2" t="s">
        <v>207</v>
      </c>
      <c r="T2380" s="2" t="s">
        <v>75</v>
      </c>
      <c r="U2380" s="4">
        <f>0.02</f>
        <v>0.02</v>
      </c>
      <c r="V2380" s="2" t="s">
        <v>186</v>
      </c>
      <c r="W2380" s="2" t="s">
        <v>208</v>
      </c>
      <c r="X2380" s="2" t="s">
        <v>64</v>
      </c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/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2968</v>
      </c>
      <c r="B2381" s="2" t="s">
        <v>2959</v>
      </c>
      <c r="C2381" s="2" t="s">
        <v>47</v>
      </c>
      <c r="D2381" s="2" t="s">
        <v>2960</v>
      </c>
      <c r="E2381" s="2" t="s">
        <v>744</v>
      </c>
      <c r="F2381" s="2" t="s">
        <v>50</v>
      </c>
      <c r="G2381" s="2" t="s">
        <v>179</v>
      </c>
      <c r="H2381" s="2" t="s">
        <v>52</v>
      </c>
      <c r="I2381" s="2"/>
      <c r="J2381" s="2"/>
      <c r="K2381" s="2"/>
      <c r="L2381" s="2"/>
      <c r="M2381" s="2" t="s">
        <v>104</v>
      </c>
      <c r="N2381" s="3"/>
      <c r="O2381" s="3"/>
      <c r="P2381" s="4">
        <v>0.0</v>
      </c>
      <c r="Q2381" s="2" t="s">
        <v>105</v>
      </c>
      <c r="R2381" s="2" t="s">
        <v>106</v>
      </c>
      <c r="S2381" s="2" t="s">
        <v>107</v>
      </c>
      <c r="T2381" s="2" t="s">
        <v>108</v>
      </c>
      <c r="U2381" s="4">
        <f>0.0</f>
        <v>0.0</v>
      </c>
      <c r="V2381" s="2" t="s">
        <v>109</v>
      </c>
      <c r="W2381" s="2" t="s">
        <v>110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134</v>
      </c>
      <c r="AH2381" s="2" t="s">
        <v>69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2969</v>
      </c>
      <c r="B2382" s="2" t="s">
        <v>2970</v>
      </c>
      <c r="C2382" s="2" t="s">
        <v>47</v>
      </c>
      <c r="D2382" s="2" t="s">
        <v>1018</v>
      </c>
      <c r="E2382" s="2" t="s">
        <v>227</v>
      </c>
      <c r="F2382" s="2" t="s">
        <v>228</v>
      </c>
      <c r="G2382" s="2" t="s">
        <v>179</v>
      </c>
      <c r="H2382" s="2" t="s">
        <v>433</v>
      </c>
      <c r="I2382" s="2" t="s">
        <v>53</v>
      </c>
      <c r="J2382" s="2" t="s">
        <v>476</v>
      </c>
      <c r="K2382" s="2" t="s">
        <v>180</v>
      </c>
      <c r="L2382" s="2" t="s">
        <v>181</v>
      </c>
      <c r="M2382" s="2" t="s">
        <v>56</v>
      </c>
      <c r="N2382" s="3">
        <v>424.54</v>
      </c>
      <c r="O2382" s="3" t="s">
        <v>182</v>
      </c>
      <c r="P2382" s="4">
        <f>IF(O2382="吨",N2382*1000,IF(O2382="万立方米",N2382*10000,""))</f>
        <v>4245400.0</v>
      </c>
      <c r="Q2382" s="2" t="s">
        <v>183</v>
      </c>
      <c r="R2382" s="2" t="s">
        <v>184</v>
      </c>
      <c r="S2382" s="2" t="s">
        <v>185</v>
      </c>
      <c r="T2382" s="2" t="s">
        <v>75</v>
      </c>
      <c r="U2382" s="4">
        <f>0.001</f>
        <v>0.001</v>
      </c>
      <c r="V2382" s="2" t="s">
        <v>186</v>
      </c>
      <c r="W2382" s="2" t="s">
        <v>187</v>
      </c>
      <c r="X2382" s="2" t="s">
        <v>64</v>
      </c>
      <c r="Y2382" s="2" t="s">
        <v>65</v>
      </c>
      <c r="Z2382" s="2">
        <v>0</v>
      </c>
      <c r="AA2382" s="2"/>
      <c r="AB2382" s="2"/>
      <c r="AC2382" s="4">
        <f>P2382*U2382/1000000</f>
        <v>0.0042454</v>
      </c>
      <c r="AD2382" s="4">
        <f>AC2382*(1-Z2382/100)</f>
        <v>0.0042454</v>
      </c>
      <c r="AE2382" s="2" t="s">
        <v>66</v>
      </c>
      <c r="AF2382" s="2" t="s">
        <v>67</v>
      </c>
      <c r="AG2382" s="2"/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2971</v>
      </c>
      <c r="B2383" s="2" t="s">
        <v>2970</v>
      </c>
      <c r="C2383" s="2" t="s">
        <v>47</v>
      </c>
      <c r="D2383" s="2" t="s">
        <v>1018</v>
      </c>
      <c r="E2383" s="2" t="s">
        <v>227</v>
      </c>
      <c r="F2383" s="2" t="s">
        <v>228</v>
      </c>
      <c r="G2383" s="2" t="s">
        <v>179</v>
      </c>
      <c r="H2383" s="2" t="s">
        <v>433</v>
      </c>
      <c r="I2383" s="2" t="s">
        <v>53</v>
      </c>
      <c r="J2383" s="2" t="s">
        <v>476</v>
      </c>
      <c r="K2383" s="2" t="s">
        <v>180</v>
      </c>
      <c r="L2383" s="2" t="s">
        <v>181</v>
      </c>
      <c r="M2383" s="2" t="s">
        <v>73</v>
      </c>
      <c r="N2383" s="3">
        <v>424.54</v>
      </c>
      <c r="O2383" s="3" t="s">
        <v>182</v>
      </c>
      <c r="P2383" s="4">
        <f>IF(O2383="吨",N2383*1000,IF(O2383="万立方米",N2383*10000,""))</f>
        <v>4245400.0</v>
      </c>
      <c r="Q2383" s="2" t="s">
        <v>183</v>
      </c>
      <c r="R2383" s="2" t="s">
        <v>184</v>
      </c>
      <c r="S2383" s="2" t="s">
        <v>189</v>
      </c>
      <c r="T2383" s="2" t="s">
        <v>75</v>
      </c>
      <c r="U2383" s="4">
        <f>0.35</f>
        <v>0.35</v>
      </c>
      <c r="V2383" s="2" t="s">
        <v>186</v>
      </c>
      <c r="W2383" s="2" t="s">
        <v>190</v>
      </c>
      <c r="X2383" s="2" t="s">
        <v>64</v>
      </c>
      <c r="Y2383" s="2" t="s">
        <v>65</v>
      </c>
      <c r="Z2383" s="2">
        <v>0</v>
      </c>
      <c r="AA2383" s="2"/>
      <c r="AB2383" s="2"/>
      <c r="AC2383" s="4">
        <f>P2383*U2383/1000000</f>
        <v>1.48589</v>
      </c>
      <c r="AD2383" s="4">
        <f>AC2383*(1-Z2383/100)</f>
        <v>1.48589</v>
      </c>
      <c r="AE2383" s="2" t="s">
        <v>66</v>
      </c>
      <c r="AF2383" s="2" t="s">
        <v>67</v>
      </c>
      <c r="AG2383" s="2"/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2972</v>
      </c>
      <c r="B2384" s="2" t="s">
        <v>2970</v>
      </c>
      <c r="C2384" s="2" t="s">
        <v>47</v>
      </c>
      <c r="D2384" s="2" t="s">
        <v>1018</v>
      </c>
      <c r="E2384" s="2" t="s">
        <v>227</v>
      </c>
      <c r="F2384" s="2" t="s">
        <v>228</v>
      </c>
      <c r="G2384" s="2" t="s">
        <v>179</v>
      </c>
      <c r="H2384" s="2" t="s">
        <v>433</v>
      </c>
      <c r="I2384" s="2" t="s">
        <v>53</v>
      </c>
      <c r="J2384" s="2" t="s">
        <v>476</v>
      </c>
      <c r="K2384" s="2" t="s">
        <v>180</v>
      </c>
      <c r="L2384" s="2" t="s">
        <v>181</v>
      </c>
      <c r="M2384" s="2" t="s">
        <v>78</v>
      </c>
      <c r="N2384" s="3">
        <v>424.54</v>
      </c>
      <c r="O2384" s="3" t="s">
        <v>182</v>
      </c>
      <c r="P2384" s="4">
        <f>IF(O2384="吨",N2384*1000,IF(O2384="万立方米",N2384*10000,""))</f>
        <v>4245400.0</v>
      </c>
      <c r="Q2384" s="2" t="s">
        <v>183</v>
      </c>
      <c r="R2384" s="2" t="s">
        <v>184</v>
      </c>
      <c r="S2384" s="2" t="s">
        <v>192</v>
      </c>
      <c r="T2384" s="2" t="s">
        <v>75</v>
      </c>
      <c r="U2384" s="4">
        <f>1.2</f>
        <v>1.2</v>
      </c>
      <c r="V2384" s="2" t="s">
        <v>186</v>
      </c>
      <c r="W2384" s="2" t="s">
        <v>193</v>
      </c>
      <c r="X2384" s="2" t="s">
        <v>64</v>
      </c>
      <c r="Y2384" s="2" t="s">
        <v>65</v>
      </c>
      <c r="Z2384" s="2">
        <v>0</v>
      </c>
      <c r="AA2384" s="2"/>
      <c r="AB2384" s="2"/>
      <c r="AC2384" s="4">
        <f>P2384*U2384/1000000</f>
        <v>5.09448</v>
      </c>
      <c r="AD2384" s="4">
        <f>AC2384*(1-Z2384/100)</f>
        <v>5.09448</v>
      </c>
      <c r="AE2384" s="2" t="s">
        <v>66</v>
      </c>
      <c r="AF2384" s="2" t="s">
        <v>67</v>
      </c>
      <c r="AG2384" s="2"/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2973</v>
      </c>
      <c r="B2385" s="2" t="s">
        <v>2970</v>
      </c>
      <c r="C2385" s="2" t="s">
        <v>47</v>
      </c>
      <c r="D2385" s="2" t="s">
        <v>1018</v>
      </c>
      <c r="E2385" s="2" t="s">
        <v>227</v>
      </c>
      <c r="F2385" s="2" t="s">
        <v>228</v>
      </c>
      <c r="G2385" s="2" t="s">
        <v>179</v>
      </c>
      <c r="H2385" s="2" t="s">
        <v>433</v>
      </c>
      <c r="I2385" s="2" t="s">
        <v>53</v>
      </c>
      <c r="J2385" s="2" t="s">
        <v>476</v>
      </c>
      <c r="K2385" s="2" t="s">
        <v>180</v>
      </c>
      <c r="L2385" s="2" t="s">
        <v>181</v>
      </c>
      <c r="M2385" s="2" t="s">
        <v>82</v>
      </c>
      <c r="N2385" s="3">
        <v>424.54</v>
      </c>
      <c r="O2385" s="3" t="s">
        <v>182</v>
      </c>
      <c r="P2385" s="4">
        <f>IF(O2385="吨",N2385*1000,IF(O2385="万立方米",N2385*10000,""))</f>
        <v>4245400.0</v>
      </c>
      <c r="Q2385" s="2" t="s">
        <v>183</v>
      </c>
      <c r="R2385" s="2" t="s">
        <v>184</v>
      </c>
      <c r="S2385" s="2" t="s">
        <v>195</v>
      </c>
      <c r="T2385" s="2" t="s">
        <v>75</v>
      </c>
      <c r="U2385" s="4">
        <f>0.002</f>
        <v>0.002</v>
      </c>
      <c r="V2385" s="2" t="s">
        <v>186</v>
      </c>
      <c r="W2385" s="2" t="s">
        <v>196</v>
      </c>
      <c r="X2385" s="2" t="s">
        <v>64</v>
      </c>
      <c r="Y2385" s="2" t="s">
        <v>65</v>
      </c>
      <c r="Z2385" s="2">
        <v>0</v>
      </c>
      <c r="AA2385" s="2"/>
      <c r="AB2385" s="2"/>
      <c r="AC2385" s="4">
        <f>P2385*U2385/1000000</f>
        <v>0.0084908</v>
      </c>
      <c r="AD2385" s="4">
        <f>AC2385*(1-Z2385/100)</f>
        <v>0.0084908</v>
      </c>
      <c r="AE2385" s="2" t="s">
        <v>66</v>
      </c>
      <c r="AF2385" s="2" t="s">
        <v>67</v>
      </c>
      <c r="AG2385" s="2"/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2974</v>
      </c>
      <c r="B2386" s="2" t="s">
        <v>2970</v>
      </c>
      <c r="C2386" s="2" t="s">
        <v>47</v>
      </c>
      <c r="D2386" s="2" t="s">
        <v>1018</v>
      </c>
      <c r="E2386" s="2" t="s">
        <v>227</v>
      </c>
      <c r="F2386" s="2" t="s">
        <v>228</v>
      </c>
      <c r="G2386" s="2" t="s">
        <v>179</v>
      </c>
      <c r="H2386" s="2" t="s">
        <v>433</v>
      </c>
      <c r="I2386" s="2" t="s">
        <v>53</v>
      </c>
      <c r="J2386" s="2" t="s">
        <v>476</v>
      </c>
      <c r="K2386" s="2" t="s">
        <v>180</v>
      </c>
      <c r="L2386" s="2" t="s">
        <v>181</v>
      </c>
      <c r="M2386" s="2" t="s">
        <v>86</v>
      </c>
      <c r="N2386" s="3">
        <v>424.54</v>
      </c>
      <c r="O2386" s="3" t="s">
        <v>182</v>
      </c>
      <c r="P2386" s="4">
        <f>IF(O2386="吨",N2386*1000,IF(O2386="万立方米",N2386*10000,""))</f>
        <v>4245400.0</v>
      </c>
      <c r="Q2386" s="2" t="s">
        <v>183</v>
      </c>
      <c r="R2386" s="2" t="s">
        <v>184</v>
      </c>
      <c r="S2386" s="2" t="s">
        <v>198</v>
      </c>
      <c r="T2386" s="2" t="s">
        <v>75</v>
      </c>
      <c r="U2386" s="4">
        <f>0.01</f>
        <v>0.01</v>
      </c>
      <c r="V2386" s="2" t="s">
        <v>186</v>
      </c>
      <c r="W2386" s="2" t="s">
        <v>199</v>
      </c>
      <c r="X2386" s="2" t="s">
        <v>64</v>
      </c>
      <c r="Y2386" s="2" t="s">
        <v>65</v>
      </c>
      <c r="Z2386" s="2">
        <v>0</v>
      </c>
      <c r="AA2386" s="2"/>
      <c r="AB2386" s="2"/>
      <c r="AC2386" s="4">
        <f>P2386*U2386/1000000</f>
        <v>0.042454</v>
      </c>
      <c r="AD2386" s="4">
        <f>AC2387*(1-AA2386/100)+(AC2386-AC2387)*(1-AB2386/100)</f>
        <v>0.042454</v>
      </c>
      <c r="AE2386" s="2" t="s">
        <v>66</v>
      </c>
      <c r="AF2386" s="2" t="s">
        <v>67</v>
      </c>
      <c r="AG2386" s="2"/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2975</v>
      </c>
      <c r="B2387" s="2" t="s">
        <v>2970</v>
      </c>
      <c r="C2387" s="2" t="s">
        <v>47</v>
      </c>
      <c r="D2387" s="2" t="s">
        <v>1018</v>
      </c>
      <c r="E2387" s="2" t="s">
        <v>227</v>
      </c>
      <c r="F2387" s="2" t="s">
        <v>228</v>
      </c>
      <c r="G2387" s="2" t="s">
        <v>179</v>
      </c>
      <c r="H2387" s="2" t="s">
        <v>433</v>
      </c>
      <c r="I2387" s="2" t="s">
        <v>53</v>
      </c>
      <c r="J2387" s="2" t="s">
        <v>476</v>
      </c>
      <c r="K2387" s="2" t="s">
        <v>180</v>
      </c>
      <c r="L2387" s="2" t="s">
        <v>181</v>
      </c>
      <c r="M2387" s="2" t="s">
        <v>91</v>
      </c>
      <c r="N2387" s="3">
        <v>424.54</v>
      </c>
      <c r="O2387" s="3" t="s">
        <v>182</v>
      </c>
      <c r="P2387" s="4">
        <f>IF(O2387="吨",N2387*1000,IF(O2387="万立方米",N2387*10000,""))</f>
        <v>4245400.0</v>
      </c>
      <c r="Q2387" s="2" t="s">
        <v>183</v>
      </c>
      <c r="R2387" s="2" t="s">
        <v>184</v>
      </c>
      <c r="S2387" s="2" t="s">
        <v>201</v>
      </c>
      <c r="T2387" s="2" t="s">
        <v>75</v>
      </c>
      <c r="U2387" s="4">
        <f>0.005</f>
        <v>0.005</v>
      </c>
      <c r="V2387" s="2" t="s">
        <v>186</v>
      </c>
      <c r="W2387" s="2" t="s">
        <v>202</v>
      </c>
      <c r="X2387" s="2" t="s">
        <v>64</v>
      </c>
      <c r="Y2387" s="2" t="s">
        <v>65</v>
      </c>
      <c r="Z2387" s="2">
        <v>0</v>
      </c>
      <c r="AA2387" s="2"/>
      <c r="AB2387" s="2"/>
      <c r="AC2387" s="4">
        <f>P2387*U2387/1000000</f>
        <v>0.021227</v>
      </c>
      <c r="AD2387" s="4">
        <f>AC2387*(1-Z2387/100)</f>
        <v>0.021227</v>
      </c>
      <c r="AE2387" s="2" t="s">
        <v>66</v>
      </c>
      <c r="AF2387" s="2" t="s">
        <v>67</v>
      </c>
      <c r="AG2387" s="2"/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2976</v>
      </c>
      <c r="B2388" s="2" t="s">
        <v>2970</v>
      </c>
      <c r="C2388" s="2" t="s">
        <v>47</v>
      </c>
      <c r="D2388" s="2" t="s">
        <v>1018</v>
      </c>
      <c r="E2388" s="2" t="s">
        <v>227</v>
      </c>
      <c r="F2388" s="2" t="s">
        <v>228</v>
      </c>
      <c r="G2388" s="2" t="s">
        <v>179</v>
      </c>
      <c r="H2388" s="2" t="s">
        <v>433</v>
      </c>
      <c r="I2388" s="2" t="s">
        <v>53</v>
      </c>
      <c r="J2388" s="2" t="s">
        <v>476</v>
      </c>
      <c r="K2388" s="2" t="s">
        <v>180</v>
      </c>
      <c r="L2388" s="2" t="s">
        <v>181</v>
      </c>
      <c r="M2388" s="2" t="s">
        <v>95</v>
      </c>
      <c r="N2388" s="3">
        <v>424.54</v>
      </c>
      <c r="O2388" s="3" t="s">
        <v>182</v>
      </c>
      <c r="P2388" s="4">
        <f>IF(O2388="吨",N2388*1000,IF(O2388="万立方米",N2388*10000,""))</f>
        <v>4245400.0</v>
      </c>
      <c r="Q2388" s="2" t="s">
        <v>183</v>
      </c>
      <c r="R2388" s="2" t="s">
        <v>184</v>
      </c>
      <c r="S2388" s="2" t="s">
        <v>204</v>
      </c>
      <c r="T2388" s="2" t="s">
        <v>75</v>
      </c>
      <c r="U2388" s="4">
        <f>0.005</f>
        <v>0.005</v>
      </c>
      <c r="V2388" s="2" t="s">
        <v>186</v>
      </c>
      <c r="W2388" s="2" t="s">
        <v>205</v>
      </c>
      <c r="X2388" s="2" t="s">
        <v>64</v>
      </c>
      <c r="Y2388" s="2" t="s">
        <v>65</v>
      </c>
      <c r="Z2388" s="2">
        <v>0</v>
      </c>
      <c r="AA2388" s="2"/>
      <c r="AB2388" s="2"/>
      <c r="AC2388" s="4">
        <f>P2388*U2388/1000000</f>
        <v>0.021227</v>
      </c>
      <c r="AD2388" s="4">
        <f>AC2388*(1-Z2388/100)</f>
        <v>0.021227</v>
      </c>
      <c r="AE2388" s="2" t="s">
        <v>66</v>
      </c>
      <c r="AF2388" s="2" t="s">
        <v>67</v>
      </c>
      <c r="AG2388" s="2"/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2977</v>
      </c>
      <c r="B2389" s="2" t="s">
        <v>2970</v>
      </c>
      <c r="C2389" s="2" t="s">
        <v>47</v>
      </c>
      <c r="D2389" s="2" t="s">
        <v>1018</v>
      </c>
      <c r="E2389" s="2" t="s">
        <v>227</v>
      </c>
      <c r="F2389" s="2" t="s">
        <v>228</v>
      </c>
      <c r="G2389" s="2" t="s">
        <v>179</v>
      </c>
      <c r="H2389" s="2" t="s">
        <v>433</v>
      </c>
      <c r="I2389" s="2" t="s">
        <v>53</v>
      </c>
      <c r="J2389" s="2" t="s">
        <v>476</v>
      </c>
      <c r="K2389" s="2" t="s">
        <v>180</v>
      </c>
      <c r="L2389" s="2" t="s">
        <v>181</v>
      </c>
      <c r="M2389" s="2" t="s">
        <v>100</v>
      </c>
      <c r="N2389" s="3">
        <v>424.54</v>
      </c>
      <c r="O2389" s="3" t="s">
        <v>182</v>
      </c>
      <c r="P2389" s="4">
        <f>IF(O2389="吨",N2389*1000,IF(O2389="万立方米",N2389*10000,""))</f>
        <v>4245400.0</v>
      </c>
      <c r="Q2389" s="2" t="s">
        <v>183</v>
      </c>
      <c r="R2389" s="2" t="s">
        <v>184</v>
      </c>
      <c r="S2389" s="2" t="s">
        <v>207</v>
      </c>
      <c r="T2389" s="2" t="s">
        <v>75</v>
      </c>
      <c r="U2389" s="4">
        <f>0.02</f>
        <v>0.02</v>
      </c>
      <c r="V2389" s="2" t="s">
        <v>186</v>
      </c>
      <c r="W2389" s="2" t="s">
        <v>208</v>
      </c>
      <c r="X2389" s="2" t="s">
        <v>64</v>
      </c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/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2978</v>
      </c>
      <c r="B2390" s="2" t="s">
        <v>2970</v>
      </c>
      <c r="C2390" s="2" t="s">
        <v>47</v>
      </c>
      <c r="D2390" s="2" t="s">
        <v>1018</v>
      </c>
      <c r="E2390" s="2" t="s">
        <v>227</v>
      </c>
      <c r="F2390" s="2" t="s">
        <v>228</v>
      </c>
      <c r="G2390" s="2" t="s">
        <v>179</v>
      </c>
      <c r="H2390" s="2" t="s">
        <v>433</v>
      </c>
      <c r="I2390" s="2"/>
      <c r="J2390" s="2"/>
      <c r="K2390" s="2"/>
      <c r="L2390" s="2"/>
      <c r="M2390" s="2" t="s">
        <v>104</v>
      </c>
      <c r="N2390" s="3"/>
      <c r="O2390" s="3"/>
      <c r="P2390" s="4">
        <v>0.0</v>
      </c>
      <c r="Q2390" s="2" t="s">
        <v>105</v>
      </c>
      <c r="R2390" s="2" t="s">
        <v>106</v>
      </c>
      <c r="S2390" s="2" t="s">
        <v>107</v>
      </c>
      <c r="T2390" s="2" t="s">
        <v>108</v>
      </c>
      <c r="U2390" s="4">
        <f>0.0</f>
        <v>0.0</v>
      </c>
      <c r="V2390" s="2" t="s">
        <v>109</v>
      </c>
      <c r="W2390" s="2" t="s">
        <v>110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134</v>
      </c>
      <c r="AH2390" s="2" t="s">
        <v>69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2979</v>
      </c>
      <c r="B2391" s="2" t="s">
        <v>2980</v>
      </c>
      <c r="C2391" s="2" t="s">
        <v>47</v>
      </c>
      <c r="D2391" s="2" t="s">
        <v>531</v>
      </c>
      <c r="E2391" s="2" t="s">
        <v>227</v>
      </c>
      <c r="F2391" s="2" t="s">
        <v>228</v>
      </c>
      <c r="G2391" s="2" t="s">
        <v>181</v>
      </c>
      <c r="H2391" s="2" t="s">
        <v>1343</v>
      </c>
      <c r="I2391" s="2" t="s">
        <v>53</v>
      </c>
      <c r="J2391" s="2" t="s">
        <v>533</v>
      </c>
      <c r="K2391" s="2" t="s">
        <v>533</v>
      </c>
      <c r="L2391" s="2" t="s">
        <v>534</v>
      </c>
      <c r="M2391" s="2" t="s">
        <v>56</v>
      </c>
      <c r="N2391" s="3">
        <v>1730.38</v>
      </c>
      <c r="O2391" s="3" t="s">
        <v>120</v>
      </c>
      <c r="P2391" s="2"/>
      <c r="Q2391" s="2"/>
      <c r="R2391" s="2" t="s">
        <v>121</v>
      </c>
      <c r="S2391" s="2"/>
      <c r="T2391" s="2" t="s">
        <v>108</v>
      </c>
      <c r="U2391" s="2"/>
      <c r="V2391" s="2"/>
      <c r="W2391" s="2" t="s">
        <v>122</v>
      </c>
      <c r="X2391" s="2" t="s">
        <v>64</v>
      </c>
      <c r="Y2391" s="2" t="s">
        <v>65</v>
      </c>
      <c r="Z2391" s="2">
        <v>0</v>
      </c>
      <c r="AA2391" s="2"/>
      <c r="AB2391" s="2"/>
      <c r="AC2391" s="2"/>
      <c r="AD2391" s="2"/>
      <c r="AE2391" s="2" t="s">
        <v>123</v>
      </c>
      <c r="AF2391" s="2" t="s">
        <v>124</v>
      </c>
      <c r="AG2391" s="2" t="s">
        <v>125</v>
      </c>
      <c r="AH2391" s="2" t="s">
        <v>69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2981</v>
      </c>
      <c r="B2392" s="2" t="s">
        <v>2980</v>
      </c>
      <c r="C2392" s="2" t="s">
        <v>47</v>
      </c>
      <c r="D2392" s="2" t="s">
        <v>531</v>
      </c>
      <c r="E2392" s="2" t="s">
        <v>227</v>
      </c>
      <c r="F2392" s="2" t="s">
        <v>228</v>
      </c>
      <c r="G2392" s="2" t="s">
        <v>181</v>
      </c>
      <c r="H2392" s="2" t="s">
        <v>1343</v>
      </c>
      <c r="I2392" s="2" t="s">
        <v>53</v>
      </c>
      <c r="J2392" s="2" t="s">
        <v>533</v>
      </c>
      <c r="K2392" s="2" t="s">
        <v>533</v>
      </c>
      <c r="L2392" s="2" t="s">
        <v>534</v>
      </c>
      <c r="M2392" s="2" t="s">
        <v>73</v>
      </c>
      <c r="N2392" s="3">
        <v>1730.38</v>
      </c>
      <c r="O2392" s="3" t="s">
        <v>120</v>
      </c>
      <c r="P2392" s="2"/>
      <c r="Q2392" s="2"/>
      <c r="R2392" s="2" t="s">
        <v>121</v>
      </c>
      <c r="S2392" s="2"/>
      <c r="T2392" s="2" t="s">
        <v>108</v>
      </c>
      <c r="U2392" s="2"/>
      <c r="V2392" s="2"/>
      <c r="W2392" s="2" t="s">
        <v>122</v>
      </c>
      <c r="X2392" s="2" t="s">
        <v>64</v>
      </c>
      <c r="Y2392" s="2" t="s">
        <v>65</v>
      </c>
      <c r="Z2392" s="2">
        <v>0</v>
      </c>
      <c r="AA2392" s="2"/>
      <c r="AB2392" s="2"/>
      <c r="AC2392" s="2"/>
      <c r="AD2392" s="2"/>
      <c r="AE2392" s="2" t="s">
        <v>123</v>
      </c>
      <c r="AF2392" s="2" t="s">
        <v>124</v>
      </c>
      <c r="AG2392" s="2" t="s">
        <v>125</v>
      </c>
      <c r="AH2392" s="2" t="s">
        <v>69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2982</v>
      </c>
      <c r="B2393" s="2" t="s">
        <v>2980</v>
      </c>
      <c r="C2393" s="2" t="s">
        <v>47</v>
      </c>
      <c r="D2393" s="2" t="s">
        <v>531</v>
      </c>
      <c r="E2393" s="2" t="s">
        <v>227</v>
      </c>
      <c r="F2393" s="2" t="s">
        <v>228</v>
      </c>
      <c r="G2393" s="2" t="s">
        <v>181</v>
      </c>
      <c r="H2393" s="2" t="s">
        <v>1343</v>
      </c>
      <c r="I2393" s="2" t="s">
        <v>53</v>
      </c>
      <c r="J2393" s="2" t="s">
        <v>533</v>
      </c>
      <c r="K2393" s="2" t="s">
        <v>533</v>
      </c>
      <c r="L2393" s="2" t="s">
        <v>534</v>
      </c>
      <c r="M2393" s="2" t="s">
        <v>78</v>
      </c>
      <c r="N2393" s="3">
        <v>1730.38</v>
      </c>
      <c r="O2393" s="3" t="s">
        <v>120</v>
      </c>
      <c r="P2393" s="2"/>
      <c r="Q2393" s="2"/>
      <c r="R2393" s="2" t="s">
        <v>121</v>
      </c>
      <c r="S2393" s="2"/>
      <c r="T2393" s="2" t="s">
        <v>108</v>
      </c>
      <c r="U2393" s="2"/>
      <c r="V2393" s="2"/>
      <c r="W2393" s="2" t="s">
        <v>122</v>
      </c>
      <c r="X2393" s="2" t="s">
        <v>64</v>
      </c>
      <c r="Y2393" s="2" t="s">
        <v>65</v>
      </c>
      <c r="Z2393" s="2">
        <v>0</v>
      </c>
      <c r="AA2393" s="2"/>
      <c r="AB2393" s="2"/>
      <c r="AC2393" s="2"/>
      <c r="AD2393" s="2"/>
      <c r="AE2393" s="2" t="s">
        <v>123</v>
      </c>
      <c r="AF2393" s="2" t="s">
        <v>124</v>
      </c>
      <c r="AG2393" s="2" t="s">
        <v>125</v>
      </c>
      <c r="AH2393" s="2" t="s">
        <v>69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2983</v>
      </c>
      <c r="B2394" s="2" t="s">
        <v>2980</v>
      </c>
      <c r="C2394" s="2" t="s">
        <v>47</v>
      </c>
      <c r="D2394" s="2" t="s">
        <v>531</v>
      </c>
      <c r="E2394" s="2" t="s">
        <v>227</v>
      </c>
      <c r="F2394" s="2" t="s">
        <v>228</v>
      </c>
      <c r="G2394" s="2" t="s">
        <v>181</v>
      </c>
      <c r="H2394" s="2" t="s">
        <v>1343</v>
      </c>
      <c r="I2394" s="2" t="s">
        <v>53</v>
      </c>
      <c r="J2394" s="2" t="s">
        <v>533</v>
      </c>
      <c r="K2394" s="2" t="s">
        <v>533</v>
      </c>
      <c r="L2394" s="2" t="s">
        <v>534</v>
      </c>
      <c r="M2394" s="2" t="s">
        <v>82</v>
      </c>
      <c r="N2394" s="3">
        <v>1730.38</v>
      </c>
      <c r="O2394" s="3" t="s">
        <v>120</v>
      </c>
      <c r="P2394" s="2"/>
      <c r="Q2394" s="2"/>
      <c r="R2394" s="2" t="s">
        <v>121</v>
      </c>
      <c r="S2394" s="2"/>
      <c r="T2394" s="2" t="s">
        <v>108</v>
      </c>
      <c r="U2394" s="2"/>
      <c r="V2394" s="2"/>
      <c r="W2394" s="2" t="s">
        <v>122</v>
      </c>
      <c r="X2394" s="2" t="s">
        <v>64</v>
      </c>
      <c r="Y2394" s="2" t="s">
        <v>65</v>
      </c>
      <c r="Z2394" s="2">
        <v>0</v>
      </c>
      <c r="AA2394" s="2"/>
      <c r="AB2394" s="2"/>
      <c r="AC2394" s="2"/>
      <c r="AD2394" s="2"/>
      <c r="AE2394" s="2" t="s">
        <v>123</v>
      </c>
      <c r="AF2394" s="2" t="s">
        <v>124</v>
      </c>
      <c r="AG2394" s="2" t="s">
        <v>125</v>
      </c>
      <c r="AH2394" s="2" t="s">
        <v>69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2984</v>
      </c>
      <c r="B2395" s="2" t="s">
        <v>2980</v>
      </c>
      <c r="C2395" s="2" t="s">
        <v>47</v>
      </c>
      <c r="D2395" s="2" t="s">
        <v>531</v>
      </c>
      <c r="E2395" s="2" t="s">
        <v>227</v>
      </c>
      <c r="F2395" s="2" t="s">
        <v>228</v>
      </c>
      <c r="G2395" s="2" t="s">
        <v>181</v>
      </c>
      <c r="H2395" s="2" t="s">
        <v>1343</v>
      </c>
      <c r="I2395" s="2" t="s">
        <v>53</v>
      </c>
      <c r="J2395" s="2" t="s">
        <v>533</v>
      </c>
      <c r="K2395" s="2" t="s">
        <v>533</v>
      </c>
      <c r="L2395" s="2" t="s">
        <v>534</v>
      </c>
      <c r="M2395" s="2" t="s">
        <v>86</v>
      </c>
      <c r="N2395" s="3">
        <v>1730.38</v>
      </c>
      <c r="O2395" s="3" t="s">
        <v>120</v>
      </c>
      <c r="P2395" s="2"/>
      <c r="Q2395" s="2"/>
      <c r="R2395" s="2" t="s">
        <v>121</v>
      </c>
      <c r="S2395" s="2"/>
      <c r="T2395" s="2" t="s">
        <v>108</v>
      </c>
      <c r="U2395" s="2"/>
      <c r="V2395" s="2"/>
      <c r="W2395" s="2" t="s">
        <v>122</v>
      </c>
      <c r="X2395" s="2" t="s">
        <v>64</v>
      </c>
      <c r="Y2395" s="2" t="s">
        <v>65</v>
      </c>
      <c r="Z2395" s="2">
        <v>0</v>
      </c>
      <c r="AA2395" s="2"/>
      <c r="AB2395" s="2"/>
      <c r="AC2395" s="2"/>
      <c r="AD2395" s="2"/>
      <c r="AE2395" s="2" t="s">
        <v>123</v>
      </c>
      <c r="AF2395" s="2" t="s">
        <v>124</v>
      </c>
      <c r="AG2395" s="2" t="s">
        <v>125</v>
      </c>
      <c r="AH2395" s="2" t="s">
        <v>69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2985</v>
      </c>
      <c r="B2396" s="2" t="s">
        <v>2980</v>
      </c>
      <c r="C2396" s="2" t="s">
        <v>47</v>
      </c>
      <c r="D2396" s="2" t="s">
        <v>531</v>
      </c>
      <c r="E2396" s="2" t="s">
        <v>227</v>
      </c>
      <c r="F2396" s="2" t="s">
        <v>228</v>
      </c>
      <c r="G2396" s="2" t="s">
        <v>181</v>
      </c>
      <c r="H2396" s="2" t="s">
        <v>1343</v>
      </c>
      <c r="I2396" s="2" t="s">
        <v>53</v>
      </c>
      <c r="J2396" s="2" t="s">
        <v>533</v>
      </c>
      <c r="K2396" s="2" t="s">
        <v>533</v>
      </c>
      <c r="L2396" s="2" t="s">
        <v>534</v>
      </c>
      <c r="M2396" s="2" t="s">
        <v>91</v>
      </c>
      <c r="N2396" s="3">
        <v>1730.38</v>
      </c>
      <c r="O2396" s="3" t="s">
        <v>120</v>
      </c>
      <c r="P2396" s="2"/>
      <c r="Q2396" s="2"/>
      <c r="R2396" s="2" t="s">
        <v>121</v>
      </c>
      <c r="S2396" s="2"/>
      <c r="T2396" s="2" t="s">
        <v>108</v>
      </c>
      <c r="U2396" s="2"/>
      <c r="V2396" s="2"/>
      <c r="W2396" s="2" t="s">
        <v>122</v>
      </c>
      <c r="X2396" s="2" t="s">
        <v>64</v>
      </c>
      <c r="Y2396" s="2" t="s">
        <v>65</v>
      </c>
      <c r="Z2396" s="2">
        <v>0</v>
      </c>
      <c r="AA2396" s="2"/>
      <c r="AB2396" s="2"/>
      <c r="AC2396" s="2"/>
      <c r="AD2396" s="2"/>
      <c r="AE2396" s="2" t="s">
        <v>123</v>
      </c>
      <c r="AF2396" s="2" t="s">
        <v>124</v>
      </c>
      <c r="AG2396" s="2" t="s">
        <v>125</v>
      </c>
      <c r="AH2396" s="2" t="s">
        <v>69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2986</v>
      </c>
      <c r="B2397" s="2" t="s">
        <v>2980</v>
      </c>
      <c r="C2397" s="2" t="s">
        <v>47</v>
      </c>
      <c r="D2397" s="2" t="s">
        <v>531</v>
      </c>
      <c r="E2397" s="2" t="s">
        <v>227</v>
      </c>
      <c r="F2397" s="2" t="s">
        <v>228</v>
      </c>
      <c r="G2397" s="2" t="s">
        <v>181</v>
      </c>
      <c r="H2397" s="2" t="s">
        <v>1343</v>
      </c>
      <c r="I2397" s="2" t="s">
        <v>53</v>
      </c>
      <c r="J2397" s="2" t="s">
        <v>533</v>
      </c>
      <c r="K2397" s="2" t="s">
        <v>533</v>
      </c>
      <c r="L2397" s="2" t="s">
        <v>534</v>
      </c>
      <c r="M2397" s="2" t="s">
        <v>95</v>
      </c>
      <c r="N2397" s="3">
        <v>1730.38</v>
      </c>
      <c r="O2397" s="3" t="s">
        <v>120</v>
      </c>
      <c r="P2397" s="2"/>
      <c r="Q2397" s="2"/>
      <c r="R2397" s="2" t="s">
        <v>121</v>
      </c>
      <c r="S2397" s="2"/>
      <c r="T2397" s="2" t="s">
        <v>108</v>
      </c>
      <c r="U2397" s="2"/>
      <c r="V2397" s="2"/>
      <c r="W2397" s="2" t="s">
        <v>122</v>
      </c>
      <c r="X2397" s="2" t="s">
        <v>64</v>
      </c>
      <c r="Y2397" s="2" t="s">
        <v>65</v>
      </c>
      <c r="Z2397" s="2">
        <v>0</v>
      </c>
      <c r="AA2397" s="2"/>
      <c r="AB2397" s="2"/>
      <c r="AC2397" s="2"/>
      <c r="AD2397" s="2"/>
      <c r="AE2397" s="2" t="s">
        <v>123</v>
      </c>
      <c r="AF2397" s="2" t="s">
        <v>124</v>
      </c>
      <c r="AG2397" s="2" t="s">
        <v>125</v>
      </c>
      <c r="AH2397" s="2" t="s">
        <v>69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2987</v>
      </c>
      <c r="B2398" s="2" t="s">
        <v>2980</v>
      </c>
      <c r="C2398" s="2" t="s">
        <v>47</v>
      </c>
      <c r="D2398" s="2" t="s">
        <v>531</v>
      </c>
      <c r="E2398" s="2" t="s">
        <v>227</v>
      </c>
      <c r="F2398" s="2" t="s">
        <v>228</v>
      </c>
      <c r="G2398" s="2" t="s">
        <v>181</v>
      </c>
      <c r="H2398" s="2" t="s">
        <v>1343</v>
      </c>
      <c r="I2398" s="2" t="s">
        <v>53</v>
      </c>
      <c r="J2398" s="2" t="s">
        <v>533</v>
      </c>
      <c r="K2398" s="2" t="s">
        <v>533</v>
      </c>
      <c r="L2398" s="2" t="s">
        <v>534</v>
      </c>
      <c r="M2398" s="2" t="s">
        <v>100</v>
      </c>
      <c r="N2398" s="3">
        <v>1730.38</v>
      </c>
      <c r="O2398" s="3" t="s">
        <v>120</v>
      </c>
      <c r="P2398" s="2"/>
      <c r="Q2398" s="2"/>
      <c r="R2398" s="2" t="s">
        <v>121</v>
      </c>
      <c r="S2398" s="2"/>
      <c r="T2398" s="2" t="s">
        <v>108</v>
      </c>
      <c r="U2398" s="2"/>
      <c r="V2398" s="2"/>
      <c r="W2398" s="2" t="s">
        <v>122</v>
      </c>
      <c r="X2398" s="2" t="s">
        <v>64</v>
      </c>
      <c r="Y2398" s="2" t="s">
        <v>65</v>
      </c>
      <c r="Z2398" s="2">
        <v>0</v>
      </c>
      <c r="AA2398" s="2"/>
      <c r="AB2398" s="2"/>
      <c r="AC2398" s="2"/>
      <c r="AD2398" s="2"/>
      <c r="AE2398" s="2" t="s">
        <v>123</v>
      </c>
      <c r="AF2398" s="2" t="s">
        <v>124</v>
      </c>
      <c r="AG2398" s="2" t="s">
        <v>125</v>
      </c>
      <c r="AH2398" s="2" t="s">
        <v>69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2988</v>
      </c>
      <c r="B2399" s="2" t="s">
        <v>2980</v>
      </c>
      <c r="C2399" s="2" t="s">
        <v>47</v>
      </c>
      <c r="D2399" s="2" t="s">
        <v>531</v>
      </c>
      <c r="E2399" s="2" t="s">
        <v>227</v>
      </c>
      <c r="F2399" s="2" t="s">
        <v>228</v>
      </c>
      <c r="G2399" s="2" t="s">
        <v>181</v>
      </c>
      <c r="H2399" s="2" t="s">
        <v>1343</v>
      </c>
      <c r="I2399" s="2"/>
      <c r="J2399" s="2"/>
      <c r="K2399" s="2"/>
      <c r="L2399" s="2"/>
      <c r="M2399" s="2" t="s">
        <v>104</v>
      </c>
      <c r="N2399" s="3"/>
      <c r="O2399" s="3"/>
      <c r="P2399" s="4">
        <v>0.0</v>
      </c>
      <c r="Q2399" s="2" t="s">
        <v>105</v>
      </c>
      <c r="R2399" s="2" t="s">
        <v>106</v>
      </c>
      <c r="S2399" s="2" t="s">
        <v>107</v>
      </c>
      <c r="T2399" s="2" t="s">
        <v>108</v>
      </c>
      <c r="U2399" s="4">
        <f>0.0</f>
        <v>0.0</v>
      </c>
      <c r="V2399" s="2" t="s">
        <v>109</v>
      </c>
      <c r="W2399" s="2" t="s">
        <v>110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134</v>
      </c>
      <c r="AH2399" s="2" t="s">
        <v>69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2989</v>
      </c>
      <c r="B2400" s="2" t="s">
        <v>2990</v>
      </c>
      <c r="C2400" s="2" t="s">
        <v>47</v>
      </c>
      <c r="D2400" s="2" t="s">
        <v>864</v>
      </c>
      <c r="E2400" s="2" t="s">
        <v>799</v>
      </c>
      <c r="F2400" s="2" t="s">
        <v>50</v>
      </c>
      <c r="G2400" s="2" t="s">
        <v>181</v>
      </c>
      <c r="H2400" s="2" t="s">
        <v>243</v>
      </c>
      <c r="I2400" s="2" t="s">
        <v>53</v>
      </c>
      <c r="J2400" s="2" t="s">
        <v>180</v>
      </c>
      <c r="K2400" s="2" t="s">
        <v>180</v>
      </c>
      <c r="L2400" s="2" t="s">
        <v>181</v>
      </c>
      <c r="M2400" s="2" t="s">
        <v>56</v>
      </c>
      <c r="N2400" s="3">
        <v>84.62</v>
      </c>
      <c r="O2400" s="3" t="s">
        <v>182</v>
      </c>
      <c r="P2400" s="4">
        <f>IF(O2400="吨",N2400*1000,IF(O2400="万立方米",N2400*10000,""))</f>
        <v>846200.0</v>
      </c>
      <c r="Q2400" s="2" t="s">
        <v>183</v>
      </c>
      <c r="R2400" s="2" t="s">
        <v>184</v>
      </c>
      <c r="S2400" s="2" t="s">
        <v>185</v>
      </c>
      <c r="T2400" s="2" t="s">
        <v>75</v>
      </c>
      <c r="U2400" s="4">
        <f>0.001</f>
        <v>0.001</v>
      </c>
      <c r="V2400" s="2" t="s">
        <v>186</v>
      </c>
      <c r="W2400" s="2" t="s">
        <v>187</v>
      </c>
      <c r="X2400" s="2" t="s">
        <v>64</v>
      </c>
      <c r="Y2400" s="2" t="s">
        <v>65</v>
      </c>
      <c r="Z2400" s="2">
        <v>0</v>
      </c>
      <c r="AA2400" s="2"/>
      <c r="AB2400" s="2"/>
      <c r="AC2400" s="4">
        <f>P2400*U2400/1000000</f>
        <v>0.0008462000000000001</v>
      </c>
      <c r="AD2400" s="4">
        <f>AC2400*(1-Z2400/100)</f>
        <v>0.0008462000000000001</v>
      </c>
      <c r="AE2400" s="2" t="s">
        <v>66</v>
      </c>
      <c r="AF2400" s="2" t="s">
        <v>67</v>
      </c>
      <c r="AG2400" s="2"/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2991</v>
      </c>
      <c r="B2401" s="2" t="s">
        <v>2990</v>
      </c>
      <c r="C2401" s="2" t="s">
        <v>47</v>
      </c>
      <c r="D2401" s="2" t="s">
        <v>864</v>
      </c>
      <c r="E2401" s="2" t="s">
        <v>799</v>
      </c>
      <c r="F2401" s="2" t="s">
        <v>50</v>
      </c>
      <c r="G2401" s="2" t="s">
        <v>181</v>
      </c>
      <c r="H2401" s="2" t="s">
        <v>243</v>
      </c>
      <c r="I2401" s="2" t="s">
        <v>53</v>
      </c>
      <c r="J2401" s="2" t="s">
        <v>180</v>
      </c>
      <c r="K2401" s="2" t="s">
        <v>180</v>
      </c>
      <c r="L2401" s="2" t="s">
        <v>181</v>
      </c>
      <c r="M2401" s="2" t="s">
        <v>73</v>
      </c>
      <c r="N2401" s="3">
        <v>84.62</v>
      </c>
      <c r="O2401" s="3" t="s">
        <v>182</v>
      </c>
      <c r="P2401" s="4">
        <f>IF(O2401="吨",N2401*1000,IF(O2401="万立方米",N2401*10000,""))</f>
        <v>846200.0</v>
      </c>
      <c r="Q2401" s="2" t="s">
        <v>183</v>
      </c>
      <c r="R2401" s="2" t="s">
        <v>184</v>
      </c>
      <c r="S2401" s="2" t="s">
        <v>189</v>
      </c>
      <c r="T2401" s="2" t="s">
        <v>75</v>
      </c>
      <c r="U2401" s="4">
        <f>0.35</f>
        <v>0.35</v>
      </c>
      <c r="V2401" s="2" t="s">
        <v>186</v>
      </c>
      <c r="W2401" s="2" t="s">
        <v>190</v>
      </c>
      <c r="X2401" s="2" t="s">
        <v>64</v>
      </c>
      <c r="Y2401" s="2" t="s">
        <v>65</v>
      </c>
      <c r="Z2401" s="2">
        <v>0</v>
      </c>
      <c r="AA2401" s="2"/>
      <c r="AB2401" s="2"/>
      <c r="AC2401" s="4">
        <f>P2401*U2401/1000000</f>
        <v>0.29617</v>
      </c>
      <c r="AD2401" s="4">
        <f>AC2401*(1-Z2401/100)</f>
        <v>0.29617</v>
      </c>
      <c r="AE2401" s="2" t="s">
        <v>66</v>
      </c>
      <c r="AF2401" s="2" t="s">
        <v>67</v>
      </c>
      <c r="AG2401" s="2"/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2992</v>
      </c>
      <c r="B2402" s="2" t="s">
        <v>2990</v>
      </c>
      <c r="C2402" s="2" t="s">
        <v>47</v>
      </c>
      <c r="D2402" s="2" t="s">
        <v>864</v>
      </c>
      <c r="E2402" s="2" t="s">
        <v>799</v>
      </c>
      <c r="F2402" s="2" t="s">
        <v>50</v>
      </c>
      <c r="G2402" s="2" t="s">
        <v>181</v>
      </c>
      <c r="H2402" s="2" t="s">
        <v>243</v>
      </c>
      <c r="I2402" s="2" t="s">
        <v>53</v>
      </c>
      <c r="J2402" s="2" t="s">
        <v>180</v>
      </c>
      <c r="K2402" s="2" t="s">
        <v>180</v>
      </c>
      <c r="L2402" s="2" t="s">
        <v>181</v>
      </c>
      <c r="M2402" s="2" t="s">
        <v>78</v>
      </c>
      <c r="N2402" s="3">
        <v>84.62</v>
      </c>
      <c r="O2402" s="3" t="s">
        <v>182</v>
      </c>
      <c r="P2402" s="4">
        <f>IF(O2402="吨",N2402*1000,IF(O2402="万立方米",N2402*10000,""))</f>
        <v>846200.0</v>
      </c>
      <c r="Q2402" s="2" t="s">
        <v>183</v>
      </c>
      <c r="R2402" s="2" t="s">
        <v>184</v>
      </c>
      <c r="S2402" s="2" t="s">
        <v>192</v>
      </c>
      <c r="T2402" s="2" t="s">
        <v>75</v>
      </c>
      <c r="U2402" s="4">
        <f>1.2</f>
        <v>1.2</v>
      </c>
      <c r="V2402" s="2" t="s">
        <v>186</v>
      </c>
      <c r="W2402" s="2" t="s">
        <v>193</v>
      </c>
      <c r="X2402" s="2" t="s">
        <v>64</v>
      </c>
      <c r="Y2402" s="2" t="s">
        <v>65</v>
      </c>
      <c r="Z2402" s="2">
        <v>0</v>
      </c>
      <c r="AA2402" s="2"/>
      <c r="AB2402" s="2"/>
      <c r="AC2402" s="4">
        <f>P2402*U2402/1000000</f>
        <v>1.01544</v>
      </c>
      <c r="AD2402" s="4">
        <f>AC2402*(1-Z2402/100)</f>
        <v>1.01544</v>
      </c>
      <c r="AE2402" s="2" t="s">
        <v>66</v>
      </c>
      <c r="AF2402" s="2" t="s">
        <v>67</v>
      </c>
      <c r="AG2402" s="2"/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2993</v>
      </c>
      <c r="B2403" s="2" t="s">
        <v>2990</v>
      </c>
      <c r="C2403" s="2" t="s">
        <v>47</v>
      </c>
      <c r="D2403" s="2" t="s">
        <v>864</v>
      </c>
      <c r="E2403" s="2" t="s">
        <v>799</v>
      </c>
      <c r="F2403" s="2" t="s">
        <v>50</v>
      </c>
      <c r="G2403" s="2" t="s">
        <v>181</v>
      </c>
      <c r="H2403" s="2" t="s">
        <v>243</v>
      </c>
      <c r="I2403" s="2" t="s">
        <v>53</v>
      </c>
      <c r="J2403" s="2" t="s">
        <v>180</v>
      </c>
      <c r="K2403" s="2" t="s">
        <v>180</v>
      </c>
      <c r="L2403" s="2" t="s">
        <v>181</v>
      </c>
      <c r="M2403" s="2" t="s">
        <v>82</v>
      </c>
      <c r="N2403" s="3">
        <v>84.62</v>
      </c>
      <c r="O2403" s="3" t="s">
        <v>182</v>
      </c>
      <c r="P2403" s="4">
        <f>IF(O2403="吨",N2403*1000,IF(O2403="万立方米",N2403*10000,""))</f>
        <v>846200.0</v>
      </c>
      <c r="Q2403" s="2" t="s">
        <v>183</v>
      </c>
      <c r="R2403" s="2" t="s">
        <v>184</v>
      </c>
      <c r="S2403" s="2" t="s">
        <v>195</v>
      </c>
      <c r="T2403" s="2" t="s">
        <v>75</v>
      </c>
      <c r="U2403" s="4">
        <f>0.002</f>
        <v>0.002</v>
      </c>
      <c r="V2403" s="2" t="s">
        <v>186</v>
      </c>
      <c r="W2403" s="2" t="s">
        <v>196</v>
      </c>
      <c r="X2403" s="2" t="s">
        <v>64</v>
      </c>
      <c r="Y2403" s="2" t="s">
        <v>65</v>
      </c>
      <c r="Z2403" s="2">
        <v>0</v>
      </c>
      <c r="AA2403" s="2"/>
      <c r="AB2403" s="2"/>
      <c r="AC2403" s="4">
        <f>P2403*U2403/1000000</f>
        <v>0.0016924000000000002</v>
      </c>
      <c r="AD2403" s="4">
        <f>AC2403*(1-Z2403/100)</f>
        <v>0.0016924000000000002</v>
      </c>
      <c r="AE2403" s="2" t="s">
        <v>66</v>
      </c>
      <c r="AF2403" s="2" t="s">
        <v>67</v>
      </c>
      <c r="AG2403" s="2"/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2994</v>
      </c>
      <c r="B2404" s="2" t="s">
        <v>2990</v>
      </c>
      <c r="C2404" s="2" t="s">
        <v>47</v>
      </c>
      <c r="D2404" s="2" t="s">
        <v>864</v>
      </c>
      <c r="E2404" s="2" t="s">
        <v>799</v>
      </c>
      <c r="F2404" s="2" t="s">
        <v>50</v>
      </c>
      <c r="G2404" s="2" t="s">
        <v>181</v>
      </c>
      <c r="H2404" s="2" t="s">
        <v>243</v>
      </c>
      <c r="I2404" s="2" t="s">
        <v>53</v>
      </c>
      <c r="J2404" s="2" t="s">
        <v>180</v>
      </c>
      <c r="K2404" s="2" t="s">
        <v>180</v>
      </c>
      <c r="L2404" s="2" t="s">
        <v>181</v>
      </c>
      <c r="M2404" s="2" t="s">
        <v>86</v>
      </c>
      <c r="N2404" s="3">
        <v>84.62</v>
      </c>
      <c r="O2404" s="3" t="s">
        <v>182</v>
      </c>
      <c r="P2404" s="4">
        <f>IF(O2404="吨",N2404*1000,IF(O2404="万立方米",N2404*10000,""))</f>
        <v>846200.0</v>
      </c>
      <c r="Q2404" s="2" t="s">
        <v>183</v>
      </c>
      <c r="R2404" s="2" t="s">
        <v>184</v>
      </c>
      <c r="S2404" s="2" t="s">
        <v>198</v>
      </c>
      <c r="T2404" s="2" t="s">
        <v>75</v>
      </c>
      <c r="U2404" s="4">
        <f>0.01</f>
        <v>0.01</v>
      </c>
      <c r="V2404" s="2" t="s">
        <v>186</v>
      </c>
      <c r="W2404" s="2" t="s">
        <v>199</v>
      </c>
      <c r="X2404" s="2" t="s">
        <v>64</v>
      </c>
      <c r="Y2404" s="2" t="s">
        <v>65</v>
      </c>
      <c r="Z2404" s="2">
        <v>0</v>
      </c>
      <c r="AA2404" s="2"/>
      <c r="AB2404" s="2"/>
      <c r="AC2404" s="4">
        <f>P2404*U2404/1000000</f>
        <v>0.008462</v>
      </c>
      <c r="AD2404" s="4">
        <f>AC2405*(1-AA2404/100)+(AC2404-AC2405)*(1-AB2404/100)</f>
        <v>0.008462</v>
      </c>
      <c r="AE2404" s="2" t="s">
        <v>66</v>
      </c>
      <c r="AF2404" s="2" t="s">
        <v>67</v>
      </c>
      <c r="AG2404" s="2"/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2995</v>
      </c>
      <c r="B2405" s="2" t="s">
        <v>2990</v>
      </c>
      <c r="C2405" s="2" t="s">
        <v>47</v>
      </c>
      <c r="D2405" s="2" t="s">
        <v>864</v>
      </c>
      <c r="E2405" s="2" t="s">
        <v>799</v>
      </c>
      <c r="F2405" s="2" t="s">
        <v>50</v>
      </c>
      <c r="G2405" s="2" t="s">
        <v>181</v>
      </c>
      <c r="H2405" s="2" t="s">
        <v>243</v>
      </c>
      <c r="I2405" s="2" t="s">
        <v>53</v>
      </c>
      <c r="J2405" s="2" t="s">
        <v>180</v>
      </c>
      <c r="K2405" s="2" t="s">
        <v>180</v>
      </c>
      <c r="L2405" s="2" t="s">
        <v>181</v>
      </c>
      <c r="M2405" s="2" t="s">
        <v>91</v>
      </c>
      <c r="N2405" s="3">
        <v>84.62</v>
      </c>
      <c r="O2405" s="3" t="s">
        <v>182</v>
      </c>
      <c r="P2405" s="4">
        <f>IF(O2405="吨",N2405*1000,IF(O2405="万立方米",N2405*10000,""))</f>
        <v>846200.0</v>
      </c>
      <c r="Q2405" s="2" t="s">
        <v>183</v>
      </c>
      <c r="R2405" s="2" t="s">
        <v>184</v>
      </c>
      <c r="S2405" s="2" t="s">
        <v>201</v>
      </c>
      <c r="T2405" s="2" t="s">
        <v>75</v>
      </c>
      <c r="U2405" s="4">
        <f>0.005</f>
        <v>0.005</v>
      </c>
      <c r="V2405" s="2" t="s">
        <v>186</v>
      </c>
      <c r="W2405" s="2" t="s">
        <v>202</v>
      </c>
      <c r="X2405" s="2" t="s">
        <v>64</v>
      </c>
      <c r="Y2405" s="2" t="s">
        <v>65</v>
      </c>
      <c r="Z2405" s="2">
        <v>0</v>
      </c>
      <c r="AA2405" s="2"/>
      <c r="AB2405" s="2"/>
      <c r="AC2405" s="4">
        <f>P2405*U2405/1000000</f>
        <v>0.004231</v>
      </c>
      <c r="AD2405" s="4">
        <f>AC2405*(1-Z2405/100)</f>
        <v>0.004231</v>
      </c>
      <c r="AE2405" s="2" t="s">
        <v>66</v>
      </c>
      <c r="AF2405" s="2" t="s">
        <v>67</v>
      </c>
      <c r="AG2405" s="2"/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2996</v>
      </c>
      <c r="B2406" s="2" t="s">
        <v>2990</v>
      </c>
      <c r="C2406" s="2" t="s">
        <v>47</v>
      </c>
      <c r="D2406" s="2" t="s">
        <v>864</v>
      </c>
      <c r="E2406" s="2" t="s">
        <v>799</v>
      </c>
      <c r="F2406" s="2" t="s">
        <v>50</v>
      </c>
      <c r="G2406" s="2" t="s">
        <v>181</v>
      </c>
      <c r="H2406" s="2" t="s">
        <v>243</v>
      </c>
      <c r="I2406" s="2" t="s">
        <v>53</v>
      </c>
      <c r="J2406" s="2" t="s">
        <v>180</v>
      </c>
      <c r="K2406" s="2" t="s">
        <v>180</v>
      </c>
      <c r="L2406" s="2" t="s">
        <v>181</v>
      </c>
      <c r="M2406" s="2" t="s">
        <v>95</v>
      </c>
      <c r="N2406" s="3">
        <v>84.62</v>
      </c>
      <c r="O2406" s="3" t="s">
        <v>182</v>
      </c>
      <c r="P2406" s="4">
        <f>IF(O2406="吨",N2406*1000,IF(O2406="万立方米",N2406*10000,""))</f>
        <v>846200.0</v>
      </c>
      <c r="Q2406" s="2" t="s">
        <v>183</v>
      </c>
      <c r="R2406" s="2" t="s">
        <v>184</v>
      </c>
      <c r="S2406" s="2" t="s">
        <v>204</v>
      </c>
      <c r="T2406" s="2" t="s">
        <v>75</v>
      </c>
      <c r="U2406" s="4">
        <f>0.005</f>
        <v>0.005</v>
      </c>
      <c r="V2406" s="2" t="s">
        <v>186</v>
      </c>
      <c r="W2406" s="2" t="s">
        <v>205</v>
      </c>
      <c r="X2406" s="2" t="s">
        <v>64</v>
      </c>
      <c r="Y2406" s="2" t="s">
        <v>65</v>
      </c>
      <c r="Z2406" s="2">
        <v>0</v>
      </c>
      <c r="AA2406" s="2"/>
      <c r="AB2406" s="2"/>
      <c r="AC2406" s="4">
        <f>P2406*U2406/1000000</f>
        <v>0.004231</v>
      </c>
      <c r="AD2406" s="4">
        <f>AC2406*(1-Z2406/100)</f>
        <v>0.004231</v>
      </c>
      <c r="AE2406" s="2" t="s">
        <v>66</v>
      </c>
      <c r="AF2406" s="2" t="s">
        <v>67</v>
      </c>
      <c r="AG2406" s="2"/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2997</v>
      </c>
      <c r="B2407" s="2" t="s">
        <v>2990</v>
      </c>
      <c r="C2407" s="2" t="s">
        <v>47</v>
      </c>
      <c r="D2407" s="2" t="s">
        <v>864</v>
      </c>
      <c r="E2407" s="2" t="s">
        <v>799</v>
      </c>
      <c r="F2407" s="2" t="s">
        <v>50</v>
      </c>
      <c r="G2407" s="2" t="s">
        <v>181</v>
      </c>
      <c r="H2407" s="2" t="s">
        <v>243</v>
      </c>
      <c r="I2407" s="2" t="s">
        <v>53</v>
      </c>
      <c r="J2407" s="2" t="s">
        <v>180</v>
      </c>
      <c r="K2407" s="2" t="s">
        <v>180</v>
      </c>
      <c r="L2407" s="2" t="s">
        <v>181</v>
      </c>
      <c r="M2407" s="2" t="s">
        <v>100</v>
      </c>
      <c r="N2407" s="3">
        <v>84.62</v>
      </c>
      <c r="O2407" s="3" t="s">
        <v>182</v>
      </c>
      <c r="P2407" s="4">
        <f>IF(O2407="吨",N2407*1000,IF(O2407="万立方米",N2407*10000,""))</f>
        <v>846200.0</v>
      </c>
      <c r="Q2407" s="2" t="s">
        <v>183</v>
      </c>
      <c r="R2407" s="2" t="s">
        <v>184</v>
      </c>
      <c r="S2407" s="2" t="s">
        <v>207</v>
      </c>
      <c r="T2407" s="2" t="s">
        <v>75</v>
      </c>
      <c r="U2407" s="4">
        <f>0.02</f>
        <v>0.02</v>
      </c>
      <c r="V2407" s="2" t="s">
        <v>186</v>
      </c>
      <c r="W2407" s="2" t="s">
        <v>208</v>
      </c>
      <c r="X2407" s="2" t="s">
        <v>64</v>
      </c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/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2998</v>
      </c>
      <c r="B2408" s="2" t="s">
        <v>2990</v>
      </c>
      <c r="C2408" s="2" t="s">
        <v>47</v>
      </c>
      <c r="D2408" s="2" t="s">
        <v>864</v>
      </c>
      <c r="E2408" s="2" t="s">
        <v>799</v>
      </c>
      <c r="F2408" s="2" t="s">
        <v>50</v>
      </c>
      <c r="G2408" s="2" t="s">
        <v>181</v>
      </c>
      <c r="H2408" s="2" t="s">
        <v>243</v>
      </c>
      <c r="I2408" s="2"/>
      <c r="J2408" s="2"/>
      <c r="K2408" s="2"/>
      <c r="L2408" s="2"/>
      <c r="M2408" s="2" t="s">
        <v>104</v>
      </c>
      <c r="N2408" s="3"/>
      <c r="O2408" s="3"/>
      <c r="P2408" s="4">
        <v>0.0</v>
      </c>
      <c r="Q2408" s="2" t="s">
        <v>105</v>
      </c>
      <c r="R2408" s="2" t="s">
        <v>106</v>
      </c>
      <c r="S2408" s="2" t="s">
        <v>107</v>
      </c>
      <c r="T2408" s="2" t="s">
        <v>108</v>
      </c>
      <c r="U2408" s="4">
        <f>0.0</f>
        <v>0.0</v>
      </c>
      <c r="V2408" s="2" t="s">
        <v>109</v>
      </c>
      <c r="W2408" s="2" t="s">
        <v>110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134</v>
      </c>
      <c r="AH2408" s="2" t="s">
        <v>69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2999</v>
      </c>
      <c r="B2409" s="2" t="s">
        <v>3000</v>
      </c>
      <c r="C2409" s="2" t="s">
        <v>47</v>
      </c>
      <c r="D2409" s="2" t="s">
        <v>1321</v>
      </c>
      <c r="E2409" s="2" t="s">
        <v>346</v>
      </c>
      <c r="F2409" s="2" t="s">
        <v>116</v>
      </c>
      <c r="G2409" s="2" t="s">
        <v>51</v>
      </c>
      <c r="H2409" s="2" t="s">
        <v>243</v>
      </c>
      <c r="I2409" s="2" t="s">
        <v>53</v>
      </c>
      <c r="J2409" s="2" t="s">
        <v>270</v>
      </c>
      <c r="K2409" s="2" t="s">
        <v>55</v>
      </c>
      <c r="L2409" s="2" t="s">
        <v>51</v>
      </c>
      <c r="M2409" s="2" t="s">
        <v>56</v>
      </c>
      <c r="N2409" s="3">
        <v>38797</v>
      </c>
      <c r="O2409" s="3" t="s">
        <v>57</v>
      </c>
      <c r="P2409" s="4">
        <f>IF(O2409="吨",N2409*1000,IF(O2409="万立方米",N2409*10000,""))</f>
        <v>38797000.0</v>
      </c>
      <c r="Q2409" s="2" t="s">
        <v>58</v>
      </c>
      <c r="R2409" s="2" t="s">
        <v>59</v>
      </c>
      <c r="S2409" s="2" t="s">
        <v>60</v>
      </c>
      <c r="T2409" s="2" t="s">
        <v>61</v>
      </c>
      <c r="U2409" s="4">
        <f>0.06</f>
        <v>0.06</v>
      </c>
      <c r="V2409" s="2" t="s">
        <v>62</v>
      </c>
      <c r="W2409" s="2" t="s">
        <v>63</v>
      </c>
      <c r="X2409" s="2" t="s">
        <v>64</v>
      </c>
      <c r="Y2409" s="2" t="s">
        <v>65</v>
      </c>
      <c r="Z2409" s="2">
        <v>0</v>
      </c>
      <c r="AA2409" s="2"/>
      <c r="AB2409" s="2"/>
      <c r="AC2409" s="4">
        <f>P2409*U2409/1000000</f>
        <v>2.32782</v>
      </c>
      <c r="AD2409" s="4">
        <f>AC2409*(1-Z2409/100)</f>
        <v>2.32782</v>
      </c>
      <c r="AE2409" s="2" t="s">
        <v>66</v>
      </c>
      <c r="AF2409" s="2" t="s">
        <v>67</v>
      </c>
      <c r="AG2409" s="2"/>
      <c r="AH2409" s="2" t="s">
        <v>69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3001</v>
      </c>
      <c r="B2410" s="2" t="s">
        <v>3000</v>
      </c>
      <c r="C2410" s="2" t="s">
        <v>47</v>
      </c>
      <c r="D2410" s="2" t="s">
        <v>1321</v>
      </c>
      <c r="E2410" s="2" t="s">
        <v>346</v>
      </c>
      <c r="F2410" s="2" t="s">
        <v>116</v>
      </c>
      <c r="G2410" s="2" t="s">
        <v>51</v>
      </c>
      <c r="H2410" s="2" t="s">
        <v>243</v>
      </c>
      <c r="I2410" s="2" t="s">
        <v>53</v>
      </c>
      <c r="J2410" s="2" t="s">
        <v>270</v>
      </c>
      <c r="K2410" s="2" t="s">
        <v>55</v>
      </c>
      <c r="L2410" s="2" t="s">
        <v>51</v>
      </c>
      <c r="M2410" s="2" t="s">
        <v>73</v>
      </c>
      <c r="N2410" s="3">
        <v>38797</v>
      </c>
      <c r="O2410" s="3" t="s">
        <v>57</v>
      </c>
      <c r="P2410" s="4">
        <f>IF(O2410="吨",N2410*1000,IF(O2410="万立方米",N2410*10000,""))</f>
        <v>38797000.0</v>
      </c>
      <c r="Q2410" s="2" t="s">
        <v>58</v>
      </c>
      <c r="R2410" s="2" t="s">
        <v>59</v>
      </c>
      <c r="S2410" s="2" t="s">
        <v>74</v>
      </c>
      <c r="T2410" s="2" t="s">
        <v>75</v>
      </c>
      <c r="U2410" s="4">
        <f>1.5</f>
        <v>1.5</v>
      </c>
      <c r="V2410" s="2" t="s">
        <v>62</v>
      </c>
      <c r="W2410" s="2" t="s">
        <v>76</v>
      </c>
      <c r="X2410" s="2" t="s">
        <v>64</v>
      </c>
      <c r="Y2410" s="2" t="s">
        <v>65</v>
      </c>
      <c r="Z2410" s="2">
        <v>0</v>
      </c>
      <c r="AA2410" s="2"/>
      <c r="AB2410" s="2"/>
      <c r="AC2410" s="4">
        <f>P2410*U2410/1000000</f>
        <v>58.1955</v>
      </c>
      <c r="AD2410" s="4">
        <f>AC2410*(1-Z2410/100)</f>
        <v>58.1955</v>
      </c>
      <c r="AE2410" s="2" t="s">
        <v>66</v>
      </c>
      <c r="AF2410" s="2" t="s">
        <v>67</v>
      </c>
      <c r="AG2410" s="2"/>
      <c r="AH2410" s="2" t="s">
        <v>69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3002</v>
      </c>
      <c r="B2411" s="2" t="s">
        <v>3000</v>
      </c>
      <c r="C2411" s="2" t="s">
        <v>47</v>
      </c>
      <c r="D2411" s="2" t="s">
        <v>1321</v>
      </c>
      <c r="E2411" s="2" t="s">
        <v>346</v>
      </c>
      <c r="F2411" s="2" t="s">
        <v>116</v>
      </c>
      <c r="G2411" s="2" t="s">
        <v>51</v>
      </c>
      <c r="H2411" s="2" t="s">
        <v>243</v>
      </c>
      <c r="I2411" s="2" t="s">
        <v>53</v>
      </c>
      <c r="J2411" s="2" t="s">
        <v>270</v>
      </c>
      <c r="K2411" s="2" t="s">
        <v>55</v>
      </c>
      <c r="L2411" s="2" t="s">
        <v>51</v>
      </c>
      <c r="M2411" s="2" t="s">
        <v>78</v>
      </c>
      <c r="N2411" s="3">
        <v>38797</v>
      </c>
      <c r="O2411" s="3" t="s">
        <v>57</v>
      </c>
      <c r="P2411" s="4">
        <f>IF(O2411="吨",N2411*1000,IF(O2411="万立方米",N2411*10000,""))</f>
        <v>38797000.0</v>
      </c>
      <c r="Q2411" s="2" t="s">
        <v>58</v>
      </c>
      <c r="R2411" s="2" t="s">
        <v>59</v>
      </c>
      <c r="S2411" s="2" t="s">
        <v>79</v>
      </c>
      <c r="T2411" s="2" t="s">
        <v>75</v>
      </c>
      <c r="U2411" s="4">
        <f>6.0</f>
        <v>6.0</v>
      </c>
      <c r="V2411" s="2" t="s">
        <v>62</v>
      </c>
      <c r="W2411" s="2" t="s">
        <v>80</v>
      </c>
      <c r="X2411" s="2" t="s">
        <v>64</v>
      </c>
      <c r="Y2411" s="2" t="s">
        <v>65</v>
      </c>
      <c r="Z2411" s="2">
        <v>0</v>
      </c>
      <c r="AA2411" s="2"/>
      <c r="AB2411" s="2"/>
      <c r="AC2411" s="4">
        <f>P2411*U2411/1000000</f>
        <v>232.782</v>
      </c>
      <c r="AD2411" s="4">
        <f>AC2411*(1-Z2411/100)</f>
        <v>232.782</v>
      </c>
      <c r="AE2411" s="2" t="s">
        <v>66</v>
      </c>
      <c r="AF2411" s="2" t="s">
        <v>67</v>
      </c>
      <c r="AG2411" s="2"/>
      <c r="AH2411" s="2" t="s">
        <v>69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3003</v>
      </c>
      <c r="B2412" s="2" t="s">
        <v>3000</v>
      </c>
      <c r="C2412" s="2" t="s">
        <v>47</v>
      </c>
      <c r="D2412" s="2" t="s">
        <v>1321</v>
      </c>
      <c r="E2412" s="2" t="s">
        <v>346</v>
      </c>
      <c r="F2412" s="2" t="s">
        <v>116</v>
      </c>
      <c r="G2412" s="2" t="s">
        <v>51</v>
      </c>
      <c r="H2412" s="2" t="s">
        <v>243</v>
      </c>
      <c r="I2412" s="2" t="s">
        <v>53</v>
      </c>
      <c r="J2412" s="2" t="s">
        <v>270</v>
      </c>
      <c r="K2412" s="2" t="s">
        <v>55</v>
      </c>
      <c r="L2412" s="2" t="s">
        <v>51</v>
      </c>
      <c r="M2412" s="2" t="s">
        <v>82</v>
      </c>
      <c r="N2412" s="3">
        <v>38797</v>
      </c>
      <c r="O2412" s="3" t="s">
        <v>57</v>
      </c>
      <c r="P2412" s="4">
        <f>IF(O2412="吨",N2412*1000,IF(O2412="万立方米",N2412*10000,""))</f>
        <v>38797000.0</v>
      </c>
      <c r="Q2412" s="2" t="s">
        <v>58</v>
      </c>
      <c r="R2412" s="2" t="s">
        <v>59</v>
      </c>
      <c r="S2412" s="2" t="s">
        <v>83</v>
      </c>
      <c r="T2412" s="2" t="s">
        <v>61</v>
      </c>
      <c r="U2412" s="4">
        <f>0.35</f>
        <v>0.35</v>
      </c>
      <c r="V2412" s="2" t="s">
        <v>62</v>
      </c>
      <c r="W2412" s="2" t="s">
        <v>84</v>
      </c>
      <c r="X2412" s="2" t="s">
        <v>64</v>
      </c>
      <c r="Y2412" s="2" t="s">
        <v>65</v>
      </c>
      <c r="Z2412" s="2">
        <v>0</v>
      </c>
      <c r="AA2412" s="2"/>
      <c r="AB2412" s="2"/>
      <c r="AC2412" s="4">
        <f>P2412*U2412/1000000</f>
        <v>13.57895</v>
      </c>
      <c r="AD2412" s="4">
        <f>AC2412*(1-Z2412/100)</f>
        <v>13.57895</v>
      </c>
      <c r="AE2412" s="2" t="s">
        <v>66</v>
      </c>
      <c r="AF2412" s="2" t="s">
        <v>67</v>
      </c>
      <c r="AG2412" s="2"/>
      <c r="AH2412" s="2" t="s">
        <v>69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3004</v>
      </c>
      <c r="B2413" s="2" t="s">
        <v>3000</v>
      </c>
      <c r="C2413" s="2" t="s">
        <v>47</v>
      </c>
      <c r="D2413" s="2" t="s">
        <v>1321</v>
      </c>
      <c r="E2413" s="2" t="s">
        <v>346</v>
      </c>
      <c r="F2413" s="2" t="s">
        <v>116</v>
      </c>
      <c r="G2413" s="2" t="s">
        <v>51</v>
      </c>
      <c r="H2413" s="2" t="s">
        <v>243</v>
      </c>
      <c r="I2413" s="2" t="s">
        <v>53</v>
      </c>
      <c r="J2413" s="2" t="s">
        <v>270</v>
      </c>
      <c r="K2413" s="2" t="s">
        <v>55</v>
      </c>
      <c r="L2413" s="2" t="s">
        <v>51</v>
      </c>
      <c r="M2413" s="2" t="s">
        <v>86</v>
      </c>
      <c r="N2413" s="3">
        <v>38797</v>
      </c>
      <c r="O2413" s="3" t="s">
        <v>57</v>
      </c>
      <c r="P2413" s="4">
        <f>IF(O2413="吨",N2413*1000,IF(O2413="万立方米",N2413*10000,""))</f>
        <v>38797000.0</v>
      </c>
      <c r="Q2413" s="2" t="s">
        <v>58</v>
      </c>
      <c r="R2413" s="2" t="s">
        <v>59</v>
      </c>
      <c r="S2413" s="2" t="s">
        <v>87</v>
      </c>
      <c r="T2413" s="2" t="s">
        <v>88</v>
      </c>
      <c r="U2413" s="4">
        <f>0.75</f>
        <v>0.75</v>
      </c>
      <c r="V2413" s="2" t="s">
        <v>62</v>
      </c>
      <c r="W2413" s="2" t="s">
        <v>89</v>
      </c>
      <c r="X2413" s="2" t="s">
        <v>64</v>
      </c>
      <c r="Y2413" s="2" t="s">
        <v>65</v>
      </c>
      <c r="Z2413" s="2">
        <v>0</v>
      </c>
      <c r="AA2413" s="2"/>
      <c r="AB2413" s="2"/>
      <c r="AC2413" s="4">
        <f>P2413*U2413/1000000</f>
        <v>29.09775</v>
      </c>
      <c r="AD2413" s="4">
        <f>AC2414*(1-AA2413/100)+(AC2413-AC2414)*(1-AB2413/100)</f>
        <v>29.09775</v>
      </c>
      <c r="AE2413" s="2" t="s">
        <v>66</v>
      </c>
      <c r="AF2413" s="2" t="s">
        <v>67</v>
      </c>
      <c r="AG2413" s="2"/>
      <c r="AH2413" s="2" t="s">
        <v>69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3005</v>
      </c>
      <c r="B2414" s="2" t="s">
        <v>3000</v>
      </c>
      <c r="C2414" s="2" t="s">
        <v>47</v>
      </c>
      <c r="D2414" s="2" t="s">
        <v>1321</v>
      </c>
      <c r="E2414" s="2" t="s">
        <v>346</v>
      </c>
      <c r="F2414" s="2" t="s">
        <v>116</v>
      </c>
      <c r="G2414" s="2" t="s">
        <v>51</v>
      </c>
      <c r="H2414" s="2" t="s">
        <v>243</v>
      </c>
      <c r="I2414" s="2" t="s">
        <v>53</v>
      </c>
      <c r="J2414" s="2" t="s">
        <v>270</v>
      </c>
      <c r="K2414" s="2" t="s">
        <v>55</v>
      </c>
      <c r="L2414" s="2" t="s">
        <v>51</v>
      </c>
      <c r="M2414" s="2" t="s">
        <v>91</v>
      </c>
      <c r="N2414" s="3">
        <v>38797</v>
      </c>
      <c r="O2414" s="3" t="s">
        <v>57</v>
      </c>
      <c r="P2414" s="4">
        <f>IF(O2414="吨",N2414*1000,IF(O2414="万立方米",N2414*10000,""))</f>
        <v>38797000.0</v>
      </c>
      <c r="Q2414" s="2" t="s">
        <v>58</v>
      </c>
      <c r="R2414" s="2" t="s">
        <v>59</v>
      </c>
      <c r="S2414" s="2" t="s">
        <v>92</v>
      </c>
      <c r="T2414" s="2" t="s">
        <v>88</v>
      </c>
      <c r="U2414" s="4">
        <f>0.75</f>
        <v>0.75</v>
      </c>
      <c r="V2414" s="2" t="s">
        <v>62</v>
      </c>
      <c r="W2414" s="2" t="s">
        <v>93</v>
      </c>
      <c r="X2414" s="2" t="s">
        <v>64</v>
      </c>
      <c r="Y2414" s="2" t="s">
        <v>65</v>
      </c>
      <c r="Z2414" s="2">
        <v>0</v>
      </c>
      <c r="AA2414" s="2"/>
      <c r="AB2414" s="2"/>
      <c r="AC2414" s="4">
        <f>P2414*U2414/1000000</f>
        <v>29.09775</v>
      </c>
      <c r="AD2414" s="4">
        <f>AC2414*(1-Z2414/100)</f>
        <v>29.09775</v>
      </c>
      <c r="AE2414" s="2" t="s">
        <v>66</v>
      </c>
      <c r="AF2414" s="2" t="s">
        <v>67</v>
      </c>
      <c r="AG2414" s="2"/>
      <c r="AH2414" s="2" t="s">
        <v>69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3006</v>
      </c>
      <c r="B2415" s="2" t="s">
        <v>3000</v>
      </c>
      <c r="C2415" s="2" t="s">
        <v>47</v>
      </c>
      <c r="D2415" s="2" t="s">
        <v>1321</v>
      </c>
      <c r="E2415" s="2" t="s">
        <v>346</v>
      </c>
      <c r="F2415" s="2" t="s">
        <v>116</v>
      </c>
      <c r="G2415" s="2" t="s">
        <v>51</v>
      </c>
      <c r="H2415" s="2" t="s">
        <v>243</v>
      </c>
      <c r="I2415" s="2" t="s">
        <v>53</v>
      </c>
      <c r="J2415" s="2" t="s">
        <v>270</v>
      </c>
      <c r="K2415" s="2" t="s">
        <v>55</v>
      </c>
      <c r="L2415" s="2" t="s">
        <v>51</v>
      </c>
      <c r="M2415" s="2" t="s">
        <v>95</v>
      </c>
      <c r="N2415" s="3">
        <v>38797</v>
      </c>
      <c r="O2415" s="3" t="s">
        <v>57</v>
      </c>
      <c r="P2415" s="4">
        <f>IF(O2415="吨",N2415*1000,IF(O2415="万立方米",N2415*10000,""))</f>
        <v>38797000.0</v>
      </c>
      <c r="Q2415" s="2" t="s">
        <v>58</v>
      </c>
      <c r="R2415" s="2" t="s">
        <v>59</v>
      </c>
      <c r="S2415" s="2" t="s">
        <v>96</v>
      </c>
      <c r="T2415" s="2" t="s">
        <v>97</v>
      </c>
      <c r="U2415" s="4">
        <f>1.7</f>
        <v>1.7</v>
      </c>
      <c r="V2415" s="2" t="s">
        <v>62</v>
      </c>
      <c r="W2415" s="2" t="s">
        <v>98</v>
      </c>
      <c r="X2415" s="2" t="s">
        <v>64</v>
      </c>
      <c r="Y2415" s="2" t="s">
        <v>65</v>
      </c>
      <c r="Z2415" s="2">
        <v>0</v>
      </c>
      <c r="AA2415" s="2"/>
      <c r="AB2415" s="2"/>
      <c r="AC2415" s="4">
        <f>P2415*U2415/1000000</f>
        <v>65.9549</v>
      </c>
      <c r="AD2415" s="4">
        <f>AC2415*(1-Z2415/100)</f>
        <v>65.9549</v>
      </c>
      <c r="AE2415" s="2" t="s">
        <v>66</v>
      </c>
      <c r="AF2415" s="2" t="s">
        <v>67</v>
      </c>
      <c r="AG2415" s="2"/>
      <c r="AH2415" s="2" t="s">
        <v>69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3007</v>
      </c>
      <c r="B2416" s="2" t="s">
        <v>3000</v>
      </c>
      <c r="C2416" s="2" t="s">
        <v>47</v>
      </c>
      <c r="D2416" s="2" t="s">
        <v>1321</v>
      </c>
      <c r="E2416" s="2" t="s">
        <v>346</v>
      </c>
      <c r="F2416" s="2" t="s">
        <v>116</v>
      </c>
      <c r="G2416" s="2" t="s">
        <v>51</v>
      </c>
      <c r="H2416" s="2" t="s">
        <v>243</v>
      </c>
      <c r="I2416" s="2" t="s">
        <v>53</v>
      </c>
      <c r="J2416" s="2" t="s">
        <v>270</v>
      </c>
      <c r="K2416" s="2" t="s">
        <v>55</v>
      </c>
      <c r="L2416" s="2" t="s">
        <v>51</v>
      </c>
      <c r="M2416" s="2" t="s">
        <v>100</v>
      </c>
      <c r="N2416" s="3">
        <v>38797</v>
      </c>
      <c r="O2416" s="3" t="s">
        <v>57</v>
      </c>
      <c r="P2416" s="4">
        <f>IF(O2416="吨",N2416*1000,IF(O2416="万立方米",N2416*10000,""))</f>
        <v>38797000.0</v>
      </c>
      <c r="Q2416" s="2" t="s">
        <v>58</v>
      </c>
      <c r="R2416" s="2" t="s">
        <v>59</v>
      </c>
      <c r="S2416" s="2" t="s">
        <v>101</v>
      </c>
      <c r="T2416" s="2" t="s">
        <v>75</v>
      </c>
      <c r="U2416" s="4">
        <f>0.12</f>
        <v>0.12</v>
      </c>
      <c r="V2416" s="2" t="s">
        <v>62</v>
      </c>
      <c r="W2416" s="2" t="s">
        <v>102</v>
      </c>
      <c r="X2416" s="2" t="s">
        <v>64</v>
      </c>
      <c r="Y2416" s="2" t="s">
        <v>65</v>
      </c>
      <c r="Z2416" s="2">
        <v>0</v>
      </c>
      <c r="AA2416" s="2"/>
      <c r="AB2416" s="2"/>
      <c r="AC2416" s="4">
        <f>P2416*U2416/1000000</f>
        <v>4.65564</v>
      </c>
      <c r="AD2416" s="4">
        <f>AC2416*(1-Z2416/100)</f>
        <v>4.65564</v>
      </c>
      <c r="AE2416" s="2" t="s">
        <v>66</v>
      </c>
      <c r="AF2416" s="2" t="s">
        <v>67</v>
      </c>
      <c r="AG2416" s="2"/>
      <c r="AH2416" s="2" t="s">
        <v>69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3008</v>
      </c>
      <c r="B2417" s="2" t="s">
        <v>3000</v>
      </c>
      <c r="C2417" s="2" t="s">
        <v>47</v>
      </c>
      <c r="D2417" s="2" t="s">
        <v>1321</v>
      </c>
      <c r="E2417" s="2" t="s">
        <v>346</v>
      </c>
      <c r="F2417" s="2" t="s">
        <v>116</v>
      </c>
      <c r="G2417" s="2" t="s">
        <v>51</v>
      </c>
      <c r="H2417" s="2" t="s">
        <v>243</v>
      </c>
      <c r="I2417" s="2"/>
      <c r="J2417" s="2"/>
      <c r="K2417" s="2"/>
      <c r="L2417" s="2"/>
      <c r="M2417" s="2" t="s">
        <v>104</v>
      </c>
      <c r="N2417" s="3"/>
      <c r="O2417" s="3"/>
      <c r="P2417" s="4">
        <v>0.0</v>
      </c>
      <c r="Q2417" s="2" t="s">
        <v>105</v>
      </c>
      <c r="R2417" s="2" t="s">
        <v>106</v>
      </c>
      <c r="S2417" s="2" t="s">
        <v>107</v>
      </c>
      <c r="T2417" s="2" t="s">
        <v>108</v>
      </c>
      <c r="U2417" s="4">
        <f>0.0</f>
        <v>0.0</v>
      </c>
      <c r="V2417" s="2" t="s">
        <v>109</v>
      </c>
      <c r="W2417" s="2" t="s">
        <v>110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134</v>
      </c>
      <c r="AH2417" s="2" t="s">
        <v>69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3009</v>
      </c>
      <c r="B2418" s="2" t="s">
        <v>3010</v>
      </c>
      <c r="C2418" s="2" t="s">
        <v>47</v>
      </c>
      <c r="D2418" s="2" t="s">
        <v>257</v>
      </c>
      <c r="E2418" s="2" t="s">
        <v>258</v>
      </c>
      <c r="F2418" s="2" t="s">
        <v>50</v>
      </c>
      <c r="G2418" s="2" t="s">
        <v>51</v>
      </c>
      <c r="H2418" s="2" t="s">
        <v>243</v>
      </c>
      <c r="I2418" s="2" t="s">
        <v>53</v>
      </c>
      <c r="J2418" s="2" t="s">
        <v>54</v>
      </c>
      <c r="K2418" s="2" t="s">
        <v>55</v>
      </c>
      <c r="L2418" s="2" t="s">
        <v>51</v>
      </c>
      <c r="M2418" s="2" t="s">
        <v>56</v>
      </c>
      <c r="N2418" s="3">
        <v>554137</v>
      </c>
      <c r="O2418" s="3" t="s">
        <v>57</v>
      </c>
      <c r="P2418" s="4">
        <f>IF(O2418="吨",N2418*1000,IF(O2418="万立方米",N2418*10000,""))</f>
        <v>554137000.0</v>
      </c>
      <c r="Q2418" s="2" t="s">
        <v>58</v>
      </c>
      <c r="R2418" s="2" t="s">
        <v>59</v>
      </c>
      <c r="S2418" s="2" t="s">
        <v>60</v>
      </c>
      <c r="T2418" s="2" t="s">
        <v>61</v>
      </c>
      <c r="U2418" s="4">
        <f>0.06</f>
        <v>0.06</v>
      </c>
      <c r="V2418" s="2" t="s">
        <v>62</v>
      </c>
      <c r="W2418" s="2" t="s">
        <v>63</v>
      </c>
      <c r="X2418" s="2" t="s">
        <v>64</v>
      </c>
      <c r="Y2418" s="2" t="s">
        <v>65</v>
      </c>
      <c r="Z2418" s="2">
        <v>0</v>
      </c>
      <c r="AA2418" s="2"/>
      <c r="AB2418" s="2"/>
      <c r="AC2418" s="4">
        <f>P2418*U2418/1000000</f>
        <v>33.24822</v>
      </c>
      <c r="AD2418" s="4">
        <f>AC2418*(1-Z2418/100)</f>
        <v>33.24822</v>
      </c>
      <c r="AE2418" s="2" t="s">
        <v>66</v>
      </c>
      <c r="AF2418" s="2" t="s">
        <v>67</v>
      </c>
      <c r="AG2418" s="2" t="s">
        <v>68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3011</v>
      </c>
      <c r="B2419" s="2" t="s">
        <v>3010</v>
      </c>
      <c r="C2419" s="2" t="s">
        <v>47</v>
      </c>
      <c r="D2419" s="2" t="s">
        <v>257</v>
      </c>
      <c r="E2419" s="2" t="s">
        <v>258</v>
      </c>
      <c r="F2419" s="2" t="s">
        <v>50</v>
      </c>
      <c r="G2419" s="2" t="s">
        <v>51</v>
      </c>
      <c r="H2419" s="2" t="s">
        <v>243</v>
      </c>
      <c r="I2419" s="2" t="s">
        <v>53</v>
      </c>
      <c r="J2419" s="2" t="s">
        <v>54</v>
      </c>
      <c r="K2419" s="2" t="s">
        <v>55</v>
      </c>
      <c r="L2419" s="2" t="s">
        <v>51</v>
      </c>
      <c r="M2419" s="2" t="s">
        <v>73</v>
      </c>
      <c r="N2419" s="3">
        <v>554137</v>
      </c>
      <c r="O2419" s="3" t="s">
        <v>57</v>
      </c>
      <c r="P2419" s="4">
        <f>IF(O2419="吨",N2419*1000,IF(O2419="万立方米",N2419*10000,""))</f>
        <v>554137000.0</v>
      </c>
      <c r="Q2419" s="2" t="s">
        <v>58</v>
      </c>
      <c r="R2419" s="2" t="s">
        <v>59</v>
      </c>
      <c r="S2419" s="2" t="s">
        <v>74</v>
      </c>
      <c r="T2419" s="2" t="s">
        <v>75</v>
      </c>
      <c r="U2419" s="4">
        <f>1.5</f>
        <v>1.5</v>
      </c>
      <c r="V2419" s="2" t="s">
        <v>62</v>
      </c>
      <c r="W2419" s="2" t="s">
        <v>76</v>
      </c>
      <c r="X2419" s="2" t="s">
        <v>64</v>
      </c>
      <c r="Y2419" s="2" t="s">
        <v>65</v>
      </c>
      <c r="Z2419" s="2">
        <v>0</v>
      </c>
      <c r="AA2419" s="2"/>
      <c r="AB2419" s="2"/>
      <c r="AC2419" s="4">
        <f>P2419*U2419/1000000</f>
        <v>831.2055</v>
      </c>
      <c r="AD2419" s="4">
        <f>AC2419*(1-Z2419/100)</f>
        <v>831.2055</v>
      </c>
      <c r="AE2419" s="2" t="s">
        <v>66</v>
      </c>
      <c r="AF2419" s="2" t="s">
        <v>67</v>
      </c>
      <c r="AG2419" s="2" t="s">
        <v>68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3012</v>
      </c>
      <c r="B2420" s="2" t="s">
        <v>3010</v>
      </c>
      <c r="C2420" s="2" t="s">
        <v>47</v>
      </c>
      <c r="D2420" s="2" t="s">
        <v>257</v>
      </c>
      <c r="E2420" s="2" t="s">
        <v>258</v>
      </c>
      <c r="F2420" s="2" t="s">
        <v>50</v>
      </c>
      <c r="G2420" s="2" t="s">
        <v>51</v>
      </c>
      <c r="H2420" s="2" t="s">
        <v>243</v>
      </c>
      <c r="I2420" s="2" t="s">
        <v>53</v>
      </c>
      <c r="J2420" s="2" t="s">
        <v>54</v>
      </c>
      <c r="K2420" s="2" t="s">
        <v>55</v>
      </c>
      <c r="L2420" s="2" t="s">
        <v>51</v>
      </c>
      <c r="M2420" s="2" t="s">
        <v>78</v>
      </c>
      <c r="N2420" s="3">
        <v>554137</v>
      </c>
      <c r="O2420" s="3" t="s">
        <v>57</v>
      </c>
      <c r="P2420" s="4">
        <f>IF(O2420="吨",N2420*1000,IF(O2420="万立方米",N2420*10000,""))</f>
        <v>554137000.0</v>
      </c>
      <c r="Q2420" s="2" t="s">
        <v>58</v>
      </c>
      <c r="R2420" s="2" t="s">
        <v>59</v>
      </c>
      <c r="S2420" s="2" t="s">
        <v>79</v>
      </c>
      <c r="T2420" s="2" t="s">
        <v>75</v>
      </c>
      <c r="U2420" s="4">
        <f>6.0</f>
        <v>6.0</v>
      </c>
      <c r="V2420" s="2" t="s">
        <v>62</v>
      </c>
      <c r="W2420" s="2" t="s">
        <v>80</v>
      </c>
      <c r="X2420" s="2" t="s">
        <v>64</v>
      </c>
      <c r="Y2420" s="2" t="s">
        <v>65</v>
      </c>
      <c r="Z2420" s="2">
        <v>0</v>
      </c>
      <c r="AA2420" s="2"/>
      <c r="AB2420" s="2"/>
      <c r="AC2420" s="4">
        <f>P2420*U2420/1000000</f>
        <v>3324.822</v>
      </c>
      <c r="AD2420" s="4">
        <f>AC2420*(1-Z2420/100)</f>
        <v>3324.822</v>
      </c>
      <c r="AE2420" s="2" t="s">
        <v>66</v>
      </c>
      <c r="AF2420" s="2" t="s">
        <v>67</v>
      </c>
      <c r="AG2420" s="2" t="s">
        <v>68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3013</v>
      </c>
      <c r="B2421" s="2" t="s">
        <v>3010</v>
      </c>
      <c r="C2421" s="2" t="s">
        <v>47</v>
      </c>
      <c r="D2421" s="2" t="s">
        <v>257</v>
      </c>
      <c r="E2421" s="2" t="s">
        <v>258</v>
      </c>
      <c r="F2421" s="2" t="s">
        <v>50</v>
      </c>
      <c r="G2421" s="2" t="s">
        <v>51</v>
      </c>
      <c r="H2421" s="2" t="s">
        <v>243</v>
      </c>
      <c r="I2421" s="2" t="s">
        <v>53</v>
      </c>
      <c r="J2421" s="2" t="s">
        <v>54</v>
      </c>
      <c r="K2421" s="2" t="s">
        <v>55</v>
      </c>
      <c r="L2421" s="2" t="s">
        <v>51</v>
      </c>
      <c r="M2421" s="2" t="s">
        <v>82</v>
      </c>
      <c r="N2421" s="3">
        <v>554137</v>
      </c>
      <c r="O2421" s="3" t="s">
        <v>57</v>
      </c>
      <c r="P2421" s="4">
        <f>IF(O2421="吨",N2421*1000,IF(O2421="万立方米",N2421*10000,""))</f>
        <v>554137000.0</v>
      </c>
      <c r="Q2421" s="2" t="s">
        <v>58</v>
      </c>
      <c r="R2421" s="2" t="s">
        <v>59</v>
      </c>
      <c r="S2421" s="2" t="s">
        <v>83</v>
      </c>
      <c r="T2421" s="2" t="s">
        <v>61</v>
      </c>
      <c r="U2421" s="4">
        <f>0.35</f>
        <v>0.35</v>
      </c>
      <c r="V2421" s="2" t="s">
        <v>62</v>
      </c>
      <c r="W2421" s="2" t="s">
        <v>84</v>
      </c>
      <c r="X2421" s="2" t="s">
        <v>64</v>
      </c>
      <c r="Y2421" s="2" t="s">
        <v>65</v>
      </c>
      <c r="Z2421" s="2">
        <v>0</v>
      </c>
      <c r="AA2421" s="2"/>
      <c r="AB2421" s="2"/>
      <c r="AC2421" s="4">
        <f>P2421*U2421/1000000</f>
        <v>193.94795</v>
      </c>
      <c r="AD2421" s="4">
        <f>AC2421*(1-Z2421/100)</f>
        <v>193.94795</v>
      </c>
      <c r="AE2421" s="2" t="s">
        <v>66</v>
      </c>
      <c r="AF2421" s="2" t="s">
        <v>67</v>
      </c>
      <c r="AG2421" s="2" t="s">
        <v>68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3014</v>
      </c>
      <c r="B2422" s="2" t="s">
        <v>3010</v>
      </c>
      <c r="C2422" s="2" t="s">
        <v>47</v>
      </c>
      <c r="D2422" s="2" t="s">
        <v>257</v>
      </c>
      <c r="E2422" s="2" t="s">
        <v>258</v>
      </c>
      <c r="F2422" s="2" t="s">
        <v>50</v>
      </c>
      <c r="G2422" s="2" t="s">
        <v>51</v>
      </c>
      <c r="H2422" s="2" t="s">
        <v>243</v>
      </c>
      <c r="I2422" s="2" t="s">
        <v>53</v>
      </c>
      <c r="J2422" s="2" t="s">
        <v>54</v>
      </c>
      <c r="K2422" s="2" t="s">
        <v>55</v>
      </c>
      <c r="L2422" s="2" t="s">
        <v>51</v>
      </c>
      <c r="M2422" s="2" t="s">
        <v>86</v>
      </c>
      <c r="N2422" s="3">
        <v>554137</v>
      </c>
      <c r="O2422" s="3" t="s">
        <v>57</v>
      </c>
      <c r="P2422" s="4">
        <f>IF(O2422="吨",N2422*1000,IF(O2422="万立方米",N2422*10000,""))</f>
        <v>554137000.0</v>
      </c>
      <c r="Q2422" s="2" t="s">
        <v>58</v>
      </c>
      <c r="R2422" s="2" t="s">
        <v>59</v>
      </c>
      <c r="S2422" s="2" t="s">
        <v>87</v>
      </c>
      <c r="T2422" s="2" t="s">
        <v>88</v>
      </c>
      <c r="U2422" s="4">
        <f>0.75</f>
        <v>0.75</v>
      </c>
      <c r="V2422" s="2" t="s">
        <v>62</v>
      </c>
      <c r="W2422" s="2" t="s">
        <v>89</v>
      </c>
      <c r="X2422" s="2" t="s">
        <v>64</v>
      </c>
      <c r="Y2422" s="2" t="s">
        <v>65</v>
      </c>
      <c r="Z2422" s="2">
        <v>0</v>
      </c>
      <c r="AA2422" s="2"/>
      <c r="AB2422" s="2"/>
      <c r="AC2422" s="4">
        <f>P2422*U2422/1000000</f>
        <v>415.60275</v>
      </c>
      <c r="AD2422" s="4">
        <f>AC2423*(1-AA2422/100)+(AC2422-AC2423)*(1-AB2422/100)</f>
        <v>415.60275</v>
      </c>
      <c r="AE2422" s="2" t="s">
        <v>66</v>
      </c>
      <c r="AF2422" s="2" t="s">
        <v>67</v>
      </c>
      <c r="AG2422" s="2" t="s">
        <v>68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3015</v>
      </c>
      <c r="B2423" s="2" t="s">
        <v>3010</v>
      </c>
      <c r="C2423" s="2" t="s">
        <v>47</v>
      </c>
      <c r="D2423" s="2" t="s">
        <v>257</v>
      </c>
      <c r="E2423" s="2" t="s">
        <v>258</v>
      </c>
      <c r="F2423" s="2" t="s">
        <v>50</v>
      </c>
      <c r="G2423" s="2" t="s">
        <v>51</v>
      </c>
      <c r="H2423" s="2" t="s">
        <v>243</v>
      </c>
      <c r="I2423" s="2" t="s">
        <v>53</v>
      </c>
      <c r="J2423" s="2" t="s">
        <v>54</v>
      </c>
      <c r="K2423" s="2" t="s">
        <v>55</v>
      </c>
      <c r="L2423" s="2" t="s">
        <v>51</v>
      </c>
      <c r="M2423" s="2" t="s">
        <v>91</v>
      </c>
      <c r="N2423" s="3">
        <v>554137</v>
      </c>
      <c r="O2423" s="3" t="s">
        <v>57</v>
      </c>
      <c r="P2423" s="4">
        <f>IF(O2423="吨",N2423*1000,IF(O2423="万立方米",N2423*10000,""))</f>
        <v>554137000.0</v>
      </c>
      <c r="Q2423" s="2" t="s">
        <v>58</v>
      </c>
      <c r="R2423" s="2" t="s">
        <v>59</v>
      </c>
      <c r="S2423" s="2" t="s">
        <v>92</v>
      </c>
      <c r="T2423" s="2" t="s">
        <v>88</v>
      </c>
      <c r="U2423" s="4">
        <f>0.75</f>
        <v>0.75</v>
      </c>
      <c r="V2423" s="2" t="s">
        <v>62</v>
      </c>
      <c r="W2423" s="2" t="s">
        <v>93</v>
      </c>
      <c r="X2423" s="2" t="s">
        <v>64</v>
      </c>
      <c r="Y2423" s="2" t="s">
        <v>65</v>
      </c>
      <c r="Z2423" s="2">
        <v>0</v>
      </c>
      <c r="AA2423" s="2"/>
      <c r="AB2423" s="2"/>
      <c r="AC2423" s="4">
        <f>P2423*U2423/1000000</f>
        <v>415.60275</v>
      </c>
      <c r="AD2423" s="4">
        <f>AC2423*(1-Z2423/100)</f>
        <v>415.60275</v>
      </c>
      <c r="AE2423" s="2" t="s">
        <v>66</v>
      </c>
      <c r="AF2423" s="2" t="s">
        <v>67</v>
      </c>
      <c r="AG2423" s="2" t="s">
        <v>68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3016</v>
      </c>
      <c r="B2424" s="2" t="s">
        <v>3010</v>
      </c>
      <c r="C2424" s="2" t="s">
        <v>47</v>
      </c>
      <c r="D2424" s="2" t="s">
        <v>257</v>
      </c>
      <c r="E2424" s="2" t="s">
        <v>258</v>
      </c>
      <c r="F2424" s="2" t="s">
        <v>50</v>
      </c>
      <c r="G2424" s="2" t="s">
        <v>51</v>
      </c>
      <c r="H2424" s="2" t="s">
        <v>243</v>
      </c>
      <c r="I2424" s="2" t="s">
        <v>53</v>
      </c>
      <c r="J2424" s="2" t="s">
        <v>54</v>
      </c>
      <c r="K2424" s="2" t="s">
        <v>55</v>
      </c>
      <c r="L2424" s="2" t="s">
        <v>51</v>
      </c>
      <c r="M2424" s="2" t="s">
        <v>95</v>
      </c>
      <c r="N2424" s="3">
        <v>554137</v>
      </c>
      <c r="O2424" s="3" t="s">
        <v>57</v>
      </c>
      <c r="P2424" s="4">
        <f>IF(O2424="吨",N2424*1000,IF(O2424="万立方米",N2424*10000,""))</f>
        <v>554137000.0</v>
      </c>
      <c r="Q2424" s="2" t="s">
        <v>58</v>
      </c>
      <c r="R2424" s="2" t="s">
        <v>59</v>
      </c>
      <c r="S2424" s="2" t="s">
        <v>96</v>
      </c>
      <c r="T2424" s="2" t="s">
        <v>97</v>
      </c>
      <c r="U2424" s="4">
        <f>1.7</f>
        <v>1.7</v>
      </c>
      <c r="V2424" s="2" t="s">
        <v>62</v>
      </c>
      <c r="W2424" s="2" t="s">
        <v>98</v>
      </c>
      <c r="X2424" s="2" t="s">
        <v>64</v>
      </c>
      <c r="Y2424" s="2" t="s">
        <v>65</v>
      </c>
      <c r="Z2424" s="2">
        <v>0</v>
      </c>
      <c r="AA2424" s="2"/>
      <c r="AB2424" s="2"/>
      <c r="AC2424" s="4">
        <f>P2424*U2424/1000000</f>
        <v>942.0329</v>
      </c>
      <c r="AD2424" s="4">
        <f>AC2424*(1-Z2424/100)</f>
        <v>942.0329</v>
      </c>
      <c r="AE2424" s="2" t="s">
        <v>66</v>
      </c>
      <c r="AF2424" s="2" t="s">
        <v>67</v>
      </c>
      <c r="AG2424" s="2" t="s">
        <v>68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3017</v>
      </c>
      <c r="B2425" s="2" t="s">
        <v>3010</v>
      </c>
      <c r="C2425" s="2" t="s">
        <v>47</v>
      </c>
      <c r="D2425" s="2" t="s">
        <v>257</v>
      </c>
      <c r="E2425" s="2" t="s">
        <v>258</v>
      </c>
      <c r="F2425" s="2" t="s">
        <v>50</v>
      </c>
      <c r="G2425" s="2" t="s">
        <v>51</v>
      </c>
      <c r="H2425" s="2" t="s">
        <v>243</v>
      </c>
      <c r="I2425" s="2" t="s">
        <v>53</v>
      </c>
      <c r="J2425" s="2" t="s">
        <v>54</v>
      </c>
      <c r="K2425" s="2" t="s">
        <v>55</v>
      </c>
      <c r="L2425" s="2" t="s">
        <v>51</v>
      </c>
      <c r="M2425" s="2" t="s">
        <v>100</v>
      </c>
      <c r="N2425" s="3">
        <v>554137</v>
      </c>
      <c r="O2425" s="3" t="s">
        <v>57</v>
      </c>
      <c r="P2425" s="4">
        <f>IF(O2425="吨",N2425*1000,IF(O2425="万立方米",N2425*10000,""))</f>
        <v>554137000.0</v>
      </c>
      <c r="Q2425" s="2" t="s">
        <v>58</v>
      </c>
      <c r="R2425" s="2" t="s">
        <v>59</v>
      </c>
      <c r="S2425" s="2" t="s">
        <v>101</v>
      </c>
      <c r="T2425" s="2" t="s">
        <v>75</v>
      </c>
      <c r="U2425" s="4">
        <f>0.12</f>
        <v>0.12</v>
      </c>
      <c r="V2425" s="2" t="s">
        <v>62</v>
      </c>
      <c r="W2425" s="2" t="s">
        <v>102</v>
      </c>
      <c r="X2425" s="2" t="s">
        <v>64</v>
      </c>
      <c r="Y2425" s="2" t="s">
        <v>65</v>
      </c>
      <c r="Z2425" s="2">
        <v>0</v>
      </c>
      <c r="AA2425" s="2"/>
      <c r="AB2425" s="2"/>
      <c r="AC2425" s="4">
        <f>P2425*U2425/1000000</f>
        <v>66.49644</v>
      </c>
      <c r="AD2425" s="4">
        <f>AC2425*(1-Z2425/100)</f>
        <v>66.49644</v>
      </c>
      <c r="AE2425" s="2" t="s">
        <v>66</v>
      </c>
      <c r="AF2425" s="2" t="s">
        <v>67</v>
      </c>
      <c r="AG2425" s="2" t="s">
        <v>68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3018</v>
      </c>
      <c r="B2426" s="2" t="s">
        <v>3010</v>
      </c>
      <c r="C2426" s="2" t="s">
        <v>47</v>
      </c>
      <c r="D2426" s="2" t="s">
        <v>257</v>
      </c>
      <c r="E2426" s="2" t="s">
        <v>258</v>
      </c>
      <c r="F2426" s="2" t="s">
        <v>50</v>
      </c>
      <c r="G2426" s="2" t="s">
        <v>51</v>
      </c>
      <c r="H2426" s="2" t="s">
        <v>243</v>
      </c>
      <c r="I2426" s="2"/>
      <c r="J2426" s="2"/>
      <c r="K2426" s="2" t="s">
        <v>147</v>
      </c>
      <c r="L2426" s="2" t="s">
        <v>148</v>
      </c>
      <c r="M2426" s="2" t="s">
        <v>104</v>
      </c>
      <c r="N2426" s="3"/>
      <c r="O2426" s="3"/>
      <c r="P2426" s="4">
        <v>554137000.0</v>
      </c>
      <c r="Q2426" s="2" t="s">
        <v>105</v>
      </c>
      <c r="R2426" s="2" t="s">
        <v>106</v>
      </c>
      <c r="S2426" s="2" t="s">
        <v>107</v>
      </c>
      <c r="T2426" s="2" t="s">
        <v>108</v>
      </c>
      <c r="U2426" s="4">
        <f>0.0</f>
        <v>0.0</v>
      </c>
      <c r="V2426" s="2" t="s">
        <v>109</v>
      </c>
      <c r="W2426" s="2" t="s">
        <v>110</v>
      </c>
      <c r="X2426" s="2"/>
      <c r="Y2426" s="2" t="s">
        <v>65</v>
      </c>
      <c r="Z2426" s="2">
        <v>0</v>
      </c>
      <c r="AA2426" s="2"/>
      <c r="AB2426" s="2"/>
      <c r="AC2426" s="4">
        <f>P2426*U2426/1000000</f>
        <v>0.0</v>
      </c>
      <c r="AD2426" s="4">
        <f>AC2426*(1-Z2426/100)</f>
        <v>0.0</v>
      </c>
      <c r="AE2426" s="2" t="s">
        <v>66</v>
      </c>
      <c r="AF2426" s="2" t="s">
        <v>67</v>
      </c>
      <c r="AG2426" s="2" t="s">
        <v>68</v>
      </c>
      <c r="AH2426" s="2" t="s">
        <v>69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3019</v>
      </c>
      <c r="B2427" s="2" t="s">
        <v>3020</v>
      </c>
      <c r="C2427" s="2" t="s">
        <v>47</v>
      </c>
      <c r="D2427" s="2" t="s">
        <v>942</v>
      </c>
      <c r="E2427" s="2" t="s">
        <v>744</v>
      </c>
      <c r="F2427" s="2" t="s">
        <v>50</v>
      </c>
      <c r="G2427" s="2" t="s">
        <v>179</v>
      </c>
      <c r="H2427" s="2" t="s">
        <v>138</v>
      </c>
      <c r="I2427" s="2" t="s">
        <v>53</v>
      </c>
      <c r="J2427" s="2" t="s">
        <v>180</v>
      </c>
      <c r="K2427" s="2" t="s">
        <v>180</v>
      </c>
      <c r="L2427" s="2" t="s">
        <v>181</v>
      </c>
      <c r="M2427" s="2" t="s">
        <v>56</v>
      </c>
      <c r="N2427" s="3">
        <v>9497.291999999999</v>
      </c>
      <c r="O2427" s="3" t="s">
        <v>182</v>
      </c>
      <c r="P2427" s="4">
        <f>IF(O2427="吨",N2427*1000,IF(O2427="万立方米",N2427*10000,""))</f>
        <v>94972920.0</v>
      </c>
      <c r="Q2427" s="2" t="s">
        <v>183</v>
      </c>
      <c r="R2427" s="2" t="s">
        <v>184</v>
      </c>
      <c r="S2427" s="2" t="s">
        <v>185</v>
      </c>
      <c r="T2427" s="2" t="s">
        <v>75</v>
      </c>
      <c r="U2427" s="4">
        <f>0.001</f>
        <v>0.001</v>
      </c>
      <c r="V2427" s="2" t="s">
        <v>186</v>
      </c>
      <c r="W2427" s="2" t="s">
        <v>187</v>
      </c>
      <c r="X2427" s="2" t="s">
        <v>64</v>
      </c>
      <c r="Y2427" s="2" t="s">
        <v>65</v>
      </c>
      <c r="Z2427" s="2">
        <v>0</v>
      </c>
      <c r="AA2427" s="2"/>
      <c r="AB2427" s="2"/>
      <c r="AC2427" s="4">
        <f>P2427*U2427/1000000</f>
        <v>0.09497292</v>
      </c>
      <c r="AD2427" s="4">
        <f>AC2427*(1-Z2427/100)</f>
        <v>0.09497292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3021</v>
      </c>
      <c r="B2428" s="2" t="s">
        <v>3020</v>
      </c>
      <c r="C2428" s="2" t="s">
        <v>47</v>
      </c>
      <c r="D2428" s="2" t="s">
        <v>942</v>
      </c>
      <c r="E2428" s="2" t="s">
        <v>744</v>
      </c>
      <c r="F2428" s="2" t="s">
        <v>50</v>
      </c>
      <c r="G2428" s="2" t="s">
        <v>179</v>
      </c>
      <c r="H2428" s="2" t="s">
        <v>138</v>
      </c>
      <c r="I2428" s="2" t="s">
        <v>53</v>
      </c>
      <c r="J2428" s="2" t="s">
        <v>180</v>
      </c>
      <c r="K2428" s="2" t="s">
        <v>180</v>
      </c>
      <c r="L2428" s="2" t="s">
        <v>181</v>
      </c>
      <c r="M2428" s="2" t="s">
        <v>73</v>
      </c>
      <c r="N2428" s="3">
        <v>9497.291999999999</v>
      </c>
      <c r="O2428" s="3" t="s">
        <v>182</v>
      </c>
      <c r="P2428" s="4">
        <f>IF(O2428="吨",N2428*1000,IF(O2428="万立方米",N2428*10000,""))</f>
        <v>94972920.0</v>
      </c>
      <c r="Q2428" s="2" t="s">
        <v>183</v>
      </c>
      <c r="R2428" s="2" t="s">
        <v>184</v>
      </c>
      <c r="S2428" s="2" t="s">
        <v>189</v>
      </c>
      <c r="T2428" s="2" t="s">
        <v>75</v>
      </c>
      <c r="U2428" s="4">
        <f>0.35</f>
        <v>0.35</v>
      </c>
      <c r="V2428" s="2" t="s">
        <v>186</v>
      </c>
      <c r="W2428" s="2" t="s">
        <v>190</v>
      </c>
      <c r="X2428" s="2" t="s">
        <v>64</v>
      </c>
      <c r="Y2428" s="2" t="s">
        <v>65</v>
      </c>
      <c r="Z2428" s="2">
        <v>0</v>
      </c>
      <c r="AA2428" s="2"/>
      <c r="AB2428" s="2"/>
      <c r="AC2428" s="4">
        <f>P2428*U2428/1000000</f>
        <v>33.240522</v>
      </c>
      <c r="AD2428" s="4">
        <f>AC2428*(1-Z2428/100)</f>
        <v>33.240522</v>
      </c>
      <c r="AE2428" s="2" t="s">
        <v>66</v>
      </c>
      <c r="AF2428" s="2" t="s">
        <v>67</v>
      </c>
      <c r="AG2428" s="2" t="s">
        <v>68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3022</v>
      </c>
      <c r="B2429" s="2" t="s">
        <v>3020</v>
      </c>
      <c r="C2429" s="2" t="s">
        <v>47</v>
      </c>
      <c r="D2429" s="2" t="s">
        <v>942</v>
      </c>
      <c r="E2429" s="2" t="s">
        <v>744</v>
      </c>
      <c r="F2429" s="2" t="s">
        <v>50</v>
      </c>
      <c r="G2429" s="2" t="s">
        <v>179</v>
      </c>
      <c r="H2429" s="2" t="s">
        <v>138</v>
      </c>
      <c r="I2429" s="2" t="s">
        <v>53</v>
      </c>
      <c r="J2429" s="2" t="s">
        <v>180</v>
      </c>
      <c r="K2429" s="2" t="s">
        <v>180</v>
      </c>
      <c r="L2429" s="2" t="s">
        <v>181</v>
      </c>
      <c r="M2429" s="2" t="s">
        <v>78</v>
      </c>
      <c r="N2429" s="3">
        <v>9497.291999999999</v>
      </c>
      <c r="O2429" s="3" t="s">
        <v>182</v>
      </c>
      <c r="P2429" s="4">
        <f>IF(O2429="吨",N2429*1000,IF(O2429="万立方米",N2429*10000,""))</f>
        <v>94972920.0</v>
      </c>
      <c r="Q2429" s="2" t="s">
        <v>183</v>
      </c>
      <c r="R2429" s="2" t="s">
        <v>184</v>
      </c>
      <c r="S2429" s="2" t="s">
        <v>192</v>
      </c>
      <c r="T2429" s="2" t="s">
        <v>75</v>
      </c>
      <c r="U2429" s="4">
        <f>1.2</f>
        <v>1.2</v>
      </c>
      <c r="V2429" s="2" t="s">
        <v>186</v>
      </c>
      <c r="W2429" s="2" t="s">
        <v>193</v>
      </c>
      <c r="X2429" s="2" t="s">
        <v>64</v>
      </c>
      <c r="Y2429" s="2" t="s">
        <v>65</v>
      </c>
      <c r="Z2429" s="2">
        <v>0</v>
      </c>
      <c r="AA2429" s="2"/>
      <c r="AB2429" s="2"/>
      <c r="AC2429" s="4">
        <f>P2429*U2429/1000000</f>
        <v>113.967504</v>
      </c>
      <c r="AD2429" s="4">
        <f>AC2429*(1-Z2429/100)</f>
        <v>113.967504</v>
      </c>
      <c r="AE2429" s="2" t="s">
        <v>66</v>
      </c>
      <c r="AF2429" s="2" t="s">
        <v>67</v>
      </c>
      <c r="AG2429" s="2" t="s">
        <v>68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3023</v>
      </c>
      <c r="B2430" s="2" t="s">
        <v>3020</v>
      </c>
      <c r="C2430" s="2" t="s">
        <v>47</v>
      </c>
      <c r="D2430" s="2" t="s">
        <v>942</v>
      </c>
      <c r="E2430" s="2" t="s">
        <v>744</v>
      </c>
      <c r="F2430" s="2" t="s">
        <v>50</v>
      </c>
      <c r="G2430" s="2" t="s">
        <v>179</v>
      </c>
      <c r="H2430" s="2" t="s">
        <v>138</v>
      </c>
      <c r="I2430" s="2" t="s">
        <v>53</v>
      </c>
      <c r="J2430" s="2" t="s">
        <v>180</v>
      </c>
      <c r="K2430" s="2" t="s">
        <v>180</v>
      </c>
      <c r="L2430" s="2" t="s">
        <v>181</v>
      </c>
      <c r="M2430" s="2" t="s">
        <v>82</v>
      </c>
      <c r="N2430" s="3">
        <v>9497.291999999999</v>
      </c>
      <c r="O2430" s="3" t="s">
        <v>182</v>
      </c>
      <c r="P2430" s="4">
        <f>IF(O2430="吨",N2430*1000,IF(O2430="万立方米",N2430*10000,""))</f>
        <v>94972920.0</v>
      </c>
      <c r="Q2430" s="2" t="s">
        <v>183</v>
      </c>
      <c r="R2430" s="2" t="s">
        <v>184</v>
      </c>
      <c r="S2430" s="2" t="s">
        <v>195</v>
      </c>
      <c r="T2430" s="2" t="s">
        <v>75</v>
      </c>
      <c r="U2430" s="4">
        <f>0.002</f>
        <v>0.002</v>
      </c>
      <c r="V2430" s="2" t="s">
        <v>186</v>
      </c>
      <c r="W2430" s="2" t="s">
        <v>196</v>
      </c>
      <c r="X2430" s="2" t="s">
        <v>64</v>
      </c>
      <c r="Y2430" s="2" t="s">
        <v>65</v>
      </c>
      <c r="Z2430" s="2">
        <v>0</v>
      </c>
      <c r="AA2430" s="2"/>
      <c r="AB2430" s="2"/>
      <c r="AC2430" s="4">
        <f>P2430*U2430/1000000</f>
        <v>0.18994584</v>
      </c>
      <c r="AD2430" s="4">
        <f>AC2430*(1-Z2430/100)</f>
        <v>0.18994584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3024</v>
      </c>
      <c r="B2431" s="2" t="s">
        <v>3020</v>
      </c>
      <c r="C2431" s="2" t="s">
        <v>47</v>
      </c>
      <c r="D2431" s="2" t="s">
        <v>942</v>
      </c>
      <c r="E2431" s="2" t="s">
        <v>744</v>
      </c>
      <c r="F2431" s="2" t="s">
        <v>50</v>
      </c>
      <c r="G2431" s="2" t="s">
        <v>179</v>
      </c>
      <c r="H2431" s="2" t="s">
        <v>138</v>
      </c>
      <c r="I2431" s="2" t="s">
        <v>53</v>
      </c>
      <c r="J2431" s="2" t="s">
        <v>180</v>
      </c>
      <c r="K2431" s="2" t="s">
        <v>180</v>
      </c>
      <c r="L2431" s="2" t="s">
        <v>181</v>
      </c>
      <c r="M2431" s="2" t="s">
        <v>86</v>
      </c>
      <c r="N2431" s="3">
        <v>9497.291999999999</v>
      </c>
      <c r="O2431" s="3" t="s">
        <v>182</v>
      </c>
      <c r="P2431" s="4">
        <f>IF(O2431="吨",N2431*1000,IF(O2431="万立方米",N2431*10000,""))</f>
        <v>94972920.0</v>
      </c>
      <c r="Q2431" s="2" t="s">
        <v>183</v>
      </c>
      <c r="R2431" s="2" t="s">
        <v>184</v>
      </c>
      <c r="S2431" s="2" t="s">
        <v>198</v>
      </c>
      <c r="T2431" s="2" t="s">
        <v>75</v>
      </c>
      <c r="U2431" s="4">
        <f>0.01</f>
        <v>0.01</v>
      </c>
      <c r="V2431" s="2" t="s">
        <v>186</v>
      </c>
      <c r="W2431" s="2" t="s">
        <v>199</v>
      </c>
      <c r="X2431" s="2" t="s">
        <v>64</v>
      </c>
      <c r="Y2431" s="2" t="s">
        <v>65</v>
      </c>
      <c r="Z2431" s="2">
        <v>0</v>
      </c>
      <c r="AA2431" s="2"/>
      <c r="AB2431" s="2"/>
      <c r="AC2431" s="4">
        <f>P2431*U2431/1000000</f>
        <v>0.9497292</v>
      </c>
      <c r="AD2431" s="4">
        <f>AC2432*(1-AA2431/100)+(AC2431-AC2432)*(1-AB2431/100)</f>
        <v>0.9497292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3025</v>
      </c>
      <c r="B2432" s="2" t="s">
        <v>3020</v>
      </c>
      <c r="C2432" s="2" t="s">
        <v>47</v>
      </c>
      <c r="D2432" s="2" t="s">
        <v>942</v>
      </c>
      <c r="E2432" s="2" t="s">
        <v>744</v>
      </c>
      <c r="F2432" s="2" t="s">
        <v>50</v>
      </c>
      <c r="G2432" s="2" t="s">
        <v>179</v>
      </c>
      <c r="H2432" s="2" t="s">
        <v>138</v>
      </c>
      <c r="I2432" s="2" t="s">
        <v>53</v>
      </c>
      <c r="J2432" s="2" t="s">
        <v>180</v>
      </c>
      <c r="K2432" s="2" t="s">
        <v>180</v>
      </c>
      <c r="L2432" s="2" t="s">
        <v>181</v>
      </c>
      <c r="M2432" s="2" t="s">
        <v>91</v>
      </c>
      <c r="N2432" s="3">
        <v>9497.291999999999</v>
      </c>
      <c r="O2432" s="3" t="s">
        <v>182</v>
      </c>
      <c r="P2432" s="4">
        <f>IF(O2432="吨",N2432*1000,IF(O2432="万立方米",N2432*10000,""))</f>
        <v>94972920.0</v>
      </c>
      <c r="Q2432" s="2" t="s">
        <v>183</v>
      </c>
      <c r="R2432" s="2" t="s">
        <v>184</v>
      </c>
      <c r="S2432" s="2" t="s">
        <v>201</v>
      </c>
      <c r="T2432" s="2" t="s">
        <v>75</v>
      </c>
      <c r="U2432" s="4">
        <f>0.005</f>
        <v>0.005</v>
      </c>
      <c r="V2432" s="2" t="s">
        <v>186</v>
      </c>
      <c r="W2432" s="2" t="s">
        <v>202</v>
      </c>
      <c r="X2432" s="2" t="s">
        <v>64</v>
      </c>
      <c r="Y2432" s="2" t="s">
        <v>65</v>
      </c>
      <c r="Z2432" s="2">
        <v>0</v>
      </c>
      <c r="AA2432" s="2"/>
      <c r="AB2432" s="2"/>
      <c r="AC2432" s="4">
        <f>P2432*U2432/1000000</f>
        <v>0.4748646</v>
      </c>
      <c r="AD2432" s="4">
        <f>AC2432*(1-Z2432/100)</f>
        <v>0.4748646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3026</v>
      </c>
      <c r="B2433" s="2" t="s">
        <v>3020</v>
      </c>
      <c r="C2433" s="2" t="s">
        <v>47</v>
      </c>
      <c r="D2433" s="2" t="s">
        <v>942</v>
      </c>
      <c r="E2433" s="2" t="s">
        <v>744</v>
      </c>
      <c r="F2433" s="2" t="s">
        <v>50</v>
      </c>
      <c r="G2433" s="2" t="s">
        <v>179</v>
      </c>
      <c r="H2433" s="2" t="s">
        <v>138</v>
      </c>
      <c r="I2433" s="2" t="s">
        <v>53</v>
      </c>
      <c r="J2433" s="2" t="s">
        <v>180</v>
      </c>
      <c r="K2433" s="2" t="s">
        <v>180</v>
      </c>
      <c r="L2433" s="2" t="s">
        <v>181</v>
      </c>
      <c r="M2433" s="2" t="s">
        <v>95</v>
      </c>
      <c r="N2433" s="3">
        <v>9497.291999999999</v>
      </c>
      <c r="O2433" s="3" t="s">
        <v>182</v>
      </c>
      <c r="P2433" s="4">
        <f>IF(O2433="吨",N2433*1000,IF(O2433="万立方米",N2433*10000,""))</f>
        <v>94972920.0</v>
      </c>
      <c r="Q2433" s="2" t="s">
        <v>183</v>
      </c>
      <c r="R2433" s="2" t="s">
        <v>184</v>
      </c>
      <c r="S2433" s="2" t="s">
        <v>204</v>
      </c>
      <c r="T2433" s="2" t="s">
        <v>75</v>
      </c>
      <c r="U2433" s="4">
        <f>0.005</f>
        <v>0.005</v>
      </c>
      <c r="V2433" s="2" t="s">
        <v>186</v>
      </c>
      <c r="W2433" s="2" t="s">
        <v>205</v>
      </c>
      <c r="X2433" s="2" t="s">
        <v>64</v>
      </c>
      <c r="Y2433" s="2" t="s">
        <v>65</v>
      </c>
      <c r="Z2433" s="2">
        <v>0</v>
      </c>
      <c r="AA2433" s="2"/>
      <c r="AB2433" s="2"/>
      <c r="AC2433" s="4">
        <f>P2433*U2433/1000000</f>
        <v>0.4748646</v>
      </c>
      <c r="AD2433" s="4">
        <f>AC2433*(1-Z2433/100)</f>
        <v>0.4748646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3027</v>
      </c>
      <c r="B2434" s="2" t="s">
        <v>3020</v>
      </c>
      <c r="C2434" s="2" t="s">
        <v>47</v>
      </c>
      <c r="D2434" s="2" t="s">
        <v>942</v>
      </c>
      <c r="E2434" s="2" t="s">
        <v>744</v>
      </c>
      <c r="F2434" s="2" t="s">
        <v>50</v>
      </c>
      <c r="G2434" s="2" t="s">
        <v>179</v>
      </c>
      <c r="H2434" s="2" t="s">
        <v>138</v>
      </c>
      <c r="I2434" s="2" t="s">
        <v>53</v>
      </c>
      <c r="J2434" s="2" t="s">
        <v>180</v>
      </c>
      <c r="K2434" s="2" t="s">
        <v>180</v>
      </c>
      <c r="L2434" s="2" t="s">
        <v>181</v>
      </c>
      <c r="M2434" s="2" t="s">
        <v>100</v>
      </c>
      <c r="N2434" s="3">
        <v>9497.291999999999</v>
      </c>
      <c r="O2434" s="3" t="s">
        <v>182</v>
      </c>
      <c r="P2434" s="4">
        <f>IF(O2434="吨",N2434*1000,IF(O2434="万立方米",N2434*10000,""))</f>
        <v>94972920.0</v>
      </c>
      <c r="Q2434" s="2" t="s">
        <v>183</v>
      </c>
      <c r="R2434" s="2" t="s">
        <v>184</v>
      </c>
      <c r="S2434" s="2" t="s">
        <v>207</v>
      </c>
      <c r="T2434" s="2" t="s">
        <v>75</v>
      </c>
      <c r="U2434" s="4">
        <f>0.02</f>
        <v>0.02</v>
      </c>
      <c r="V2434" s="2" t="s">
        <v>186</v>
      </c>
      <c r="W2434" s="2" t="s">
        <v>208</v>
      </c>
      <c r="X2434" s="2" t="s">
        <v>64</v>
      </c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68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3028</v>
      </c>
      <c r="B2435" s="2" t="s">
        <v>3020</v>
      </c>
      <c r="C2435" s="2" t="s">
        <v>47</v>
      </c>
      <c r="D2435" s="2" t="s">
        <v>942</v>
      </c>
      <c r="E2435" s="2" t="s">
        <v>744</v>
      </c>
      <c r="F2435" s="2" t="s">
        <v>50</v>
      </c>
      <c r="G2435" s="2" t="s">
        <v>179</v>
      </c>
      <c r="H2435" s="2" t="s">
        <v>138</v>
      </c>
      <c r="I2435" s="2"/>
      <c r="J2435" s="2"/>
      <c r="K2435" s="2"/>
      <c r="L2435" s="2"/>
      <c r="M2435" s="2" t="s">
        <v>104</v>
      </c>
      <c r="N2435" s="3"/>
      <c r="O2435" s="3"/>
      <c r="P2435" s="4">
        <v>0.0</v>
      </c>
      <c r="Q2435" s="2" t="s">
        <v>105</v>
      </c>
      <c r="R2435" s="2" t="s">
        <v>106</v>
      </c>
      <c r="S2435" s="2" t="s">
        <v>107</v>
      </c>
      <c r="T2435" s="2" t="s">
        <v>108</v>
      </c>
      <c r="U2435" s="4">
        <f>0.0</f>
        <v>0.0</v>
      </c>
      <c r="V2435" s="2" t="s">
        <v>109</v>
      </c>
      <c r="W2435" s="2" t="s">
        <v>110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111</v>
      </c>
      <c r="AH2435" s="2" t="s">
        <v>69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3029</v>
      </c>
      <c r="B2436" s="2" t="s">
        <v>3030</v>
      </c>
      <c r="C2436" s="2" t="s">
        <v>47</v>
      </c>
      <c r="D2436" s="2" t="s">
        <v>606</v>
      </c>
      <c r="E2436" s="2" t="s">
        <v>412</v>
      </c>
      <c r="F2436" s="2" t="s">
        <v>228</v>
      </c>
      <c r="G2436" s="2" t="s">
        <v>117</v>
      </c>
      <c r="H2436" s="2" t="s">
        <v>138</v>
      </c>
      <c r="I2436" s="2" t="s">
        <v>53</v>
      </c>
      <c r="J2436" s="2" t="s">
        <v>230</v>
      </c>
      <c r="K2436" s="2" t="s">
        <v>55</v>
      </c>
      <c r="L2436" s="2" t="s">
        <v>51</v>
      </c>
      <c r="M2436" s="2" t="s">
        <v>56</v>
      </c>
      <c r="N2436" s="3">
        <v>221486.333</v>
      </c>
      <c r="O2436" s="3" t="s">
        <v>57</v>
      </c>
      <c r="P2436" s="4">
        <f>IF(O2436="吨",N2436*1000,IF(O2436="万立方米",N2436*10000,""))</f>
        <v>221486333.0</v>
      </c>
      <c r="Q2436" s="2" t="s">
        <v>58</v>
      </c>
      <c r="R2436" s="2" t="s">
        <v>59</v>
      </c>
      <c r="S2436" s="2" t="s">
        <v>60</v>
      </c>
      <c r="T2436" s="2" t="s">
        <v>61</v>
      </c>
      <c r="U2436" s="4">
        <f>0.06</f>
        <v>0.06</v>
      </c>
      <c r="V2436" s="2" t="s">
        <v>62</v>
      </c>
      <c r="W2436" s="2" t="s">
        <v>63</v>
      </c>
      <c r="X2436" s="2" t="s">
        <v>64</v>
      </c>
      <c r="Y2436" s="2" t="s">
        <v>65</v>
      </c>
      <c r="Z2436" s="2">
        <v>0</v>
      </c>
      <c r="AA2436" s="2"/>
      <c r="AB2436" s="2"/>
      <c r="AC2436" s="4">
        <f>P2436*U2436/1000000</f>
        <v>13.289179979999998</v>
      </c>
      <c r="AD2436" s="4">
        <f>AC2436*(1-Z2436/100)</f>
        <v>13.289179979999998</v>
      </c>
      <c r="AE2436" s="2" t="s">
        <v>66</v>
      </c>
      <c r="AF2436" s="2" t="s">
        <v>67</v>
      </c>
      <c r="AG2436" s="2" t="s">
        <v>68</v>
      </c>
      <c r="AH2436" s="2" t="s">
        <v>69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3031</v>
      </c>
      <c r="B2437" s="2" t="s">
        <v>3030</v>
      </c>
      <c r="C2437" s="2" t="s">
        <v>47</v>
      </c>
      <c r="D2437" s="2" t="s">
        <v>606</v>
      </c>
      <c r="E2437" s="2" t="s">
        <v>412</v>
      </c>
      <c r="F2437" s="2" t="s">
        <v>228</v>
      </c>
      <c r="G2437" s="2" t="s">
        <v>117</v>
      </c>
      <c r="H2437" s="2" t="s">
        <v>138</v>
      </c>
      <c r="I2437" s="2" t="s">
        <v>53</v>
      </c>
      <c r="J2437" s="2" t="s">
        <v>230</v>
      </c>
      <c r="K2437" s="2" t="s">
        <v>55</v>
      </c>
      <c r="L2437" s="2" t="s">
        <v>51</v>
      </c>
      <c r="M2437" s="2" t="s">
        <v>73</v>
      </c>
      <c r="N2437" s="3">
        <v>221486.333</v>
      </c>
      <c r="O2437" s="3" t="s">
        <v>57</v>
      </c>
      <c r="P2437" s="4">
        <f>IF(O2437="吨",N2437*1000,IF(O2437="万立方米",N2437*10000,""))</f>
        <v>221486333.0</v>
      </c>
      <c r="Q2437" s="2" t="s">
        <v>58</v>
      </c>
      <c r="R2437" s="2" t="s">
        <v>59</v>
      </c>
      <c r="S2437" s="2" t="s">
        <v>74</v>
      </c>
      <c r="T2437" s="2" t="s">
        <v>75</v>
      </c>
      <c r="U2437" s="4">
        <f>1.5</f>
        <v>1.5</v>
      </c>
      <c r="V2437" s="2" t="s">
        <v>62</v>
      </c>
      <c r="W2437" s="2" t="s">
        <v>76</v>
      </c>
      <c r="X2437" s="2" t="s">
        <v>64</v>
      </c>
      <c r="Y2437" s="2" t="s">
        <v>65</v>
      </c>
      <c r="Z2437" s="2">
        <v>0</v>
      </c>
      <c r="AA2437" s="2"/>
      <c r="AB2437" s="2"/>
      <c r="AC2437" s="4">
        <f>P2437*U2437/1000000</f>
        <v>332.2294995</v>
      </c>
      <c r="AD2437" s="4">
        <f>AC2437*(1-Z2437/100)</f>
        <v>332.2294995</v>
      </c>
      <c r="AE2437" s="2" t="s">
        <v>66</v>
      </c>
      <c r="AF2437" s="2" t="s">
        <v>67</v>
      </c>
      <c r="AG2437" s="2" t="s">
        <v>68</v>
      </c>
      <c r="AH2437" s="2" t="s">
        <v>69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3032</v>
      </c>
      <c r="B2438" s="2" t="s">
        <v>3030</v>
      </c>
      <c r="C2438" s="2" t="s">
        <v>47</v>
      </c>
      <c r="D2438" s="2" t="s">
        <v>606</v>
      </c>
      <c r="E2438" s="2" t="s">
        <v>412</v>
      </c>
      <c r="F2438" s="2" t="s">
        <v>228</v>
      </c>
      <c r="G2438" s="2" t="s">
        <v>117</v>
      </c>
      <c r="H2438" s="2" t="s">
        <v>138</v>
      </c>
      <c r="I2438" s="2" t="s">
        <v>53</v>
      </c>
      <c r="J2438" s="2" t="s">
        <v>230</v>
      </c>
      <c r="K2438" s="2" t="s">
        <v>55</v>
      </c>
      <c r="L2438" s="2" t="s">
        <v>51</v>
      </c>
      <c r="M2438" s="2" t="s">
        <v>78</v>
      </c>
      <c r="N2438" s="3">
        <v>221486.333</v>
      </c>
      <c r="O2438" s="3" t="s">
        <v>57</v>
      </c>
      <c r="P2438" s="4">
        <f>IF(O2438="吨",N2438*1000,IF(O2438="万立方米",N2438*10000,""))</f>
        <v>221486333.0</v>
      </c>
      <c r="Q2438" s="2" t="s">
        <v>58</v>
      </c>
      <c r="R2438" s="2" t="s">
        <v>59</v>
      </c>
      <c r="S2438" s="2" t="s">
        <v>79</v>
      </c>
      <c r="T2438" s="2" t="s">
        <v>75</v>
      </c>
      <c r="U2438" s="4">
        <f>6.0</f>
        <v>6.0</v>
      </c>
      <c r="V2438" s="2" t="s">
        <v>62</v>
      </c>
      <c r="W2438" s="2" t="s">
        <v>80</v>
      </c>
      <c r="X2438" s="2" t="s">
        <v>64</v>
      </c>
      <c r="Y2438" s="2" t="s">
        <v>65</v>
      </c>
      <c r="Z2438" s="2">
        <v>0</v>
      </c>
      <c r="AA2438" s="2"/>
      <c r="AB2438" s="2"/>
      <c r="AC2438" s="4">
        <f>P2438*U2438/1000000</f>
        <v>1328.917998</v>
      </c>
      <c r="AD2438" s="4">
        <f>AC2438*(1-Z2438/100)</f>
        <v>1328.917998</v>
      </c>
      <c r="AE2438" s="2" t="s">
        <v>66</v>
      </c>
      <c r="AF2438" s="2" t="s">
        <v>67</v>
      </c>
      <c r="AG2438" s="2" t="s">
        <v>68</v>
      </c>
      <c r="AH2438" s="2" t="s">
        <v>69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3033</v>
      </c>
      <c r="B2439" s="2" t="s">
        <v>3030</v>
      </c>
      <c r="C2439" s="2" t="s">
        <v>47</v>
      </c>
      <c r="D2439" s="2" t="s">
        <v>606</v>
      </c>
      <c r="E2439" s="2" t="s">
        <v>412</v>
      </c>
      <c r="F2439" s="2" t="s">
        <v>228</v>
      </c>
      <c r="G2439" s="2" t="s">
        <v>117</v>
      </c>
      <c r="H2439" s="2" t="s">
        <v>138</v>
      </c>
      <c r="I2439" s="2" t="s">
        <v>53</v>
      </c>
      <c r="J2439" s="2" t="s">
        <v>230</v>
      </c>
      <c r="K2439" s="2" t="s">
        <v>55</v>
      </c>
      <c r="L2439" s="2" t="s">
        <v>51</v>
      </c>
      <c r="M2439" s="2" t="s">
        <v>82</v>
      </c>
      <c r="N2439" s="3">
        <v>221486.333</v>
      </c>
      <c r="O2439" s="3" t="s">
        <v>57</v>
      </c>
      <c r="P2439" s="4">
        <f>IF(O2439="吨",N2439*1000,IF(O2439="万立方米",N2439*10000,""))</f>
        <v>221486333.0</v>
      </c>
      <c r="Q2439" s="2" t="s">
        <v>58</v>
      </c>
      <c r="R2439" s="2" t="s">
        <v>59</v>
      </c>
      <c r="S2439" s="2" t="s">
        <v>83</v>
      </c>
      <c r="T2439" s="2" t="s">
        <v>61</v>
      </c>
      <c r="U2439" s="4">
        <f>0.35</f>
        <v>0.35</v>
      </c>
      <c r="V2439" s="2" t="s">
        <v>62</v>
      </c>
      <c r="W2439" s="2" t="s">
        <v>84</v>
      </c>
      <c r="X2439" s="2" t="s">
        <v>64</v>
      </c>
      <c r="Y2439" s="2" t="s">
        <v>65</v>
      </c>
      <c r="Z2439" s="2">
        <v>0</v>
      </c>
      <c r="AA2439" s="2"/>
      <c r="AB2439" s="2"/>
      <c r="AC2439" s="4">
        <f>P2439*U2439/1000000</f>
        <v>77.52021655</v>
      </c>
      <c r="AD2439" s="4">
        <f>AC2439*(1-Z2439/100)</f>
        <v>77.52021655</v>
      </c>
      <c r="AE2439" s="2" t="s">
        <v>66</v>
      </c>
      <c r="AF2439" s="2" t="s">
        <v>67</v>
      </c>
      <c r="AG2439" s="2" t="s">
        <v>68</v>
      </c>
      <c r="AH2439" s="2" t="s">
        <v>69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3034</v>
      </c>
      <c r="B2440" s="2" t="s">
        <v>3030</v>
      </c>
      <c r="C2440" s="2" t="s">
        <v>47</v>
      </c>
      <c r="D2440" s="2" t="s">
        <v>606</v>
      </c>
      <c r="E2440" s="2" t="s">
        <v>412</v>
      </c>
      <c r="F2440" s="2" t="s">
        <v>228</v>
      </c>
      <c r="G2440" s="2" t="s">
        <v>117</v>
      </c>
      <c r="H2440" s="2" t="s">
        <v>138</v>
      </c>
      <c r="I2440" s="2" t="s">
        <v>53</v>
      </c>
      <c r="J2440" s="2" t="s">
        <v>230</v>
      </c>
      <c r="K2440" s="2" t="s">
        <v>55</v>
      </c>
      <c r="L2440" s="2" t="s">
        <v>51</v>
      </c>
      <c r="M2440" s="2" t="s">
        <v>86</v>
      </c>
      <c r="N2440" s="3">
        <v>221486.333</v>
      </c>
      <c r="O2440" s="3" t="s">
        <v>57</v>
      </c>
      <c r="P2440" s="4">
        <f>IF(O2440="吨",N2440*1000,IF(O2440="万立方米",N2440*10000,""))</f>
        <v>221486333.0</v>
      </c>
      <c r="Q2440" s="2" t="s">
        <v>58</v>
      </c>
      <c r="R2440" s="2" t="s">
        <v>59</v>
      </c>
      <c r="S2440" s="2" t="s">
        <v>87</v>
      </c>
      <c r="T2440" s="2" t="s">
        <v>88</v>
      </c>
      <c r="U2440" s="4">
        <f>0.75</f>
        <v>0.75</v>
      </c>
      <c r="V2440" s="2" t="s">
        <v>62</v>
      </c>
      <c r="W2440" s="2" t="s">
        <v>89</v>
      </c>
      <c r="X2440" s="2" t="s">
        <v>64</v>
      </c>
      <c r="Y2440" s="2" t="s">
        <v>65</v>
      </c>
      <c r="Z2440" s="2">
        <v>0</v>
      </c>
      <c r="AA2440" s="2"/>
      <c r="AB2440" s="2"/>
      <c r="AC2440" s="4">
        <f>P2440*U2440/1000000</f>
        <v>166.11474975</v>
      </c>
      <c r="AD2440" s="4">
        <f>AC2441*(1-AA2440/100)+(AC2440-AC2441)*(1-AB2440/100)</f>
        <v>166.11474975</v>
      </c>
      <c r="AE2440" s="2" t="s">
        <v>66</v>
      </c>
      <c r="AF2440" s="2" t="s">
        <v>67</v>
      </c>
      <c r="AG2440" s="2" t="s">
        <v>68</v>
      </c>
      <c r="AH2440" s="2" t="s">
        <v>69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3035</v>
      </c>
      <c r="B2441" s="2" t="s">
        <v>3030</v>
      </c>
      <c r="C2441" s="2" t="s">
        <v>47</v>
      </c>
      <c r="D2441" s="2" t="s">
        <v>606</v>
      </c>
      <c r="E2441" s="2" t="s">
        <v>412</v>
      </c>
      <c r="F2441" s="2" t="s">
        <v>228</v>
      </c>
      <c r="G2441" s="2" t="s">
        <v>117</v>
      </c>
      <c r="H2441" s="2" t="s">
        <v>138</v>
      </c>
      <c r="I2441" s="2" t="s">
        <v>53</v>
      </c>
      <c r="J2441" s="2" t="s">
        <v>230</v>
      </c>
      <c r="K2441" s="2" t="s">
        <v>55</v>
      </c>
      <c r="L2441" s="2" t="s">
        <v>51</v>
      </c>
      <c r="M2441" s="2" t="s">
        <v>91</v>
      </c>
      <c r="N2441" s="3">
        <v>221486.333</v>
      </c>
      <c r="O2441" s="3" t="s">
        <v>57</v>
      </c>
      <c r="P2441" s="4">
        <f>IF(O2441="吨",N2441*1000,IF(O2441="万立方米",N2441*10000,""))</f>
        <v>221486333.0</v>
      </c>
      <c r="Q2441" s="2" t="s">
        <v>58</v>
      </c>
      <c r="R2441" s="2" t="s">
        <v>59</v>
      </c>
      <c r="S2441" s="2" t="s">
        <v>92</v>
      </c>
      <c r="T2441" s="2" t="s">
        <v>88</v>
      </c>
      <c r="U2441" s="4">
        <f>0.75</f>
        <v>0.75</v>
      </c>
      <c r="V2441" s="2" t="s">
        <v>62</v>
      </c>
      <c r="W2441" s="2" t="s">
        <v>93</v>
      </c>
      <c r="X2441" s="2" t="s">
        <v>64</v>
      </c>
      <c r="Y2441" s="2" t="s">
        <v>65</v>
      </c>
      <c r="Z2441" s="2">
        <v>0</v>
      </c>
      <c r="AA2441" s="2"/>
      <c r="AB2441" s="2"/>
      <c r="AC2441" s="4">
        <f>P2441*U2441/1000000</f>
        <v>166.11474975</v>
      </c>
      <c r="AD2441" s="4">
        <f>AC2441*(1-Z2441/100)</f>
        <v>166.11474975</v>
      </c>
      <c r="AE2441" s="2" t="s">
        <v>66</v>
      </c>
      <c r="AF2441" s="2" t="s">
        <v>67</v>
      </c>
      <c r="AG2441" s="2" t="s">
        <v>68</v>
      </c>
      <c r="AH2441" s="2" t="s">
        <v>69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3036</v>
      </c>
      <c r="B2442" s="2" t="s">
        <v>3030</v>
      </c>
      <c r="C2442" s="2" t="s">
        <v>47</v>
      </c>
      <c r="D2442" s="2" t="s">
        <v>606</v>
      </c>
      <c r="E2442" s="2" t="s">
        <v>412</v>
      </c>
      <c r="F2442" s="2" t="s">
        <v>228</v>
      </c>
      <c r="G2442" s="2" t="s">
        <v>117</v>
      </c>
      <c r="H2442" s="2" t="s">
        <v>138</v>
      </c>
      <c r="I2442" s="2" t="s">
        <v>53</v>
      </c>
      <c r="J2442" s="2" t="s">
        <v>230</v>
      </c>
      <c r="K2442" s="2" t="s">
        <v>55</v>
      </c>
      <c r="L2442" s="2" t="s">
        <v>51</v>
      </c>
      <c r="M2442" s="2" t="s">
        <v>95</v>
      </c>
      <c r="N2442" s="3">
        <v>221486.333</v>
      </c>
      <c r="O2442" s="3" t="s">
        <v>57</v>
      </c>
      <c r="P2442" s="4">
        <f>IF(O2442="吨",N2442*1000,IF(O2442="万立方米",N2442*10000,""))</f>
        <v>221486333.0</v>
      </c>
      <c r="Q2442" s="2" t="s">
        <v>58</v>
      </c>
      <c r="R2442" s="2" t="s">
        <v>59</v>
      </c>
      <c r="S2442" s="2" t="s">
        <v>96</v>
      </c>
      <c r="T2442" s="2" t="s">
        <v>97</v>
      </c>
      <c r="U2442" s="4">
        <f>1.7</f>
        <v>1.7</v>
      </c>
      <c r="V2442" s="2" t="s">
        <v>62</v>
      </c>
      <c r="W2442" s="2" t="s">
        <v>98</v>
      </c>
      <c r="X2442" s="2" t="s">
        <v>64</v>
      </c>
      <c r="Y2442" s="2" t="s">
        <v>65</v>
      </c>
      <c r="Z2442" s="2">
        <v>0</v>
      </c>
      <c r="AA2442" s="2"/>
      <c r="AB2442" s="2"/>
      <c r="AC2442" s="4">
        <f>P2442*U2442/1000000</f>
        <v>376.5267661</v>
      </c>
      <c r="AD2442" s="4">
        <f>AC2442*(1-Z2442/100)</f>
        <v>376.5267661</v>
      </c>
      <c r="AE2442" s="2" t="s">
        <v>66</v>
      </c>
      <c r="AF2442" s="2" t="s">
        <v>67</v>
      </c>
      <c r="AG2442" s="2" t="s">
        <v>68</v>
      </c>
      <c r="AH2442" s="2" t="s">
        <v>69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3037</v>
      </c>
      <c r="B2443" s="2" t="s">
        <v>3030</v>
      </c>
      <c r="C2443" s="2" t="s">
        <v>47</v>
      </c>
      <c r="D2443" s="2" t="s">
        <v>606</v>
      </c>
      <c r="E2443" s="2" t="s">
        <v>412</v>
      </c>
      <c r="F2443" s="2" t="s">
        <v>228</v>
      </c>
      <c r="G2443" s="2" t="s">
        <v>117</v>
      </c>
      <c r="H2443" s="2" t="s">
        <v>138</v>
      </c>
      <c r="I2443" s="2" t="s">
        <v>53</v>
      </c>
      <c r="J2443" s="2" t="s">
        <v>230</v>
      </c>
      <c r="K2443" s="2" t="s">
        <v>55</v>
      </c>
      <c r="L2443" s="2" t="s">
        <v>51</v>
      </c>
      <c r="M2443" s="2" t="s">
        <v>100</v>
      </c>
      <c r="N2443" s="3">
        <v>221486.333</v>
      </c>
      <c r="O2443" s="3" t="s">
        <v>57</v>
      </c>
      <c r="P2443" s="4">
        <f>IF(O2443="吨",N2443*1000,IF(O2443="万立方米",N2443*10000,""))</f>
        <v>221486333.0</v>
      </c>
      <c r="Q2443" s="2" t="s">
        <v>58</v>
      </c>
      <c r="R2443" s="2" t="s">
        <v>59</v>
      </c>
      <c r="S2443" s="2" t="s">
        <v>101</v>
      </c>
      <c r="T2443" s="2" t="s">
        <v>75</v>
      </c>
      <c r="U2443" s="4">
        <f>0.12</f>
        <v>0.12</v>
      </c>
      <c r="V2443" s="2" t="s">
        <v>62</v>
      </c>
      <c r="W2443" s="2" t="s">
        <v>102</v>
      </c>
      <c r="X2443" s="2" t="s">
        <v>64</v>
      </c>
      <c r="Y2443" s="2" t="s">
        <v>65</v>
      </c>
      <c r="Z2443" s="2">
        <v>0</v>
      </c>
      <c r="AA2443" s="2"/>
      <c r="AB2443" s="2"/>
      <c r="AC2443" s="4">
        <f>P2443*U2443/1000000</f>
        <v>26.578359959999997</v>
      </c>
      <c r="AD2443" s="4">
        <f>AC2443*(1-Z2443/100)</f>
        <v>26.578359959999997</v>
      </c>
      <c r="AE2443" s="2" t="s">
        <v>66</v>
      </c>
      <c r="AF2443" s="2" t="s">
        <v>67</v>
      </c>
      <c r="AG2443" s="2" t="s">
        <v>68</v>
      </c>
      <c r="AH2443" s="2" t="s">
        <v>69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3038</v>
      </c>
      <c r="B2444" s="2" t="s">
        <v>3030</v>
      </c>
      <c r="C2444" s="2" t="s">
        <v>47</v>
      </c>
      <c r="D2444" s="2" t="s">
        <v>606</v>
      </c>
      <c r="E2444" s="2" t="s">
        <v>412</v>
      </c>
      <c r="F2444" s="2" t="s">
        <v>228</v>
      </c>
      <c r="G2444" s="2" t="s">
        <v>117</v>
      </c>
      <c r="H2444" s="2" t="s">
        <v>138</v>
      </c>
      <c r="I2444" s="2"/>
      <c r="J2444" s="2"/>
      <c r="K2444" s="2" t="s">
        <v>147</v>
      </c>
      <c r="L2444" s="2" t="s">
        <v>253</v>
      </c>
      <c r="M2444" s="2" t="s">
        <v>104</v>
      </c>
      <c r="N2444" s="3"/>
      <c r="O2444" s="3"/>
      <c r="P2444" s="2"/>
      <c r="Q2444" s="2" t="s">
        <v>105</v>
      </c>
      <c r="R2444" s="2" t="s">
        <v>106</v>
      </c>
      <c r="S2444" s="2" t="s">
        <v>107</v>
      </c>
      <c r="T2444" s="2" t="s">
        <v>108</v>
      </c>
      <c r="U2444" s="2"/>
      <c r="V2444" s="2" t="s">
        <v>109</v>
      </c>
      <c r="W2444" s="2" t="s">
        <v>110</v>
      </c>
      <c r="X2444" s="2"/>
      <c r="Y2444" s="2" t="s">
        <v>65</v>
      </c>
      <c r="Z2444" s="2">
        <v>0</v>
      </c>
      <c r="AA2444" s="2"/>
      <c r="AB2444" s="2"/>
      <c r="AC2444" s="2"/>
      <c r="AD2444" s="2"/>
      <c r="AE2444" s="2" t="s">
        <v>123</v>
      </c>
      <c r="AF2444" s="2" t="s">
        <v>222</v>
      </c>
      <c r="AG2444" s="2" t="s">
        <v>223</v>
      </c>
      <c r="AH2444" s="2" t="s">
        <v>69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3039</v>
      </c>
      <c r="B2445" s="2" t="s">
        <v>3040</v>
      </c>
      <c r="C2445" s="2" t="s">
        <v>47</v>
      </c>
      <c r="D2445" s="2" t="s">
        <v>1298</v>
      </c>
      <c r="E2445" s="2" t="s">
        <v>1299</v>
      </c>
      <c r="F2445" s="2" t="s">
        <v>178</v>
      </c>
      <c r="G2445" s="2" t="s">
        <v>179</v>
      </c>
      <c r="H2445" s="2" t="s">
        <v>52</v>
      </c>
      <c r="I2445" s="2" t="s">
        <v>53</v>
      </c>
      <c r="J2445" s="2" t="s">
        <v>180</v>
      </c>
      <c r="K2445" s="2" t="s">
        <v>180</v>
      </c>
      <c r="L2445" s="2" t="s">
        <v>181</v>
      </c>
      <c r="M2445" s="2" t="s">
        <v>56</v>
      </c>
      <c r="N2445" s="3">
        <v>1668.1</v>
      </c>
      <c r="O2445" s="3" t="s">
        <v>182</v>
      </c>
      <c r="P2445" s="4">
        <f>IF(O2445="吨",N2445*1000,IF(O2445="万立方米",N2445*10000,""))</f>
        <v>16681000.0</v>
      </c>
      <c r="Q2445" s="2" t="s">
        <v>183</v>
      </c>
      <c r="R2445" s="2" t="s">
        <v>184</v>
      </c>
      <c r="S2445" s="2" t="s">
        <v>185</v>
      </c>
      <c r="T2445" s="2" t="s">
        <v>75</v>
      </c>
      <c r="U2445" s="4">
        <f>0.001</f>
        <v>0.001</v>
      </c>
      <c r="V2445" s="2" t="s">
        <v>186</v>
      </c>
      <c r="W2445" s="2" t="s">
        <v>187</v>
      </c>
      <c r="X2445" s="2" t="s">
        <v>64</v>
      </c>
      <c r="Y2445" s="2" t="s">
        <v>65</v>
      </c>
      <c r="Z2445" s="2">
        <v>0</v>
      </c>
      <c r="AA2445" s="2"/>
      <c r="AB2445" s="2"/>
      <c r="AC2445" s="4">
        <f>P2445*U2445/1000000</f>
        <v>0.016681</v>
      </c>
      <c r="AD2445" s="4">
        <f>AC2445*(1-Z2445/100)</f>
        <v>0.016681</v>
      </c>
      <c r="AE2445" s="2" t="s">
        <v>66</v>
      </c>
      <c r="AF2445" s="2" t="s">
        <v>67</v>
      </c>
      <c r="AG2445" s="2"/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3041</v>
      </c>
      <c r="B2446" s="2" t="s">
        <v>3040</v>
      </c>
      <c r="C2446" s="2" t="s">
        <v>47</v>
      </c>
      <c r="D2446" s="2" t="s">
        <v>1298</v>
      </c>
      <c r="E2446" s="2" t="s">
        <v>1299</v>
      </c>
      <c r="F2446" s="2" t="s">
        <v>178</v>
      </c>
      <c r="G2446" s="2" t="s">
        <v>179</v>
      </c>
      <c r="H2446" s="2" t="s">
        <v>52</v>
      </c>
      <c r="I2446" s="2" t="s">
        <v>53</v>
      </c>
      <c r="J2446" s="2" t="s">
        <v>180</v>
      </c>
      <c r="K2446" s="2" t="s">
        <v>180</v>
      </c>
      <c r="L2446" s="2" t="s">
        <v>181</v>
      </c>
      <c r="M2446" s="2" t="s">
        <v>73</v>
      </c>
      <c r="N2446" s="3">
        <v>1668.1</v>
      </c>
      <c r="O2446" s="3" t="s">
        <v>182</v>
      </c>
      <c r="P2446" s="4">
        <f>IF(O2446="吨",N2446*1000,IF(O2446="万立方米",N2446*10000,""))</f>
        <v>16681000.0</v>
      </c>
      <c r="Q2446" s="2" t="s">
        <v>183</v>
      </c>
      <c r="R2446" s="2" t="s">
        <v>184</v>
      </c>
      <c r="S2446" s="2" t="s">
        <v>189</v>
      </c>
      <c r="T2446" s="2" t="s">
        <v>75</v>
      </c>
      <c r="U2446" s="4">
        <f>0.35</f>
        <v>0.35</v>
      </c>
      <c r="V2446" s="2" t="s">
        <v>186</v>
      </c>
      <c r="W2446" s="2" t="s">
        <v>190</v>
      </c>
      <c r="X2446" s="2" t="s">
        <v>64</v>
      </c>
      <c r="Y2446" s="2" t="s">
        <v>65</v>
      </c>
      <c r="Z2446" s="2">
        <v>0</v>
      </c>
      <c r="AA2446" s="2"/>
      <c r="AB2446" s="2"/>
      <c r="AC2446" s="4">
        <f>P2446*U2446/1000000</f>
        <v>5.83835</v>
      </c>
      <c r="AD2446" s="4">
        <f>AC2446*(1-Z2446/100)</f>
        <v>5.83835</v>
      </c>
      <c r="AE2446" s="2" t="s">
        <v>66</v>
      </c>
      <c r="AF2446" s="2" t="s">
        <v>67</v>
      </c>
      <c r="AG2446" s="2"/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3042</v>
      </c>
      <c r="B2447" s="2" t="s">
        <v>3040</v>
      </c>
      <c r="C2447" s="2" t="s">
        <v>47</v>
      </c>
      <c r="D2447" s="2" t="s">
        <v>1298</v>
      </c>
      <c r="E2447" s="2" t="s">
        <v>1299</v>
      </c>
      <c r="F2447" s="2" t="s">
        <v>178</v>
      </c>
      <c r="G2447" s="2" t="s">
        <v>179</v>
      </c>
      <c r="H2447" s="2" t="s">
        <v>52</v>
      </c>
      <c r="I2447" s="2" t="s">
        <v>53</v>
      </c>
      <c r="J2447" s="2" t="s">
        <v>180</v>
      </c>
      <c r="K2447" s="2" t="s">
        <v>180</v>
      </c>
      <c r="L2447" s="2" t="s">
        <v>181</v>
      </c>
      <c r="M2447" s="2" t="s">
        <v>78</v>
      </c>
      <c r="N2447" s="3">
        <v>1668.1</v>
      </c>
      <c r="O2447" s="3" t="s">
        <v>182</v>
      </c>
      <c r="P2447" s="4">
        <f>IF(O2447="吨",N2447*1000,IF(O2447="万立方米",N2447*10000,""))</f>
        <v>16681000.0</v>
      </c>
      <c r="Q2447" s="2" t="s">
        <v>183</v>
      </c>
      <c r="R2447" s="2" t="s">
        <v>184</v>
      </c>
      <c r="S2447" s="2" t="s">
        <v>192</v>
      </c>
      <c r="T2447" s="2" t="s">
        <v>75</v>
      </c>
      <c r="U2447" s="4">
        <f>1.2</f>
        <v>1.2</v>
      </c>
      <c r="V2447" s="2" t="s">
        <v>186</v>
      </c>
      <c r="W2447" s="2" t="s">
        <v>193</v>
      </c>
      <c r="X2447" s="2" t="s">
        <v>64</v>
      </c>
      <c r="Y2447" s="2" t="s">
        <v>65</v>
      </c>
      <c r="Z2447" s="2">
        <v>0</v>
      </c>
      <c r="AA2447" s="2"/>
      <c r="AB2447" s="2"/>
      <c r="AC2447" s="4">
        <f>P2447*U2447/1000000</f>
        <v>20.0172</v>
      </c>
      <c r="AD2447" s="4">
        <f>AC2447*(1-Z2447/100)</f>
        <v>20.0172</v>
      </c>
      <c r="AE2447" s="2" t="s">
        <v>66</v>
      </c>
      <c r="AF2447" s="2" t="s">
        <v>67</v>
      </c>
      <c r="AG2447" s="2"/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3043</v>
      </c>
      <c r="B2448" s="2" t="s">
        <v>3040</v>
      </c>
      <c r="C2448" s="2" t="s">
        <v>47</v>
      </c>
      <c r="D2448" s="2" t="s">
        <v>1298</v>
      </c>
      <c r="E2448" s="2" t="s">
        <v>1299</v>
      </c>
      <c r="F2448" s="2" t="s">
        <v>178</v>
      </c>
      <c r="G2448" s="2" t="s">
        <v>179</v>
      </c>
      <c r="H2448" s="2" t="s">
        <v>52</v>
      </c>
      <c r="I2448" s="2" t="s">
        <v>53</v>
      </c>
      <c r="J2448" s="2" t="s">
        <v>180</v>
      </c>
      <c r="K2448" s="2" t="s">
        <v>180</v>
      </c>
      <c r="L2448" s="2" t="s">
        <v>181</v>
      </c>
      <c r="M2448" s="2" t="s">
        <v>82</v>
      </c>
      <c r="N2448" s="3">
        <v>1668.1</v>
      </c>
      <c r="O2448" s="3" t="s">
        <v>182</v>
      </c>
      <c r="P2448" s="4">
        <f>IF(O2448="吨",N2448*1000,IF(O2448="万立方米",N2448*10000,""))</f>
        <v>16681000.0</v>
      </c>
      <c r="Q2448" s="2" t="s">
        <v>183</v>
      </c>
      <c r="R2448" s="2" t="s">
        <v>184</v>
      </c>
      <c r="S2448" s="2" t="s">
        <v>195</v>
      </c>
      <c r="T2448" s="2" t="s">
        <v>75</v>
      </c>
      <c r="U2448" s="4">
        <f>0.002</f>
        <v>0.002</v>
      </c>
      <c r="V2448" s="2" t="s">
        <v>186</v>
      </c>
      <c r="W2448" s="2" t="s">
        <v>196</v>
      </c>
      <c r="X2448" s="2" t="s">
        <v>64</v>
      </c>
      <c r="Y2448" s="2" t="s">
        <v>65</v>
      </c>
      <c r="Z2448" s="2">
        <v>0</v>
      </c>
      <c r="AA2448" s="2"/>
      <c r="AB2448" s="2"/>
      <c r="AC2448" s="4">
        <f>P2448*U2448/1000000</f>
        <v>0.033362</v>
      </c>
      <c r="AD2448" s="4">
        <f>AC2448*(1-Z2448/100)</f>
        <v>0.033362</v>
      </c>
      <c r="AE2448" s="2" t="s">
        <v>66</v>
      </c>
      <c r="AF2448" s="2" t="s">
        <v>67</v>
      </c>
      <c r="AG2448" s="2"/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3044</v>
      </c>
      <c r="B2449" s="2" t="s">
        <v>3040</v>
      </c>
      <c r="C2449" s="2" t="s">
        <v>47</v>
      </c>
      <c r="D2449" s="2" t="s">
        <v>1298</v>
      </c>
      <c r="E2449" s="2" t="s">
        <v>1299</v>
      </c>
      <c r="F2449" s="2" t="s">
        <v>178</v>
      </c>
      <c r="G2449" s="2" t="s">
        <v>179</v>
      </c>
      <c r="H2449" s="2" t="s">
        <v>52</v>
      </c>
      <c r="I2449" s="2" t="s">
        <v>53</v>
      </c>
      <c r="J2449" s="2" t="s">
        <v>180</v>
      </c>
      <c r="K2449" s="2" t="s">
        <v>180</v>
      </c>
      <c r="L2449" s="2" t="s">
        <v>181</v>
      </c>
      <c r="M2449" s="2" t="s">
        <v>86</v>
      </c>
      <c r="N2449" s="3">
        <v>1668.1</v>
      </c>
      <c r="O2449" s="3" t="s">
        <v>182</v>
      </c>
      <c r="P2449" s="4">
        <f>IF(O2449="吨",N2449*1000,IF(O2449="万立方米",N2449*10000,""))</f>
        <v>16681000.0</v>
      </c>
      <c r="Q2449" s="2" t="s">
        <v>183</v>
      </c>
      <c r="R2449" s="2" t="s">
        <v>184</v>
      </c>
      <c r="S2449" s="2" t="s">
        <v>198</v>
      </c>
      <c r="T2449" s="2" t="s">
        <v>75</v>
      </c>
      <c r="U2449" s="4">
        <f>0.01</f>
        <v>0.01</v>
      </c>
      <c r="V2449" s="2" t="s">
        <v>186</v>
      </c>
      <c r="W2449" s="2" t="s">
        <v>199</v>
      </c>
      <c r="X2449" s="2" t="s">
        <v>64</v>
      </c>
      <c r="Y2449" s="2" t="s">
        <v>65</v>
      </c>
      <c r="Z2449" s="2">
        <v>0</v>
      </c>
      <c r="AA2449" s="2"/>
      <c r="AB2449" s="2"/>
      <c r="AC2449" s="4">
        <f>P2449*U2449/1000000</f>
        <v>0.16681</v>
      </c>
      <c r="AD2449" s="4">
        <f>AC2450*(1-AA2449/100)+(AC2449-AC2450)*(1-AB2449/100)</f>
        <v>0.16681</v>
      </c>
      <c r="AE2449" s="2" t="s">
        <v>66</v>
      </c>
      <c r="AF2449" s="2" t="s">
        <v>67</v>
      </c>
      <c r="AG2449" s="2"/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3045</v>
      </c>
      <c r="B2450" s="2" t="s">
        <v>3040</v>
      </c>
      <c r="C2450" s="2" t="s">
        <v>47</v>
      </c>
      <c r="D2450" s="2" t="s">
        <v>1298</v>
      </c>
      <c r="E2450" s="2" t="s">
        <v>1299</v>
      </c>
      <c r="F2450" s="2" t="s">
        <v>178</v>
      </c>
      <c r="G2450" s="2" t="s">
        <v>179</v>
      </c>
      <c r="H2450" s="2" t="s">
        <v>52</v>
      </c>
      <c r="I2450" s="2" t="s">
        <v>53</v>
      </c>
      <c r="J2450" s="2" t="s">
        <v>180</v>
      </c>
      <c r="K2450" s="2" t="s">
        <v>180</v>
      </c>
      <c r="L2450" s="2" t="s">
        <v>181</v>
      </c>
      <c r="M2450" s="2" t="s">
        <v>91</v>
      </c>
      <c r="N2450" s="3">
        <v>1668.1</v>
      </c>
      <c r="O2450" s="3" t="s">
        <v>182</v>
      </c>
      <c r="P2450" s="4">
        <f>IF(O2450="吨",N2450*1000,IF(O2450="万立方米",N2450*10000,""))</f>
        <v>16681000.0</v>
      </c>
      <c r="Q2450" s="2" t="s">
        <v>183</v>
      </c>
      <c r="R2450" s="2" t="s">
        <v>184</v>
      </c>
      <c r="S2450" s="2" t="s">
        <v>201</v>
      </c>
      <c r="T2450" s="2" t="s">
        <v>75</v>
      </c>
      <c r="U2450" s="4">
        <f>0.005</f>
        <v>0.005</v>
      </c>
      <c r="V2450" s="2" t="s">
        <v>186</v>
      </c>
      <c r="W2450" s="2" t="s">
        <v>202</v>
      </c>
      <c r="X2450" s="2" t="s">
        <v>64</v>
      </c>
      <c r="Y2450" s="2" t="s">
        <v>65</v>
      </c>
      <c r="Z2450" s="2">
        <v>0</v>
      </c>
      <c r="AA2450" s="2"/>
      <c r="AB2450" s="2"/>
      <c r="AC2450" s="4">
        <f>P2450*U2450/1000000</f>
        <v>0.083405</v>
      </c>
      <c r="AD2450" s="4">
        <f>AC2450*(1-Z2450/100)</f>
        <v>0.083405</v>
      </c>
      <c r="AE2450" s="2" t="s">
        <v>66</v>
      </c>
      <c r="AF2450" s="2" t="s">
        <v>67</v>
      </c>
      <c r="AG2450" s="2"/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3046</v>
      </c>
      <c r="B2451" s="2" t="s">
        <v>3040</v>
      </c>
      <c r="C2451" s="2" t="s">
        <v>47</v>
      </c>
      <c r="D2451" s="2" t="s">
        <v>1298</v>
      </c>
      <c r="E2451" s="2" t="s">
        <v>1299</v>
      </c>
      <c r="F2451" s="2" t="s">
        <v>178</v>
      </c>
      <c r="G2451" s="2" t="s">
        <v>179</v>
      </c>
      <c r="H2451" s="2" t="s">
        <v>52</v>
      </c>
      <c r="I2451" s="2" t="s">
        <v>53</v>
      </c>
      <c r="J2451" s="2" t="s">
        <v>180</v>
      </c>
      <c r="K2451" s="2" t="s">
        <v>180</v>
      </c>
      <c r="L2451" s="2" t="s">
        <v>181</v>
      </c>
      <c r="M2451" s="2" t="s">
        <v>95</v>
      </c>
      <c r="N2451" s="3">
        <v>1668.1</v>
      </c>
      <c r="O2451" s="3" t="s">
        <v>182</v>
      </c>
      <c r="P2451" s="4">
        <f>IF(O2451="吨",N2451*1000,IF(O2451="万立方米",N2451*10000,""))</f>
        <v>16681000.0</v>
      </c>
      <c r="Q2451" s="2" t="s">
        <v>183</v>
      </c>
      <c r="R2451" s="2" t="s">
        <v>184</v>
      </c>
      <c r="S2451" s="2" t="s">
        <v>204</v>
      </c>
      <c r="T2451" s="2" t="s">
        <v>75</v>
      </c>
      <c r="U2451" s="4">
        <f>0.005</f>
        <v>0.005</v>
      </c>
      <c r="V2451" s="2" t="s">
        <v>186</v>
      </c>
      <c r="W2451" s="2" t="s">
        <v>205</v>
      </c>
      <c r="X2451" s="2" t="s">
        <v>64</v>
      </c>
      <c r="Y2451" s="2" t="s">
        <v>65</v>
      </c>
      <c r="Z2451" s="2">
        <v>0</v>
      </c>
      <c r="AA2451" s="2"/>
      <c r="AB2451" s="2"/>
      <c r="AC2451" s="4">
        <f>P2451*U2451/1000000</f>
        <v>0.083405</v>
      </c>
      <c r="AD2451" s="4">
        <f>AC2451*(1-Z2451/100)</f>
        <v>0.083405</v>
      </c>
      <c r="AE2451" s="2" t="s">
        <v>66</v>
      </c>
      <c r="AF2451" s="2" t="s">
        <v>67</v>
      </c>
      <c r="AG2451" s="2"/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3047</v>
      </c>
      <c r="B2452" s="2" t="s">
        <v>3040</v>
      </c>
      <c r="C2452" s="2" t="s">
        <v>47</v>
      </c>
      <c r="D2452" s="2" t="s">
        <v>1298</v>
      </c>
      <c r="E2452" s="2" t="s">
        <v>1299</v>
      </c>
      <c r="F2452" s="2" t="s">
        <v>178</v>
      </c>
      <c r="G2452" s="2" t="s">
        <v>179</v>
      </c>
      <c r="H2452" s="2" t="s">
        <v>52</v>
      </c>
      <c r="I2452" s="2" t="s">
        <v>53</v>
      </c>
      <c r="J2452" s="2" t="s">
        <v>180</v>
      </c>
      <c r="K2452" s="2" t="s">
        <v>180</v>
      </c>
      <c r="L2452" s="2" t="s">
        <v>181</v>
      </c>
      <c r="M2452" s="2" t="s">
        <v>100</v>
      </c>
      <c r="N2452" s="3">
        <v>1668.1</v>
      </c>
      <c r="O2452" s="3" t="s">
        <v>182</v>
      </c>
      <c r="P2452" s="4">
        <f>IF(O2452="吨",N2452*1000,IF(O2452="万立方米",N2452*10000,""))</f>
        <v>16681000.0</v>
      </c>
      <c r="Q2452" s="2" t="s">
        <v>183</v>
      </c>
      <c r="R2452" s="2" t="s">
        <v>184</v>
      </c>
      <c r="S2452" s="2" t="s">
        <v>207</v>
      </c>
      <c r="T2452" s="2" t="s">
        <v>75</v>
      </c>
      <c r="U2452" s="4">
        <f>0.02</f>
        <v>0.02</v>
      </c>
      <c r="V2452" s="2" t="s">
        <v>186</v>
      </c>
      <c r="W2452" s="2" t="s">
        <v>208</v>
      </c>
      <c r="X2452" s="2" t="s">
        <v>64</v>
      </c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/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3048</v>
      </c>
      <c r="B2453" s="2" t="s">
        <v>3040</v>
      </c>
      <c r="C2453" s="2" t="s">
        <v>47</v>
      </c>
      <c r="D2453" s="2" t="s">
        <v>1298</v>
      </c>
      <c r="E2453" s="2" t="s">
        <v>1299</v>
      </c>
      <c r="F2453" s="2" t="s">
        <v>178</v>
      </c>
      <c r="G2453" s="2" t="s">
        <v>179</v>
      </c>
      <c r="H2453" s="2" t="s">
        <v>52</v>
      </c>
      <c r="I2453" s="2"/>
      <c r="J2453" s="2"/>
      <c r="K2453" s="2"/>
      <c r="L2453" s="2"/>
      <c r="M2453" s="2" t="s">
        <v>104</v>
      </c>
      <c r="N2453" s="3"/>
      <c r="O2453" s="3"/>
      <c r="P2453" s="4">
        <v>0.0</v>
      </c>
      <c r="Q2453" s="2" t="s">
        <v>105</v>
      </c>
      <c r="R2453" s="2" t="s">
        <v>106</v>
      </c>
      <c r="S2453" s="2" t="s">
        <v>107</v>
      </c>
      <c r="T2453" s="2" t="s">
        <v>108</v>
      </c>
      <c r="U2453" s="4">
        <f>0.0</f>
        <v>0.0</v>
      </c>
      <c r="V2453" s="2" t="s">
        <v>109</v>
      </c>
      <c r="W2453" s="2" t="s">
        <v>110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134</v>
      </c>
      <c r="AH2453" s="2" t="s">
        <v>69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3049</v>
      </c>
      <c r="B2454" s="2" t="s">
        <v>3050</v>
      </c>
      <c r="C2454" s="2" t="s">
        <v>47</v>
      </c>
      <c r="D2454" s="2" t="s">
        <v>650</v>
      </c>
      <c r="E2454" s="2" t="s">
        <v>412</v>
      </c>
      <c r="F2454" s="2" t="s">
        <v>50</v>
      </c>
      <c r="G2454" s="2" t="s">
        <v>181</v>
      </c>
      <c r="H2454" s="2" t="s">
        <v>243</v>
      </c>
      <c r="I2454" s="2" t="s">
        <v>53</v>
      </c>
      <c r="J2454" s="2" t="s">
        <v>180</v>
      </c>
      <c r="K2454" s="2" t="s">
        <v>180</v>
      </c>
      <c r="L2454" s="2" t="s">
        <v>181</v>
      </c>
      <c r="M2454" s="2" t="s">
        <v>56</v>
      </c>
      <c r="N2454" s="3">
        <v>608.9</v>
      </c>
      <c r="O2454" s="3" t="s">
        <v>182</v>
      </c>
      <c r="P2454" s="4">
        <f>IF(O2454="吨",N2454*1000,IF(O2454="万立方米",N2454*10000,""))</f>
        <v>6089000.0</v>
      </c>
      <c r="Q2454" s="2" t="s">
        <v>183</v>
      </c>
      <c r="R2454" s="2" t="s">
        <v>184</v>
      </c>
      <c r="S2454" s="2" t="s">
        <v>185</v>
      </c>
      <c r="T2454" s="2" t="s">
        <v>75</v>
      </c>
      <c r="U2454" s="4">
        <f>0.001</f>
        <v>0.001</v>
      </c>
      <c r="V2454" s="2" t="s">
        <v>186</v>
      </c>
      <c r="W2454" s="2" t="s">
        <v>187</v>
      </c>
      <c r="X2454" s="2" t="s">
        <v>64</v>
      </c>
      <c r="Y2454" s="2" t="s">
        <v>65</v>
      </c>
      <c r="Z2454" s="2">
        <v>0</v>
      </c>
      <c r="AA2454" s="2"/>
      <c r="AB2454" s="2"/>
      <c r="AC2454" s="4">
        <f>P2454*U2454/1000000</f>
        <v>0.006089</v>
      </c>
      <c r="AD2454" s="4">
        <f>AC2454*(1-Z2454/100)</f>
        <v>0.006089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3051</v>
      </c>
      <c r="B2455" s="2" t="s">
        <v>3050</v>
      </c>
      <c r="C2455" s="2" t="s">
        <v>47</v>
      </c>
      <c r="D2455" s="2" t="s">
        <v>650</v>
      </c>
      <c r="E2455" s="2" t="s">
        <v>412</v>
      </c>
      <c r="F2455" s="2" t="s">
        <v>50</v>
      </c>
      <c r="G2455" s="2" t="s">
        <v>181</v>
      </c>
      <c r="H2455" s="2" t="s">
        <v>243</v>
      </c>
      <c r="I2455" s="2" t="s">
        <v>53</v>
      </c>
      <c r="J2455" s="2" t="s">
        <v>180</v>
      </c>
      <c r="K2455" s="2" t="s">
        <v>180</v>
      </c>
      <c r="L2455" s="2" t="s">
        <v>181</v>
      </c>
      <c r="M2455" s="2" t="s">
        <v>73</v>
      </c>
      <c r="N2455" s="3">
        <v>608.9</v>
      </c>
      <c r="O2455" s="3" t="s">
        <v>182</v>
      </c>
      <c r="P2455" s="4">
        <f>IF(O2455="吨",N2455*1000,IF(O2455="万立方米",N2455*10000,""))</f>
        <v>6089000.0</v>
      </c>
      <c r="Q2455" s="2" t="s">
        <v>183</v>
      </c>
      <c r="R2455" s="2" t="s">
        <v>184</v>
      </c>
      <c r="S2455" s="2" t="s">
        <v>189</v>
      </c>
      <c r="T2455" s="2" t="s">
        <v>75</v>
      </c>
      <c r="U2455" s="4">
        <f>0.35</f>
        <v>0.35</v>
      </c>
      <c r="V2455" s="2" t="s">
        <v>186</v>
      </c>
      <c r="W2455" s="2" t="s">
        <v>190</v>
      </c>
      <c r="X2455" s="2" t="s">
        <v>64</v>
      </c>
      <c r="Y2455" s="2" t="s">
        <v>65</v>
      </c>
      <c r="Z2455" s="2">
        <v>0</v>
      </c>
      <c r="AA2455" s="2"/>
      <c r="AB2455" s="2"/>
      <c r="AC2455" s="4">
        <f>P2455*U2455/1000000</f>
        <v>2.13115</v>
      </c>
      <c r="AD2455" s="4">
        <f>AC2455*(1-Z2455/100)</f>
        <v>2.13115</v>
      </c>
      <c r="AE2455" s="2" t="s">
        <v>66</v>
      </c>
      <c r="AF2455" s="2" t="s">
        <v>67</v>
      </c>
      <c r="AG2455" s="2" t="s">
        <v>68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3052</v>
      </c>
      <c r="B2456" s="2" t="s">
        <v>3050</v>
      </c>
      <c r="C2456" s="2" t="s">
        <v>47</v>
      </c>
      <c r="D2456" s="2" t="s">
        <v>650</v>
      </c>
      <c r="E2456" s="2" t="s">
        <v>412</v>
      </c>
      <c r="F2456" s="2" t="s">
        <v>50</v>
      </c>
      <c r="G2456" s="2" t="s">
        <v>181</v>
      </c>
      <c r="H2456" s="2" t="s">
        <v>243</v>
      </c>
      <c r="I2456" s="2" t="s">
        <v>53</v>
      </c>
      <c r="J2456" s="2" t="s">
        <v>180</v>
      </c>
      <c r="K2456" s="2" t="s">
        <v>180</v>
      </c>
      <c r="L2456" s="2" t="s">
        <v>181</v>
      </c>
      <c r="M2456" s="2" t="s">
        <v>78</v>
      </c>
      <c r="N2456" s="3">
        <v>608.9</v>
      </c>
      <c r="O2456" s="3" t="s">
        <v>182</v>
      </c>
      <c r="P2456" s="4">
        <f>IF(O2456="吨",N2456*1000,IF(O2456="万立方米",N2456*10000,""))</f>
        <v>6089000.0</v>
      </c>
      <c r="Q2456" s="2" t="s">
        <v>183</v>
      </c>
      <c r="R2456" s="2" t="s">
        <v>184</v>
      </c>
      <c r="S2456" s="2" t="s">
        <v>192</v>
      </c>
      <c r="T2456" s="2" t="s">
        <v>75</v>
      </c>
      <c r="U2456" s="4">
        <f>1.2</f>
        <v>1.2</v>
      </c>
      <c r="V2456" s="2" t="s">
        <v>186</v>
      </c>
      <c r="W2456" s="2" t="s">
        <v>193</v>
      </c>
      <c r="X2456" s="2" t="s">
        <v>64</v>
      </c>
      <c r="Y2456" s="2" t="s">
        <v>65</v>
      </c>
      <c r="Z2456" s="2">
        <v>0</v>
      </c>
      <c r="AA2456" s="2"/>
      <c r="AB2456" s="2"/>
      <c r="AC2456" s="4">
        <f>P2456*U2456/1000000</f>
        <v>7.3068</v>
      </c>
      <c r="AD2456" s="4">
        <f>AC2456*(1-Z2456/100)</f>
        <v>7.3068</v>
      </c>
      <c r="AE2456" s="2" t="s">
        <v>66</v>
      </c>
      <c r="AF2456" s="2" t="s">
        <v>67</v>
      </c>
      <c r="AG2456" s="2" t="s">
        <v>68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3053</v>
      </c>
      <c r="B2457" s="2" t="s">
        <v>3050</v>
      </c>
      <c r="C2457" s="2" t="s">
        <v>47</v>
      </c>
      <c r="D2457" s="2" t="s">
        <v>650</v>
      </c>
      <c r="E2457" s="2" t="s">
        <v>412</v>
      </c>
      <c r="F2457" s="2" t="s">
        <v>50</v>
      </c>
      <c r="G2457" s="2" t="s">
        <v>181</v>
      </c>
      <c r="H2457" s="2" t="s">
        <v>243</v>
      </c>
      <c r="I2457" s="2" t="s">
        <v>53</v>
      </c>
      <c r="J2457" s="2" t="s">
        <v>180</v>
      </c>
      <c r="K2457" s="2" t="s">
        <v>180</v>
      </c>
      <c r="L2457" s="2" t="s">
        <v>181</v>
      </c>
      <c r="M2457" s="2" t="s">
        <v>82</v>
      </c>
      <c r="N2457" s="3">
        <v>608.9</v>
      </c>
      <c r="O2457" s="3" t="s">
        <v>182</v>
      </c>
      <c r="P2457" s="4">
        <f>IF(O2457="吨",N2457*1000,IF(O2457="万立方米",N2457*10000,""))</f>
        <v>6089000.0</v>
      </c>
      <c r="Q2457" s="2" t="s">
        <v>183</v>
      </c>
      <c r="R2457" s="2" t="s">
        <v>184</v>
      </c>
      <c r="S2457" s="2" t="s">
        <v>195</v>
      </c>
      <c r="T2457" s="2" t="s">
        <v>75</v>
      </c>
      <c r="U2457" s="4">
        <f>0.002</f>
        <v>0.002</v>
      </c>
      <c r="V2457" s="2" t="s">
        <v>186</v>
      </c>
      <c r="W2457" s="2" t="s">
        <v>196</v>
      </c>
      <c r="X2457" s="2" t="s">
        <v>64</v>
      </c>
      <c r="Y2457" s="2" t="s">
        <v>65</v>
      </c>
      <c r="Z2457" s="2">
        <v>0</v>
      </c>
      <c r="AA2457" s="2"/>
      <c r="AB2457" s="2"/>
      <c r="AC2457" s="4">
        <f>P2457*U2457/1000000</f>
        <v>0.012178</v>
      </c>
      <c r="AD2457" s="4">
        <f>AC2457*(1-Z2457/100)</f>
        <v>0.012178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3054</v>
      </c>
      <c r="B2458" s="2" t="s">
        <v>3050</v>
      </c>
      <c r="C2458" s="2" t="s">
        <v>47</v>
      </c>
      <c r="D2458" s="2" t="s">
        <v>650</v>
      </c>
      <c r="E2458" s="2" t="s">
        <v>412</v>
      </c>
      <c r="F2458" s="2" t="s">
        <v>50</v>
      </c>
      <c r="G2458" s="2" t="s">
        <v>181</v>
      </c>
      <c r="H2458" s="2" t="s">
        <v>243</v>
      </c>
      <c r="I2458" s="2" t="s">
        <v>53</v>
      </c>
      <c r="J2458" s="2" t="s">
        <v>180</v>
      </c>
      <c r="K2458" s="2" t="s">
        <v>180</v>
      </c>
      <c r="L2458" s="2" t="s">
        <v>181</v>
      </c>
      <c r="M2458" s="2" t="s">
        <v>86</v>
      </c>
      <c r="N2458" s="3">
        <v>608.9</v>
      </c>
      <c r="O2458" s="3" t="s">
        <v>182</v>
      </c>
      <c r="P2458" s="4">
        <f>IF(O2458="吨",N2458*1000,IF(O2458="万立方米",N2458*10000,""))</f>
        <v>6089000.0</v>
      </c>
      <c r="Q2458" s="2" t="s">
        <v>183</v>
      </c>
      <c r="R2458" s="2" t="s">
        <v>184</v>
      </c>
      <c r="S2458" s="2" t="s">
        <v>198</v>
      </c>
      <c r="T2458" s="2" t="s">
        <v>75</v>
      </c>
      <c r="U2458" s="4">
        <f>0.01</f>
        <v>0.01</v>
      </c>
      <c r="V2458" s="2" t="s">
        <v>186</v>
      </c>
      <c r="W2458" s="2" t="s">
        <v>199</v>
      </c>
      <c r="X2458" s="2" t="s">
        <v>64</v>
      </c>
      <c r="Y2458" s="2" t="s">
        <v>65</v>
      </c>
      <c r="Z2458" s="2">
        <v>0</v>
      </c>
      <c r="AA2458" s="2"/>
      <c r="AB2458" s="2"/>
      <c r="AC2458" s="4">
        <f>P2458*U2458/1000000</f>
        <v>0.06089</v>
      </c>
      <c r="AD2458" s="4">
        <f>AC2459*(1-AA2458/100)+(AC2458-AC2459)*(1-AB2458/100)</f>
        <v>0.06089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3055</v>
      </c>
      <c r="B2459" s="2" t="s">
        <v>3050</v>
      </c>
      <c r="C2459" s="2" t="s">
        <v>47</v>
      </c>
      <c r="D2459" s="2" t="s">
        <v>650</v>
      </c>
      <c r="E2459" s="2" t="s">
        <v>412</v>
      </c>
      <c r="F2459" s="2" t="s">
        <v>50</v>
      </c>
      <c r="G2459" s="2" t="s">
        <v>181</v>
      </c>
      <c r="H2459" s="2" t="s">
        <v>243</v>
      </c>
      <c r="I2459" s="2" t="s">
        <v>53</v>
      </c>
      <c r="J2459" s="2" t="s">
        <v>180</v>
      </c>
      <c r="K2459" s="2" t="s">
        <v>180</v>
      </c>
      <c r="L2459" s="2" t="s">
        <v>181</v>
      </c>
      <c r="M2459" s="2" t="s">
        <v>91</v>
      </c>
      <c r="N2459" s="3">
        <v>608.9</v>
      </c>
      <c r="O2459" s="3" t="s">
        <v>182</v>
      </c>
      <c r="P2459" s="4">
        <f>IF(O2459="吨",N2459*1000,IF(O2459="万立方米",N2459*10000,""))</f>
        <v>6089000.0</v>
      </c>
      <c r="Q2459" s="2" t="s">
        <v>183</v>
      </c>
      <c r="R2459" s="2" t="s">
        <v>184</v>
      </c>
      <c r="S2459" s="2" t="s">
        <v>201</v>
      </c>
      <c r="T2459" s="2" t="s">
        <v>75</v>
      </c>
      <c r="U2459" s="4">
        <f>0.005</f>
        <v>0.005</v>
      </c>
      <c r="V2459" s="2" t="s">
        <v>186</v>
      </c>
      <c r="W2459" s="2" t="s">
        <v>202</v>
      </c>
      <c r="X2459" s="2" t="s">
        <v>64</v>
      </c>
      <c r="Y2459" s="2" t="s">
        <v>65</v>
      </c>
      <c r="Z2459" s="2">
        <v>0</v>
      </c>
      <c r="AA2459" s="2"/>
      <c r="AB2459" s="2"/>
      <c r="AC2459" s="4">
        <f>P2459*U2459/1000000</f>
        <v>0.030445</v>
      </c>
      <c r="AD2459" s="4">
        <f>AC2459*(1-Z2459/100)</f>
        <v>0.030445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3056</v>
      </c>
      <c r="B2460" s="2" t="s">
        <v>3050</v>
      </c>
      <c r="C2460" s="2" t="s">
        <v>47</v>
      </c>
      <c r="D2460" s="2" t="s">
        <v>650</v>
      </c>
      <c r="E2460" s="2" t="s">
        <v>412</v>
      </c>
      <c r="F2460" s="2" t="s">
        <v>50</v>
      </c>
      <c r="G2460" s="2" t="s">
        <v>181</v>
      </c>
      <c r="H2460" s="2" t="s">
        <v>243</v>
      </c>
      <c r="I2460" s="2" t="s">
        <v>53</v>
      </c>
      <c r="J2460" s="2" t="s">
        <v>180</v>
      </c>
      <c r="K2460" s="2" t="s">
        <v>180</v>
      </c>
      <c r="L2460" s="2" t="s">
        <v>181</v>
      </c>
      <c r="M2460" s="2" t="s">
        <v>95</v>
      </c>
      <c r="N2460" s="3">
        <v>608.9</v>
      </c>
      <c r="O2460" s="3" t="s">
        <v>182</v>
      </c>
      <c r="P2460" s="4">
        <f>IF(O2460="吨",N2460*1000,IF(O2460="万立方米",N2460*10000,""))</f>
        <v>6089000.0</v>
      </c>
      <c r="Q2460" s="2" t="s">
        <v>183</v>
      </c>
      <c r="R2460" s="2" t="s">
        <v>184</v>
      </c>
      <c r="S2460" s="2" t="s">
        <v>204</v>
      </c>
      <c r="T2460" s="2" t="s">
        <v>75</v>
      </c>
      <c r="U2460" s="4">
        <f>0.005</f>
        <v>0.005</v>
      </c>
      <c r="V2460" s="2" t="s">
        <v>186</v>
      </c>
      <c r="W2460" s="2" t="s">
        <v>205</v>
      </c>
      <c r="X2460" s="2" t="s">
        <v>64</v>
      </c>
      <c r="Y2460" s="2" t="s">
        <v>65</v>
      </c>
      <c r="Z2460" s="2">
        <v>0</v>
      </c>
      <c r="AA2460" s="2"/>
      <c r="AB2460" s="2"/>
      <c r="AC2460" s="4">
        <f>P2460*U2460/1000000</f>
        <v>0.030445</v>
      </c>
      <c r="AD2460" s="4">
        <f>AC2460*(1-Z2460/100)</f>
        <v>0.030445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3057</v>
      </c>
      <c r="B2461" s="2" t="s">
        <v>3050</v>
      </c>
      <c r="C2461" s="2" t="s">
        <v>47</v>
      </c>
      <c r="D2461" s="2" t="s">
        <v>650</v>
      </c>
      <c r="E2461" s="2" t="s">
        <v>412</v>
      </c>
      <c r="F2461" s="2" t="s">
        <v>50</v>
      </c>
      <c r="G2461" s="2" t="s">
        <v>181</v>
      </c>
      <c r="H2461" s="2" t="s">
        <v>243</v>
      </c>
      <c r="I2461" s="2" t="s">
        <v>53</v>
      </c>
      <c r="J2461" s="2" t="s">
        <v>180</v>
      </c>
      <c r="K2461" s="2" t="s">
        <v>180</v>
      </c>
      <c r="L2461" s="2" t="s">
        <v>181</v>
      </c>
      <c r="M2461" s="2" t="s">
        <v>100</v>
      </c>
      <c r="N2461" s="3">
        <v>608.9</v>
      </c>
      <c r="O2461" s="3" t="s">
        <v>182</v>
      </c>
      <c r="P2461" s="4">
        <f>IF(O2461="吨",N2461*1000,IF(O2461="万立方米",N2461*10000,""))</f>
        <v>6089000.0</v>
      </c>
      <c r="Q2461" s="2" t="s">
        <v>183</v>
      </c>
      <c r="R2461" s="2" t="s">
        <v>184</v>
      </c>
      <c r="S2461" s="2" t="s">
        <v>207</v>
      </c>
      <c r="T2461" s="2" t="s">
        <v>75</v>
      </c>
      <c r="U2461" s="4">
        <f>0.02</f>
        <v>0.02</v>
      </c>
      <c r="V2461" s="2" t="s">
        <v>186</v>
      </c>
      <c r="W2461" s="2" t="s">
        <v>208</v>
      </c>
      <c r="X2461" s="2" t="s">
        <v>64</v>
      </c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68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3058</v>
      </c>
      <c r="B2462" s="2" t="s">
        <v>3050</v>
      </c>
      <c r="C2462" s="2" t="s">
        <v>47</v>
      </c>
      <c r="D2462" s="2" t="s">
        <v>650</v>
      </c>
      <c r="E2462" s="2" t="s">
        <v>412</v>
      </c>
      <c r="F2462" s="2" t="s">
        <v>50</v>
      </c>
      <c r="G2462" s="2" t="s">
        <v>181</v>
      </c>
      <c r="H2462" s="2" t="s">
        <v>243</v>
      </c>
      <c r="I2462" s="2"/>
      <c r="J2462" s="2"/>
      <c r="K2462" s="2"/>
      <c r="L2462" s="2"/>
      <c r="M2462" s="2" t="s">
        <v>104</v>
      </c>
      <c r="N2462" s="3"/>
      <c r="O2462" s="3"/>
      <c r="P2462" s="4">
        <v>0.0</v>
      </c>
      <c r="Q2462" s="2" t="s">
        <v>105</v>
      </c>
      <c r="R2462" s="2" t="s">
        <v>106</v>
      </c>
      <c r="S2462" s="2" t="s">
        <v>107</v>
      </c>
      <c r="T2462" s="2" t="s">
        <v>108</v>
      </c>
      <c r="U2462" s="4">
        <f>0.0</f>
        <v>0.0</v>
      </c>
      <c r="V2462" s="2" t="s">
        <v>109</v>
      </c>
      <c r="W2462" s="2" t="s">
        <v>110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111</v>
      </c>
      <c r="AH2462" s="2" t="s">
        <v>69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3059</v>
      </c>
      <c r="B2463" s="2" t="s">
        <v>3060</v>
      </c>
      <c r="C2463" s="2" t="s">
        <v>47</v>
      </c>
      <c r="D2463" s="2" t="s">
        <v>886</v>
      </c>
      <c r="E2463" s="2" t="s">
        <v>377</v>
      </c>
      <c r="F2463" s="2" t="s">
        <v>228</v>
      </c>
      <c r="G2463" s="2" t="s">
        <v>181</v>
      </c>
      <c r="H2463" s="2" t="s">
        <v>3061</v>
      </c>
      <c r="I2463" s="2" t="s">
        <v>53</v>
      </c>
      <c r="J2463" s="2" t="s">
        <v>118</v>
      </c>
      <c r="K2463" s="2" t="s">
        <v>118</v>
      </c>
      <c r="L2463" s="2" t="s">
        <v>119</v>
      </c>
      <c r="M2463" s="2" t="s">
        <v>56</v>
      </c>
      <c r="N2463" s="3">
        <v>3602.344</v>
      </c>
      <c r="O2463" s="3" t="s">
        <v>120</v>
      </c>
      <c r="P2463" s="2"/>
      <c r="Q2463" s="2"/>
      <c r="R2463" s="2" t="s">
        <v>121</v>
      </c>
      <c r="S2463" s="2"/>
      <c r="T2463" s="2" t="s">
        <v>108</v>
      </c>
      <c r="U2463" s="2"/>
      <c r="V2463" s="2"/>
      <c r="W2463" s="2" t="s">
        <v>122</v>
      </c>
      <c r="X2463" s="2" t="s">
        <v>64</v>
      </c>
      <c r="Y2463" s="2" t="s">
        <v>65</v>
      </c>
      <c r="Z2463" s="2">
        <v>0</v>
      </c>
      <c r="AA2463" s="2"/>
      <c r="AB2463" s="2"/>
      <c r="AC2463" s="2"/>
      <c r="AD2463" s="2"/>
      <c r="AE2463" s="2" t="s">
        <v>123</v>
      </c>
      <c r="AF2463" s="2" t="s">
        <v>124</v>
      </c>
      <c r="AG2463" s="2" t="s">
        <v>125</v>
      </c>
      <c r="AH2463" s="2" t="s">
        <v>69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3062</v>
      </c>
      <c r="B2464" s="2" t="s">
        <v>3060</v>
      </c>
      <c r="C2464" s="2" t="s">
        <v>47</v>
      </c>
      <c r="D2464" s="2" t="s">
        <v>886</v>
      </c>
      <c r="E2464" s="2" t="s">
        <v>377</v>
      </c>
      <c r="F2464" s="2" t="s">
        <v>228</v>
      </c>
      <c r="G2464" s="2" t="s">
        <v>181</v>
      </c>
      <c r="H2464" s="2" t="s">
        <v>3061</v>
      </c>
      <c r="I2464" s="2" t="s">
        <v>53</v>
      </c>
      <c r="J2464" s="2" t="s">
        <v>118</v>
      </c>
      <c r="K2464" s="2" t="s">
        <v>118</v>
      </c>
      <c r="L2464" s="2" t="s">
        <v>119</v>
      </c>
      <c r="M2464" s="2" t="s">
        <v>73</v>
      </c>
      <c r="N2464" s="3">
        <v>3602.344</v>
      </c>
      <c r="O2464" s="3" t="s">
        <v>120</v>
      </c>
      <c r="P2464" s="2"/>
      <c r="Q2464" s="2"/>
      <c r="R2464" s="2" t="s">
        <v>121</v>
      </c>
      <c r="S2464" s="2"/>
      <c r="T2464" s="2" t="s">
        <v>108</v>
      </c>
      <c r="U2464" s="2"/>
      <c r="V2464" s="2"/>
      <c r="W2464" s="2" t="s">
        <v>122</v>
      </c>
      <c r="X2464" s="2" t="s">
        <v>64</v>
      </c>
      <c r="Y2464" s="2" t="s">
        <v>65</v>
      </c>
      <c r="Z2464" s="2">
        <v>0</v>
      </c>
      <c r="AA2464" s="2"/>
      <c r="AB2464" s="2"/>
      <c r="AC2464" s="2"/>
      <c r="AD2464" s="2"/>
      <c r="AE2464" s="2" t="s">
        <v>123</v>
      </c>
      <c r="AF2464" s="2" t="s">
        <v>124</v>
      </c>
      <c r="AG2464" s="2" t="s">
        <v>125</v>
      </c>
      <c r="AH2464" s="2" t="s">
        <v>69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3063</v>
      </c>
      <c r="B2465" s="2" t="s">
        <v>3060</v>
      </c>
      <c r="C2465" s="2" t="s">
        <v>47</v>
      </c>
      <c r="D2465" s="2" t="s">
        <v>886</v>
      </c>
      <c r="E2465" s="2" t="s">
        <v>377</v>
      </c>
      <c r="F2465" s="2" t="s">
        <v>228</v>
      </c>
      <c r="G2465" s="2" t="s">
        <v>181</v>
      </c>
      <c r="H2465" s="2" t="s">
        <v>3061</v>
      </c>
      <c r="I2465" s="2" t="s">
        <v>53</v>
      </c>
      <c r="J2465" s="2" t="s">
        <v>118</v>
      </c>
      <c r="K2465" s="2" t="s">
        <v>118</v>
      </c>
      <c r="L2465" s="2" t="s">
        <v>119</v>
      </c>
      <c r="M2465" s="2" t="s">
        <v>78</v>
      </c>
      <c r="N2465" s="3">
        <v>3602.344</v>
      </c>
      <c r="O2465" s="3" t="s">
        <v>120</v>
      </c>
      <c r="P2465" s="2"/>
      <c r="Q2465" s="2"/>
      <c r="R2465" s="2" t="s">
        <v>121</v>
      </c>
      <c r="S2465" s="2"/>
      <c r="T2465" s="2" t="s">
        <v>108</v>
      </c>
      <c r="U2465" s="2"/>
      <c r="V2465" s="2"/>
      <c r="W2465" s="2" t="s">
        <v>122</v>
      </c>
      <c r="X2465" s="2" t="s">
        <v>64</v>
      </c>
      <c r="Y2465" s="2" t="s">
        <v>65</v>
      </c>
      <c r="Z2465" s="2">
        <v>0</v>
      </c>
      <c r="AA2465" s="2"/>
      <c r="AB2465" s="2"/>
      <c r="AC2465" s="2"/>
      <c r="AD2465" s="2"/>
      <c r="AE2465" s="2" t="s">
        <v>123</v>
      </c>
      <c r="AF2465" s="2" t="s">
        <v>124</v>
      </c>
      <c r="AG2465" s="2" t="s">
        <v>125</v>
      </c>
      <c r="AH2465" s="2" t="s">
        <v>69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3064</v>
      </c>
      <c r="B2466" s="2" t="s">
        <v>3060</v>
      </c>
      <c r="C2466" s="2" t="s">
        <v>47</v>
      </c>
      <c r="D2466" s="2" t="s">
        <v>886</v>
      </c>
      <c r="E2466" s="2" t="s">
        <v>377</v>
      </c>
      <c r="F2466" s="2" t="s">
        <v>228</v>
      </c>
      <c r="G2466" s="2" t="s">
        <v>181</v>
      </c>
      <c r="H2466" s="2" t="s">
        <v>3061</v>
      </c>
      <c r="I2466" s="2" t="s">
        <v>53</v>
      </c>
      <c r="J2466" s="2" t="s">
        <v>118</v>
      </c>
      <c r="K2466" s="2" t="s">
        <v>118</v>
      </c>
      <c r="L2466" s="2" t="s">
        <v>119</v>
      </c>
      <c r="M2466" s="2" t="s">
        <v>82</v>
      </c>
      <c r="N2466" s="3">
        <v>3602.344</v>
      </c>
      <c r="O2466" s="3" t="s">
        <v>120</v>
      </c>
      <c r="P2466" s="2"/>
      <c r="Q2466" s="2"/>
      <c r="R2466" s="2" t="s">
        <v>121</v>
      </c>
      <c r="S2466" s="2"/>
      <c r="T2466" s="2" t="s">
        <v>108</v>
      </c>
      <c r="U2466" s="2"/>
      <c r="V2466" s="2"/>
      <c r="W2466" s="2" t="s">
        <v>122</v>
      </c>
      <c r="X2466" s="2" t="s">
        <v>64</v>
      </c>
      <c r="Y2466" s="2" t="s">
        <v>65</v>
      </c>
      <c r="Z2466" s="2">
        <v>0</v>
      </c>
      <c r="AA2466" s="2"/>
      <c r="AB2466" s="2"/>
      <c r="AC2466" s="2"/>
      <c r="AD2466" s="2"/>
      <c r="AE2466" s="2" t="s">
        <v>123</v>
      </c>
      <c r="AF2466" s="2" t="s">
        <v>124</v>
      </c>
      <c r="AG2466" s="2" t="s">
        <v>125</v>
      </c>
      <c r="AH2466" s="2" t="s">
        <v>69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3065</v>
      </c>
      <c r="B2467" s="2" t="s">
        <v>3060</v>
      </c>
      <c r="C2467" s="2" t="s">
        <v>47</v>
      </c>
      <c r="D2467" s="2" t="s">
        <v>886</v>
      </c>
      <c r="E2467" s="2" t="s">
        <v>377</v>
      </c>
      <c r="F2467" s="2" t="s">
        <v>228</v>
      </c>
      <c r="G2467" s="2" t="s">
        <v>181</v>
      </c>
      <c r="H2467" s="2" t="s">
        <v>3061</v>
      </c>
      <c r="I2467" s="2" t="s">
        <v>53</v>
      </c>
      <c r="J2467" s="2" t="s">
        <v>118</v>
      </c>
      <c r="K2467" s="2" t="s">
        <v>118</v>
      </c>
      <c r="L2467" s="2" t="s">
        <v>119</v>
      </c>
      <c r="M2467" s="2" t="s">
        <v>86</v>
      </c>
      <c r="N2467" s="3">
        <v>3602.344</v>
      </c>
      <c r="O2467" s="3" t="s">
        <v>120</v>
      </c>
      <c r="P2467" s="2"/>
      <c r="Q2467" s="2"/>
      <c r="R2467" s="2" t="s">
        <v>121</v>
      </c>
      <c r="S2467" s="2"/>
      <c r="T2467" s="2" t="s">
        <v>108</v>
      </c>
      <c r="U2467" s="2"/>
      <c r="V2467" s="2"/>
      <c r="W2467" s="2" t="s">
        <v>122</v>
      </c>
      <c r="X2467" s="2" t="s">
        <v>64</v>
      </c>
      <c r="Y2467" s="2" t="s">
        <v>65</v>
      </c>
      <c r="Z2467" s="2">
        <v>0</v>
      </c>
      <c r="AA2467" s="2"/>
      <c r="AB2467" s="2"/>
      <c r="AC2467" s="2"/>
      <c r="AD2467" s="2"/>
      <c r="AE2467" s="2" t="s">
        <v>123</v>
      </c>
      <c r="AF2467" s="2" t="s">
        <v>124</v>
      </c>
      <c r="AG2467" s="2" t="s">
        <v>125</v>
      </c>
      <c r="AH2467" s="2" t="s">
        <v>69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3066</v>
      </c>
      <c r="B2468" s="2" t="s">
        <v>3060</v>
      </c>
      <c r="C2468" s="2" t="s">
        <v>47</v>
      </c>
      <c r="D2468" s="2" t="s">
        <v>886</v>
      </c>
      <c r="E2468" s="2" t="s">
        <v>377</v>
      </c>
      <c r="F2468" s="2" t="s">
        <v>228</v>
      </c>
      <c r="G2468" s="2" t="s">
        <v>181</v>
      </c>
      <c r="H2468" s="2" t="s">
        <v>3061</v>
      </c>
      <c r="I2468" s="2" t="s">
        <v>53</v>
      </c>
      <c r="J2468" s="2" t="s">
        <v>118</v>
      </c>
      <c r="K2468" s="2" t="s">
        <v>118</v>
      </c>
      <c r="L2468" s="2" t="s">
        <v>119</v>
      </c>
      <c r="M2468" s="2" t="s">
        <v>91</v>
      </c>
      <c r="N2468" s="3">
        <v>3602.344</v>
      </c>
      <c r="O2468" s="3" t="s">
        <v>120</v>
      </c>
      <c r="P2468" s="2"/>
      <c r="Q2468" s="2"/>
      <c r="R2468" s="2" t="s">
        <v>121</v>
      </c>
      <c r="S2468" s="2"/>
      <c r="T2468" s="2" t="s">
        <v>108</v>
      </c>
      <c r="U2468" s="2"/>
      <c r="V2468" s="2"/>
      <c r="W2468" s="2" t="s">
        <v>122</v>
      </c>
      <c r="X2468" s="2" t="s">
        <v>64</v>
      </c>
      <c r="Y2468" s="2" t="s">
        <v>65</v>
      </c>
      <c r="Z2468" s="2">
        <v>0</v>
      </c>
      <c r="AA2468" s="2"/>
      <c r="AB2468" s="2"/>
      <c r="AC2468" s="2"/>
      <c r="AD2468" s="2"/>
      <c r="AE2468" s="2" t="s">
        <v>123</v>
      </c>
      <c r="AF2468" s="2" t="s">
        <v>124</v>
      </c>
      <c r="AG2468" s="2" t="s">
        <v>125</v>
      </c>
      <c r="AH2468" s="2" t="s">
        <v>69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3067</v>
      </c>
      <c r="B2469" s="2" t="s">
        <v>3060</v>
      </c>
      <c r="C2469" s="2" t="s">
        <v>47</v>
      </c>
      <c r="D2469" s="2" t="s">
        <v>886</v>
      </c>
      <c r="E2469" s="2" t="s">
        <v>377</v>
      </c>
      <c r="F2469" s="2" t="s">
        <v>228</v>
      </c>
      <c r="G2469" s="2" t="s">
        <v>181</v>
      </c>
      <c r="H2469" s="2" t="s">
        <v>3061</v>
      </c>
      <c r="I2469" s="2" t="s">
        <v>53</v>
      </c>
      <c r="J2469" s="2" t="s">
        <v>118</v>
      </c>
      <c r="K2469" s="2" t="s">
        <v>118</v>
      </c>
      <c r="L2469" s="2" t="s">
        <v>119</v>
      </c>
      <c r="M2469" s="2" t="s">
        <v>95</v>
      </c>
      <c r="N2469" s="3">
        <v>3602.344</v>
      </c>
      <c r="O2469" s="3" t="s">
        <v>120</v>
      </c>
      <c r="P2469" s="2"/>
      <c r="Q2469" s="2"/>
      <c r="R2469" s="2" t="s">
        <v>121</v>
      </c>
      <c r="S2469" s="2"/>
      <c r="T2469" s="2" t="s">
        <v>108</v>
      </c>
      <c r="U2469" s="2"/>
      <c r="V2469" s="2"/>
      <c r="W2469" s="2" t="s">
        <v>122</v>
      </c>
      <c r="X2469" s="2" t="s">
        <v>64</v>
      </c>
      <c r="Y2469" s="2" t="s">
        <v>65</v>
      </c>
      <c r="Z2469" s="2">
        <v>0</v>
      </c>
      <c r="AA2469" s="2"/>
      <c r="AB2469" s="2"/>
      <c r="AC2469" s="2"/>
      <c r="AD2469" s="2"/>
      <c r="AE2469" s="2" t="s">
        <v>123</v>
      </c>
      <c r="AF2469" s="2" t="s">
        <v>124</v>
      </c>
      <c r="AG2469" s="2" t="s">
        <v>125</v>
      </c>
      <c r="AH2469" s="2" t="s">
        <v>69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3068</v>
      </c>
      <c r="B2470" s="2" t="s">
        <v>3060</v>
      </c>
      <c r="C2470" s="2" t="s">
        <v>47</v>
      </c>
      <c r="D2470" s="2" t="s">
        <v>886</v>
      </c>
      <c r="E2470" s="2" t="s">
        <v>377</v>
      </c>
      <c r="F2470" s="2" t="s">
        <v>228</v>
      </c>
      <c r="G2470" s="2" t="s">
        <v>181</v>
      </c>
      <c r="H2470" s="2" t="s">
        <v>3061</v>
      </c>
      <c r="I2470" s="2" t="s">
        <v>53</v>
      </c>
      <c r="J2470" s="2" t="s">
        <v>118</v>
      </c>
      <c r="K2470" s="2" t="s">
        <v>118</v>
      </c>
      <c r="L2470" s="2" t="s">
        <v>119</v>
      </c>
      <c r="M2470" s="2" t="s">
        <v>100</v>
      </c>
      <c r="N2470" s="3">
        <v>3602.344</v>
      </c>
      <c r="O2470" s="3" t="s">
        <v>120</v>
      </c>
      <c r="P2470" s="2"/>
      <c r="Q2470" s="2"/>
      <c r="R2470" s="2" t="s">
        <v>121</v>
      </c>
      <c r="S2470" s="2"/>
      <c r="T2470" s="2" t="s">
        <v>108</v>
      </c>
      <c r="U2470" s="2"/>
      <c r="V2470" s="2"/>
      <c r="W2470" s="2" t="s">
        <v>122</v>
      </c>
      <c r="X2470" s="2" t="s">
        <v>64</v>
      </c>
      <c r="Y2470" s="2" t="s">
        <v>65</v>
      </c>
      <c r="Z2470" s="2">
        <v>0</v>
      </c>
      <c r="AA2470" s="2"/>
      <c r="AB2470" s="2"/>
      <c r="AC2470" s="2"/>
      <c r="AD2470" s="2"/>
      <c r="AE2470" s="2" t="s">
        <v>123</v>
      </c>
      <c r="AF2470" s="2" t="s">
        <v>124</v>
      </c>
      <c r="AG2470" s="2" t="s">
        <v>125</v>
      </c>
      <c r="AH2470" s="2" t="s">
        <v>69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3069</v>
      </c>
      <c r="B2471" s="2" t="s">
        <v>3060</v>
      </c>
      <c r="C2471" s="2" t="s">
        <v>47</v>
      </c>
      <c r="D2471" s="2" t="s">
        <v>886</v>
      </c>
      <c r="E2471" s="2" t="s">
        <v>377</v>
      </c>
      <c r="F2471" s="2" t="s">
        <v>228</v>
      </c>
      <c r="G2471" s="2" t="s">
        <v>181</v>
      </c>
      <c r="H2471" s="2" t="s">
        <v>3061</v>
      </c>
      <c r="I2471" s="2"/>
      <c r="J2471" s="2"/>
      <c r="K2471" s="2"/>
      <c r="L2471" s="2"/>
      <c r="M2471" s="2" t="s">
        <v>104</v>
      </c>
      <c r="N2471" s="3"/>
      <c r="O2471" s="3"/>
      <c r="P2471" s="4">
        <v>0.0</v>
      </c>
      <c r="Q2471" s="2" t="s">
        <v>105</v>
      </c>
      <c r="R2471" s="2" t="s">
        <v>106</v>
      </c>
      <c r="S2471" s="2" t="s">
        <v>107</v>
      </c>
      <c r="T2471" s="2" t="s">
        <v>108</v>
      </c>
      <c r="U2471" s="4">
        <f>0.0</f>
        <v>0.0</v>
      </c>
      <c r="V2471" s="2" t="s">
        <v>109</v>
      </c>
      <c r="W2471" s="2" t="s">
        <v>110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134</v>
      </c>
      <c r="AH2471" s="2" t="s">
        <v>69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3070</v>
      </c>
      <c r="B2472" s="2" t="s">
        <v>3071</v>
      </c>
      <c r="C2472" s="2" t="s">
        <v>47</v>
      </c>
      <c r="D2472" s="2" t="s">
        <v>2691</v>
      </c>
      <c r="E2472" s="2" t="s">
        <v>227</v>
      </c>
      <c r="F2472" s="2" t="s">
        <v>228</v>
      </c>
      <c r="G2472" s="2" t="s">
        <v>179</v>
      </c>
      <c r="H2472" s="2" t="s">
        <v>52</v>
      </c>
      <c r="I2472" s="2" t="s">
        <v>53</v>
      </c>
      <c r="J2472" s="2" t="s">
        <v>180</v>
      </c>
      <c r="K2472" s="2" t="s">
        <v>180</v>
      </c>
      <c r="L2472" s="2" t="s">
        <v>181</v>
      </c>
      <c r="M2472" s="2" t="s">
        <v>56</v>
      </c>
      <c r="N2472" s="3">
        <v>1000</v>
      </c>
      <c r="O2472" s="3" t="s">
        <v>182</v>
      </c>
      <c r="P2472" s="4">
        <f>IF(O2472="吨",N2472*1000,IF(O2472="万立方米",N2472*10000,""))</f>
        <v>10000000.0</v>
      </c>
      <c r="Q2472" s="2" t="s">
        <v>183</v>
      </c>
      <c r="R2472" s="2" t="s">
        <v>184</v>
      </c>
      <c r="S2472" s="2" t="s">
        <v>185</v>
      </c>
      <c r="T2472" s="2" t="s">
        <v>75</v>
      </c>
      <c r="U2472" s="4">
        <f>0.001</f>
        <v>0.001</v>
      </c>
      <c r="V2472" s="2" t="s">
        <v>186</v>
      </c>
      <c r="W2472" s="2" t="s">
        <v>187</v>
      </c>
      <c r="X2472" s="2" t="s">
        <v>64</v>
      </c>
      <c r="Y2472" s="2" t="s">
        <v>65</v>
      </c>
      <c r="Z2472" s="2">
        <v>0</v>
      </c>
      <c r="AA2472" s="2"/>
      <c r="AB2472" s="2"/>
      <c r="AC2472" s="4">
        <f>P2472*U2472/1000000</f>
        <v>0.01</v>
      </c>
      <c r="AD2472" s="4">
        <f>AC2472*(1-Z2472/100)</f>
        <v>0.01</v>
      </c>
      <c r="AE2472" s="2" t="s">
        <v>66</v>
      </c>
      <c r="AF2472" s="2" t="s">
        <v>67</v>
      </c>
      <c r="AG2472" s="2" t="s">
        <v>68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3072</v>
      </c>
      <c r="B2473" s="2" t="s">
        <v>3071</v>
      </c>
      <c r="C2473" s="2" t="s">
        <v>47</v>
      </c>
      <c r="D2473" s="2" t="s">
        <v>2691</v>
      </c>
      <c r="E2473" s="2" t="s">
        <v>227</v>
      </c>
      <c r="F2473" s="2" t="s">
        <v>228</v>
      </c>
      <c r="G2473" s="2" t="s">
        <v>179</v>
      </c>
      <c r="H2473" s="2" t="s">
        <v>52</v>
      </c>
      <c r="I2473" s="2" t="s">
        <v>53</v>
      </c>
      <c r="J2473" s="2" t="s">
        <v>180</v>
      </c>
      <c r="K2473" s="2" t="s">
        <v>180</v>
      </c>
      <c r="L2473" s="2" t="s">
        <v>181</v>
      </c>
      <c r="M2473" s="2" t="s">
        <v>73</v>
      </c>
      <c r="N2473" s="3">
        <v>1000</v>
      </c>
      <c r="O2473" s="3" t="s">
        <v>182</v>
      </c>
      <c r="P2473" s="4">
        <f>IF(O2473="吨",N2473*1000,IF(O2473="万立方米",N2473*10000,""))</f>
        <v>10000000.0</v>
      </c>
      <c r="Q2473" s="2" t="s">
        <v>183</v>
      </c>
      <c r="R2473" s="2" t="s">
        <v>184</v>
      </c>
      <c r="S2473" s="2" t="s">
        <v>189</v>
      </c>
      <c r="T2473" s="2" t="s">
        <v>75</v>
      </c>
      <c r="U2473" s="4">
        <f>0.35</f>
        <v>0.35</v>
      </c>
      <c r="V2473" s="2" t="s">
        <v>186</v>
      </c>
      <c r="W2473" s="2" t="s">
        <v>190</v>
      </c>
      <c r="X2473" s="2" t="s">
        <v>64</v>
      </c>
      <c r="Y2473" s="2" t="s">
        <v>65</v>
      </c>
      <c r="Z2473" s="2">
        <v>0</v>
      </c>
      <c r="AA2473" s="2"/>
      <c r="AB2473" s="2"/>
      <c r="AC2473" s="4">
        <f>P2473*U2473/1000000</f>
        <v>3.5</v>
      </c>
      <c r="AD2473" s="4">
        <f>AC2473*(1-Z2473/100)</f>
        <v>3.5</v>
      </c>
      <c r="AE2473" s="2" t="s">
        <v>66</v>
      </c>
      <c r="AF2473" s="2" t="s">
        <v>67</v>
      </c>
      <c r="AG2473" s="2" t="s">
        <v>68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3073</v>
      </c>
      <c r="B2474" s="2" t="s">
        <v>3071</v>
      </c>
      <c r="C2474" s="2" t="s">
        <v>47</v>
      </c>
      <c r="D2474" s="2" t="s">
        <v>2691</v>
      </c>
      <c r="E2474" s="2" t="s">
        <v>227</v>
      </c>
      <c r="F2474" s="2" t="s">
        <v>228</v>
      </c>
      <c r="G2474" s="2" t="s">
        <v>179</v>
      </c>
      <c r="H2474" s="2" t="s">
        <v>52</v>
      </c>
      <c r="I2474" s="2" t="s">
        <v>53</v>
      </c>
      <c r="J2474" s="2" t="s">
        <v>180</v>
      </c>
      <c r="K2474" s="2" t="s">
        <v>180</v>
      </c>
      <c r="L2474" s="2" t="s">
        <v>181</v>
      </c>
      <c r="M2474" s="2" t="s">
        <v>78</v>
      </c>
      <c r="N2474" s="3">
        <v>1000</v>
      </c>
      <c r="O2474" s="3" t="s">
        <v>182</v>
      </c>
      <c r="P2474" s="4">
        <f>IF(O2474="吨",N2474*1000,IF(O2474="万立方米",N2474*10000,""))</f>
        <v>10000000.0</v>
      </c>
      <c r="Q2474" s="2" t="s">
        <v>183</v>
      </c>
      <c r="R2474" s="2" t="s">
        <v>184</v>
      </c>
      <c r="S2474" s="2" t="s">
        <v>192</v>
      </c>
      <c r="T2474" s="2" t="s">
        <v>75</v>
      </c>
      <c r="U2474" s="4">
        <f>1.2</f>
        <v>1.2</v>
      </c>
      <c r="V2474" s="2" t="s">
        <v>186</v>
      </c>
      <c r="W2474" s="2" t="s">
        <v>193</v>
      </c>
      <c r="X2474" s="2" t="s">
        <v>64</v>
      </c>
      <c r="Y2474" s="2" t="s">
        <v>65</v>
      </c>
      <c r="Z2474" s="2">
        <v>0</v>
      </c>
      <c r="AA2474" s="2"/>
      <c r="AB2474" s="2"/>
      <c r="AC2474" s="4">
        <f>P2474*U2474/1000000</f>
        <v>12.0</v>
      </c>
      <c r="AD2474" s="4">
        <f>AC2474*(1-Z2474/100)</f>
        <v>12.0</v>
      </c>
      <c r="AE2474" s="2" t="s">
        <v>66</v>
      </c>
      <c r="AF2474" s="2" t="s">
        <v>67</v>
      </c>
      <c r="AG2474" s="2" t="s">
        <v>68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3074</v>
      </c>
      <c r="B2475" s="2" t="s">
        <v>3071</v>
      </c>
      <c r="C2475" s="2" t="s">
        <v>47</v>
      </c>
      <c r="D2475" s="2" t="s">
        <v>2691</v>
      </c>
      <c r="E2475" s="2" t="s">
        <v>227</v>
      </c>
      <c r="F2475" s="2" t="s">
        <v>228</v>
      </c>
      <c r="G2475" s="2" t="s">
        <v>179</v>
      </c>
      <c r="H2475" s="2" t="s">
        <v>52</v>
      </c>
      <c r="I2475" s="2" t="s">
        <v>53</v>
      </c>
      <c r="J2475" s="2" t="s">
        <v>180</v>
      </c>
      <c r="K2475" s="2" t="s">
        <v>180</v>
      </c>
      <c r="L2475" s="2" t="s">
        <v>181</v>
      </c>
      <c r="M2475" s="2" t="s">
        <v>82</v>
      </c>
      <c r="N2475" s="3">
        <v>1000</v>
      </c>
      <c r="O2475" s="3" t="s">
        <v>182</v>
      </c>
      <c r="P2475" s="4">
        <f>IF(O2475="吨",N2475*1000,IF(O2475="万立方米",N2475*10000,""))</f>
        <v>10000000.0</v>
      </c>
      <c r="Q2475" s="2" t="s">
        <v>183</v>
      </c>
      <c r="R2475" s="2" t="s">
        <v>184</v>
      </c>
      <c r="S2475" s="2" t="s">
        <v>195</v>
      </c>
      <c r="T2475" s="2" t="s">
        <v>75</v>
      </c>
      <c r="U2475" s="4">
        <f>0.002</f>
        <v>0.002</v>
      </c>
      <c r="V2475" s="2" t="s">
        <v>186</v>
      </c>
      <c r="W2475" s="2" t="s">
        <v>196</v>
      </c>
      <c r="X2475" s="2" t="s">
        <v>64</v>
      </c>
      <c r="Y2475" s="2" t="s">
        <v>65</v>
      </c>
      <c r="Z2475" s="2">
        <v>0</v>
      </c>
      <c r="AA2475" s="2"/>
      <c r="AB2475" s="2"/>
      <c r="AC2475" s="4">
        <f>P2475*U2475/1000000</f>
        <v>0.02</v>
      </c>
      <c r="AD2475" s="4">
        <f>AC2475*(1-Z2475/100)</f>
        <v>0.02</v>
      </c>
      <c r="AE2475" s="2" t="s">
        <v>66</v>
      </c>
      <c r="AF2475" s="2" t="s">
        <v>67</v>
      </c>
      <c r="AG2475" s="2" t="s">
        <v>68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3075</v>
      </c>
      <c r="B2476" s="2" t="s">
        <v>3071</v>
      </c>
      <c r="C2476" s="2" t="s">
        <v>47</v>
      </c>
      <c r="D2476" s="2" t="s">
        <v>2691</v>
      </c>
      <c r="E2476" s="2" t="s">
        <v>227</v>
      </c>
      <c r="F2476" s="2" t="s">
        <v>228</v>
      </c>
      <c r="G2476" s="2" t="s">
        <v>179</v>
      </c>
      <c r="H2476" s="2" t="s">
        <v>52</v>
      </c>
      <c r="I2476" s="2" t="s">
        <v>53</v>
      </c>
      <c r="J2476" s="2" t="s">
        <v>180</v>
      </c>
      <c r="K2476" s="2" t="s">
        <v>180</v>
      </c>
      <c r="L2476" s="2" t="s">
        <v>181</v>
      </c>
      <c r="M2476" s="2" t="s">
        <v>86</v>
      </c>
      <c r="N2476" s="3">
        <v>1000</v>
      </c>
      <c r="O2476" s="3" t="s">
        <v>182</v>
      </c>
      <c r="P2476" s="4">
        <f>IF(O2476="吨",N2476*1000,IF(O2476="万立方米",N2476*10000,""))</f>
        <v>10000000.0</v>
      </c>
      <c r="Q2476" s="2" t="s">
        <v>183</v>
      </c>
      <c r="R2476" s="2" t="s">
        <v>184</v>
      </c>
      <c r="S2476" s="2" t="s">
        <v>198</v>
      </c>
      <c r="T2476" s="2" t="s">
        <v>75</v>
      </c>
      <c r="U2476" s="4">
        <f>0.01</f>
        <v>0.01</v>
      </c>
      <c r="V2476" s="2" t="s">
        <v>186</v>
      </c>
      <c r="W2476" s="2" t="s">
        <v>199</v>
      </c>
      <c r="X2476" s="2" t="s">
        <v>64</v>
      </c>
      <c r="Y2476" s="2" t="s">
        <v>65</v>
      </c>
      <c r="Z2476" s="2">
        <v>0</v>
      </c>
      <c r="AA2476" s="2"/>
      <c r="AB2476" s="2"/>
      <c r="AC2476" s="4">
        <f>P2476*U2476/1000000</f>
        <v>0.1</v>
      </c>
      <c r="AD2476" s="4">
        <f>AC2477*(1-AA2476/100)+(AC2476-AC2477)*(1-AB2476/100)</f>
        <v>0.1</v>
      </c>
      <c r="AE2476" s="2" t="s">
        <v>66</v>
      </c>
      <c r="AF2476" s="2" t="s">
        <v>67</v>
      </c>
      <c r="AG2476" s="2" t="s">
        <v>68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3076</v>
      </c>
      <c r="B2477" s="2" t="s">
        <v>3071</v>
      </c>
      <c r="C2477" s="2" t="s">
        <v>47</v>
      </c>
      <c r="D2477" s="2" t="s">
        <v>2691</v>
      </c>
      <c r="E2477" s="2" t="s">
        <v>227</v>
      </c>
      <c r="F2477" s="2" t="s">
        <v>228</v>
      </c>
      <c r="G2477" s="2" t="s">
        <v>179</v>
      </c>
      <c r="H2477" s="2" t="s">
        <v>52</v>
      </c>
      <c r="I2477" s="2" t="s">
        <v>53</v>
      </c>
      <c r="J2477" s="2" t="s">
        <v>180</v>
      </c>
      <c r="K2477" s="2" t="s">
        <v>180</v>
      </c>
      <c r="L2477" s="2" t="s">
        <v>181</v>
      </c>
      <c r="M2477" s="2" t="s">
        <v>91</v>
      </c>
      <c r="N2477" s="3">
        <v>1000</v>
      </c>
      <c r="O2477" s="3" t="s">
        <v>182</v>
      </c>
      <c r="P2477" s="4">
        <f>IF(O2477="吨",N2477*1000,IF(O2477="万立方米",N2477*10000,""))</f>
        <v>10000000.0</v>
      </c>
      <c r="Q2477" s="2" t="s">
        <v>183</v>
      </c>
      <c r="R2477" s="2" t="s">
        <v>184</v>
      </c>
      <c r="S2477" s="2" t="s">
        <v>201</v>
      </c>
      <c r="T2477" s="2" t="s">
        <v>75</v>
      </c>
      <c r="U2477" s="4">
        <f>0.005</f>
        <v>0.005</v>
      </c>
      <c r="V2477" s="2" t="s">
        <v>186</v>
      </c>
      <c r="W2477" s="2" t="s">
        <v>202</v>
      </c>
      <c r="X2477" s="2" t="s">
        <v>64</v>
      </c>
      <c r="Y2477" s="2" t="s">
        <v>65</v>
      </c>
      <c r="Z2477" s="2">
        <v>0</v>
      </c>
      <c r="AA2477" s="2"/>
      <c r="AB2477" s="2"/>
      <c r="AC2477" s="4">
        <f>P2477*U2477/1000000</f>
        <v>0.05</v>
      </c>
      <c r="AD2477" s="4">
        <f>AC2477*(1-Z2477/100)</f>
        <v>0.05</v>
      </c>
      <c r="AE2477" s="2" t="s">
        <v>66</v>
      </c>
      <c r="AF2477" s="2" t="s">
        <v>67</v>
      </c>
      <c r="AG2477" s="2" t="s">
        <v>68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3077</v>
      </c>
      <c r="B2478" s="2" t="s">
        <v>3071</v>
      </c>
      <c r="C2478" s="2" t="s">
        <v>47</v>
      </c>
      <c r="D2478" s="2" t="s">
        <v>2691</v>
      </c>
      <c r="E2478" s="2" t="s">
        <v>227</v>
      </c>
      <c r="F2478" s="2" t="s">
        <v>228</v>
      </c>
      <c r="G2478" s="2" t="s">
        <v>179</v>
      </c>
      <c r="H2478" s="2" t="s">
        <v>52</v>
      </c>
      <c r="I2478" s="2" t="s">
        <v>53</v>
      </c>
      <c r="J2478" s="2" t="s">
        <v>180</v>
      </c>
      <c r="K2478" s="2" t="s">
        <v>180</v>
      </c>
      <c r="L2478" s="2" t="s">
        <v>181</v>
      </c>
      <c r="M2478" s="2" t="s">
        <v>95</v>
      </c>
      <c r="N2478" s="3">
        <v>1000</v>
      </c>
      <c r="O2478" s="3" t="s">
        <v>182</v>
      </c>
      <c r="P2478" s="4">
        <f>IF(O2478="吨",N2478*1000,IF(O2478="万立方米",N2478*10000,""))</f>
        <v>10000000.0</v>
      </c>
      <c r="Q2478" s="2" t="s">
        <v>183</v>
      </c>
      <c r="R2478" s="2" t="s">
        <v>184</v>
      </c>
      <c r="S2478" s="2" t="s">
        <v>204</v>
      </c>
      <c r="T2478" s="2" t="s">
        <v>75</v>
      </c>
      <c r="U2478" s="4">
        <f>0.005</f>
        <v>0.005</v>
      </c>
      <c r="V2478" s="2" t="s">
        <v>186</v>
      </c>
      <c r="W2478" s="2" t="s">
        <v>205</v>
      </c>
      <c r="X2478" s="2" t="s">
        <v>64</v>
      </c>
      <c r="Y2478" s="2" t="s">
        <v>65</v>
      </c>
      <c r="Z2478" s="2">
        <v>0</v>
      </c>
      <c r="AA2478" s="2"/>
      <c r="AB2478" s="2"/>
      <c r="AC2478" s="4">
        <f>P2478*U2478/1000000</f>
        <v>0.05</v>
      </c>
      <c r="AD2478" s="4">
        <f>AC2478*(1-Z2478/100)</f>
        <v>0.05</v>
      </c>
      <c r="AE2478" s="2" t="s">
        <v>66</v>
      </c>
      <c r="AF2478" s="2" t="s">
        <v>67</v>
      </c>
      <c r="AG2478" s="2" t="s">
        <v>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3078</v>
      </c>
      <c r="B2479" s="2" t="s">
        <v>3071</v>
      </c>
      <c r="C2479" s="2" t="s">
        <v>47</v>
      </c>
      <c r="D2479" s="2" t="s">
        <v>2691</v>
      </c>
      <c r="E2479" s="2" t="s">
        <v>227</v>
      </c>
      <c r="F2479" s="2" t="s">
        <v>228</v>
      </c>
      <c r="G2479" s="2" t="s">
        <v>179</v>
      </c>
      <c r="H2479" s="2" t="s">
        <v>52</v>
      </c>
      <c r="I2479" s="2" t="s">
        <v>53</v>
      </c>
      <c r="J2479" s="2" t="s">
        <v>180</v>
      </c>
      <c r="K2479" s="2" t="s">
        <v>180</v>
      </c>
      <c r="L2479" s="2" t="s">
        <v>181</v>
      </c>
      <c r="M2479" s="2" t="s">
        <v>100</v>
      </c>
      <c r="N2479" s="3">
        <v>1000</v>
      </c>
      <c r="O2479" s="3" t="s">
        <v>182</v>
      </c>
      <c r="P2479" s="4">
        <f>IF(O2479="吨",N2479*1000,IF(O2479="万立方米",N2479*10000,""))</f>
        <v>10000000.0</v>
      </c>
      <c r="Q2479" s="2" t="s">
        <v>183</v>
      </c>
      <c r="R2479" s="2" t="s">
        <v>184</v>
      </c>
      <c r="S2479" s="2" t="s">
        <v>207</v>
      </c>
      <c r="T2479" s="2" t="s">
        <v>75</v>
      </c>
      <c r="U2479" s="4">
        <f>0.02</f>
        <v>0.02</v>
      </c>
      <c r="V2479" s="2" t="s">
        <v>186</v>
      </c>
      <c r="W2479" s="2" t="s">
        <v>208</v>
      </c>
      <c r="X2479" s="2" t="s">
        <v>64</v>
      </c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68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3079</v>
      </c>
      <c r="B2480" s="2" t="s">
        <v>3071</v>
      </c>
      <c r="C2480" s="2" t="s">
        <v>47</v>
      </c>
      <c r="D2480" s="2" t="s">
        <v>2691</v>
      </c>
      <c r="E2480" s="2" t="s">
        <v>227</v>
      </c>
      <c r="F2480" s="2" t="s">
        <v>228</v>
      </c>
      <c r="G2480" s="2" t="s">
        <v>179</v>
      </c>
      <c r="H2480" s="2" t="s">
        <v>52</v>
      </c>
      <c r="I2480" s="2"/>
      <c r="J2480" s="2"/>
      <c r="K2480" s="2" t="s">
        <v>147</v>
      </c>
      <c r="L2480" s="2" t="s">
        <v>148</v>
      </c>
      <c r="M2480" s="2" t="s">
        <v>104</v>
      </c>
      <c r="N2480" s="3"/>
      <c r="O2480" s="3"/>
      <c r="P2480" s="2"/>
      <c r="Q2480" s="2" t="s">
        <v>105</v>
      </c>
      <c r="R2480" s="2" t="s">
        <v>106</v>
      </c>
      <c r="S2480" s="2" t="s">
        <v>107</v>
      </c>
      <c r="T2480" s="2" t="s">
        <v>108</v>
      </c>
      <c r="U2480" s="2"/>
      <c r="V2480" s="2" t="s">
        <v>109</v>
      </c>
      <c r="W2480" s="2" t="s">
        <v>110</v>
      </c>
      <c r="X2480" s="2"/>
      <c r="Y2480" s="2" t="s">
        <v>65</v>
      </c>
      <c r="Z2480" s="2">
        <v>0</v>
      </c>
      <c r="AA2480" s="2"/>
      <c r="AB2480" s="2"/>
      <c r="AC2480" s="2"/>
      <c r="AD2480" s="2"/>
      <c r="AE2480" s="2" t="s">
        <v>123</v>
      </c>
      <c r="AF2480" s="2" t="s">
        <v>222</v>
      </c>
      <c r="AG2480" s="2" t="s">
        <v>223</v>
      </c>
      <c r="AH2480" s="2" t="s">
        <v>69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3080</v>
      </c>
      <c r="B2481" s="2" t="s">
        <v>3081</v>
      </c>
      <c r="C2481" s="2" t="s">
        <v>47</v>
      </c>
      <c r="D2481" s="2" t="s">
        <v>1354</v>
      </c>
      <c r="E2481" s="2" t="s">
        <v>744</v>
      </c>
      <c r="F2481" s="2" t="s">
        <v>228</v>
      </c>
      <c r="G2481" s="2" t="s">
        <v>117</v>
      </c>
      <c r="H2481" s="2" t="s">
        <v>229</v>
      </c>
      <c r="I2481" s="2" t="s">
        <v>53</v>
      </c>
      <c r="J2481" s="2" t="s">
        <v>230</v>
      </c>
      <c r="K2481" s="2" t="s">
        <v>55</v>
      </c>
      <c r="L2481" s="2" t="s">
        <v>51</v>
      </c>
      <c r="M2481" s="2" t="s">
        <v>56</v>
      </c>
      <c r="N2481" s="3">
        <v>330489.1</v>
      </c>
      <c r="O2481" s="3" t="s">
        <v>57</v>
      </c>
      <c r="P2481" s="4">
        <f>IF(O2481="吨",N2481*1000,IF(O2481="万立方米",N2481*10000,""))</f>
        <v>330489100.0</v>
      </c>
      <c r="Q2481" s="2" t="s">
        <v>58</v>
      </c>
      <c r="R2481" s="2" t="s">
        <v>59</v>
      </c>
      <c r="S2481" s="2" t="s">
        <v>60</v>
      </c>
      <c r="T2481" s="2" t="s">
        <v>61</v>
      </c>
      <c r="U2481" s="4">
        <f>0.06</f>
        <v>0.06</v>
      </c>
      <c r="V2481" s="2" t="s">
        <v>62</v>
      </c>
      <c r="W2481" s="2" t="s">
        <v>63</v>
      </c>
      <c r="X2481" s="2" t="s">
        <v>64</v>
      </c>
      <c r="Y2481" s="2" t="s">
        <v>65</v>
      </c>
      <c r="Z2481" s="2">
        <v>0</v>
      </c>
      <c r="AA2481" s="2"/>
      <c r="AB2481" s="2"/>
      <c r="AC2481" s="4">
        <f>P2481*U2481/1000000</f>
        <v>19.829346</v>
      </c>
      <c r="AD2481" s="4">
        <f>AC2481*(1-Z2481/100)</f>
        <v>19.829346</v>
      </c>
      <c r="AE2481" s="2" t="s">
        <v>66</v>
      </c>
      <c r="AF2481" s="2" t="s">
        <v>67</v>
      </c>
      <c r="AG2481" s="2" t="s">
        <v>68</v>
      </c>
      <c r="AH2481" s="2" t="s">
        <v>69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3082</v>
      </c>
      <c r="B2482" s="2" t="s">
        <v>3081</v>
      </c>
      <c r="C2482" s="2" t="s">
        <v>47</v>
      </c>
      <c r="D2482" s="2" t="s">
        <v>1354</v>
      </c>
      <c r="E2482" s="2" t="s">
        <v>744</v>
      </c>
      <c r="F2482" s="2" t="s">
        <v>228</v>
      </c>
      <c r="G2482" s="2" t="s">
        <v>117</v>
      </c>
      <c r="H2482" s="2" t="s">
        <v>229</v>
      </c>
      <c r="I2482" s="2" t="s">
        <v>53</v>
      </c>
      <c r="J2482" s="2" t="s">
        <v>230</v>
      </c>
      <c r="K2482" s="2" t="s">
        <v>55</v>
      </c>
      <c r="L2482" s="2" t="s">
        <v>51</v>
      </c>
      <c r="M2482" s="2" t="s">
        <v>73</v>
      </c>
      <c r="N2482" s="3">
        <v>330489.1</v>
      </c>
      <c r="O2482" s="3" t="s">
        <v>57</v>
      </c>
      <c r="P2482" s="4">
        <f>IF(O2482="吨",N2482*1000,IF(O2482="万立方米",N2482*10000,""))</f>
        <v>330489100.0</v>
      </c>
      <c r="Q2482" s="2" t="s">
        <v>58</v>
      </c>
      <c r="R2482" s="2" t="s">
        <v>59</v>
      </c>
      <c r="S2482" s="2" t="s">
        <v>74</v>
      </c>
      <c r="T2482" s="2" t="s">
        <v>75</v>
      </c>
      <c r="U2482" s="4">
        <f>1.5</f>
        <v>1.5</v>
      </c>
      <c r="V2482" s="2" t="s">
        <v>62</v>
      </c>
      <c r="W2482" s="2" t="s">
        <v>76</v>
      </c>
      <c r="X2482" s="2" t="s">
        <v>64</v>
      </c>
      <c r="Y2482" s="2" t="s">
        <v>65</v>
      </c>
      <c r="Z2482" s="2">
        <v>0</v>
      </c>
      <c r="AA2482" s="2"/>
      <c r="AB2482" s="2"/>
      <c r="AC2482" s="4">
        <f>P2482*U2482/1000000</f>
        <v>495.73365</v>
      </c>
      <c r="AD2482" s="4">
        <f>AC2482*(1-Z2482/100)</f>
        <v>495.73365</v>
      </c>
      <c r="AE2482" s="2" t="s">
        <v>66</v>
      </c>
      <c r="AF2482" s="2" t="s">
        <v>67</v>
      </c>
      <c r="AG2482" s="2" t="s">
        <v>68</v>
      </c>
      <c r="AH2482" s="2" t="s">
        <v>69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3083</v>
      </c>
      <c r="B2483" s="2" t="s">
        <v>3081</v>
      </c>
      <c r="C2483" s="2" t="s">
        <v>47</v>
      </c>
      <c r="D2483" s="2" t="s">
        <v>1354</v>
      </c>
      <c r="E2483" s="2" t="s">
        <v>744</v>
      </c>
      <c r="F2483" s="2" t="s">
        <v>228</v>
      </c>
      <c r="G2483" s="2" t="s">
        <v>117</v>
      </c>
      <c r="H2483" s="2" t="s">
        <v>229</v>
      </c>
      <c r="I2483" s="2" t="s">
        <v>53</v>
      </c>
      <c r="J2483" s="2" t="s">
        <v>230</v>
      </c>
      <c r="K2483" s="2" t="s">
        <v>55</v>
      </c>
      <c r="L2483" s="2" t="s">
        <v>51</v>
      </c>
      <c r="M2483" s="2" t="s">
        <v>78</v>
      </c>
      <c r="N2483" s="3">
        <v>330489.1</v>
      </c>
      <c r="O2483" s="3" t="s">
        <v>57</v>
      </c>
      <c r="P2483" s="4">
        <f>IF(O2483="吨",N2483*1000,IF(O2483="万立方米",N2483*10000,""))</f>
        <v>330489100.0</v>
      </c>
      <c r="Q2483" s="2" t="s">
        <v>58</v>
      </c>
      <c r="R2483" s="2" t="s">
        <v>59</v>
      </c>
      <c r="S2483" s="2" t="s">
        <v>79</v>
      </c>
      <c r="T2483" s="2" t="s">
        <v>75</v>
      </c>
      <c r="U2483" s="4">
        <f>6.0</f>
        <v>6.0</v>
      </c>
      <c r="V2483" s="2" t="s">
        <v>62</v>
      </c>
      <c r="W2483" s="2" t="s">
        <v>80</v>
      </c>
      <c r="X2483" s="2" t="s">
        <v>64</v>
      </c>
      <c r="Y2483" s="2" t="s">
        <v>65</v>
      </c>
      <c r="Z2483" s="2">
        <v>0</v>
      </c>
      <c r="AA2483" s="2"/>
      <c r="AB2483" s="2"/>
      <c r="AC2483" s="4">
        <f>P2483*U2483/1000000</f>
        <v>1982.9346</v>
      </c>
      <c r="AD2483" s="4">
        <f>AC2483*(1-Z2483/100)</f>
        <v>1982.9346</v>
      </c>
      <c r="AE2483" s="2" t="s">
        <v>66</v>
      </c>
      <c r="AF2483" s="2" t="s">
        <v>67</v>
      </c>
      <c r="AG2483" s="2" t="s">
        <v>68</v>
      </c>
      <c r="AH2483" s="2" t="s">
        <v>69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3084</v>
      </c>
      <c r="B2484" s="2" t="s">
        <v>3081</v>
      </c>
      <c r="C2484" s="2" t="s">
        <v>47</v>
      </c>
      <c r="D2484" s="2" t="s">
        <v>1354</v>
      </c>
      <c r="E2484" s="2" t="s">
        <v>744</v>
      </c>
      <c r="F2484" s="2" t="s">
        <v>228</v>
      </c>
      <c r="G2484" s="2" t="s">
        <v>117</v>
      </c>
      <c r="H2484" s="2" t="s">
        <v>229</v>
      </c>
      <c r="I2484" s="2" t="s">
        <v>53</v>
      </c>
      <c r="J2484" s="2" t="s">
        <v>230</v>
      </c>
      <c r="K2484" s="2" t="s">
        <v>55</v>
      </c>
      <c r="L2484" s="2" t="s">
        <v>51</v>
      </c>
      <c r="M2484" s="2" t="s">
        <v>82</v>
      </c>
      <c r="N2484" s="3">
        <v>330489.1</v>
      </c>
      <c r="O2484" s="3" t="s">
        <v>57</v>
      </c>
      <c r="P2484" s="4">
        <f>IF(O2484="吨",N2484*1000,IF(O2484="万立方米",N2484*10000,""))</f>
        <v>330489100.0</v>
      </c>
      <c r="Q2484" s="2" t="s">
        <v>58</v>
      </c>
      <c r="R2484" s="2" t="s">
        <v>59</v>
      </c>
      <c r="S2484" s="2" t="s">
        <v>83</v>
      </c>
      <c r="T2484" s="2" t="s">
        <v>61</v>
      </c>
      <c r="U2484" s="4">
        <f>0.35</f>
        <v>0.35</v>
      </c>
      <c r="V2484" s="2" t="s">
        <v>62</v>
      </c>
      <c r="W2484" s="2" t="s">
        <v>84</v>
      </c>
      <c r="X2484" s="2" t="s">
        <v>64</v>
      </c>
      <c r="Y2484" s="2" t="s">
        <v>65</v>
      </c>
      <c r="Z2484" s="2">
        <v>0</v>
      </c>
      <c r="AA2484" s="2"/>
      <c r="AB2484" s="2"/>
      <c r="AC2484" s="4">
        <f>P2484*U2484/1000000</f>
        <v>115.671185</v>
      </c>
      <c r="AD2484" s="4">
        <f>AC2484*(1-Z2484/100)</f>
        <v>115.671185</v>
      </c>
      <c r="AE2484" s="2" t="s">
        <v>66</v>
      </c>
      <c r="AF2484" s="2" t="s">
        <v>67</v>
      </c>
      <c r="AG2484" s="2" t="s">
        <v>68</v>
      </c>
      <c r="AH2484" s="2" t="s">
        <v>69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3085</v>
      </c>
      <c r="B2485" s="2" t="s">
        <v>3081</v>
      </c>
      <c r="C2485" s="2" t="s">
        <v>47</v>
      </c>
      <c r="D2485" s="2" t="s">
        <v>1354</v>
      </c>
      <c r="E2485" s="2" t="s">
        <v>744</v>
      </c>
      <c r="F2485" s="2" t="s">
        <v>228</v>
      </c>
      <c r="G2485" s="2" t="s">
        <v>117</v>
      </c>
      <c r="H2485" s="2" t="s">
        <v>229</v>
      </c>
      <c r="I2485" s="2" t="s">
        <v>53</v>
      </c>
      <c r="J2485" s="2" t="s">
        <v>230</v>
      </c>
      <c r="K2485" s="2" t="s">
        <v>55</v>
      </c>
      <c r="L2485" s="2" t="s">
        <v>51</v>
      </c>
      <c r="M2485" s="2" t="s">
        <v>86</v>
      </c>
      <c r="N2485" s="3">
        <v>330489.1</v>
      </c>
      <c r="O2485" s="3" t="s">
        <v>57</v>
      </c>
      <c r="P2485" s="4">
        <f>IF(O2485="吨",N2485*1000,IF(O2485="万立方米",N2485*10000,""))</f>
        <v>330489100.0</v>
      </c>
      <c r="Q2485" s="2" t="s">
        <v>58</v>
      </c>
      <c r="R2485" s="2" t="s">
        <v>59</v>
      </c>
      <c r="S2485" s="2" t="s">
        <v>87</v>
      </c>
      <c r="T2485" s="2" t="s">
        <v>88</v>
      </c>
      <c r="U2485" s="4">
        <f>0.75</f>
        <v>0.75</v>
      </c>
      <c r="V2485" s="2" t="s">
        <v>62</v>
      </c>
      <c r="W2485" s="2" t="s">
        <v>89</v>
      </c>
      <c r="X2485" s="2" t="s">
        <v>64</v>
      </c>
      <c r="Y2485" s="2" t="s">
        <v>65</v>
      </c>
      <c r="Z2485" s="2">
        <v>0</v>
      </c>
      <c r="AA2485" s="2"/>
      <c r="AB2485" s="2"/>
      <c r="AC2485" s="4">
        <f>P2485*U2485/1000000</f>
        <v>247.866825</v>
      </c>
      <c r="AD2485" s="4">
        <f>AC2486*(1-AA2485/100)+(AC2485-AC2486)*(1-AB2485/100)</f>
        <v>247.866825</v>
      </c>
      <c r="AE2485" s="2" t="s">
        <v>66</v>
      </c>
      <c r="AF2485" s="2" t="s">
        <v>67</v>
      </c>
      <c r="AG2485" s="2" t="s">
        <v>68</v>
      </c>
      <c r="AH2485" s="2" t="s">
        <v>69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3086</v>
      </c>
      <c r="B2486" s="2" t="s">
        <v>3081</v>
      </c>
      <c r="C2486" s="2" t="s">
        <v>47</v>
      </c>
      <c r="D2486" s="2" t="s">
        <v>1354</v>
      </c>
      <c r="E2486" s="2" t="s">
        <v>744</v>
      </c>
      <c r="F2486" s="2" t="s">
        <v>228</v>
      </c>
      <c r="G2486" s="2" t="s">
        <v>117</v>
      </c>
      <c r="H2486" s="2" t="s">
        <v>229</v>
      </c>
      <c r="I2486" s="2" t="s">
        <v>53</v>
      </c>
      <c r="J2486" s="2" t="s">
        <v>230</v>
      </c>
      <c r="K2486" s="2" t="s">
        <v>55</v>
      </c>
      <c r="L2486" s="2" t="s">
        <v>51</v>
      </c>
      <c r="M2486" s="2" t="s">
        <v>91</v>
      </c>
      <c r="N2486" s="3">
        <v>330489.1</v>
      </c>
      <c r="O2486" s="3" t="s">
        <v>57</v>
      </c>
      <c r="P2486" s="4">
        <f>IF(O2486="吨",N2486*1000,IF(O2486="万立方米",N2486*10000,""))</f>
        <v>330489100.0</v>
      </c>
      <c r="Q2486" s="2" t="s">
        <v>58</v>
      </c>
      <c r="R2486" s="2" t="s">
        <v>59</v>
      </c>
      <c r="S2486" s="2" t="s">
        <v>92</v>
      </c>
      <c r="T2486" s="2" t="s">
        <v>88</v>
      </c>
      <c r="U2486" s="4">
        <f>0.75</f>
        <v>0.75</v>
      </c>
      <c r="V2486" s="2" t="s">
        <v>62</v>
      </c>
      <c r="W2486" s="2" t="s">
        <v>93</v>
      </c>
      <c r="X2486" s="2" t="s">
        <v>64</v>
      </c>
      <c r="Y2486" s="2" t="s">
        <v>65</v>
      </c>
      <c r="Z2486" s="2">
        <v>0</v>
      </c>
      <c r="AA2486" s="2"/>
      <c r="AB2486" s="2"/>
      <c r="AC2486" s="4">
        <f>P2486*U2486/1000000</f>
        <v>247.866825</v>
      </c>
      <c r="AD2486" s="4">
        <f>AC2486*(1-Z2486/100)</f>
        <v>247.866825</v>
      </c>
      <c r="AE2486" s="2" t="s">
        <v>66</v>
      </c>
      <c r="AF2486" s="2" t="s">
        <v>67</v>
      </c>
      <c r="AG2486" s="2" t="s">
        <v>68</v>
      </c>
      <c r="AH2486" s="2" t="s">
        <v>69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3087</v>
      </c>
      <c r="B2487" s="2" t="s">
        <v>3081</v>
      </c>
      <c r="C2487" s="2" t="s">
        <v>47</v>
      </c>
      <c r="D2487" s="2" t="s">
        <v>1354</v>
      </c>
      <c r="E2487" s="2" t="s">
        <v>744</v>
      </c>
      <c r="F2487" s="2" t="s">
        <v>228</v>
      </c>
      <c r="G2487" s="2" t="s">
        <v>117</v>
      </c>
      <c r="H2487" s="2" t="s">
        <v>229</v>
      </c>
      <c r="I2487" s="2" t="s">
        <v>53</v>
      </c>
      <c r="J2487" s="2" t="s">
        <v>230</v>
      </c>
      <c r="K2487" s="2" t="s">
        <v>55</v>
      </c>
      <c r="L2487" s="2" t="s">
        <v>51</v>
      </c>
      <c r="M2487" s="2" t="s">
        <v>95</v>
      </c>
      <c r="N2487" s="3">
        <v>330489.1</v>
      </c>
      <c r="O2487" s="3" t="s">
        <v>57</v>
      </c>
      <c r="P2487" s="4">
        <f>IF(O2487="吨",N2487*1000,IF(O2487="万立方米",N2487*10000,""))</f>
        <v>330489100.0</v>
      </c>
      <c r="Q2487" s="2" t="s">
        <v>58</v>
      </c>
      <c r="R2487" s="2" t="s">
        <v>59</v>
      </c>
      <c r="S2487" s="2" t="s">
        <v>96</v>
      </c>
      <c r="T2487" s="2" t="s">
        <v>97</v>
      </c>
      <c r="U2487" s="4">
        <f>1.7</f>
        <v>1.7</v>
      </c>
      <c r="V2487" s="2" t="s">
        <v>62</v>
      </c>
      <c r="W2487" s="2" t="s">
        <v>98</v>
      </c>
      <c r="X2487" s="2" t="s">
        <v>64</v>
      </c>
      <c r="Y2487" s="2" t="s">
        <v>65</v>
      </c>
      <c r="Z2487" s="2">
        <v>0</v>
      </c>
      <c r="AA2487" s="2"/>
      <c r="AB2487" s="2"/>
      <c r="AC2487" s="4">
        <f>P2487*U2487/1000000</f>
        <v>561.83147</v>
      </c>
      <c r="AD2487" s="4">
        <f>AC2487*(1-Z2487/100)</f>
        <v>561.83147</v>
      </c>
      <c r="AE2487" s="2" t="s">
        <v>66</v>
      </c>
      <c r="AF2487" s="2" t="s">
        <v>67</v>
      </c>
      <c r="AG2487" s="2" t="s">
        <v>68</v>
      </c>
      <c r="AH2487" s="2" t="s">
        <v>69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3088</v>
      </c>
      <c r="B2488" s="2" t="s">
        <v>3081</v>
      </c>
      <c r="C2488" s="2" t="s">
        <v>47</v>
      </c>
      <c r="D2488" s="2" t="s">
        <v>1354</v>
      </c>
      <c r="E2488" s="2" t="s">
        <v>744</v>
      </c>
      <c r="F2488" s="2" t="s">
        <v>228</v>
      </c>
      <c r="G2488" s="2" t="s">
        <v>117</v>
      </c>
      <c r="H2488" s="2" t="s">
        <v>229</v>
      </c>
      <c r="I2488" s="2" t="s">
        <v>53</v>
      </c>
      <c r="J2488" s="2" t="s">
        <v>230</v>
      </c>
      <c r="K2488" s="2" t="s">
        <v>55</v>
      </c>
      <c r="L2488" s="2" t="s">
        <v>51</v>
      </c>
      <c r="M2488" s="2" t="s">
        <v>100</v>
      </c>
      <c r="N2488" s="3">
        <v>330489.1</v>
      </c>
      <c r="O2488" s="3" t="s">
        <v>57</v>
      </c>
      <c r="P2488" s="4">
        <f>IF(O2488="吨",N2488*1000,IF(O2488="万立方米",N2488*10000,""))</f>
        <v>330489100.0</v>
      </c>
      <c r="Q2488" s="2" t="s">
        <v>58</v>
      </c>
      <c r="R2488" s="2" t="s">
        <v>59</v>
      </c>
      <c r="S2488" s="2" t="s">
        <v>101</v>
      </c>
      <c r="T2488" s="2" t="s">
        <v>75</v>
      </c>
      <c r="U2488" s="4">
        <f>0.12</f>
        <v>0.12</v>
      </c>
      <c r="V2488" s="2" t="s">
        <v>62</v>
      </c>
      <c r="W2488" s="2" t="s">
        <v>102</v>
      </c>
      <c r="X2488" s="2" t="s">
        <v>64</v>
      </c>
      <c r="Y2488" s="2" t="s">
        <v>65</v>
      </c>
      <c r="Z2488" s="2">
        <v>0</v>
      </c>
      <c r="AA2488" s="2"/>
      <c r="AB2488" s="2"/>
      <c r="AC2488" s="4">
        <f>P2488*U2488/1000000</f>
        <v>39.658692</v>
      </c>
      <c r="AD2488" s="4">
        <f>AC2488*(1-Z2488/100)</f>
        <v>39.658692</v>
      </c>
      <c r="AE2488" s="2" t="s">
        <v>66</v>
      </c>
      <c r="AF2488" s="2" t="s">
        <v>67</v>
      </c>
      <c r="AG2488" s="2" t="s">
        <v>68</v>
      </c>
      <c r="AH2488" s="2" t="s">
        <v>69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3089</v>
      </c>
      <c r="B2489" s="2" t="s">
        <v>3081</v>
      </c>
      <c r="C2489" s="2" t="s">
        <v>47</v>
      </c>
      <c r="D2489" s="2" t="s">
        <v>1354</v>
      </c>
      <c r="E2489" s="2" t="s">
        <v>744</v>
      </c>
      <c r="F2489" s="2" t="s">
        <v>228</v>
      </c>
      <c r="G2489" s="2" t="s">
        <v>117</v>
      </c>
      <c r="H2489" s="2" t="s">
        <v>229</v>
      </c>
      <c r="I2489" s="2" t="s">
        <v>161</v>
      </c>
      <c r="J2489" s="2" t="s">
        <v>180</v>
      </c>
      <c r="K2489" s="2" t="s">
        <v>180</v>
      </c>
      <c r="L2489" s="2" t="s">
        <v>181</v>
      </c>
      <c r="M2489" s="2" t="s">
        <v>56</v>
      </c>
      <c r="N2489" s="3">
        <v>33.314</v>
      </c>
      <c r="O2489" s="3" t="s">
        <v>182</v>
      </c>
      <c r="P2489" s="4">
        <f>IF(O2489="吨",N2489*1000,IF(O2489="万立方米",N2489*10000,""))</f>
        <v>333140.0</v>
      </c>
      <c r="Q2489" s="2" t="s">
        <v>183</v>
      </c>
      <c r="R2489" s="2" t="s">
        <v>184</v>
      </c>
      <c r="S2489" s="2" t="s">
        <v>185</v>
      </c>
      <c r="T2489" s="2" t="s">
        <v>75</v>
      </c>
      <c r="U2489" s="4">
        <f>0.001</f>
        <v>0.001</v>
      </c>
      <c r="V2489" s="2" t="s">
        <v>186</v>
      </c>
      <c r="W2489" s="2" t="s">
        <v>187</v>
      </c>
      <c r="X2489" s="2" t="s">
        <v>64</v>
      </c>
      <c r="Y2489" s="2" t="s">
        <v>65</v>
      </c>
      <c r="Z2489" s="2">
        <v>0</v>
      </c>
      <c r="AA2489" s="2"/>
      <c r="AB2489" s="2"/>
      <c r="AC2489" s="4">
        <f>P2489*U2489/1000000</f>
        <v>0.00033314</v>
      </c>
      <c r="AD2489" s="4">
        <f>AC2489*(1-Z2489/100)</f>
        <v>0.00033314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3090</v>
      </c>
      <c r="B2490" s="2" t="s">
        <v>3081</v>
      </c>
      <c r="C2490" s="2" t="s">
        <v>47</v>
      </c>
      <c r="D2490" s="2" t="s">
        <v>1354</v>
      </c>
      <c r="E2490" s="2" t="s">
        <v>744</v>
      </c>
      <c r="F2490" s="2" t="s">
        <v>228</v>
      </c>
      <c r="G2490" s="2" t="s">
        <v>117</v>
      </c>
      <c r="H2490" s="2" t="s">
        <v>229</v>
      </c>
      <c r="I2490" s="2" t="s">
        <v>161</v>
      </c>
      <c r="J2490" s="2" t="s">
        <v>180</v>
      </c>
      <c r="K2490" s="2" t="s">
        <v>180</v>
      </c>
      <c r="L2490" s="2" t="s">
        <v>181</v>
      </c>
      <c r="M2490" s="2" t="s">
        <v>73</v>
      </c>
      <c r="N2490" s="3">
        <v>33.314</v>
      </c>
      <c r="O2490" s="3" t="s">
        <v>182</v>
      </c>
      <c r="P2490" s="4">
        <f>IF(O2490="吨",N2490*1000,IF(O2490="万立方米",N2490*10000,""))</f>
        <v>333140.0</v>
      </c>
      <c r="Q2490" s="2" t="s">
        <v>183</v>
      </c>
      <c r="R2490" s="2" t="s">
        <v>184</v>
      </c>
      <c r="S2490" s="2" t="s">
        <v>189</v>
      </c>
      <c r="T2490" s="2" t="s">
        <v>75</v>
      </c>
      <c r="U2490" s="4">
        <f>0.35</f>
        <v>0.35</v>
      </c>
      <c r="V2490" s="2" t="s">
        <v>186</v>
      </c>
      <c r="W2490" s="2" t="s">
        <v>190</v>
      </c>
      <c r="X2490" s="2" t="s">
        <v>64</v>
      </c>
      <c r="Y2490" s="2" t="s">
        <v>65</v>
      </c>
      <c r="Z2490" s="2">
        <v>0</v>
      </c>
      <c r="AA2490" s="2"/>
      <c r="AB2490" s="2"/>
      <c r="AC2490" s="4">
        <f>P2490*U2490/1000000</f>
        <v>0.11659899999999998</v>
      </c>
      <c r="AD2490" s="4">
        <f>AC2490*(1-Z2490/100)</f>
        <v>0.11659899999999998</v>
      </c>
      <c r="AE2490" s="2" t="s">
        <v>66</v>
      </c>
      <c r="AF2490" s="2" t="s">
        <v>67</v>
      </c>
      <c r="AG2490" s="2" t="s">
        <v>68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3091</v>
      </c>
      <c r="B2491" s="2" t="s">
        <v>3081</v>
      </c>
      <c r="C2491" s="2" t="s">
        <v>47</v>
      </c>
      <c r="D2491" s="2" t="s">
        <v>1354</v>
      </c>
      <c r="E2491" s="2" t="s">
        <v>744</v>
      </c>
      <c r="F2491" s="2" t="s">
        <v>228</v>
      </c>
      <c r="G2491" s="2" t="s">
        <v>117</v>
      </c>
      <c r="H2491" s="2" t="s">
        <v>229</v>
      </c>
      <c r="I2491" s="2" t="s">
        <v>161</v>
      </c>
      <c r="J2491" s="2" t="s">
        <v>180</v>
      </c>
      <c r="K2491" s="2" t="s">
        <v>180</v>
      </c>
      <c r="L2491" s="2" t="s">
        <v>181</v>
      </c>
      <c r="M2491" s="2" t="s">
        <v>78</v>
      </c>
      <c r="N2491" s="3">
        <v>33.314</v>
      </c>
      <c r="O2491" s="3" t="s">
        <v>182</v>
      </c>
      <c r="P2491" s="4">
        <f>IF(O2491="吨",N2491*1000,IF(O2491="万立方米",N2491*10000,""))</f>
        <v>333140.0</v>
      </c>
      <c r="Q2491" s="2" t="s">
        <v>183</v>
      </c>
      <c r="R2491" s="2" t="s">
        <v>184</v>
      </c>
      <c r="S2491" s="2" t="s">
        <v>192</v>
      </c>
      <c r="T2491" s="2" t="s">
        <v>75</v>
      </c>
      <c r="U2491" s="4">
        <f>1.2</f>
        <v>1.2</v>
      </c>
      <c r="V2491" s="2" t="s">
        <v>186</v>
      </c>
      <c r="W2491" s="2" t="s">
        <v>193</v>
      </c>
      <c r="X2491" s="2" t="s">
        <v>64</v>
      </c>
      <c r="Y2491" s="2" t="s">
        <v>65</v>
      </c>
      <c r="Z2491" s="2">
        <v>0</v>
      </c>
      <c r="AA2491" s="2"/>
      <c r="AB2491" s="2"/>
      <c r="AC2491" s="4">
        <f>P2491*U2491/1000000</f>
        <v>0.399768</v>
      </c>
      <c r="AD2491" s="4">
        <f>AC2491*(1-Z2491/100)</f>
        <v>0.399768</v>
      </c>
      <c r="AE2491" s="2" t="s">
        <v>66</v>
      </c>
      <c r="AF2491" s="2" t="s">
        <v>67</v>
      </c>
      <c r="AG2491" s="2" t="s">
        <v>68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3092</v>
      </c>
      <c r="B2492" s="2" t="s">
        <v>3081</v>
      </c>
      <c r="C2492" s="2" t="s">
        <v>47</v>
      </c>
      <c r="D2492" s="2" t="s">
        <v>1354</v>
      </c>
      <c r="E2492" s="2" t="s">
        <v>744</v>
      </c>
      <c r="F2492" s="2" t="s">
        <v>228</v>
      </c>
      <c r="G2492" s="2" t="s">
        <v>117</v>
      </c>
      <c r="H2492" s="2" t="s">
        <v>229</v>
      </c>
      <c r="I2492" s="2" t="s">
        <v>161</v>
      </c>
      <c r="J2492" s="2" t="s">
        <v>180</v>
      </c>
      <c r="K2492" s="2" t="s">
        <v>180</v>
      </c>
      <c r="L2492" s="2" t="s">
        <v>181</v>
      </c>
      <c r="M2492" s="2" t="s">
        <v>82</v>
      </c>
      <c r="N2492" s="3">
        <v>33.314</v>
      </c>
      <c r="O2492" s="3" t="s">
        <v>182</v>
      </c>
      <c r="P2492" s="4">
        <f>IF(O2492="吨",N2492*1000,IF(O2492="万立方米",N2492*10000,""))</f>
        <v>333140.0</v>
      </c>
      <c r="Q2492" s="2" t="s">
        <v>183</v>
      </c>
      <c r="R2492" s="2" t="s">
        <v>184</v>
      </c>
      <c r="S2492" s="2" t="s">
        <v>195</v>
      </c>
      <c r="T2492" s="2" t="s">
        <v>75</v>
      </c>
      <c r="U2492" s="4">
        <f>0.002</f>
        <v>0.002</v>
      </c>
      <c r="V2492" s="2" t="s">
        <v>186</v>
      </c>
      <c r="W2492" s="2" t="s">
        <v>196</v>
      </c>
      <c r="X2492" s="2" t="s">
        <v>64</v>
      </c>
      <c r="Y2492" s="2" t="s">
        <v>65</v>
      </c>
      <c r="Z2492" s="2">
        <v>0</v>
      </c>
      <c r="AA2492" s="2"/>
      <c r="AB2492" s="2"/>
      <c r="AC2492" s="4">
        <f>P2492*U2492/1000000</f>
        <v>0.00066628</v>
      </c>
      <c r="AD2492" s="4">
        <f>AC2492*(1-Z2492/100)</f>
        <v>0.00066628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3093</v>
      </c>
      <c r="B2493" s="2" t="s">
        <v>3081</v>
      </c>
      <c r="C2493" s="2" t="s">
        <v>47</v>
      </c>
      <c r="D2493" s="2" t="s">
        <v>1354</v>
      </c>
      <c r="E2493" s="2" t="s">
        <v>744</v>
      </c>
      <c r="F2493" s="2" t="s">
        <v>228</v>
      </c>
      <c r="G2493" s="2" t="s">
        <v>117</v>
      </c>
      <c r="H2493" s="2" t="s">
        <v>229</v>
      </c>
      <c r="I2493" s="2" t="s">
        <v>161</v>
      </c>
      <c r="J2493" s="2" t="s">
        <v>180</v>
      </c>
      <c r="K2493" s="2" t="s">
        <v>180</v>
      </c>
      <c r="L2493" s="2" t="s">
        <v>181</v>
      </c>
      <c r="M2493" s="2" t="s">
        <v>86</v>
      </c>
      <c r="N2493" s="3">
        <v>33.314</v>
      </c>
      <c r="O2493" s="3" t="s">
        <v>182</v>
      </c>
      <c r="P2493" s="4">
        <f>IF(O2493="吨",N2493*1000,IF(O2493="万立方米",N2493*10000,""))</f>
        <v>333140.0</v>
      </c>
      <c r="Q2493" s="2" t="s">
        <v>183</v>
      </c>
      <c r="R2493" s="2" t="s">
        <v>184</v>
      </c>
      <c r="S2493" s="2" t="s">
        <v>198</v>
      </c>
      <c r="T2493" s="2" t="s">
        <v>75</v>
      </c>
      <c r="U2493" s="4">
        <f>0.01</f>
        <v>0.01</v>
      </c>
      <c r="V2493" s="2" t="s">
        <v>186</v>
      </c>
      <c r="W2493" s="2" t="s">
        <v>199</v>
      </c>
      <c r="X2493" s="2" t="s">
        <v>64</v>
      </c>
      <c r="Y2493" s="2" t="s">
        <v>65</v>
      </c>
      <c r="Z2493" s="2">
        <v>0</v>
      </c>
      <c r="AA2493" s="2"/>
      <c r="AB2493" s="2"/>
      <c r="AC2493" s="4">
        <f>P2493*U2493/1000000</f>
        <v>0.0033314</v>
      </c>
      <c r="AD2493" s="4">
        <f>AC2494*(1-AA2493/100)+(AC2493-AC2494)*(1-AB2493/100)</f>
        <v>0.0033314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3094</v>
      </c>
      <c r="B2494" s="2" t="s">
        <v>3081</v>
      </c>
      <c r="C2494" s="2" t="s">
        <v>47</v>
      </c>
      <c r="D2494" s="2" t="s">
        <v>1354</v>
      </c>
      <c r="E2494" s="2" t="s">
        <v>744</v>
      </c>
      <c r="F2494" s="2" t="s">
        <v>228</v>
      </c>
      <c r="G2494" s="2" t="s">
        <v>117</v>
      </c>
      <c r="H2494" s="2" t="s">
        <v>229</v>
      </c>
      <c r="I2494" s="2" t="s">
        <v>161</v>
      </c>
      <c r="J2494" s="2" t="s">
        <v>180</v>
      </c>
      <c r="K2494" s="2" t="s">
        <v>180</v>
      </c>
      <c r="L2494" s="2" t="s">
        <v>181</v>
      </c>
      <c r="M2494" s="2" t="s">
        <v>91</v>
      </c>
      <c r="N2494" s="3">
        <v>33.314</v>
      </c>
      <c r="O2494" s="3" t="s">
        <v>182</v>
      </c>
      <c r="P2494" s="4">
        <f>IF(O2494="吨",N2494*1000,IF(O2494="万立方米",N2494*10000,""))</f>
        <v>333140.0</v>
      </c>
      <c r="Q2494" s="2" t="s">
        <v>183</v>
      </c>
      <c r="R2494" s="2" t="s">
        <v>184</v>
      </c>
      <c r="S2494" s="2" t="s">
        <v>201</v>
      </c>
      <c r="T2494" s="2" t="s">
        <v>75</v>
      </c>
      <c r="U2494" s="4">
        <f>0.005</f>
        <v>0.005</v>
      </c>
      <c r="V2494" s="2" t="s">
        <v>186</v>
      </c>
      <c r="W2494" s="2" t="s">
        <v>202</v>
      </c>
      <c r="X2494" s="2" t="s">
        <v>64</v>
      </c>
      <c r="Y2494" s="2" t="s">
        <v>65</v>
      </c>
      <c r="Z2494" s="2">
        <v>0</v>
      </c>
      <c r="AA2494" s="2"/>
      <c r="AB2494" s="2"/>
      <c r="AC2494" s="4">
        <f>P2494*U2494/1000000</f>
        <v>0.0016657</v>
      </c>
      <c r="AD2494" s="4">
        <f>AC2494*(1-Z2494/100)</f>
        <v>0.0016657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3095</v>
      </c>
      <c r="B2495" s="2" t="s">
        <v>3081</v>
      </c>
      <c r="C2495" s="2" t="s">
        <v>47</v>
      </c>
      <c r="D2495" s="2" t="s">
        <v>1354</v>
      </c>
      <c r="E2495" s="2" t="s">
        <v>744</v>
      </c>
      <c r="F2495" s="2" t="s">
        <v>228</v>
      </c>
      <c r="G2495" s="2" t="s">
        <v>117</v>
      </c>
      <c r="H2495" s="2" t="s">
        <v>229</v>
      </c>
      <c r="I2495" s="2" t="s">
        <v>161</v>
      </c>
      <c r="J2495" s="2" t="s">
        <v>180</v>
      </c>
      <c r="K2495" s="2" t="s">
        <v>180</v>
      </c>
      <c r="L2495" s="2" t="s">
        <v>181</v>
      </c>
      <c r="M2495" s="2" t="s">
        <v>95</v>
      </c>
      <c r="N2495" s="3">
        <v>33.314</v>
      </c>
      <c r="O2495" s="3" t="s">
        <v>182</v>
      </c>
      <c r="P2495" s="4">
        <f>IF(O2495="吨",N2495*1000,IF(O2495="万立方米",N2495*10000,""))</f>
        <v>333140.0</v>
      </c>
      <c r="Q2495" s="2" t="s">
        <v>183</v>
      </c>
      <c r="R2495" s="2" t="s">
        <v>184</v>
      </c>
      <c r="S2495" s="2" t="s">
        <v>204</v>
      </c>
      <c r="T2495" s="2" t="s">
        <v>75</v>
      </c>
      <c r="U2495" s="4">
        <f>0.005</f>
        <v>0.005</v>
      </c>
      <c r="V2495" s="2" t="s">
        <v>186</v>
      </c>
      <c r="W2495" s="2" t="s">
        <v>205</v>
      </c>
      <c r="X2495" s="2" t="s">
        <v>64</v>
      </c>
      <c r="Y2495" s="2" t="s">
        <v>65</v>
      </c>
      <c r="Z2495" s="2">
        <v>0</v>
      </c>
      <c r="AA2495" s="2"/>
      <c r="AB2495" s="2"/>
      <c r="AC2495" s="4">
        <f>P2495*U2495/1000000</f>
        <v>0.0016657</v>
      </c>
      <c r="AD2495" s="4">
        <f>AC2495*(1-Z2495/100)</f>
        <v>0.0016657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3096</v>
      </c>
      <c r="B2496" s="2" t="s">
        <v>3081</v>
      </c>
      <c r="C2496" s="2" t="s">
        <v>47</v>
      </c>
      <c r="D2496" s="2" t="s">
        <v>1354</v>
      </c>
      <c r="E2496" s="2" t="s">
        <v>744</v>
      </c>
      <c r="F2496" s="2" t="s">
        <v>228</v>
      </c>
      <c r="G2496" s="2" t="s">
        <v>117</v>
      </c>
      <c r="H2496" s="2" t="s">
        <v>229</v>
      </c>
      <c r="I2496" s="2" t="s">
        <v>161</v>
      </c>
      <c r="J2496" s="2" t="s">
        <v>180</v>
      </c>
      <c r="K2496" s="2" t="s">
        <v>180</v>
      </c>
      <c r="L2496" s="2" t="s">
        <v>181</v>
      </c>
      <c r="M2496" s="2" t="s">
        <v>100</v>
      </c>
      <c r="N2496" s="3">
        <v>33.314</v>
      </c>
      <c r="O2496" s="3" t="s">
        <v>182</v>
      </c>
      <c r="P2496" s="4">
        <f>IF(O2496="吨",N2496*1000,IF(O2496="万立方米",N2496*10000,""))</f>
        <v>333140.0</v>
      </c>
      <c r="Q2496" s="2" t="s">
        <v>183</v>
      </c>
      <c r="R2496" s="2" t="s">
        <v>184</v>
      </c>
      <c r="S2496" s="2" t="s">
        <v>207</v>
      </c>
      <c r="T2496" s="2" t="s">
        <v>75</v>
      </c>
      <c r="U2496" s="4">
        <f>0.02</f>
        <v>0.02</v>
      </c>
      <c r="V2496" s="2" t="s">
        <v>186</v>
      </c>
      <c r="W2496" s="2" t="s">
        <v>208</v>
      </c>
      <c r="X2496" s="2" t="s">
        <v>64</v>
      </c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68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3097</v>
      </c>
      <c r="B2497" s="2" t="s">
        <v>3081</v>
      </c>
      <c r="C2497" s="2" t="s">
        <v>47</v>
      </c>
      <c r="D2497" s="2" t="s">
        <v>1354</v>
      </c>
      <c r="E2497" s="2" t="s">
        <v>744</v>
      </c>
      <c r="F2497" s="2" t="s">
        <v>228</v>
      </c>
      <c r="G2497" s="2" t="s">
        <v>117</v>
      </c>
      <c r="H2497" s="2" t="s">
        <v>229</v>
      </c>
      <c r="I2497" s="2"/>
      <c r="J2497" s="2"/>
      <c r="K2497" s="2"/>
      <c r="L2497" s="2"/>
      <c r="M2497" s="2" t="s">
        <v>104</v>
      </c>
      <c r="N2497" s="3"/>
      <c r="O2497" s="3"/>
      <c r="P2497" s="4">
        <v>0.0</v>
      </c>
      <c r="Q2497" s="2" t="s">
        <v>105</v>
      </c>
      <c r="R2497" s="2" t="s">
        <v>106</v>
      </c>
      <c r="S2497" s="2" t="s">
        <v>107</v>
      </c>
      <c r="T2497" s="2" t="s">
        <v>108</v>
      </c>
      <c r="U2497" s="4">
        <f>0.0</f>
        <v>0.0</v>
      </c>
      <c r="V2497" s="2" t="s">
        <v>109</v>
      </c>
      <c r="W2497" s="2" t="s">
        <v>110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111</v>
      </c>
      <c r="AH2497" s="2" t="s">
        <v>69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3098</v>
      </c>
      <c r="B2498" s="2" t="s">
        <v>3099</v>
      </c>
      <c r="C2498" s="2" t="s">
        <v>47</v>
      </c>
      <c r="D2498" s="2" t="s">
        <v>137</v>
      </c>
      <c r="E2498" s="2" t="s">
        <v>115</v>
      </c>
      <c r="F2498" s="2" t="s">
        <v>50</v>
      </c>
      <c r="G2498" s="2" t="s">
        <v>51</v>
      </c>
      <c r="H2498" s="2" t="s">
        <v>243</v>
      </c>
      <c r="I2498" s="2" t="s">
        <v>53</v>
      </c>
      <c r="J2498" s="2" t="s">
        <v>54</v>
      </c>
      <c r="K2498" s="2" t="s">
        <v>55</v>
      </c>
      <c r="L2498" s="2" t="s">
        <v>51</v>
      </c>
      <c r="M2498" s="2" t="s">
        <v>56</v>
      </c>
      <c r="N2498" s="3">
        <v>741242</v>
      </c>
      <c r="O2498" s="3" t="s">
        <v>57</v>
      </c>
      <c r="P2498" s="4">
        <f>IF(O2498="吨",N2498*1000,IF(O2498="万立方米",N2498*10000,""))</f>
        <v>741242000.0</v>
      </c>
      <c r="Q2498" s="2" t="s">
        <v>58</v>
      </c>
      <c r="R2498" s="2" t="s">
        <v>59</v>
      </c>
      <c r="S2498" s="2" t="s">
        <v>60</v>
      </c>
      <c r="T2498" s="2" t="s">
        <v>61</v>
      </c>
      <c r="U2498" s="4">
        <f>0.06</f>
        <v>0.06</v>
      </c>
      <c r="V2498" s="2" t="s">
        <v>62</v>
      </c>
      <c r="W2498" s="2" t="s">
        <v>63</v>
      </c>
      <c r="X2498" s="2" t="s">
        <v>64</v>
      </c>
      <c r="Y2498" s="2" t="s">
        <v>65</v>
      </c>
      <c r="Z2498" s="2">
        <v>0</v>
      </c>
      <c r="AA2498" s="2"/>
      <c r="AB2498" s="2"/>
      <c r="AC2498" s="4">
        <f>P2498*U2498/1000000</f>
        <v>44.47452</v>
      </c>
      <c r="AD2498" s="4">
        <f>AC2498*(1-Z2498/100)</f>
        <v>44.47452</v>
      </c>
      <c r="AE2498" s="2" t="s">
        <v>66</v>
      </c>
      <c r="AF2498" s="2" t="s">
        <v>67</v>
      </c>
      <c r="AG2498" s="2" t="s">
        <v>68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3100</v>
      </c>
      <c r="B2499" s="2" t="s">
        <v>3099</v>
      </c>
      <c r="C2499" s="2" t="s">
        <v>47</v>
      </c>
      <c r="D2499" s="2" t="s">
        <v>137</v>
      </c>
      <c r="E2499" s="2" t="s">
        <v>115</v>
      </c>
      <c r="F2499" s="2" t="s">
        <v>50</v>
      </c>
      <c r="G2499" s="2" t="s">
        <v>51</v>
      </c>
      <c r="H2499" s="2" t="s">
        <v>243</v>
      </c>
      <c r="I2499" s="2" t="s">
        <v>53</v>
      </c>
      <c r="J2499" s="2" t="s">
        <v>54</v>
      </c>
      <c r="K2499" s="2" t="s">
        <v>55</v>
      </c>
      <c r="L2499" s="2" t="s">
        <v>51</v>
      </c>
      <c r="M2499" s="2" t="s">
        <v>73</v>
      </c>
      <c r="N2499" s="3">
        <v>741242</v>
      </c>
      <c r="O2499" s="3" t="s">
        <v>57</v>
      </c>
      <c r="P2499" s="4">
        <f>IF(O2499="吨",N2499*1000,IF(O2499="万立方米",N2499*10000,""))</f>
        <v>741242000.0</v>
      </c>
      <c r="Q2499" s="2" t="s">
        <v>58</v>
      </c>
      <c r="R2499" s="2" t="s">
        <v>59</v>
      </c>
      <c r="S2499" s="2" t="s">
        <v>74</v>
      </c>
      <c r="T2499" s="2" t="s">
        <v>75</v>
      </c>
      <c r="U2499" s="4">
        <f>1.5</f>
        <v>1.5</v>
      </c>
      <c r="V2499" s="2" t="s">
        <v>62</v>
      </c>
      <c r="W2499" s="2" t="s">
        <v>76</v>
      </c>
      <c r="X2499" s="2" t="s">
        <v>64</v>
      </c>
      <c r="Y2499" s="2" t="s">
        <v>65</v>
      </c>
      <c r="Z2499" s="2">
        <v>0</v>
      </c>
      <c r="AA2499" s="2"/>
      <c r="AB2499" s="2"/>
      <c r="AC2499" s="4">
        <f>P2499*U2499/1000000</f>
        <v>1111.863</v>
      </c>
      <c r="AD2499" s="4">
        <f>AC2499*(1-Z2499/100)</f>
        <v>1111.863</v>
      </c>
      <c r="AE2499" s="2" t="s">
        <v>66</v>
      </c>
      <c r="AF2499" s="2" t="s">
        <v>67</v>
      </c>
      <c r="AG2499" s="2" t="s">
        <v>68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3101</v>
      </c>
      <c r="B2500" s="2" t="s">
        <v>3099</v>
      </c>
      <c r="C2500" s="2" t="s">
        <v>47</v>
      </c>
      <c r="D2500" s="2" t="s">
        <v>137</v>
      </c>
      <c r="E2500" s="2" t="s">
        <v>115</v>
      </c>
      <c r="F2500" s="2" t="s">
        <v>50</v>
      </c>
      <c r="G2500" s="2" t="s">
        <v>51</v>
      </c>
      <c r="H2500" s="2" t="s">
        <v>243</v>
      </c>
      <c r="I2500" s="2" t="s">
        <v>53</v>
      </c>
      <c r="J2500" s="2" t="s">
        <v>54</v>
      </c>
      <c r="K2500" s="2" t="s">
        <v>55</v>
      </c>
      <c r="L2500" s="2" t="s">
        <v>51</v>
      </c>
      <c r="M2500" s="2" t="s">
        <v>78</v>
      </c>
      <c r="N2500" s="3">
        <v>741242</v>
      </c>
      <c r="O2500" s="3" t="s">
        <v>57</v>
      </c>
      <c r="P2500" s="4">
        <f>IF(O2500="吨",N2500*1000,IF(O2500="万立方米",N2500*10000,""))</f>
        <v>741242000.0</v>
      </c>
      <c r="Q2500" s="2" t="s">
        <v>58</v>
      </c>
      <c r="R2500" s="2" t="s">
        <v>59</v>
      </c>
      <c r="S2500" s="2" t="s">
        <v>79</v>
      </c>
      <c r="T2500" s="2" t="s">
        <v>75</v>
      </c>
      <c r="U2500" s="4">
        <f>6.0</f>
        <v>6.0</v>
      </c>
      <c r="V2500" s="2" t="s">
        <v>62</v>
      </c>
      <c r="W2500" s="2" t="s">
        <v>80</v>
      </c>
      <c r="X2500" s="2" t="s">
        <v>64</v>
      </c>
      <c r="Y2500" s="2" t="s">
        <v>65</v>
      </c>
      <c r="Z2500" s="2">
        <v>0</v>
      </c>
      <c r="AA2500" s="2"/>
      <c r="AB2500" s="2"/>
      <c r="AC2500" s="4">
        <f>P2500*U2500/1000000</f>
        <v>4447.452</v>
      </c>
      <c r="AD2500" s="4">
        <f>AC2500*(1-Z2500/100)</f>
        <v>4447.452</v>
      </c>
      <c r="AE2500" s="2" t="s">
        <v>66</v>
      </c>
      <c r="AF2500" s="2" t="s">
        <v>67</v>
      </c>
      <c r="AG2500" s="2" t="s">
        <v>68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3102</v>
      </c>
      <c r="B2501" s="2" t="s">
        <v>3099</v>
      </c>
      <c r="C2501" s="2" t="s">
        <v>47</v>
      </c>
      <c r="D2501" s="2" t="s">
        <v>137</v>
      </c>
      <c r="E2501" s="2" t="s">
        <v>115</v>
      </c>
      <c r="F2501" s="2" t="s">
        <v>50</v>
      </c>
      <c r="G2501" s="2" t="s">
        <v>51</v>
      </c>
      <c r="H2501" s="2" t="s">
        <v>243</v>
      </c>
      <c r="I2501" s="2" t="s">
        <v>53</v>
      </c>
      <c r="J2501" s="2" t="s">
        <v>54</v>
      </c>
      <c r="K2501" s="2" t="s">
        <v>55</v>
      </c>
      <c r="L2501" s="2" t="s">
        <v>51</v>
      </c>
      <c r="M2501" s="2" t="s">
        <v>82</v>
      </c>
      <c r="N2501" s="3">
        <v>741242</v>
      </c>
      <c r="O2501" s="3" t="s">
        <v>57</v>
      </c>
      <c r="P2501" s="4">
        <f>IF(O2501="吨",N2501*1000,IF(O2501="万立方米",N2501*10000,""))</f>
        <v>741242000.0</v>
      </c>
      <c r="Q2501" s="2" t="s">
        <v>58</v>
      </c>
      <c r="R2501" s="2" t="s">
        <v>59</v>
      </c>
      <c r="S2501" s="2" t="s">
        <v>83</v>
      </c>
      <c r="T2501" s="2" t="s">
        <v>61</v>
      </c>
      <c r="U2501" s="4">
        <f>0.35</f>
        <v>0.35</v>
      </c>
      <c r="V2501" s="2" t="s">
        <v>62</v>
      </c>
      <c r="W2501" s="2" t="s">
        <v>84</v>
      </c>
      <c r="X2501" s="2" t="s">
        <v>64</v>
      </c>
      <c r="Y2501" s="2" t="s">
        <v>65</v>
      </c>
      <c r="Z2501" s="2">
        <v>0</v>
      </c>
      <c r="AA2501" s="2"/>
      <c r="AB2501" s="2"/>
      <c r="AC2501" s="4">
        <f>P2501*U2501/1000000</f>
        <v>259.43469999999996</v>
      </c>
      <c r="AD2501" s="4">
        <f>AC2501*(1-Z2501/100)</f>
        <v>259.43469999999996</v>
      </c>
      <c r="AE2501" s="2" t="s">
        <v>66</v>
      </c>
      <c r="AF2501" s="2" t="s">
        <v>67</v>
      </c>
      <c r="AG2501" s="2" t="s">
        <v>68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3103</v>
      </c>
      <c r="B2502" s="2" t="s">
        <v>3099</v>
      </c>
      <c r="C2502" s="2" t="s">
        <v>47</v>
      </c>
      <c r="D2502" s="2" t="s">
        <v>137</v>
      </c>
      <c r="E2502" s="2" t="s">
        <v>115</v>
      </c>
      <c r="F2502" s="2" t="s">
        <v>50</v>
      </c>
      <c r="G2502" s="2" t="s">
        <v>51</v>
      </c>
      <c r="H2502" s="2" t="s">
        <v>243</v>
      </c>
      <c r="I2502" s="2" t="s">
        <v>53</v>
      </c>
      <c r="J2502" s="2" t="s">
        <v>54</v>
      </c>
      <c r="K2502" s="2" t="s">
        <v>55</v>
      </c>
      <c r="L2502" s="2" t="s">
        <v>51</v>
      </c>
      <c r="M2502" s="2" t="s">
        <v>86</v>
      </c>
      <c r="N2502" s="3">
        <v>741242</v>
      </c>
      <c r="O2502" s="3" t="s">
        <v>57</v>
      </c>
      <c r="P2502" s="4">
        <f>IF(O2502="吨",N2502*1000,IF(O2502="万立方米",N2502*10000,""))</f>
        <v>741242000.0</v>
      </c>
      <c r="Q2502" s="2" t="s">
        <v>58</v>
      </c>
      <c r="R2502" s="2" t="s">
        <v>59</v>
      </c>
      <c r="S2502" s="2" t="s">
        <v>87</v>
      </c>
      <c r="T2502" s="2" t="s">
        <v>88</v>
      </c>
      <c r="U2502" s="4">
        <f>0.75</f>
        <v>0.75</v>
      </c>
      <c r="V2502" s="2" t="s">
        <v>62</v>
      </c>
      <c r="W2502" s="2" t="s">
        <v>89</v>
      </c>
      <c r="X2502" s="2" t="s">
        <v>64</v>
      </c>
      <c r="Y2502" s="2" t="s">
        <v>65</v>
      </c>
      <c r="Z2502" s="2">
        <v>0</v>
      </c>
      <c r="AA2502" s="2"/>
      <c r="AB2502" s="2"/>
      <c r="AC2502" s="4">
        <f>P2502*U2502/1000000</f>
        <v>555.9315</v>
      </c>
      <c r="AD2502" s="4">
        <f>AC2503*(1-AA2502/100)+(AC2502-AC2503)*(1-AB2502/100)</f>
        <v>555.9315</v>
      </c>
      <c r="AE2502" s="2" t="s">
        <v>66</v>
      </c>
      <c r="AF2502" s="2" t="s">
        <v>67</v>
      </c>
      <c r="AG2502" s="2" t="s">
        <v>68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3104</v>
      </c>
      <c r="B2503" s="2" t="s">
        <v>3099</v>
      </c>
      <c r="C2503" s="2" t="s">
        <v>47</v>
      </c>
      <c r="D2503" s="2" t="s">
        <v>137</v>
      </c>
      <c r="E2503" s="2" t="s">
        <v>115</v>
      </c>
      <c r="F2503" s="2" t="s">
        <v>50</v>
      </c>
      <c r="G2503" s="2" t="s">
        <v>51</v>
      </c>
      <c r="H2503" s="2" t="s">
        <v>243</v>
      </c>
      <c r="I2503" s="2" t="s">
        <v>53</v>
      </c>
      <c r="J2503" s="2" t="s">
        <v>54</v>
      </c>
      <c r="K2503" s="2" t="s">
        <v>55</v>
      </c>
      <c r="L2503" s="2" t="s">
        <v>51</v>
      </c>
      <c r="M2503" s="2" t="s">
        <v>91</v>
      </c>
      <c r="N2503" s="3">
        <v>741242</v>
      </c>
      <c r="O2503" s="3" t="s">
        <v>57</v>
      </c>
      <c r="P2503" s="4">
        <f>IF(O2503="吨",N2503*1000,IF(O2503="万立方米",N2503*10000,""))</f>
        <v>741242000.0</v>
      </c>
      <c r="Q2503" s="2" t="s">
        <v>58</v>
      </c>
      <c r="R2503" s="2" t="s">
        <v>59</v>
      </c>
      <c r="S2503" s="2" t="s">
        <v>92</v>
      </c>
      <c r="T2503" s="2" t="s">
        <v>88</v>
      </c>
      <c r="U2503" s="4">
        <f>0.75</f>
        <v>0.75</v>
      </c>
      <c r="V2503" s="2" t="s">
        <v>62</v>
      </c>
      <c r="W2503" s="2" t="s">
        <v>93</v>
      </c>
      <c r="X2503" s="2" t="s">
        <v>64</v>
      </c>
      <c r="Y2503" s="2" t="s">
        <v>65</v>
      </c>
      <c r="Z2503" s="2">
        <v>0</v>
      </c>
      <c r="AA2503" s="2"/>
      <c r="AB2503" s="2"/>
      <c r="AC2503" s="4">
        <f>P2503*U2503/1000000</f>
        <v>555.9315</v>
      </c>
      <c r="AD2503" s="4">
        <f>AC2503*(1-Z2503/100)</f>
        <v>555.9315</v>
      </c>
      <c r="AE2503" s="2" t="s">
        <v>66</v>
      </c>
      <c r="AF2503" s="2" t="s">
        <v>67</v>
      </c>
      <c r="AG2503" s="2" t="s">
        <v>68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3105</v>
      </c>
      <c r="B2504" s="2" t="s">
        <v>3099</v>
      </c>
      <c r="C2504" s="2" t="s">
        <v>47</v>
      </c>
      <c r="D2504" s="2" t="s">
        <v>137</v>
      </c>
      <c r="E2504" s="2" t="s">
        <v>115</v>
      </c>
      <c r="F2504" s="2" t="s">
        <v>50</v>
      </c>
      <c r="G2504" s="2" t="s">
        <v>51</v>
      </c>
      <c r="H2504" s="2" t="s">
        <v>243</v>
      </c>
      <c r="I2504" s="2" t="s">
        <v>53</v>
      </c>
      <c r="J2504" s="2" t="s">
        <v>54</v>
      </c>
      <c r="K2504" s="2" t="s">
        <v>55</v>
      </c>
      <c r="L2504" s="2" t="s">
        <v>51</v>
      </c>
      <c r="M2504" s="2" t="s">
        <v>95</v>
      </c>
      <c r="N2504" s="3">
        <v>741242</v>
      </c>
      <c r="O2504" s="3" t="s">
        <v>57</v>
      </c>
      <c r="P2504" s="4">
        <f>IF(O2504="吨",N2504*1000,IF(O2504="万立方米",N2504*10000,""))</f>
        <v>741242000.0</v>
      </c>
      <c r="Q2504" s="2" t="s">
        <v>58</v>
      </c>
      <c r="R2504" s="2" t="s">
        <v>59</v>
      </c>
      <c r="S2504" s="2" t="s">
        <v>96</v>
      </c>
      <c r="T2504" s="2" t="s">
        <v>97</v>
      </c>
      <c r="U2504" s="4">
        <f>1.7</f>
        <v>1.7</v>
      </c>
      <c r="V2504" s="2" t="s">
        <v>62</v>
      </c>
      <c r="W2504" s="2" t="s">
        <v>98</v>
      </c>
      <c r="X2504" s="2" t="s">
        <v>64</v>
      </c>
      <c r="Y2504" s="2" t="s">
        <v>65</v>
      </c>
      <c r="Z2504" s="2">
        <v>0</v>
      </c>
      <c r="AA2504" s="2"/>
      <c r="AB2504" s="2"/>
      <c r="AC2504" s="4">
        <f>P2504*U2504/1000000</f>
        <v>1260.1114</v>
      </c>
      <c r="AD2504" s="4">
        <f>AC2504*(1-Z2504/100)</f>
        <v>1260.1114</v>
      </c>
      <c r="AE2504" s="2" t="s">
        <v>66</v>
      </c>
      <c r="AF2504" s="2" t="s">
        <v>67</v>
      </c>
      <c r="AG2504" s="2" t="s">
        <v>68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3106</v>
      </c>
      <c r="B2505" s="2" t="s">
        <v>3099</v>
      </c>
      <c r="C2505" s="2" t="s">
        <v>47</v>
      </c>
      <c r="D2505" s="2" t="s">
        <v>137</v>
      </c>
      <c r="E2505" s="2" t="s">
        <v>115</v>
      </c>
      <c r="F2505" s="2" t="s">
        <v>50</v>
      </c>
      <c r="G2505" s="2" t="s">
        <v>51</v>
      </c>
      <c r="H2505" s="2" t="s">
        <v>243</v>
      </c>
      <c r="I2505" s="2" t="s">
        <v>53</v>
      </c>
      <c r="J2505" s="2" t="s">
        <v>54</v>
      </c>
      <c r="K2505" s="2" t="s">
        <v>55</v>
      </c>
      <c r="L2505" s="2" t="s">
        <v>51</v>
      </c>
      <c r="M2505" s="2" t="s">
        <v>100</v>
      </c>
      <c r="N2505" s="3">
        <v>741242</v>
      </c>
      <c r="O2505" s="3" t="s">
        <v>57</v>
      </c>
      <c r="P2505" s="4">
        <f>IF(O2505="吨",N2505*1000,IF(O2505="万立方米",N2505*10000,""))</f>
        <v>741242000.0</v>
      </c>
      <c r="Q2505" s="2" t="s">
        <v>58</v>
      </c>
      <c r="R2505" s="2" t="s">
        <v>59</v>
      </c>
      <c r="S2505" s="2" t="s">
        <v>101</v>
      </c>
      <c r="T2505" s="2" t="s">
        <v>75</v>
      </c>
      <c r="U2505" s="4">
        <f>0.12</f>
        <v>0.12</v>
      </c>
      <c r="V2505" s="2" t="s">
        <v>62</v>
      </c>
      <c r="W2505" s="2" t="s">
        <v>102</v>
      </c>
      <c r="X2505" s="2" t="s">
        <v>64</v>
      </c>
      <c r="Y2505" s="2" t="s">
        <v>65</v>
      </c>
      <c r="Z2505" s="2">
        <v>0</v>
      </c>
      <c r="AA2505" s="2"/>
      <c r="AB2505" s="2"/>
      <c r="AC2505" s="4">
        <f>P2505*U2505/1000000</f>
        <v>88.94904</v>
      </c>
      <c r="AD2505" s="4">
        <f>AC2505*(1-Z2505/100)</f>
        <v>88.94904</v>
      </c>
      <c r="AE2505" s="2" t="s">
        <v>66</v>
      </c>
      <c r="AF2505" s="2" t="s">
        <v>67</v>
      </c>
      <c r="AG2505" s="2" t="s">
        <v>68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3107</v>
      </c>
      <c r="B2506" s="2" t="s">
        <v>3099</v>
      </c>
      <c r="C2506" s="2" t="s">
        <v>47</v>
      </c>
      <c r="D2506" s="2" t="s">
        <v>137</v>
      </c>
      <c r="E2506" s="2" t="s">
        <v>115</v>
      </c>
      <c r="F2506" s="2" t="s">
        <v>50</v>
      </c>
      <c r="G2506" s="2" t="s">
        <v>51</v>
      </c>
      <c r="H2506" s="2" t="s">
        <v>243</v>
      </c>
      <c r="I2506" s="2"/>
      <c r="J2506" s="2"/>
      <c r="K2506" s="2" t="s">
        <v>147</v>
      </c>
      <c r="L2506" s="2" t="s">
        <v>148</v>
      </c>
      <c r="M2506" s="2" t="s">
        <v>104</v>
      </c>
      <c r="N2506" s="3"/>
      <c r="O2506" s="3"/>
      <c r="P2506" s="4">
        <v>741242000.0</v>
      </c>
      <c r="Q2506" s="2" t="s">
        <v>105</v>
      </c>
      <c r="R2506" s="2" t="s">
        <v>106</v>
      </c>
      <c r="S2506" s="2" t="s">
        <v>107</v>
      </c>
      <c r="T2506" s="2" t="s">
        <v>108</v>
      </c>
      <c r="U2506" s="4">
        <f>0.0</f>
        <v>0.0</v>
      </c>
      <c r="V2506" s="2" t="s">
        <v>109</v>
      </c>
      <c r="W2506" s="2" t="s">
        <v>110</v>
      </c>
      <c r="X2506" s="2"/>
      <c r="Y2506" s="2" t="s">
        <v>65</v>
      </c>
      <c r="Z2506" s="2">
        <v>0</v>
      </c>
      <c r="AA2506" s="2"/>
      <c r="AB2506" s="2"/>
      <c r="AC2506" s="4">
        <f>P2506*U2506/1000000</f>
        <v>0.0</v>
      </c>
      <c r="AD2506" s="4">
        <f>AC2506*(1-Z2506/100)</f>
        <v>0.0</v>
      </c>
      <c r="AE2506" s="2" t="s">
        <v>66</v>
      </c>
      <c r="AF2506" s="2" t="s">
        <v>67</v>
      </c>
      <c r="AG2506" s="2" t="s">
        <v>68</v>
      </c>
      <c r="AH2506" s="2" t="s">
        <v>69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3108</v>
      </c>
      <c r="B2507" s="2" t="s">
        <v>3109</v>
      </c>
      <c r="C2507" s="2" t="s">
        <v>47</v>
      </c>
      <c r="D2507" s="2" t="s">
        <v>2691</v>
      </c>
      <c r="E2507" s="2" t="s">
        <v>227</v>
      </c>
      <c r="F2507" s="2" t="s">
        <v>228</v>
      </c>
      <c r="G2507" s="2" t="s">
        <v>179</v>
      </c>
      <c r="H2507" s="2" t="s">
        <v>52</v>
      </c>
      <c r="I2507" s="2" t="s">
        <v>53</v>
      </c>
      <c r="J2507" s="2" t="s">
        <v>180</v>
      </c>
      <c r="K2507" s="2" t="s">
        <v>180</v>
      </c>
      <c r="L2507" s="2" t="s">
        <v>181</v>
      </c>
      <c r="M2507" s="2" t="s">
        <v>56</v>
      </c>
      <c r="N2507" s="3">
        <v>1000</v>
      </c>
      <c r="O2507" s="3" t="s">
        <v>182</v>
      </c>
      <c r="P2507" s="4">
        <f>IF(O2507="吨",N2507*1000,IF(O2507="万立方米",N2507*10000,""))</f>
        <v>10000000.0</v>
      </c>
      <c r="Q2507" s="2" t="s">
        <v>183</v>
      </c>
      <c r="R2507" s="2" t="s">
        <v>184</v>
      </c>
      <c r="S2507" s="2" t="s">
        <v>185</v>
      </c>
      <c r="T2507" s="2" t="s">
        <v>75</v>
      </c>
      <c r="U2507" s="4">
        <f>0.001</f>
        <v>0.001</v>
      </c>
      <c r="V2507" s="2" t="s">
        <v>186</v>
      </c>
      <c r="W2507" s="2" t="s">
        <v>187</v>
      </c>
      <c r="X2507" s="2" t="s">
        <v>64</v>
      </c>
      <c r="Y2507" s="2" t="s">
        <v>65</v>
      </c>
      <c r="Z2507" s="2">
        <v>0</v>
      </c>
      <c r="AA2507" s="2"/>
      <c r="AB2507" s="2"/>
      <c r="AC2507" s="4">
        <f>P2507*U2507/1000000</f>
        <v>0.01</v>
      </c>
      <c r="AD2507" s="4">
        <f>AC2507*(1-Z2507/100)</f>
        <v>0.01</v>
      </c>
      <c r="AE2507" s="2" t="s">
        <v>66</v>
      </c>
      <c r="AF2507" s="2" t="s">
        <v>67</v>
      </c>
      <c r="AG2507" s="2" t="s">
        <v>68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3110</v>
      </c>
      <c r="B2508" s="2" t="s">
        <v>3109</v>
      </c>
      <c r="C2508" s="2" t="s">
        <v>47</v>
      </c>
      <c r="D2508" s="2" t="s">
        <v>2691</v>
      </c>
      <c r="E2508" s="2" t="s">
        <v>227</v>
      </c>
      <c r="F2508" s="2" t="s">
        <v>228</v>
      </c>
      <c r="G2508" s="2" t="s">
        <v>179</v>
      </c>
      <c r="H2508" s="2" t="s">
        <v>52</v>
      </c>
      <c r="I2508" s="2" t="s">
        <v>53</v>
      </c>
      <c r="J2508" s="2" t="s">
        <v>180</v>
      </c>
      <c r="K2508" s="2" t="s">
        <v>180</v>
      </c>
      <c r="L2508" s="2" t="s">
        <v>181</v>
      </c>
      <c r="M2508" s="2" t="s">
        <v>73</v>
      </c>
      <c r="N2508" s="3">
        <v>1000</v>
      </c>
      <c r="O2508" s="3" t="s">
        <v>182</v>
      </c>
      <c r="P2508" s="4">
        <f>IF(O2508="吨",N2508*1000,IF(O2508="万立方米",N2508*10000,""))</f>
        <v>10000000.0</v>
      </c>
      <c r="Q2508" s="2" t="s">
        <v>183</v>
      </c>
      <c r="R2508" s="2" t="s">
        <v>184</v>
      </c>
      <c r="S2508" s="2" t="s">
        <v>189</v>
      </c>
      <c r="T2508" s="2" t="s">
        <v>75</v>
      </c>
      <c r="U2508" s="4">
        <f>0.35</f>
        <v>0.35</v>
      </c>
      <c r="V2508" s="2" t="s">
        <v>186</v>
      </c>
      <c r="W2508" s="2" t="s">
        <v>190</v>
      </c>
      <c r="X2508" s="2" t="s">
        <v>64</v>
      </c>
      <c r="Y2508" s="2" t="s">
        <v>65</v>
      </c>
      <c r="Z2508" s="2">
        <v>0</v>
      </c>
      <c r="AA2508" s="2"/>
      <c r="AB2508" s="2"/>
      <c r="AC2508" s="4">
        <f>P2508*U2508/1000000</f>
        <v>3.5</v>
      </c>
      <c r="AD2508" s="4">
        <f>AC2508*(1-Z2508/100)</f>
        <v>3.5</v>
      </c>
      <c r="AE2508" s="2" t="s">
        <v>66</v>
      </c>
      <c r="AF2508" s="2" t="s">
        <v>67</v>
      </c>
      <c r="AG2508" s="2" t="s">
        <v>68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3111</v>
      </c>
      <c r="B2509" s="2" t="s">
        <v>3109</v>
      </c>
      <c r="C2509" s="2" t="s">
        <v>47</v>
      </c>
      <c r="D2509" s="2" t="s">
        <v>2691</v>
      </c>
      <c r="E2509" s="2" t="s">
        <v>227</v>
      </c>
      <c r="F2509" s="2" t="s">
        <v>228</v>
      </c>
      <c r="G2509" s="2" t="s">
        <v>179</v>
      </c>
      <c r="H2509" s="2" t="s">
        <v>52</v>
      </c>
      <c r="I2509" s="2" t="s">
        <v>53</v>
      </c>
      <c r="J2509" s="2" t="s">
        <v>180</v>
      </c>
      <c r="K2509" s="2" t="s">
        <v>180</v>
      </c>
      <c r="L2509" s="2" t="s">
        <v>181</v>
      </c>
      <c r="M2509" s="2" t="s">
        <v>78</v>
      </c>
      <c r="N2509" s="3">
        <v>1000</v>
      </c>
      <c r="O2509" s="3" t="s">
        <v>182</v>
      </c>
      <c r="P2509" s="4">
        <f>IF(O2509="吨",N2509*1000,IF(O2509="万立方米",N2509*10000,""))</f>
        <v>10000000.0</v>
      </c>
      <c r="Q2509" s="2" t="s">
        <v>183</v>
      </c>
      <c r="R2509" s="2" t="s">
        <v>184</v>
      </c>
      <c r="S2509" s="2" t="s">
        <v>192</v>
      </c>
      <c r="T2509" s="2" t="s">
        <v>75</v>
      </c>
      <c r="U2509" s="4">
        <f>1.2</f>
        <v>1.2</v>
      </c>
      <c r="V2509" s="2" t="s">
        <v>186</v>
      </c>
      <c r="W2509" s="2" t="s">
        <v>193</v>
      </c>
      <c r="X2509" s="2" t="s">
        <v>64</v>
      </c>
      <c r="Y2509" s="2" t="s">
        <v>65</v>
      </c>
      <c r="Z2509" s="2">
        <v>0</v>
      </c>
      <c r="AA2509" s="2"/>
      <c r="AB2509" s="2"/>
      <c r="AC2509" s="4">
        <f>P2509*U2509/1000000</f>
        <v>12.0</v>
      </c>
      <c r="AD2509" s="4">
        <f>AC2509*(1-Z2509/100)</f>
        <v>12.0</v>
      </c>
      <c r="AE2509" s="2" t="s">
        <v>66</v>
      </c>
      <c r="AF2509" s="2" t="s">
        <v>67</v>
      </c>
      <c r="AG2509" s="2" t="s">
        <v>68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3112</v>
      </c>
      <c r="B2510" s="2" t="s">
        <v>3109</v>
      </c>
      <c r="C2510" s="2" t="s">
        <v>47</v>
      </c>
      <c r="D2510" s="2" t="s">
        <v>2691</v>
      </c>
      <c r="E2510" s="2" t="s">
        <v>227</v>
      </c>
      <c r="F2510" s="2" t="s">
        <v>228</v>
      </c>
      <c r="G2510" s="2" t="s">
        <v>179</v>
      </c>
      <c r="H2510" s="2" t="s">
        <v>52</v>
      </c>
      <c r="I2510" s="2" t="s">
        <v>53</v>
      </c>
      <c r="J2510" s="2" t="s">
        <v>180</v>
      </c>
      <c r="K2510" s="2" t="s">
        <v>180</v>
      </c>
      <c r="L2510" s="2" t="s">
        <v>181</v>
      </c>
      <c r="M2510" s="2" t="s">
        <v>82</v>
      </c>
      <c r="N2510" s="3">
        <v>1000</v>
      </c>
      <c r="O2510" s="3" t="s">
        <v>182</v>
      </c>
      <c r="P2510" s="4">
        <f>IF(O2510="吨",N2510*1000,IF(O2510="万立方米",N2510*10000,""))</f>
        <v>10000000.0</v>
      </c>
      <c r="Q2510" s="2" t="s">
        <v>183</v>
      </c>
      <c r="R2510" s="2" t="s">
        <v>184</v>
      </c>
      <c r="S2510" s="2" t="s">
        <v>195</v>
      </c>
      <c r="T2510" s="2" t="s">
        <v>75</v>
      </c>
      <c r="U2510" s="4">
        <f>0.002</f>
        <v>0.002</v>
      </c>
      <c r="V2510" s="2" t="s">
        <v>186</v>
      </c>
      <c r="W2510" s="2" t="s">
        <v>196</v>
      </c>
      <c r="X2510" s="2" t="s">
        <v>64</v>
      </c>
      <c r="Y2510" s="2" t="s">
        <v>65</v>
      </c>
      <c r="Z2510" s="2">
        <v>0</v>
      </c>
      <c r="AA2510" s="2"/>
      <c r="AB2510" s="2"/>
      <c r="AC2510" s="4">
        <f>P2510*U2510/1000000</f>
        <v>0.02</v>
      </c>
      <c r="AD2510" s="4">
        <f>AC2510*(1-Z2510/100)</f>
        <v>0.02</v>
      </c>
      <c r="AE2510" s="2" t="s">
        <v>66</v>
      </c>
      <c r="AF2510" s="2" t="s">
        <v>67</v>
      </c>
      <c r="AG2510" s="2" t="s">
        <v>68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3113</v>
      </c>
      <c r="B2511" s="2" t="s">
        <v>3109</v>
      </c>
      <c r="C2511" s="2" t="s">
        <v>47</v>
      </c>
      <c r="D2511" s="2" t="s">
        <v>2691</v>
      </c>
      <c r="E2511" s="2" t="s">
        <v>227</v>
      </c>
      <c r="F2511" s="2" t="s">
        <v>228</v>
      </c>
      <c r="G2511" s="2" t="s">
        <v>179</v>
      </c>
      <c r="H2511" s="2" t="s">
        <v>52</v>
      </c>
      <c r="I2511" s="2" t="s">
        <v>53</v>
      </c>
      <c r="J2511" s="2" t="s">
        <v>180</v>
      </c>
      <c r="K2511" s="2" t="s">
        <v>180</v>
      </c>
      <c r="L2511" s="2" t="s">
        <v>181</v>
      </c>
      <c r="M2511" s="2" t="s">
        <v>86</v>
      </c>
      <c r="N2511" s="3">
        <v>1000</v>
      </c>
      <c r="O2511" s="3" t="s">
        <v>182</v>
      </c>
      <c r="P2511" s="4">
        <f>IF(O2511="吨",N2511*1000,IF(O2511="万立方米",N2511*10000,""))</f>
        <v>10000000.0</v>
      </c>
      <c r="Q2511" s="2" t="s">
        <v>183</v>
      </c>
      <c r="R2511" s="2" t="s">
        <v>184</v>
      </c>
      <c r="S2511" s="2" t="s">
        <v>198</v>
      </c>
      <c r="T2511" s="2" t="s">
        <v>75</v>
      </c>
      <c r="U2511" s="4">
        <f>0.01</f>
        <v>0.01</v>
      </c>
      <c r="V2511" s="2" t="s">
        <v>186</v>
      </c>
      <c r="W2511" s="2" t="s">
        <v>199</v>
      </c>
      <c r="X2511" s="2" t="s">
        <v>64</v>
      </c>
      <c r="Y2511" s="2" t="s">
        <v>65</v>
      </c>
      <c r="Z2511" s="2">
        <v>0</v>
      </c>
      <c r="AA2511" s="2"/>
      <c r="AB2511" s="2"/>
      <c r="AC2511" s="4">
        <f>P2511*U2511/1000000</f>
        <v>0.1</v>
      </c>
      <c r="AD2511" s="4">
        <f>AC2512*(1-AA2511/100)+(AC2511-AC2512)*(1-AB2511/100)</f>
        <v>0.1</v>
      </c>
      <c r="AE2511" s="2" t="s">
        <v>66</v>
      </c>
      <c r="AF2511" s="2" t="s">
        <v>67</v>
      </c>
      <c r="AG2511" s="2" t="s">
        <v>68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3114</v>
      </c>
      <c r="B2512" s="2" t="s">
        <v>3109</v>
      </c>
      <c r="C2512" s="2" t="s">
        <v>47</v>
      </c>
      <c r="D2512" s="2" t="s">
        <v>2691</v>
      </c>
      <c r="E2512" s="2" t="s">
        <v>227</v>
      </c>
      <c r="F2512" s="2" t="s">
        <v>228</v>
      </c>
      <c r="G2512" s="2" t="s">
        <v>179</v>
      </c>
      <c r="H2512" s="2" t="s">
        <v>52</v>
      </c>
      <c r="I2512" s="2" t="s">
        <v>53</v>
      </c>
      <c r="J2512" s="2" t="s">
        <v>180</v>
      </c>
      <c r="K2512" s="2" t="s">
        <v>180</v>
      </c>
      <c r="L2512" s="2" t="s">
        <v>181</v>
      </c>
      <c r="M2512" s="2" t="s">
        <v>91</v>
      </c>
      <c r="N2512" s="3">
        <v>1000</v>
      </c>
      <c r="O2512" s="3" t="s">
        <v>182</v>
      </c>
      <c r="P2512" s="4">
        <f>IF(O2512="吨",N2512*1000,IF(O2512="万立方米",N2512*10000,""))</f>
        <v>10000000.0</v>
      </c>
      <c r="Q2512" s="2" t="s">
        <v>183</v>
      </c>
      <c r="R2512" s="2" t="s">
        <v>184</v>
      </c>
      <c r="S2512" s="2" t="s">
        <v>201</v>
      </c>
      <c r="T2512" s="2" t="s">
        <v>75</v>
      </c>
      <c r="U2512" s="4">
        <f>0.005</f>
        <v>0.005</v>
      </c>
      <c r="V2512" s="2" t="s">
        <v>186</v>
      </c>
      <c r="W2512" s="2" t="s">
        <v>202</v>
      </c>
      <c r="X2512" s="2" t="s">
        <v>64</v>
      </c>
      <c r="Y2512" s="2" t="s">
        <v>65</v>
      </c>
      <c r="Z2512" s="2">
        <v>0</v>
      </c>
      <c r="AA2512" s="2"/>
      <c r="AB2512" s="2"/>
      <c r="AC2512" s="4">
        <f>P2512*U2512/1000000</f>
        <v>0.05</v>
      </c>
      <c r="AD2512" s="4">
        <f>AC2512*(1-Z2512/100)</f>
        <v>0.05</v>
      </c>
      <c r="AE2512" s="2" t="s">
        <v>66</v>
      </c>
      <c r="AF2512" s="2" t="s">
        <v>67</v>
      </c>
      <c r="AG2512" s="2" t="s">
        <v>68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3115</v>
      </c>
      <c r="B2513" s="2" t="s">
        <v>3109</v>
      </c>
      <c r="C2513" s="2" t="s">
        <v>47</v>
      </c>
      <c r="D2513" s="2" t="s">
        <v>2691</v>
      </c>
      <c r="E2513" s="2" t="s">
        <v>227</v>
      </c>
      <c r="F2513" s="2" t="s">
        <v>228</v>
      </c>
      <c r="G2513" s="2" t="s">
        <v>179</v>
      </c>
      <c r="H2513" s="2" t="s">
        <v>52</v>
      </c>
      <c r="I2513" s="2" t="s">
        <v>53</v>
      </c>
      <c r="J2513" s="2" t="s">
        <v>180</v>
      </c>
      <c r="K2513" s="2" t="s">
        <v>180</v>
      </c>
      <c r="L2513" s="2" t="s">
        <v>181</v>
      </c>
      <c r="M2513" s="2" t="s">
        <v>95</v>
      </c>
      <c r="N2513" s="3">
        <v>1000</v>
      </c>
      <c r="O2513" s="3" t="s">
        <v>182</v>
      </c>
      <c r="P2513" s="4">
        <f>IF(O2513="吨",N2513*1000,IF(O2513="万立方米",N2513*10000,""))</f>
        <v>10000000.0</v>
      </c>
      <c r="Q2513" s="2" t="s">
        <v>183</v>
      </c>
      <c r="R2513" s="2" t="s">
        <v>184</v>
      </c>
      <c r="S2513" s="2" t="s">
        <v>204</v>
      </c>
      <c r="T2513" s="2" t="s">
        <v>75</v>
      </c>
      <c r="U2513" s="4">
        <f>0.005</f>
        <v>0.005</v>
      </c>
      <c r="V2513" s="2" t="s">
        <v>186</v>
      </c>
      <c r="W2513" s="2" t="s">
        <v>205</v>
      </c>
      <c r="X2513" s="2" t="s">
        <v>64</v>
      </c>
      <c r="Y2513" s="2" t="s">
        <v>65</v>
      </c>
      <c r="Z2513" s="2">
        <v>0</v>
      </c>
      <c r="AA2513" s="2"/>
      <c r="AB2513" s="2"/>
      <c r="AC2513" s="4">
        <f>P2513*U2513/1000000</f>
        <v>0.05</v>
      </c>
      <c r="AD2513" s="4">
        <f>AC2513*(1-Z2513/100)</f>
        <v>0.05</v>
      </c>
      <c r="AE2513" s="2" t="s">
        <v>66</v>
      </c>
      <c r="AF2513" s="2" t="s">
        <v>67</v>
      </c>
      <c r="AG2513" s="2" t="s">
        <v>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3116</v>
      </c>
      <c r="B2514" s="2" t="s">
        <v>3109</v>
      </c>
      <c r="C2514" s="2" t="s">
        <v>47</v>
      </c>
      <c r="D2514" s="2" t="s">
        <v>2691</v>
      </c>
      <c r="E2514" s="2" t="s">
        <v>227</v>
      </c>
      <c r="F2514" s="2" t="s">
        <v>228</v>
      </c>
      <c r="G2514" s="2" t="s">
        <v>179</v>
      </c>
      <c r="H2514" s="2" t="s">
        <v>52</v>
      </c>
      <c r="I2514" s="2" t="s">
        <v>53</v>
      </c>
      <c r="J2514" s="2" t="s">
        <v>180</v>
      </c>
      <c r="K2514" s="2" t="s">
        <v>180</v>
      </c>
      <c r="L2514" s="2" t="s">
        <v>181</v>
      </c>
      <c r="M2514" s="2" t="s">
        <v>100</v>
      </c>
      <c r="N2514" s="3">
        <v>1000</v>
      </c>
      <c r="O2514" s="3" t="s">
        <v>182</v>
      </c>
      <c r="P2514" s="4">
        <f>IF(O2514="吨",N2514*1000,IF(O2514="万立方米",N2514*10000,""))</f>
        <v>10000000.0</v>
      </c>
      <c r="Q2514" s="2" t="s">
        <v>183</v>
      </c>
      <c r="R2514" s="2" t="s">
        <v>184</v>
      </c>
      <c r="S2514" s="2" t="s">
        <v>207</v>
      </c>
      <c r="T2514" s="2" t="s">
        <v>75</v>
      </c>
      <c r="U2514" s="4">
        <f>0.02</f>
        <v>0.02</v>
      </c>
      <c r="V2514" s="2" t="s">
        <v>186</v>
      </c>
      <c r="W2514" s="2" t="s">
        <v>208</v>
      </c>
      <c r="X2514" s="2" t="s">
        <v>64</v>
      </c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68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3117</v>
      </c>
      <c r="B2515" s="2" t="s">
        <v>3109</v>
      </c>
      <c r="C2515" s="2" t="s">
        <v>47</v>
      </c>
      <c r="D2515" s="2" t="s">
        <v>2691</v>
      </c>
      <c r="E2515" s="2" t="s">
        <v>227</v>
      </c>
      <c r="F2515" s="2" t="s">
        <v>228</v>
      </c>
      <c r="G2515" s="2" t="s">
        <v>179</v>
      </c>
      <c r="H2515" s="2" t="s">
        <v>52</v>
      </c>
      <c r="I2515" s="2"/>
      <c r="J2515" s="2"/>
      <c r="K2515" s="2" t="s">
        <v>147</v>
      </c>
      <c r="L2515" s="2" t="s">
        <v>148</v>
      </c>
      <c r="M2515" s="2" t="s">
        <v>104</v>
      </c>
      <c r="N2515" s="3"/>
      <c r="O2515" s="3"/>
      <c r="P2515" s="2"/>
      <c r="Q2515" s="2" t="s">
        <v>105</v>
      </c>
      <c r="R2515" s="2" t="s">
        <v>106</v>
      </c>
      <c r="S2515" s="2" t="s">
        <v>107</v>
      </c>
      <c r="T2515" s="2" t="s">
        <v>108</v>
      </c>
      <c r="U2515" s="2"/>
      <c r="V2515" s="2" t="s">
        <v>109</v>
      </c>
      <c r="W2515" s="2" t="s">
        <v>110</v>
      </c>
      <c r="X2515" s="2"/>
      <c r="Y2515" s="2" t="s">
        <v>65</v>
      </c>
      <c r="Z2515" s="2">
        <v>0</v>
      </c>
      <c r="AA2515" s="2"/>
      <c r="AB2515" s="2"/>
      <c r="AC2515" s="2"/>
      <c r="AD2515" s="2"/>
      <c r="AE2515" s="2" t="s">
        <v>123</v>
      </c>
      <c r="AF2515" s="2" t="s">
        <v>222</v>
      </c>
      <c r="AG2515" s="2" t="s">
        <v>223</v>
      </c>
      <c r="AH2515" s="2" t="s">
        <v>69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3118</v>
      </c>
      <c r="B2516" s="2" t="s">
        <v>3119</v>
      </c>
      <c r="C2516" s="2" t="s">
        <v>47</v>
      </c>
      <c r="D2516" s="2" t="s">
        <v>357</v>
      </c>
      <c r="E2516" s="2" t="s">
        <v>152</v>
      </c>
      <c r="F2516" s="2" t="s">
        <v>178</v>
      </c>
      <c r="G2516" s="2" t="s">
        <v>51</v>
      </c>
      <c r="H2516" s="2" t="s">
        <v>138</v>
      </c>
      <c r="I2516" s="2" t="s">
        <v>53</v>
      </c>
      <c r="J2516" s="2" t="s">
        <v>54</v>
      </c>
      <c r="K2516" s="2" t="s">
        <v>55</v>
      </c>
      <c r="L2516" s="2" t="s">
        <v>51</v>
      </c>
      <c r="M2516" s="2" t="s">
        <v>56</v>
      </c>
      <c r="N2516" s="3">
        <v>624499</v>
      </c>
      <c r="O2516" s="3" t="s">
        <v>57</v>
      </c>
      <c r="P2516" s="4">
        <f>IF(O2516="吨",N2516*1000,IF(O2516="万立方米",N2516*10000,""))</f>
        <v>624499000.0</v>
      </c>
      <c r="Q2516" s="2" t="s">
        <v>58</v>
      </c>
      <c r="R2516" s="2" t="s">
        <v>59</v>
      </c>
      <c r="S2516" s="2" t="s">
        <v>60</v>
      </c>
      <c r="T2516" s="2" t="s">
        <v>61</v>
      </c>
      <c r="U2516" s="4">
        <f>0.06</f>
        <v>0.06</v>
      </c>
      <c r="V2516" s="2" t="s">
        <v>62</v>
      </c>
      <c r="W2516" s="2" t="s">
        <v>63</v>
      </c>
      <c r="X2516" s="2" t="s">
        <v>64</v>
      </c>
      <c r="Y2516" s="2" t="s">
        <v>65</v>
      </c>
      <c r="Z2516" s="2">
        <v>0</v>
      </c>
      <c r="AA2516" s="2"/>
      <c r="AB2516" s="2"/>
      <c r="AC2516" s="4">
        <f>P2516*U2516/1000000</f>
        <v>37.46994</v>
      </c>
      <c r="AD2516" s="4">
        <f>AC2516*(1-Z2516/100)</f>
        <v>37.46994</v>
      </c>
      <c r="AE2516" s="2" t="s">
        <v>66</v>
      </c>
      <c r="AF2516" s="2" t="s">
        <v>67</v>
      </c>
      <c r="AG2516" s="2" t="s">
        <v>68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3120</v>
      </c>
      <c r="B2517" s="2" t="s">
        <v>3119</v>
      </c>
      <c r="C2517" s="2" t="s">
        <v>47</v>
      </c>
      <c r="D2517" s="2" t="s">
        <v>357</v>
      </c>
      <c r="E2517" s="2" t="s">
        <v>152</v>
      </c>
      <c r="F2517" s="2" t="s">
        <v>178</v>
      </c>
      <c r="G2517" s="2" t="s">
        <v>51</v>
      </c>
      <c r="H2517" s="2" t="s">
        <v>138</v>
      </c>
      <c r="I2517" s="2" t="s">
        <v>53</v>
      </c>
      <c r="J2517" s="2" t="s">
        <v>54</v>
      </c>
      <c r="K2517" s="2" t="s">
        <v>55</v>
      </c>
      <c r="L2517" s="2" t="s">
        <v>51</v>
      </c>
      <c r="M2517" s="2" t="s">
        <v>73</v>
      </c>
      <c r="N2517" s="3">
        <v>624499</v>
      </c>
      <c r="O2517" s="3" t="s">
        <v>57</v>
      </c>
      <c r="P2517" s="4">
        <f>IF(O2517="吨",N2517*1000,IF(O2517="万立方米",N2517*10000,""))</f>
        <v>624499000.0</v>
      </c>
      <c r="Q2517" s="2" t="s">
        <v>58</v>
      </c>
      <c r="R2517" s="2" t="s">
        <v>59</v>
      </c>
      <c r="S2517" s="2" t="s">
        <v>74</v>
      </c>
      <c r="T2517" s="2" t="s">
        <v>75</v>
      </c>
      <c r="U2517" s="4">
        <f>1.5</f>
        <v>1.5</v>
      </c>
      <c r="V2517" s="2" t="s">
        <v>62</v>
      </c>
      <c r="W2517" s="2" t="s">
        <v>76</v>
      </c>
      <c r="X2517" s="2" t="s">
        <v>64</v>
      </c>
      <c r="Y2517" s="2" t="s">
        <v>65</v>
      </c>
      <c r="Z2517" s="2">
        <v>0</v>
      </c>
      <c r="AA2517" s="2"/>
      <c r="AB2517" s="2"/>
      <c r="AC2517" s="4">
        <f>P2517*U2517/1000000</f>
        <v>936.7485</v>
      </c>
      <c r="AD2517" s="4">
        <f>AC2517*(1-Z2517/100)</f>
        <v>936.7485</v>
      </c>
      <c r="AE2517" s="2" t="s">
        <v>66</v>
      </c>
      <c r="AF2517" s="2" t="s">
        <v>67</v>
      </c>
      <c r="AG2517" s="2" t="s">
        <v>68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3121</v>
      </c>
      <c r="B2518" s="2" t="s">
        <v>3119</v>
      </c>
      <c r="C2518" s="2" t="s">
        <v>47</v>
      </c>
      <c r="D2518" s="2" t="s">
        <v>357</v>
      </c>
      <c r="E2518" s="2" t="s">
        <v>152</v>
      </c>
      <c r="F2518" s="2" t="s">
        <v>178</v>
      </c>
      <c r="G2518" s="2" t="s">
        <v>51</v>
      </c>
      <c r="H2518" s="2" t="s">
        <v>138</v>
      </c>
      <c r="I2518" s="2" t="s">
        <v>53</v>
      </c>
      <c r="J2518" s="2" t="s">
        <v>54</v>
      </c>
      <c r="K2518" s="2" t="s">
        <v>55</v>
      </c>
      <c r="L2518" s="2" t="s">
        <v>51</v>
      </c>
      <c r="M2518" s="2" t="s">
        <v>78</v>
      </c>
      <c r="N2518" s="3">
        <v>624499</v>
      </c>
      <c r="O2518" s="3" t="s">
        <v>57</v>
      </c>
      <c r="P2518" s="4">
        <f>IF(O2518="吨",N2518*1000,IF(O2518="万立方米",N2518*10000,""))</f>
        <v>624499000.0</v>
      </c>
      <c r="Q2518" s="2" t="s">
        <v>58</v>
      </c>
      <c r="R2518" s="2" t="s">
        <v>59</v>
      </c>
      <c r="S2518" s="2" t="s">
        <v>79</v>
      </c>
      <c r="T2518" s="2" t="s">
        <v>75</v>
      </c>
      <c r="U2518" s="4">
        <f>6.0</f>
        <v>6.0</v>
      </c>
      <c r="V2518" s="2" t="s">
        <v>62</v>
      </c>
      <c r="W2518" s="2" t="s">
        <v>80</v>
      </c>
      <c r="X2518" s="2" t="s">
        <v>64</v>
      </c>
      <c r="Y2518" s="2" t="s">
        <v>65</v>
      </c>
      <c r="Z2518" s="2">
        <v>0</v>
      </c>
      <c r="AA2518" s="2"/>
      <c r="AB2518" s="2"/>
      <c r="AC2518" s="4">
        <f>P2518*U2518/1000000</f>
        <v>3746.994</v>
      </c>
      <c r="AD2518" s="4">
        <f>AC2518*(1-Z2518/100)</f>
        <v>3746.994</v>
      </c>
      <c r="AE2518" s="2" t="s">
        <v>66</v>
      </c>
      <c r="AF2518" s="2" t="s">
        <v>67</v>
      </c>
      <c r="AG2518" s="2" t="s">
        <v>68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3122</v>
      </c>
      <c r="B2519" s="2" t="s">
        <v>3119</v>
      </c>
      <c r="C2519" s="2" t="s">
        <v>47</v>
      </c>
      <c r="D2519" s="2" t="s">
        <v>357</v>
      </c>
      <c r="E2519" s="2" t="s">
        <v>152</v>
      </c>
      <c r="F2519" s="2" t="s">
        <v>178</v>
      </c>
      <c r="G2519" s="2" t="s">
        <v>51</v>
      </c>
      <c r="H2519" s="2" t="s">
        <v>138</v>
      </c>
      <c r="I2519" s="2" t="s">
        <v>53</v>
      </c>
      <c r="J2519" s="2" t="s">
        <v>54</v>
      </c>
      <c r="K2519" s="2" t="s">
        <v>55</v>
      </c>
      <c r="L2519" s="2" t="s">
        <v>51</v>
      </c>
      <c r="M2519" s="2" t="s">
        <v>82</v>
      </c>
      <c r="N2519" s="3">
        <v>624499</v>
      </c>
      <c r="O2519" s="3" t="s">
        <v>57</v>
      </c>
      <c r="P2519" s="4">
        <f>IF(O2519="吨",N2519*1000,IF(O2519="万立方米",N2519*10000,""))</f>
        <v>624499000.0</v>
      </c>
      <c r="Q2519" s="2" t="s">
        <v>58</v>
      </c>
      <c r="R2519" s="2" t="s">
        <v>59</v>
      </c>
      <c r="S2519" s="2" t="s">
        <v>83</v>
      </c>
      <c r="T2519" s="2" t="s">
        <v>61</v>
      </c>
      <c r="U2519" s="4">
        <f>0.35</f>
        <v>0.35</v>
      </c>
      <c r="V2519" s="2" t="s">
        <v>62</v>
      </c>
      <c r="W2519" s="2" t="s">
        <v>84</v>
      </c>
      <c r="X2519" s="2" t="s">
        <v>64</v>
      </c>
      <c r="Y2519" s="2" t="s">
        <v>65</v>
      </c>
      <c r="Z2519" s="2">
        <v>0</v>
      </c>
      <c r="AA2519" s="2"/>
      <c r="AB2519" s="2"/>
      <c r="AC2519" s="4">
        <f>P2519*U2519/1000000</f>
        <v>218.57465</v>
      </c>
      <c r="AD2519" s="4">
        <f>AC2519*(1-Z2519/100)</f>
        <v>218.57465</v>
      </c>
      <c r="AE2519" s="2" t="s">
        <v>66</v>
      </c>
      <c r="AF2519" s="2" t="s">
        <v>67</v>
      </c>
      <c r="AG2519" s="2" t="s">
        <v>68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3123</v>
      </c>
      <c r="B2520" s="2" t="s">
        <v>3119</v>
      </c>
      <c r="C2520" s="2" t="s">
        <v>47</v>
      </c>
      <c r="D2520" s="2" t="s">
        <v>357</v>
      </c>
      <c r="E2520" s="2" t="s">
        <v>152</v>
      </c>
      <c r="F2520" s="2" t="s">
        <v>178</v>
      </c>
      <c r="G2520" s="2" t="s">
        <v>51</v>
      </c>
      <c r="H2520" s="2" t="s">
        <v>138</v>
      </c>
      <c r="I2520" s="2" t="s">
        <v>53</v>
      </c>
      <c r="J2520" s="2" t="s">
        <v>54</v>
      </c>
      <c r="K2520" s="2" t="s">
        <v>55</v>
      </c>
      <c r="L2520" s="2" t="s">
        <v>51</v>
      </c>
      <c r="M2520" s="2" t="s">
        <v>86</v>
      </c>
      <c r="N2520" s="3">
        <v>624499</v>
      </c>
      <c r="O2520" s="3" t="s">
        <v>57</v>
      </c>
      <c r="P2520" s="4">
        <f>IF(O2520="吨",N2520*1000,IF(O2520="万立方米",N2520*10000,""))</f>
        <v>624499000.0</v>
      </c>
      <c r="Q2520" s="2" t="s">
        <v>58</v>
      </c>
      <c r="R2520" s="2" t="s">
        <v>59</v>
      </c>
      <c r="S2520" s="2" t="s">
        <v>87</v>
      </c>
      <c r="T2520" s="2" t="s">
        <v>88</v>
      </c>
      <c r="U2520" s="4">
        <f>0.75</f>
        <v>0.75</v>
      </c>
      <c r="V2520" s="2" t="s">
        <v>62</v>
      </c>
      <c r="W2520" s="2" t="s">
        <v>89</v>
      </c>
      <c r="X2520" s="2" t="s">
        <v>64</v>
      </c>
      <c r="Y2520" s="2" t="s">
        <v>65</v>
      </c>
      <c r="Z2520" s="2">
        <v>0</v>
      </c>
      <c r="AA2520" s="2"/>
      <c r="AB2520" s="2"/>
      <c r="AC2520" s="4">
        <f>P2520*U2520/1000000</f>
        <v>468.37425</v>
      </c>
      <c r="AD2520" s="4">
        <f>AC2521*(1-AA2520/100)+(AC2520-AC2521)*(1-AB2520/100)</f>
        <v>468.37425</v>
      </c>
      <c r="AE2520" s="2" t="s">
        <v>66</v>
      </c>
      <c r="AF2520" s="2" t="s">
        <v>67</v>
      </c>
      <c r="AG2520" s="2" t="s">
        <v>68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3124</v>
      </c>
      <c r="B2521" s="2" t="s">
        <v>3119</v>
      </c>
      <c r="C2521" s="2" t="s">
        <v>47</v>
      </c>
      <c r="D2521" s="2" t="s">
        <v>357</v>
      </c>
      <c r="E2521" s="2" t="s">
        <v>152</v>
      </c>
      <c r="F2521" s="2" t="s">
        <v>178</v>
      </c>
      <c r="G2521" s="2" t="s">
        <v>51</v>
      </c>
      <c r="H2521" s="2" t="s">
        <v>138</v>
      </c>
      <c r="I2521" s="2" t="s">
        <v>53</v>
      </c>
      <c r="J2521" s="2" t="s">
        <v>54</v>
      </c>
      <c r="K2521" s="2" t="s">
        <v>55</v>
      </c>
      <c r="L2521" s="2" t="s">
        <v>51</v>
      </c>
      <c r="M2521" s="2" t="s">
        <v>91</v>
      </c>
      <c r="N2521" s="3">
        <v>624499</v>
      </c>
      <c r="O2521" s="3" t="s">
        <v>57</v>
      </c>
      <c r="P2521" s="4">
        <f>IF(O2521="吨",N2521*1000,IF(O2521="万立方米",N2521*10000,""))</f>
        <v>624499000.0</v>
      </c>
      <c r="Q2521" s="2" t="s">
        <v>58</v>
      </c>
      <c r="R2521" s="2" t="s">
        <v>59</v>
      </c>
      <c r="S2521" s="2" t="s">
        <v>92</v>
      </c>
      <c r="T2521" s="2" t="s">
        <v>88</v>
      </c>
      <c r="U2521" s="4">
        <f>0.75</f>
        <v>0.75</v>
      </c>
      <c r="V2521" s="2" t="s">
        <v>62</v>
      </c>
      <c r="W2521" s="2" t="s">
        <v>93</v>
      </c>
      <c r="X2521" s="2" t="s">
        <v>64</v>
      </c>
      <c r="Y2521" s="2" t="s">
        <v>65</v>
      </c>
      <c r="Z2521" s="2">
        <v>0</v>
      </c>
      <c r="AA2521" s="2"/>
      <c r="AB2521" s="2"/>
      <c r="AC2521" s="4">
        <f>P2521*U2521/1000000</f>
        <v>468.37425</v>
      </c>
      <c r="AD2521" s="4">
        <f>AC2521*(1-Z2521/100)</f>
        <v>468.37425</v>
      </c>
      <c r="AE2521" s="2" t="s">
        <v>66</v>
      </c>
      <c r="AF2521" s="2" t="s">
        <v>67</v>
      </c>
      <c r="AG2521" s="2" t="s">
        <v>68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3125</v>
      </c>
      <c r="B2522" s="2" t="s">
        <v>3119</v>
      </c>
      <c r="C2522" s="2" t="s">
        <v>47</v>
      </c>
      <c r="D2522" s="2" t="s">
        <v>357</v>
      </c>
      <c r="E2522" s="2" t="s">
        <v>152</v>
      </c>
      <c r="F2522" s="2" t="s">
        <v>178</v>
      </c>
      <c r="G2522" s="2" t="s">
        <v>51</v>
      </c>
      <c r="H2522" s="2" t="s">
        <v>138</v>
      </c>
      <c r="I2522" s="2" t="s">
        <v>53</v>
      </c>
      <c r="J2522" s="2" t="s">
        <v>54</v>
      </c>
      <c r="K2522" s="2" t="s">
        <v>55</v>
      </c>
      <c r="L2522" s="2" t="s">
        <v>51</v>
      </c>
      <c r="M2522" s="2" t="s">
        <v>95</v>
      </c>
      <c r="N2522" s="3">
        <v>624499</v>
      </c>
      <c r="O2522" s="3" t="s">
        <v>57</v>
      </c>
      <c r="P2522" s="4">
        <f>IF(O2522="吨",N2522*1000,IF(O2522="万立方米",N2522*10000,""))</f>
        <v>624499000.0</v>
      </c>
      <c r="Q2522" s="2" t="s">
        <v>58</v>
      </c>
      <c r="R2522" s="2" t="s">
        <v>59</v>
      </c>
      <c r="S2522" s="2" t="s">
        <v>96</v>
      </c>
      <c r="T2522" s="2" t="s">
        <v>97</v>
      </c>
      <c r="U2522" s="4">
        <f>1.7</f>
        <v>1.7</v>
      </c>
      <c r="V2522" s="2" t="s">
        <v>62</v>
      </c>
      <c r="W2522" s="2" t="s">
        <v>98</v>
      </c>
      <c r="X2522" s="2" t="s">
        <v>64</v>
      </c>
      <c r="Y2522" s="2" t="s">
        <v>65</v>
      </c>
      <c r="Z2522" s="2">
        <v>0</v>
      </c>
      <c r="AA2522" s="2"/>
      <c r="AB2522" s="2"/>
      <c r="AC2522" s="4">
        <f>P2522*U2522/1000000</f>
        <v>1061.6483</v>
      </c>
      <c r="AD2522" s="4">
        <f>AC2522*(1-Z2522/100)</f>
        <v>1061.6483</v>
      </c>
      <c r="AE2522" s="2" t="s">
        <v>66</v>
      </c>
      <c r="AF2522" s="2" t="s">
        <v>67</v>
      </c>
      <c r="AG2522" s="2" t="s">
        <v>68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3126</v>
      </c>
      <c r="B2523" s="2" t="s">
        <v>3119</v>
      </c>
      <c r="C2523" s="2" t="s">
        <v>47</v>
      </c>
      <c r="D2523" s="2" t="s">
        <v>357</v>
      </c>
      <c r="E2523" s="2" t="s">
        <v>152</v>
      </c>
      <c r="F2523" s="2" t="s">
        <v>178</v>
      </c>
      <c r="G2523" s="2" t="s">
        <v>51</v>
      </c>
      <c r="H2523" s="2" t="s">
        <v>138</v>
      </c>
      <c r="I2523" s="2" t="s">
        <v>53</v>
      </c>
      <c r="J2523" s="2" t="s">
        <v>54</v>
      </c>
      <c r="K2523" s="2" t="s">
        <v>55</v>
      </c>
      <c r="L2523" s="2" t="s">
        <v>51</v>
      </c>
      <c r="M2523" s="2" t="s">
        <v>100</v>
      </c>
      <c r="N2523" s="3">
        <v>624499</v>
      </c>
      <c r="O2523" s="3" t="s">
        <v>57</v>
      </c>
      <c r="P2523" s="4">
        <f>IF(O2523="吨",N2523*1000,IF(O2523="万立方米",N2523*10000,""))</f>
        <v>624499000.0</v>
      </c>
      <c r="Q2523" s="2" t="s">
        <v>58</v>
      </c>
      <c r="R2523" s="2" t="s">
        <v>59</v>
      </c>
      <c r="S2523" s="2" t="s">
        <v>101</v>
      </c>
      <c r="T2523" s="2" t="s">
        <v>75</v>
      </c>
      <c r="U2523" s="4">
        <f>0.12</f>
        <v>0.12</v>
      </c>
      <c r="V2523" s="2" t="s">
        <v>62</v>
      </c>
      <c r="W2523" s="2" t="s">
        <v>102</v>
      </c>
      <c r="X2523" s="2" t="s">
        <v>64</v>
      </c>
      <c r="Y2523" s="2" t="s">
        <v>65</v>
      </c>
      <c r="Z2523" s="2">
        <v>0</v>
      </c>
      <c r="AA2523" s="2"/>
      <c r="AB2523" s="2"/>
      <c r="AC2523" s="4">
        <f>P2523*U2523/1000000</f>
        <v>74.93988</v>
      </c>
      <c r="AD2523" s="4">
        <f>AC2523*(1-Z2523/100)</f>
        <v>74.93988</v>
      </c>
      <c r="AE2523" s="2" t="s">
        <v>66</v>
      </c>
      <c r="AF2523" s="2" t="s">
        <v>67</v>
      </c>
      <c r="AG2523" s="2" t="s">
        <v>68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3127</v>
      </c>
      <c r="B2524" s="2" t="s">
        <v>3119</v>
      </c>
      <c r="C2524" s="2" t="s">
        <v>47</v>
      </c>
      <c r="D2524" s="2" t="s">
        <v>357</v>
      </c>
      <c r="E2524" s="2" t="s">
        <v>152</v>
      </c>
      <c r="F2524" s="2" t="s">
        <v>178</v>
      </c>
      <c r="G2524" s="2" t="s">
        <v>51</v>
      </c>
      <c r="H2524" s="2" t="s">
        <v>138</v>
      </c>
      <c r="I2524" s="2" t="s">
        <v>161</v>
      </c>
      <c r="J2524" s="2" t="s">
        <v>279</v>
      </c>
      <c r="K2524" s="2" t="s">
        <v>55</v>
      </c>
      <c r="L2524" s="2" t="s">
        <v>51</v>
      </c>
      <c r="M2524" s="2" t="s">
        <v>56</v>
      </c>
      <c r="N2524" s="3">
        <v>144.1</v>
      </c>
      <c r="O2524" s="3" t="s">
        <v>57</v>
      </c>
      <c r="P2524" s="4">
        <f>IF(O2524="吨",N2524*1000,IF(O2524="万立方米",N2524*10000,""))</f>
        <v>144100.0</v>
      </c>
      <c r="Q2524" s="2" t="s">
        <v>58</v>
      </c>
      <c r="R2524" s="2" t="s">
        <v>59</v>
      </c>
      <c r="S2524" s="2" t="s">
        <v>60</v>
      </c>
      <c r="T2524" s="2" t="s">
        <v>61</v>
      </c>
      <c r="U2524" s="4">
        <f>0.06</f>
        <v>0.06</v>
      </c>
      <c r="V2524" s="2" t="s">
        <v>62</v>
      </c>
      <c r="W2524" s="2" t="s">
        <v>63</v>
      </c>
      <c r="X2524" s="2" t="s">
        <v>64</v>
      </c>
      <c r="Y2524" s="2" t="s">
        <v>65</v>
      </c>
      <c r="Z2524" s="2">
        <v>0</v>
      </c>
      <c r="AA2524" s="2"/>
      <c r="AB2524" s="2"/>
      <c r="AC2524" s="4">
        <f>P2524*U2524/1000000</f>
        <v>0.008646</v>
      </c>
      <c r="AD2524" s="4">
        <f>AC2524*(1-Z2524/100)</f>
        <v>0.008646</v>
      </c>
      <c r="AE2524" s="2" t="s">
        <v>66</v>
      </c>
      <c r="AF2524" s="2" t="s">
        <v>67</v>
      </c>
      <c r="AG2524" s="2" t="s">
        <v>68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3128</v>
      </c>
      <c r="B2525" s="2" t="s">
        <v>3119</v>
      </c>
      <c r="C2525" s="2" t="s">
        <v>47</v>
      </c>
      <c r="D2525" s="2" t="s">
        <v>357</v>
      </c>
      <c r="E2525" s="2" t="s">
        <v>152</v>
      </c>
      <c r="F2525" s="2" t="s">
        <v>178</v>
      </c>
      <c r="G2525" s="2" t="s">
        <v>51</v>
      </c>
      <c r="H2525" s="2" t="s">
        <v>138</v>
      </c>
      <c r="I2525" s="2" t="s">
        <v>161</v>
      </c>
      <c r="J2525" s="2" t="s">
        <v>279</v>
      </c>
      <c r="K2525" s="2" t="s">
        <v>55</v>
      </c>
      <c r="L2525" s="2" t="s">
        <v>51</v>
      </c>
      <c r="M2525" s="2" t="s">
        <v>73</v>
      </c>
      <c r="N2525" s="3">
        <v>144.1</v>
      </c>
      <c r="O2525" s="3" t="s">
        <v>57</v>
      </c>
      <c r="P2525" s="4">
        <f>IF(O2525="吨",N2525*1000,IF(O2525="万立方米",N2525*10000,""))</f>
        <v>144100.0</v>
      </c>
      <c r="Q2525" s="2" t="s">
        <v>58</v>
      </c>
      <c r="R2525" s="2" t="s">
        <v>59</v>
      </c>
      <c r="S2525" s="2" t="s">
        <v>74</v>
      </c>
      <c r="T2525" s="2" t="s">
        <v>75</v>
      </c>
      <c r="U2525" s="4">
        <f>1.5</f>
        <v>1.5</v>
      </c>
      <c r="V2525" s="2" t="s">
        <v>62</v>
      </c>
      <c r="W2525" s="2" t="s">
        <v>76</v>
      </c>
      <c r="X2525" s="2" t="s">
        <v>64</v>
      </c>
      <c r="Y2525" s="2" t="s">
        <v>65</v>
      </c>
      <c r="Z2525" s="2">
        <v>0</v>
      </c>
      <c r="AA2525" s="2"/>
      <c r="AB2525" s="2"/>
      <c r="AC2525" s="4">
        <f>P2525*U2525/1000000</f>
        <v>0.21615</v>
      </c>
      <c r="AD2525" s="4">
        <f>AC2525*(1-Z2525/100)</f>
        <v>0.21615</v>
      </c>
      <c r="AE2525" s="2" t="s">
        <v>66</v>
      </c>
      <c r="AF2525" s="2" t="s">
        <v>67</v>
      </c>
      <c r="AG2525" s="2" t="s">
        <v>68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3129</v>
      </c>
      <c r="B2526" s="2" t="s">
        <v>3119</v>
      </c>
      <c r="C2526" s="2" t="s">
        <v>47</v>
      </c>
      <c r="D2526" s="2" t="s">
        <v>357</v>
      </c>
      <c r="E2526" s="2" t="s">
        <v>152</v>
      </c>
      <c r="F2526" s="2" t="s">
        <v>178</v>
      </c>
      <c r="G2526" s="2" t="s">
        <v>51</v>
      </c>
      <c r="H2526" s="2" t="s">
        <v>138</v>
      </c>
      <c r="I2526" s="2" t="s">
        <v>161</v>
      </c>
      <c r="J2526" s="2" t="s">
        <v>279</v>
      </c>
      <c r="K2526" s="2" t="s">
        <v>55</v>
      </c>
      <c r="L2526" s="2" t="s">
        <v>51</v>
      </c>
      <c r="M2526" s="2" t="s">
        <v>78</v>
      </c>
      <c r="N2526" s="3">
        <v>144.1</v>
      </c>
      <c r="O2526" s="3" t="s">
        <v>57</v>
      </c>
      <c r="P2526" s="4">
        <f>IF(O2526="吨",N2526*1000,IF(O2526="万立方米",N2526*10000,""))</f>
        <v>144100.0</v>
      </c>
      <c r="Q2526" s="2" t="s">
        <v>58</v>
      </c>
      <c r="R2526" s="2" t="s">
        <v>59</v>
      </c>
      <c r="S2526" s="2" t="s">
        <v>79</v>
      </c>
      <c r="T2526" s="2" t="s">
        <v>75</v>
      </c>
      <c r="U2526" s="4">
        <f>6.0</f>
        <v>6.0</v>
      </c>
      <c r="V2526" s="2" t="s">
        <v>62</v>
      </c>
      <c r="W2526" s="2" t="s">
        <v>80</v>
      </c>
      <c r="X2526" s="2" t="s">
        <v>64</v>
      </c>
      <c r="Y2526" s="2" t="s">
        <v>65</v>
      </c>
      <c r="Z2526" s="2">
        <v>0</v>
      </c>
      <c r="AA2526" s="2"/>
      <c r="AB2526" s="2"/>
      <c r="AC2526" s="4">
        <f>P2526*U2526/1000000</f>
        <v>0.8646</v>
      </c>
      <c r="AD2526" s="4">
        <f>AC2526*(1-Z2526/100)</f>
        <v>0.8646</v>
      </c>
      <c r="AE2526" s="2" t="s">
        <v>66</v>
      </c>
      <c r="AF2526" s="2" t="s">
        <v>67</v>
      </c>
      <c r="AG2526" s="2" t="s">
        <v>68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3130</v>
      </c>
      <c r="B2527" s="2" t="s">
        <v>3119</v>
      </c>
      <c r="C2527" s="2" t="s">
        <v>47</v>
      </c>
      <c r="D2527" s="2" t="s">
        <v>357</v>
      </c>
      <c r="E2527" s="2" t="s">
        <v>152</v>
      </c>
      <c r="F2527" s="2" t="s">
        <v>178</v>
      </c>
      <c r="G2527" s="2" t="s">
        <v>51</v>
      </c>
      <c r="H2527" s="2" t="s">
        <v>138</v>
      </c>
      <c r="I2527" s="2" t="s">
        <v>161</v>
      </c>
      <c r="J2527" s="2" t="s">
        <v>279</v>
      </c>
      <c r="K2527" s="2" t="s">
        <v>55</v>
      </c>
      <c r="L2527" s="2" t="s">
        <v>51</v>
      </c>
      <c r="M2527" s="2" t="s">
        <v>82</v>
      </c>
      <c r="N2527" s="3">
        <v>144.1</v>
      </c>
      <c r="O2527" s="3" t="s">
        <v>57</v>
      </c>
      <c r="P2527" s="4">
        <f>IF(O2527="吨",N2527*1000,IF(O2527="万立方米",N2527*10000,""))</f>
        <v>144100.0</v>
      </c>
      <c r="Q2527" s="2" t="s">
        <v>58</v>
      </c>
      <c r="R2527" s="2" t="s">
        <v>59</v>
      </c>
      <c r="S2527" s="2" t="s">
        <v>83</v>
      </c>
      <c r="T2527" s="2" t="s">
        <v>61</v>
      </c>
      <c r="U2527" s="4">
        <f>0.35</f>
        <v>0.35</v>
      </c>
      <c r="V2527" s="2" t="s">
        <v>62</v>
      </c>
      <c r="W2527" s="2" t="s">
        <v>84</v>
      </c>
      <c r="X2527" s="2" t="s">
        <v>64</v>
      </c>
      <c r="Y2527" s="2" t="s">
        <v>65</v>
      </c>
      <c r="Z2527" s="2">
        <v>0</v>
      </c>
      <c r="AA2527" s="2"/>
      <c r="AB2527" s="2"/>
      <c r="AC2527" s="4">
        <f>P2527*U2527/1000000</f>
        <v>0.050435</v>
      </c>
      <c r="AD2527" s="4">
        <f>AC2527*(1-Z2527/100)</f>
        <v>0.050435</v>
      </c>
      <c r="AE2527" s="2" t="s">
        <v>66</v>
      </c>
      <c r="AF2527" s="2" t="s">
        <v>67</v>
      </c>
      <c r="AG2527" s="2" t="s">
        <v>68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3131</v>
      </c>
      <c r="B2528" s="2" t="s">
        <v>3119</v>
      </c>
      <c r="C2528" s="2" t="s">
        <v>47</v>
      </c>
      <c r="D2528" s="2" t="s">
        <v>357</v>
      </c>
      <c r="E2528" s="2" t="s">
        <v>152</v>
      </c>
      <c r="F2528" s="2" t="s">
        <v>178</v>
      </c>
      <c r="G2528" s="2" t="s">
        <v>51</v>
      </c>
      <c r="H2528" s="2" t="s">
        <v>138</v>
      </c>
      <c r="I2528" s="2" t="s">
        <v>161</v>
      </c>
      <c r="J2528" s="2" t="s">
        <v>279</v>
      </c>
      <c r="K2528" s="2" t="s">
        <v>55</v>
      </c>
      <c r="L2528" s="2" t="s">
        <v>51</v>
      </c>
      <c r="M2528" s="2" t="s">
        <v>86</v>
      </c>
      <c r="N2528" s="3">
        <v>144.1</v>
      </c>
      <c r="O2528" s="3" t="s">
        <v>57</v>
      </c>
      <c r="P2528" s="4">
        <f>IF(O2528="吨",N2528*1000,IF(O2528="万立方米",N2528*10000,""))</f>
        <v>144100.0</v>
      </c>
      <c r="Q2528" s="2" t="s">
        <v>58</v>
      </c>
      <c r="R2528" s="2" t="s">
        <v>59</v>
      </c>
      <c r="S2528" s="2" t="s">
        <v>87</v>
      </c>
      <c r="T2528" s="2" t="s">
        <v>88</v>
      </c>
      <c r="U2528" s="4">
        <f>0.75</f>
        <v>0.75</v>
      </c>
      <c r="V2528" s="2" t="s">
        <v>62</v>
      </c>
      <c r="W2528" s="2" t="s">
        <v>89</v>
      </c>
      <c r="X2528" s="2" t="s">
        <v>64</v>
      </c>
      <c r="Y2528" s="2" t="s">
        <v>65</v>
      </c>
      <c r="Z2528" s="2">
        <v>0</v>
      </c>
      <c r="AA2528" s="2"/>
      <c r="AB2528" s="2"/>
      <c r="AC2528" s="4">
        <f>P2528*U2528/1000000</f>
        <v>0.108075</v>
      </c>
      <c r="AD2528" s="4">
        <f>AC2529*(1-AA2528/100)+(AC2528-AC2529)*(1-AB2528/100)</f>
        <v>0.108075</v>
      </c>
      <c r="AE2528" s="2" t="s">
        <v>66</v>
      </c>
      <c r="AF2528" s="2" t="s">
        <v>67</v>
      </c>
      <c r="AG2528" s="2" t="s">
        <v>68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3132</v>
      </c>
      <c r="B2529" s="2" t="s">
        <v>3119</v>
      </c>
      <c r="C2529" s="2" t="s">
        <v>47</v>
      </c>
      <c r="D2529" s="2" t="s">
        <v>357</v>
      </c>
      <c r="E2529" s="2" t="s">
        <v>152</v>
      </c>
      <c r="F2529" s="2" t="s">
        <v>178</v>
      </c>
      <c r="G2529" s="2" t="s">
        <v>51</v>
      </c>
      <c r="H2529" s="2" t="s">
        <v>138</v>
      </c>
      <c r="I2529" s="2" t="s">
        <v>161</v>
      </c>
      <c r="J2529" s="2" t="s">
        <v>279</v>
      </c>
      <c r="K2529" s="2" t="s">
        <v>55</v>
      </c>
      <c r="L2529" s="2" t="s">
        <v>51</v>
      </c>
      <c r="M2529" s="2" t="s">
        <v>91</v>
      </c>
      <c r="N2529" s="3">
        <v>144.1</v>
      </c>
      <c r="O2529" s="3" t="s">
        <v>57</v>
      </c>
      <c r="P2529" s="4">
        <f>IF(O2529="吨",N2529*1000,IF(O2529="万立方米",N2529*10000,""))</f>
        <v>144100.0</v>
      </c>
      <c r="Q2529" s="2" t="s">
        <v>58</v>
      </c>
      <c r="R2529" s="2" t="s">
        <v>59</v>
      </c>
      <c r="S2529" s="2" t="s">
        <v>92</v>
      </c>
      <c r="T2529" s="2" t="s">
        <v>88</v>
      </c>
      <c r="U2529" s="4">
        <f>0.75</f>
        <v>0.75</v>
      </c>
      <c r="V2529" s="2" t="s">
        <v>62</v>
      </c>
      <c r="W2529" s="2" t="s">
        <v>93</v>
      </c>
      <c r="X2529" s="2" t="s">
        <v>64</v>
      </c>
      <c r="Y2529" s="2" t="s">
        <v>65</v>
      </c>
      <c r="Z2529" s="2">
        <v>0</v>
      </c>
      <c r="AA2529" s="2"/>
      <c r="AB2529" s="2"/>
      <c r="AC2529" s="4">
        <f>P2529*U2529/1000000</f>
        <v>0.108075</v>
      </c>
      <c r="AD2529" s="4">
        <f>AC2529*(1-Z2529/100)</f>
        <v>0.108075</v>
      </c>
      <c r="AE2529" s="2" t="s">
        <v>66</v>
      </c>
      <c r="AF2529" s="2" t="s">
        <v>67</v>
      </c>
      <c r="AG2529" s="2" t="s">
        <v>68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3133</v>
      </c>
      <c r="B2530" s="2" t="s">
        <v>3119</v>
      </c>
      <c r="C2530" s="2" t="s">
        <v>47</v>
      </c>
      <c r="D2530" s="2" t="s">
        <v>357</v>
      </c>
      <c r="E2530" s="2" t="s">
        <v>152</v>
      </c>
      <c r="F2530" s="2" t="s">
        <v>178</v>
      </c>
      <c r="G2530" s="2" t="s">
        <v>51</v>
      </c>
      <c r="H2530" s="2" t="s">
        <v>138</v>
      </c>
      <c r="I2530" s="2" t="s">
        <v>161</v>
      </c>
      <c r="J2530" s="2" t="s">
        <v>279</v>
      </c>
      <c r="K2530" s="2" t="s">
        <v>55</v>
      </c>
      <c r="L2530" s="2" t="s">
        <v>51</v>
      </c>
      <c r="M2530" s="2" t="s">
        <v>95</v>
      </c>
      <c r="N2530" s="3">
        <v>144.1</v>
      </c>
      <c r="O2530" s="3" t="s">
        <v>57</v>
      </c>
      <c r="P2530" s="4">
        <f>IF(O2530="吨",N2530*1000,IF(O2530="万立方米",N2530*10000,""))</f>
        <v>144100.0</v>
      </c>
      <c r="Q2530" s="2" t="s">
        <v>58</v>
      </c>
      <c r="R2530" s="2" t="s">
        <v>59</v>
      </c>
      <c r="S2530" s="2" t="s">
        <v>96</v>
      </c>
      <c r="T2530" s="2" t="s">
        <v>97</v>
      </c>
      <c r="U2530" s="4">
        <f>1.7</f>
        <v>1.7</v>
      </c>
      <c r="V2530" s="2" t="s">
        <v>62</v>
      </c>
      <c r="W2530" s="2" t="s">
        <v>98</v>
      </c>
      <c r="X2530" s="2" t="s">
        <v>64</v>
      </c>
      <c r="Y2530" s="2" t="s">
        <v>65</v>
      </c>
      <c r="Z2530" s="2">
        <v>0</v>
      </c>
      <c r="AA2530" s="2"/>
      <c r="AB2530" s="2"/>
      <c r="AC2530" s="4">
        <f>P2530*U2530/1000000</f>
        <v>0.24497</v>
      </c>
      <c r="AD2530" s="4">
        <f>AC2530*(1-Z2530/100)</f>
        <v>0.24497</v>
      </c>
      <c r="AE2530" s="2" t="s">
        <v>66</v>
      </c>
      <c r="AF2530" s="2" t="s">
        <v>67</v>
      </c>
      <c r="AG2530" s="2" t="s">
        <v>68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3134</v>
      </c>
      <c r="B2531" s="2" t="s">
        <v>3119</v>
      </c>
      <c r="C2531" s="2" t="s">
        <v>47</v>
      </c>
      <c r="D2531" s="2" t="s">
        <v>357</v>
      </c>
      <c r="E2531" s="2" t="s">
        <v>152</v>
      </c>
      <c r="F2531" s="2" t="s">
        <v>178</v>
      </c>
      <c r="G2531" s="2" t="s">
        <v>51</v>
      </c>
      <c r="H2531" s="2" t="s">
        <v>138</v>
      </c>
      <c r="I2531" s="2" t="s">
        <v>161</v>
      </c>
      <c r="J2531" s="2" t="s">
        <v>279</v>
      </c>
      <c r="K2531" s="2" t="s">
        <v>55</v>
      </c>
      <c r="L2531" s="2" t="s">
        <v>51</v>
      </c>
      <c r="M2531" s="2" t="s">
        <v>100</v>
      </c>
      <c r="N2531" s="3">
        <v>144.1</v>
      </c>
      <c r="O2531" s="3" t="s">
        <v>57</v>
      </c>
      <c r="P2531" s="4">
        <f>IF(O2531="吨",N2531*1000,IF(O2531="万立方米",N2531*10000,""))</f>
        <v>144100.0</v>
      </c>
      <c r="Q2531" s="2" t="s">
        <v>58</v>
      </c>
      <c r="R2531" s="2" t="s">
        <v>59</v>
      </c>
      <c r="S2531" s="2" t="s">
        <v>101</v>
      </c>
      <c r="T2531" s="2" t="s">
        <v>75</v>
      </c>
      <c r="U2531" s="4">
        <f>0.12</f>
        <v>0.12</v>
      </c>
      <c r="V2531" s="2" t="s">
        <v>62</v>
      </c>
      <c r="W2531" s="2" t="s">
        <v>102</v>
      </c>
      <c r="X2531" s="2" t="s">
        <v>64</v>
      </c>
      <c r="Y2531" s="2" t="s">
        <v>65</v>
      </c>
      <c r="Z2531" s="2">
        <v>0</v>
      </c>
      <c r="AA2531" s="2"/>
      <c r="AB2531" s="2"/>
      <c r="AC2531" s="4">
        <f>P2531*U2531/1000000</f>
        <v>0.017292</v>
      </c>
      <c r="AD2531" s="4">
        <f>AC2531*(1-Z2531/100)</f>
        <v>0.017292</v>
      </c>
      <c r="AE2531" s="2" t="s">
        <v>66</v>
      </c>
      <c r="AF2531" s="2" t="s">
        <v>67</v>
      </c>
      <c r="AG2531" s="2" t="s">
        <v>68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3135</v>
      </c>
      <c r="B2532" s="2" t="s">
        <v>3119</v>
      </c>
      <c r="C2532" s="2" t="s">
        <v>47</v>
      </c>
      <c r="D2532" s="2" t="s">
        <v>357</v>
      </c>
      <c r="E2532" s="2" t="s">
        <v>152</v>
      </c>
      <c r="F2532" s="2" t="s">
        <v>178</v>
      </c>
      <c r="G2532" s="2" t="s">
        <v>51</v>
      </c>
      <c r="H2532" s="2" t="s">
        <v>138</v>
      </c>
      <c r="I2532" s="2"/>
      <c r="J2532" s="2"/>
      <c r="K2532" s="2" t="s">
        <v>147</v>
      </c>
      <c r="L2532" s="2" t="s">
        <v>148</v>
      </c>
      <c r="M2532" s="2" t="s">
        <v>104</v>
      </c>
      <c r="N2532" s="3"/>
      <c r="O2532" s="3"/>
      <c r="P2532" s="4">
        <v>624499000.0</v>
      </c>
      <c r="Q2532" s="2" t="s">
        <v>105</v>
      </c>
      <c r="R2532" s="2" t="s">
        <v>106</v>
      </c>
      <c r="S2532" s="2" t="s">
        <v>107</v>
      </c>
      <c r="T2532" s="2" t="s">
        <v>108</v>
      </c>
      <c r="U2532" s="4">
        <f>0.0</f>
        <v>0.0</v>
      </c>
      <c r="V2532" s="2" t="s">
        <v>109</v>
      </c>
      <c r="W2532" s="2" t="s">
        <v>110</v>
      </c>
      <c r="X2532" s="2"/>
      <c r="Y2532" s="2" t="s">
        <v>65</v>
      </c>
      <c r="Z2532" s="2">
        <v>0</v>
      </c>
      <c r="AA2532" s="2"/>
      <c r="AB2532" s="2"/>
      <c r="AC2532" s="4">
        <f>P2532*U2532/1000000</f>
        <v>0.0</v>
      </c>
      <c r="AD2532" s="4">
        <f>AC2532*(1-Z2532/100)</f>
        <v>0.0</v>
      </c>
      <c r="AE2532" s="2" t="s">
        <v>66</v>
      </c>
      <c r="AF2532" s="2" t="s">
        <v>67</v>
      </c>
      <c r="AG2532" s="2" t="s">
        <v>68</v>
      </c>
      <c r="AH2532" s="2" t="s">
        <v>69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3136</v>
      </c>
      <c r="B2533" s="2" t="s">
        <v>3137</v>
      </c>
      <c r="C2533" s="2" t="s">
        <v>47</v>
      </c>
      <c r="D2533" s="2" t="s">
        <v>3138</v>
      </c>
      <c r="E2533" s="2" t="s">
        <v>898</v>
      </c>
      <c r="F2533" s="2" t="s">
        <v>178</v>
      </c>
      <c r="G2533" s="2" t="s">
        <v>181</v>
      </c>
      <c r="H2533" s="2" t="s">
        <v>433</v>
      </c>
      <c r="I2533" s="2" t="s">
        <v>53</v>
      </c>
      <c r="J2533" s="2" t="s">
        <v>180</v>
      </c>
      <c r="K2533" s="2" t="s">
        <v>180</v>
      </c>
      <c r="L2533" s="2" t="s">
        <v>181</v>
      </c>
      <c r="M2533" s="2" t="s">
        <v>56</v>
      </c>
      <c r="N2533" s="3">
        <v>32995.808</v>
      </c>
      <c r="O2533" s="3" t="s">
        <v>182</v>
      </c>
      <c r="P2533" s="4">
        <f>IF(O2533="吨",N2533*1000,IF(O2533="万立方米",N2533*10000,""))</f>
        <v>329958080.0</v>
      </c>
      <c r="Q2533" s="2" t="s">
        <v>183</v>
      </c>
      <c r="R2533" s="2" t="s">
        <v>184</v>
      </c>
      <c r="S2533" s="2" t="s">
        <v>185</v>
      </c>
      <c r="T2533" s="2" t="s">
        <v>75</v>
      </c>
      <c r="U2533" s="4">
        <f>0.001</f>
        <v>0.001</v>
      </c>
      <c r="V2533" s="2" t="s">
        <v>186</v>
      </c>
      <c r="W2533" s="2" t="s">
        <v>187</v>
      </c>
      <c r="X2533" s="2" t="s">
        <v>64</v>
      </c>
      <c r="Y2533" s="2" t="s">
        <v>65</v>
      </c>
      <c r="Z2533" s="2">
        <v>0</v>
      </c>
      <c r="AA2533" s="2"/>
      <c r="AB2533" s="2"/>
      <c r="AC2533" s="4">
        <f>P2533*U2533/1000000</f>
        <v>0.32995808000000004</v>
      </c>
      <c r="AD2533" s="4">
        <f>AC2533*(1-Z2533/100)</f>
        <v>0.32995808000000004</v>
      </c>
      <c r="AE2533" s="2" t="s">
        <v>66</v>
      </c>
      <c r="AF2533" s="2" t="s">
        <v>67</v>
      </c>
      <c r="AG2533" s="2" t="s">
        <v>68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3139</v>
      </c>
      <c r="B2534" s="2" t="s">
        <v>3137</v>
      </c>
      <c r="C2534" s="2" t="s">
        <v>47</v>
      </c>
      <c r="D2534" s="2" t="s">
        <v>3138</v>
      </c>
      <c r="E2534" s="2" t="s">
        <v>898</v>
      </c>
      <c r="F2534" s="2" t="s">
        <v>178</v>
      </c>
      <c r="G2534" s="2" t="s">
        <v>181</v>
      </c>
      <c r="H2534" s="2" t="s">
        <v>433</v>
      </c>
      <c r="I2534" s="2" t="s">
        <v>53</v>
      </c>
      <c r="J2534" s="2" t="s">
        <v>180</v>
      </c>
      <c r="K2534" s="2" t="s">
        <v>180</v>
      </c>
      <c r="L2534" s="2" t="s">
        <v>181</v>
      </c>
      <c r="M2534" s="2" t="s">
        <v>73</v>
      </c>
      <c r="N2534" s="3">
        <v>32995.808</v>
      </c>
      <c r="O2534" s="3" t="s">
        <v>182</v>
      </c>
      <c r="P2534" s="4">
        <f>IF(O2534="吨",N2534*1000,IF(O2534="万立方米",N2534*10000,""))</f>
        <v>329958080.0</v>
      </c>
      <c r="Q2534" s="2" t="s">
        <v>183</v>
      </c>
      <c r="R2534" s="2" t="s">
        <v>184</v>
      </c>
      <c r="S2534" s="2" t="s">
        <v>189</v>
      </c>
      <c r="T2534" s="2" t="s">
        <v>75</v>
      </c>
      <c r="U2534" s="4">
        <f>0.35</f>
        <v>0.35</v>
      </c>
      <c r="V2534" s="2" t="s">
        <v>186</v>
      </c>
      <c r="W2534" s="2" t="s">
        <v>190</v>
      </c>
      <c r="X2534" s="2" t="s">
        <v>64</v>
      </c>
      <c r="Y2534" s="2" t="s">
        <v>65</v>
      </c>
      <c r="Z2534" s="2">
        <v>0</v>
      </c>
      <c r="AA2534" s="2"/>
      <c r="AB2534" s="2"/>
      <c r="AC2534" s="4">
        <f>P2534*U2534/1000000</f>
        <v>115.485328</v>
      </c>
      <c r="AD2534" s="4">
        <f>AC2534*(1-Z2534/100)</f>
        <v>115.485328</v>
      </c>
      <c r="AE2534" s="2" t="s">
        <v>66</v>
      </c>
      <c r="AF2534" s="2" t="s">
        <v>67</v>
      </c>
      <c r="AG2534" s="2" t="s">
        <v>68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3140</v>
      </c>
      <c r="B2535" s="2" t="s">
        <v>3137</v>
      </c>
      <c r="C2535" s="2" t="s">
        <v>47</v>
      </c>
      <c r="D2535" s="2" t="s">
        <v>3138</v>
      </c>
      <c r="E2535" s="2" t="s">
        <v>898</v>
      </c>
      <c r="F2535" s="2" t="s">
        <v>178</v>
      </c>
      <c r="G2535" s="2" t="s">
        <v>181</v>
      </c>
      <c r="H2535" s="2" t="s">
        <v>433</v>
      </c>
      <c r="I2535" s="2" t="s">
        <v>53</v>
      </c>
      <c r="J2535" s="2" t="s">
        <v>180</v>
      </c>
      <c r="K2535" s="2" t="s">
        <v>180</v>
      </c>
      <c r="L2535" s="2" t="s">
        <v>181</v>
      </c>
      <c r="M2535" s="2" t="s">
        <v>78</v>
      </c>
      <c r="N2535" s="3">
        <v>32995.808</v>
      </c>
      <c r="O2535" s="3" t="s">
        <v>182</v>
      </c>
      <c r="P2535" s="4">
        <f>IF(O2535="吨",N2535*1000,IF(O2535="万立方米",N2535*10000,""))</f>
        <v>329958080.0</v>
      </c>
      <c r="Q2535" s="2" t="s">
        <v>183</v>
      </c>
      <c r="R2535" s="2" t="s">
        <v>184</v>
      </c>
      <c r="S2535" s="2" t="s">
        <v>192</v>
      </c>
      <c r="T2535" s="2" t="s">
        <v>75</v>
      </c>
      <c r="U2535" s="4">
        <f>1.2</f>
        <v>1.2</v>
      </c>
      <c r="V2535" s="2" t="s">
        <v>186</v>
      </c>
      <c r="W2535" s="2" t="s">
        <v>193</v>
      </c>
      <c r="X2535" s="2" t="s">
        <v>64</v>
      </c>
      <c r="Y2535" s="2" t="s">
        <v>65</v>
      </c>
      <c r="Z2535" s="2">
        <v>0</v>
      </c>
      <c r="AA2535" s="2"/>
      <c r="AB2535" s="2"/>
      <c r="AC2535" s="4">
        <f>P2535*U2535/1000000</f>
        <v>395.949696</v>
      </c>
      <c r="AD2535" s="4">
        <f>AC2535*(1-Z2535/100)</f>
        <v>395.949696</v>
      </c>
      <c r="AE2535" s="2" t="s">
        <v>66</v>
      </c>
      <c r="AF2535" s="2" t="s">
        <v>67</v>
      </c>
      <c r="AG2535" s="2" t="s">
        <v>68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3141</v>
      </c>
      <c r="B2536" s="2" t="s">
        <v>3137</v>
      </c>
      <c r="C2536" s="2" t="s">
        <v>47</v>
      </c>
      <c r="D2536" s="2" t="s">
        <v>3138</v>
      </c>
      <c r="E2536" s="2" t="s">
        <v>898</v>
      </c>
      <c r="F2536" s="2" t="s">
        <v>178</v>
      </c>
      <c r="G2536" s="2" t="s">
        <v>181</v>
      </c>
      <c r="H2536" s="2" t="s">
        <v>433</v>
      </c>
      <c r="I2536" s="2" t="s">
        <v>53</v>
      </c>
      <c r="J2536" s="2" t="s">
        <v>180</v>
      </c>
      <c r="K2536" s="2" t="s">
        <v>180</v>
      </c>
      <c r="L2536" s="2" t="s">
        <v>181</v>
      </c>
      <c r="M2536" s="2" t="s">
        <v>82</v>
      </c>
      <c r="N2536" s="3">
        <v>32995.808</v>
      </c>
      <c r="O2536" s="3" t="s">
        <v>182</v>
      </c>
      <c r="P2536" s="4">
        <f>IF(O2536="吨",N2536*1000,IF(O2536="万立方米",N2536*10000,""))</f>
        <v>329958080.0</v>
      </c>
      <c r="Q2536" s="2" t="s">
        <v>183</v>
      </c>
      <c r="R2536" s="2" t="s">
        <v>184</v>
      </c>
      <c r="S2536" s="2" t="s">
        <v>195</v>
      </c>
      <c r="T2536" s="2" t="s">
        <v>75</v>
      </c>
      <c r="U2536" s="4">
        <f>0.002</f>
        <v>0.002</v>
      </c>
      <c r="V2536" s="2" t="s">
        <v>186</v>
      </c>
      <c r="W2536" s="2" t="s">
        <v>196</v>
      </c>
      <c r="X2536" s="2" t="s">
        <v>64</v>
      </c>
      <c r="Y2536" s="2" t="s">
        <v>65</v>
      </c>
      <c r="Z2536" s="2">
        <v>0</v>
      </c>
      <c r="AA2536" s="2"/>
      <c r="AB2536" s="2"/>
      <c r="AC2536" s="4">
        <f>P2536*U2536/1000000</f>
        <v>0.6599161600000001</v>
      </c>
      <c r="AD2536" s="4">
        <f>AC2536*(1-Z2536/100)</f>
        <v>0.6599161600000001</v>
      </c>
      <c r="AE2536" s="2" t="s">
        <v>66</v>
      </c>
      <c r="AF2536" s="2" t="s">
        <v>67</v>
      </c>
      <c r="AG2536" s="2" t="s">
        <v>68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3142</v>
      </c>
      <c r="B2537" s="2" t="s">
        <v>3137</v>
      </c>
      <c r="C2537" s="2" t="s">
        <v>47</v>
      </c>
      <c r="D2537" s="2" t="s">
        <v>3138</v>
      </c>
      <c r="E2537" s="2" t="s">
        <v>898</v>
      </c>
      <c r="F2537" s="2" t="s">
        <v>178</v>
      </c>
      <c r="G2537" s="2" t="s">
        <v>181</v>
      </c>
      <c r="H2537" s="2" t="s">
        <v>433</v>
      </c>
      <c r="I2537" s="2" t="s">
        <v>53</v>
      </c>
      <c r="J2537" s="2" t="s">
        <v>180</v>
      </c>
      <c r="K2537" s="2" t="s">
        <v>180</v>
      </c>
      <c r="L2537" s="2" t="s">
        <v>181</v>
      </c>
      <c r="M2537" s="2" t="s">
        <v>86</v>
      </c>
      <c r="N2537" s="3">
        <v>32995.808</v>
      </c>
      <c r="O2537" s="3" t="s">
        <v>182</v>
      </c>
      <c r="P2537" s="4">
        <f>IF(O2537="吨",N2537*1000,IF(O2537="万立方米",N2537*10000,""))</f>
        <v>329958080.0</v>
      </c>
      <c r="Q2537" s="2" t="s">
        <v>183</v>
      </c>
      <c r="R2537" s="2" t="s">
        <v>184</v>
      </c>
      <c r="S2537" s="2" t="s">
        <v>198</v>
      </c>
      <c r="T2537" s="2" t="s">
        <v>75</v>
      </c>
      <c r="U2537" s="4">
        <f>0.01</f>
        <v>0.01</v>
      </c>
      <c r="V2537" s="2" t="s">
        <v>186</v>
      </c>
      <c r="W2537" s="2" t="s">
        <v>199</v>
      </c>
      <c r="X2537" s="2" t="s">
        <v>64</v>
      </c>
      <c r="Y2537" s="2" t="s">
        <v>65</v>
      </c>
      <c r="Z2537" s="2">
        <v>0</v>
      </c>
      <c r="AA2537" s="2"/>
      <c r="AB2537" s="2"/>
      <c r="AC2537" s="4">
        <f>P2537*U2537/1000000</f>
        <v>3.2995808</v>
      </c>
      <c r="AD2537" s="4">
        <f>AC2538*(1-AA2537/100)+(AC2537-AC2538)*(1-AB2537/100)</f>
        <v>3.2995808</v>
      </c>
      <c r="AE2537" s="2" t="s">
        <v>66</v>
      </c>
      <c r="AF2537" s="2" t="s">
        <v>67</v>
      </c>
      <c r="AG2537" s="2" t="s">
        <v>68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3143</v>
      </c>
      <c r="B2538" s="2" t="s">
        <v>3137</v>
      </c>
      <c r="C2538" s="2" t="s">
        <v>47</v>
      </c>
      <c r="D2538" s="2" t="s">
        <v>3138</v>
      </c>
      <c r="E2538" s="2" t="s">
        <v>898</v>
      </c>
      <c r="F2538" s="2" t="s">
        <v>178</v>
      </c>
      <c r="G2538" s="2" t="s">
        <v>181</v>
      </c>
      <c r="H2538" s="2" t="s">
        <v>433</v>
      </c>
      <c r="I2538" s="2" t="s">
        <v>53</v>
      </c>
      <c r="J2538" s="2" t="s">
        <v>180</v>
      </c>
      <c r="K2538" s="2" t="s">
        <v>180</v>
      </c>
      <c r="L2538" s="2" t="s">
        <v>181</v>
      </c>
      <c r="M2538" s="2" t="s">
        <v>91</v>
      </c>
      <c r="N2538" s="3">
        <v>32995.808</v>
      </c>
      <c r="O2538" s="3" t="s">
        <v>182</v>
      </c>
      <c r="P2538" s="4">
        <f>IF(O2538="吨",N2538*1000,IF(O2538="万立方米",N2538*10000,""))</f>
        <v>329958080.0</v>
      </c>
      <c r="Q2538" s="2" t="s">
        <v>183</v>
      </c>
      <c r="R2538" s="2" t="s">
        <v>184</v>
      </c>
      <c r="S2538" s="2" t="s">
        <v>201</v>
      </c>
      <c r="T2538" s="2" t="s">
        <v>75</v>
      </c>
      <c r="U2538" s="4">
        <f>0.005</f>
        <v>0.005</v>
      </c>
      <c r="V2538" s="2" t="s">
        <v>186</v>
      </c>
      <c r="W2538" s="2" t="s">
        <v>202</v>
      </c>
      <c r="X2538" s="2" t="s">
        <v>64</v>
      </c>
      <c r="Y2538" s="2" t="s">
        <v>65</v>
      </c>
      <c r="Z2538" s="2">
        <v>0</v>
      </c>
      <c r="AA2538" s="2"/>
      <c r="AB2538" s="2"/>
      <c r="AC2538" s="4">
        <f>P2538*U2538/1000000</f>
        <v>1.6497904</v>
      </c>
      <c r="AD2538" s="4">
        <f>AC2538*(1-Z2538/100)</f>
        <v>1.6497904</v>
      </c>
      <c r="AE2538" s="2" t="s">
        <v>66</v>
      </c>
      <c r="AF2538" s="2" t="s">
        <v>67</v>
      </c>
      <c r="AG2538" s="2" t="s">
        <v>68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3144</v>
      </c>
      <c r="B2539" s="2" t="s">
        <v>3137</v>
      </c>
      <c r="C2539" s="2" t="s">
        <v>47</v>
      </c>
      <c r="D2539" s="2" t="s">
        <v>3138</v>
      </c>
      <c r="E2539" s="2" t="s">
        <v>898</v>
      </c>
      <c r="F2539" s="2" t="s">
        <v>178</v>
      </c>
      <c r="G2539" s="2" t="s">
        <v>181</v>
      </c>
      <c r="H2539" s="2" t="s">
        <v>433</v>
      </c>
      <c r="I2539" s="2" t="s">
        <v>53</v>
      </c>
      <c r="J2539" s="2" t="s">
        <v>180</v>
      </c>
      <c r="K2539" s="2" t="s">
        <v>180</v>
      </c>
      <c r="L2539" s="2" t="s">
        <v>181</v>
      </c>
      <c r="M2539" s="2" t="s">
        <v>95</v>
      </c>
      <c r="N2539" s="3">
        <v>32995.808</v>
      </c>
      <c r="O2539" s="3" t="s">
        <v>182</v>
      </c>
      <c r="P2539" s="4">
        <f>IF(O2539="吨",N2539*1000,IF(O2539="万立方米",N2539*10000,""))</f>
        <v>329958080.0</v>
      </c>
      <c r="Q2539" s="2" t="s">
        <v>183</v>
      </c>
      <c r="R2539" s="2" t="s">
        <v>184</v>
      </c>
      <c r="S2539" s="2" t="s">
        <v>204</v>
      </c>
      <c r="T2539" s="2" t="s">
        <v>75</v>
      </c>
      <c r="U2539" s="4">
        <f>0.005</f>
        <v>0.005</v>
      </c>
      <c r="V2539" s="2" t="s">
        <v>186</v>
      </c>
      <c r="W2539" s="2" t="s">
        <v>205</v>
      </c>
      <c r="X2539" s="2" t="s">
        <v>64</v>
      </c>
      <c r="Y2539" s="2" t="s">
        <v>65</v>
      </c>
      <c r="Z2539" s="2">
        <v>0</v>
      </c>
      <c r="AA2539" s="2"/>
      <c r="AB2539" s="2"/>
      <c r="AC2539" s="4">
        <f>P2539*U2539/1000000</f>
        <v>1.6497904</v>
      </c>
      <c r="AD2539" s="4">
        <f>AC2539*(1-Z2539/100)</f>
        <v>1.6497904</v>
      </c>
      <c r="AE2539" s="2" t="s">
        <v>66</v>
      </c>
      <c r="AF2539" s="2" t="s">
        <v>67</v>
      </c>
      <c r="AG2539" s="2" t="s">
        <v>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3145</v>
      </c>
      <c r="B2540" s="2" t="s">
        <v>3137</v>
      </c>
      <c r="C2540" s="2" t="s">
        <v>47</v>
      </c>
      <c r="D2540" s="2" t="s">
        <v>3138</v>
      </c>
      <c r="E2540" s="2" t="s">
        <v>898</v>
      </c>
      <c r="F2540" s="2" t="s">
        <v>178</v>
      </c>
      <c r="G2540" s="2" t="s">
        <v>181</v>
      </c>
      <c r="H2540" s="2" t="s">
        <v>433</v>
      </c>
      <c r="I2540" s="2" t="s">
        <v>53</v>
      </c>
      <c r="J2540" s="2" t="s">
        <v>180</v>
      </c>
      <c r="K2540" s="2" t="s">
        <v>180</v>
      </c>
      <c r="L2540" s="2" t="s">
        <v>181</v>
      </c>
      <c r="M2540" s="2" t="s">
        <v>100</v>
      </c>
      <c r="N2540" s="3">
        <v>32995.808</v>
      </c>
      <c r="O2540" s="3" t="s">
        <v>182</v>
      </c>
      <c r="P2540" s="4">
        <f>IF(O2540="吨",N2540*1000,IF(O2540="万立方米",N2540*10000,""))</f>
        <v>329958080.0</v>
      </c>
      <c r="Q2540" s="2" t="s">
        <v>183</v>
      </c>
      <c r="R2540" s="2" t="s">
        <v>184</v>
      </c>
      <c r="S2540" s="2" t="s">
        <v>207</v>
      </c>
      <c r="T2540" s="2" t="s">
        <v>75</v>
      </c>
      <c r="U2540" s="4">
        <f>0.02</f>
        <v>0.02</v>
      </c>
      <c r="V2540" s="2" t="s">
        <v>186</v>
      </c>
      <c r="W2540" s="2" t="s">
        <v>208</v>
      </c>
      <c r="X2540" s="2" t="s">
        <v>64</v>
      </c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68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3146</v>
      </c>
      <c r="B2541" s="2" t="s">
        <v>3137</v>
      </c>
      <c r="C2541" s="2" t="s">
        <v>47</v>
      </c>
      <c r="D2541" s="2" t="s">
        <v>3138</v>
      </c>
      <c r="E2541" s="2" t="s">
        <v>898</v>
      </c>
      <c r="F2541" s="2" t="s">
        <v>178</v>
      </c>
      <c r="G2541" s="2" t="s">
        <v>181</v>
      </c>
      <c r="H2541" s="2" t="s">
        <v>433</v>
      </c>
      <c r="I2541" s="2"/>
      <c r="J2541" s="2"/>
      <c r="K2541" s="2" t="s">
        <v>147</v>
      </c>
      <c r="L2541" s="2" t="s">
        <v>148</v>
      </c>
      <c r="M2541" s="2" t="s">
        <v>104</v>
      </c>
      <c r="N2541" s="3"/>
      <c r="O2541" s="3"/>
      <c r="P2541" s="2"/>
      <c r="Q2541" s="2" t="s">
        <v>105</v>
      </c>
      <c r="R2541" s="2" t="s">
        <v>106</v>
      </c>
      <c r="S2541" s="2" t="s">
        <v>107</v>
      </c>
      <c r="T2541" s="2" t="s">
        <v>108</v>
      </c>
      <c r="U2541" s="2"/>
      <c r="V2541" s="2" t="s">
        <v>109</v>
      </c>
      <c r="W2541" s="2" t="s">
        <v>110</v>
      </c>
      <c r="X2541" s="2"/>
      <c r="Y2541" s="2" t="s">
        <v>65</v>
      </c>
      <c r="Z2541" s="2">
        <v>0</v>
      </c>
      <c r="AA2541" s="2"/>
      <c r="AB2541" s="2"/>
      <c r="AC2541" s="2"/>
      <c r="AD2541" s="2"/>
      <c r="AE2541" s="2" t="s">
        <v>123</v>
      </c>
      <c r="AF2541" s="2" t="s">
        <v>222</v>
      </c>
      <c r="AG2541" s="2" t="s">
        <v>223</v>
      </c>
      <c r="AH2541" s="2" t="s">
        <v>69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3147</v>
      </c>
      <c r="B2542" s="2" t="s">
        <v>3148</v>
      </c>
      <c r="C2542" s="2" t="s">
        <v>47</v>
      </c>
      <c r="D2542" s="2" t="s">
        <v>2579</v>
      </c>
      <c r="E2542" s="2" t="s">
        <v>412</v>
      </c>
      <c r="F2542" s="2" t="s">
        <v>116</v>
      </c>
      <c r="G2542" s="2" t="s">
        <v>179</v>
      </c>
      <c r="H2542" s="2" t="s">
        <v>138</v>
      </c>
      <c r="I2542" s="2" t="s">
        <v>53</v>
      </c>
      <c r="J2542" s="2" t="s">
        <v>180</v>
      </c>
      <c r="K2542" s="2" t="s">
        <v>180</v>
      </c>
      <c r="L2542" s="2" t="s">
        <v>181</v>
      </c>
      <c r="M2542" s="2" t="s">
        <v>56</v>
      </c>
      <c r="N2542" s="3">
        <v>49.28</v>
      </c>
      <c r="O2542" s="3" t="s">
        <v>182</v>
      </c>
      <c r="P2542" s="4">
        <f>IF(O2542="吨",N2542*1000,IF(O2542="万立方米",N2542*10000,""))</f>
        <v>492800.0</v>
      </c>
      <c r="Q2542" s="2" t="s">
        <v>183</v>
      </c>
      <c r="R2542" s="2" t="s">
        <v>184</v>
      </c>
      <c r="S2542" s="2" t="s">
        <v>185</v>
      </c>
      <c r="T2542" s="2" t="s">
        <v>75</v>
      </c>
      <c r="U2542" s="4">
        <f>0.001</f>
        <v>0.001</v>
      </c>
      <c r="V2542" s="2" t="s">
        <v>186</v>
      </c>
      <c r="W2542" s="2" t="s">
        <v>187</v>
      </c>
      <c r="X2542" s="2" t="s">
        <v>64</v>
      </c>
      <c r="Y2542" s="2" t="s">
        <v>65</v>
      </c>
      <c r="Z2542" s="2">
        <v>0</v>
      </c>
      <c r="AA2542" s="2"/>
      <c r="AB2542" s="2"/>
      <c r="AC2542" s="4">
        <f>P2542*U2542/1000000</f>
        <v>0.0004928</v>
      </c>
      <c r="AD2542" s="4">
        <f>AC2542*(1-Z2542/100)</f>
        <v>0.0004928</v>
      </c>
      <c r="AE2542" s="2" t="s">
        <v>66</v>
      </c>
      <c r="AF2542" s="2" t="s">
        <v>67</v>
      </c>
      <c r="AG2542" s="2"/>
      <c r="AH2542" s="2" t="s">
        <v>69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3149</v>
      </c>
      <c r="B2543" s="2" t="s">
        <v>3148</v>
      </c>
      <c r="C2543" s="2" t="s">
        <v>47</v>
      </c>
      <c r="D2543" s="2" t="s">
        <v>2579</v>
      </c>
      <c r="E2543" s="2" t="s">
        <v>412</v>
      </c>
      <c r="F2543" s="2" t="s">
        <v>116</v>
      </c>
      <c r="G2543" s="2" t="s">
        <v>179</v>
      </c>
      <c r="H2543" s="2" t="s">
        <v>138</v>
      </c>
      <c r="I2543" s="2" t="s">
        <v>53</v>
      </c>
      <c r="J2543" s="2" t="s">
        <v>180</v>
      </c>
      <c r="K2543" s="2" t="s">
        <v>180</v>
      </c>
      <c r="L2543" s="2" t="s">
        <v>181</v>
      </c>
      <c r="M2543" s="2" t="s">
        <v>73</v>
      </c>
      <c r="N2543" s="3">
        <v>49.28</v>
      </c>
      <c r="O2543" s="3" t="s">
        <v>182</v>
      </c>
      <c r="P2543" s="4">
        <f>IF(O2543="吨",N2543*1000,IF(O2543="万立方米",N2543*10000,""))</f>
        <v>492800.0</v>
      </c>
      <c r="Q2543" s="2" t="s">
        <v>183</v>
      </c>
      <c r="R2543" s="2" t="s">
        <v>184</v>
      </c>
      <c r="S2543" s="2" t="s">
        <v>189</v>
      </c>
      <c r="T2543" s="2" t="s">
        <v>75</v>
      </c>
      <c r="U2543" s="4">
        <f>0.35</f>
        <v>0.35</v>
      </c>
      <c r="V2543" s="2" t="s">
        <v>186</v>
      </c>
      <c r="W2543" s="2" t="s">
        <v>190</v>
      </c>
      <c r="X2543" s="2" t="s">
        <v>64</v>
      </c>
      <c r="Y2543" s="2" t="s">
        <v>65</v>
      </c>
      <c r="Z2543" s="2">
        <v>0</v>
      </c>
      <c r="AA2543" s="2"/>
      <c r="AB2543" s="2"/>
      <c r="AC2543" s="4">
        <f>P2543*U2543/1000000</f>
        <v>0.17248</v>
      </c>
      <c r="AD2543" s="4">
        <f>AC2543*(1-Z2543/100)</f>
        <v>0.17248</v>
      </c>
      <c r="AE2543" s="2" t="s">
        <v>66</v>
      </c>
      <c r="AF2543" s="2" t="s">
        <v>67</v>
      </c>
      <c r="AG2543" s="2"/>
      <c r="AH2543" s="2" t="s">
        <v>69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3150</v>
      </c>
      <c r="B2544" s="2" t="s">
        <v>3148</v>
      </c>
      <c r="C2544" s="2" t="s">
        <v>47</v>
      </c>
      <c r="D2544" s="2" t="s">
        <v>2579</v>
      </c>
      <c r="E2544" s="2" t="s">
        <v>412</v>
      </c>
      <c r="F2544" s="2" t="s">
        <v>116</v>
      </c>
      <c r="G2544" s="2" t="s">
        <v>179</v>
      </c>
      <c r="H2544" s="2" t="s">
        <v>138</v>
      </c>
      <c r="I2544" s="2" t="s">
        <v>53</v>
      </c>
      <c r="J2544" s="2" t="s">
        <v>180</v>
      </c>
      <c r="K2544" s="2" t="s">
        <v>180</v>
      </c>
      <c r="L2544" s="2" t="s">
        <v>181</v>
      </c>
      <c r="M2544" s="2" t="s">
        <v>78</v>
      </c>
      <c r="N2544" s="3">
        <v>49.28</v>
      </c>
      <c r="O2544" s="3" t="s">
        <v>182</v>
      </c>
      <c r="P2544" s="4">
        <f>IF(O2544="吨",N2544*1000,IF(O2544="万立方米",N2544*10000,""))</f>
        <v>492800.0</v>
      </c>
      <c r="Q2544" s="2" t="s">
        <v>183</v>
      </c>
      <c r="R2544" s="2" t="s">
        <v>184</v>
      </c>
      <c r="S2544" s="2" t="s">
        <v>192</v>
      </c>
      <c r="T2544" s="2" t="s">
        <v>75</v>
      </c>
      <c r="U2544" s="4">
        <f>1.2</f>
        <v>1.2</v>
      </c>
      <c r="V2544" s="2" t="s">
        <v>186</v>
      </c>
      <c r="W2544" s="2" t="s">
        <v>193</v>
      </c>
      <c r="X2544" s="2" t="s">
        <v>64</v>
      </c>
      <c r="Y2544" s="2" t="s">
        <v>65</v>
      </c>
      <c r="Z2544" s="2">
        <v>0</v>
      </c>
      <c r="AA2544" s="2"/>
      <c r="AB2544" s="2"/>
      <c r="AC2544" s="4">
        <f>P2544*U2544/1000000</f>
        <v>0.59136</v>
      </c>
      <c r="AD2544" s="4">
        <f>AC2544*(1-Z2544/100)</f>
        <v>0.59136</v>
      </c>
      <c r="AE2544" s="2" t="s">
        <v>66</v>
      </c>
      <c r="AF2544" s="2" t="s">
        <v>67</v>
      </c>
      <c r="AG2544" s="2"/>
      <c r="AH2544" s="2" t="s">
        <v>69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3151</v>
      </c>
      <c r="B2545" s="2" t="s">
        <v>3148</v>
      </c>
      <c r="C2545" s="2" t="s">
        <v>47</v>
      </c>
      <c r="D2545" s="2" t="s">
        <v>2579</v>
      </c>
      <c r="E2545" s="2" t="s">
        <v>412</v>
      </c>
      <c r="F2545" s="2" t="s">
        <v>116</v>
      </c>
      <c r="G2545" s="2" t="s">
        <v>179</v>
      </c>
      <c r="H2545" s="2" t="s">
        <v>138</v>
      </c>
      <c r="I2545" s="2" t="s">
        <v>53</v>
      </c>
      <c r="J2545" s="2" t="s">
        <v>180</v>
      </c>
      <c r="K2545" s="2" t="s">
        <v>180</v>
      </c>
      <c r="L2545" s="2" t="s">
        <v>181</v>
      </c>
      <c r="M2545" s="2" t="s">
        <v>82</v>
      </c>
      <c r="N2545" s="3">
        <v>49.28</v>
      </c>
      <c r="O2545" s="3" t="s">
        <v>182</v>
      </c>
      <c r="P2545" s="4">
        <f>IF(O2545="吨",N2545*1000,IF(O2545="万立方米",N2545*10000,""))</f>
        <v>492800.0</v>
      </c>
      <c r="Q2545" s="2" t="s">
        <v>183</v>
      </c>
      <c r="R2545" s="2" t="s">
        <v>184</v>
      </c>
      <c r="S2545" s="2" t="s">
        <v>195</v>
      </c>
      <c r="T2545" s="2" t="s">
        <v>75</v>
      </c>
      <c r="U2545" s="4">
        <f>0.002</f>
        <v>0.002</v>
      </c>
      <c r="V2545" s="2" t="s">
        <v>186</v>
      </c>
      <c r="W2545" s="2" t="s">
        <v>196</v>
      </c>
      <c r="X2545" s="2" t="s">
        <v>64</v>
      </c>
      <c r="Y2545" s="2" t="s">
        <v>65</v>
      </c>
      <c r="Z2545" s="2">
        <v>0</v>
      </c>
      <c r="AA2545" s="2"/>
      <c r="AB2545" s="2"/>
      <c r="AC2545" s="4">
        <f>P2545*U2545/1000000</f>
        <v>0.0009856</v>
      </c>
      <c r="AD2545" s="4">
        <f>AC2545*(1-Z2545/100)</f>
        <v>0.0009856</v>
      </c>
      <c r="AE2545" s="2" t="s">
        <v>66</v>
      </c>
      <c r="AF2545" s="2" t="s">
        <v>67</v>
      </c>
      <c r="AG2545" s="2"/>
      <c r="AH2545" s="2" t="s">
        <v>69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3152</v>
      </c>
      <c r="B2546" s="2" t="s">
        <v>3148</v>
      </c>
      <c r="C2546" s="2" t="s">
        <v>47</v>
      </c>
      <c r="D2546" s="2" t="s">
        <v>2579</v>
      </c>
      <c r="E2546" s="2" t="s">
        <v>412</v>
      </c>
      <c r="F2546" s="2" t="s">
        <v>116</v>
      </c>
      <c r="G2546" s="2" t="s">
        <v>179</v>
      </c>
      <c r="H2546" s="2" t="s">
        <v>138</v>
      </c>
      <c r="I2546" s="2" t="s">
        <v>53</v>
      </c>
      <c r="J2546" s="2" t="s">
        <v>180</v>
      </c>
      <c r="K2546" s="2" t="s">
        <v>180</v>
      </c>
      <c r="L2546" s="2" t="s">
        <v>181</v>
      </c>
      <c r="M2546" s="2" t="s">
        <v>86</v>
      </c>
      <c r="N2546" s="3">
        <v>49.28</v>
      </c>
      <c r="O2546" s="3" t="s">
        <v>182</v>
      </c>
      <c r="P2546" s="4">
        <f>IF(O2546="吨",N2546*1000,IF(O2546="万立方米",N2546*10000,""))</f>
        <v>492800.0</v>
      </c>
      <c r="Q2546" s="2" t="s">
        <v>183</v>
      </c>
      <c r="R2546" s="2" t="s">
        <v>184</v>
      </c>
      <c r="S2546" s="2" t="s">
        <v>198</v>
      </c>
      <c r="T2546" s="2" t="s">
        <v>75</v>
      </c>
      <c r="U2546" s="4">
        <f>0.01</f>
        <v>0.01</v>
      </c>
      <c r="V2546" s="2" t="s">
        <v>186</v>
      </c>
      <c r="W2546" s="2" t="s">
        <v>199</v>
      </c>
      <c r="X2546" s="2" t="s">
        <v>64</v>
      </c>
      <c r="Y2546" s="2" t="s">
        <v>65</v>
      </c>
      <c r="Z2546" s="2">
        <v>0</v>
      </c>
      <c r="AA2546" s="2"/>
      <c r="AB2546" s="2"/>
      <c r="AC2546" s="4">
        <f>P2546*U2546/1000000</f>
        <v>0.004928</v>
      </c>
      <c r="AD2546" s="4">
        <f>AC2547*(1-AA2546/100)+(AC2546-AC2547)*(1-AB2546/100)</f>
        <v>0.004928</v>
      </c>
      <c r="AE2546" s="2" t="s">
        <v>66</v>
      </c>
      <c r="AF2546" s="2" t="s">
        <v>67</v>
      </c>
      <c r="AG2546" s="2"/>
      <c r="AH2546" s="2" t="s">
        <v>69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3153</v>
      </c>
      <c r="B2547" s="2" t="s">
        <v>3148</v>
      </c>
      <c r="C2547" s="2" t="s">
        <v>47</v>
      </c>
      <c r="D2547" s="2" t="s">
        <v>2579</v>
      </c>
      <c r="E2547" s="2" t="s">
        <v>412</v>
      </c>
      <c r="F2547" s="2" t="s">
        <v>116</v>
      </c>
      <c r="G2547" s="2" t="s">
        <v>179</v>
      </c>
      <c r="H2547" s="2" t="s">
        <v>138</v>
      </c>
      <c r="I2547" s="2" t="s">
        <v>53</v>
      </c>
      <c r="J2547" s="2" t="s">
        <v>180</v>
      </c>
      <c r="K2547" s="2" t="s">
        <v>180</v>
      </c>
      <c r="L2547" s="2" t="s">
        <v>181</v>
      </c>
      <c r="M2547" s="2" t="s">
        <v>91</v>
      </c>
      <c r="N2547" s="3">
        <v>49.28</v>
      </c>
      <c r="O2547" s="3" t="s">
        <v>182</v>
      </c>
      <c r="P2547" s="4">
        <f>IF(O2547="吨",N2547*1000,IF(O2547="万立方米",N2547*10000,""))</f>
        <v>492800.0</v>
      </c>
      <c r="Q2547" s="2" t="s">
        <v>183</v>
      </c>
      <c r="R2547" s="2" t="s">
        <v>184</v>
      </c>
      <c r="S2547" s="2" t="s">
        <v>201</v>
      </c>
      <c r="T2547" s="2" t="s">
        <v>75</v>
      </c>
      <c r="U2547" s="4">
        <f>0.005</f>
        <v>0.005</v>
      </c>
      <c r="V2547" s="2" t="s">
        <v>186</v>
      </c>
      <c r="W2547" s="2" t="s">
        <v>202</v>
      </c>
      <c r="X2547" s="2" t="s">
        <v>64</v>
      </c>
      <c r="Y2547" s="2" t="s">
        <v>65</v>
      </c>
      <c r="Z2547" s="2">
        <v>0</v>
      </c>
      <c r="AA2547" s="2"/>
      <c r="AB2547" s="2"/>
      <c r="AC2547" s="4">
        <f>P2547*U2547/1000000</f>
        <v>0.002464</v>
      </c>
      <c r="AD2547" s="4">
        <f>AC2547*(1-Z2547/100)</f>
        <v>0.002464</v>
      </c>
      <c r="AE2547" s="2" t="s">
        <v>66</v>
      </c>
      <c r="AF2547" s="2" t="s">
        <v>67</v>
      </c>
      <c r="AG2547" s="2"/>
      <c r="AH2547" s="2" t="s">
        <v>69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3154</v>
      </c>
      <c r="B2548" s="2" t="s">
        <v>3148</v>
      </c>
      <c r="C2548" s="2" t="s">
        <v>47</v>
      </c>
      <c r="D2548" s="2" t="s">
        <v>2579</v>
      </c>
      <c r="E2548" s="2" t="s">
        <v>412</v>
      </c>
      <c r="F2548" s="2" t="s">
        <v>116</v>
      </c>
      <c r="G2548" s="2" t="s">
        <v>179</v>
      </c>
      <c r="H2548" s="2" t="s">
        <v>138</v>
      </c>
      <c r="I2548" s="2" t="s">
        <v>53</v>
      </c>
      <c r="J2548" s="2" t="s">
        <v>180</v>
      </c>
      <c r="K2548" s="2" t="s">
        <v>180</v>
      </c>
      <c r="L2548" s="2" t="s">
        <v>181</v>
      </c>
      <c r="M2548" s="2" t="s">
        <v>95</v>
      </c>
      <c r="N2548" s="3">
        <v>49.28</v>
      </c>
      <c r="O2548" s="3" t="s">
        <v>182</v>
      </c>
      <c r="P2548" s="4">
        <f>IF(O2548="吨",N2548*1000,IF(O2548="万立方米",N2548*10000,""))</f>
        <v>492800.0</v>
      </c>
      <c r="Q2548" s="2" t="s">
        <v>183</v>
      </c>
      <c r="R2548" s="2" t="s">
        <v>184</v>
      </c>
      <c r="S2548" s="2" t="s">
        <v>204</v>
      </c>
      <c r="T2548" s="2" t="s">
        <v>75</v>
      </c>
      <c r="U2548" s="4">
        <f>0.005</f>
        <v>0.005</v>
      </c>
      <c r="V2548" s="2" t="s">
        <v>186</v>
      </c>
      <c r="W2548" s="2" t="s">
        <v>205</v>
      </c>
      <c r="X2548" s="2" t="s">
        <v>64</v>
      </c>
      <c r="Y2548" s="2" t="s">
        <v>65</v>
      </c>
      <c r="Z2548" s="2">
        <v>0</v>
      </c>
      <c r="AA2548" s="2"/>
      <c r="AB2548" s="2"/>
      <c r="AC2548" s="4">
        <f>P2548*U2548/1000000</f>
        <v>0.002464</v>
      </c>
      <c r="AD2548" s="4">
        <f>AC2548*(1-Z2548/100)</f>
        <v>0.002464</v>
      </c>
      <c r="AE2548" s="2" t="s">
        <v>66</v>
      </c>
      <c r="AF2548" s="2" t="s">
        <v>67</v>
      </c>
      <c r="AG2548" s="2"/>
      <c r="AH2548" s="2" t="s">
        <v>69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3155</v>
      </c>
      <c r="B2549" s="2" t="s">
        <v>3148</v>
      </c>
      <c r="C2549" s="2" t="s">
        <v>47</v>
      </c>
      <c r="D2549" s="2" t="s">
        <v>2579</v>
      </c>
      <c r="E2549" s="2" t="s">
        <v>412</v>
      </c>
      <c r="F2549" s="2" t="s">
        <v>116</v>
      </c>
      <c r="G2549" s="2" t="s">
        <v>179</v>
      </c>
      <c r="H2549" s="2" t="s">
        <v>138</v>
      </c>
      <c r="I2549" s="2" t="s">
        <v>53</v>
      </c>
      <c r="J2549" s="2" t="s">
        <v>180</v>
      </c>
      <c r="K2549" s="2" t="s">
        <v>180</v>
      </c>
      <c r="L2549" s="2" t="s">
        <v>181</v>
      </c>
      <c r="M2549" s="2" t="s">
        <v>100</v>
      </c>
      <c r="N2549" s="3">
        <v>49.28</v>
      </c>
      <c r="O2549" s="3" t="s">
        <v>182</v>
      </c>
      <c r="P2549" s="4">
        <f>IF(O2549="吨",N2549*1000,IF(O2549="万立方米",N2549*10000,""))</f>
        <v>492800.0</v>
      </c>
      <c r="Q2549" s="2" t="s">
        <v>183</v>
      </c>
      <c r="R2549" s="2" t="s">
        <v>184</v>
      </c>
      <c r="S2549" s="2" t="s">
        <v>207</v>
      </c>
      <c r="T2549" s="2" t="s">
        <v>75</v>
      </c>
      <c r="U2549" s="4">
        <f>0.02</f>
        <v>0.02</v>
      </c>
      <c r="V2549" s="2" t="s">
        <v>186</v>
      </c>
      <c r="W2549" s="2" t="s">
        <v>208</v>
      </c>
      <c r="X2549" s="2" t="s">
        <v>64</v>
      </c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/>
      <c r="AH2549" s="2" t="s">
        <v>69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3156</v>
      </c>
      <c r="B2550" s="2" t="s">
        <v>3148</v>
      </c>
      <c r="C2550" s="2" t="s">
        <v>47</v>
      </c>
      <c r="D2550" s="2" t="s">
        <v>2579</v>
      </c>
      <c r="E2550" s="2" t="s">
        <v>412</v>
      </c>
      <c r="F2550" s="2" t="s">
        <v>116</v>
      </c>
      <c r="G2550" s="2" t="s">
        <v>179</v>
      </c>
      <c r="H2550" s="2" t="s">
        <v>138</v>
      </c>
      <c r="I2550" s="2"/>
      <c r="J2550" s="2"/>
      <c r="K2550" s="2"/>
      <c r="L2550" s="2"/>
      <c r="M2550" s="2" t="s">
        <v>104</v>
      </c>
      <c r="N2550" s="3"/>
      <c r="O2550" s="3"/>
      <c r="P2550" s="4">
        <v>0.0</v>
      </c>
      <c r="Q2550" s="2" t="s">
        <v>105</v>
      </c>
      <c r="R2550" s="2" t="s">
        <v>106</v>
      </c>
      <c r="S2550" s="2" t="s">
        <v>107</v>
      </c>
      <c r="T2550" s="2" t="s">
        <v>108</v>
      </c>
      <c r="U2550" s="4">
        <f>0.0</f>
        <v>0.0</v>
      </c>
      <c r="V2550" s="2" t="s">
        <v>109</v>
      </c>
      <c r="W2550" s="2" t="s">
        <v>110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134</v>
      </c>
      <c r="AH2550" s="2" t="s">
        <v>69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3157</v>
      </c>
      <c r="B2551" s="2" t="s">
        <v>3158</v>
      </c>
      <c r="C2551" s="2" t="s">
        <v>47</v>
      </c>
      <c r="D2551" s="2" t="s">
        <v>1176</v>
      </c>
      <c r="E2551" s="2" t="s">
        <v>799</v>
      </c>
      <c r="F2551" s="2" t="s">
        <v>178</v>
      </c>
      <c r="G2551" s="2" t="s">
        <v>179</v>
      </c>
      <c r="H2551" s="2" t="s">
        <v>138</v>
      </c>
      <c r="I2551" s="2" t="s">
        <v>53</v>
      </c>
      <c r="J2551" s="2" t="s">
        <v>180</v>
      </c>
      <c r="K2551" s="2" t="s">
        <v>180</v>
      </c>
      <c r="L2551" s="2" t="s">
        <v>181</v>
      </c>
      <c r="M2551" s="2" t="s">
        <v>56</v>
      </c>
      <c r="N2551" s="3">
        <v>7317</v>
      </c>
      <c r="O2551" s="3" t="s">
        <v>182</v>
      </c>
      <c r="P2551" s="4">
        <f>IF(O2551="吨",N2551*1000,IF(O2551="万立方米",N2551*10000,""))</f>
        <v>73170000.0</v>
      </c>
      <c r="Q2551" s="2" t="s">
        <v>183</v>
      </c>
      <c r="R2551" s="2" t="s">
        <v>184</v>
      </c>
      <c r="S2551" s="2" t="s">
        <v>185</v>
      </c>
      <c r="T2551" s="2" t="s">
        <v>75</v>
      </c>
      <c r="U2551" s="4">
        <f>0.001</f>
        <v>0.001</v>
      </c>
      <c r="V2551" s="2" t="s">
        <v>186</v>
      </c>
      <c r="W2551" s="2" t="s">
        <v>187</v>
      </c>
      <c r="X2551" s="2" t="s">
        <v>64</v>
      </c>
      <c r="Y2551" s="2" t="s">
        <v>65</v>
      </c>
      <c r="Z2551" s="2">
        <v>0</v>
      </c>
      <c r="AA2551" s="2"/>
      <c r="AB2551" s="2"/>
      <c r="AC2551" s="4">
        <f>P2551*U2551/1000000</f>
        <v>0.07317</v>
      </c>
      <c r="AD2551" s="4">
        <f>AC2551*(1-Z2551/100)</f>
        <v>0.07317</v>
      </c>
      <c r="AE2551" s="2" t="s">
        <v>66</v>
      </c>
      <c r="AF2551" s="2" t="s">
        <v>67</v>
      </c>
      <c r="AG2551" s="2"/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3159</v>
      </c>
      <c r="B2552" s="2" t="s">
        <v>3158</v>
      </c>
      <c r="C2552" s="2" t="s">
        <v>47</v>
      </c>
      <c r="D2552" s="2" t="s">
        <v>1176</v>
      </c>
      <c r="E2552" s="2" t="s">
        <v>799</v>
      </c>
      <c r="F2552" s="2" t="s">
        <v>178</v>
      </c>
      <c r="G2552" s="2" t="s">
        <v>179</v>
      </c>
      <c r="H2552" s="2" t="s">
        <v>138</v>
      </c>
      <c r="I2552" s="2" t="s">
        <v>53</v>
      </c>
      <c r="J2552" s="2" t="s">
        <v>180</v>
      </c>
      <c r="K2552" s="2" t="s">
        <v>180</v>
      </c>
      <c r="L2552" s="2" t="s">
        <v>181</v>
      </c>
      <c r="M2552" s="2" t="s">
        <v>73</v>
      </c>
      <c r="N2552" s="3">
        <v>7317</v>
      </c>
      <c r="O2552" s="3" t="s">
        <v>182</v>
      </c>
      <c r="P2552" s="4">
        <f>IF(O2552="吨",N2552*1000,IF(O2552="万立方米",N2552*10000,""))</f>
        <v>73170000.0</v>
      </c>
      <c r="Q2552" s="2" t="s">
        <v>183</v>
      </c>
      <c r="R2552" s="2" t="s">
        <v>184</v>
      </c>
      <c r="S2552" s="2" t="s">
        <v>189</v>
      </c>
      <c r="T2552" s="2" t="s">
        <v>75</v>
      </c>
      <c r="U2552" s="4">
        <f>0.35</f>
        <v>0.35</v>
      </c>
      <c r="V2552" s="2" t="s">
        <v>186</v>
      </c>
      <c r="W2552" s="2" t="s">
        <v>190</v>
      </c>
      <c r="X2552" s="2" t="s">
        <v>64</v>
      </c>
      <c r="Y2552" s="2" t="s">
        <v>65</v>
      </c>
      <c r="Z2552" s="2">
        <v>0</v>
      </c>
      <c r="AA2552" s="2"/>
      <c r="AB2552" s="2"/>
      <c r="AC2552" s="4">
        <f>P2552*U2552/1000000</f>
        <v>25.6095</v>
      </c>
      <c r="AD2552" s="4">
        <f>AC2552*(1-Z2552/100)</f>
        <v>25.6095</v>
      </c>
      <c r="AE2552" s="2" t="s">
        <v>66</v>
      </c>
      <c r="AF2552" s="2" t="s">
        <v>67</v>
      </c>
      <c r="AG2552" s="2"/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3160</v>
      </c>
      <c r="B2553" s="2" t="s">
        <v>3158</v>
      </c>
      <c r="C2553" s="2" t="s">
        <v>47</v>
      </c>
      <c r="D2553" s="2" t="s">
        <v>1176</v>
      </c>
      <c r="E2553" s="2" t="s">
        <v>799</v>
      </c>
      <c r="F2553" s="2" t="s">
        <v>178</v>
      </c>
      <c r="G2553" s="2" t="s">
        <v>179</v>
      </c>
      <c r="H2553" s="2" t="s">
        <v>138</v>
      </c>
      <c r="I2553" s="2" t="s">
        <v>53</v>
      </c>
      <c r="J2553" s="2" t="s">
        <v>180</v>
      </c>
      <c r="K2553" s="2" t="s">
        <v>180</v>
      </c>
      <c r="L2553" s="2" t="s">
        <v>181</v>
      </c>
      <c r="M2553" s="2" t="s">
        <v>78</v>
      </c>
      <c r="N2553" s="3">
        <v>7317</v>
      </c>
      <c r="O2553" s="3" t="s">
        <v>182</v>
      </c>
      <c r="P2553" s="4">
        <f>IF(O2553="吨",N2553*1000,IF(O2553="万立方米",N2553*10000,""))</f>
        <v>73170000.0</v>
      </c>
      <c r="Q2553" s="2" t="s">
        <v>183</v>
      </c>
      <c r="R2553" s="2" t="s">
        <v>184</v>
      </c>
      <c r="S2553" s="2" t="s">
        <v>192</v>
      </c>
      <c r="T2553" s="2" t="s">
        <v>75</v>
      </c>
      <c r="U2553" s="4">
        <f>1.2</f>
        <v>1.2</v>
      </c>
      <c r="V2553" s="2" t="s">
        <v>186</v>
      </c>
      <c r="W2553" s="2" t="s">
        <v>193</v>
      </c>
      <c r="X2553" s="2" t="s">
        <v>64</v>
      </c>
      <c r="Y2553" s="2" t="s">
        <v>65</v>
      </c>
      <c r="Z2553" s="2">
        <v>0</v>
      </c>
      <c r="AA2553" s="2"/>
      <c r="AB2553" s="2"/>
      <c r="AC2553" s="4">
        <f>P2553*U2553/1000000</f>
        <v>87.804</v>
      </c>
      <c r="AD2553" s="4">
        <f>AC2553*(1-Z2553/100)</f>
        <v>87.804</v>
      </c>
      <c r="AE2553" s="2" t="s">
        <v>66</v>
      </c>
      <c r="AF2553" s="2" t="s">
        <v>67</v>
      </c>
      <c r="AG2553" s="2"/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3161</v>
      </c>
      <c r="B2554" s="2" t="s">
        <v>3158</v>
      </c>
      <c r="C2554" s="2" t="s">
        <v>47</v>
      </c>
      <c r="D2554" s="2" t="s">
        <v>1176</v>
      </c>
      <c r="E2554" s="2" t="s">
        <v>799</v>
      </c>
      <c r="F2554" s="2" t="s">
        <v>178</v>
      </c>
      <c r="G2554" s="2" t="s">
        <v>179</v>
      </c>
      <c r="H2554" s="2" t="s">
        <v>138</v>
      </c>
      <c r="I2554" s="2" t="s">
        <v>53</v>
      </c>
      <c r="J2554" s="2" t="s">
        <v>180</v>
      </c>
      <c r="K2554" s="2" t="s">
        <v>180</v>
      </c>
      <c r="L2554" s="2" t="s">
        <v>181</v>
      </c>
      <c r="M2554" s="2" t="s">
        <v>82</v>
      </c>
      <c r="N2554" s="3">
        <v>7317</v>
      </c>
      <c r="O2554" s="3" t="s">
        <v>182</v>
      </c>
      <c r="P2554" s="4">
        <f>IF(O2554="吨",N2554*1000,IF(O2554="万立方米",N2554*10000,""))</f>
        <v>73170000.0</v>
      </c>
      <c r="Q2554" s="2" t="s">
        <v>183</v>
      </c>
      <c r="R2554" s="2" t="s">
        <v>184</v>
      </c>
      <c r="S2554" s="2" t="s">
        <v>195</v>
      </c>
      <c r="T2554" s="2" t="s">
        <v>75</v>
      </c>
      <c r="U2554" s="4">
        <f>0.002</f>
        <v>0.002</v>
      </c>
      <c r="V2554" s="2" t="s">
        <v>186</v>
      </c>
      <c r="W2554" s="2" t="s">
        <v>196</v>
      </c>
      <c r="X2554" s="2" t="s">
        <v>64</v>
      </c>
      <c r="Y2554" s="2" t="s">
        <v>65</v>
      </c>
      <c r="Z2554" s="2">
        <v>0</v>
      </c>
      <c r="AA2554" s="2"/>
      <c r="AB2554" s="2"/>
      <c r="AC2554" s="4">
        <f>P2554*U2554/1000000</f>
        <v>0.14634</v>
      </c>
      <c r="AD2554" s="4">
        <f>AC2554*(1-Z2554/100)</f>
        <v>0.14634</v>
      </c>
      <c r="AE2554" s="2" t="s">
        <v>66</v>
      </c>
      <c r="AF2554" s="2" t="s">
        <v>67</v>
      </c>
      <c r="AG2554" s="2"/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3162</v>
      </c>
      <c r="B2555" s="2" t="s">
        <v>3158</v>
      </c>
      <c r="C2555" s="2" t="s">
        <v>47</v>
      </c>
      <c r="D2555" s="2" t="s">
        <v>1176</v>
      </c>
      <c r="E2555" s="2" t="s">
        <v>799</v>
      </c>
      <c r="F2555" s="2" t="s">
        <v>178</v>
      </c>
      <c r="G2555" s="2" t="s">
        <v>179</v>
      </c>
      <c r="H2555" s="2" t="s">
        <v>138</v>
      </c>
      <c r="I2555" s="2" t="s">
        <v>53</v>
      </c>
      <c r="J2555" s="2" t="s">
        <v>180</v>
      </c>
      <c r="K2555" s="2" t="s">
        <v>180</v>
      </c>
      <c r="L2555" s="2" t="s">
        <v>181</v>
      </c>
      <c r="M2555" s="2" t="s">
        <v>86</v>
      </c>
      <c r="N2555" s="3">
        <v>7317</v>
      </c>
      <c r="O2555" s="3" t="s">
        <v>182</v>
      </c>
      <c r="P2555" s="4">
        <f>IF(O2555="吨",N2555*1000,IF(O2555="万立方米",N2555*10000,""))</f>
        <v>73170000.0</v>
      </c>
      <c r="Q2555" s="2" t="s">
        <v>183</v>
      </c>
      <c r="R2555" s="2" t="s">
        <v>184</v>
      </c>
      <c r="S2555" s="2" t="s">
        <v>198</v>
      </c>
      <c r="T2555" s="2" t="s">
        <v>75</v>
      </c>
      <c r="U2555" s="4">
        <f>0.01</f>
        <v>0.01</v>
      </c>
      <c r="V2555" s="2" t="s">
        <v>186</v>
      </c>
      <c r="W2555" s="2" t="s">
        <v>199</v>
      </c>
      <c r="X2555" s="2" t="s">
        <v>64</v>
      </c>
      <c r="Y2555" s="2" t="s">
        <v>65</v>
      </c>
      <c r="Z2555" s="2">
        <v>0</v>
      </c>
      <c r="AA2555" s="2"/>
      <c r="AB2555" s="2"/>
      <c r="AC2555" s="4">
        <f>P2555*U2555/1000000</f>
        <v>0.7317</v>
      </c>
      <c r="AD2555" s="4">
        <f>AC2556*(1-AA2555/100)+(AC2555-AC2556)*(1-AB2555/100)</f>
        <v>0.7317</v>
      </c>
      <c r="AE2555" s="2" t="s">
        <v>66</v>
      </c>
      <c r="AF2555" s="2" t="s">
        <v>67</v>
      </c>
      <c r="AG2555" s="2"/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3163</v>
      </c>
      <c r="B2556" s="2" t="s">
        <v>3158</v>
      </c>
      <c r="C2556" s="2" t="s">
        <v>47</v>
      </c>
      <c r="D2556" s="2" t="s">
        <v>1176</v>
      </c>
      <c r="E2556" s="2" t="s">
        <v>799</v>
      </c>
      <c r="F2556" s="2" t="s">
        <v>178</v>
      </c>
      <c r="G2556" s="2" t="s">
        <v>179</v>
      </c>
      <c r="H2556" s="2" t="s">
        <v>138</v>
      </c>
      <c r="I2556" s="2" t="s">
        <v>53</v>
      </c>
      <c r="J2556" s="2" t="s">
        <v>180</v>
      </c>
      <c r="K2556" s="2" t="s">
        <v>180</v>
      </c>
      <c r="L2556" s="2" t="s">
        <v>181</v>
      </c>
      <c r="M2556" s="2" t="s">
        <v>91</v>
      </c>
      <c r="N2556" s="3">
        <v>7317</v>
      </c>
      <c r="O2556" s="3" t="s">
        <v>182</v>
      </c>
      <c r="P2556" s="4">
        <f>IF(O2556="吨",N2556*1000,IF(O2556="万立方米",N2556*10000,""))</f>
        <v>73170000.0</v>
      </c>
      <c r="Q2556" s="2" t="s">
        <v>183</v>
      </c>
      <c r="R2556" s="2" t="s">
        <v>184</v>
      </c>
      <c r="S2556" s="2" t="s">
        <v>201</v>
      </c>
      <c r="T2556" s="2" t="s">
        <v>75</v>
      </c>
      <c r="U2556" s="4">
        <f>0.005</f>
        <v>0.005</v>
      </c>
      <c r="V2556" s="2" t="s">
        <v>186</v>
      </c>
      <c r="W2556" s="2" t="s">
        <v>202</v>
      </c>
      <c r="X2556" s="2" t="s">
        <v>64</v>
      </c>
      <c r="Y2556" s="2" t="s">
        <v>65</v>
      </c>
      <c r="Z2556" s="2">
        <v>0</v>
      </c>
      <c r="AA2556" s="2"/>
      <c r="AB2556" s="2"/>
      <c r="AC2556" s="4">
        <f>P2556*U2556/1000000</f>
        <v>0.36585</v>
      </c>
      <c r="AD2556" s="4">
        <f>AC2556*(1-Z2556/100)</f>
        <v>0.36585</v>
      </c>
      <c r="AE2556" s="2" t="s">
        <v>66</v>
      </c>
      <c r="AF2556" s="2" t="s">
        <v>67</v>
      </c>
      <c r="AG2556" s="2"/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3164</v>
      </c>
      <c r="B2557" s="2" t="s">
        <v>3158</v>
      </c>
      <c r="C2557" s="2" t="s">
        <v>47</v>
      </c>
      <c r="D2557" s="2" t="s">
        <v>1176</v>
      </c>
      <c r="E2557" s="2" t="s">
        <v>799</v>
      </c>
      <c r="F2557" s="2" t="s">
        <v>178</v>
      </c>
      <c r="G2557" s="2" t="s">
        <v>179</v>
      </c>
      <c r="H2557" s="2" t="s">
        <v>138</v>
      </c>
      <c r="I2557" s="2" t="s">
        <v>53</v>
      </c>
      <c r="J2557" s="2" t="s">
        <v>180</v>
      </c>
      <c r="K2557" s="2" t="s">
        <v>180</v>
      </c>
      <c r="L2557" s="2" t="s">
        <v>181</v>
      </c>
      <c r="M2557" s="2" t="s">
        <v>95</v>
      </c>
      <c r="N2557" s="3">
        <v>7317</v>
      </c>
      <c r="O2557" s="3" t="s">
        <v>182</v>
      </c>
      <c r="P2557" s="4">
        <f>IF(O2557="吨",N2557*1000,IF(O2557="万立方米",N2557*10000,""))</f>
        <v>73170000.0</v>
      </c>
      <c r="Q2557" s="2" t="s">
        <v>183</v>
      </c>
      <c r="R2557" s="2" t="s">
        <v>184</v>
      </c>
      <c r="S2557" s="2" t="s">
        <v>204</v>
      </c>
      <c r="T2557" s="2" t="s">
        <v>75</v>
      </c>
      <c r="U2557" s="4">
        <f>0.005</f>
        <v>0.005</v>
      </c>
      <c r="V2557" s="2" t="s">
        <v>186</v>
      </c>
      <c r="W2557" s="2" t="s">
        <v>205</v>
      </c>
      <c r="X2557" s="2" t="s">
        <v>64</v>
      </c>
      <c r="Y2557" s="2" t="s">
        <v>65</v>
      </c>
      <c r="Z2557" s="2">
        <v>0</v>
      </c>
      <c r="AA2557" s="2"/>
      <c r="AB2557" s="2"/>
      <c r="AC2557" s="4">
        <f>P2557*U2557/1000000</f>
        <v>0.36585</v>
      </c>
      <c r="AD2557" s="4">
        <f>AC2557*(1-Z2557/100)</f>
        <v>0.36585</v>
      </c>
      <c r="AE2557" s="2" t="s">
        <v>66</v>
      </c>
      <c r="AF2557" s="2" t="s">
        <v>67</v>
      </c>
      <c r="AG2557" s="2"/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3165</v>
      </c>
      <c r="B2558" s="2" t="s">
        <v>3158</v>
      </c>
      <c r="C2558" s="2" t="s">
        <v>47</v>
      </c>
      <c r="D2558" s="2" t="s">
        <v>1176</v>
      </c>
      <c r="E2558" s="2" t="s">
        <v>799</v>
      </c>
      <c r="F2558" s="2" t="s">
        <v>178</v>
      </c>
      <c r="G2558" s="2" t="s">
        <v>179</v>
      </c>
      <c r="H2558" s="2" t="s">
        <v>138</v>
      </c>
      <c r="I2558" s="2" t="s">
        <v>53</v>
      </c>
      <c r="J2558" s="2" t="s">
        <v>180</v>
      </c>
      <c r="K2558" s="2" t="s">
        <v>180</v>
      </c>
      <c r="L2558" s="2" t="s">
        <v>181</v>
      </c>
      <c r="M2558" s="2" t="s">
        <v>100</v>
      </c>
      <c r="N2558" s="3">
        <v>7317</v>
      </c>
      <c r="O2558" s="3" t="s">
        <v>182</v>
      </c>
      <c r="P2558" s="4">
        <f>IF(O2558="吨",N2558*1000,IF(O2558="万立方米",N2558*10000,""))</f>
        <v>73170000.0</v>
      </c>
      <c r="Q2558" s="2" t="s">
        <v>183</v>
      </c>
      <c r="R2558" s="2" t="s">
        <v>184</v>
      </c>
      <c r="S2558" s="2" t="s">
        <v>207</v>
      </c>
      <c r="T2558" s="2" t="s">
        <v>75</v>
      </c>
      <c r="U2558" s="4">
        <f>0.02</f>
        <v>0.02</v>
      </c>
      <c r="V2558" s="2" t="s">
        <v>186</v>
      </c>
      <c r="W2558" s="2" t="s">
        <v>208</v>
      </c>
      <c r="X2558" s="2" t="s">
        <v>64</v>
      </c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/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3166</v>
      </c>
      <c r="B2559" s="2" t="s">
        <v>3158</v>
      </c>
      <c r="C2559" s="2" t="s">
        <v>47</v>
      </c>
      <c r="D2559" s="2" t="s">
        <v>1176</v>
      </c>
      <c r="E2559" s="2" t="s">
        <v>799</v>
      </c>
      <c r="F2559" s="2" t="s">
        <v>178</v>
      </c>
      <c r="G2559" s="2" t="s">
        <v>179</v>
      </c>
      <c r="H2559" s="2" t="s">
        <v>138</v>
      </c>
      <c r="I2559" s="2"/>
      <c r="J2559" s="2"/>
      <c r="K2559" s="2"/>
      <c r="L2559" s="2"/>
      <c r="M2559" s="2" t="s">
        <v>104</v>
      </c>
      <c r="N2559" s="3"/>
      <c r="O2559" s="3"/>
      <c r="P2559" s="4">
        <v>0.0</v>
      </c>
      <c r="Q2559" s="2" t="s">
        <v>105</v>
      </c>
      <c r="R2559" s="2" t="s">
        <v>106</v>
      </c>
      <c r="S2559" s="2" t="s">
        <v>107</v>
      </c>
      <c r="T2559" s="2" t="s">
        <v>108</v>
      </c>
      <c r="U2559" s="4">
        <f>0.0</f>
        <v>0.0</v>
      </c>
      <c r="V2559" s="2" t="s">
        <v>109</v>
      </c>
      <c r="W2559" s="2" t="s">
        <v>110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134</v>
      </c>
      <c r="AH2559" s="2" t="s">
        <v>69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3167</v>
      </c>
      <c r="B2560" s="2" t="s">
        <v>3168</v>
      </c>
      <c r="C2560" s="2" t="s">
        <v>47</v>
      </c>
      <c r="D2560" s="2" t="s">
        <v>475</v>
      </c>
      <c r="E2560" s="2" t="s">
        <v>227</v>
      </c>
      <c r="F2560" s="2" t="s">
        <v>228</v>
      </c>
      <c r="G2560" s="2" t="s">
        <v>179</v>
      </c>
      <c r="H2560" s="2" t="s">
        <v>243</v>
      </c>
      <c r="I2560" s="2" t="s">
        <v>53</v>
      </c>
      <c r="J2560" s="2" t="s">
        <v>476</v>
      </c>
      <c r="K2560" s="2" t="s">
        <v>180</v>
      </c>
      <c r="L2560" s="2" t="s">
        <v>181</v>
      </c>
      <c r="M2560" s="2" t="s">
        <v>56</v>
      </c>
      <c r="N2560" s="3">
        <v>38.885</v>
      </c>
      <c r="O2560" s="3" t="s">
        <v>182</v>
      </c>
      <c r="P2560" s="4">
        <f>IF(O2560="吨",N2560*1000,IF(O2560="万立方米",N2560*10000,""))</f>
        <v>388850.0</v>
      </c>
      <c r="Q2560" s="2" t="s">
        <v>183</v>
      </c>
      <c r="R2560" s="2" t="s">
        <v>184</v>
      </c>
      <c r="S2560" s="2" t="s">
        <v>185</v>
      </c>
      <c r="T2560" s="2" t="s">
        <v>75</v>
      </c>
      <c r="U2560" s="4">
        <f>0.001</f>
        <v>0.001</v>
      </c>
      <c r="V2560" s="2" t="s">
        <v>186</v>
      </c>
      <c r="W2560" s="2" t="s">
        <v>187</v>
      </c>
      <c r="X2560" s="2" t="s">
        <v>64</v>
      </c>
      <c r="Y2560" s="2" t="s">
        <v>65</v>
      </c>
      <c r="Z2560" s="2">
        <v>0</v>
      </c>
      <c r="AA2560" s="2"/>
      <c r="AB2560" s="2"/>
      <c r="AC2560" s="4">
        <f>P2560*U2560/1000000</f>
        <v>0.00038885000000000005</v>
      </c>
      <c r="AD2560" s="4">
        <f>AC2560*(1-Z2560/100)</f>
        <v>0.00038885000000000005</v>
      </c>
      <c r="AE2560" s="2" t="s">
        <v>66</v>
      </c>
      <c r="AF2560" s="2" t="s">
        <v>67</v>
      </c>
      <c r="AG2560" s="2"/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3169</v>
      </c>
      <c r="B2561" s="2" t="s">
        <v>3168</v>
      </c>
      <c r="C2561" s="2" t="s">
        <v>47</v>
      </c>
      <c r="D2561" s="2" t="s">
        <v>475</v>
      </c>
      <c r="E2561" s="2" t="s">
        <v>227</v>
      </c>
      <c r="F2561" s="2" t="s">
        <v>228</v>
      </c>
      <c r="G2561" s="2" t="s">
        <v>179</v>
      </c>
      <c r="H2561" s="2" t="s">
        <v>243</v>
      </c>
      <c r="I2561" s="2" t="s">
        <v>53</v>
      </c>
      <c r="J2561" s="2" t="s">
        <v>476</v>
      </c>
      <c r="K2561" s="2" t="s">
        <v>180</v>
      </c>
      <c r="L2561" s="2" t="s">
        <v>181</v>
      </c>
      <c r="M2561" s="2" t="s">
        <v>73</v>
      </c>
      <c r="N2561" s="3">
        <v>38.885</v>
      </c>
      <c r="O2561" s="3" t="s">
        <v>182</v>
      </c>
      <c r="P2561" s="4">
        <f>IF(O2561="吨",N2561*1000,IF(O2561="万立方米",N2561*10000,""))</f>
        <v>388850.0</v>
      </c>
      <c r="Q2561" s="2" t="s">
        <v>183</v>
      </c>
      <c r="R2561" s="2" t="s">
        <v>184</v>
      </c>
      <c r="S2561" s="2" t="s">
        <v>189</v>
      </c>
      <c r="T2561" s="2" t="s">
        <v>75</v>
      </c>
      <c r="U2561" s="4">
        <f>0.35</f>
        <v>0.35</v>
      </c>
      <c r="V2561" s="2" t="s">
        <v>186</v>
      </c>
      <c r="W2561" s="2" t="s">
        <v>190</v>
      </c>
      <c r="X2561" s="2" t="s">
        <v>64</v>
      </c>
      <c r="Y2561" s="2" t="s">
        <v>65</v>
      </c>
      <c r="Z2561" s="2">
        <v>0</v>
      </c>
      <c r="AA2561" s="2"/>
      <c r="AB2561" s="2"/>
      <c r="AC2561" s="4">
        <f>P2561*U2561/1000000</f>
        <v>0.1360975</v>
      </c>
      <c r="AD2561" s="4">
        <f>AC2561*(1-Z2561/100)</f>
        <v>0.1360975</v>
      </c>
      <c r="AE2561" s="2" t="s">
        <v>66</v>
      </c>
      <c r="AF2561" s="2" t="s">
        <v>67</v>
      </c>
      <c r="AG2561" s="2"/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3170</v>
      </c>
      <c r="B2562" s="2" t="s">
        <v>3168</v>
      </c>
      <c r="C2562" s="2" t="s">
        <v>47</v>
      </c>
      <c r="D2562" s="2" t="s">
        <v>475</v>
      </c>
      <c r="E2562" s="2" t="s">
        <v>227</v>
      </c>
      <c r="F2562" s="2" t="s">
        <v>228</v>
      </c>
      <c r="G2562" s="2" t="s">
        <v>179</v>
      </c>
      <c r="H2562" s="2" t="s">
        <v>243</v>
      </c>
      <c r="I2562" s="2" t="s">
        <v>53</v>
      </c>
      <c r="J2562" s="2" t="s">
        <v>476</v>
      </c>
      <c r="K2562" s="2" t="s">
        <v>180</v>
      </c>
      <c r="L2562" s="2" t="s">
        <v>181</v>
      </c>
      <c r="M2562" s="2" t="s">
        <v>78</v>
      </c>
      <c r="N2562" s="3">
        <v>38.885</v>
      </c>
      <c r="O2562" s="3" t="s">
        <v>182</v>
      </c>
      <c r="P2562" s="4">
        <f>IF(O2562="吨",N2562*1000,IF(O2562="万立方米",N2562*10000,""))</f>
        <v>388850.0</v>
      </c>
      <c r="Q2562" s="2" t="s">
        <v>183</v>
      </c>
      <c r="R2562" s="2" t="s">
        <v>184</v>
      </c>
      <c r="S2562" s="2" t="s">
        <v>192</v>
      </c>
      <c r="T2562" s="2" t="s">
        <v>75</v>
      </c>
      <c r="U2562" s="4">
        <f>1.2</f>
        <v>1.2</v>
      </c>
      <c r="V2562" s="2" t="s">
        <v>186</v>
      </c>
      <c r="W2562" s="2" t="s">
        <v>193</v>
      </c>
      <c r="X2562" s="2" t="s">
        <v>64</v>
      </c>
      <c r="Y2562" s="2" t="s">
        <v>65</v>
      </c>
      <c r="Z2562" s="2">
        <v>0</v>
      </c>
      <c r="AA2562" s="2"/>
      <c r="AB2562" s="2"/>
      <c r="AC2562" s="4">
        <f>P2562*U2562/1000000</f>
        <v>0.46662</v>
      </c>
      <c r="AD2562" s="4">
        <f>AC2562*(1-Z2562/100)</f>
        <v>0.46662</v>
      </c>
      <c r="AE2562" s="2" t="s">
        <v>66</v>
      </c>
      <c r="AF2562" s="2" t="s">
        <v>67</v>
      </c>
      <c r="AG2562" s="2"/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3171</v>
      </c>
      <c r="B2563" s="2" t="s">
        <v>3168</v>
      </c>
      <c r="C2563" s="2" t="s">
        <v>47</v>
      </c>
      <c r="D2563" s="2" t="s">
        <v>475</v>
      </c>
      <c r="E2563" s="2" t="s">
        <v>227</v>
      </c>
      <c r="F2563" s="2" t="s">
        <v>228</v>
      </c>
      <c r="G2563" s="2" t="s">
        <v>179</v>
      </c>
      <c r="H2563" s="2" t="s">
        <v>243</v>
      </c>
      <c r="I2563" s="2" t="s">
        <v>53</v>
      </c>
      <c r="J2563" s="2" t="s">
        <v>476</v>
      </c>
      <c r="K2563" s="2" t="s">
        <v>180</v>
      </c>
      <c r="L2563" s="2" t="s">
        <v>181</v>
      </c>
      <c r="M2563" s="2" t="s">
        <v>82</v>
      </c>
      <c r="N2563" s="3">
        <v>38.885</v>
      </c>
      <c r="O2563" s="3" t="s">
        <v>182</v>
      </c>
      <c r="P2563" s="4">
        <f>IF(O2563="吨",N2563*1000,IF(O2563="万立方米",N2563*10000,""))</f>
        <v>388850.0</v>
      </c>
      <c r="Q2563" s="2" t="s">
        <v>183</v>
      </c>
      <c r="R2563" s="2" t="s">
        <v>184</v>
      </c>
      <c r="S2563" s="2" t="s">
        <v>195</v>
      </c>
      <c r="T2563" s="2" t="s">
        <v>75</v>
      </c>
      <c r="U2563" s="4">
        <f>0.002</f>
        <v>0.002</v>
      </c>
      <c r="V2563" s="2" t="s">
        <v>186</v>
      </c>
      <c r="W2563" s="2" t="s">
        <v>196</v>
      </c>
      <c r="X2563" s="2" t="s">
        <v>64</v>
      </c>
      <c r="Y2563" s="2" t="s">
        <v>65</v>
      </c>
      <c r="Z2563" s="2">
        <v>0</v>
      </c>
      <c r="AA2563" s="2"/>
      <c r="AB2563" s="2"/>
      <c r="AC2563" s="4">
        <f>P2563*U2563/1000000</f>
        <v>0.0007777000000000001</v>
      </c>
      <c r="AD2563" s="4">
        <f>AC2563*(1-Z2563/100)</f>
        <v>0.0007777000000000001</v>
      </c>
      <c r="AE2563" s="2" t="s">
        <v>66</v>
      </c>
      <c r="AF2563" s="2" t="s">
        <v>67</v>
      </c>
      <c r="AG2563" s="2"/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3172</v>
      </c>
      <c r="B2564" s="2" t="s">
        <v>3168</v>
      </c>
      <c r="C2564" s="2" t="s">
        <v>47</v>
      </c>
      <c r="D2564" s="2" t="s">
        <v>475</v>
      </c>
      <c r="E2564" s="2" t="s">
        <v>227</v>
      </c>
      <c r="F2564" s="2" t="s">
        <v>228</v>
      </c>
      <c r="G2564" s="2" t="s">
        <v>179</v>
      </c>
      <c r="H2564" s="2" t="s">
        <v>243</v>
      </c>
      <c r="I2564" s="2" t="s">
        <v>53</v>
      </c>
      <c r="J2564" s="2" t="s">
        <v>476</v>
      </c>
      <c r="K2564" s="2" t="s">
        <v>180</v>
      </c>
      <c r="L2564" s="2" t="s">
        <v>181</v>
      </c>
      <c r="M2564" s="2" t="s">
        <v>86</v>
      </c>
      <c r="N2564" s="3">
        <v>38.885</v>
      </c>
      <c r="O2564" s="3" t="s">
        <v>182</v>
      </c>
      <c r="P2564" s="4">
        <f>IF(O2564="吨",N2564*1000,IF(O2564="万立方米",N2564*10000,""))</f>
        <v>388850.0</v>
      </c>
      <c r="Q2564" s="2" t="s">
        <v>183</v>
      </c>
      <c r="R2564" s="2" t="s">
        <v>184</v>
      </c>
      <c r="S2564" s="2" t="s">
        <v>198</v>
      </c>
      <c r="T2564" s="2" t="s">
        <v>75</v>
      </c>
      <c r="U2564" s="4">
        <f>0.01</f>
        <v>0.01</v>
      </c>
      <c r="V2564" s="2" t="s">
        <v>186</v>
      </c>
      <c r="W2564" s="2" t="s">
        <v>199</v>
      </c>
      <c r="X2564" s="2" t="s">
        <v>64</v>
      </c>
      <c r="Y2564" s="2" t="s">
        <v>65</v>
      </c>
      <c r="Z2564" s="2">
        <v>0</v>
      </c>
      <c r="AA2564" s="2"/>
      <c r="AB2564" s="2"/>
      <c r="AC2564" s="4">
        <f>P2564*U2564/1000000</f>
        <v>0.0038885</v>
      </c>
      <c r="AD2564" s="4">
        <f>AC2565*(1-AA2564/100)+(AC2564-AC2565)*(1-AB2564/100)</f>
        <v>0.0038885</v>
      </c>
      <c r="AE2564" s="2" t="s">
        <v>66</v>
      </c>
      <c r="AF2564" s="2" t="s">
        <v>67</v>
      </c>
      <c r="AG2564" s="2"/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3173</v>
      </c>
      <c r="B2565" s="2" t="s">
        <v>3168</v>
      </c>
      <c r="C2565" s="2" t="s">
        <v>47</v>
      </c>
      <c r="D2565" s="2" t="s">
        <v>475</v>
      </c>
      <c r="E2565" s="2" t="s">
        <v>227</v>
      </c>
      <c r="F2565" s="2" t="s">
        <v>228</v>
      </c>
      <c r="G2565" s="2" t="s">
        <v>179</v>
      </c>
      <c r="H2565" s="2" t="s">
        <v>243</v>
      </c>
      <c r="I2565" s="2" t="s">
        <v>53</v>
      </c>
      <c r="J2565" s="2" t="s">
        <v>476</v>
      </c>
      <c r="K2565" s="2" t="s">
        <v>180</v>
      </c>
      <c r="L2565" s="2" t="s">
        <v>181</v>
      </c>
      <c r="M2565" s="2" t="s">
        <v>91</v>
      </c>
      <c r="N2565" s="3">
        <v>38.885</v>
      </c>
      <c r="O2565" s="3" t="s">
        <v>182</v>
      </c>
      <c r="P2565" s="4">
        <f>IF(O2565="吨",N2565*1000,IF(O2565="万立方米",N2565*10000,""))</f>
        <v>388850.0</v>
      </c>
      <c r="Q2565" s="2" t="s">
        <v>183</v>
      </c>
      <c r="R2565" s="2" t="s">
        <v>184</v>
      </c>
      <c r="S2565" s="2" t="s">
        <v>201</v>
      </c>
      <c r="T2565" s="2" t="s">
        <v>75</v>
      </c>
      <c r="U2565" s="4">
        <f>0.005</f>
        <v>0.005</v>
      </c>
      <c r="V2565" s="2" t="s">
        <v>186</v>
      </c>
      <c r="W2565" s="2" t="s">
        <v>202</v>
      </c>
      <c r="X2565" s="2" t="s">
        <v>64</v>
      </c>
      <c r="Y2565" s="2" t="s">
        <v>65</v>
      </c>
      <c r="Z2565" s="2">
        <v>0</v>
      </c>
      <c r="AA2565" s="2"/>
      <c r="AB2565" s="2"/>
      <c r="AC2565" s="4">
        <f>P2565*U2565/1000000</f>
        <v>0.00194425</v>
      </c>
      <c r="AD2565" s="4">
        <f>AC2565*(1-Z2565/100)</f>
        <v>0.00194425</v>
      </c>
      <c r="AE2565" s="2" t="s">
        <v>66</v>
      </c>
      <c r="AF2565" s="2" t="s">
        <v>67</v>
      </c>
      <c r="AG2565" s="2"/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3174</v>
      </c>
      <c r="B2566" s="2" t="s">
        <v>3168</v>
      </c>
      <c r="C2566" s="2" t="s">
        <v>47</v>
      </c>
      <c r="D2566" s="2" t="s">
        <v>475</v>
      </c>
      <c r="E2566" s="2" t="s">
        <v>227</v>
      </c>
      <c r="F2566" s="2" t="s">
        <v>228</v>
      </c>
      <c r="G2566" s="2" t="s">
        <v>179</v>
      </c>
      <c r="H2566" s="2" t="s">
        <v>243</v>
      </c>
      <c r="I2566" s="2" t="s">
        <v>53</v>
      </c>
      <c r="J2566" s="2" t="s">
        <v>476</v>
      </c>
      <c r="K2566" s="2" t="s">
        <v>180</v>
      </c>
      <c r="L2566" s="2" t="s">
        <v>181</v>
      </c>
      <c r="M2566" s="2" t="s">
        <v>95</v>
      </c>
      <c r="N2566" s="3">
        <v>38.885</v>
      </c>
      <c r="O2566" s="3" t="s">
        <v>182</v>
      </c>
      <c r="P2566" s="4">
        <f>IF(O2566="吨",N2566*1000,IF(O2566="万立方米",N2566*10000,""))</f>
        <v>388850.0</v>
      </c>
      <c r="Q2566" s="2" t="s">
        <v>183</v>
      </c>
      <c r="R2566" s="2" t="s">
        <v>184</v>
      </c>
      <c r="S2566" s="2" t="s">
        <v>204</v>
      </c>
      <c r="T2566" s="2" t="s">
        <v>75</v>
      </c>
      <c r="U2566" s="4">
        <f>0.005</f>
        <v>0.005</v>
      </c>
      <c r="V2566" s="2" t="s">
        <v>186</v>
      </c>
      <c r="W2566" s="2" t="s">
        <v>205</v>
      </c>
      <c r="X2566" s="2" t="s">
        <v>64</v>
      </c>
      <c r="Y2566" s="2" t="s">
        <v>65</v>
      </c>
      <c r="Z2566" s="2">
        <v>0</v>
      </c>
      <c r="AA2566" s="2"/>
      <c r="AB2566" s="2"/>
      <c r="AC2566" s="4">
        <f>P2566*U2566/1000000</f>
        <v>0.00194425</v>
      </c>
      <c r="AD2566" s="4">
        <f>AC2566*(1-Z2566/100)</f>
        <v>0.00194425</v>
      </c>
      <c r="AE2566" s="2" t="s">
        <v>66</v>
      </c>
      <c r="AF2566" s="2" t="s">
        <v>67</v>
      </c>
      <c r="AG2566" s="2"/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3175</v>
      </c>
      <c r="B2567" s="2" t="s">
        <v>3168</v>
      </c>
      <c r="C2567" s="2" t="s">
        <v>47</v>
      </c>
      <c r="D2567" s="2" t="s">
        <v>475</v>
      </c>
      <c r="E2567" s="2" t="s">
        <v>227</v>
      </c>
      <c r="F2567" s="2" t="s">
        <v>228</v>
      </c>
      <c r="G2567" s="2" t="s">
        <v>179</v>
      </c>
      <c r="H2567" s="2" t="s">
        <v>243</v>
      </c>
      <c r="I2567" s="2" t="s">
        <v>53</v>
      </c>
      <c r="J2567" s="2" t="s">
        <v>476</v>
      </c>
      <c r="K2567" s="2" t="s">
        <v>180</v>
      </c>
      <c r="L2567" s="2" t="s">
        <v>181</v>
      </c>
      <c r="M2567" s="2" t="s">
        <v>100</v>
      </c>
      <c r="N2567" s="3">
        <v>38.885</v>
      </c>
      <c r="O2567" s="3" t="s">
        <v>182</v>
      </c>
      <c r="P2567" s="4">
        <f>IF(O2567="吨",N2567*1000,IF(O2567="万立方米",N2567*10000,""))</f>
        <v>388850.0</v>
      </c>
      <c r="Q2567" s="2" t="s">
        <v>183</v>
      </c>
      <c r="R2567" s="2" t="s">
        <v>184</v>
      </c>
      <c r="S2567" s="2" t="s">
        <v>207</v>
      </c>
      <c r="T2567" s="2" t="s">
        <v>75</v>
      </c>
      <c r="U2567" s="4">
        <f>0.02</f>
        <v>0.02</v>
      </c>
      <c r="V2567" s="2" t="s">
        <v>186</v>
      </c>
      <c r="W2567" s="2" t="s">
        <v>208</v>
      </c>
      <c r="X2567" s="2" t="s">
        <v>64</v>
      </c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/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3176</v>
      </c>
      <c r="B2568" s="2" t="s">
        <v>3168</v>
      </c>
      <c r="C2568" s="2" t="s">
        <v>47</v>
      </c>
      <c r="D2568" s="2" t="s">
        <v>475</v>
      </c>
      <c r="E2568" s="2" t="s">
        <v>227</v>
      </c>
      <c r="F2568" s="2" t="s">
        <v>228</v>
      </c>
      <c r="G2568" s="2" t="s">
        <v>179</v>
      </c>
      <c r="H2568" s="2" t="s">
        <v>243</v>
      </c>
      <c r="I2568" s="2"/>
      <c r="J2568" s="2"/>
      <c r="K2568" s="2"/>
      <c r="L2568" s="2"/>
      <c r="M2568" s="2" t="s">
        <v>104</v>
      </c>
      <c r="N2568" s="3"/>
      <c r="O2568" s="3"/>
      <c r="P2568" s="4">
        <v>0.0</v>
      </c>
      <c r="Q2568" s="2" t="s">
        <v>105</v>
      </c>
      <c r="R2568" s="2" t="s">
        <v>106</v>
      </c>
      <c r="S2568" s="2" t="s">
        <v>107</v>
      </c>
      <c r="T2568" s="2" t="s">
        <v>108</v>
      </c>
      <c r="U2568" s="4">
        <f>0.0</f>
        <v>0.0</v>
      </c>
      <c r="V2568" s="2" t="s">
        <v>109</v>
      </c>
      <c r="W2568" s="2" t="s">
        <v>110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134</v>
      </c>
      <c r="AH2568" s="2" t="s">
        <v>69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3177</v>
      </c>
      <c r="B2569" s="2" t="s">
        <v>3178</v>
      </c>
      <c r="C2569" s="2" t="s">
        <v>47</v>
      </c>
      <c r="D2569" s="2" t="s">
        <v>2691</v>
      </c>
      <c r="E2569" s="2" t="s">
        <v>227</v>
      </c>
      <c r="F2569" s="2" t="s">
        <v>228</v>
      </c>
      <c r="G2569" s="2" t="s">
        <v>179</v>
      </c>
      <c r="H2569" s="2" t="s">
        <v>52</v>
      </c>
      <c r="I2569" s="2" t="s">
        <v>53</v>
      </c>
      <c r="J2569" s="2" t="s">
        <v>180</v>
      </c>
      <c r="K2569" s="2" t="s">
        <v>180</v>
      </c>
      <c r="L2569" s="2" t="s">
        <v>181</v>
      </c>
      <c r="M2569" s="2" t="s">
        <v>56</v>
      </c>
      <c r="N2569" s="3">
        <v>1000</v>
      </c>
      <c r="O2569" s="3" t="s">
        <v>182</v>
      </c>
      <c r="P2569" s="4">
        <f>IF(O2569="吨",N2569*1000,IF(O2569="万立方米",N2569*10000,""))</f>
        <v>10000000.0</v>
      </c>
      <c r="Q2569" s="2" t="s">
        <v>183</v>
      </c>
      <c r="R2569" s="2" t="s">
        <v>184</v>
      </c>
      <c r="S2569" s="2" t="s">
        <v>185</v>
      </c>
      <c r="T2569" s="2" t="s">
        <v>75</v>
      </c>
      <c r="U2569" s="4">
        <f>0.001</f>
        <v>0.001</v>
      </c>
      <c r="V2569" s="2" t="s">
        <v>186</v>
      </c>
      <c r="W2569" s="2" t="s">
        <v>187</v>
      </c>
      <c r="X2569" s="2" t="s">
        <v>64</v>
      </c>
      <c r="Y2569" s="2" t="s">
        <v>65</v>
      </c>
      <c r="Z2569" s="2">
        <v>0</v>
      </c>
      <c r="AA2569" s="2"/>
      <c r="AB2569" s="2"/>
      <c r="AC2569" s="4">
        <f>P2569*U2569/1000000</f>
        <v>0.01</v>
      </c>
      <c r="AD2569" s="4">
        <f>AC2569*(1-Z2569/100)</f>
        <v>0.01</v>
      </c>
      <c r="AE2569" s="2" t="s">
        <v>66</v>
      </c>
      <c r="AF2569" s="2" t="s">
        <v>67</v>
      </c>
      <c r="AG2569" s="2" t="s">
        <v>68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3179</v>
      </c>
      <c r="B2570" s="2" t="s">
        <v>3178</v>
      </c>
      <c r="C2570" s="2" t="s">
        <v>47</v>
      </c>
      <c r="D2570" s="2" t="s">
        <v>2691</v>
      </c>
      <c r="E2570" s="2" t="s">
        <v>227</v>
      </c>
      <c r="F2570" s="2" t="s">
        <v>228</v>
      </c>
      <c r="G2570" s="2" t="s">
        <v>179</v>
      </c>
      <c r="H2570" s="2" t="s">
        <v>52</v>
      </c>
      <c r="I2570" s="2" t="s">
        <v>53</v>
      </c>
      <c r="J2570" s="2" t="s">
        <v>180</v>
      </c>
      <c r="K2570" s="2" t="s">
        <v>180</v>
      </c>
      <c r="L2570" s="2" t="s">
        <v>181</v>
      </c>
      <c r="M2570" s="2" t="s">
        <v>73</v>
      </c>
      <c r="N2570" s="3">
        <v>1000</v>
      </c>
      <c r="O2570" s="3" t="s">
        <v>182</v>
      </c>
      <c r="P2570" s="4">
        <f>IF(O2570="吨",N2570*1000,IF(O2570="万立方米",N2570*10000,""))</f>
        <v>10000000.0</v>
      </c>
      <c r="Q2570" s="2" t="s">
        <v>183</v>
      </c>
      <c r="R2570" s="2" t="s">
        <v>184</v>
      </c>
      <c r="S2570" s="2" t="s">
        <v>189</v>
      </c>
      <c r="T2570" s="2" t="s">
        <v>75</v>
      </c>
      <c r="U2570" s="4">
        <f>0.35</f>
        <v>0.35</v>
      </c>
      <c r="V2570" s="2" t="s">
        <v>186</v>
      </c>
      <c r="W2570" s="2" t="s">
        <v>190</v>
      </c>
      <c r="X2570" s="2" t="s">
        <v>64</v>
      </c>
      <c r="Y2570" s="2" t="s">
        <v>65</v>
      </c>
      <c r="Z2570" s="2">
        <v>0</v>
      </c>
      <c r="AA2570" s="2"/>
      <c r="AB2570" s="2"/>
      <c r="AC2570" s="4">
        <f>P2570*U2570/1000000</f>
        <v>3.5</v>
      </c>
      <c r="AD2570" s="4">
        <f>AC2570*(1-Z2570/100)</f>
        <v>3.5</v>
      </c>
      <c r="AE2570" s="2" t="s">
        <v>66</v>
      </c>
      <c r="AF2570" s="2" t="s">
        <v>67</v>
      </c>
      <c r="AG2570" s="2" t="s">
        <v>68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3180</v>
      </c>
      <c r="B2571" s="2" t="s">
        <v>3178</v>
      </c>
      <c r="C2571" s="2" t="s">
        <v>47</v>
      </c>
      <c r="D2571" s="2" t="s">
        <v>2691</v>
      </c>
      <c r="E2571" s="2" t="s">
        <v>227</v>
      </c>
      <c r="F2571" s="2" t="s">
        <v>228</v>
      </c>
      <c r="G2571" s="2" t="s">
        <v>179</v>
      </c>
      <c r="H2571" s="2" t="s">
        <v>52</v>
      </c>
      <c r="I2571" s="2" t="s">
        <v>53</v>
      </c>
      <c r="J2571" s="2" t="s">
        <v>180</v>
      </c>
      <c r="K2571" s="2" t="s">
        <v>180</v>
      </c>
      <c r="L2571" s="2" t="s">
        <v>181</v>
      </c>
      <c r="M2571" s="2" t="s">
        <v>78</v>
      </c>
      <c r="N2571" s="3">
        <v>1000</v>
      </c>
      <c r="O2571" s="3" t="s">
        <v>182</v>
      </c>
      <c r="P2571" s="4">
        <f>IF(O2571="吨",N2571*1000,IF(O2571="万立方米",N2571*10000,""))</f>
        <v>10000000.0</v>
      </c>
      <c r="Q2571" s="2" t="s">
        <v>183</v>
      </c>
      <c r="R2571" s="2" t="s">
        <v>184</v>
      </c>
      <c r="S2571" s="2" t="s">
        <v>192</v>
      </c>
      <c r="T2571" s="2" t="s">
        <v>75</v>
      </c>
      <c r="U2571" s="4">
        <f>1.2</f>
        <v>1.2</v>
      </c>
      <c r="V2571" s="2" t="s">
        <v>186</v>
      </c>
      <c r="W2571" s="2" t="s">
        <v>193</v>
      </c>
      <c r="X2571" s="2" t="s">
        <v>64</v>
      </c>
      <c r="Y2571" s="2" t="s">
        <v>65</v>
      </c>
      <c r="Z2571" s="2">
        <v>0</v>
      </c>
      <c r="AA2571" s="2"/>
      <c r="AB2571" s="2"/>
      <c r="AC2571" s="4">
        <f>P2571*U2571/1000000</f>
        <v>12.0</v>
      </c>
      <c r="AD2571" s="4">
        <f>AC2571*(1-Z2571/100)</f>
        <v>12.0</v>
      </c>
      <c r="AE2571" s="2" t="s">
        <v>66</v>
      </c>
      <c r="AF2571" s="2" t="s">
        <v>67</v>
      </c>
      <c r="AG2571" s="2" t="s">
        <v>68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3181</v>
      </c>
      <c r="B2572" s="2" t="s">
        <v>3178</v>
      </c>
      <c r="C2572" s="2" t="s">
        <v>47</v>
      </c>
      <c r="D2572" s="2" t="s">
        <v>2691</v>
      </c>
      <c r="E2572" s="2" t="s">
        <v>227</v>
      </c>
      <c r="F2572" s="2" t="s">
        <v>228</v>
      </c>
      <c r="G2572" s="2" t="s">
        <v>179</v>
      </c>
      <c r="H2572" s="2" t="s">
        <v>52</v>
      </c>
      <c r="I2572" s="2" t="s">
        <v>53</v>
      </c>
      <c r="J2572" s="2" t="s">
        <v>180</v>
      </c>
      <c r="K2572" s="2" t="s">
        <v>180</v>
      </c>
      <c r="L2572" s="2" t="s">
        <v>181</v>
      </c>
      <c r="M2572" s="2" t="s">
        <v>82</v>
      </c>
      <c r="N2572" s="3">
        <v>1000</v>
      </c>
      <c r="O2572" s="3" t="s">
        <v>182</v>
      </c>
      <c r="P2572" s="4">
        <f>IF(O2572="吨",N2572*1000,IF(O2572="万立方米",N2572*10000,""))</f>
        <v>10000000.0</v>
      </c>
      <c r="Q2572" s="2" t="s">
        <v>183</v>
      </c>
      <c r="R2572" s="2" t="s">
        <v>184</v>
      </c>
      <c r="S2572" s="2" t="s">
        <v>195</v>
      </c>
      <c r="T2572" s="2" t="s">
        <v>75</v>
      </c>
      <c r="U2572" s="4">
        <f>0.002</f>
        <v>0.002</v>
      </c>
      <c r="V2572" s="2" t="s">
        <v>186</v>
      </c>
      <c r="W2572" s="2" t="s">
        <v>196</v>
      </c>
      <c r="X2572" s="2" t="s">
        <v>64</v>
      </c>
      <c r="Y2572" s="2" t="s">
        <v>65</v>
      </c>
      <c r="Z2572" s="2">
        <v>0</v>
      </c>
      <c r="AA2572" s="2"/>
      <c r="AB2572" s="2"/>
      <c r="AC2572" s="4">
        <f>P2572*U2572/1000000</f>
        <v>0.02</v>
      </c>
      <c r="AD2572" s="4">
        <f>AC2572*(1-Z2572/100)</f>
        <v>0.02</v>
      </c>
      <c r="AE2572" s="2" t="s">
        <v>66</v>
      </c>
      <c r="AF2572" s="2" t="s">
        <v>67</v>
      </c>
      <c r="AG2572" s="2" t="s">
        <v>68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3182</v>
      </c>
      <c r="B2573" s="2" t="s">
        <v>3178</v>
      </c>
      <c r="C2573" s="2" t="s">
        <v>47</v>
      </c>
      <c r="D2573" s="2" t="s">
        <v>2691</v>
      </c>
      <c r="E2573" s="2" t="s">
        <v>227</v>
      </c>
      <c r="F2573" s="2" t="s">
        <v>228</v>
      </c>
      <c r="G2573" s="2" t="s">
        <v>179</v>
      </c>
      <c r="H2573" s="2" t="s">
        <v>52</v>
      </c>
      <c r="I2573" s="2" t="s">
        <v>53</v>
      </c>
      <c r="J2573" s="2" t="s">
        <v>180</v>
      </c>
      <c r="K2573" s="2" t="s">
        <v>180</v>
      </c>
      <c r="L2573" s="2" t="s">
        <v>181</v>
      </c>
      <c r="M2573" s="2" t="s">
        <v>86</v>
      </c>
      <c r="N2573" s="3">
        <v>1000</v>
      </c>
      <c r="O2573" s="3" t="s">
        <v>182</v>
      </c>
      <c r="P2573" s="4">
        <f>IF(O2573="吨",N2573*1000,IF(O2573="万立方米",N2573*10000,""))</f>
        <v>10000000.0</v>
      </c>
      <c r="Q2573" s="2" t="s">
        <v>183</v>
      </c>
      <c r="R2573" s="2" t="s">
        <v>184</v>
      </c>
      <c r="S2573" s="2" t="s">
        <v>198</v>
      </c>
      <c r="T2573" s="2" t="s">
        <v>75</v>
      </c>
      <c r="U2573" s="4">
        <f>0.01</f>
        <v>0.01</v>
      </c>
      <c r="V2573" s="2" t="s">
        <v>186</v>
      </c>
      <c r="W2573" s="2" t="s">
        <v>199</v>
      </c>
      <c r="X2573" s="2" t="s">
        <v>64</v>
      </c>
      <c r="Y2573" s="2" t="s">
        <v>65</v>
      </c>
      <c r="Z2573" s="2">
        <v>0</v>
      </c>
      <c r="AA2573" s="2"/>
      <c r="AB2573" s="2"/>
      <c r="AC2573" s="4">
        <f>P2573*U2573/1000000</f>
        <v>0.1</v>
      </c>
      <c r="AD2573" s="4">
        <f>AC2574*(1-AA2573/100)+(AC2573-AC2574)*(1-AB2573/100)</f>
        <v>0.1</v>
      </c>
      <c r="AE2573" s="2" t="s">
        <v>66</v>
      </c>
      <c r="AF2573" s="2" t="s">
        <v>67</v>
      </c>
      <c r="AG2573" s="2" t="s">
        <v>68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3183</v>
      </c>
      <c r="B2574" s="2" t="s">
        <v>3178</v>
      </c>
      <c r="C2574" s="2" t="s">
        <v>47</v>
      </c>
      <c r="D2574" s="2" t="s">
        <v>2691</v>
      </c>
      <c r="E2574" s="2" t="s">
        <v>227</v>
      </c>
      <c r="F2574" s="2" t="s">
        <v>228</v>
      </c>
      <c r="G2574" s="2" t="s">
        <v>179</v>
      </c>
      <c r="H2574" s="2" t="s">
        <v>52</v>
      </c>
      <c r="I2574" s="2" t="s">
        <v>53</v>
      </c>
      <c r="J2574" s="2" t="s">
        <v>180</v>
      </c>
      <c r="K2574" s="2" t="s">
        <v>180</v>
      </c>
      <c r="L2574" s="2" t="s">
        <v>181</v>
      </c>
      <c r="M2574" s="2" t="s">
        <v>91</v>
      </c>
      <c r="N2574" s="3">
        <v>1000</v>
      </c>
      <c r="O2574" s="3" t="s">
        <v>182</v>
      </c>
      <c r="P2574" s="4">
        <f>IF(O2574="吨",N2574*1000,IF(O2574="万立方米",N2574*10000,""))</f>
        <v>10000000.0</v>
      </c>
      <c r="Q2574" s="2" t="s">
        <v>183</v>
      </c>
      <c r="R2574" s="2" t="s">
        <v>184</v>
      </c>
      <c r="S2574" s="2" t="s">
        <v>201</v>
      </c>
      <c r="T2574" s="2" t="s">
        <v>75</v>
      </c>
      <c r="U2574" s="4">
        <f>0.005</f>
        <v>0.005</v>
      </c>
      <c r="V2574" s="2" t="s">
        <v>186</v>
      </c>
      <c r="W2574" s="2" t="s">
        <v>202</v>
      </c>
      <c r="X2574" s="2" t="s">
        <v>64</v>
      </c>
      <c r="Y2574" s="2" t="s">
        <v>65</v>
      </c>
      <c r="Z2574" s="2">
        <v>0</v>
      </c>
      <c r="AA2574" s="2"/>
      <c r="AB2574" s="2"/>
      <c r="AC2574" s="4">
        <f>P2574*U2574/1000000</f>
        <v>0.05</v>
      </c>
      <c r="AD2574" s="4">
        <f>AC2574*(1-Z2574/100)</f>
        <v>0.05</v>
      </c>
      <c r="AE2574" s="2" t="s">
        <v>66</v>
      </c>
      <c r="AF2574" s="2" t="s">
        <v>67</v>
      </c>
      <c r="AG2574" s="2" t="s">
        <v>68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3184</v>
      </c>
      <c r="B2575" s="2" t="s">
        <v>3178</v>
      </c>
      <c r="C2575" s="2" t="s">
        <v>47</v>
      </c>
      <c r="D2575" s="2" t="s">
        <v>2691</v>
      </c>
      <c r="E2575" s="2" t="s">
        <v>227</v>
      </c>
      <c r="F2575" s="2" t="s">
        <v>228</v>
      </c>
      <c r="G2575" s="2" t="s">
        <v>179</v>
      </c>
      <c r="H2575" s="2" t="s">
        <v>52</v>
      </c>
      <c r="I2575" s="2" t="s">
        <v>53</v>
      </c>
      <c r="J2575" s="2" t="s">
        <v>180</v>
      </c>
      <c r="K2575" s="2" t="s">
        <v>180</v>
      </c>
      <c r="L2575" s="2" t="s">
        <v>181</v>
      </c>
      <c r="M2575" s="2" t="s">
        <v>95</v>
      </c>
      <c r="N2575" s="3">
        <v>1000</v>
      </c>
      <c r="O2575" s="3" t="s">
        <v>182</v>
      </c>
      <c r="P2575" s="4">
        <f>IF(O2575="吨",N2575*1000,IF(O2575="万立方米",N2575*10000,""))</f>
        <v>10000000.0</v>
      </c>
      <c r="Q2575" s="2" t="s">
        <v>183</v>
      </c>
      <c r="R2575" s="2" t="s">
        <v>184</v>
      </c>
      <c r="S2575" s="2" t="s">
        <v>204</v>
      </c>
      <c r="T2575" s="2" t="s">
        <v>75</v>
      </c>
      <c r="U2575" s="4">
        <f>0.005</f>
        <v>0.005</v>
      </c>
      <c r="V2575" s="2" t="s">
        <v>186</v>
      </c>
      <c r="W2575" s="2" t="s">
        <v>205</v>
      </c>
      <c r="X2575" s="2" t="s">
        <v>64</v>
      </c>
      <c r="Y2575" s="2" t="s">
        <v>65</v>
      </c>
      <c r="Z2575" s="2">
        <v>0</v>
      </c>
      <c r="AA2575" s="2"/>
      <c r="AB2575" s="2"/>
      <c r="AC2575" s="4">
        <f>P2575*U2575/1000000</f>
        <v>0.05</v>
      </c>
      <c r="AD2575" s="4">
        <f>AC2575*(1-Z2575/100)</f>
        <v>0.05</v>
      </c>
      <c r="AE2575" s="2" t="s">
        <v>66</v>
      </c>
      <c r="AF2575" s="2" t="s">
        <v>67</v>
      </c>
      <c r="AG2575" s="2" t="s">
        <v>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3185</v>
      </c>
      <c r="B2576" s="2" t="s">
        <v>3178</v>
      </c>
      <c r="C2576" s="2" t="s">
        <v>47</v>
      </c>
      <c r="D2576" s="2" t="s">
        <v>2691</v>
      </c>
      <c r="E2576" s="2" t="s">
        <v>227</v>
      </c>
      <c r="F2576" s="2" t="s">
        <v>228</v>
      </c>
      <c r="G2576" s="2" t="s">
        <v>179</v>
      </c>
      <c r="H2576" s="2" t="s">
        <v>52</v>
      </c>
      <c r="I2576" s="2" t="s">
        <v>53</v>
      </c>
      <c r="J2576" s="2" t="s">
        <v>180</v>
      </c>
      <c r="K2576" s="2" t="s">
        <v>180</v>
      </c>
      <c r="L2576" s="2" t="s">
        <v>181</v>
      </c>
      <c r="M2576" s="2" t="s">
        <v>100</v>
      </c>
      <c r="N2576" s="3">
        <v>1000</v>
      </c>
      <c r="O2576" s="3" t="s">
        <v>182</v>
      </c>
      <c r="P2576" s="4">
        <f>IF(O2576="吨",N2576*1000,IF(O2576="万立方米",N2576*10000,""))</f>
        <v>10000000.0</v>
      </c>
      <c r="Q2576" s="2" t="s">
        <v>183</v>
      </c>
      <c r="R2576" s="2" t="s">
        <v>184</v>
      </c>
      <c r="S2576" s="2" t="s">
        <v>207</v>
      </c>
      <c r="T2576" s="2" t="s">
        <v>75</v>
      </c>
      <c r="U2576" s="4">
        <f>0.02</f>
        <v>0.02</v>
      </c>
      <c r="V2576" s="2" t="s">
        <v>186</v>
      </c>
      <c r="W2576" s="2" t="s">
        <v>208</v>
      </c>
      <c r="X2576" s="2" t="s">
        <v>64</v>
      </c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68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3186</v>
      </c>
      <c r="B2577" s="2" t="s">
        <v>3178</v>
      </c>
      <c r="C2577" s="2" t="s">
        <v>47</v>
      </c>
      <c r="D2577" s="2" t="s">
        <v>2691</v>
      </c>
      <c r="E2577" s="2" t="s">
        <v>227</v>
      </c>
      <c r="F2577" s="2" t="s">
        <v>228</v>
      </c>
      <c r="G2577" s="2" t="s">
        <v>179</v>
      </c>
      <c r="H2577" s="2" t="s">
        <v>52</v>
      </c>
      <c r="I2577" s="2"/>
      <c r="J2577" s="2"/>
      <c r="K2577" s="2" t="s">
        <v>147</v>
      </c>
      <c r="L2577" s="2" t="s">
        <v>148</v>
      </c>
      <c r="M2577" s="2" t="s">
        <v>104</v>
      </c>
      <c r="N2577" s="3"/>
      <c r="O2577" s="3"/>
      <c r="P2577" s="2"/>
      <c r="Q2577" s="2" t="s">
        <v>105</v>
      </c>
      <c r="R2577" s="2" t="s">
        <v>106</v>
      </c>
      <c r="S2577" s="2" t="s">
        <v>107</v>
      </c>
      <c r="T2577" s="2" t="s">
        <v>108</v>
      </c>
      <c r="U2577" s="2"/>
      <c r="V2577" s="2" t="s">
        <v>109</v>
      </c>
      <c r="W2577" s="2" t="s">
        <v>110</v>
      </c>
      <c r="X2577" s="2"/>
      <c r="Y2577" s="2" t="s">
        <v>65</v>
      </c>
      <c r="Z2577" s="2">
        <v>0</v>
      </c>
      <c r="AA2577" s="2"/>
      <c r="AB2577" s="2"/>
      <c r="AC2577" s="2"/>
      <c r="AD2577" s="2"/>
      <c r="AE2577" s="2" t="s">
        <v>123</v>
      </c>
      <c r="AF2577" s="2" t="s">
        <v>222</v>
      </c>
      <c r="AG2577" s="2" t="s">
        <v>223</v>
      </c>
      <c r="AH2577" s="2" t="s">
        <v>69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3187</v>
      </c>
      <c r="B2578" s="2" t="s">
        <v>3188</v>
      </c>
      <c r="C2578" s="2" t="s">
        <v>47</v>
      </c>
      <c r="D2578" s="2" t="s">
        <v>1018</v>
      </c>
      <c r="E2578" s="2" t="s">
        <v>227</v>
      </c>
      <c r="F2578" s="2" t="s">
        <v>228</v>
      </c>
      <c r="G2578" s="2" t="s">
        <v>179</v>
      </c>
      <c r="H2578" s="2" t="s">
        <v>229</v>
      </c>
      <c r="I2578" s="2" t="s">
        <v>53</v>
      </c>
      <c r="J2578" s="2" t="s">
        <v>476</v>
      </c>
      <c r="K2578" s="2" t="s">
        <v>180</v>
      </c>
      <c r="L2578" s="2" t="s">
        <v>181</v>
      </c>
      <c r="M2578" s="2" t="s">
        <v>56</v>
      </c>
      <c r="N2578" s="3">
        <v>451.68</v>
      </c>
      <c r="O2578" s="3" t="s">
        <v>182</v>
      </c>
      <c r="P2578" s="4">
        <f>IF(O2578="吨",N2578*1000,IF(O2578="万立方米",N2578*10000,""))</f>
        <v>4516800.0</v>
      </c>
      <c r="Q2578" s="2" t="s">
        <v>183</v>
      </c>
      <c r="R2578" s="2" t="s">
        <v>184</v>
      </c>
      <c r="S2578" s="2" t="s">
        <v>185</v>
      </c>
      <c r="T2578" s="2" t="s">
        <v>75</v>
      </c>
      <c r="U2578" s="4">
        <f>0.001</f>
        <v>0.001</v>
      </c>
      <c r="V2578" s="2" t="s">
        <v>186</v>
      </c>
      <c r="W2578" s="2" t="s">
        <v>187</v>
      </c>
      <c r="X2578" s="2" t="s">
        <v>64</v>
      </c>
      <c r="Y2578" s="2" t="s">
        <v>65</v>
      </c>
      <c r="Z2578" s="2">
        <v>0</v>
      </c>
      <c r="AA2578" s="2"/>
      <c r="AB2578" s="2"/>
      <c r="AC2578" s="4">
        <f>P2578*U2578/1000000</f>
        <v>0.0045168000000000005</v>
      </c>
      <c r="AD2578" s="4">
        <f>AC2578*(1-Z2578/100)</f>
        <v>0.0045168000000000005</v>
      </c>
      <c r="AE2578" s="2" t="s">
        <v>66</v>
      </c>
      <c r="AF2578" s="2" t="s">
        <v>67</v>
      </c>
      <c r="AG2578" s="2"/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3189</v>
      </c>
      <c r="B2579" s="2" t="s">
        <v>3188</v>
      </c>
      <c r="C2579" s="2" t="s">
        <v>47</v>
      </c>
      <c r="D2579" s="2" t="s">
        <v>1018</v>
      </c>
      <c r="E2579" s="2" t="s">
        <v>227</v>
      </c>
      <c r="F2579" s="2" t="s">
        <v>228</v>
      </c>
      <c r="G2579" s="2" t="s">
        <v>179</v>
      </c>
      <c r="H2579" s="2" t="s">
        <v>229</v>
      </c>
      <c r="I2579" s="2" t="s">
        <v>53</v>
      </c>
      <c r="J2579" s="2" t="s">
        <v>476</v>
      </c>
      <c r="K2579" s="2" t="s">
        <v>180</v>
      </c>
      <c r="L2579" s="2" t="s">
        <v>181</v>
      </c>
      <c r="M2579" s="2" t="s">
        <v>73</v>
      </c>
      <c r="N2579" s="3">
        <v>451.68</v>
      </c>
      <c r="O2579" s="3" t="s">
        <v>182</v>
      </c>
      <c r="P2579" s="4">
        <f>IF(O2579="吨",N2579*1000,IF(O2579="万立方米",N2579*10000,""))</f>
        <v>4516800.0</v>
      </c>
      <c r="Q2579" s="2" t="s">
        <v>183</v>
      </c>
      <c r="R2579" s="2" t="s">
        <v>184</v>
      </c>
      <c r="S2579" s="2" t="s">
        <v>189</v>
      </c>
      <c r="T2579" s="2" t="s">
        <v>75</v>
      </c>
      <c r="U2579" s="4">
        <f>0.35</f>
        <v>0.35</v>
      </c>
      <c r="V2579" s="2" t="s">
        <v>186</v>
      </c>
      <c r="W2579" s="2" t="s">
        <v>190</v>
      </c>
      <c r="X2579" s="2" t="s">
        <v>64</v>
      </c>
      <c r="Y2579" s="2" t="s">
        <v>65</v>
      </c>
      <c r="Z2579" s="2">
        <v>0</v>
      </c>
      <c r="AA2579" s="2"/>
      <c r="AB2579" s="2"/>
      <c r="AC2579" s="4">
        <f>P2579*U2579/1000000</f>
        <v>1.58088</v>
      </c>
      <c r="AD2579" s="4">
        <f>AC2579*(1-Z2579/100)</f>
        <v>1.58088</v>
      </c>
      <c r="AE2579" s="2" t="s">
        <v>66</v>
      </c>
      <c r="AF2579" s="2" t="s">
        <v>67</v>
      </c>
      <c r="AG2579" s="2"/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3190</v>
      </c>
      <c r="B2580" s="2" t="s">
        <v>3188</v>
      </c>
      <c r="C2580" s="2" t="s">
        <v>47</v>
      </c>
      <c r="D2580" s="2" t="s">
        <v>1018</v>
      </c>
      <c r="E2580" s="2" t="s">
        <v>227</v>
      </c>
      <c r="F2580" s="2" t="s">
        <v>228</v>
      </c>
      <c r="G2580" s="2" t="s">
        <v>179</v>
      </c>
      <c r="H2580" s="2" t="s">
        <v>229</v>
      </c>
      <c r="I2580" s="2" t="s">
        <v>53</v>
      </c>
      <c r="J2580" s="2" t="s">
        <v>476</v>
      </c>
      <c r="K2580" s="2" t="s">
        <v>180</v>
      </c>
      <c r="L2580" s="2" t="s">
        <v>181</v>
      </c>
      <c r="M2580" s="2" t="s">
        <v>78</v>
      </c>
      <c r="N2580" s="3">
        <v>451.68</v>
      </c>
      <c r="O2580" s="3" t="s">
        <v>182</v>
      </c>
      <c r="P2580" s="4">
        <f>IF(O2580="吨",N2580*1000,IF(O2580="万立方米",N2580*10000,""))</f>
        <v>4516800.0</v>
      </c>
      <c r="Q2580" s="2" t="s">
        <v>183</v>
      </c>
      <c r="R2580" s="2" t="s">
        <v>184</v>
      </c>
      <c r="S2580" s="2" t="s">
        <v>192</v>
      </c>
      <c r="T2580" s="2" t="s">
        <v>75</v>
      </c>
      <c r="U2580" s="4">
        <f>1.2</f>
        <v>1.2</v>
      </c>
      <c r="V2580" s="2" t="s">
        <v>186</v>
      </c>
      <c r="W2580" s="2" t="s">
        <v>193</v>
      </c>
      <c r="X2580" s="2" t="s">
        <v>64</v>
      </c>
      <c r="Y2580" s="2" t="s">
        <v>65</v>
      </c>
      <c r="Z2580" s="2">
        <v>0</v>
      </c>
      <c r="AA2580" s="2"/>
      <c r="AB2580" s="2"/>
      <c r="AC2580" s="4">
        <f>P2580*U2580/1000000</f>
        <v>5.42016</v>
      </c>
      <c r="AD2580" s="4">
        <f>AC2580*(1-Z2580/100)</f>
        <v>5.42016</v>
      </c>
      <c r="AE2580" s="2" t="s">
        <v>66</v>
      </c>
      <c r="AF2580" s="2" t="s">
        <v>67</v>
      </c>
      <c r="AG2580" s="2"/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3191</v>
      </c>
      <c r="B2581" s="2" t="s">
        <v>3188</v>
      </c>
      <c r="C2581" s="2" t="s">
        <v>47</v>
      </c>
      <c r="D2581" s="2" t="s">
        <v>1018</v>
      </c>
      <c r="E2581" s="2" t="s">
        <v>227</v>
      </c>
      <c r="F2581" s="2" t="s">
        <v>228</v>
      </c>
      <c r="G2581" s="2" t="s">
        <v>179</v>
      </c>
      <c r="H2581" s="2" t="s">
        <v>229</v>
      </c>
      <c r="I2581" s="2" t="s">
        <v>53</v>
      </c>
      <c r="J2581" s="2" t="s">
        <v>476</v>
      </c>
      <c r="K2581" s="2" t="s">
        <v>180</v>
      </c>
      <c r="L2581" s="2" t="s">
        <v>181</v>
      </c>
      <c r="M2581" s="2" t="s">
        <v>82</v>
      </c>
      <c r="N2581" s="3">
        <v>451.68</v>
      </c>
      <c r="O2581" s="3" t="s">
        <v>182</v>
      </c>
      <c r="P2581" s="4">
        <f>IF(O2581="吨",N2581*1000,IF(O2581="万立方米",N2581*10000,""))</f>
        <v>4516800.0</v>
      </c>
      <c r="Q2581" s="2" t="s">
        <v>183</v>
      </c>
      <c r="R2581" s="2" t="s">
        <v>184</v>
      </c>
      <c r="S2581" s="2" t="s">
        <v>195</v>
      </c>
      <c r="T2581" s="2" t="s">
        <v>75</v>
      </c>
      <c r="U2581" s="4">
        <f>0.002</f>
        <v>0.002</v>
      </c>
      <c r="V2581" s="2" t="s">
        <v>186</v>
      </c>
      <c r="W2581" s="2" t="s">
        <v>196</v>
      </c>
      <c r="X2581" s="2" t="s">
        <v>64</v>
      </c>
      <c r="Y2581" s="2" t="s">
        <v>65</v>
      </c>
      <c r="Z2581" s="2">
        <v>0</v>
      </c>
      <c r="AA2581" s="2"/>
      <c r="AB2581" s="2"/>
      <c r="AC2581" s="4">
        <f>P2581*U2581/1000000</f>
        <v>0.009033600000000001</v>
      </c>
      <c r="AD2581" s="4">
        <f>AC2581*(1-Z2581/100)</f>
        <v>0.009033600000000001</v>
      </c>
      <c r="AE2581" s="2" t="s">
        <v>66</v>
      </c>
      <c r="AF2581" s="2" t="s">
        <v>67</v>
      </c>
      <c r="AG2581" s="2"/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3192</v>
      </c>
      <c r="B2582" s="2" t="s">
        <v>3188</v>
      </c>
      <c r="C2582" s="2" t="s">
        <v>47</v>
      </c>
      <c r="D2582" s="2" t="s">
        <v>1018</v>
      </c>
      <c r="E2582" s="2" t="s">
        <v>227</v>
      </c>
      <c r="F2582" s="2" t="s">
        <v>228</v>
      </c>
      <c r="G2582" s="2" t="s">
        <v>179</v>
      </c>
      <c r="H2582" s="2" t="s">
        <v>229</v>
      </c>
      <c r="I2582" s="2" t="s">
        <v>53</v>
      </c>
      <c r="J2582" s="2" t="s">
        <v>476</v>
      </c>
      <c r="K2582" s="2" t="s">
        <v>180</v>
      </c>
      <c r="L2582" s="2" t="s">
        <v>181</v>
      </c>
      <c r="M2582" s="2" t="s">
        <v>86</v>
      </c>
      <c r="N2582" s="3">
        <v>451.68</v>
      </c>
      <c r="O2582" s="3" t="s">
        <v>182</v>
      </c>
      <c r="P2582" s="4">
        <f>IF(O2582="吨",N2582*1000,IF(O2582="万立方米",N2582*10000,""))</f>
        <v>4516800.0</v>
      </c>
      <c r="Q2582" s="2" t="s">
        <v>183</v>
      </c>
      <c r="R2582" s="2" t="s">
        <v>184</v>
      </c>
      <c r="S2582" s="2" t="s">
        <v>198</v>
      </c>
      <c r="T2582" s="2" t="s">
        <v>75</v>
      </c>
      <c r="U2582" s="4">
        <f>0.01</f>
        <v>0.01</v>
      </c>
      <c r="V2582" s="2" t="s">
        <v>186</v>
      </c>
      <c r="W2582" s="2" t="s">
        <v>199</v>
      </c>
      <c r="X2582" s="2" t="s">
        <v>64</v>
      </c>
      <c r="Y2582" s="2" t="s">
        <v>65</v>
      </c>
      <c r="Z2582" s="2">
        <v>0</v>
      </c>
      <c r="AA2582" s="2"/>
      <c r="AB2582" s="2"/>
      <c r="AC2582" s="4">
        <f>P2582*U2582/1000000</f>
        <v>0.045168</v>
      </c>
      <c r="AD2582" s="4">
        <f>AC2583*(1-AA2582/100)+(AC2582-AC2583)*(1-AB2582/100)</f>
        <v>0.045168</v>
      </c>
      <c r="AE2582" s="2" t="s">
        <v>66</v>
      </c>
      <c r="AF2582" s="2" t="s">
        <v>67</v>
      </c>
      <c r="AG2582" s="2"/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3193</v>
      </c>
      <c r="B2583" s="2" t="s">
        <v>3188</v>
      </c>
      <c r="C2583" s="2" t="s">
        <v>47</v>
      </c>
      <c r="D2583" s="2" t="s">
        <v>1018</v>
      </c>
      <c r="E2583" s="2" t="s">
        <v>227</v>
      </c>
      <c r="F2583" s="2" t="s">
        <v>228</v>
      </c>
      <c r="G2583" s="2" t="s">
        <v>179</v>
      </c>
      <c r="H2583" s="2" t="s">
        <v>229</v>
      </c>
      <c r="I2583" s="2" t="s">
        <v>53</v>
      </c>
      <c r="J2583" s="2" t="s">
        <v>476</v>
      </c>
      <c r="K2583" s="2" t="s">
        <v>180</v>
      </c>
      <c r="L2583" s="2" t="s">
        <v>181</v>
      </c>
      <c r="M2583" s="2" t="s">
        <v>91</v>
      </c>
      <c r="N2583" s="3">
        <v>451.68</v>
      </c>
      <c r="O2583" s="3" t="s">
        <v>182</v>
      </c>
      <c r="P2583" s="4">
        <f>IF(O2583="吨",N2583*1000,IF(O2583="万立方米",N2583*10000,""))</f>
        <v>4516800.0</v>
      </c>
      <c r="Q2583" s="2" t="s">
        <v>183</v>
      </c>
      <c r="R2583" s="2" t="s">
        <v>184</v>
      </c>
      <c r="S2583" s="2" t="s">
        <v>201</v>
      </c>
      <c r="T2583" s="2" t="s">
        <v>75</v>
      </c>
      <c r="U2583" s="4">
        <f>0.005</f>
        <v>0.005</v>
      </c>
      <c r="V2583" s="2" t="s">
        <v>186</v>
      </c>
      <c r="W2583" s="2" t="s">
        <v>202</v>
      </c>
      <c r="X2583" s="2" t="s">
        <v>64</v>
      </c>
      <c r="Y2583" s="2" t="s">
        <v>65</v>
      </c>
      <c r="Z2583" s="2">
        <v>0</v>
      </c>
      <c r="AA2583" s="2"/>
      <c r="AB2583" s="2"/>
      <c r="AC2583" s="4">
        <f>P2583*U2583/1000000</f>
        <v>0.022584</v>
      </c>
      <c r="AD2583" s="4">
        <f>AC2583*(1-Z2583/100)</f>
        <v>0.022584</v>
      </c>
      <c r="AE2583" s="2" t="s">
        <v>66</v>
      </c>
      <c r="AF2583" s="2" t="s">
        <v>67</v>
      </c>
      <c r="AG2583" s="2"/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3194</v>
      </c>
      <c r="B2584" s="2" t="s">
        <v>3188</v>
      </c>
      <c r="C2584" s="2" t="s">
        <v>47</v>
      </c>
      <c r="D2584" s="2" t="s">
        <v>1018</v>
      </c>
      <c r="E2584" s="2" t="s">
        <v>227</v>
      </c>
      <c r="F2584" s="2" t="s">
        <v>228</v>
      </c>
      <c r="G2584" s="2" t="s">
        <v>179</v>
      </c>
      <c r="H2584" s="2" t="s">
        <v>229</v>
      </c>
      <c r="I2584" s="2" t="s">
        <v>53</v>
      </c>
      <c r="J2584" s="2" t="s">
        <v>476</v>
      </c>
      <c r="K2584" s="2" t="s">
        <v>180</v>
      </c>
      <c r="L2584" s="2" t="s">
        <v>181</v>
      </c>
      <c r="M2584" s="2" t="s">
        <v>95</v>
      </c>
      <c r="N2584" s="3">
        <v>451.68</v>
      </c>
      <c r="O2584" s="3" t="s">
        <v>182</v>
      </c>
      <c r="P2584" s="4">
        <f>IF(O2584="吨",N2584*1000,IF(O2584="万立方米",N2584*10000,""))</f>
        <v>4516800.0</v>
      </c>
      <c r="Q2584" s="2" t="s">
        <v>183</v>
      </c>
      <c r="R2584" s="2" t="s">
        <v>184</v>
      </c>
      <c r="S2584" s="2" t="s">
        <v>204</v>
      </c>
      <c r="T2584" s="2" t="s">
        <v>75</v>
      </c>
      <c r="U2584" s="4">
        <f>0.005</f>
        <v>0.005</v>
      </c>
      <c r="V2584" s="2" t="s">
        <v>186</v>
      </c>
      <c r="W2584" s="2" t="s">
        <v>205</v>
      </c>
      <c r="X2584" s="2" t="s">
        <v>64</v>
      </c>
      <c r="Y2584" s="2" t="s">
        <v>65</v>
      </c>
      <c r="Z2584" s="2">
        <v>0</v>
      </c>
      <c r="AA2584" s="2"/>
      <c r="AB2584" s="2"/>
      <c r="AC2584" s="4">
        <f>P2584*U2584/1000000</f>
        <v>0.022584</v>
      </c>
      <c r="AD2584" s="4">
        <f>AC2584*(1-Z2584/100)</f>
        <v>0.022584</v>
      </c>
      <c r="AE2584" s="2" t="s">
        <v>66</v>
      </c>
      <c r="AF2584" s="2" t="s">
        <v>67</v>
      </c>
      <c r="AG2584" s="2"/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3195</v>
      </c>
      <c r="B2585" s="2" t="s">
        <v>3188</v>
      </c>
      <c r="C2585" s="2" t="s">
        <v>47</v>
      </c>
      <c r="D2585" s="2" t="s">
        <v>1018</v>
      </c>
      <c r="E2585" s="2" t="s">
        <v>227</v>
      </c>
      <c r="F2585" s="2" t="s">
        <v>228</v>
      </c>
      <c r="G2585" s="2" t="s">
        <v>179</v>
      </c>
      <c r="H2585" s="2" t="s">
        <v>229</v>
      </c>
      <c r="I2585" s="2" t="s">
        <v>53</v>
      </c>
      <c r="J2585" s="2" t="s">
        <v>476</v>
      </c>
      <c r="K2585" s="2" t="s">
        <v>180</v>
      </c>
      <c r="L2585" s="2" t="s">
        <v>181</v>
      </c>
      <c r="M2585" s="2" t="s">
        <v>100</v>
      </c>
      <c r="N2585" s="3">
        <v>451.68</v>
      </c>
      <c r="O2585" s="3" t="s">
        <v>182</v>
      </c>
      <c r="P2585" s="4">
        <f>IF(O2585="吨",N2585*1000,IF(O2585="万立方米",N2585*10000,""))</f>
        <v>4516800.0</v>
      </c>
      <c r="Q2585" s="2" t="s">
        <v>183</v>
      </c>
      <c r="R2585" s="2" t="s">
        <v>184</v>
      </c>
      <c r="S2585" s="2" t="s">
        <v>207</v>
      </c>
      <c r="T2585" s="2" t="s">
        <v>75</v>
      </c>
      <c r="U2585" s="4">
        <f>0.02</f>
        <v>0.02</v>
      </c>
      <c r="V2585" s="2" t="s">
        <v>186</v>
      </c>
      <c r="W2585" s="2" t="s">
        <v>208</v>
      </c>
      <c r="X2585" s="2" t="s">
        <v>64</v>
      </c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/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3196</v>
      </c>
      <c r="B2586" s="2" t="s">
        <v>3188</v>
      </c>
      <c r="C2586" s="2" t="s">
        <v>47</v>
      </c>
      <c r="D2586" s="2" t="s">
        <v>1018</v>
      </c>
      <c r="E2586" s="2" t="s">
        <v>227</v>
      </c>
      <c r="F2586" s="2" t="s">
        <v>228</v>
      </c>
      <c r="G2586" s="2" t="s">
        <v>179</v>
      </c>
      <c r="H2586" s="2" t="s">
        <v>229</v>
      </c>
      <c r="I2586" s="2"/>
      <c r="J2586" s="2"/>
      <c r="K2586" s="2"/>
      <c r="L2586" s="2"/>
      <c r="M2586" s="2" t="s">
        <v>104</v>
      </c>
      <c r="N2586" s="3"/>
      <c r="O2586" s="3"/>
      <c r="P2586" s="4">
        <v>0.0</v>
      </c>
      <c r="Q2586" s="2" t="s">
        <v>105</v>
      </c>
      <c r="R2586" s="2" t="s">
        <v>106</v>
      </c>
      <c r="S2586" s="2" t="s">
        <v>107</v>
      </c>
      <c r="T2586" s="2" t="s">
        <v>108</v>
      </c>
      <c r="U2586" s="4">
        <f>0.0</f>
        <v>0.0</v>
      </c>
      <c r="V2586" s="2" t="s">
        <v>109</v>
      </c>
      <c r="W2586" s="2" t="s">
        <v>110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134</v>
      </c>
      <c r="AH2586" s="2" t="s">
        <v>69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3197</v>
      </c>
      <c r="B2587" s="2" t="s">
        <v>3198</v>
      </c>
      <c r="C2587" s="2" t="s">
        <v>47</v>
      </c>
      <c r="D2587" s="2" t="s">
        <v>334</v>
      </c>
      <c r="E2587" s="2" t="s">
        <v>213</v>
      </c>
      <c r="F2587" s="2" t="s">
        <v>228</v>
      </c>
      <c r="G2587" s="2" t="s">
        <v>117</v>
      </c>
      <c r="H2587" s="2" t="s">
        <v>138</v>
      </c>
      <c r="I2587" s="2" t="s">
        <v>53</v>
      </c>
      <c r="J2587" s="2" t="s">
        <v>230</v>
      </c>
      <c r="K2587" s="2" t="s">
        <v>55</v>
      </c>
      <c r="L2587" s="2" t="s">
        <v>51</v>
      </c>
      <c r="M2587" s="2" t="s">
        <v>56</v>
      </c>
      <c r="N2587" s="3">
        <v>224258.2</v>
      </c>
      <c r="O2587" s="3" t="s">
        <v>57</v>
      </c>
      <c r="P2587" s="4">
        <f>IF(O2587="吨",N2587*1000,IF(O2587="万立方米",N2587*10000,""))</f>
        <v>224258200.0</v>
      </c>
      <c r="Q2587" s="2" t="s">
        <v>58</v>
      </c>
      <c r="R2587" s="2" t="s">
        <v>59</v>
      </c>
      <c r="S2587" s="2" t="s">
        <v>60</v>
      </c>
      <c r="T2587" s="2" t="s">
        <v>61</v>
      </c>
      <c r="U2587" s="4">
        <f>0.06</f>
        <v>0.06</v>
      </c>
      <c r="V2587" s="2" t="s">
        <v>62</v>
      </c>
      <c r="W2587" s="2" t="s">
        <v>63</v>
      </c>
      <c r="X2587" s="2" t="s">
        <v>64</v>
      </c>
      <c r="Y2587" s="2" t="s">
        <v>65</v>
      </c>
      <c r="Z2587" s="2">
        <v>0</v>
      </c>
      <c r="AA2587" s="2"/>
      <c r="AB2587" s="2"/>
      <c r="AC2587" s="4">
        <f>P2587*U2587/1000000</f>
        <v>13.455492</v>
      </c>
      <c r="AD2587" s="4">
        <f>AC2587*(1-Z2587/100)</f>
        <v>13.455492</v>
      </c>
      <c r="AE2587" s="2" t="s">
        <v>66</v>
      </c>
      <c r="AF2587" s="2" t="s">
        <v>67</v>
      </c>
      <c r="AG2587" s="2" t="s">
        <v>68</v>
      </c>
      <c r="AH2587" s="2" t="s">
        <v>69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3199</v>
      </c>
      <c r="B2588" s="2" t="s">
        <v>3198</v>
      </c>
      <c r="C2588" s="2" t="s">
        <v>47</v>
      </c>
      <c r="D2588" s="2" t="s">
        <v>334</v>
      </c>
      <c r="E2588" s="2" t="s">
        <v>213</v>
      </c>
      <c r="F2588" s="2" t="s">
        <v>228</v>
      </c>
      <c r="G2588" s="2" t="s">
        <v>117</v>
      </c>
      <c r="H2588" s="2" t="s">
        <v>138</v>
      </c>
      <c r="I2588" s="2" t="s">
        <v>53</v>
      </c>
      <c r="J2588" s="2" t="s">
        <v>230</v>
      </c>
      <c r="K2588" s="2" t="s">
        <v>55</v>
      </c>
      <c r="L2588" s="2" t="s">
        <v>51</v>
      </c>
      <c r="M2588" s="2" t="s">
        <v>73</v>
      </c>
      <c r="N2588" s="3">
        <v>224258.2</v>
      </c>
      <c r="O2588" s="3" t="s">
        <v>57</v>
      </c>
      <c r="P2588" s="4">
        <f>IF(O2588="吨",N2588*1000,IF(O2588="万立方米",N2588*10000,""))</f>
        <v>224258200.0</v>
      </c>
      <c r="Q2588" s="2" t="s">
        <v>58</v>
      </c>
      <c r="R2588" s="2" t="s">
        <v>59</v>
      </c>
      <c r="S2588" s="2" t="s">
        <v>74</v>
      </c>
      <c r="T2588" s="2" t="s">
        <v>75</v>
      </c>
      <c r="U2588" s="4">
        <f>1.5</f>
        <v>1.5</v>
      </c>
      <c r="V2588" s="2" t="s">
        <v>62</v>
      </c>
      <c r="W2588" s="2" t="s">
        <v>76</v>
      </c>
      <c r="X2588" s="2" t="s">
        <v>64</v>
      </c>
      <c r="Y2588" s="2" t="s">
        <v>65</v>
      </c>
      <c r="Z2588" s="2">
        <v>0</v>
      </c>
      <c r="AA2588" s="2"/>
      <c r="AB2588" s="2"/>
      <c r="AC2588" s="4">
        <f>P2588*U2588/1000000</f>
        <v>336.3873</v>
      </c>
      <c r="AD2588" s="4">
        <f>AC2588*(1-Z2588/100)</f>
        <v>336.3873</v>
      </c>
      <c r="AE2588" s="2" t="s">
        <v>66</v>
      </c>
      <c r="AF2588" s="2" t="s">
        <v>67</v>
      </c>
      <c r="AG2588" s="2" t="s">
        <v>68</v>
      </c>
      <c r="AH2588" s="2" t="s">
        <v>69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3200</v>
      </c>
      <c r="B2589" s="2" t="s">
        <v>3198</v>
      </c>
      <c r="C2589" s="2" t="s">
        <v>47</v>
      </c>
      <c r="D2589" s="2" t="s">
        <v>334</v>
      </c>
      <c r="E2589" s="2" t="s">
        <v>213</v>
      </c>
      <c r="F2589" s="2" t="s">
        <v>228</v>
      </c>
      <c r="G2589" s="2" t="s">
        <v>117</v>
      </c>
      <c r="H2589" s="2" t="s">
        <v>138</v>
      </c>
      <c r="I2589" s="2" t="s">
        <v>53</v>
      </c>
      <c r="J2589" s="2" t="s">
        <v>230</v>
      </c>
      <c r="K2589" s="2" t="s">
        <v>55</v>
      </c>
      <c r="L2589" s="2" t="s">
        <v>51</v>
      </c>
      <c r="M2589" s="2" t="s">
        <v>78</v>
      </c>
      <c r="N2589" s="3">
        <v>224258.2</v>
      </c>
      <c r="O2589" s="3" t="s">
        <v>57</v>
      </c>
      <c r="P2589" s="4">
        <f>IF(O2589="吨",N2589*1000,IF(O2589="万立方米",N2589*10000,""))</f>
        <v>224258200.0</v>
      </c>
      <c r="Q2589" s="2" t="s">
        <v>58</v>
      </c>
      <c r="R2589" s="2" t="s">
        <v>59</v>
      </c>
      <c r="S2589" s="2" t="s">
        <v>79</v>
      </c>
      <c r="T2589" s="2" t="s">
        <v>75</v>
      </c>
      <c r="U2589" s="4">
        <f>6.0</f>
        <v>6.0</v>
      </c>
      <c r="V2589" s="2" t="s">
        <v>62</v>
      </c>
      <c r="W2589" s="2" t="s">
        <v>80</v>
      </c>
      <c r="X2589" s="2" t="s">
        <v>64</v>
      </c>
      <c r="Y2589" s="2" t="s">
        <v>65</v>
      </c>
      <c r="Z2589" s="2">
        <v>0</v>
      </c>
      <c r="AA2589" s="2"/>
      <c r="AB2589" s="2"/>
      <c r="AC2589" s="4">
        <f>P2589*U2589/1000000</f>
        <v>1345.5492</v>
      </c>
      <c r="AD2589" s="4">
        <f>AC2589*(1-Z2589/100)</f>
        <v>1345.5492</v>
      </c>
      <c r="AE2589" s="2" t="s">
        <v>66</v>
      </c>
      <c r="AF2589" s="2" t="s">
        <v>67</v>
      </c>
      <c r="AG2589" s="2" t="s">
        <v>68</v>
      </c>
      <c r="AH2589" s="2" t="s">
        <v>69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3201</v>
      </c>
      <c r="B2590" s="2" t="s">
        <v>3198</v>
      </c>
      <c r="C2590" s="2" t="s">
        <v>47</v>
      </c>
      <c r="D2590" s="2" t="s">
        <v>334</v>
      </c>
      <c r="E2590" s="2" t="s">
        <v>213</v>
      </c>
      <c r="F2590" s="2" t="s">
        <v>228</v>
      </c>
      <c r="G2590" s="2" t="s">
        <v>117</v>
      </c>
      <c r="H2590" s="2" t="s">
        <v>138</v>
      </c>
      <c r="I2590" s="2" t="s">
        <v>53</v>
      </c>
      <c r="J2590" s="2" t="s">
        <v>230</v>
      </c>
      <c r="K2590" s="2" t="s">
        <v>55</v>
      </c>
      <c r="L2590" s="2" t="s">
        <v>51</v>
      </c>
      <c r="M2590" s="2" t="s">
        <v>82</v>
      </c>
      <c r="N2590" s="3">
        <v>224258.2</v>
      </c>
      <c r="O2590" s="3" t="s">
        <v>57</v>
      </c>
      <c r="P2590" s="4">
        <f>IF(O2590="吨",N2590*1000,IF(O2590="万立方米",N2590*10000,""))</f>
        <v>224258200.0</v>
      </c>
      <c r="Q2590" s="2" t="s">
        <v>58</v>
      </c>
      <c r="R2590" s="2" t="s">
        <v>59</v>
      </c>
      <c r="S2590" s="2" t="s">
        <v>83</v>
      </c>
      <c r="T2590" s="2" t="s">
        <v>61</v>
      </c>
      <c r="U2590" s="4">
        <f>0.35</f>
        <v>0.35</v>
      </c>
      <c r="V2590" s="2" t="s">
        <v>62</v>
      </c>
      <c r="W2590" s="2" t="s">
        <v>84</v>
      </c>
      <c r="X2590" s="2" t="s">
        <v>64</v>
      </c>
      <c r="Y2590" s="2" t="s">
        <v>65</v>
      </c>
      <c r="Z2590" s="2">
        <v>0</v>
      </c>
      <c r="AA2590" s="2"/>
      <c r="AB2590" s="2"/>
      <c r="AC2590" s="4">
        <f>P2590*U2590/1000000</f>
        <v>78.49037</v>
      </c>
      <c r="AD2590" s="4">
        <f>AC2590*(1-Z2590/100)</f>
        <v>78.49037</v>
      </c>
      <c r="AE2590" s="2" t="s">
        <v>66</v>
      </c>
      <c r="AF2590" s="2" t="s">
        <v>67</v>
      </c>
      <c r="AG2590" s="2" t="s">
        <v>68</v>
      </c>
      <c r="AH2590" s="2" t="s">
        <v>69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3202</v>
      </c>
      <c r="B2591" s="2" t="s">
        <v>3198</v>
      </c>
      <c r="C2591" s="2" t="s">
        <v>47</v>
      </c>
      <c r="D2591" s="2" t="s">
        <v>334</v>
      </c>
      <c r="E2591" s="2" t="s">
        <v>213</v>
      </c>
      <c r="F2591" s="2" t="s">
        <v>228</v>
      </c>
      <c r="G2591" s="2" t="s">
        <v>117</v>
      </c>
      <c r="H2591" s="2" t="s">
        <v>138</v>
      </c>
      <c r="I2591" s="2" t="s">
        <v>53</v>
      </c>
      <c r="J2591" s="2" t="s">
        <v>230</v>
      </c>
      <c r="K2591" s="2" t="s">
        <v>55</v>
      </c>
      <c r="L2591" s="2" t="s">
        <v>51</v>
      </c>
      <c r="M2591" s="2" t="s">
        <v>86</v>
      </c>
      <c r="N2591" s="3">
        <v>224258.2</v>
      </c>
      <c r="O2591" s="3" t="s">
        <v>57</v>
      </c>
      <c r="P2591" s="4">
        <f>IF(O2591="吨",N2591*1000,IF(O2591="万立方米",N2591*10000,""))</f>
        <v>224258200.0</v>
      </c>
      <c r="Q2591" s="2" t="s">
        <v>58</v>
      </c>
      <c r="R2591" s="2" t="s">
        <v>59</v>
      </c>
      <c r="S2591" s="2" t="s">
        <v>87</v>
      </c>
      <c r="T2591" s="2" t="s">
        <v>88</v>
      </c>
      <c r="U2591" s="4">
        <f>0.75</f>
        <v>0.75</v>
      </c>
      <c r="V2591" s="2" t="s">
        <v>62</v>
      </c>
      <c r="W2591" s="2" t="s">
        <v>89</v>
      </c>
      <c r="X2591" s="2" t="s">
        <v>64</v>
      </c>
      <c r="Y2591" s="2" t="s">
        <v>65</v>
      </c>
      <c r="Z2591" s="2">
        <v>0</v>
      </c>
      <c r="AA2591" s="2"/>
      <c r="AB2591" s="2"/>
      <c r="AC2591" s="4">
        <f>P2591*U2591/1000000</f>
        <v>168.19365</v>
      </c>
      <c r="AD2591" s="4">
        <f>AC2592*(1-AA2591/100)+(AC2591-AC2592)*(1-AB2591/100)</f>
        <v>168.19365</v>
      </c>
      <c r="AE2591" s="2" t="s">
        <v>66</v>
      </c>
      <c r="AF2591" s="2" t="s">
        <v>67</v>
      </c>
      <c r="AG2591" s="2" t="s">
        <v>68</v>
      </c>
      <c r="AH2591" s="2" t="s">
        <v>69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3203</v>
      </c>
      <c r="B2592" s="2" t="s">
        <v>3198</v>
      </c>
      <c r="C2592" s="2" t="s">
        <v>47</v>
      </c>
      <c r="D2592" s="2" t="s">
        <v>334</v>
      </c>
      <c r="E2592" s="2" t="s">
        <v>213</v>
      </c>
      <c r="F2592" s="2" t="s">
        <v>228</v>
      </c>
      <c r="G2592" s="2" t="s">
        <v>117</v>
      </c>
      <c r="H2592" s="2" t="s">
        <v>138</v>
      </c>
      <c r="I2592" s="2" t="s">
        <v>53</v>
      </c>
      <c r="J2592" s="2" t="s">
        <v>230</v>
      </c>
      <c r="K2592" s="2" t="s">
        <v>55</v>
      </c>
      <c r="L2592" s="2" t="s">
        <v>51</v>
      </c>
      <c r="M2592" s="2" t="s">
        <v>91</v>
      </c>
      <c r="N2592" s="3">
        <v>224258.2</v>
      </c>
      <c r="O2592" s="3" t="s">
        <v>57</v>
      </c>
      <c r="P2592" s="4">
        <f>IF(O2592="吨",N2592*1000,IF(O2592="万立方米",N2592*10000,""))</f>
        <v>224258200.0</v>
      </c>
      <c r="Q2592" s="2" t="s">
        <v>58</v>
      </c>
      <c r="R2592" s="2" t="s">
        <v>59</v>
      </c>
      <c r="S2592" s="2" t="s">
        <v>92</v>
      </c>
      <c r="T2592" s="2" t="s">
        <v>88</v>
      </c>
      <c r="U2592" s="4">
        <f>0.75</f>
        <v>0.75</v>
      </c>
      <c r="V2592" s="2" t="s">
        <v>62</v>
      </c>
      <c r="W2592" s="2" t="s">
        <v>93</v>
      </c>
      <c r="X2592" s="2" t="s">
        <v>64</v>
      </c>
      <c r="Y2592" s="2" t="s">
        <v>65</v>
      </c>
      <c r="Z2592" s="2">
        <v>0</v>
      </c>
      <c r="AA2592" s="2"/>
      <c r="AB2592" s="2"/>
      <c r="AC2592" s="4">
        <f>P2592*U2592/1000000</f>
        <v>168.19365</v>
      </c>
      <c r="AD2592" s="4">
        <f>AC2592*(1-Z2592/100)</f>
        <v>168.19365</v>
      </c>
      <c r="AE2592" s="2" t="s">
        <v>66</v>
      </c>
      <c r="AF2592" s="2" t="s">
        <v>67</v>
      </c>
      <c r="AG2592" s="2" t="s">
        <v>68</v>
      </c>
      <c r="AH2592" s="2" t="s">
        <v>69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3204</v>
      </c>
      <c r="B2593" s="2" t="s">
        <v>3198</v>
      </c>
      <c r="C2593" s="2" t="s">
        <v>47</v>
      </c>
      <c r="D2593" s="2" t="s">
        <v>334</v>
      </c>
      <c r="E2593" s="2" t="s">
        <v>213</v>
      </c>
      <c r="F2593" s="2" t="s">
        <v>228</v>
      </c>
      <c r="G2593" s="2" t="s">
        <v>117</v>
      </c>
      <c r="H2593" s="2" t="s">
        <v>138</v>
      </c>
      <c r="I2593" s="2" t="s">
        <v>53</v>
      </c>
      <c r="J2593" s="2" t="s">
        <v>230</v>
      </c>
      <c r="K2593" s="2" t="s">
        <v>55</v>
      </c>
      <c r="L2593" s="2" t="s">
        <v>51</v>
      </c>
      <c r="M2593" s="2" t="s">
        <v>95</v>
      </c>
      <c r="N2593" s="3">
        <v>224258.2</v>
      </c>
      <c r="O2593" s="3" t="s">
        <v>57</v>
      </c>
      <c r="P2593" s="4">
        <f>IF(O2593="吨",N2593*1000,IF(O2593="万立方米",N2593*10000,""))</f>
        <v>224258200.0</v>
      </c>
      <c r="Q2593" s="2" t="s">
        <v>58</v>
      </c>
      <c r="R2593" s="2" t="s">
        <v>59</v>
      </c>
      <c r="S2593" s="2" t="s">
        <v>96</v>
      </c>
      <c r="T2593" s="2" t="s">
        <v>97</v>
      </c>
      <c r="U2593" s="4">
        <f>1.7</f>
        <v>1.7</v>
      </c>
      <c r="V2593" s="2" t="s">
        <v>62</v>
      </c>
      <c r="W2593" s="2" t="s">
        <v>98</v>
      </c>
      <c r="X2593" s="2" t="s">
        <v>64</v>
      </c>
      <c r="Y2593" s="2" t="s">
        <v>65</v>
      </c>
      <c r="Z2593" s="2">
        <v>0</v>
      </c>
      <c r="AA2593" s="2"/>
      <c r="AB2593" s="2"/>
      <c r="AC2593" s="4">
        <f>P2593*U2593/1000000</f>
        <v>381.23894</v>
      </c>
      <c r="AD2593" s="4">
        <f>AC2593*(1-Z2593/100)</f>
        <v>381.23894</v>
      </c>
      <c r="AE2593" s="2" t="s">
        <v>66</v>
      </c>
      <c r="AF2593" s="2" t="s">
        <v>67</v>
      </c>
      <c r="AG2593" s="2" t="s">
        <v>68</v>
      </c>
      <c r="AH2593" s="2" t="s">
        <v>69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3205</v>
      </c>
      <c r="B2594" s="2" t="s">
        <v>3198</v>
      </c>
      <c r="C2594" s="2" t="s">
        <v>47</v>
      </c>
      <c r="D2594" s="2" t="s">
        <v>334</v>
      </c>
      <c r="E2594" s="2" t="s">
        <v>213</v>
      </c>
      <c r="F2594" s="2" t="s">
        <v>228</v>
      </c>
      <c r="G2594" s="2" t="s">
        <v>117</v>
      </c>
      <c r="H2594" s="2" t="s">
        <v>138</v>
      </c>
      <c r="I2594" s="2" t="s">
        <v>53</v>
      </c>
      <c r="J2594" s="2" t="s">
        <v>230</v>
      </c>
      <c r="K2594" s="2" t="s">
        <v>55</v>
      </c>
      <c r="L2594" s="2" t="s">
        <v>51</v>
      </c>
      <c r="M2594" s="2" t="s">
        <v>100</v>
      </c>
      <c r="N2594" s="3">
        <v>224258.2</v>
      </c>
      <c r="O2594" s="3" t="s">
        <v>57</v>
      </c>
      <c r="P2594" s="4">
        <f>IF(O2594="吨",N2594*1000,IF(O2594="万立方米",N2594*10000,""))</f>
        <v>224258200.0</v>
      </c>
      <c r="Q2594" s="2" t="s">
        <v>58</v>
      </c>
      <c r="R2594" s="2" t="s">
        <v>59</v>
      </c>
      <c r="S2594" s="2" t="s">
        <v>101</v>
      </c>
      <c r="T2594" s="2" t="s">
        <v>75</v>
      </c>
      <c r="U2594" s="4">
        <f>0.12</f>
        <v>0.12</v>
      </c>
      <c r="V2594" s="2" t="s">
        <v>62</v>
      </c>
      <c r="W2594" s="2" t="s">
        <v>102</v>
      </c>
      <c r="X2594" s="2" t="s">
        <v>64</v>
      </c>
      <c r="Y2594" s="2" t="s">
        <v>65</v>
      </c>
      <c r="Z2594" s="2">
        <v>0</v>
      </c>
      <c r="AA2594" s="2"/>
      <c r="AB2594" s="2"/>
      <c r="AC2594" s="4">
        <f>P2594*U2594/1000000</f>
        <v>26.910984</v>
      </c>
      <c r="AD2594" s="4">
        <f>AC2594*(1-Z2594/100)</f>
        <v>26.910984</v>
      </c>
      <c r="AE2594" s="2" t="s">
        <v>66</v>
      </c>
      <c r="AF2594" s="2" t="s">
        <v>67</v>
      </c>
      <c r="AG2594" s="2" t="s">
        <v>68</v>
      </c>
      <c r="AH2594" s="2" t="s">
        <v>69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3206</v>
      </c>
      <c r="B2595" s="2" t="s">
        <v>3198</v>
      </c>
      <c r="C2595" s="2" t="s">
        <v>47</v>
      </c>
      <c r="D2595" s="2" t="s">
        <v>334</v>
      </c>
      <c r="E2595" s="2" t="s">
        <v>213</v>
      </c>
      <c r="F2595" s="2" t="s">
        <v>228</v>
      </c>
      <c r="G2595" s="2" t="s">
        <v>117</v>
      </c>
      <c r="H2595" s="2" t="s">
        <v>138</v>
      </c>
      <c r="I2595" s="2"/>
      <c r="J2595" s="2"/>
      <c r="K2595" s="2" t="s">
        <v>147</v>
      </c>
      <c r="L2595" s="2" t="s">
        <v>253</v>
      </c>
      <c r="M2595" s="2" t="s">
        <v>104</v>
      </c>
      <c r="N2595" s="3"/>
      <c r="O2595" s="3"/>
      <c r="P2595" s="2"/>
      <c r="Q2595" s="2" t="s">
        <v>105</v>
      </c>
      <c r="R2595" s="2" t="s">
        <v>106</v>
      </c>
      <c r="S2595" s="2" t="s">
        <v>107</v>
      </c>
      <c r="T2595" s="2" t="s">
        <v>108</v>
      </c>
      <c r="U2595" s="2"/>
      <c r="V2595" s="2" t="s">
        <v>109</v>
      </c>
      <c r="W2595" s="2" t="s">
        <v>110</v>
      </c>
      <c r="X2595" s="2"/>
      <c r="Y2595" s="2" t="s">
        <v>65</v>
      </c>
      <c r="Z2595" s="2">
        <v>0</v>
      </c>
      <c r="AA2595" s="2"/>
      <c r="AB2595" s="2"/>
      <c r="AC2595" s="2"/>
      <c r="AD2595" s="2"/>
      <c r="AE2595" s="2" t="s">
        <v>123</v>
      </c>
      <c r="AF2595" s="2" t="s">
        <v>222</v>
      </c>
      <c r="AG2595" s="2" t="s">
        <v>223</v>
      </c>
      <c r="AH2595" s="2" t="s">
        <v>69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3207</v>
      </c>
      <c r="B2596" s="2" t="s">
        <v>3208</v>
      </c>
      <c r="C2596" s="2" t="s">
        <v>47</v>
      </c>
      <c r="D2596" s="2" t="s">
        <v>3209</v>
      </c>
      <c r="E2596" s="2" t="s">
        <v>731</v>
      </c>
      <c r="F2596" s="2" t="s">
        <v>228</v>
      </c>
      <c r="G2596" s="2" t="s">
        <v>117</v>
      </c>
      <c r="H2596" s="2" t="s">
        <v>52</v>
      </c>
      <c r="I2596" s="2" t="s">
        <v>53</v>
      </c>
      <c r="J2596" s="2" t="s">
        <v>230</v>
      </c>
      <c r="K2596" s="2" t="s">
        <v>55</v>
      </c>
      <c r="L2596" s="2" t="s">
        <v>51</v>
      </c>
      <c r="M2596" s="2" t="s">
        <v>56</v>
      </c>
      <c r="N2596" s="3">
        <v>135019</v>
      </c>
      <c r="O2596" s="3" t="s">
        <v>57</v>
      </c>
      <c r="P2596" s="4">
        <f>IF(O2596="吨",N2596*1000,IF(O2596="万立方米",N2596*10000,""))</f>
        <v>135019000.0</v>
      </c>
      <c r="Q2596" s="2" t="s">
        <v>58</v>
      </c>
      <c r="R2596" s="2" t="s">
        <v>59</v>
      </c>
      <c r="S2596" s="2" t="s">
        <v>60</v>
      </c>
      <c r="T2596" s="2" t="s">
        <v>61</v>
      </c>
      <c r="U2596" s="4">
        <f>0.06</f>
        <v>0.06</v>
      </c>
      <c r="V2596" s="2" t="s">
        <v>62</v>
      </c>
      <c r="W2596" s="2" t="s">
        <v>63</v>
      </c>
      <c r="X2596" s="2" t="s">
        <v>64</v>
      </c>
      <c r="Y2596" s="2" t="s">
        <v>65</v>
      </c>
      <c r="Z2596" s="2">
        <v>0</v>
      </c>
      <c r="AA2596" s="2"/>
      <c r="AB2596" s="2"/>
      <c r="AC2596" s="4">
        <f>P2596*U2596/1000000</f>
        <v>8.10114</v>
      </c>
      <c r="AD2596" s="4">
        <f>AC2596*(1-Z2596/100)</f>
        <v>8.10114</v>
      </c>
      <c r="AE2596" s="2" t="s">
        <v>66</v>
      </c>
      <c r="AF2596" s="2" t="s">
        <v>67</v>
      </c>
      <c r="AG2596" s="2"/>
      <c r="AH2596" s="2" t="s">
        <v>69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3210</v>
      </c>
      <c r="B2597" s="2" t="s">
        <v>3208</v>
      </c>
      <c r="C2597" s="2" t="s">
        <v>47</v>
      </c>
      <c r="D2597" s="2" t="s">
        <v>3209</v>
      </c>
      <c r="E2597" s="2" t="s">
        <v>731</v>
      </c>
      <c r="F2597" s="2" t="s">
        <v>228</v>
      </c>
      <c r="G2597" s="2" t="s">
        <v>117</v>
      </c>
      <c r="H2597" s="2" t="s">
        <v>52</v>
      </c>
      <c r="I2597" s="2" t="s">
        <v>53</v>
      </c>
      <c r="J2597" s="2" t="s">
        <v>230</v>
      </c>
      <c r="K2597" s="2" t="s">
        <v>55</v>
      </c>
      <c r="L2597" s="2" t="s">
        <v>51</v>
      </c>
      <c r="M2597" s="2" t="s">
        <v>73</v>
      </c>
      <c r="N2597" s="3">
        <v>135019</v>
      </c>
      <c r="O2597" s="3" t="s">
        <v>57</v>
      </c>
      <c r="P2597" s="4">
        <f>IF(O2597="吨",N2597*1000,IF(O2597="万立方米",N2597*10000,""))</f>
        <v>135019000.0</v>
      </c>
      <c r="Q2597" s="2" t="s">
        <v>58</v>
      </c>
      <c r="R2597" s="2" t="s">
        <v>59</v>
      </c>
      <c r="S2597" s="2" t="s">
        <v>74</v>
      </c>
      <c r="T2597" s="2" t="s">
        <v>75</v>
      </c>
      <c r="U2597" s="4">
        <f>1.5</f>
        <v>1.5</v>
      </c>
      <c r="V2597" s="2" t="s">
        <v>62</v>
      </c>
      <c r="W2597" s="2" t="s">
        <v>76</v>
      </c>
      <c r="X2597" s="2" t="s">
        <v>64</v>
      </c>
      <c r="Y2597" s="2" t="s">
        <v>65</v>
      </c>
      <c r="Z2597" s="2">
        <v>0</v>
      </c>
      <c r="AA2597" s="2"/>
      <c r="AB2597" s="2"/>
      <c r="AC2597" s="4">
        <f>P2597*U2597/1000000</f>
        <v>202.5285</v>
      </c>
      <c r="AD2597" s="4">
        <f>AC2597*(1-Z2597/100)</f>
        <v>202.5285</v>
      </c>
      <c r="AE2597" s="2" t="s">
        <v>66</v>
      </c>
      <c r="AF2597" s="2" t="s">
        <v>67</v>
      </c>
      <c r="AG2597" s="2"/>
      <c r="AH2597" s="2" t="s">
        <v>69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3211</v>
      </c>
      <c r="B2598" s="2" t="s">
        <v>3208</v>
      </c>
      <c r="C2598" s="2" t="s">
        <v>47</v>
      </c>
      <c r="D2598" s="2" t="s">
        <v>3209</v>
      </c>
      <c r="E2598" s="2" t="s">
        <v>731</v>
      </c>
      <c r="F2598" s="2" t="s">
        <v>228</v>
      </c>
      <c r="G2598" s="2" t="s">
        <v>117</v>
      </c>
      <c r="H2598" s="2" t="s">
        <v>52</v>
      </c>
      <c r="I2598" s="2" t="s">
        <v>53</v>
      </c>
      <c r="J2598" s="2" t="s">
        <v>230</v>
      </c>
      <c r="K2598" s="2" t="s">
        <v>55</v>
      </c>
      <c r="L2598" s="2" t="s">
        <v>51</v>
      </c>
      <c r="M2598" s="2" t="s">
        <v>78</v>
      </c>
      <c r="N2598" s="3">
        <v>135019</v>
      </c>
      <c r="O2598" s="3" t="s">
        <v>57</v>
      </c>
      <c r="P2598" s="4">
        <f>IF(O2598="吨",N2598*1000,IF(O2598="万立方米",N2598*10000,""))</f>
        <v>135019000.0</v>
      </c>
      <c r="Q2598" s="2" t="s">
        <v>58</v>
      </c>
      <c r="R2598" s="2" t="s">
        <v>59</v>
      </c>
      <c r="S2598" s="2" t="s">
        <v>79</v>
      </c>
      <c r="T2598" s="2" t="s">
        <v>75</v>
      </c>
      <c r="U2598" s="4">
        <f>6.0</f>
        <v>6.0</v>
      </c>
      <c r="V2598" s="2" t="s">
        <v>62</v>
      </c>
      <c r="W2598" s="2" t="s">
        <v>80</v>
      </c>
      <c r="X2598" s="2" t="s">
        <v>64</v>
      </c>
      <c r="Y2598" s="2" t="s">
        <v>65</v>
      </c>
      <c r="Z2598" s="2">
        <v>0</v>
      </c>
      <c r="AA2598" s="2"/>
      <c r="AB2598" s="2"/>
      <c r="AC2598" s="4">
        <f>P2598*U2598/1000000</f>
        <v>810.114</v>
      </c>
      <c r="AD2598" s="4">
        <f>AC2598*(1-Z2598/100)</f>
        <v>810.114</v>
      </c>
      <c r="AE2598" s="2" t="s">
        <v>66</v>
      </c>
      <c r="AF2598" s="2" t="s">
        <v>67</v>
      </c>
      <c r="AG2598" s="2"/>
      <c r="AH2598" s="2" t="s">
        <v>69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3212</v>
      </c>
      <c r="B2599" s="2" t="s">
        <v>3208</v>
      </c>
      <c r="C2599" s="2" t="s">
        <v>47</v>
      </c>
      <c r="D2599" s="2" t="s">
        <v>3209</v>
      </c>
      <c r="E2599" s="2" t="s">
        <v>731</v>
      </c>
      <c r="F2599" s="2" t="s">
        <v>228</v>
      </c>
      <c r="G2599" s="2" t="s">
        <v>117</v>
      </c>
      <c r="H2599" s="2" t="s">
        <v>52</v>
      </c>
      <c r="I2599" s="2" t="s">
        <v>53</v>
      </c>
      <c r="J2599" s="2" t="s">
        <v>230</v>
      </c>
      <c r="K2599" s="2" t="s">
        <v>55</v>
      </c>
      <c r="L2599" s="2" t="s">
        <v>51</v>
      </c>
      <c r="M2599" s="2" t="s">
        <v>82</v>
      </c>
      <c r="N2599" s="3">
        <v>135019</v>
      </c>
      <c r="O2599" s="3" t="s">
        <v>57</v>
      </c>
      <c r="P2599" s="4">
        <f>IF(O2599="吨",N2599*1000,IF(O2599="万立方米",N2599*10000,""))</f>
        <v>135019000.0</v>
      </c>
      <c r="Q2599" s="2" t="s">
        <v>58</v>
      </c>
      <c r="R2599" s="2" t="s">
        <v>59</v>
      </c>
      <c r="S2599" s="2" t="s">
        <v>83</v>
      </c>
      <c r="T2599" s="2" t="s">
        <v>61</v>
      </c>
      <c r="U2599" s="4">
        <f>0.35</f>
        <v>0.35</v>
      </c>
      <c r="V2599" s="2" t="s">
        <v>62</v>
      </c>
      <c r="W2599" s="2" t="s">
        <v>84</v>
      </c>
      <c r="X2599" s="2" t="s">
        <v>64</v>
      </c>
      <c r="Y2599" s="2" t="s">
        <v>65</v>
      </c>
      <c r="Z2599" s="2">
        <v>0</v>
      </c>
      <c r="AA2599" s="2"/>
      <c r="AB2599" s="2"/>
      <c r="AC2599" s="4">
        <f>P2599*U2599/1000000</f>
        <v>47.25665</v>
      </c>
      <c r="AD2599" s="4">
        <f>AC2599*(1-Z2599/100)</f>
        <v>47.25665</v>
      </c>
      <c r="AE2599" s="2" t="s">
        <v>66</v>
      </c>
      <c r="AF2599" s="2" t="s">
        <v>67</v>
      </c>
      <c r="AG2599" s="2"/>
      <c r="AH2599" s="2" t="s">
        <v>69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3213</v>
      </c>
      <c r="B2600" s="2" t="s">
        <v>3208</v>
      </c>
      <c r="C2600" s="2" t="s">
        <v>47</v>
      </c>
      <c r="D2600" s="2" t="s">
        <v>3209</v>
      </c>
      <c r="E2600" s="2" t="s">
        <v>731</v>
      </c>
      <c r="F2600" s="2" t="s">
        <v>228</v>
      </c>
      <c r="G2600" s="2" t="s">
        <v>117</v>
      </c>
      <c r="H2600" s="2" t="s">
        <v>52</v>
      </c>
      <c r="I2600" s="2" t="s">
        <v>53</v>
      </c>
      <c r="J2600" s="2" t="s">
        <v>230</v>
      </c>
      <c r="K2600" s="2" t="s">
        <v>55</v>
      </c>
      <c r="L2600" s="2" t="s">
        <v>51</v>
      </c>
      <c r="M2600" s="2" t="s">
        <v>86</v>
      </c>
      <c r="N2600" s="3">
        <v>135019</v>
      </c>
      <c r="O2600" s="3" t="s">
        <v>57</v>
      </c>
      <c r="P2600" s="4">
        <f>IF(O2600="吨",N2600*1000,IF(O2600="万立方米",N2600*10000,""))</f>
        <v>135019000.0</v>
      </c>
      <c r="Q2600" s="2" t="s">
        <v>58</v>
      </c>
      <c r="R2600" s="2" t="s">
        <v>59</v>
      </c>
      <c r="S2600" s="2" t="s">
        <v>87</v>
      </c>
      <c r="T2600" s="2" t="s">
        <v>88</v>
      </c>
      <c r="U2600" s="4">
        <f>0.75</f>
        <v>0.75</v>
      </c>
      <c r="V2600" s="2" t="s">
        <v>62</v>
      </c>
      <c r="W2600" s="2" t="s">
        <v>89</v>
      </c>
      <c r="X2600" s="2" t="s">
        <v>64</v>
      </c>
      <c r="Y2600" s="2" t="s">
        <v>65</v>
      </c>
      <c r="Z2600" s="2">
        <v>0</v>
      </c>
      <c r="AA2600" s="2"/>
      <c r="AB2600" s="2"/>
      <c r="AC2600" s="4">
        <f>P2600*U2600/1000000</f>
        <v>101.26425</v>
      </c>
      <c r="AD2600" s="4">
        <f>AC2601*(1-AA2600/100)+(AC2600-AC2601)*(1-AB2600/100)</f>
        <v>101.26425</v>
      </c>
      <c r="AE2600" s="2" t="s">
        <v>66</v>
      </c>
      <c r="AF2600" s="2" t="s">
        <v>67</v>
      </c>
      <c r="AG2600" s="2"/>
      <c r="AH2600" s="2" t="s">
        <v>69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3214</v>
      </c>
      <c r="B2601" s="2" t="s">
        <v>3208</v>
      </c>
      <c r="C2601" s="2" t="s">
        <v>47</v>
      </c>
      <c r="D2601" s="2" t="s">
        <v>3209</v>
      </c>
      <c r="E2601" s="2" t="s">
        <v>731</v>
      </c>
      <c r="F2601" s="2" t="s">
        <v>228</v>
      </c>
      <c r="G2601" s="2" t="s">
        <v>117</v>
      </c>
      <c r="H2601" s="2" t="s">
        <v>52</v>
      </c>
      <c r="I2601" s="2" t="s">
        <v>53</v>
      </c>
      <c r="J2601" s="2" t="s">
        <v>230</v>
      </c>
      <c r="K2601" s="2" t="s">
        <v>55</v>
      </c>
      <c r="L2601" s="2" t="s">
        <v>51</v>
      </c>
      <c r="M2601" s="2" t="s">
        <v>91</v>
      </c>
      <c r="N2601" s="3">
        <v>135019</v>
      </c>
      <c r="O2601" s="3" t="s">
        <v>57</v>
      </c>
      <c r="P2601" s="4">
        <f>IF(O2601="吨",N2601*1000,IF(O2601="万立方米",N2601*10000,""))</f>
        <v>135019000.0</v>
      </c>
      <c r="Q2601" s="2" t="s">
        <v>58</v>
      </c>
      <c r="R2601" s="2" t="s">
        <v>59</v>
      </c>
      <c r="S2601" s="2" t="s">
        <v>92</v>
      </c>
      <c r="T2601" s="2" t="s">
        <v>88</v>
      </c>
      <c r="U2601" s="4">
        <f>0.75</f>
        <v>0.75</v>
      </c>
      <c r="V2601" s="2" t="s">
        <v>62</v>
      </c>
      <c r="W2601" s="2" t="s">
        <v>93</v>
      </c>
      <c r="X2601" s="2" t="s">
        <v>64</v>
      </c>
      <c r="Y2601" s="2" t="s">
        <v>65</v>
      </c>
      <c r="Z2601" s="2">
        <v>0</v>
      </c>
      <c r="AA2601" s="2"/>
      <c r="AB2601" s="2"/>
      <c r="AC2601" s="4">
        <f>P2601*U2601/1000000</f>
        <v>101.26425</v>
      </c>
      <c r="AD2601" s="4">
        <f>AC2601*(1-Z2601/100)</f>
        <v>101.26425</v>
      </c>
      <c r="AE2601" s="2" t="s">
        <v>66</v>
      </c>
      <c r="AF2601" s="2" t="s">
        <v>67</v>
      </c>
      <c r="AG2601" s="2"/>
      <c r="AH2601" s="2" t="s">
        <v>69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3215</v>
      </c>
      <c r="B2602" s="2" t="s">
        <v>3208</v>
      </c>
      <c r="C2602" s="2" t="s">
        <v>47</v>
      </c>
      <c r="D2602" s="2" t="s">
        <v>3209</v>
      </c>
      <c r="E2602" s="2" t="s">
        <v>731</v>
      </c>
      <c r="F2602" s="2" t="s">
        <v>228</v>
      </c>
      <c r="G2602" s="2" t="s">
        <v>117</v>
      </c>
      <c r="H2602" s="2" t="s">
        <v>52</v>
      </c>
      <c r="I2602" s="2" t="s">
        <v>53</v>
      </c>
      <c r="J2602" s="2" t="s">
        <v>230</v>
      </c>
      <c r="K2602" s="2" t="s">
        <v>55</v>
      </c>
      <c r="L2602" s="2" t="s">
        <v>51</v>
      </c>
      <c r="M2602" s="2" t="s">
        <v>95</v>
      </c>
      <c r="N2602" s="3">
        <v>135019</v>
      </c>
      <c r="O2602" s="3" t="s">
        <v>57</v>
      </c>
      <c r="P2602" s="4">
        <f>IF(O2602="吨",N2602*1000,IF(O2602="万立方米",N2602*10000,""))</f>
        <v>135019000.0</v>
      </c>
      <c r="Q2602" s="2" t="s">
        <v>58</v>
      </c>
      <c r="R2602" s="2" t="s">
        <v>59</v>
      </c>
      <c r="S2602" s="2" t="s">
        <v>96</v>
      </c>
      <c r="T2602" s="2" t="s">
        <v>97</v>
      </c>
      <c r="U2602" s="4">
        <f>1.7</f>
        <v>1.7</v>
      </c>
      <c r="V2602" s="2" t="s">
        <v>62</v>
      </c>
      <c r="W2602" s="2" t="s">
        <v>98</v>
      </c>
      <c r="X2602" s="2" t="s">
        <v>64</v>
      </c>
      <c r="Y2602" s="2" t="s">
        <v>65</v>
      </c>
      <c r="Z2602" s="2">
        <v>0</v>
      </c>
      <c r="AA2602" s="2"/>
      <c r="AB2602" s="2"/>
      <c r="AC2602" s="4">
        <f>P2602*U2602/1000000</f>
        <v>229.5323</v>
      </c>
      <c r="AD2602" s="4">
        <f>AC2602*(1-Z2602/100)</f>
        <v>229.5323</v>
      </c>
      <c r="AE2602" s="2" t="s">
        <v>66</v>
      </c>
      <c r="AF2602" s="2" t="s">
        <v>67</v>
      </c>
      <c r="AG2602" s="2"/>
      <c r="AH2602" s="2" t="s">
        <v>69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3216</v>
      </c>
      <c r="B2603" s="2" t="s">
        <v>3208</v>
      </c>
      <c r="C2603" s="2" t="s">
        <v>47</v>
      </c>
      <c r="D2603" s="2" t="s">
        <v>3209</v>
      </c>
      <c r="E2603" s="2" t="s">
        <v>731</v>
      </c>
      <c r="F2603" s="2" t="s">
        <v>228</v>
      </c>
      <c r="G2603" s="2" t="s">
        <v>117</v>
      </c>
      <c r="H2603" s="2" t="s">
        <v>52</v>
      </c>
      <c r="I2603" s="2" t="s">
        <v>53</v>
      </c>
      <c r="J2603" s="2" t="s">
        <v>230</v>
      </c>
      <c r="K2603" s="2" t="s">
        <v>55</v>
      </c>
      <c r="L2603" s="2" t="s">
        <v>51</v>
      </c>
      <c r="M2603" s="2" t="s">
        <v>100</v>
      </c>
      <c r="N2603" s="3">
        <v>135019</v>
      </c>
      <c r="O2603" s="3" t="s">
        <v>57</v>
      </c>
      <c r="P2603" s="4">
        <f>IF(O2603="吨",N2603*1000,IF(O2603="万立方米",N2603*10000,""))</f>
        <v>135019000.0</v>
      </c>
      <c r="Q2603" s="2" t="s">
        <v>58</v>
      </c>
      <c r="R2603" s="2" t="s">
        <v>59</v>
      </c>
      <c r="S2603" s="2" t="s">
        <v>101</v>
      </c>
      <c r="T2603" s="2" t="s">
        <v>75</v>
      </c>
      <c r="U2603" s="4">
        <f>0.12</f>
        <v>0.12</v>
      </c>
      <c r="V2603" s="2" t="s">
        <v>62</v>
      </c>
      <c r="W2603" s="2" t="s">
        <v>102</v>
      </c>
      <c r="X2603" s="2" t="s">
        <v>64</v>
      </c>
      <c r="Y2603" s="2" t="s">
        <v>65</v>
      </c>
      <c r="Z2603" s="2">
        <v>0</v>
      </c>
      <c r="AA2603" s="2"/>
      <c r="AB2603" s="2"/>
      <c r="AC2603" s="4">
        <f>P2603*U2603/1000000</f>
        <v>16.20228</v>
      </c>
      <c r="AD2603" s="4">
        <f>AC2603*(1-Z2603/100)</f>
        <v>16.20228</v>
      </c>
      <c r="AE2603" s="2" t="s">
        <v>66</v>
      </c>
      <c r="AF2603" s="2" t="s">
        <v>67</v>
      </c>
      <c r="AG2603" s="2"/>
      <c r="AH2603" s="2" t="s">
        <v>69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3217</v>
      </c>
      <c r="B2604" s="2" t="s">
        <v>3208</v>
      </c>
      <c r="C2604" s="2" t="s">
        <v>47</v>
      </c>
      <c r="D2604" s="2" t="s">
        <v>3209</v>
      </c>
      <c r="E2604" s="2" t="s">
        <v>731</v>
      </c>
      <c r="F2604" s="2" t="s">
        <v>228</v>
      </c>
      <c r="G2604" s="2" t="s">
        <v>117</v>
      </c>
      <c r="H2604" s="2" t="s">
        <v>52</v>
      </c>
      <c r="I2604" s="2" t="s">
        <v>161</v>
      </c>
      <c r="J2604" s="2" t="s">
        <v>279</v>
      </c>
      <c r="K2604" s="2" t="s">
        <v>55</v>
      </c>
      <c r="L2604" s="2" t="s">
        <v>51</v>
      </c>
      <c r="M2604" s="2" t="s">
        <v>56</v>
      </c>
      <c r="N2604" s="3">
        <v>45.6</v>
      </c>
      <c r="O2604" s="3" t="s">
        <v>57</v>
      </c>
      <c r="P2604" s="4">
        <f>IF(O2604="吨",N2604*1000,IF(O2604="万立方米",N2604*10000,""))</f>
        <v>45600.0</v>
      </c>
      <c r="Q2604" s="2" t="s">
        <v>58</v>
      </c>
      <c r="R2604" s="2" t="s">
        <v>59</v>
      </c>
      <c r="S2604" s="2" t="s">
        <v>60</v>
      </c>
      <c r="T2604" s="2" t="s">
        <v>61</v>
      </c>
      <c r="U2604" s="4">
        <f>0.06</f>
        <v>0.06</v>
      </c>
      <c r="V2604" s="2" t="s">
        <v>62</v>
      </c>
      <c r="W2604" s="2" t="s">
        <v>63</v>
      </c>
      <c r="X2604" s="2" t="s">
        <v>64</v>
      </c>
      <c r="Y2604" s="2" t="s">
        <v>65</v>
      </c>
      <c r="Z2604" s="2">
        <v>0</v>
      </c>
      <c r="AA2604" s="2"/>
      <c r="AB2604" s="2"/>
      <c r="AC2604" s="4">
        <f>P2604*U2604/1000000</f>
        <v>0.002736</v>
      </c>
      <c r="AD2604" s="4">
        <f>AC2604*(1-Z2604/100)</f>
        <v>0.002736</v>
      </c>
      <c r="AE2604" s="2" t="s">
        <v>66</v>
      </c>
      <c r="AF2604" s="2" t="s">
        <v>67</v>
      </c>
      <c r="AG2604" s="2"/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3218</v>
      </c>
      <c r="B2605" s="2" t="s">
        <v>3208</v>
      </c>
      <c r="C2605" s="2" t="s">
        <v>47</v>
      </c>
      <c r="D2605" s="2" t="s">
        <v>3209</v>
      </c>
      <c r="E2605" s="2" t="s">
        <v>731</v>
      </c>
      <c r="F2605" s="2" t="s">
        <v>228</v>
      </c>
      <c r="G2605" s="2" t="s">
        <v>117</v>
      </c>
      <c r="H2605" s="2" t="s">
        <v>52</v>
      </c>
      <c r="I2605" s="2" t="s">
        <v>161</v>
      </c>
      <c r="J2605" s="2" t="s">
        <v>279</v>
      </c>
      <c r="K2605" s="2" t="s">
        <v>55</v>
      </c>
      <c r="L2605" s="2" t="s">
        <v>51</v>
      </c>
      <c r="M2605" s="2" t="s">
        <v>73</v>
      </c>
      <c r="N2605" s="3">
        <v>45.6</v>
      </c>
      <c r="O2605" s="3" t="s">
        <v>57</v>
      </c>
      <c r="P2605" s="4">
        <f>IF(O2605="吨",N2605*1000,IF(O2605="万立方米",N2605*10000,""))</f>
        <v>45600.0</v>
      </c>
      <c r="Q2605" s="2" t="s">
        <v>58</v>
      </c>
      <c r="R2605" s="2" t="s">
        <v>59</v>
      </c>
      <c r="S2605" s="2" t="s">
        <v>74</v>
      </c>
      <c r="T2605" s="2" t="s">
        <v>75</v>
      </c>
      <c r="U2605" s="4">
        <f>1.5</f>
        <v>1.5</v>
      </c>
      <c r="V2605" s="2" t="s">
        <v>62</v>
      </c>
      <c r="W2605" s="2" t="s">
        <v>76</v>
      </c>
      <c r="X2605" s="2" t="s">
        <v>64</v>
      </c>
      <c r="Y2605" s="2" t="s">
        <v>65</v>
      </c>
      <c r="Z2605" s="2">
        <v>0</v>
      </c>
      <c r="AA2605" s="2"/>
      <c r="AB2605" s="2"/>
      <c r="AC2605" s="4">
        <f>P2605*U2605/1000000</f>
        <v>0.0684</v>
      </c>
      <c r="AD2605" s="4">
        <f>AC2605*(1-Z2605/100)</f>
        <v>0.0684</v>
      </c>
      <c r="AE2605" s="2" t="s">
        <v>66</v>
      </c>
      <c r="AF2605" s="2" t="s">
        <v>67</v>
      </c>
      <c r="AG2605" s="2"/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3219</v>
      </c>
      <c r="B2606" s="2" t="s">
        <v>3208</v>
      </c>
      <c r="C2606" s="2" t="s">
        <v>47</v>
      </c>
      <c r="D2606" s="2" t="s">
        <v>3209</v>
      </c>
      <c r="E2606" s="2" t="s">
        <v>731</v>
      </c>
      <c r="F2606" s="2" t="s">
        <v>228</v>
      </c>
      <c r="G2606" s="2" t="s">
        <v>117</v>
      </c>
      <c r="H2606" s="2" t="s">
        <v>52</v>
      </c>
      <c r="I2606" s="2" t="s">
        <v>161</v>
      </c>
      <c r="J2606" s="2" t="s">
        <v>279</v>
      </c>
      <c r="K2606" s="2" t="s">
        <v>55</v>
      </c>
      <c r="L2606" s="2" t="s">
        <v>51</v>
      </c>
      <c r="M2606" s="2" t="s">
        <v>78</v>
      </c>
      <c r="N2606" s="3">
        <v>45.6</v>
      </c>
      <c r="O2606" s="3" t="s">
        <v>57</v>
      </c>
      <c r="P2606" s="4">
        <f>IF(O2606="吨",N2606*1000,IF(O2606="万立方米",N2606*10000,""))</f>
        <v>45600.0</v>
      </c>
      <c r="Q2606" s="2" t="s">
        <v>58</v>
      </c>
      <c r="R2606" s="2" t="s">
        <v>59</v>
      </c>
      <c r="S2606" s="2" t="s">
        <v>79</v>
      </c>
      <c r="T2606" s="2" t="s">
        <v>75</v>
      </c>
      <c r="U2606" s="4">
        <f>6.0</f>
        <v>6.0</v>
      </c>
      <c r="V2606" s="2" t="s">
        <v>62</v>
      </c>
      <c r="W2606" s="2" t="s">
        <v>80</v>
      </c>
      <c r="X2606" s="2" t="s">
        <v>64</v>
      </c>
      <c r="Y2606" s="2" t="s">
        <v>65</v>
      </c>
      <c r="Z2606" s="2">
        <v>0</v>
      </c>
      <c r="AA2606" s="2"/>
      <c r="AB2606" s="2"/>
      <c r="AC2606" s="4">
        <f>P2606*U2606/1000000</f>
        <v>0.2736</v>
      </c>
      <c r="AD2606" s="4">
        <f>AC2606*(1-Z2606/100)</f>
        <v>0.2736</v>
      </c>
      <c r="AE2606" s="2" t="s">
        <v>66</v>
      </c>
      <c r="AF2606" s="2" t="s">
        <v>67</v>
      </c>
      <c r="AG2606" s="2"/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3220</v>
      </c>
      <c r="B2607" s="2" t="s">
        <v>3208</v>
      </c>
      <c r="C2607" s="2" t="s">
        <v>47</v>
      </c>
      <c r="D2607" s="2" t="s">
        <v>3209</v>
      </c>
      <c r="E2607" s="2" t="s">
        <v>731</v>
      </c>
      <c r="F2607" s="2" t="s">
        <v>228</v>
      </c>
      <c r="G2607" s="2" t="s">
        <v>117</v>
      </c>
      <c r="H2607" s="2" t="s">
        <v>52</v>
      </c>
      <c r="I2607" s="2" t="s">
        <v>161</v>
      </c>
      <c r="J2607" s="2" t="s">
        <v>279</v>
      </c>
      <c r="K2607" s="2" t="s">
        <v>55</v>
      </c>
      <c r="L2607" s="2" t="s">
        <v>51</v>
      </c>
      <c r="M2607" s="2" t="s">
        <v>82</v>
      </c>
      <c r="N2607" s="3">
        <v>45.6</v>
      </c>
      <c r="O2607" s="3" t="s">
        <v>57</v>
      </c>
      <c r="P2607" s="4">
        <f>IF(O2607="吨",N2607*1000,IF(O2607="万立方米",N2607*10000,""))</f>
        <v>45600.0</v>
      </c>
      <c r="Q2607" s="2" t="s">
        <v>58</v>
      </c>
      <c r="R2607" s="2" t="s">
        <v>59</v>
      </c>
      <c r="S2607" s="2" t="s">
        <v>83</v>
      </c>
      <c r="T2607" s="2" t="s">
        <v>61</v>
      </c>
      <c r="U2607" s="4">
        <f>0.35</f>
        <v>0.35</v>
      </c>
      <c r="V2607" s="2" t="s">
        <v>62</v>
      </c>
      <c r="W2607" s="2" t="s">
        <v>84</v>
      </c>
      <c r="X2607" s="2" t="s">
        <v>64</v>
      </c>
      <c r="Y2607" s="2" t="s">
        <v>65</v>
      </c>
      <c r="Z2607" s="2">
        <v>0</v>
      </c>
      <c r="AA2607" s="2"/>
      <c r="AB2607" s="2"/>
      <c r="AC2607" s="4">
        <f>P2607*U2607/1000000</f>
        <v>0.01596</v>
      </c>
      <c r="AD2607" s="4">
        <f>AC2607*(1-Z2607/100)</f>
        <v>0.01596</v>
      </c>
      <c r="AE2607" s="2" t="s">
        <v>66</v>
      </c>
      <c r="AF2607" s="2" t="s">
        <v>67</v>
      </c>
      <c r="AG2607" s="2"/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3221</v>
      </c>
      <c r="B2608" s="2" t="s">
        <v>3208</v>
      </c>
      <c r="C2608" s="2" t="s">
        <v>47</v>
      </c>
      <c r="D2608" s="2" t="s">
        <v>3209</v>
      </c>
      <c r="E2608" s="2" t="s">
        <v>731</v>
      </c>
      <c r="F2608" s="2" t="s">
        <v>228</v>
      </c>
      <c r="G2608" s="2" t="s">
        <v>117</v>
      </c>
      <c r="H2608" s="2" t="s">
        <v>52</v>
      </c>
      <c r="I2608" s="2" t="s">
        <v>161</v>
      </c>
      <c r="J2608" s="2" t="s">
        <v>279</v>
      </c>
      <c r="K2608" s="2" t="s">
        <v>55</v>
      </c>
      <c r="L2608" s="2" t="s">
        <v>51</v>
      </c>
      <c r="M2608" s="2" t="s">
        <v>86</v>
      </c>
      <c r="N2608" s="3">
        <v>45.6</v>
      </c>
      <c r="O2608" s="3" t="s">
        <v>57</v>
      </c>
      <c r="P2608" s="4">
        <f>IF(O2608="吨",N2608*1000,IF(O2608="万立方米",N2608*10000,""))</f>
        <v>45600.0</v>
      </c>
      <c r="Q2608" s="2" t="s">
        <v>58</v>
      </c>
      <c r="R2608" s="2" t="s">
        <v>59</v>
      </c>
      <c r="S2608" s="2" t="s">
        <v>87</v>
      </c>
      <c r="T2608" s="2" t="s">
        <v>88</v>
      </c>
      <c r="U2608" s="4">
        <f>0.75</f>
        <v>0.75</v>
      </c>
      <c r="V2608" s="2" t="s">
        <v>62</v>
      </c>
      <c r="W2608" s="2" t="s">
        <v>89</v>
      </c>
      <c r="X2608" s="2" t="s">
        <v>64</v>
      </c>
      <c r="Y2608" s="2" t="s">
        <v>65</v>
      </c>
      <c r="Z2608" s="2">
        <v>0</v>
      </c>
      <c r="AA2608" s="2"/>
      <c r="AB2608" s="2"/>
      <c r="AC2608" s="4">
        <f>P2608*U2608/1000000</f>
        <v>0.0342</v>
      </c>
      <c r="AD2608" s="4">
        <f>AC2609*(1-AA2608/100)+(AC2608-AC2609)*(1-AB2608/100)</f>
        <v>0.0342</v>
      </c>
      <c r="AE2608" s="2" t="s">
        <v>66</v>
      </c>
      <c r="AF2608" s="2" t="s">
        <v>67</v>
      </c>
      <c r="AG2608" s="2"/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3222</v>
      </c>
      <c r="B2609" s="2" t="s">
        <v>3208</v>
      </c>
      <c r="C2609" s="2" t="s">
        <v>47</v>
      </c>
      <c r="D2609" s="2" t="s">
        <v>3209</v>
      </c>
      <c r="E2609" s="2" t="s">
        <v>731</v>
      </c>
      <c r="F2609" s="2" t="s">
        <v>228</v>
      </c>
      <c r="G2609" s="2" t="s">
        <v>117</v>
      </c>
      <c r="H2609" s="2" t="s">
        <v>52</v>
      </c>
      <c r="I2609" s="2" t="s">
        <v>161</v>
      </c>
      <c r="J2609" s="2" t="s">
        <v>279</v>
      </c>
      <c r="K2609" s="2" t="s">
        <v>55</v>
      </c>
      <c r="L2609" s="2" t="s">
        <v>51</v>
      </c>
      <c r="M2609" s="2" t="s">
        <v>91</v>
      </c>
      <c r="N2609" s="3">
        <v>45.6</v>
      </c>
      <c r="O2609" s="3" t="s">
        <v>57</v>
      </c>
      <c r="P2609" s="4">
        <f>IF(O2609="吨",N2609*1000,IF(O2609="万立方米",N2609*10000,""))</f>
        <v>45600.0</v>
      </c>
      <c r="Q2609" s="2" t="s">
        <v>58</v>
      </c>
      <c r="R2609" s="2" t="s">
        <v>59</v>
      </c>
      <c r="S2609" s="2" t="s">
        <v>92</v>
      </c>
      <c r="T2609" s="2" t="s">
        <v>88</v>
      </c>
      <c r="U2609" s="4">
        <f>0.75</f>
        <v>0.75</v>
      </c>
      <c r="V2609" s="2" t="s">
        <v>62</v>
      </c>
      <c r="W2609" s="2" t="s">
        <v>93</v>
      </c>
      <c r="X2609" s="2" t="s">
        <v>64</v>
      </c>
      <c r="Y2609" s="2" t="s">
        <v>65</v>
      </c>
      <c r="Z2609" s="2">
        <v>0</v>
      </c>
      <c r="AA2609" s="2"/>
      <c r="AB2609" s="2"/>
      <c r="AC2609" s="4">
        <f>P2609*U2609/1000000</f>
        <v>0.0342</v>
      </c>
      <c r="AD2609" s="4">
        <f>AC2609*(1-Z2609/100)</f>
        <v>0.0342</v>
      </c>
      <c r="AE2609" s="2" t="s">
        <v>66</v>
      </c>
      <c r="AF2609" s="2" t="s">
        <v>67</v>
      </c>
      <c r="AG2609" s="2"/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3223</v>
      </c>
      <c r="B2610" s="2" t="s">
        <v>3208</v>
      </c>
      <c r="C2610" s="2" t="s">
        <v>47</v>
      </c>
      <c r="D2610" s="2" t="s">
        <v>3209</v>
      </c>
      <c r="E2610" s="2" t="s">
        <v>731</v>
      </c>
      <c r="F2610" s="2" t="s">
        <v>228</v>
      </c>
      <c r="G2610" s="2" t="s">
        <v>117</v>
      </c>
      <c r="H2610" s="2" t="s">
        <v>52</v>
      </c>
      <c r="I2610" s="2" t="s">
        <v>161</v>
      </c>
      <c r="J2610" s="2" t="s">
        <v>279</v>
      </c>
      <c r="K2610" s="2" t="s">
        <v>55</v>
      </c>
      <c r="L2610" s="2" t="s">
        <v>51</v>
      </c>
      <c r="M2610" s="2" t="s">
        <v>95</v>
      </c>
      <c r="N2610" s="3">
        <v>45.6</v>
      </c>
      <c r="O2610" s="3" t="s">
        <v>57</v>
      </c>
      <c r="P2610" s="4">
        <f>IF(O2610="吨",N2610*1000,IF(O2610="万立方米",N2610*10000,""))</f>
        <v>45600.0</v>
      </c>
      <c r="Q2610" s="2" t="s">
        <v>58</v>
      </c>
      <c r="R2610" s="2" t="s">
        <v>59</v>
      </c>
      <c r="S2610" s="2" t="s">
        <v>96</v>
      </c>
      <c r="T2610" s="2" t="s">
        <v>97</v>
      </c>
      <c r="U2610" s="4">
        <f>1.7</f>
        <v>1.7</v>
      </c>
      <c r="V2610" s="2" t="s">
        <v>62</v>
      </c>
      <c r="W2610" s="2" t="s">
        <v>98</v>
      </c>
      <c r="X2610" s="2" t="s">
        <v>64</v>
      </c>
      <c r="Y2610" s="2" t="s">
        <v>65</v>
      </c>
      <c r="Z2610" s="2">
        <v>0</v>
      </c>
      <c r="AA2610" s="2"/>
      <c r="AB2610" s="2"/>
      <c r="AC2610" s="4">
        <f>P2610*U2610/1000000</f>
        <v>0.07752</v>
      </c>
      <c r="AD2610" s="4">
        <f>AC2610*(1-Z2610/100)</f>
        <v>0.07752</v>
      </c>
      <c r="AE2610" s="2" t="s">
        <v>66</v>
      </c>
      <c r="AF2610" s="2" t="s">
        <v>67</v>
      </c>
      <c r="AG2610" s="2"/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3224</v>
      </c>
      <c r="B2611" s="2" t="s">
        <v>3208</v>
      </c>
      <c r="C2611" s="2" t="s">
        <v>47</v>
      </c>
      <c r="D2611" s="2" t="s">
        <v>3209</v>
      </c>
      <c r="E2611" s="2" t="s">
        <v>731</v>
      </c>
      <c r="F2611" s="2" t="s">
        <v>228</v>
      </c>
      <c r="G2611" s="2" t="s">
        <v>117</v>
      </c>
      <c r="H2611" s="2" t="s">
        <v>52</v>
      </c>
      <c r="I2611" s="2" t="s">
        <v>161</v>
      </c>
      <c r="J2611" s="2" t="s">
        <v>279</v>
      </c>
      <c r="K2611" s="2" t="s">
        <v>55</v>
      </c>
      <c r="L2611" s="2" t="s">
        <v>51</v>
      </c>
      <c r="M2611" s="2" t="s">
        <v>100</v>
      </c>
      <c r="N2611" s="3">
        <v>45.6</v>
      </c>
      <c r="O2611" s="3" t="s">
        <v>57</v>
      </c>
      <c r="P2611" s="4">
        <f>IF(O2611="吨",N2611*1000,IF(O2611="万立方米",N2611*10000,""))</f>
        <v>45600.0</v>
      </c>
      <c r="Q2611" s="2" t="s">
        <v>58</v>
      </c>
      <c r="R2611" s="2" t="s">
        <v>59</v>
      </c>
      <c r="S2611" s="2" t="s">
        <v>101</v>
      </c>
      <c r="T2611" s="2" t="s">
        <v>75</v>
      </c>
      <c r="U2611" s="4">
        <f>0.12</f>
        <v>0.12</v>
      </c>
      <c r="V2611" s="2" t="s">
        <v>62</v>
      </c>
      <c r="W2611" s="2" t="s">
        <v>102</v>
      </c>
      <c r="X2611" s="2" t="s">
        <v>64</v>
      </c>
      <c r="Y2611" s="2" t="s">
        <v>65</v>
      </c>
      <c r="Z2611" s="2">
        <v>0</v>
      </c>
      <c r="AA2611" s="2"/>
      <c r="AB2611" s="2"/>
      <c r="AC2611" s="4">
        <f>P2611*U2611/1000000</f>
        <v>0.005472</v>
      </c>
      <c r="AD2611" s="4">
        <f>AC2611*(1-Z2611/100)</f>
        <v>0.005472</v>
      </c>
      <c r="AE2611" s="2" t="s">
        <v>66</v>
      </c>
      <c r="AF2611" s="2" t="s">
        <v>67</v>
      </c>
      <c r="AG2611" s="2"/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3225</v>
      </c>
      <c r="B2612" s="2" t="s">
        <v>3208</v>
      </c>
      <c r="C2612" s="2" t="s">
        <v>47</v>
      </c>
      <c r="D2612" s="2" t="s">
        <v>3209</v>
      </c>
      <c r="E2612" s="2" t="s">
        <v>731</v>
      </c>
      <c r="F2612" s="2" t="s">
        <v>228</v>
      </c>
      <c r="G2612" s="2" t="s">
        <v>117</v>
      </c>
      <c r="H2612" s="2" t="s">
        <v>52</v>
      </c>
      <c r="I2612" s="2"/>
      <c r="J2612" s="2"/>
      <c r="K2612" s="2"/>
      <c r="L2612" s="2"/>
      <c r="M2612" s="2" t="s">
        <v>104</v>
      </c>
      <c r="N2612" s="3"/>
      <c r="O2612" s="3"/>
      <c r="P2612" s="4">
        <v>0.0</v>
      </c>
      <c r="Q2612" s="2" t="s">
        <v>105</v>
      </c>
      <c r="R2612" s="2" t="s">
        <v>106</v>
      </c>
      <c r="S2612" s="2" t="s">
        <v>107</v>
      </c>
      <c r="T2612" s="2" t="s">
        <v>108</v>
      </c>
      <c r="U2612" s="4">
        <f>0.0</f>
        <v>0.0</v>
      </c>
      <c r="V2612" s="2" t="s">
        <v>109</v>
      </c>
      <c r="W2612" s="2" t="s">
        <v>110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134</v>
      </c>
      <c r="AH2612" s="2" t="s">
        <v>69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3226</v>
      </c>
      <c r="B2613" s="2" t="s">
        <v>3227</v>
      </c>
      <c r="C2613" s="2" t="s">
        <v>47</v>
      </c>
      <c r="D2613" s="2" t="s">
        <v>594</v>
      </c>
      <c r="E2613" s="2" t="s">
        <v>595</v>
      </c>
      <c r="F2613" s="2" t="s">
        <v>50</v>
      </c>
      <c r="G2613" s="2" t="s">
        <v>51</v>
      </c>
      <c r="H2613" s="2" t="s">
        <v>138</v>
      </c>
      <c r="I2613" s="2" t="s">
        <v>53</v>
      </c>
      <c r="J2613" s="2" t="s">
        <v>270</v>
      </c>
      <c r="K2613" s="2" t="s">
        <v>55</v>
      </c>
      <c r="L2613" s="2" t="s">
        <v>51</v>
      </c>
      <c r="M2613" s="2" t="s">
        <v>56</v>
      </c>
      <c r="N2613" s="3">
        <v>1280046</v>
      </c>
      <c r="O2613" s="3" t="s">
        <v>57</v>
      </c>
      <c r="P2613" s="4">
        <f>IF(O2613="吨",N2613*1000,IF(O2613="万立方米",N2613*10000,""))</f>
        <v>1280046000.0</v>
      </c>
      <c r="Q2613" s="2" t="s">
        <v>58</v>
      </c>
      <c r="R2613" s="2" t="s">
        <v>59</v>
      </c>
      <c r="S2613" s="2" t="s">
        <v>60</v>
      </c>
      <c r="T2613" s="2" t="s">
        <v>61</v>
      </c>
      <c r="U2613" s="4">
        <f>0.06</f>
        <v>0.06</v>
      </c>
      <c r="V2613" s="2" t="s">
        <v>62</v>
      </c>
      <c r="W2613" s="2" t="s">
        <v>63</v>
      </c>
      <c r="X2613" s="2" t="s">
        <v>64</v>
      </c>
      <c r="Y2613" s="2" t="s">
        <v>65</v>
      </c>
      <c r="Z2613" s="2">
        <v>0</v>
      </c>
      <c r="AA2613" s="2"/>
      <c r="AB2613" s="2"/>
      <c r="AC2613" s="4">
        <f>P2613*U2613/1000000</f>
        <v>76.80276</v>
      </c>
      <c r="AD2613" s="4">
        <f>AC2613*(1-Z2613/100)</f>
        <v>76.80276</v>
      </c>
      <c r="AE2613" s="2" t="s">
        <v>66</v>
      </c>
      <c r="AF2613" s="2" t="s">
        <v>67</v>
      </c>
      <c r="AG2613" s="2" t="s">
        <v>68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3228</v>
      </c>
      <c r="B2614" s="2" t="s">
        <v>3227</v>
      </c>
      <c r="C2614" s="2" t="s">
        <v>47</v>
      </c>
      <c r="D2614" s="2" t="s">
        <v>594</v>
      </c>
      <c r="E2614" s="2" t="s">
        <v>595</v>
      </c>
      <c r="F2614" s="2" t="s">
        <v>50</v>
      </c>
      <c r="G2614" s="2" t="s">
        <v>51</v>
      </c>
      <c r="H2614" s="2" t="s">
        <v>138</v>
      </c>
      <c r="I2614" s="2" t="s">
        <v>53</v>
      </c>
      <c r="J2614" s="2" t="s">
        <v>270</v>
      </c>
      <c r="K2614" s="2" t="s">
        <v>55</v>
      </c>
      <c r="L2614" s="2" t="s">
        <v>51</v>
      </c>
      <c r="M2614" s="2" t="s">
        <v>73</v>
      </c>
      <c r="N2614" s="3">
        <v>1280046</v>
      </c>
      <c r="O2614" s="3" t="s">
        <v>57</v>
      </c>
      <c r="P2614" s="4">
        <f>IF(O2614="吨",N2614*1000,IF(O2614="万立方米",N2614*10000,""))</f>
        <v>1280046000.0</v>
      </c>
      <c r="Q2614" s="2" t="s">
        <v>58</v>
      </c>
      <c r="R2614" s="2" t="s">
        <v>59</v>
      </c>
      <c r="S2614" s="2" t="s">
        <v>74</v>
      </c>
      <c r="T2614" s="2" t="s">
        <v>75</v>
      </c>
      <c r="U2614" s="4">
        <f>1.5</f>
        <v>1.5</v>
      </c>
      <c r="V2614" s="2" t="s">
        <v>62</v>
      </c>
      <c r="W2614" s="2" t="s">
        <v>76</v>
      </c>
      <c r="X2614" s="2" t="s">
        <v>64</v>
      </c>
      <c r="Y2614" s="2" t="s">
        <v>65</v>
      </c>
      <c r="Z2614" s="2">
        <v>0</v>
      </c>
      <c r="AA2614" s="2"/>
      <c r="AB2614" s="2"/>
      <c r="AC2614" s="4">
        <f>P2614*U2614/1000000</f>
        <v>1920.069</v>
      </c>
      <c r="AD2614" s="4">
        <f>AC2614*(1-Z2614/100)</f>
        <v>1920.069</v>
      </c>
      <c r="AE2614" s="2" t="s">
        <v>66</v>
      </c>
      <c r="AF2614" s="2" t="s">
        <v>67</v>
      </c>
      <c r="AG2614" s="2" t="s">
        <v>68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3229</v>
      </c>
      <c r="B2615" s="2" t="s">
        <v>3227</v>
      </c>
      <c r="C2615" s="2" t="s">
        <v>47</v>
      </c>
      <c r="D2615" s="2" t="s">
        <v>594</v>
      </c>
      <c r="E2615" s="2" t="s">
        <v>595</v>
      </c>
      <c r="F2615" s="2" t="s">
        <v>50</v>
      </c>
      <c r="G2615" s="2" t="s">
        <v>51</v>
      </c>
      <c r="H2615" s="2" t="s">
        <v>138</v>
      </c>
      <c r="I2615" s="2" t="s">
        <v>53</v>
      </c>
      <c r="J2615" s="2" t="s">
        <v>270</v>
      </c>
      <c r="K2615" s="2" t="s">
        <v>55</v>
      </c>
      <c r="L2615" s="2" t="s">
        <v>51</v>
      </c>
      <c r="M2615" s="2" t="s">
        <v>78</v>
      </c>
      <c r="N2615" s="3">
        <v>1280046</v>
      </c>
      <c r="O2615" s="3" t="s">
        <v>57</v>
      </c>
      <c r="P2615" s="4">
        <f>IF(O2615="吨",N2615*1000,IF(O2615="万立方米",N2615*10000,""))</f>
        <v>1280046000.0</v>
      </c>
      <c r="Q2615" s="2" t="s">
        <v>58</v>
      </c>
      <c r="R2615" s="2" t="s">
        <v>59</v>
      </c>
      <c r="S2615" s="2" t="s">
        <v>79</v>
      </c>
      <c r="T2615" s="2" t="s">
        <v>75</v>
      </c>
      <c r="U2615" s="4">
        <f>6.0</f>
        <v>6.0</v>
      </c>
      <c r="V2615" s="2" t="s">
        <v>62</v>
      </c>
      <c r="W2615" s="2" t="s">
        <v>80</v>
      </c>
      <c r="X2615" s="2" t="s">
        <v>64</v>
      </c>
      <c r="Y2615" s="2" t="s">
        <v>65</v>
      </c>
      <c r="Z2615" s="2">
        <v>0</v>
      </c>
      <c r="AA2615" s="2"/>
      <c r="AB2615" s="2"/>
      <c r="AC2615" s="4">
        <f>P2615*U2615/1000000</f>
        <v>7680.276</v>
      </c>
      <c r="AD2615" s="4">
        <f>AC2615*(1-Z2615/100)</f>
        <v>7680.276</v>
      </c>
      <c r="AE2615" s="2" t="s">
        <v>66</v>
      </c>
      <c r="AF2615" s="2" t="s">
        <v>67</v>
      </c>
      <c r="AG2615" s="2" t="s">
        <v>68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3230</v>
      </c>
      <c r="B2616" s="2" t="s">
        <v>3227</v>
      </c>
      <c r="C2616" s="2" t="s">
        <v>47</v>
      </c>
      <c r="D2616" s="2" t="s">
        <v>594</v>
      </c>
      <c r="E2616" s="2" t="s">
        <v>595</v>
      </c>
      <c r="F2616" s="2" t="s">
        <v>50</v>
      </c>
      <c r="G2616" s="2" t="s">
        <v>51</v>
      </c>
      <c r="H2616" s="2" t="s">
        <v>138</v>
      </c>
      <c r="I2616" s="2" t="s">
        <v>53</v>
      </c>
      <c r="J2616" s="2" t="s">
        <v>270</v>
      </c>
      <c r="K2616" s="2" t="s">
        <v>55</v>
      </c>
      <c r="L2616" s="2" t="s">
        <v>51</v>
      </c>
      <c r="M2616" s="2" t="s">
        <v>82</v>
      </c>
      <c r="N2616" s="3">
        <v>1280046</v>
      </c>
      <c r="O2616" s="3" t="s">
        <v>57</v>
      </c>
      <c r="P2616" s="4">
        <f>IF(O2616="吨",N2616*1000,IF(O2616="万立方米",N2616*10000,""))</f>
        <v>1280046000.0</v>
      </c>
      <c r="Q2616" s="2" t="s">
        <v>58</v>
      </c>
      <c r="R2616" s="2" t="s">
        <v>59</v>
      </c>
      <c r="S2616" s="2" t="s">
        <v>83</v>
      </c>
      <c r="T2616" s="2" t="s">
        <v>61</v>
      </c>
      <c r="U2616" s="4">
        <f>0.35</f>
        <v>0.35</v>
      </c>
      <c r="V2616" s="2" t="s">
        <v>62</v>
      </c>
      <c r="W2616" s="2" t="s">
        <v>84</v>
      </c>
      <c r="X2616" s="2" t="s">
        <v>64</v>
      </c>
      <c r="Y2616" s="2" t="s">
        <v>65</v>
      </c>
      <c r="Z2616" s="2">
        <v>0</v>
      </c>
      <c r="AA2616" s="2"/>
      <c r="AB2616" s="2"/>
      <c r="AC2616" s="4">
        <f>P2616*U2616/1000000</f>
        <v>448.0161</v>
      </c>
      <c r="AD2616" s="4">
        <f>AC2616*(1-Z2616/100)</f>
        <v>448.0161</v>
      </c>
      <c r="AE2616" s="2" t="s">
        <v>66</v>
      </c>
      <c r="AF2616" s="2" t="s">
        <v>67</v>
      </c>
      <c r="AG2616" s="2" t="s">
        <v>68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3231</v>
      </c>
      <c r="B2617" s="2" t="s">
        <v>3227</v>
      </c>
      <c r="C2617" s="2" t="s">
        <v>47</v>
      </c>
      <c r="D2617" s="2" t="s">
        <v>594</v>
      </c>
      <c r="E2617" s="2" t="s">
        <v>595</v>
      </c>
      <c r="F2617" s="2" t="s">
        <v>50</v>
      </c>
      <c r="G2617" s="2" t="s">
        <v>51</v>
      </c>
      <c r="H2617" s="2" t="s">
        <v>138</v>
      </c>
      <c r="I2617" s="2" t="s">
        <v>53</v>
      </c>
      <c r="J2617" s="2" t="s">
        <v>270</v>
      </c>
      <c r="K2617" s="2" t="s">
        <v>55</v>
      </c>
      <c r="L2617" s="2" t="s">
        <v>51</v>
      </c>
      <c r="M2617" s="2" t="s">
        <v>86</v>
      </c>
      <c r="N2617" s="3">
        <v>1280046</v>
      </c>
      <c r="O2617" s="3" t="s">
        <v>57</v>
      </c>
      <c r="P2617" s="4">
        <f>IF(O2617="吨",N2617*1000,IF(O2617="万立方米",N2617*10000,""))</f>
        <v>1280046000.0</v>
      </c>
      <c r="Q2617" s="2" t="s">
        <v>58</v>
      </c>
      <c r="R2617" s="2" t="s">
        <v>59</v>
      </c>
      <c r="S2617" s="2" t="s">
        <v>87</v>
      </c>
      <c r="T2617" s="2" t="s">
        <v>88</v>
      </c>
      <c r="U2617" s="4">
        <f>0.75</f>
        <v>0.75</v>
      </c>
      <c r="V2617" s="2" t="s">
        <v>62</v>
      </c>
      <c r="W2617" s="2" t="s">
        <v>89</v>
      </c>
      <c r="X2617" s="2" t="s">
        <v>64</v>
      </c>
      <c r="Y2617" s="2" t="s">
        <v>65</v>
      </c>
      <c r="Z2617" s="2">
        <v>0</v>
      </c>
      <c r="AA2617" s="2"/>
      <c r="AB2617" s="2"/>
      <c r="AC2617" s="4">
        <f>P2617*U2617/1000000</f>
        <v>960.0345</v>
      </c>
      <c r="AD2617" s="4">
        <f>AC2618*(1-AA2617/100)+(AC2617-AC2618)*(1-AB2617/100)</f>
        <v>960.0345</v>
      </c>
      <c r="AE2617" s="2" t="s">
        <v>66</v>
      </c>
      <c r="AF2617" s="2" t="s">
        <v>67</v>
      </c>
      <c r="AG2617" s="2" t="s">
        <v>68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3232</v>
      </c>
      <c r="B2618" s="2" t="s">
        <v>3227</v>
      </c>
      <c r="C2618" s="2" t="s">
        <v>47</v>
      </c>
      <c r="D2618" s="2" t="s">
        <v>594</v>
      </c>
      <c r="E2618" s="2" t="s">
        <v>595</v>
      </c>
      <c r="F2618" s="2" t="s">
        <v>50</v>
      </c>
      <c r="G2618" s="2" t="s">
        <v>51</v>
      </c>
      <c r="H2618" s="2" t="s">
        <v>138</v>
      </c>
      <c r="I2618" s="2" t="s">
        <v>53</v>
      </c>
      <c r="J2618" s="2" t="s">
        <v>270</v>
      </c>
      <c r="K2618" s="2" t="s">
        <v>55</v>
      </c>
      <c r="L2618" s="2" t="s">
        <v>51</v>
      </c>
      <c r="M2618" s="2" t="s">
        <v>91</v>
      </c>
      <c r="N2618" s="3">
        <v>1280046</v>
      </c>
      <c r="O2618" s="3" t="s">
        <v>57</v>
      </c>
      <c r="P2618" s="4">
        <f>IF(O2618="吨",N2618*1000,IF(O2618="万立方米",N2618*10000,""))</f>
        <v>1280046000.0</v>
      </c>
      <c r="Q2618" s="2" t="s">
        <v>58</v>
      </c>
      <c r="R2618" s="2" t="s">
        <v>59</v>
      </c>
      <c r="S2618" s="2" t="s">
        <v>92</v>
      </c>
      <c r="T2618" s="2" t="s">
        <v>88</v>
      </c>
      <c r="U2618" s="4">
        <f>0.75</f>
        <v>0.75</v>
      </c>
      <c r="V2618" s="2" t="s">
        <v>62</v>
      </c>
      <c r="W2618" s="2" t="s">
        <v>93</v>
      </c>
      <c r="X2618" s="2" t="s">
        <v>64</v>
      </c>
      <c r="Y2618" s="2" t="s">
        <v>65</v>
      </c>
      <c r="Z2618" s="2">
        <v>0</v>
      </c>
      <c r="AA2618" s="2"/>
      <c r="AB2618" s="2"/>
      <c r="AC2618" s="4">
        <f>P2618*U2618/1000000</f>
        <v>960.0345</v>
      </c>
      <c r="AD2618" s="4">
        <f>AC2618*(1-Z2618/100)</f>
        <v>960.0345</v>
      </c>
      <c r="AE2618" s="2" t="s">
        <v>66</v>
      </c>
      <c r="AF2618" s="2" t="s">
        <v>67</v>
      </c>
      <c r="AG2618" s="2" t="s">
        <v>68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3233</v>
      </c>
      <c r="B2619" s="2" t="s">
        <v>3227</v>
      </c>
      <c r="C2619" s="2" t="s">
        <v>47</v>
      </c>
      <c r="D2619" s="2" t="s">
        <v>594</v>
      </c>
      <c r="E2619" s="2" t="s">
        <v>595</v>
      </c>
      <c r="F2619" s="2" t="s">
        <v>50</v>
      </c>
      <c r="G2619" s="2" t="s">
        <v>51</v>
      </c>
      <c r="H2619" s="2" t="s">
        <v>138</v>
      </c>
      <c r="I2619" s="2" t="s">
        <v>53</v>
      </c>
      <c r="J2619" s="2" t="s">
        <v>270</v>
      </c>
      <c r="K2619" s="2" t="s">
        <v>55</v>
      </c>
      <c r="L2619" s="2" t="s">
        <v>51</v>
      </c>
      <c r="M2619" s="2" t="s">
        <v>95</v>
      </c>
      <c r="N2619" s="3">
        <v>1280046</v>
      </c>
      <c r="O2619" s="3" t="s">
        <v>57</v>
      </c>
      <c r="P2619" s="4">
        <f>IF(O2619="吨",N2619*1000,IF(O2619="万立方米",N2619*10000,""))</f>
        <v>1280046000.0</v>
      </c>
      <c r="Q2619" s="2" t="s">
        <v>58</v>
      </c>
      <c r="R2619" s="2" t="s">
        <v>59</v>
      </c>
      <c r="S2619" s="2" t="s">
        <v>96</v>
      </c>
      <c r="T2619" s="2" t="s">
        <v>97</v>
      </c>
      <c r="U2619" s="4">
        <f>1.7</f>
        <v>1.7</v>
      </c>
      <c r="V2619" s="2" t="s">
        <v>62</v>
      </c>
      <c r="W2619" s="2" t="s">
        <v>98</v>
      </c>
      <c r="X2619" s="2" t="s">
        <v>64</v>
      </c>
      <c r="Y2619" s="2" t="s">
        <v>65</v>
      </c>
      <c r="Z2619" s="2">
        <v>0</v>
      </c>
      <c r="AA2619" s="2"/>
      <c r="AB2619" s="2"/>
      <c r="AC2619" s="4">
        <f>P2619*U2619/1000000</f>
        <v>2176.0782</v>
      </c>
      <c r="AD2619" s="4">
        <f>AC2619*(1-Z2619/100)</f>
        <v>2176.0782</v>
      </c>
      <c r="AE2619" s="2" t="s">
        <v>66</v>
      </c>
      <c r="AF2619" s="2" t="s">
        <v>67</v>
      </c>
      <c r="AG2619" s="2" t="s">
        <v>68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3234</v>
      </c>
      <c r="B2620" s="2" t="s">
        <v>3227</v>
      </c>
      <c r="C2620" s="2" t="s">
        <v>47</v>
      </c>
      <c r="D2620" s="2" t="s">
        <v>594</v>
      </c>
      <c r="E2620" s="2" t="s">
        <v>595</v>
      </c>
      <c r="F2620" s="2" t="s">
        <v>50</v>
      </c>
      <c r="G2620" s="2" t="s">
        <v>51</v>
      </c>
      <c r="H2620" s="2" t="s">
        <v>138</v>
      </c>
      <c r="I2620" s="2" t="s">
        <v>53</v>
      </c>
      <c r="J2620" s="2" t="s">
        <v>270</v>
      </c>
      <c r="K2620" s="2" t="s">
        <v>55</v>
      </c>
      <c r="L2620" s="2" t="s">
        <v>51</v>
      </c>
      <c r="M2620" s="2" t="s">
        <v>100</v>
      </c>
      <c r="N2620" s="3">
        <v>1280046</v>
      </c>
      <c r="O2620" s="3" t="s">
        <v>57</v>
      </c>
      <c r="P2620" s="4">
        <f>IF(O2620="吨",N2620*1000,IF(O2620="万立方米",N2620*10000,""))</f>
        <v>1280046000.0</v>
      </c>
      <c r="Q2620" s="2" t="s">
        <v>58</v>
      </c>
      <c r="R2620" s="2" t="s">
        <v>59</v>
      </c>
      <c r="S2620" s="2" t="s">
        <v>101</v>
      </c>
      <c r="T2620" s="2" t="s">
        <v>75</v>
      </c>
      <c r="U2620" s="4">
        <f>0.12</f>
        <v>0.12</v>
      </c>
      <c r="V2620" s="2" t="s">
        <v>62</v>
      </c>
      <c r="W2620" s="2" t="s">
        <v>102</v>
      </c>
      <c r="X2620" s="2" t="s">
        <v>64</v>
      </c>
      <c r="Y2620" s="2" t="s">
        <v>65</v>
      </c>
      <c r="Z2620" s="2">
        <v>0</v>
      </c>
      <c r="AA2620" s="2"/>
      <c r="AB2620" s="2"/>
      <c r="AC2620" s="4">
        <f>P2620*U2620/1000000</f>
        <v>153.60552</v>
      </c>
      <c r="AD2620" s="4">
        <f>AC2620*(1-Z2620/100)</f>
        <v>153.60552</v>
      </c>
      <c r="AE2620" s="2" t="s">
        <v>66</v>
      </c>
      <c r="AF2620" s="2" t="s">
        <v>67</v>
      </c>
      <c r="AG2620" s="2" t="s">
        <v>68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3235</v>
      </c>
      <c r="B2621" s="2" t="s">
        <v>3227</v>
      </c>
      <c r="C2621" s="2" t="s">
        <v>47</v>
      </c>
      <c r="D2621" s="2" t="s">
        <v>594</v>
      </c>
      <c r="E2621" s="2" t="s">
        <v>595</v>
      </c>
      <c r="F2621" s="2" t="s">
        <v>50</v>
      </c>
      <c r="G2621" s="2" t="s">
        <v>51</v>
      </c>
      <c r="H2621" s="2" t="s">
        <v>138</v>
      </c>
      <c r="I2621" s="2"/>
      <c r="J2621" s="2"/>
      <c r="K2621" s="2" t="s">
        <v>147</v>
      </c>
      <c r="L2621" s="2" t="s">
        <v>148</v>
      </c>
      <c r="M2621" s="2" t="s">
        <v>104</v>
      </c>
      <c r="N2621" s="3"/>
      <c r="O2621" s="3"/>
      <c r="P2621" s="4">
        <v>1280046000.0</v>
      </c>
      <c r="Q2621" s="2" t="s">
        <v>105</v>
      </c>
      <c r="R2621" s="2" t="s">
        <v>106</v>
      </c>
      <c r="S2621" s="2" t="s">
        <v>107</v>
      </c>
      <c r="T2621" s="2" t="s">
        <v>108</v>
      </c>
      <c r="U2621" s="4">
        <f>0.0</f>
        <v>0.0</v>
      </c>
      <c r="V2621" s="2" t="s">
        <v>109</v>
      </c>
      <c r="W2621" s="2" t="s">
        <v>110</v>
      </c>
      <c r="X2621" s="2"/>
      <c r="Y2621" s="2" t="s">
        <v>65</v>
      </c>
      <c r="Z2621" s="2">
        <v>0</v>
      </c>
      <c r="AA2621" s="2"/>
      <c r="AB2621" s="2"/>
      <c r="AC2621" s="4">
        <f>P2621*U2621/1000000</f>
        <v>0.0</v>
      </c>
      <c r="AD2621" s="4">
        <f>AC2621*(1-Z2621/100)</f>
        <v>0.0</v>
      </c>
      <c r="AE2621" s="2" t="s">
        <v>66</v>
      </c>
      <c r="AF2621" s="2" t="s">
        <v>67</v>
      </c>
      <c r="AG2621" s="2" t="s">
        <v>68</v>
      </c>
      <c r="AH2621" s="2" t="s">
        <v>69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3236</v>
      </c>
      <c r="B2622" s="2" t="s">
        <v>3237</v>
      </c>
      <c r="C2622" s="2" t="s">
        <v>47</v>
      </c>
      <c r="D2622" s="2" t="s">
        <v>509</v>
      </c>
      <c r="E2622" s="2" t="s">
        <v>213</v>
      </c>
      <c r="F2622" s="2" t="s">
        <v>178</v>
      </c>
      <c r="G2622" s="2" t="s">
        <v>179</v>
      </c>
      <c r="H2622" s="2" t="s">
        <v>138</v>
      </c>
      <c r="I2622" s="2" t="s">
        <v>53</v>
      </c>
      <c r="J2622" s="2" t="s">
        <v>180</v>
      </c>
      <c r="K2622" s="2" t="s">
        <v>180</v>
      </c>
      <c r="L2622" s="2" t="s">
        <v>181</v>
      </c>
      <c r="M2622" s="2" t="s">
        <v>56</v>
      </c>
      <c r="N2622" s="3">
        <v>9493.078</v>
      </c>
      <c r="O2622" s="3" t="s">
        <v>182</v>
      </c>
      <c r="P2622" s="4">
        <f>IF(O2622="吨",N2622*1000,IF(O2622="万立方米",N2622*10000,""))</f>
        <v>94930780.0</v>
      </c>
      <c r="Q2622" s="2" t="s">
        <v>183</v>
      </c>
      <c r="R2622" s="2" t="s">
        <v>184</v>
      </c>
      <c r="S2622" s="2" t="s">
        <v>185</v>
      </c>
      <c r="T2622" s="2" t="s">
        <v>75</v>
      </c>
      <c r="U2622" s="4">
        <f>0.001</f>
        <v>0.001</v>
      </c>
      <c r="V2622" s="2" t="s">
        <v>186</v>
      </c>
      <c r="W2622" s="2" t="s">
        <v>187</v>
      </c>
      <c r="X2622" s="2" t="s">
        <v>64</v>
      </c>
      <c r="Y2622" s="2" t="s">
        <v>65</v>
      </c>
      <c r="Z2622" s="2">
        <v>0</v>
      </c>
      <c r="AA2622" s="2"/>
      <c r="AB2622" s="2"/>
      <c r="AC2622" s="4">
        <f>P2622*U2622/1000000</f>
        <v>0.09493077999999999</v>
      </c>
      <c r="AD2622" s="4">
        <f>AC2622*(1-Z2622/100)</f>
        <v>0.09493077999999999</v>
      </c>
      <c r="AE2622" s="2" t="s">
        <v>66</v>
      </c>
      <c r="AF2622" s="2" t="s">
        <v>67</v>
      </c>
      <c r="AG2622" s="2"/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3238</v>
      </c>
      <c r="B2623" s="2" t="s">
        <v>3237</v>
      </c>
      <c r="C2623" s="2" t="s">
        <v>47</v>
      </c>
      <c r="D2623" s="2" t="s">
        <v>509</v>
      </c>
      <c r="E2623" s="2" t="s">
        <v>213</v>
      </c>
      <c r="F2623" s="2" t="s">
        <v>178</v>
      </c>
      <c r="G2623" s="2" t="s">
        <v>179</v>
      </c>
      <c r="H2623" s="2" t="s">
        <v>138</v>
      </c>
      <c r="I2623" s="2" t="s">
        <v>53</v>
      </c>
      <c r="J2623" s="2" t="s">
        <v>180</v>
      </c>
      <c r="K2623" s="2" t="s">
        <v>180</v>
      </c>
      <c r="L2623" s="2" t="s">
        <v>181</v>
      </c>
      <c r="M2623" s="2" t="s">
        <v>73</v>
      </c>
      <c r="N2623" s="3">
        <v>9493.078</v>
      </c>
      <c r="O2623" s="3" t="s">
        <v>182</v>
      </c>
      <c r="P2623" s="4">
        <f>IF(O2623="吨",N2623*1000,IF(O2623="万立方米",N2623*10000,""))</f>
        <v>94930780.0</v>
      </c>
      <c r="Q2623" s="2" t="s">
        <v>183</v>
      </c>
      <c r="R2623" s="2" t="s">
        <v>184</v>
      </c>
      <c r="S2623" s="2" t="s">
        <v>189</v>
      </c>
      <c r="T2623" s="2" t="s">
        <v>75</v>
      </c>
      <c r="U2623" s="4">
        <f>0.35</f>
        <v>0.35</v>
      </c>
      <c r="V2623" s="2" t="s">
        <v>186</v>
      </c>
      <c r="W2623" s="2" t="s">
        <v>190</v>
      </c>
      <c r="X2623" s="2" t="s">
        <v>64</v>
      </c>
      <c r="Y2623" s="2" t="s">
        <v>65</v>
      </c>
      <c r="Z2623" s="2">
        <v>0</v>
      </c>
      <c r="AA2623" s="2"/>
      <c r="AB2623" s="2"/>
      <c r="AC2623" s="4">
        <f>P2623*U2623/1000000</f>
        <v>33.225773</v>
      </c>
      <c r="AD2623" s="4">
        <f>AC2623*(1-Z2623/100)</f>
        <v>33.225773</v>
      </c>
      <c r="AE2623" s="2" t="s">
        <v>66</v>
      </c>
      <c r="AF2623" s="2" t="s">
        <v>67</v>
      </c>
      <c r="AG2623" s="2"/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3239</v>
      </c>
      <c r="B2624" s="2" t="s">
        <v>3237</v>
      </c>
      <c r="C2624" s="2" t="s">
        <v>47</v>
      </c>
      <c r="D2624" s="2" t="s">
        <v>509</v>
      </c>
      <c r="E2624" s="2" t="s">
        <v>213</v>
      </c>
      <c r="F2624" s="2" t="s">
        <v>178</v>
      </c>
      <c r="G2624" s="2" t="s">
        <v>179</v>
      </c>
      <c r="H2624" s="2" t="s">
        <v>138</v>
      </c>
      <c r="I2624" s="2" t="s">
        <v>53</v>
      </c>
      <c r="J2624" s="2" t="s">
        <v>180</v>
      </c>
      <c r="K2624" s="2" t="s">
        <v>180</v>
      </c>
      <c r="L2624" s="2" t="s">
        <v>181</v>
      </c>
      <c r="M2624" s="2" t="s">
        <v>78</v>
      </c>
      <c r="N2624" s="3">
        <v>9493.078</v>
      </c>
      <c r="O2624" s="3" t="s">
        <v>182</v>
      </c>
      <c r="P2624" s="4">
        <f>IF(O2624="吨",N2624*1000,IF(O2624="万立方米",N2624*10000,""))</f>
        <v>94930780.0</v>
      </c>
      <c r="Q2624" s="2" t="s">
        <v>183</v>
      </c>
      <c r="R2624" s="2" t="s">
        <v>184</v>
      </c>
      <c r="S2624" s="2" t="s">
        <v>192</v>
      </c>
      <c r="T2624" s="2" t="s">
        <v>75</v>
      </c>
      <c r="U2624" s="4">
        <f>1.2</f>
        <v>1.2</v>
      </c>
      <c r="V2624" s="2" t="s">
        <v>186</v>
      </c>
      <c r="W2624" s="2" t="s">
        <v>193</v>
      </c>
      <c r="X2624" s="2" t="s">
        <v>64</v>
      </c>
      <c r="Y2624" s="2" t="s">
        <v>65</v>
      </c>
      <c r="Z2624" s="2">
        <v>0</v>
      </c>
      <c r="AA2624" s="2"/>
      <c r="AB2624" s="2"/>
      <c r="AC2624" s="4">
        <f>P2624*U2624/1000000</f>
        <v>113.916936</v>
      </c>
      <c r="AD2624" s="4">
        <f>AC2624*(1-Z2624/100)</f>
        <v>113.916936</v>
      </c>
      <c r="AE2624" s="2" t="s">
        <v>66</v>
      </c>
      <c r="AF2624" s="2" t="s">
        <v>67</v>
      </c>
      <c r="AG2624" s="2"/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3240</v>
      </c>
      <c r="B2625" s="2" t="s">
        <v>3237</v>
      </c>
      <c r="C2625" s="2" t="s">
        <v>47</v>
      </c>
      <c r="D2625" s="2" t="s">
        <v>509</v>
      </c>
      <c r="E2625" s="2" t="s">
        <v>213</v>
      </c>
      <c r="F2625" s="2" t="s">
        <v>178</v>
      </c>
      <c r="G2625" s="2" t="s">
        <v>179</v>
      </c>
      <c r="H2625" s="2" t="s">
        <v>138</v>
      </c>
      <c r="I2625" s="2" t="s">
        <v>53</v>
      </c>
      <c r="J2625" s="2" t="s">
        <v>180</v>
      </c>
      <c r="K2625" s="2" t="s">
        <v>180</v>
      </c>
      <c r="L2625" s="2" t="s">
        <v>181</v>
      </c>
      <c r="M2625" s="2" t="s">
        <v>82</v>
      </c>
      <c r="N2625" s="3">
        <v>9493.078</v>
      </c>
      <c r="O2625" s="3" t="s">
        <v>182</v>
      </c>
      <c r="P2625" s="4">
        <f>IF(O2625="吨",N2625*1000,IF(O2625="万立方米",N2625*10000,""))</f>
        <v>94930780.0</v>
      </c>
      <c r="Q2625" s="2" t="s">
        <v>183</v>
      </c>
      <c r="R2625" s="2" t="s">
        <v>184</v>
      </c>
      <c r="S2625" s="2" t="s">
        <v>195</v>
      </c>
      <c r="T2625" s="2" t="s">
        <v>75</v>
      </c>
      <c r="U2625" s="4">
        <f>0.002</f>
        <v>0.002</v>
      </c>
      <c r="V2625" s="2" t="s">
        <v>186</v>
      </c>
      <c r="W2625" s="2" t="s">
        <v>196</v>
      </c>
      <c r="X2625" s="2" t="s">
        <v>64</v>
      </c>
      <c r="Y2625" s="2" t="s">
        <v>65</v>
      </c>
      <c r="Z2625" s="2">
        <v>0</v>
      </c>
      <c r="AA2625" s="2"/>
      <c r="AB2625" s="2"/>
      <c r="AC2625" s="4">
        <f>P2625*U2625/1000000</f>
        <v>0.18986155999999998</v>
      </c>
      <c r="AD2625" s="4">
        <f>AC2625*(1-Z2625/100)</f>
        <v>0.18986155999999998</v>
      </c>
      <c r="AE2625" s="2" t="s">
        <v>66</v>
      </c>
      <c r="AF2625" s="2" t="s">
        <v>67</v>
      </c>
      <c r="AG2625" s="2"/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3241</v>
      </c>
      <c r="B2626" s="2" t="s">
        <v>3237</v>
      </c>
      <c r="C2626" s="2" t="s">
        <v>47</v>
      </c>
      <c r="D2626" s="2" t="s">
        <v>509</v>
      </c>
      <c r="E2626" s="2" t="s">
        <v>213</v>
      </c>
      <c r="F2626" s="2" t="s">
        <v>178</v>
      </c>
      <c r="G2626" s="2" t="s">
        <v>179</v>
      </c>
      <c r="H2626" s="2" t="s">
        <v>138</v>
      </c>
      <c r="I2626" s="2" t="s">
        <v>53</v>
      </c>
      <c r="J2626" s="2" t="s">
        <v>180</v>
      </c>
      <c r="K2626" s="2" t="s">
        <v>180</v>
      </c>
      <c r="L2626" s="2" t="s">
        <v>181</v>
      </c>
      <c r="M2626" s="2" t="s">
        <v>86</v>
      </c>
      <c r="N2626" s="3">
        <v>9493.078</v>
      </c>
      <c r="O2626" s="3" t="s">
        <v>182</v>
      </c>
      <c r="P2626" s="4">
        <f>IF(O2626="吨",N2626*1000,IF(O2626="万立方米",N2626*10000,""))</f>
        <v>94930780.0</v>
      </c>
      <c r="Q2626" s="2" t="s">
        <v>183</v>
      </c>
      <c r="R2626" s="2" t="s">
        <v>184</v>
      </c>
      <c r="S2626" s="2" t="s">
        <v>198</v>
      </c>
      <c r="T2626" s="2" t="s">
        <v>75</v>
      </c>
      <c r="U2626" s="4">
        <f>0.01</f>
        <v>0.01</v>
      </c>
      <c r="V2626" s="2" t="s">
        <v>186</v>
      </c>
      <c r="W2626" s="2" t="s">
        <v>199</v>
      </c>
      <c r="X2626" s="2" t="s">
        <v>64</v>
      </c>
      <c r="Y2626" s="2" t="s">
        <v>65</v>
      </c>
      <c r="Z2626" s="2">
        <v>0</v>
      </c>
      <c r="AA2626" s="2"/>
      <c r="AB2626" s="2"/>
      <c r="AC2626" s="4">
        <f>P2626*U2626/1000000</f>
        <v>0.9493078</v>
      </c>
      <c r="AD2626" s="4">
        <f>AC2627*(1-AA2626/100)+(AC2626-AC2627)*(1-AB2626/100)</f>
        <v>0.9493078</v>
      </c>
      <c r="AE2626" s="2" t="s">
        <v>66</v>
      </c>
      <c r="AF2626" s="2" t="s">
        <v>67</v>
      </c>
      <c r="AG2626" s="2"/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3242</v>
      </c>
      <c r="B2627" s="2" t="s">
        <v>3237</v>
      </c>
      <c r="C2627" s="2" t="s">
        <v>47</v>
      </c>
      <c r="D2627" s="2" t="s">
        <v>509</v>
      </c>
      <c r="E2627" s="2" t="s">
        <v>213</v>
      </c>
      <c r="F2627" s="2" t="s">
        <v>178</v>
      </c>
      <c r="G2627" s="2" t="s">
        <v>179</v>
      </c>
      <c r="H2627" s="2" t="s">
        <v>138</v>
      </c>
      <c r="I2627" s="2" t="s">
        <v>53</v>
      </c>
      <c r="J2627" s="2" t="s">
        <v>180</v>
      </c>
      <c r="K2627" s="2" t="s">
        <v>180</v>
      </c>
      <c r="L2627" s="2" t="s">
        <v>181</v>
      </c>
      <c r="M2627" s="2" t="s">
        <v>91</v>
      </c>
      <c r="N2627" s="3">
        <v>9493.078</v>
      </c>
      <c r="O2627" s="3" t="s">
        <v>182</v>
      </c>
      <c r="P2627" s="4">
        <f>IF(O2627="吨",N2627*1000,IF(O2627="万立方米",N2627*10000,""))</f>
        <v>94930780.0</v>
      </c>
      <c r="Q2627" s="2" t="s">
        <v>183</v>
      </c>
      <c r="R2627" s="2" t="s">
        <v>184</v>
      </c>
      <c r="S2627" s="2" t="s">
        <v>201</v>
      </c>
      <c r="T2627" s="2" t="s">
        <v>75</v>
      </c>
      <c r="U2627" s="4">
        <f>0.005</f>
        <v>0.005</v>
      </c>
      <c r="V2627" s="2" t="s">
        <v>186</v>
      </c>
      <c r="W2627" s="2" t="s">
        <v>202</v>
      </c>
      <c r="X2627" s="2" t="s">
        <v>64</v>
      </c>
      <c r="Y2627" s="2" t="s">
        <v>65</v>
      </c>
      <c r="Z2627" s="2">
        <v>0</v>
      </c>
      <c r="AA2627" s="2"/>
      <c r="AB2627" s="2"/>
      <c r="AC2627" s="4">
        <f>P2627*U2627/1000000</f>
        <v>0.4746539</v>
      </c>
      <c r="AD2627" s="4">
        <f>AC2627*(1-Z2627/100)</f>
        <v>0.4746539</v>
      </c>
      <c r="AE2627" s="2" t="s">
        <v>66</v>
      </c>
      <c r="AF2627" s="2" t="s">
        <v>67</v>
      </c>
      <c r="AG2627" s="2"/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3243</v>
      </c>
      <c r="B2628" s="2" t="s">
        <v>3237</v>
      </c>
      <c r="C2628" s="2" t="s">
        <v>47</v>
      </c>
      <c r="D2628" s="2" t="s">
        <v>509</v>
      </c>
      <c r="E2628" s="2" t="s">
        <v>213</v>
      </c>
      <c r="F2628" s="2" t="s">
        <v>178</v>
      </c>
      <c r="G2628" s="2" t="s">
        <v>179</v>
      </c>
      <c r="H2628" s="2" t="s">
        <v>138</v>
      </c>
      <c r="I2628" s="2" t="s">
        <v>53</v>
      </c>
      <c r="J2628" s="2" t="s">
        <v>180</v>
      </c>
      <c r="K2628" s="2" t="s">
        <v>180</v>
      </c>
      <c r="L2628" s="2" t="s">
        <v>181</v>
      </c>
      <c r="M2628" s="2" t="s">
        <v>95</v>
      </c>
      <c r="N2628" s="3">
        <v>9493.078</v>
      </c>
      <c r="O2628" s="3" t="s">
        <v>182</v>
      </c>
      <c r="P2628" s="4">
        <f>IF(O2628="吨",N2628*1000,IF(O2628="万立方米",N2628*10000,""))</f>
        <v>94930780.0</v>
      </c>
      <c r="Q2628" s="2" t="s">
        <v>183</v>
      </c>
      <c r="R2628" s="2" t="s">
        <v>184</v>
      </c>
      <c r="S2628" s="2" t="s">
        <v>204</v>
      </c>
      <c r="T2628" s="2" t="s">
        <v>75</v>
      </c>
      <c r="U2628" s="4">
        <f>0.005</f>
        <v>0.005</v>
      </c>
      <c r="V2628" s="2" t="s">
        <v>186</v>
      </c>
      <c r="W2628" s="2" t="s">
        <v>205</v>
      </c>
      <c r="X2628" s="2" t="s">
        <v>64</v>
      </c>
      <c r="Y2628" s="2" t="s">
        <v>65</v>
      </c>
      <c r="Z2628" s="2">
        <v>0</v>
      </c>
      <c r="AA2628" s="2"/>
      <c r="AB2628" s="2"/>
      <c r="AC2628" s="4">
        <f>P2628*U2628/1000000</f>
        <v>0.4746539</v>
      </c>
      <c r="AD2628" s="4">
        <f>AC2628*(1-Z2628/100)</f>
        <v>0.4746539</v>
      </c>
      <c r="AE2628" s="2" t="s">
        <v>66</v>
      </c>
      <c r="AF2628" s="2" t="s">
        <v>67</v>
      </c>
      <c r="AG2628" s="2"/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3244</v>
      </c>
      <c r="B2629" s="2" t="s">
        <v>3237</v>
      </c>
      <c r="C2629" s="2" t="s">
        <v>47</v>
      </c>
      <c r="D2629" s="2" t="s">
        <v>509</v>
      </c>
      <c r="E2629" s="2" t="s">
        <v>213</v>
      </c>
      <c r="F2629" s="2" t="s">
        <v>178</v>
      </c>
      <c r="G2629" s="2" t="s">
        <v>179</v>
      </c>
      <c r="H2629" s="2" t="s">
        <v>138</v>
      </c>
      <c r="I2629" s="2" t="s">
        <v>53</v>
      </c>
      <c r="J2629" s="2" t="s">
        <v>180</v>
      </c>
      <c r="K2629" s="2" t="s">
        <v>180</v>
      </c>
      <c r="L2629" s="2" t="s">
        <v>181</v>
      </c>
      <c r="M2629" s="2" t="s">
        <v>100</v>
      </c>
      <c r="N2629" s="3">
        <v>9493.078</v>
      </c>
      <c r="O2629" s="3" t="s">
        <v>182</v>
      </c>
      <c r="P2629" s="4">
        <f>IF(O2629="吨",N2629*1000,IF(O2629="万立方米",N2629*10000,""))</f>
        <v>94930780.0</v>
      </c>
      <c r="Q2629" s="2" t="s">
        <v>183</v>
      </c>
      <c r="R2629" s="2" t="s">
        <v>184</v>
      </c>
      <c r="S2629" s="2" t="s">
        <v>207</v>
      </c>
      <c r="T2629" s="2" t="s">
        <v>75</v>
      </c>
      <c r="U2629" s="4">
        <f>0.02</f>
        <v>0.02</v>
      </c>
      <c r="V2629" s="2" t="s">
        <v>186</v>
      </c>
      <c r="W2629" s="2" t="s">
        <v>208</v>
      </c>
      <c r="X2629" s="2" t="s">
        <v>64</v>
      </c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/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3245</v>
      </c>
      <c r="B2630" s="2" t="s">
        <v>3237</v>
      </c>
      <c r="C2630" s="2" t="s">
        <v>47</v>
      </c>
      <c r="D2630" s="2" t="s">
        <v>509</v>
      </c>
      <c r="E2630" s="2" t="s">
        <v>213</v>
      </c>
      <c r="F2630" s="2" t="s">
        <v>178</v>
      </c>
      <c r="G2630" s="2" t="s">
        <v>179</v>
      </c>
      <c r="H2630" s="2" t="s">
        <v>138</v>
      </c>
      <c r="I2630" s="2"/>
      <c r="J2630" s="2"/>
      <c r="K2630" s="2"/>
      <c r="L2630" s="2"/>
      <c r="M2630" s="2" t="s">
        <v>104</v>
      </c>
      <c r="N2630" s="3"/>
      <c r="O2630" s="3"/>
      <c r="P2630" s="4">
        <v>0.0</v>
      </c>
      <c r="Q2630" s="2" t="s">
        <v>105</v>
      </c>
      <c r="R2630" s="2" t="s">
        <v>106</v>
      </c>
      <c r="S2630" s="2" t="s">
        <v>107</v>
      </c>
      <c r="T2630" s="2" t="s">
        <v>108</v>
      </c>
      <c r="U2630" s="4">
        <f>0.0</f>
        <v>0.0</v>
      </c>
      <c r="V2630" s="2" t="s">
        <v>109</v>
      </c>
      <c r="W2630" s="2" t="s">
        <v>110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134</v>
      </c>
      <c r="AH2630" s="2" t="s">
        <v>69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3246</v>
      </c>
      <c r="B2631" s="2" t="s">
        <v>3247</v>
      </c>
      <c r="C2631" s="2" t="s">
        <v>47</v>
      </c>
      <c r="D2631" s="2" t="s">
        <v>2344</v>
      </c>
      <c r="E2631" s="2" t="s">
        <v>227</v>
      </c>
      <c r="F2631" s="2" t="s">
        <v>178</v>
      </c>
      <c r="G2631" s="2" t="s">
        <v>181</v>
      </c>
      <c r="H2631" s="2" t="s">
        <v>52</v>
      </c>
      <c r="I2631" s="2" t="s">
        <v>53</v>
      </c>
      <c r="J2631" s="2" t="s">
        <v>180</v>
      </c>
      <c r="K2631" s="2" t="s">
        <v>180</v>
      </c>
      <c r="L2631" s="2" t="s">
        <v>181</v>
      </c>
      <c r="M2631" s="2" t="s">
        <v>56</v>
      </c>
      <c r="N2631" s="3">
        <v>10227.677</v>
      </c>
      <c r="O2631" s="3" t="s">
        <v>182</v>
      </c>
      <c r="P2631" s="4">
        <f>IF(O2631="吨",N2631*1000,IF(O2631="万立方米",N2631*10000,""))</f>
        <v>102276770.0</v>
      </c>
      <c r="Q2631" s="2" t="s">
        <v>183</v>
      </c>
      <c r="R2631" s="2" t="s">
        <v>184</v>
      </c>
      <c r="S2631" s="2" t="s">
        <v>185</v>
      </c>
      <c r="T2631" s="2" t="s">
        <v>75</v>
      </c>
      <c r="U2631" s="4">
        <f>0.001</f>
        <v>0.001</v>
      </c>
      <c r="V2631" s="2" t="s">
        <v>186</v>
      </c>
      <c r="W2631" s="2" t="s">
        <v>187</v>
      </c>
      <c r="X2631" s="2" t="s">
        <v>64</v>
      </c>
      <c r="Y2631" s="2" t="s">
        <v>65</v>
      </c>
      <c r="Z2631" s="2">
        <v>0</v>
      </c>
      <c r="AA2631" s="2"/>
      <c r="AB2631" s="2"/>
      <c r="AC2631" s="4">
        <f>P2631*U2631/1000000</f>
        <v>0.10227677</v>
      </c>
      <c r="AD2631" s="4">
        <f>AC2631*(1-Z2631/100)</f>
        <v>0.10227677</v>
      </c>
      <c r="AE2631" s="2" t="s">
        <v>66</v>
      </c>
      <c r="AF2631" s="2" t="s">
        <v>67</v>
      </c>
      <c r="AG2631" s="2"/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3248</v>
      </c>
      <c r="B2632" s="2" t="s">
        <v>3247</v>
      </c>
      <c r="C2632" s="2" t="s">
        <v>47</v>
      </c>
      <c r="D2632" s="2" t="s">
        <v>2344</v>
      </c>
      <c r="E2632" s="2" t="s">
        <v>227</v>
      </c>
      <c r="F2632" s="2" t="s">
        <v>178</v>
      </c>
      <c r="G2632" s="2" t="s">
        <v>181</v>
      </c>
      <c r="H2632" s="2" t="s">
        <v>52</v>
      </c>
      <c r="I2632" s="2" t="s">
        <v>53</v>
      </c>
      <c r="J2632" s="2" t="s">
        <v>180</v>
      </c>
      <c r="K2632" s="2" t="s">
        <v>180</v>
      </c>
      <c r="L2632" s="2" t="s">
        <v>181</v>
      </c>
      <c r="M2632" s="2" t="s">
        <v>73</v>
      </c>
      <c r="N2632" s="3">
        <v>10227.677</v>
      </c>
      <c r="O2632" s="3" t="s">
        <v>182</v>
      </c>
      <c r="P2632" s="4">
        <f>IF(O2632="吨",N2632*1000,IF(O2632="万立方米",N2632*10000,""))</f>
        <v>102276770.0</v>
      </c>
      <c r="Q2632" s="2" t="s">
        <v>183</v>
      </c>
      <c r="R2632" s="2" t="s">
        <v>184</v>
      </c>
      <c r="S2632" s="2" t="s">
        <v>189</v>
      </c>
      <c r="T2632" s="2" t="s">
        <v>75</v>
      </c>
      <c r="U2632" s="4">
        <f>0.35</f>
        <v>0.35</v>
      </c>
      <c r="V2632" s="2" t="s">
        <v>186</v>
      </c>
      <c r="W2632" s="2" t="s">
        <v>190</v>
      </c>
      <c r="X2632" s="2" t="s">
        <v>64</v>
      </c>
      <c r="Y2632" s="2" t="s">
        <v>65</v>
      </c>
      <c r="Z2632" s="2">
        <v>0</v>
      </c>
      <c r="AA2632" s="2"/>
      <c r="AB2632" s="2"/>
      <c r="AC2632" s="4">
        <f>P2632*U2632/1000000</f>
        <v>35.7968695</v>
      </c>
      <c r="AD2632" s="4">
        <f>AC2632*(1-Z2632/100)</f>
        <v>35.7968695</v>
      </c>
      <c r="AE2632" s="2" t="s">
        <v>66</v>
      </c>
      <c r="AF2632" s="2" t="s">
        <v>67</v>
      </c>
      <c r="AG2632" s="2"/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3249</v>
      </c>
      <c r="B2633" s="2" t="s">
        <v>3247</v>
      </c>
      <c r="C2633" s="2" t="s">
        <v>47</v>
      </c>
      <c r="D2633" s="2" t="s">
        <v>2344</v>
      </c>
      <c r="E2633" s="2" t="s">
        <v>227</v>
      </c>
      <c r="F2633" s="2" t="s">
        <v>178</v>
      </c>
      <c r="G2633" s="2" t="s">
        <v>181</v>
      </c>
      <c r="H2633" s="2" t="s">
        <v>52</v>
      </c>
      <c r="I2633" s="2" t="s">
        <v>53</v>
      </c>
      <c r="J2633" s="2" t="s">
        <v>180</v>
      </c>
      <c r="K2633" s="2" t="s">
        <v>180</v>
      </c>
      <c r="L2633" s="2" t="s">
        <v>181</v>
      </c>
      <c r="M2633" s="2" t="s">
        <v>78</v>
      </c>
      <c r="N2633" s="3">
        <v>10227.677</v>
      </c>
      <c r="O2633" s="3" t="s">
        <v>182</v>
      </c>
      <c r="P2633" s="4">
        <f>IF(O2633="吨",N2633*1000,IF(O2633="万立方米",N2633*10000,""))</f>
        <v>102276770.0</v>
      </c>
      <c r="Q2633" s="2" t="s">
        <v>183</v>
      </c>
      <c r="R2633" s="2" t="s">
        <v>184</v>
      </c>
      <c r="S2633" s="2" t="s">
        <v>192</v>
      </c>
      <c r="T2633" s="2" t="s">
        <v>75</v>
      </c>
      <c r="U2633" s="4">
        <f>1.2</f>
        <v>1.2</v>
      </c>
      <c r="V2633" s="2" t="s">
        <v>186</v>
      </c>
      <c r="W2633" s="2" t="s">
        <v>193</v>
      </c>
      <c r="X2633" s="2" t="s">
        <v>64</v>
      </c>
      <c r="Y2633" s="2" t="s">
        <v>65</v>
      </c>
      <c r="Z2633" s="2">
        <v>0</v>
      </c>
      <c r="AA2633" s="2"/>
      <c r="AB2633" s="2"/>
      <c r="AC2633" s="4">
        <f>P2633*U2633/1000000</f>
        <v>122.732124</v>
      </c>
      <c r="AD2633" s="4">
        <f>AC2633*(1-Z2633/100)</f>
        <v>122.732124</v>
      </c>
      <c r="AE2633" s="2" t="s">
        <v>66</v>
      </c>
      <c r="AF2633" s="2" t="s">
        <v>67</v>
      </c>
      <c r="AG2633" s="2"/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3250</v>
      </c>
      <c r="B2634" s="2" t="s">
        <v>3247</v>
      </c>
      <c r="C2634" s="2" t="s">
        <v>47</v>
      </c>
      <c r="D2634" s="2" t="s">
        <v>2344</v>
      </c>
      <c r="E2634" s="2" t="s">
        <v>227</v>
      </c>
      <c r="F2634" s="2" t="s">
        <v>178</v>
      </c>
      <c r="G2634" s="2" t="s">
        <v>181</v>
      </c>
      <c r="H2634" s="2" t="s">
        <v>52</v>
      </c>
      <c r="I2634" s="2" t="s">
        <v>53</v>
      </c>
      <c r="J2634" s="2" t="s">
        <v>180</v>
      </c>
      <c r="K2634" s="2" t="s">
        <v>180</v>
      </c>
      <c r="L2634" s="2" t="s">
        <v>181</v>
      </c>
      <c r="M2634" s="2" t="s">
        <v>82</v>
      </c>
      <c r="N2634" s="3">
        <v>10227.677</v>
      </c>
      <c r="O2634" s="3" t="s">
        <v>182</v>
      </c>
      <c r="P2634" s="4">
        <f>IF(O2634="吨",N2634*1000,IF(O2634="万立方米",N2634*10000,""))</f>
        <v>102276770.0</v>
      </c>
      <c r="Q2634" s="2" t="s">
        <v>183</v>
      </c>
      <c r="R2634" s="2" t="s">
        <v>184</v>
      </c>
      <c r="S2634" s="2" t="s">
        <v>195</v>
      </c>
      <c r="T2634" s="2" t="s">
        <v>75</v>
      </c>
      <c r="U2634" s="4">
        <f>0.002</f>
        <v>0.002</v>
      </c>
      <c r="V2634" s="2" t="s">
        <v>186</v>
      </c>
      <c r="W2634" s="2" t="s">
        <v>196</v>
      </c>
      <c r="X2634" s="2" t="s">
        <v>64</v>
      </c>
      <c r="Y2634" s="2" t="s">
        <v>65</v>
      </c>
      <c r="Z2634" s="2">
        <v>0</v>
      </c>
      <c r="AA2634" s="2"/>
      <c r="AB2634" s="2"/>
      <c r="AC2634" s="4">
        <f>P2634*U2634/1000000</f>
        <v>0.20455354</v>
      </c>
      <c r="AD2634" s="4">
        <f>AC2634*(1-Z2634/100)</f>
        <v>0.20455354</v>
      </c>
      <c r="AE2634" s="2" t="s">
        <v>66</v>
      </c>
      <c r="AF2634" s="2" t="s">
        <v>67</v>
      </c>
      <c r="AG2634" s="2"/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3251</v>
      </c>
      <c r="B2635" s="2" t="s">
        <v>3247</v>
      </c>
      <c r="C2635" s="2" t="s">
        <v>47</v>
      </c>
      <c r="D2635" s="2" t="s">
        <v>2344</v>
      </c>
      <c r="E2635" s="2" t="s">
        <v>227</v>
      </c>
      <c r="F2635" s="2" t="s">
        <v>178</v>
      </c>
      <c r="G2635" s="2" t="s">
        <v>181</v>
      </c>
      <c r="H2635" s="2" t="s">
        <v>52</v>
      </c>
      <c r="I2635" s="2" t="s">
        <v>53</v>
      </c>
      <c r="J2635" s="2" t="s">
        <v>180</v>
      </c>
      <c r="K2635" s="2" t="s">
        <v>180</v>
      </c>
      <c r="L2635" s="2" t="s">
        <v>181</v>
      </c>
      <c r="M2635" s="2" t="s">
        <v>86</v>
      </c>
      <c r="N2635" s="3">
        <v>10227.677</v>
      </c>
      <c r="O2635" s="3" t="s">
        <v>182</v>
      </c>
      <c r="P2635" s="4">
        <f>IF(O2635="吨",N2635*1000,IF(O2635="万立方米",N2635*10000,""))</f>
        <v>102276770.0</v>
      </c>
      <c r="Q2635" s="2" t="s">
        <v>183</v>
      </c>
      <c r="R2635" s="2" t="s">
        <v>184</v>
      </c>
      <c r="S2635" s="2" t="s">
        <v>198</v>
      </c>
      <c r="T2635" s="2" t="s">
        <v>75</v>
      </c>
      <c r="U2635" s="4">
        <f>0.01</f>
        <v>0.01</v>
      </c>
      <c r="V2635" s="2" t="s">
        <v>186</v>
      </c>
      <c r="W2635" s="2" t="s">
        <v>199</v>
      </c>
      <c r="X2635" s="2" t="s">
        <v>64</v>
      </c>
      <c r="Y2635" s="2" t="s">
        <v>65</v>
      </c>
      <c r="Z2635" s="2">
        <v>0</v>
      </c>
      <c r="AA2635" s="2"/>
      <c r="AB2635" s="2"/>
      <c r="AC2635" s="4">
        <f>P2635*U2635/1000000</f>
        <v>1.0227677000000002</v>
      </c>
      <c r="AD2635" s="4">
        <f>AC2636*(1-AA2635/100)+(AC2635-AC2636)*(1-AB2635/100)</f>
        <v>1.0227677000000002</v>
      </c>
      <c r="AE2635" s="2" t="s">
        <v>66</v>
      </c>
      <c r="AF2635" s="2" t="s">
        <v>67</v>
      </c>
      <c r="AG2635" s="2"/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3252</v>
      </c>
      <c r="B2636" s="2" t="s">
        <v>3247</v>
      </c>
      <c r="C2636" s="2" t="s">
        <v>47</v>
      </c>
      <c r="D2636" s="2" t="s">
        <v>2344</v>
      </c>
      <c r="E2636" s="2" t="s">
        <v>227</v>
      </c>
      <c r="F2636" s="2" t="s">
        <v>178</v>
      </c>
      <c r="G2636" s="2" t="s">
        <v>181</v>
      </c>
      <c r="H2636" s="2" t="s">
        <v>52</v>
      </c>
      <c r="I2636" s="2" t="s">
        <v>53</v>
      </c>
      <c r="J2636" s="2" t="s">
        <v>180</v>
      </c>
      <c r="K2636" s="2" t="s">
        <v>180</v>
      </c>
      <c r="L2636" s="2" t="s">
        <v>181</v>
      </c>
      <c r="M2636" s="2" t="s">
        <v>91</v>
      </c>
      <c r="N2636" s="3">
        <v>10227.677</v>
      </c>
      <c r="O2636" s="3" t="s">
        <v>182</v>
      </c>
      <c r="P2636" s="4">
        <f>IF(O2636="吨",N2636*1000,IF(O2636="万立方米",N2636*10000,""))</f>
        <v>102276770.0</v>
      </c>
      <c r="Q2636" s="2" t="s">
        <v>183</v>
      </c>
      <c r="R2636" s="2" t="s">
        <v>184</v>
      </c>
      <c r="S2636" s="2" t="s">
        <v>201</v>
      </c>
      <c r="T2636" s="2" t="s">
        <v>75</v>
      </c>
      <c r="U2636" s="4">
        <f>0.005</f>
        <v>0.005</v>
      </c>
      <c r="V2636" s="2" t="s">
        <v>186</v>
      </c>
      <c r="W2636" s="2" t="s">
        <v>202</v>
      </c>
      <c r="X2636" s="2" t="s">
        <v>64</v>
      </c>
      <c r="Y2636" s="2" t="s">
        <v>65</v>
      </c>
      <c r="Z2636" s="2">
        <v>0</v>
      </c>
      <c r="AA2636" s="2"/>
      <c r="AB2636" s="2"/>
      <c r="AC2636" s="4">
        <f>P2636*U2636/1000000</f>
        <v>0.5113838500000001</v>
      </c>
      <c r="AD2636" s="4">
        <f>AC2636*(1-Z2636/100)</f>
        <v>0.5113838500000001</v>
      </c>
      <c r="AE2636" s="2" t="s">
        <v>66</v>
      </c>
      <c r="AF2636" s="2" t="s">
        <v>67</v>
      </c>
      <c r="AG2636" s="2"/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3253</v>
      </c>
      <c r="B2637" s="2" t="s">
        <v>3247</v>
      </c>
      <c r="C2637" s="2" t="s">
        <v>47</v>
      </c>
      <c r="D2637" s="2" t="s">
        <v>2344</v>
      </c>
      <c r="E2637" s="2" t="s">
        <v>227</v>
      </c>
      <c r="F2637" s="2" t="s">
        <v>178</v>
      </c>
      <c r="G2637" s="2" t="s">
        <v>181</v>
      </c>
      <c r="H2637" s="2" t="s">
        <v>52</v>
      </c>
      <c r="I2637" s="2" t="s">
        <v>53</v>
      </c>
      <c r="J2637" s="2" t="s">
        <v>180</v>
      </c>
      <c r="K2637" s="2" t="s">
        <v>180</v>
      </c>
      <c r="L2637" s="2" t="s">
        <v>181</v>
      </c>
      <c r="M2637" s="2" t="s">
        <v>95</v>
      </c>
      <c r="N2637" s="3">
        <v>10227.677</v>
      </c>
      <c r="O2637" s="3" t="s">
        <v>182</v>
      </c>
      <c r="P2637" s="4">
        <f>IF(O2637="吨",N2637*1000,IF(O2637="万立方米",N2637*10000,""))</f>
        <v>102276770.0</v>
      </c>
      <c r="Q2637" s="2" t="s">
        <v>183</v>
      </c>
      <c r="R2637" s="2" t="s">
        <v>184</v>
      </c>
      <c r="S2637" s="2" t="s">
        <v>204</v>
      </c>
      <c r="T2637" s="2" t="s">
        <v>75</v>
      </c>
      <c r="U2637" s="4">
        <f>0.005</f>
        <v>0.005</v>
      </c>
      <c r="V2637" s="2" t="s">
        <v>186</v>
      </c>
      <c r="W2637" s="2" t="s">
        <v>205</v>
      </c>
      <c r="X2637" s="2" t="s">
        <v>64</v>
      </c>
      <c r="Y2637" s="2" t="s">
        <v>65</v>
      </c>
      <c r="Z2637" s="2">
        <v>0</v>
      </c>
      <c r="AA2637" s="2"/>
      <c r="AB2637" s="2"/>
      <c r="AC2637" s="4">
        <f>P2637*U2637/1000000</f>
        <v>0.5113838500000001</v>
      </c>
      <c r="AD2637" s="4">
        <f>AC2637*(1-Z2637/100)</f>
        <v>0.5113838500000001</v>
      </c>
      <c r="AE2637" s="2" t="s">
        <v>66</v>
      </c>
      <c r="AF2637" s="2" t="s">
        <v>67</v>
      </c>
      <c r="AG2637" s="2"/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3254</v>
      </c>
      <c r="B2638" s="2" t="s">
        <v>3247</v>
      </c>
      <c r="C2638" s="2" t="s">
        <v>47</v>
      </c>
      <c r="D2638" s="2" t="s">
        <v>2344</v>
      </c>
      <c r="E2638" s="2" t="s">
        <v>227</v>
      </c>
      <c r="F2638" s="2" t="s">
        <v>178</v>
      </c>
      <c r="G2638" s="2" t="s">
        <v>181</v>
      </c>
      <c r="H2638" s="2" t="s">
        <v>52</v>
      </c>
      <c r="I2638" s="2" t="s">
        <v>53</v>
      </c>
      <c r="J2638" s="2" t="s">
        <v>180</v>
      </c>
      <c r="K2638" s="2" t="s">
        <v>180</v>
      </c>
      <c r="L2638" s="2" t="s">
        <v>181</v>
      </c>
      <c r="M2638" s="2" t="s">
        <v>100</v>
      </c>
      <c r="N2638" s="3">
        <v>10227.677</v>
      </c>
      <c r="O2638" s="3" t="s">
        <v>182</v>
      </c>
      <c r="P2638" s="4">
        <f>IF(O2638="吨",N2638*1000,IF(O2638="万立方米",N2638*10000,""))</f>
        <v>102276770.0</v>
      </c>
      <c r="Q2638" s="2" t="s">
        <v>183</v>
      </c>
      <c r="R2638" s="2" t="s">
        <v>184</v>
      </c>
      <c r="S2638" s="2" t="s">
        <v>207</v>
      </c>
      <c r="T2638" s="2" t="s">
        <v>75</v>
      </c>
      <c r="U2638" s="4">
        <f>0.02</f>
        <v>0.02</v>
      </c>
      <c r="V2638" s="2" t="s">
        <v>186</v>
      </c>
      <c r="W2638" s="2" t="s">
        <v>208</v>
      </c>
      <c r="X2638" s="2" t="s">
        <v>64</v>
      </c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/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3255</v>
      </c>
      <c r="B2639" s="2" t="s">
        <v>3247</v>
      </c>
      <c r="C2639" s="2" t="s">
        <v>47</v>
      </c>
      <c r="D2639" s="2" t="s">
        <v>2344</v>
      </c>
      <c r="E2639" s="2" t="s">
        <v>227</v>
      </c>
      <c r="F2639" s="2" t="s">
        <v>178</v>
      </c>
      <c r="G2639" s="2" t="s">
        <v>181</v>
      </c>
      <c r="H2639" s="2" t="s">
        <v>52</v>
      </c>
      <c r="I2639" s="2"/>
      <c r="J2639" s="2"/>
      <c r="K2639" s="2"/>
      <c r="L2639" s="2"/>
      <c r="M2639" s="2" t="s">
        <v>104</v>
      </c>
      <c r="N2639" s="3"/>
      <c r="O2639" s="3"/>
      <c r="P2639" s="4">
        <v>0.0</v>
      </c>
      <c r="Q2639" s="2" t="s">
        <v>105</v>
      </c>
      <c r="R2639" s="2" t="s">
        <v>106</v>
      </c>
      <c r="S2639" s="2" t="s">
        <v>107</v>
      </c>
      <c r="T2639" s="2" t="s">
        <v>108</v>
      </c>
      <c r="U2639" s="4">
        <f>0.0</f>
        <v>0.0</v>
      </c>
      <c r="V2639" s="2" t="s">
        <v>109</v>
      </c>
      <c r="W2639" s="2" t="s">
        <v>110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134</v>
      </c>
      <c r="AH2639" s="2" t="s">
        <v>69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3256</v>
      </c>
      <c r="B2640" s="2" t="s">
        <v>3257</v>
      </c>
      <c r="C2640" s="2" t="s">
        <v>47</v>
      </c>
      <c r="D2640" s="2" t="s">
        <v>3258</v>
      </c>
      <c r="E2640" s="2" t="s">
        <v>377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51</v>
      </c>
      <c r="M2640" s="2" t="s">
        <v>56</v>
      </c>
      <c r="N2640" s="3">
        <v>830106</v>
      </c>
      <c r="O2640" s="3" t="s">
        <v>57</v>
      </c>
      <c r="P2640" s="4">
        <f>IF(O2640="吨",N2640*1000,IF(O2640="万立方米",N2640*10000,""))</f>
        <v>830106000.0</v>
      </c>
      <c r="Q2640" s="2" t="s">
        <v>58</v>
      </c>
      <c r="R2640" s="2" t="s">
        <v>59</v>
      </c>
      <c r="S2640" s="2" t="s">
        <v>60</v>
      </c>
      <c r="T2640" s="2" t="s">
        <v>61</v>
      </c>
      <c r="U2640" s="4">
        <f>0.06</f>
        <v>0.06</v>
      </c>
      <c r="V2640" s="2" t="s">
        <v>62</v>
      </c>
      <c r="W2640" s="2" t="s">
        <v>63</v>
      </c>
      <c r="X2640" s="2" t="s">
        <v>64</v>
      </c>
      <c r="Y2640" s="2" t="s">
        <v>65</v>
      </c>
      <c r="Z2640" s="2">
        <v>0</v>
      </c>
      <c r="AA2640" s="2"/>
      <c r="AB2640" s="2"/>
      <c r="AC2640" s="4">
        <f>P2640*U2640/1000000</f>
        <v>49.80636</v>
      </c>
      <c r="AD2640" s="4">
        <f>AC2640*(1-Z2640/100)</f>
        <v>49.80636</v>
      </c>
      <c r="AE2640" s="2" t="s">
        <v>66</v>
      </c>
      <c r="AF2640" s="2" t="s">
        <v>67</v>
      </c>
      <c r="AG2640" s="2" t="s">
        <v>68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3259</v>
      </c>
      <c r="B2641" s="2" t="s">
        <v>3257</v>
      </c>
      <c r="C2641" s="2" t="s">
        <v>47</v>
      </c>
      <c r="D2641" s="2" t="s">
        <v>3258</v>
      </c>
      <c r="E2641" s="2" t="s">
        <v>377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51</v>
      </c>
      <c r="M2641" s="2" t="s">
        <v>73</v>
      </c>
      <c r="N2641" s="3">
        <v>830106</v>
      </c>
      <c r="O2641" s="3" t="s">
        <v>57</v>
      </c>
      <c r="P2641" s="4">
        <f>IF(O2641="吨",N2641*1000,IF(O2641="万立方米",N2641*10000,""))</f>
        <v>830106000.0</v>
      </c>
      <c r="Q2641" s="2" t="s">
        <v>58</v>
      </c>
      <c r="R2641" s="2" t="s">
        <v>59</v>
      </c>
      <c r="S2641" s="2" t="s">
        <v>74</v>
      </c>
      <c r="T2641" s="2" t="s">
        <v>75</v>
      </c>
      <c r="U2641" s="4">
        <f>1.5</f>
        <v>1.5</v>
      </c>
      <c r="V2641" s="2" t="s">
        <v>62</v>
      </c>
      <c r="W2641" s="2" t="s">
        <v>76</v>
      </c>
      <c r="X2641" s="2" t="s">
        <v>64</v>
      </c>
      <c r="Y2641" s="2" t="s">
        <v>65</v>
      </c>
      <c r="Z2641" s="2">
        <v>0</v>
      </c>
      <c r="AA2641" s="2"/>
      <c r="AB2641" s="2"/>
      <c r="AC2641" s="4">
        <f>P2641*U2641/1000000</f>
        <v>1245.159</v>
      </c>
      <c r="AD2641" s="4">
        <f>AC2641*(1-Z2641/100)</f>
        <v>1245.159</v>
      </c>
      <c r="AE2641" s="2" t="s">
        <v>66</v>
      </c>
      <c r="AF2641" s="2" t="s">
        <v>67</v>
      </c>
      <c r="AG2641" s="2" t="s">
        <v>68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3260</v>
      </c>
      <c r="B2642" s="2" t="s">
        <v>3257</v>
      </c>
      <c r="C2642" s="2" t="s">
        <v>47</v>
      </c>
      <c r="D2642" s="2" t="s">
        <v>3258</v>
      </c>
      <c r="E2642" s="2" t="s">
        <v>377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51</v>
      </c>
      <c r="M2642" s="2" t="s">
        <v>78</v>
      </c>
      <c r="N2642" s="3">
        <v>830106</v>
      </c>
      <c r="O2642" s="3" t="s">
        <v>57</v>
      </c>
      <c r="P2642" s="4">
        <f>IF(O2642="吨",N2642*1000,IF(O2642="万立方米",N2642*10000,""))</f>
        <v>830106000.0</v>
      </c>
      <c r="Q2642" s="2" t="s">
        <v>58</v>
      </c>
      <c r="R2642" s="2" t="s">
        <v>59</v>
      </c>
      <c r="S2642" s="2" t="s">
        <v>79</v>
      </c>
      <c r="T2642" s="2" t="s">
        <v>75</v>
      </c>
      <c r="U2642" s="4">
        <f>6.0</f>
        <v>6.0</v>
      </c>
      <c r="V2642" s="2" t="s">
        <v>62</v>
      </c>
      <c r="W2642" s="2" t="s">
        <v>80</v>
      </c>
      <c r="X2642" s="2" t="s">
        <v>64</v>
      </c>
      <c r="Y2642" s="2" t="s">
        <v>65</v>
      </c>
      <c r="Z2642" s="2">
        <v>0</v>
      </c>
      <c r="AA2642" s="2"/>
      <c r="AB2642" s="2"/>
      <c r="AC2642" s="4">
        <f>P2642*U2642/1000000</f>
        <v>4980.636</v>
      </c>
      <c r="AD2642" s="4">
        <f>AC2642*(1-Z2642/100)</f>
        <v>4980.636</v>
      </c>
      <c r="AE2642" s="2" t="s">
        <v>66</v>
      </c>
      <c r="AF2642" s="2" t="s">
        <v>67</v>
      </c>
      <c r="AG2642" s="2" t="s">
        <v>68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3261</v>
      </c>
      <c r="B2643" s="2" t="s">
        <v>3257</v>
      </c>
      <c r="C2643" s="2" t="s">
        <v>47</v>
      </c>
      <c r="D2643" s="2" t="s">
        <v>3258</v>
      </c>
      <c r="E2643" s="2" t="s">
        <v>377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51</v>
      </c>
      <c r="M2643" s="2" t="s">
        <v>82</v>
      </c>
      <c r="N2643" s="3">
        <v>830106</v>
      </c>
      <c r="O2643" s="3" t="s">
        <v>57</v>
      </c>
      <c r="P2643" s="4">
        <f>IF(O2643="吨",N2643*1000,IF(O2643="万立方米",N2643*10000,""))</f>
        <v>830106000.0</v>
      </c>
      <c r="Q2643" s="2" t="s">
        <v>58</v>
      </c>
      <c r="R2643" s="2" t="s">
        <v>59</v>
      </c>
      <c r="S2643" s="2" t="s">
        <v>83</v>
      </c>
      <c r="T2643" s="2" t="s">
        <v>61</v>
      </c>
      <c r="U2643" s="4">
        <f>0.35</f>
        <v>0.35</v>
      </c>
      <c r="V2643" s="2" t="s">
        <v>62</v>
      </c>
      <c r="W2643" s="2" t="s">
        <v>84</v>
      </c>
      <c r="X2643" s="2" t="s">
        <v>64</v>
      </c>
      <c r="Y2643" s="2" t="s">
        <v>65</v>
      </c>
      <c r="Z2643" s="2">
        <v>0</v>
      </c>
      <c r="AA2643" s="2"/>
      <c r="AB2643" s="2"/>
      <c r="AC2643" s="4">
        <f>P2643*U2643/1000000</f>
        <v>290.5371</v>
      </c>
      <c r="AD2643" s="4">
        <f>AC2643*(1-Z2643/100)</f>
        <v>290.5371</v>
      </c>
      <c r="AE2643" s="2" t="s">
        <v>66</v>
      </c>
      <c r="AF2643" s="2" t="s">
        <v>67</v>
      </c>
      <c r="AG2643" s="2" t="s">
        <v>68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3262</v>
      </c>
      <c r="B2644" s="2" t="s">
        <v>3257</v>
      </c>
      <c r="C2644" s="2" t="s">
        <v>47</v>
      </c>
      <c r="D2644" s="2" t="s">
        <v>3258</v>
      </c>
      <c r="E2644" s="2" t="s">
        <v>377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51</v>
      </c>
      <c r="M2644" s="2" t="s">
        <v>86</v>
      </c>
      <c r="N2644" s="3">
        <v>830106</v>
      </c>
      <c r="O2644" s="3" t="s">
        <v>57</v>
      </c>
      <c r="P2644" s="4">
        <f>IF(O2644="吨",N2644*1000,IF(O2644="万立方米",N2644*10000,""))</f>
        <v>830106000.0</v>
      </c>
      <c r="Q2644" s="2" t="s">
        <v>58</v>
      </c>
      <c r="R2644" s="2" t="s">
        <v>59</v>
      </c>
      <c r="S2644" s="2" t="s">
        <v>87</v>
      </c>
      <c r="T2644" s="2" t="s">
        <v>88</v>
      </c>
      <c r="U2644" s="4">
        <f>0.75</f>
        <v>0.75</v>
      </c>
      <c r="V2644" s="2" t="s">
        <v>62</v>
      </c>
      <c r="W2644" s="2" t="s">
        <v>89</v>
      </c>
      <c r="X2644" s="2" t="s">
        <v>64</v>
      </c>
      <c r="Y2644" s="2" t="s">
        <v>65</v>
      </c>
      <c r="Z2644" s="2">
        <v>0</v>
      </c>
      <c r="AA2644" s="2"/>
      <c r="AB2644" s="2"/>
      <c r="AC2644" s="4">
        <f>P2644*U2644/1000000</f>
        <v>622.5795</v>
      </c>
      <c r="AD2644" s="4">
        <f>AC2645*(1-AA2644/100)+(AC2644-AC2645)*(1-AB2644/100)</f>
        <v>622.5795</v>
      </c>
      <c r="AE2644" s="2" t="s">
        <v>66</v>
      </c>
      <c r="AF2644" s="2" t="s">
        <v>67</v>
      </c>
      <c r="AG2644" s="2" t="s">
        <v>68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3263</v>
      </c>
      <c r="B2645" s="2" t="s">
        <v>3257</v>
      </c>
      <c r="C2645" s="2" t="s">
        <v>47</v>
      </c>
      <c r="D2645" s="2" t="s">
        <v>3258</v>
      </c>
      <c r="E2645" s="2" t="s">
        <v>377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51</v>
      </c>
      <c r="M2645" s="2" t="s">
        <v>91</v>
      </c>
      <c r="N2645" s="3">
        <v>830106</v>
      </c>
      <c r="O2645" s="3" t="s">
        <v>57</v>
      </c>
      <c r="P2645" s="4">
        <f>IF(O2645="吨",N2645*1000,IF(O2645="万立方米",N2645*10000,""))</f>
        <v>830106000.0</v>
      </c>
      <c r="Q2645" s="2" t="s">
        <v>58</v>
      </c>
      <c r="R2645" s="2" t="s">
        <v>59</v>
      </c>
      <c r="S2645" s="2" t="s">
        <v>92</v>
      </c>
      <c r="T2645" s="2" t="s">
        <v>88</v>
      </c>
      <c r="U2645" s="4">
        <f>0.75</f>
        <v>0.75</v>
      </c>
      <c r="V2645" s="2" t="s">
        <v>62</v>
      </c>
      <c r="W2645" s="2" t="s">
        <v>93</v>
      </c>
      <c r="X2645" s="2" t="s">
        <v>64</v>
      </c>
      <c r="Y2645" s="2" t="s">
        <v>65</v>
      </c>
      <c r="Z2645" s="2">
        <v>0</v>
      </c>
      <c r="AA2645" s="2"/>
      <c r="AB2645" s="2"/>
      <c r="AC2645" s="4">
        <f>P2645*U2645/1000000</f>
        <v>622.5795</v>
      </c>
      <c r="AD2645" s="4">
        <f>AC2645*(1-Z2645/100)</f>
        <v>622.5795</v>
      </c>
      <c r="AE2645" s="2" t="s">
        <v>66</v>
      </c>
      <c r="AF2645" s="2" t="s">
        <v>67</v>
      </c>
      <c r="AG2645" s="2" t="s">
        <v>68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3264</v>
      </c>
      <c r="B2646" s="2" t="s">
        <v>3257</v>
      </c>
      <c r="C2646" s="2" t="s">
        <v>47</v>
      </c>
      <c r="D2646" s="2" t="s">
        <v>3258</v>
      </c>
      <c r="E2646" s="2" t="s">
        <v>377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51</v>
      </c>
      <c r="M2646" s="2" t="s">
        <v>95</v>
      </c>
      <c r="N2646" s="3">
        <v>830106</v>
      </c>
      <c r="O2646" s="3" t="s">
        <v>57</v>
      </c>
      <c r="P2646" s="4">
        <f>IF(O2646="吨",N2646*1000,IF(O2646="万立方米",N2646*10000,""))</f>
        <v>830106000.0</v>
      </c>
      <c r="Q2646" s="2" t="s">
        <v>58</v>
      </c>
      <c r="R2646" s="2" t="s">
        <v>59</v>
      </c>
      <c r="S2646" s="2" t="s">
        <v>96</v>
      </c>
      <c r="T2646" s="2" t="s">
        <v>97</v>
      </c>
      <c r="U2646" s="4">
        <f>1.7</f>
        <v>1.7</v>
      </c>
      <c r="V2646" s="2" t="s">
        <v>62</v>
      </c>
      <c r="W2646" s="2" t="s">
        <v>98</v>
      </c>
      <c r="X2646" s="2" t="s">
        <v>64</v>
      </c>
      <c r="Y2646" s="2" t="s">
        <v>65</v>
      </c>
      <c r="Z2646" s="2">
        <v>0</v>
      </c>
      <c r="AA2646" s="2"/>
      <c r="AB2646" s="2"/>
      <c r="AC2646" s="4">
        <f>P2646*U2646/1000000</f>
        <v>1411.1802</v>
      </c>
      <c r="AD2646" s="4">
        <f>AC2646*(1-Z2646/100)</f>
        <v>1411.1802</v>
      </c>
      <c r="AE2646" s="2" t="s">
        <v>66</v>
      </c>
      <c r="AF2646" s="2" t="s">
        <v>67</v>
      </c>
      <c r="AG2646" s="2" t="s">
        <v>68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3265</v>
      </c>
      <c r="B2647" s="2" t="s">
        <v>3257</v>
      </c>
      <c r="C2647" s="2" t="s">
        <v>47</v>
      </c>
      <c r="D2647" s="2" t="s">
        <v>3258</v>
      </c>
      <c r="E2647" s="2" t="s">
        <v>377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51</v>
      </c>
      <c r="M2647" s="2" t="s">
        <v>100</v>
      </c>
      <c r="N2647" s="3">
        <v>830106</v>
      </c>
      <c r="O2647" s="3" t="s">
        <v>57</v>
      </c>
      <c r="P2647" s="4">
        <f>IF(O2647="吨",N2647*1000,IF(O2647="万立方米",N2647*10000,""))</f>
        <v>830106000.0</v>
      </c>
      <c r="Q2647" s="2" t="s">
        <v>58</v>
      </c>
      <c r="R2647" s="2" t="s">
        <v>59</v>
      </c>
      <c r="S2647" s="2" t="s">
        <v>101</v>
      </c>
      <c r="T2647" s="2" t="s">
        <v>75</v>
      </c>
      <c r="U2647" s="4">
        <f>0.12</f>
        <v>0.12</v>
      </c>
      <c r="V2647" s="2" t="s">
        <v>62</v>
      </c>
      <c r="W2647" s="2" t="s">
        <v>102</v>
      </c>
      <c r="X2647" s="2" t="s">
        <v>64</v>
      </c>
      <c r="Y2647" s="2" t="s">
        <v>65</v>
      </c>
      <c r="Z2647" s="2">
        <v>0</v>
      </c>
      <c r="AA2647" s="2"/>
      <c r="AB2647" s="2"/>
      <c r="AC2647" s="4">
        <f>P2647*U2647/1000000</f>
        <v>99.61272</v>
      </c>
      <c r="AD2647" s="4">
        <f>AC2647*(1-Z2647/100)</f>
        <v>99.61272</v>
      </c>
      <c r="AE2647" s="2" t="s">
        <v>66</v>
      </c>
      <c r="AF2647" s="2" t="s">
        <v>67</v>
      </c>
      <c r="AG2647" s="2" t="s">
        <v>68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3266</v>
      </c>
      <c r="B2648" s="2" t="s">
        <v>3257</v>
      </c>
      <c r="C2648" s="2" t="s">
        <v>47</v>
      </c>
      <c r="D2648" s="2" t="s">
        <v>3258</v>
      </c>
      <c r="E2648" s="2" t="s">
        <v>377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147</v>
      </c>
      <c r="L2648" s="2" t="s">
        <v>148</v>
      </c>
      <c r="M2648" s="2" t="s">
        <v>104</v>
      </c>
      <c r="N2648" s="3"/>
      <c r="O2648" s="3"/>
      <c r="P2648" s="4">
        <v>830106000.0</v>
      </c>
      <c r="Q2648" s="2" t="s">
        <v>105</v>
      </c>
      <c r="R2648" s="2" t="s">
        <v>106</v>
      </c>
      <c r="S2648" s="2" t="s">
        <v>107</v>
      </c>
      <c r="T2648" s="2" t="s">
        <v>108</v>
      </c>
      <c r="U2648" s="4">
        <f>0.0</f>
        <v>0.0</v>
      </c>
      <c r="V2648" s="2" t="s">
        <v>109</v>
      </c>
      <c r="W2648" s="2" t="s">
        <v>110</v>
      </c>
      <c r="X2648" s="2"/>
      <c r="Y2648" s="2" t="s">
        <v>65</v>
      </c>
      <c r="Z2648" s="2">
        <v>0</v>
      </c>
      <c r="AA2648" s="2"/>
      <c r="AB2648" s="2"/>
      <c r="AC2648" s="4">
        <f>P2648*U2648/1000000</f>
        <v>0.0</v>
      </c>
      <c r="AD2648" s="4">
        <f>AC2648*(1-Z2648/100)</f>
        <v>0.0</v>
      </c>
      <c r="AE2648" s="2" t="s">
        <v>66</v>
      </c>
      <c r="AF2648" s="2" t="s">
        <v>67</v>
      </c>
      <c r="AG2648" s="2" t="s">
        <v>68</v>
      </c>
      <c r="AH2648" s="2" t="s">
        <v>69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3267</v>
      </c>
      <c r="B2649" s="2" t="s">
        <v>3268</v>
      </c>
      <c r="C2649" s="2" t="s">
        <v>47</v>
      </c>
      <c r="D2649" s="2" t="s">
        <v>3269</v>
      </c>
      <c r="E2649" s="2" t="s">
        <v>258</v>
      </c>
      <c r="F2649" s="2" t="s">
        <v>178</v>
      </c>
      <c r="G2649" s="2" t="s">
        <v>51</v>
      </c>
      <c r="H2649" s="2" t="s">
        <v>52</v>
      </c>
      <c r="I2649" s="2" t="s">
        <v>53</v>
      </c>
      <c r="J2649" s="2" t="s">
        <v>1406</v>
      </c>
      <c r="K2649" s="2" t="s">
        <v>55</v>
      </c>
      <c r="L2649" s="2" t="s">
        <v>51</v>
      </c>
      <c r="M2649" s="2" t="s">
        <v>56</v>
      </c>
      <c r="N2649" s="3">
        <v>737372.55</v>
      </c>
      <c r="O2649" s="3" t="s">
        <v>57</v>
      </c>
      <c r="P2649" s="4">
        <f>IF(O2649="吨",N2649*1000,IF(O2649="万立方米",N2649*10000,""))</f>
        <v>737372550.0</v>
      </c>
      <c r="Q2649" s="2" t="s">
        <v>58</v>
      </c>
      <c r="R2649" s="2" t="s">
        <v>59</v>
      </c>
      <c r="S2649" s="2" t="s">
        <v>60</v>
      </c>
      <c r="T2649" s="2" t="s">
        <v>61</v>
      </c>
      <c r="U2649" s="4">
        <f>0.06</f>
        <v>0.06</v>
      </c>
      <c r="V2649" s="2" t="s">
        <v>62</v>
      </c>
      <c r="W2649" s="2" t="s">
        <v>63</v>
      </c>
      <c r="X2649" s="2" t="s">
        <v>64</v>
      </c>
      <c r="Y2649" s="2" t="s">
        <v>65</v>
      </c>
      <c r="Z2649" s="2">
        <v>0</v>
      </c>
      <c r="AA2649" s="2"/>
      <c r="AB2649" s="2"/>
      <c r="AC2649" s="4">
        <f>P2649*U2649/1000000</f>
        <v>44.242353</v>
      </c>
      <c r="AD2649" s="4">
        <f>AC2649*(1-Z2649/100)</f>
        <v>44.242353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3270</v>
      </c>
      <c r="B2650" s="2" t="s">
        <v>3268</v>
      </c>
      <c r="C2650" s="2" t="s">
        <v>47</v>
      </c>
      <c r="D2650" s="2" t="s">
        <v>3269</v>
      </c>
      <c r="E2650" s="2" t="s">
        <v>258</v>
      </c>
      <c r="F2650" s="2" t="s">
        <v>178</v>
      </c>
      <c r="G2650" s="2" t="s">
        <v>51</v>
      </c>
      <c r="H2650" s="2" t="s">
        <v>52</v>
      </c>
      <c r="I2650" s="2" t="s">
        <v>53</v>
      </c>
      <c r="J2650" s="2" t="s">
        <v>1406</v>
      </c>
      <c r="K2650" s="2" t="s">
        <v>55</v>
      </c>
      <c r="L2650" s="2" t="s">
        <v>51</v>
      </c>
      <c r="M2650" s="2" t="s">
        <v>73</v>
      </c>
      <c r="N2650" s="3">
        <v>737372.55</v>
      </c>
      <c r="O2650" s="3" t="s">
        <v>57</v>
      </c>
      <c r="P2650" s="4">
        <f>IF(O2650="吨",N2650*1000,IF(O2650="万立方米",N2650*10000,""))</f>
        <v>737372550.0</v>
      </c>
      <c r="Q2650" s="2" t="s">
        <v>58</v>
      </c>
      <c r="R2650" s="2" t="s">
        <v>59</v>
      </c>
      <c r="S2650" s="2" t="s">
        <v>74</v>
      </c>
      <c r="T2650" s="2" t="s">
        <v>75</v>
      </c>
      <c r="U2650" s="4">
        <f>1.5</f>
        <v>1.5</v>
      </c>
      <c r="V2650" s="2" t="s">
        <v>62</v>
      </c>
      <c r="W2650" s="2" t="s">
        <v>76</v>
      </c>
      <c r="X2650" s="2" t="s">
        <v>64</v>
      </c>
      <c r="Y2650" s="2" t="s">
        <v>65</v>
      </c>
      <c r="Z2650" s="2">
        <v>0</v>
      </c>
      <c r="AA2650" s="2"/>
      <c r="AB2650" s="2"/>
      <c r="AC2650" s="4">
        <f>P2650*U2650/1000000</f>
        <v>1106.058825</v>
      </c>
      <c r="AD2650" s="4">
        <f>AC2650*(1-Z2650/100)</f>
        <v>1106.058825</v>
      </c>
      <c r="AE2650" s="2" t="s">
        <v>66</v>
      </c>
      <c r="AF2650" s="2" t="s">
        <v>67</v>
      </c>
      <c r="AG2650" s="2" t="s">
        <v>68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3271</v>
      </c>
      <c r="B2651" s="2" t="s">
        <v>3268</v>
      </c>
      <c r="C2651" s="2" t="s">
        <v>47</v>
      </c>
      <c r="D2651" s="2" t="s">
        <v>3269</v>
      </c>
      <c r="E2651" s="2" t="s">
        <v>258</v>
      </c>
      <c r="F2651" s="2" t="s">
        <v>178</v>
      </c>
      <c r="G2651" s="2" t="s">
        <v>51</v>
      </c>
      <c r="H2651" s="2" t="s">
        <v>52</v>
      </c>
      <c r="I2651" s="2" t="s">
        <v>53</v>
      </c>
      <c r="J2651" s="2" t="s">
        <v>1406</v>
      </c>
      <c r="K2651" s="2" t="s">
        <v>55</v>
      </c>
      <c r="L2651" s="2" t="s">
        <v>51</v>
      </c>
      <c r="M2651" s="2" t="s">
        <v>78</v>
      </c>
      <c r="N2651" s="3">
        <v>737372.55</v>
      </c>
      <c r="O2651" s="3" t="s">
        <v>57</v>
      </c>
      <c r="P2651" s="4">
        <f>IF(O2651="吨",N2651*1000,IF(O2651="万立方米",N2651*10000,""))</f>
        <v>737372550.0</v>
      </c>
      <c r="Q2651" s="2" t="s">
        <v>58</v>
      </c>
      <c r="R2651" s="2" t="s">
        <v>59</v>
      </c>
      <c r="S2651" s="2" t="s">
        <v>79</v>
      </c>
      <c r="T2651" s="2" t="s">
        <v>75</v>
      </c>
      <c r="U2651" s="4">
        <f>6.0</f>
        <v>6.0</v>
      </c>
      <c r="V2651" s="2" t="s">
        <v>62</v>
      </c>
      <c r="W2651" s="2" t="s">
        <v>80</v>
      </c>
      <c r="X2651" s="2" t="s">
        <v>64</v>
      </c>
      <c r="Y2651" s="2" t="s">
        <v>65</v>
      </c>
      <c r="Z2651" s="2">
        <v>0</v>
      </c>
      <c r="AA2651" s="2"/>
      <c r="AB2651" s="2"/>
      <c r="AC2651" s="4">
        <f>P2651*U2651/1000000</f>
        <v>4424.2353</v>
      </c>
      <c r="AD2651" s="4">
        <f>AC2651*(1-Z2651/100)</f>
        <v>4424.2353</v>
      </c>
      <c r="AE2651" s="2" t="s">
        <v>66</v>
      </c>
      <c r="AF2651" s="2" t="s">
        <v>67</v>
      </c>
      <c r="AG2651" s="2" t="s">
        <v>68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3272</v>
      </c>
      <c r="B2652" s="2" t="s">
        <v>3268</v>
      </c>
      <c r="C2652" s="2" t="s">
        <v>47</v>
      </c>
      <c r="D2652" s="2" t="s">
        <v>3269</v>
      </c>
      <c r="E2652" s="2" t="s">
        <v>258</v>
      </c>
      <c r="F2652" s="2" t="s">
        <v>178</v>
      </c>
      <c r="G2652" s="2" t="s">
        <v>51</v>
      </c>
      <c r="H2652" s="2" t="s">
        <v>52</v>
      </c>
      <c r="I2652" s="2" t="s">
        <v>53</v>
      </c>
      <c r="J2652" s="2" t="s">
        <v>1406</v>
      </c>
      <c r="K2652" s="2" t="s">
        <v>55</v>
      </c>
      <c r="L2652" s="2" t="s">
        <v>51</v>
      </c>
      <c r="M2652" s="2" t="s">
        <v>82</v>
      </c>
      <c r="N2652" s="3">
        <v>737372.55</v>
      </c>
      <c r="O2652" s="3" t="s">
        <v>57</v>
      </c>
      <c r="P2652" s="4">
        <f>IF(O2652="吨",N2652*1000,IF(O2652="万立方米",N2652*10000,""))</f>
        <v>737372550.0</v>
      </c>
      <c r="Q2652" s="2" t="s">
        <v>58</v>
      </c>
      <c r="R2652" s="2" t="s">
        <v>59</v>
      </c>
      <c r="S2652" s="2" t="s">
        <v>83</v>
      </c>
      <c r="T2652" s="2" t="s">
        <v>61</v>
      </c>
      <c r="U2652" s="4">
        <f>0.35</f>
        <v>0.35</v>
      </c>
      <c r="V2652" s="2" t="s">
        <v>62</v>
      </c>
      <c r="W2652" s="2" t="s">
        <v>84</v>
      </c>
      <c r="X2652" s="2" t="s">
        <v>64</v>
      </c>
      <c r="Y2652" s="2" t="s">
        <v>65</v>
      </c>
      <c r="Z2652" s="2">
        <v>0</v>
      </c>
      <c r="AA2652" s="2"/>
      <c r="AB2652" s="2"/>
      <c r="AC2652" s="4">
        <f>P2652*U2652/1000000</f>
        <v>258.08039249999996</v>
      </c>
      <c r="AD2652" s="4">
        <f>AC2652*(1-Z2652/100)</f>
        <v>258.08039249999996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3273</v>
      </c>
      <c r="B2653" s="2" t="s">
        <v>3268</v>
      </c>
      <c r="C2653" s="2" t="s">
        <v>47</v>
      </c>
      <c r="D2653" s="2" t="s">
        <v>3269</v>
      </c>
      <c r="E2653" s="2" t="s">
        <v>258</v>
      </c>
      <c r="F2653" s="2" t="s">
        <v>178</v>
      </c>
      <c r="G2653" s="2" t="s">
        <v>51</v>
      </c>
      <c r="H2653" s="2" t="s">
        <v>52</v>
      </c>
      <c r="I2653" s="2" t="s">
        <v>53</v>
      </c>
      <c r="J2653" s="2" t="s">
        <v>1406</v>
      </c>
      <c r="K2653" s="2" t="s">
        <v>55</v>
      </c>
      <c r="L2653" s="2" t="s">
        <v>51</v>
      </c>
      <c r="M2653" s="2" t="s">
        <v>86</v>
      </c>
      <c r="N2653" s="3">
        <v>737372.55</v>
      </c>
      <c r="O2653" s="3" t="s">
        <v>57</v>
      </c>
      <c r="P2653" s="4">
        <f>IF(O2653="吨",N2653*1000,IF(O2653="万立方米",N2653*10000,""))</f>
        <v>737372550.0</v>
      </c>
      <c r="Q2653" s="2" t="s">
        <v>58</v>
      </c>
      <c r="R2653" s="2" t="s">
        <v>59</v>
      </c>
      <c r="S2653" s="2" t="s">
        <v>87</v>
      </c>
      <c r="T2653" s="2" t="s">
        <v>88</v>
      </c>
      <c r="U2653" s="4">
        <f>0.75</f>
        <v>0.75</v>
      </c>
      <c r="V2653" s="2" t="s">
        <v>62</v>
      </c>
      <c r="W2653" s="2" t="s">
        <v>89</v>
      </c>
      <c r="X2653" s="2" t="s">
        <v>64</v>
      </c>
      <c r="Y2653" s="2" t="s">
        <v>65</v>
      </c>
      <c r="Z2653" s="2">
        <v>0</v>
      </c>
      <c r="AA2653" s="2"/>
      <c r="AB2653" s="2"/>
      <c r="AC2653" s="4">
        <f>P2653*U2653/1000000</f>
        <v>553.0294125</v>
      </c>
      <c r="AD2653" s="4">
        <f>AC2654*(1-AA2653/100)+(AC2653-AC2654)*(1-AB2653/100)</f>
        <v>553.0294125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3274</v>
      </c>
      <c r="B2654" s="2" t="s">
        <v>3268</v>
      </c>
      <c r="C2654" s="2" t="s">
        <v>47</v>
      </c>
      <c r="D2654" s="2" t="s">
        <v>3269</v>
      </c>
      <c r="E2654" s="2" t="s">
        <v>258</v>
      </c>
      <c r="F2654" s="2" t="s">
        <v>178</v>
      </c>
      <c r="G2654" s="2" t="s">
        <v>51</v>
      </c>
      <c r="H2654" s="2" t="s">
        <v>52</v>
      </c>
      <c r="I2654" s="2" t="s">
        <v>53</v>
      </c>
      <c r="J2654" s="2" t="s">
        <v>1406</v>
      </c>
      <c r="K2654" s="2" t="s">
        <v>55</v>
      </c>
      <c r="L2654" s="2" t="s">
        <v>51</v>
      </c>
      <c r="M2654" s="2" t="s">
        <v>91</v>
      </c>
      <c r="N2654" s="3">
        <v>737372.55</v>
      </c>
      <c r="O2654" s="3" t="s">
        <v>57</v>
      </c>
      <c r="P2654" s="4">
        <f>IF(O2654="吨",N2654*1000,IF(O2654="万立方米",N2654*10000,""))</f>
        <v>737372550.0</v>
      </c>
      <c r="Q2654" s="2" t="s">
        <v>58</v>
      </c>
      <c r="R2654" s="2" t="s">
        <v>59</v>
      </c>
      <c r="S2654" s="2" t="s">
        <v>92</v>
      </c>
      <c r="T2654" s="2" t="s">
        <v>88</v>
      </c>
      <c r="U2654" s="4">
        <f>0.75</f>
        <v>0.75</v>
      </c>
      <c r="V2654" s="2" t="s">
        <v>62</v>
      </c>
      <c r="W2654" s="2" t="s">
        <v>93</v>
      </c>
      <c r="X2654" s="2" t="s">
        <v>64</v>
      </c>
      <c r="Y2654" s="2" t="s">
        <v>65</v>
      </c>
      <c r="Z2654" s="2">
        <v>0</v>
      </c>
      <c r="AA2654" s="2"/>
      <c r="AB2654" s="2"/>
      <c r="AC2654" s="4">
        <f>P2654*U2654/1000000</f>
        <v>553.0294125</v>
      </c>
      <c r="AD2654" s="4">
        <f>AC2654*(1-Z2654/100)</f>
        <v>553.0294125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3275</v>
      </c>
      <c r="B2655" s="2" t="s">
        <v>3268</v>
      </c>
      <c r="C2655" s="2" t="s">
        <v>47</v>
      </c>
      <c r="D2655" s="2" t="s">
        <v>3269</v>
      </c>
      <c r="E2655" s="2" t="s">
        <v>258</v>
      </c>
      <c r="F2655" s="2" t="s">
        <v>178</v>
      </c>
      <c r="G2655" s="2" t="s">
        <v>51</v>
      </c>
      <c r="H2655" s="2" t="s">
        <v>52</v>
      </c>
      <c r="I2655" s="2" t="s">
        <v>53</v>
      </c>
      <c r="J2655" s="2" t="s">
        <v>1406</v>
      </c>
      <c r="K2655" s="2" t="s">
        <v>55</v>
      </c>
      <c r="L2655" s="2" t="s">
        <v>51</v>
      </c>
      <c r="M2655" s="2" t="s">
        <v>95</v>
      </c>
      <c r="N2655" s="3">
        <v>737372.55</v>
      </c>
      <c r="O2655" s="3" t="s">
        <v>57</v>
      </c>
      <c r="P2655" s="4">
        <f>IF(O2655="吨",N2655*1000,IF(O2655="万立方米",N2655*10000,""))</f>
        <v>737372550.0</v>
      </c>
      <c r="Q2655" s="2" t="s">
        <v>58</v>
      </c>
      <c r="R2655" s="2" t="s">
        <v>59</v>
      </c>
      <c r="S2655" s="2" t="s">
        <v>96</v>
      </c>
      <c r="T2655" s="2" t="s">
        <v>97</v>
      </c>
      <c r="U2655" s="4">
        <f>1.7</f>
        <v>1.7</v>
      </c>
      <c r="V2655" s="2" t="s">
        <v>62</v>
      </c>
      <c r="W2655" s="2" t="s">
        <v>98</v>
      </c>
      <c r="X2655" s="2" t="s">
        <v>64</v>
      </c>
      <c r="Y2655" s="2" t="s">
        <v>65</v>
      </c>
      <c r="Z2655" s="2">
        <v>0</v>
      </c>
      <c r="AA2655" s="2"/>
      <c r="AB2655" s="2"/>
      <c r="AC2655" s="4">
        <f>P2655*U2655/1000000</f>
        <v>1253.533335</v>
      </c>
      <c r="AD2655" s="4">
        <f>AC2655*(1-Z2655/100)</f>
        <v>1253.533335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3276</v>
      </c>
      <c r="B2656" s="2" t="s">
        <v>3268</v>
      </c>
      <c r="C2656" s="2" t="s">
        <v>47</v>
      </c>
      <c r="D2656" s="2" t="s">
        <v>3269</v>
      </c>
      <c r="E2656" s="2" t="s">
        <v>258</v>
      </c>
      <c r="F2656" s="2" t="s">
        <v>178</v>
      </c>
      <c r="G2656" s="2" t="s">
        <v>51</v>
      </c>
      <c r="H2656" s="2" t="s">
        <v>52</v>
      </c>
      <c r="I2656" s="2" t="s">
        <v>53</v>
      </c>
      <c r="J2656" s="2" t="s">
        <v>1406</v>
      </c>
      <c r="K2656" s="2" t="s">
        <v>55</v>
      </c>
      <c r="L2656" s="2" t="s">
        <v>51</v>
      </c>
      <c r="M2656" s="2" t="s">
        <v>100</v>
      </c>
      <c r="N2656" s="3">
        <v>737372.55</v>
      </c>
      <c r="O2656" s="3" t="s">
        <v>57</v>
      </c>
      <c r="P2656" s="4">
        <f>IF(O2656="吨",N2656*1000,IF(O2656="万立方米",N2656*10000,""))</f>
        <v>737372550.0</v>
      </c>
      <c r="Q2656" s="2" t="s">
        <v>58</v>
      </c>
      <c r="R2656" s="2" t="s">
        <v>59</v>
      </c>
      <c r="S2656" s="2" t="s">
        <v>101</v>
      </c>
      <c r="T2656" s="2" t="s">
        <v>75</v>
      </c>
      <c r="U2656" s="4">
        <f>0.12</f>
        <v>0.12</v>
      </c>
      <c r="V2656" s="2" t="s">
        <v>62</v>
      </c>
      <c r="W2656" s="2" t="s">
        <v>102</v>
      </c>
      <c r="X2656" s="2" t="s">
        <v>64</v>
      </c>
      <c r="Y2656" s="2" t="s">
        <v>65</v>
      </c>
      <c r="Z2656" s="2">
        <v>0</v>
      </c>
      <c r="AA2656" s="2"/>
      <c r="AB2656" s="2"/>
      <c r="AC2656" s="4">
        <f>P2656*U2656/1000000</f>
        <v>88.484706</v>
      </c>
      <c r="AD2656" s="4">
        <f>AC2656*(1-Z2656/100)</f>
        <v>88.484706</v>
      </c>
      <c r="AE2656" s="2" t="s">
        <v>66</v>
      </c>
      <c r="AF2656" s="2" t="s">
        <v>67</v>
      </c>
      <c r="AG2656" s="2" t="s">
        <v>68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3277</v>
      </c>
      <c r="B2657" s="2" t="s">
        <v>3268</v>
      </c>
      <c r="C2657" s="2" t="s">
        <v>47</v>
      </c>
      <c r="D2657" s="2" t="s">
        <v>3269</v>
      </c>
      <c r="E2657" s="2" t="s">
        <v>258</v>
      </c>
      <c r="F2657" s="2" t="s">
        <v>178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104</v>
      </c>
      <c r="N2657" s="3"/>
      <c r="O2657" s="3"/>
      <c r="P2657" s="4">
        <v>0.0</v>
      </c>
      <c r="Q2657" s="2" t="s">
        <v>105</v>
      </c>
      <c r="R2657" s="2" t="s">
        <v>106</v>
      </c>
      <c r="S2657" s="2" t="s">
        <v>107</v>
      </c>
      <c r="T2657" s="2" t="s">
        <v>108</v>
      </c>
      <c r="U2657" s="4">
        <f>0.0</f>
        <v>0.0</v>
      </c>
      <c r="V2657" s="2" t="s">
        <v>109</v>
      </c>
      <c r="W2657" s="2" t="s">
        <v>110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111</v>
      </c>
      <c r="AH2657" s="2" t="s">
        <v>69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3278</v>
      </c>
      <c r="B2658" s="2" t="s">
        <v>3279</v>
      </c>
      <c r="C2658" s="2" t="s">
        <v>47</v>
      </c>
      <c r="D2658" s="2" t="s">
        <v>886</v>
      </c>
      <c r="E2658" s="2" t="s">
        <v>377</v>
      </c>
      <c r="F2658" s="2" t="s">
        <v>228</v>
      </c>
      <c r="G2658" s="2" t="s">
        <v>181</v>
      </c>
      <c r="H2658" s="2" t="s">
        <v>243</v>
      </c>
      <c r="I2658" s="2" t="s">
        <v>53</v>
      </c>
      <c r="J2658" s="2" t="s">
        <v>118</v>
      </c>
      <c r="K2658" s="2" t="s">
        <v>118</v>
      </c>
      <c r="L2658" s="2" t="s">
        <v>119</v>
      </c>
      <c r="M2658" s="2" t="s">
        <v>56</v>
      </c>
      <c r="N2658" s="3">
        <v>3602.344</v>
      </c>
      <c r="O2658" s="3" t="s">
        <v>120</v>
      </c>
      <c r="P2658" s="2"/>
      <c r="Q2658" s="2"/>
      <c r="R2658" s="2" t="s">
        <v>121</v>
      </c>
      <c r="S2658" s="2"/>
      <c r="T2658" s="2" t="s">
        <v>108</v>
      </c>
      <c r="U2658" s="2"/>
      <c r="V2658" s="2"/>
      <c r="W2658" s="2" t="s">
        <v>122</v>
      </c>
      <c r="X2658" s="2" t="s">
        <v>64</v>
      </c>
      <c r="Y2658" s="2" t="s">
        <v>65</v>
      </c>
      <c r="Z2658" s="2">
        <v>0</v>
      </c>
      <c r="AA2658" s="2"/>
      <c r="AB2658" s="2"/>
      <c r="AC2658" s="2"/>
      <c r="AD2658" s="2"/>
      <c r="AE2658" s="2" t="s">
        <v>123</v>
      </c>
      <c r="AF2658" s="2" t="s">
        <v>124</v>
      </c>
      <c r="AG2658" s="2" t="s">
        <v>125</v>
      </c>
      <c r="AH2658" s="2" t="s">
        <v>69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3280</v>
      </c>
      <c r="B2659" s="2" t="s">
        <v>3279</v>
      </c>
      <c r="C2659" s="2" t="s">
        <v>47</v>
      </c>
      <c r="D2659" s="2" t="s">
        <v>886</v>
      </c>
      <c r="E2659" s="2" t="s">
        <v>377</v>
      </c>
      <c r="F2659" s="2" t="s">
        <v>228</v>
      </c>
      <c r="G2659" s="2" t="s">
        <v>181</v>
      </c>
      <c r="H2659" s="2" t="s">
        <v>243</v>
      </c>
      <c r="I2659" s="2" t="s">
        <v>53</v>
      </c>
      <c r="J2659" s="2" t="s">
        <v>118</v>
      </c>
      <c r="K2659" s="2" t="s">
        <v>118</v>
      </c>
      <c r="L2659" s="2" t="s">
        <v>119</v>
      </c>
      <c r="M2659" s="2" t="s">
        <v>73</v>
      </c>
      <c r="N2659" s="3">
        <v>3602.344</v>
      </c>
      <c r="O2659" s="3" t="s">
        <v>120</v>
      </c>
      <c r="P2659" s="2"/>
      <c r="Q2659" s="2"/>
      <c r="R2659" s="2" t="s">
        <v>121</v>
      </c>
      <c r="S2659" s="2"/>
      <c r="T2659" s="2" t="s">
        <v>108</v>
      </c>
      <c r="U2659" s="2"/>
      <c r="V2659" s="2"/>
      <c r="W2659" s="2" t="s">
        <v>122</v>
      </c>
      <c r="X2659" s="2" t="s">
        <v>64</v>
      </c>
      <c r="Y2659" s="2" t="s">
        <v>65</v>
      </c>
      <c r="Z2659" s="2">
        <v>0</v>
      </c>
      <c r="AA2659" s="2"/>
      <c r="AB2659" s="2"/>
      <c r="AC2659" s="2"/>
      <c r="AD2659" s="2"/>
      <c r="AE2659" s="2" t="s">
        <v>123</v>
      </c>
      <c r="AF2659" s="2" t="s">
        <v>124</v>
      </c>
      <c r="AG2659" s="2" t="s">
        <v>125</v>
      </c>
      <c r="AH2659" s="2" t="s">
        <v>69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3281</v>
      </c>
      <c r="B2660" s="2" t="s">
        <v>3279</v>
      </c>
      <c r="C2660" s="2" t="s">
        <v>47</v>
      </c>
      <c r="D2660" s="2" t="s">
        <v>886</v>
      </c>
      <c r="E2660" s="2" t="s">
        <v>377</v>
      </c>
      <c r="F2660" s="2" t="s">
        <v>228</v>
      </c>
      <c r="G2660" s="2" t="s">
        <v>181</v>
      </c>
      <c r="H2660" s="2" t="s">
        <v>243</v>
      </c>
      <c r="I2660" s="2" t="s">
        <v>53</v>
      </c>
      <c r="J2660" s="2" t="s">
        <v>118</v>
      </c>
      <c r="K2660" s="2" t="s">
        <v>118</v>
      </c>
      <c r="L2660" s="2" t="s">
        <v>119</v>
      </c>
      <c r="M2660" s="2" t="s">
        <v>78</v>
      </c>
      <c r="N2660" s="3">
        <v>3602.344</v>
      </c>
      <c r="O2660" s="3" t="s">
        <v>120</v>
      </c>
      <c r="P2660" s="2"/>
      <c r="Q2660" s="2"/>
      <c r="R2660" s="2" t="s">
        <v>121</v>
      </c>
      <c r="S2660" s="2"/>
      <c r="T2660" s="2" t="s">
        <v>108</v>
      </c>
      <c r="U2660" s="2"/>
      <c r="V2660" s="2"/>
      <c r="W2660" s="2" t="s">
        <v>122</v>
      </c>
      <c r="X2660" s="2" t="s">
        <v>64</v>
      </c>
      <c r="Y2660" s="2" t="s">
        <v>65</v>
      </c>
      <c r="Z2660" s="2">
        <v>0</v>
      </c>
      <c r="AA2660" s="2"/>
      <c r="AB2660" s="2"/>
      <c r="AC2660" s="2"/>
      <c r="AD2660" s="2"/>
      <c r="AE2660" s="2" t="s">
        <v>123</v>
      </c>
      <c r="AF2660" s="2" t="s">
        <v>124</v>
      </c>
      <c r="AG2660" s="2" t="s">
        <v>125</v>
      </c>
      <c r="AH2660" s="2" t="s">
        <v>69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3282</v>
      </c>
      <c r="B2661" s="2" t="s">
        <v>3279</v>
      </c>
      <c r="C2661" s="2" t="s">
        <v>47</v>
      </c>
      <c r="D2661" s="2" t="s">
        <v>886</v>
      </c>
      <c r="E2661" s="2" t="s">
        <v>377</v>
      </c>
      <c r="F2661" s="2" t="s">
        <v>228</v>
      </c>
      <c r="G2661" s="2" t="s">
        <v>181</v>
      </c>
      <c r="H2661" s="2" t="s">
        <v>243</v>
      </c>
      <c r="I2661" s="2" t="s">
        <v>53</v>
      </c>
      <c r="J2661" s="2" t="s">
        <v>118</v>
      </c>
      <c r="K2661" s="2" t="s">
        <v>118</v>
      </c>
      <c r="L2661" s="2" t="s">
        <v>119</v>
      </c>
      <c r="M2661" s="2" t="s">
        <v>82</v>
      </c>
      <c r="N2661" s="3">
        <v>3602.344</v>
      </c>
      <c r="O2661" s="3" t="s">
        <v>120</v>
      </c>
      <c r="P2661" s="2"/>
      <c r="Q2661" s="2"/>
      <c r="R2661" s="2" t="s">
        <v>121</v>
      </c>
      <c r="S2661" s="2"/>
      <c r="T2661" s="2" t="s">
        <v>108</v>
      </c>
      <c r="U2661" s="2"/>
      <c r="V2661" s="2"/>
      <c r="W2661" s="2" t="s">
        <v>122</v>
      </c>
      <c r="X2661" s="2" t="s">
        <v>64</v>
      </c>
      <c r="Y2661" s="2" t="s">
        <v>65</v>
      </c>
      <c r="Z2661" s="2">
        <v>0</v>
      </c>
      <c r="AA2661" s="2"/>
      <c r="AB2661" s="2"/>
      <c r="AC2661" s="2"/>
      <c r="AD2661" s="2"/>
      <c r="AE2661" s="2" t="s">
        <v>123</v>
      </c>
      <c r="AF2661" s="2" t="s">
        <v>124</v>
      </c>
      <c r="AG2661" s="2" t="s">
        <v>125</v>
      </c>
      <c r="AH2661" s="2" t="s">
        <v>69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3283</v>
      </c>
      <c r="B2662" s="2" t="s">
        <v>3279</v>
      </c>
      <c r="C2662" s="2" t="s">
        <v>47</v>
      </c>
      <c r="D2662" s="2" t="s">
        <v>886</v>
      </c>
      <c r="E2662" s="2" t="s">
        <v>377</v>
      </c>
      <c r="F2662" s="2" t="s">
        <v>228</v>
      </c>
      <c r="G2662" s="2" t="s">
        <v>181</v>
      </c>
      <c r="H2662" s="2" t="s">
        <v>243</v>
      </c>
      <c r="I2662" s="2" t="s">
        <v>53</v>
      </c>
      <c r="J2662" s="2" t="s">
        <v>118</v>
      </c>
      <c r="K2662" s="2" t="s">
        <v>118</v>
      </c>
      <c r="L2662" s="2" t="s">
        <v>119</v>
      </c>
      <c r="M2662" s="2" t="s">
        <v>86</v>
      </c>
      <c r="N2662" s="3">
        <v>3602.344</v>
      </c>
      <c r="O2662" s="3" t="s">
        <v>120</v>
      </c>
      <c r="P2662" s="2"/>
      <c r="Q2662" s="2"/>
      <c r="R2662" s="2" t="s">
        <v>121</v>
      </c>
      <c r="S2662" s="2"/>
      <c r="T2662" s="2" t="s">
        <v>108</v>
      </c>
      <c r="U2662" s="2"/>
      <c r="V2662" s="2"/>
      <c r="W2662" s="2" t="s">
        <v>122</v>
      </c>
      <c r="X2662" s="2" t="s">
        <v>64</v>
      </c>
      <c r="Y2662" s="2" t="s">
        <v>65</v>
      </c>
      <c r="Z2662" s="2">
        <v>0</v>
      </c>
      <c r="AA2662" s="2"/>
      <c r="AB2662" s="2"/>
      <c r="AC2662" s="2"/>
      <c r="AD2662" s="2"/>
      <c r="AE2662" s="2" t="s">
        <v>123</v>
      </c>
      <c r="AF2662" s="2" t="s">
        <v>124</v>
      </c>
      <c r="AG2662" s="2" t="s">
        <v>125</v>
      </c>
      <c r="AH2662" s="2" t="s">
        <v>69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3284</v>
      </c>
      <c r="B2663" s="2" t="s">
        <v>3279</v>
      </c>
      <c r="C2663" s="2" t="s">
        <v>47</v>
      </c>
      <c r="D2663" s="2" t="s">
        <v>886</v>
      </c>
      <c r="E2663" s="2" t="s">
        <v>377</v>
      </c>
      <c r="F2663" s="2" t="s">
        <v>228</v>
      </c>
      <c r="G2663" s="2" t="s">
        <v>181</v>
      </c>
      <c r="H2663" s="2" t="s">
        <v>243</v>
      </c>
      <c r="I2663" s="2" t="s">
        <v>53</v>
      </c>
      <c r="J2663" s="2" t="s">
        <v>118</v>
      </c>
      <c r="K2663" s="2" t="s">
        <v>118</v>
      </c>
      <c r="L2663" s="2" t="s">
        <v>119</v>
      </c>
      <c r="M2663" s="2" t="s">
        <v>91</v>
      </c>
      <c r="N2663" s="3">
        <v>3602.344</v>
      </c>
      <c r="O2663" s="3" t="s">
        <v>120</v>
      </c>
      <c r="P2663" s="2"/>
      <c r="Q2663" s="2"/>
      <c r="R2663" s="2" t="s">
        <v>121</v>
      </c>
      <c r="S2663" s="2"/>
      <c r="T2663" s="2" t="s">
        <v>108</v>
      </c>
      <c r="U2663" s="2"/>
      <c r="V2663" s="2"/>
      <c r="W2663" s="2" t="s">
        <v>122</v>
      </c>
      <c r="X2663" s="2" t="s">
        <v>64</v>
      </c>
      <c r="Y2663" s="2" t="s">
        <v>65</v>
      </c>
      <c r="Z2663" s="2">
        <v>0</v>
      </c>
      <c r="AA2663" s="2"/>
      <c r="AB2663" s="2"/>
      <c r="AC2663" s="2"/>
      <c r="AD2663" s="2"/>
      <c r="AE2663" s="2" t="s">
        <v>123</v>
      </c>
      <c r="AF2663" s="2" t="s">
        <v>124</v>
      </c>
      <c r="AG2663" s="2" t="s">
        <v>125</v>
      </c>
      <c r="AH2663" s="2" t="s">
        <v>69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3285</v>
      </c>
      <c r="B2664" s="2" t="s">
        <v>3279</v>
      </c>
      <c r="C2664" s="2" t="s">
        <v>47</v>
      </c>
      <c r="D2664" s="2" t="s">
        <v>886</v>
      </c>
      <c r="E2664" s="2" t="s">
        <v>377</v>
      </c>
      <c r="F2664" s="2" t="s">
        <v>228</v>
      </c>
      <c r="G2664" s="2" t="s">
        <v>181</v>
      </c>
      <c r="H2664" s="2" t="s">
        <v>243</v>
      </c>
      <c r="I2664" s="2" t="s">
        <v>53</v>
      </c>
      <c r="J2664" s="2" t="s">
        <v>118</v>
      </c>
      <c r="K2664" s="2" t="s">
        <v>118</v>
      </c>
      <c r="L2664" s="2" t="s">
        <v>119</v>
      </c>
      <c r="M2664" s="2" t="s">
        <v>95</v>
      </c>
      <c r="N2664" s="3">
        <v>3602.344</v>
      </c>
      <c r="O2664" s="3" t="s">
        <v>120</v>
      </c>
      <c r="P2664" s="2"/>
      <c r="Q2664" s="2"/>
      <c r="R2664" s="2" t="s">
        <v>121</v>
      </c>
      <c r="S2664" s="2"/>
      <c r="T2664" s="2" t="s">
        <v>108</v>
      </c>
      <c r="U2664" s="2"/>
      <c r="V2664" s="2"/>
      <c r="W2664" s="2" t="s">
        <v>122</v>
      </c>
      <c r="X2664" s="2" t="s">
        <v>64</v>
      </c>
      <c r="Y2664" s="2" t="s">
        <v>65</v>
      </c>
      <c r="Z2664" s="2">
        <v>0</v>
      </c>
      <c r="AA2664" s="2"/>
      <c r="AB2664" s="2"/>
      <c r="AC2664" s="2"/>
      <c r="AD2664" s="2"/>
      <c r="AE2664" s="2" t="s">
        <v>123</v>
      </c>
      <c r="AF2664" s="2" t="s">
        <v>124</v>
      </c>
      <c r="AG2664" s="2" t="s">
        <v>125</v>
      </c>
      <c r="AH2664" s="2" t="s">
        <v>69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3286</v>
      </c>
      <c r="B2665" s="2" t="s">
        <v>3279</v>
      </c>
      <c r="C2665" s="2" t="s">
        <v>47</v>
      </c>
      <c r="D2665" s="2" t="s">
        <v>886</v>
      </c>
      <c r="E2665" s="2" t="s">
        <v>377</v>
      </c>
      <c r="F2665" s="2" t="s">
        <v>228</v>
      </c>
      <c r="G2665" s="2" t="s">
        <v>181</v>
      </c>
      <c r="H2665" s="2" t="s">
        <v>243</v>
      </c>
      <c r="I2665" s="2" t="s">
        <v>53</v>
      </c>
      <c r="J2665" s="2" t="s">
        <v>118</v>
      </c>
      <c r="K2665" s="2" t="s">
        <v>118</v>
      </c>
      <c r="L2665" s="2" t="s">
        <v>119</v>
      </c>
      <c r="M2665" s="2" t="s">
        <v>100</v>
      </c>
      <c r="N2665" s="3">
        <v>3602.344</v>
      </c>
      <c r="O2665" s="3" t="s">
        <v>120</v>
      </c>
      <c r="P2665" s="2"/>
      <c r="Q2665" s="2"/>
      <c r="R2665" s="2" t="s">
        <v>121</v>
      </c>
      <c r="S2665" s="2"/>
      <c r="T2665" s="2" t="s">
        <v>108</v>
      </c>
      <c r="U2665" s="2"/>
      <c r="V2665" s="2"/>
      <c r="W2665" s="2" t="s">
        <v>122</v>
      </c>
      <c r="X2665" s="2" t="s">
        <v>64</v>
      </c>
      <c r="Y2665" s="2" t="s">
        <v>65</v>
      </c>
      <c r="Z2665" s="2">
        <v>0</v>
      </c>
      <c r="AA2665" s="2"/>
      <c r="AB2665" s="2"/>
      <c r="AC2665" s="2"/>
      <c r="AD2665" s="2"/>
      <c r="AE2665" s="2" t="s">
        <v>123</v>
      </c>
      <c r="AF2665" s="2" t="s">
        <v>124</v>
      </c>
      <c r="AG2665" s="2" t="s">
        <v>125</v>
      </c>
      <c r="AH2665" s="2" t="s">
        <v>69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3287</v>
      </c>
      <c r="B2666" s="2" t="s">
        <v>3279</v>
      </c>
      <c r="C2666" s="2" t="s">
        <v>47</v>
      </c>
      <c r="D2666" s="2" t="s">
        <v>886</v>
      </c>
      <c r="E2666" s="2" t="s">
        <v>377</v>
      </c>
      <c r="F2666" s="2" t="s">
        <v>228</v>
      </c>
      <c r="G2666" s="2" t="s">
        <v>181</v>
      </c>
      <c r="H2666" s="2" t="s">
        <v>243</v>
      </c>
      <c r="I2666" s="2"/>
      <c r="J2666" s="2"/>
      <c r="K2666" s="2"/>
      <c r="L2666" s="2"/>
      <c r="M2666" s="2" t="s">
        <v>104</v>
      </c>
      <c r="N2666" s="3"/>
      <c r="O2666" s="3"/>
      <c r="P2666" s="4">
        <v>0.0</v>
      </c>
      <c r="Q2666" s="2" t="s">
        <v>105</v>
      </c>
      <c r="R2666" s="2" t="s">
        <v>106</v>
      </c>
      <c r="S2666" s="2" t="s">
        <v>107</v>
      </c>
      <c r="T2666" s="2" t="s">
        <v>108</v>
      </c>
      <c r="U2666" s="4">
        <f>0.0</f>
        <v>0.0</v>
      </c>
      <c r="V2666" s="2" t="s">
        <v>109</v>
      </c>
      <c r="W2666" s="2" t="s">
        <v>110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134</v>
      </c>
      <c r="AH2666" s="2" t="s">
        <v>69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3288</v>
      </c>
      <c r="B2667" s="2" t="s">
        <v>3289</v>
      </c>
      <c r="C2667" s="2" t="s">
        <v>47</v>
      </c>
      <c r="D2667" s="2" t="s">
        <v>3290</v>
      </c>
      <c r="E2667" s="2" t="s">
        <v>258</v>
      </c>
      <c r="F2667" s="2" t="s">
        <v>116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51</v>
      </c>
      <c r="M2667" s="2" t="s">
        <v>56</v>
      </c>
      <c r="N2667" s="3">
        <v>19759</v>
      </c>
      <c r="O2667" s="3" t="s">
        <v>57</v>
      </c>
      <c r="P2667" s="4">
        <f>IF(O2667="吨",N2667*1000,IF(O2667="万立方米",N2667*10000,""))</f>
        <v>19759000.0</v>
      </c>
      <c r="Q2667" s="2" t="s">
        <v>58</v>
      </c>
      <c r="R2667" s="2" t="s">
        <v>59</v>
      </c>
      <c r="S2667" s="2" t="s">
        <v>60</v>
      </c>
      <c r="T2667" s="2" t="s">
        <v>61</v>
      </c>
      <c r="U2667" s="4">
        <f>0.06</f>
        <v>0.06</v>
      </c>
      <c r="V2667" s="2" t="s">
        <v>62</v>
      </c>
      <c r="W2667" s="2" t="s">
        <v>63</v>
      </c>
      <c r="X2667" s="2" t="s">
        <v>64</v>
      </c>
      <c r="Y2667" s="2" t="s">
        <v>65</v>
      </c>
      <c r="Z2667" s="2">
        <v>0</v>
      </c>
      <c r="AA2667" s="2"/>
      <c r="AB2667" s="2"/>
      <c r="AC2667" s="4">
        <f>P2667*U2667/1000000</f>
        <v>1.18554</v>
      </c>
      <c r="AD2667" s="4">
        <f>AC2667*(1-Z2667/100)</f>
        <v>1.18554</v>
      </c>
      <c r="AE2667" s="2" t="s">
        <v>66</v>
      </c>
      <c r="AF2667" s="2" t="s">
        <v>67</v>
      </c>
      <c r="AG2667" s="2"/>
      <c r="AH2667" s="2" t="s">
        <v>69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3291</v>
      </c>
      <c r="B2668" s="2" t="s">
        <v>3289</v>
      </c>
      <c r="C2668" s="2" t="s">
        <v>47</v>
      </c>
      <c r="D2668" s="2" t="s">
        <v>3290</v>
      </c>
      <c r="E2668" s="2" t="s">
        <v>258</v>
      </c>
      <c r="F2668" s="2" t="s">
        <v>116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51</v>
      </c>
      <c r="M2668" s="2" t="s">
        <v>73</v>
      </c>
      <c r="N2668" s="3">
        <v>19759</v>
      </c>
      <c r="O2668" s="3" t="s">
        <v>57</v>
      </c>
      <c r="P2668" s="4">
        <f>IF(O2668="吨",N2668*1000,IF(O2668="万立方米",N2668*10000,""))</f>
        <v>19759000.0</v>
      </c>
      <c r="Q2668" s="2" t="s">
        <v>58</v>
      </c>
      <c r="R2668" s="2" t="s">
        <v>59</v>
      </c>
      <c r="S2668" s="2" t="s">
        <v>74</v>
      </c>
      <c r="T2668" s="2" t="s">
        <v>75</v>
      </c>
      <c r="U2668" s="4">
        <f>1.5</f>
        <v>1.5</v>
      </c>
      <c r="V2668" s="2" t="s">
        <v>62</v>
      </c>
      <c r="W2668" s="2" t="s">
        <v>76</v>
      </c>
      <c r="X2668" s="2" t="s">
        <v>64</v>
      </c>
      <c r="Y2668" s="2" t="s">
        <v>65</v>
      </c>
      <c r="Z2668" s="2">
        <v>0</v>
      </c>
      <c r="AA2668" s="2"/>
      <c r="AB2668" s="2"/>
      <c r="AC2668" s="4">
        <f>P2668*U2668/1000000</f>
        <v>29.6385</v>
      </c>
      <c r="AD2668" s="4">
        <f>AC2668*(1-Z2668/100)</f>
        <v>29.6385</v>
      </c>
      <c r="AE2668" s="2" t="s">
        <v>66</v>
      </c>
      <c r="AF2668" s="2" t="s">
        <v>67</v>
      </c>
      <c r="AG2668" s="2"/>
      <c r="AH2668" s="2" t="s">
        <v>69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3292</v>
      </c>
      <c r="B2669" s="2" t="s">
        <v>3289</v>
      </c>
      <c r="C2669" s="2" t="s">
        <v>47</v>
      </c>
      <c r="D2669" s="2" t="s">
        <v>3290</v>
      </c>
      <c r="E2669" s="2" t="s">
        <v>258</v>
      </c>
      <c r="F2669" s="2" t="s">
        <v>116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51</v>
      </c>
      <c r="M2669" s="2" t="s">
        <v>78</v>
      </c>
      <c r="N2669" s="3">
        <v>19759</v>
      </c>
      <c r="O2669" s="3" t="s">
        <v>57</v>
      </c>
      <c r="P2669" s="4">
        <f>IF(O2669="吨",N2669*1000,IF(O2669="万立方米",N2669*10000,""))</f>
        <v>19759000.0</v>
      </c>
      <c r="Q2669" s="2" t="s">
        <v>58</v>
      </c>
      <c r="R2669" s="2" t="s">
        <v>59</v>
      </c>
      <c r="S2669" s="2" t="s">
        <v>79</v>
      </c>
      <c r="T2669" s="2" t="s">
        <v>75</v>
      </c>
      <c r="U2669" s="4">
        <f>6.0</f>
        <v>6.0</v>
      </c>
      <c r="V2669" s="2" t="s">
        <v>62</v>
      </c>
      <c r="W2669" s="2" t="s">
        <v>80</v>
      </c>
      <c r="X2669" s="2" t="s">
        <v>64</v>
      </c>
      <c r="Y2669" s="2" t="s">
        <v>65</v>
      </c>
      <c r="Z2669" s="2">
        <v>0</v>
      </c>
      <c r="AA2669" s="2"/>
      <c r="AB2669" s="2"/>
      <c r="AC2669" s="4">
        <f>P2669*U2669/1000000</f>
        <v>118.554</v>
      </c>
      <c r="AD2669" s="4">
        <f>AC2669*(1-Z2669/100)</f>
        <v>118.554</v>
      </c>
      <c r="AE2669" s="2" t="s">
        <v>66</v>
      </c>
      <c r="AF2669" s="2" t="s">
        <v>67</v>
      </c>
      <c r="AG2669" s="2"/>
      <c r="AH2669" s="2" t="s">
        <v>69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3293</v>
      </c>
      <c r="B2670" s="2" t="s">
        <v>3289</v>
      </c>
      <c r="C2670" s="2" t="s">
        <v>47</v>
      </c>
      <c r="D2670" s="2" t="s">
        <v>3290</v>
      </c>
      <c r="E2670" s="2" t="s">
        <v>258</v>
      </c>
      <c r="F2670" s="2" t="s">
        <v>116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51</v>
      </c>
      <c r="M2670" s="2" t="s">
        <v>82</v>
      </c>
      <c r="N2670" s="3">
        <v>19759</v>
      </c>
      <c r="O2670" s="3" t="s">
        <v>57</v>
      </c>
      <c r="P2670" s="4">
        <f>IF(O2670="吨",N2670*1000,IF(O2670="万立方米",N2670*10000,""))</f>
        <v>19759000.0</v>
      </c>
      <c r="Q2670" s="2" t="s">
        <v>58</v>
      </c>
      <c r="R2670" s="2" t="s">
        <v>59</v>
      </c>
      <c r="S2670" s="2" t="s">
        <v>83</v>
      </c>
      <c r="T2670" s="2" t="s">
        <v>61</v>
      </c>
      <c r="U2670" s="4">
        <f>0.35</f>
        <v>0.35</v>
      </c>
      <c r="V2670" s="2" t="s">
        <v>62</v>
      </c>
      <c r="W2670" s="2" t="s">
        <v>84</v>
      </c>
      <c r="X2670" s="2" t="s">
        <v>64</v>
      </c>
      <c r="Y2670" s="2" t="s">
        <v>65</v>
      </c>
      <c r="Z2670" s="2">
        <v>0</v>
      </c>
      <c r="AA2670" s="2"/>
      <c r="AB2670" s="2"/>
      <c r="AC2670" s="4">
        <f>P2670*U2670/1000000</f>
        <v>6.91565</v>
      </c>
      <c r="AD2670" s="4">
        <f>AC2670*(1-Z2670/100)</f>
        <v>6.91565</v>
      </c>
      <c r="AE2670" s="2" t="s">
        <v>66</v>
      </c>
      <c r="AF2670" s="2" t="s">
        <v>67</v>
      </c>
      <c r="AG2670" s="2"/>
      <c r="AH2670" s="2" t="s">
        <v>69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3294</v>
      </c>
      <c r="B2671" s="2" t="s">
        <v>3289</v>
      </c>
      <c r="C2671" s="2" t="s">
        <v>47</v>
      </c>
      <c r="D2671" s="2" t="s">
        <v>3290</v>
      </c>
      <c r="E2671" s="2" t="s">
        <v>258</v>
      </c>
      <c r="F2671" s="2" t="s">
        <v>116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51</v>
      </c>
      <c r="M2671" s="2" t="s">
        <v>86</v>
      </c>
      <c r="N2671" s="3">
        <v>19759</v>
      </c>
      <c r="O2671" s="3" t="s">
        <v>57</v>
      </c>
      <c r="P2671" s="4">
        <f>IF(O2671="吨",N2671*1000,IF(O2671="万立方米",N2671*10000,""))</f>
        <v>19759000.0</v>
      </c>
      <c r="Q2671" s="2" t="s">
        <v>58</v>
      </c>
      <c r="R2671" s="2" t="s">
        <v>59</v>
      </c>
      <c r="S2671" s="2" t="s">
        <v>87</v>
      </c>
      <c r="T2671" s="2" t="s">
        <v>88</v>
      </c>
      <c r="U2671" s="4">
        <f>0.75</f>
        <v>0.75</v>
      </c>
      <c r="V2671" s="2" t="s">
        <v>62</v>
      </c>
      <c r="W2671" s="2" t="s">
        <v>89</v>
      </c>
      <c r="X2671" s="2" t="s">
        <v>64</v>
      </c>
      <c r="Y2671" s="2" t="s">
        <v>65</v>
      </c>
      <c r="Z2671" s="2">
        <v>0</v>
      </c>
      <c r="AA2671" s="2"/>
      <c r="AB2671" s="2"/>
      <c r="AC2671" s="4">
        <f>P2671*U2671/1000000</f>
        <v>14.81925</v>
      </c>
      <c r="AD2671" s="4">
        <f>AC2672*(1-AA2671/100)+(AC2671-AC2672)*(1-AB2671/100)</f>
        <v>14.81925</v>
      </c>
      <c r="AE2671" s="2" t="s">
        <v>66</v>
      </c>
      <c r="AF2671" s="2" t="s">
        <v>67</v>
      </c>
      <c r="AG2671" s="2"/>
      <c r="AH2671" s="2" t="s">
        <v>69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3295</v>
      </c>
      <c r="B2672" s="2" t="s">
        <v>3289</v>
      </c>
      <c r="C2672" s="2" t="s">
        <v>47</v>
      </c>
      <c r="D2672" s="2" t="s">
        <v>3290</v>
      </c>
      <c r="E2672" s="2" t="s">
        <v>258</v>
      </c>
      <c r="F2672" s="2" t="s">
        <v>116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51</v>
      </c>
      <c r="M2672" s="2" t="s">
        <v>91</v>
      </c>
      <c r="N2672" s="3">
        <v>19759</v>
      </c>
      <c r="O2672" s="3" t="s">
        <v>57</v>
      </c>
      <c r="P2672" s="4">
        <f>IF(O2672="吨",N2672*1000,IF(O2672="万立方米",N2672*10000,""))</f>
        <v>19759000.0</v>
      </c>
      <c r="Q2672" s="2" t="s">
        <v>58</v>
      </c>
      <c r="R2672" s="2" t="s">
        <v>59</v>
      </c>
      <c r="S2672" s="2" t="s">
        <v>92</v>
      </c>
      <c r="T2672" s="2" t="s">
        <v>88</v>
      </c>
      <c r="U2672" s="4">
        <f>0.75</f>
        <v>0.75</v>
      </c>
      <c r="V2672" s="2" t="s">
        <v>62</v>
      </c>
      <c r="W2672" s="2" t="s">
        <v>93</v>
      </c>
      <c r="X2672" s="2" t="s">
        <v>64</v>
      </c>
      <c r="Y2672" s="2" t="s">
        <v>65</v>
      </c>
      <c r="Z2672" s="2">
        <v>0</v>
      </c>
      <c r="AA2672" s="2"/>
      <c r="AB2672" s="2"/>
      <c r="AC2672" s="4">
        <f>P2672*U2672/1000000</f>
        <v>14.81925</v>
      </c>
      <c r="AD2672" s="4">
        <f>AC2672*(1-Z2672/100)</f>
        <v>14.81925</v>
      </c>
      <c r="AE2672" s="2" t="s">
        <v>66</v>
      </c>
      <c r="AF2672" s="2" t="s">
        <v>67</v>
      </c>
      <c r="AG2672" s="2"/>
      <c r="AH2672" s="2" t="s">
        <v>69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3296</v>
      </c>
      <c r="B2673" s="2" t="s">
        <v>3289</v>
      </c>
      <c r="C2673" s="2" t="s">
        <v>47</v>
      </c>
      <c r="D2673" s="2" t="s">
        <v>3290</v>
      </c>
      <c r="E2673" s="2" t="s">
        <v>258</v>
      </c>
      <c r="F2673" s="2" t="s">
        <v>116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51</v>
      </c>
      <c r="M2673" s="2" t="s">
        <v>95</v>
      </c>
      <c r="N2673" s="3">
        <v>19759</v>
      </c>
      <c r="O2673" s="3" t="s">
        <v>57</v>
      </c>
      <c r="P2673" s="4">
        <f>IF(O2673="吨",N2673*1000,IF(O2673="万立方米",N2673*10000,""))</f>
        <v>19759000.0</v>
      </c>
      <c r="Q2673" s="2" t="s">
        <v>58</v>
      </c>
      <c r="R2673" s="2" t="s">
        <v>59</v>
      </c>
      <c r="S2673" s="2" t="s">
        <v>96</v>
      </c>
      <c r="T2673" s="2" t="s">
        <v>97</v>
      </c>
      <c r="U2673" s="4">
        <f>1.7</f>
        <v>1.7</v>
      </c>
      <c r="V2673" s="2" t="s">
        <v>62</v>
      </c>
      <c r="W2673" s="2" t="s">
        <v>98</v>
      </c>
      <c r="X2673" s="2" t="s">
        <v>64</v>
      </c>
      <c r="Y2673" s="2" t="s">
        <v>65</v>
      </c>
      <c r="Z2673" s="2">
        <v>0</v>
      </c>
      <c r="AA2673" s="2"/>
      <c r="AB2673" s="2"/>
      <c r="AC2673" s="4">
        <f>P2673*U2673/1000000</f>
        <v>33.5903</v>
      </c>
      <c r="AD2673" s="4">
        <f>AC2673*(1-Z2673/100)</f>
        <v>33.5903</v>
      </c>
      <c r="AE2673" s="2" t="s">
        <v>66</v>
      </c>
      <c r="AF2673" s="2" t="s">
        <v>67</v>
      </c>
      <c r="AG2673" s="2"/>
      <c r="AH2673" s="2" t="s">
        <v>69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3297</v>
      </c>
      <c r="B2674" s="2" t="s">
        <v>3289</v>
      </c>
      <c r="C2674" s="2" t="s">
        <v>47</v>
      </c>
      <c r="D2674" s="2" t="s">
        <v>3290</v>
      </c>
      <c r="E2674" s="2" t="s">
        <v>258</v>
      </c>
      <c r="F2674" s="2" t="s">
        <v>116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51</v>
      </c>
      <c r="M2674" s="2" t="s">
        <v>100</v>
      </c>
      <c r="N2674" s="3">
        <v>19759</v>
      </c>
      <c r="O2674" s="3" t="s">
        <v>57</v>
      </c>
      <c r="P2674" s="4">
        <f>IF(O2674="吨",N2674*1000,IF(O2674="万立方米",N2674*10000,""))</f>
        <v>19759000.0</v>
      </c>
      <c r="Q2674" s="2" t="s">
        <v>58</v>
      </c>
      <c r="R2674" s="2" t="s">
        <v>59</v>
      </c>
      <c r="S2674" s="2" t="s">
        <v>101</v>
      </c>
      <c r="T2674" s="2" t="s">
        <v>75</v>
      </c>
      <c r="U2674" s="4">
        <f>0.12</f>
        <v>0.12</v>
      </c>
      <c r="V2674" s="2" t="s">
        <v>62</v>
      </c>
      <c r="W2674" s="2" t="s">
        <v>102</v>
      </c>
      <c r="X2674" s="2" t="s">
        <v>64</v>
      </c>
      <c r="Y2674" s="2" t="s">
        <v>65</v>
      </c>
      <c r="Z2674" s="2">
        <v>0</v>
      </c>
      <c r="AA2674" s="2"/>
      <c r="AB2674" s="2"/>
      <c r="AC2674" s="4">
        <f>P2674*U2674/1000000</f>
        <v>2.37108</v>
      </c>
      <c r="AD2674" s="4">
        <f>AC2674*(1-Z2674/100)</f>
        <v>2.37108</v>
      </c>
      <c r="AE2674" s="2" t="s">
        <v>66</v>
      </c>
      <c r="AF2674" s="2" t="s">
        <v>67</v>
      </c>
      <c r="AG2674" s="2"/>
      <c r="AH2674" s="2" t="s">
        <v>69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3298</v>
      </c>
      <c r="B2675" s="2" t="s">
        <v>3289</v>
      </c>
      <c r="C2675" s="2" t="s">
        <v>47</v>
      </c>
      <c r="D2675" s="2" t="s">
        <v>3290</v>
      </c>
      <c r="E2675" s="2" t="s">
        <v>258</v>
      </c>
      <c r="F2675" s="2" t="s">
        <v>116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104</v>
      </c>
      <c r="N2675" s="3"/>
      <c r="O2675" s="3"/>
      <c r="P2675" s="4">
        <v>0.0</v>
      </c>
      <c r="Q2675" s="2" t="s">
        <v>105</v>
      </c>
      <c r="R2675" s="2" t="s">
        <v>106</v>
      </c>
      <c r="S2675" s="2" t="s">
        <v>107</v>
      </c>
      <c r="T2675" s="2" t="s">
        <v>108</v>
      </c>
      <c r="U2675" s="4">
        <f>0.0</f>
        <v>0.0</v>
      </c>
      <c r="V2675" s="2" t="s">
        <v>109</v>
      </c>
      <c r="W2675" s="2" t="s">
        <v>110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134</v>
      </c>
      <c r="AH2675" s="2" t="s">
        <v>69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3299</v>
      </c>
      <c r="B2676" s="2" t="s">
        <v>3300</v>
      </c>
      <c r="C2676" s="2" t="s">
        <v>47</v>
      </c>
      <c r="D2676" s="2" t="s">
        <v>730</v>
      </c>
      <c r="E2676" s="2" t="s">
        <v>731</v>
      </c>
      <c r="F2676" s="2" t="s">
        <v>228</v>
      </c>
      <c r="G2676" s="2" t="s">
        <v>179</v>
      </c>
      <c r="H2676" s="2" t="s">
        <v>52</v>
      </c>
      <c r="I2676" s="2" t="s">
        <v>53</v>
      </c>
      <c r="J2676" s="2" t="s">
        <v>118</v>
      </c>
      <c r="K2676" s="2" t="s">
        <v>118</v>
      </c>
      <c r="L2676" s="2"/>
      <c r="M2676" s="2" t="s">
        <v>56</v>
      </c>
      <c r="N2676" s="3">
        <v>1393</v>
      </c>
      <c r="O2676" s="3" t="s">
        <v>120</v>
      </c>
      <c r="P2676" s="2"/>
      <c r="Q2676" s="2"/>
      <c r="R2676" s="2" t="s">
        <v>121</v>
      </c>
      <c r="S2676" s="2"/>
      <c r="T2676" s="2" t="s">
        <v>108</v>
      </c>
      <c r="U2676" s="2"/>
      <c r="V2676" s="2"/>
      <c r="W2676" s="2" t="s">
        <v>122</v>
      </c>
      <c r="X2676" s="2" t="s">
        <v>64</v>
      </c>
      <c r="Y2676" s="2" t="s">
        <v>65</v>
      </c>
      <c r="Z2676" s="2">
        <v>0</v>
      </c>
      <c r="AA2676" s="2"/>
      <c r="AB2676" s="2"/>
      <c r="AC2676" s="2"/>
      <c r="AD2676" s="2"/>
      <c r="AE2676" s="2" t="s">
        <v>123</v>
      </c>
      <c r="AF2676" s="2" t="s">
        <v>124</v>
      </c>
      <c r="AG2676" s="2" t="s">
        <v>125</v>
      </c>
      <c r="AH2676" s="2" t="s">
        <v>69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3301</v>
      </c>
      <c r="B2677" s="2" t="s">
        <v>3300</v>
      </c>
      <c r="C2677" s="2" t="s">
        <v>47</v>
      </c>
      <c r="D2677" s="2" t="s">
        <v>730</v>
      </c>
      <c r="E2677" s="2" t="s">
        <v>731</v>
      </c>
      <c r="F2677" s="2" t="s">
        <v>228</v>
      </c>
      <c r="G2677" s="2" t="s">
        <v>179</v>
      </c>
      <c r="H2677" s="2" t="s">
        <v>52</v>
      </c>
      <c r="I2677" s="2" t="s">
        <v>53</v>
      </c>
      <c r="J2677" s="2" t="s">
        <v>118</v>
      </c>
      <c r="K2677" s="2" t="s">
        <v>118</v>
      </c>
      <c r="L2677" s="2"/>
      <c r="M2677" s="2" t="s">
        <v>73</v>
      </c>
      <c r="N2677" s="3">
        <v>1393</v>
      </c>
      <c r="O2677" s="3" t="s">
        <v>120</v>
      </c>
      <c r="P2677" s="2"/>
      <c r="Q2677" s="2"/>
      <c r="R2677" s="2" t="s">
        <v>121</v>
      </c>
      <c r="S2677" s="2"/>
      <c r="T2677" s="2" t="s">
        <v>108</v>
      </c>
      <c r="U2677" s="2"/>
      <c r="V2677" s="2"/>
      <c r="W2677" s="2" t="s">
        <v>122</v>
      </c>
      <c r="X2677" s="2" t="s">
        <v>64</v>
      </c>
      <c r="Y2677" s="2" t="s">
        <v>65</v>
      </c>
      <c r="Z2677" s="2">
        <v>0</v>
      </c>
      <c r="AA2677" s="2"/>
      <c r="AB2677" s="2"/>
      <c r="AC2677" s="2"/>
      <c r="AD2677" s="2"/>
      <c r="AE2677" s="2" t="s">
        <v>123</v>
      </c>
      <c r="AF2677" s="2" t="s">
        <v>124</v>
      </c>
      <c r="AG2677" s="2" t="s">
        <v>125</v>
      </c>
      <c r="AH2677" s="2" t="s">
        <v>69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3302</v>
      </c>
      <c r="B2678" s="2" t="s">
        <v>3300</v>
      </c>
      <c r="C2678" s="2" t="s">
        <v>47</v>
      </c>
      <c r="D2678" s="2" t="s">
        <v>730</v>
      </c>
      <c r="E2678" s="2" t="s">
        <v>731</v>
      </c>
      <c r="F2678" s="2" t="s">
        <v>228</v>
      </c>
      <c r="G2678" s="2" t="s">
        <v>179</v>
      </c>
      <c r="H2678" s="2" t="s">
        <v>52</v>
      </c>
      <c r="I2678" s="2" t="s">
        <v>53</v>
      </c>
      <c r="J2678" s="2" t="s">
        <v>118</v>
      </c>
      <c r="K2678" s="2" t="s">
        <v>118</v>
      </c>
      <c r="L2678" s="2"/>
      <c r="M2678" s="2" t="s">
        <v>78</v>
      </c>
      <c r="N2678" s="3">
        <v>1393</v>
      </c>
      <c r="O2678" s="3" t="s">
        <v>120</v>
      </c>
      <c r="P2678" s="2"/>
      <c r="Q2678" s="2"/>
      <c r="R2678" s="2" t="s">
        <v>121</v>
      </c>
      <c r="S2678" s="2"/>
      <c r="T2678" s="2" t="s">
        <v>108</v>
      </c>
      <c r="U2678" s="2"/>
      <c r="V2678" s="2"/>
      <c r="W2678" s="2" t="s">
        <v>122</v>
      </c>
      <c r="X2678" s="2" t="s">
        <v>64</v>
      </c>
      <c r="Y2678" s="2" t="s">
        <v>65</v>
      </c>
      <c r="Z2678" s="2">
        <v>0</v>
      </c>
      <c r="AA2678" s="2"/>
      <c r="AB2678" s="2"/>
      <c r="AC2678" s="2"/>
      <c r="AD2678" s="2"/>
      <c r="AE2678" s="2" t="s">
        <v>123</v>
      </c>
      <c r="AF2678" s="2" t="s">
        <v>124</v>
      </c>
      <c r="AG2678" s="2" t="s">
        <v>125</v>
      </c>
      <c r="AH2678" s="2" t="s">
        <v>69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3303</v>
      </c>
      <c r="B2679" s="2" t="s">
        <v>3300</v>
      </c>
      <c r="C2679" s="2" t="s">
        <v>47</v>
      </c>
      <c r="D2679" s="2" t="s">
        <v>730</v>
      </c>
      <c r="E2679" s="2" t="s">
        <v>731</v>
      </c>
      <c r="F2679" s="2" t="s">
        <v>228</v>
      </c>
      <c r="G2679" s="2" t="s">
        <v>179</v>
      </c>
      <c r="H2679" s="2" t="s">
        <v>52</v>
      </c>
      <c r="I2679" s="2" t="s">
        <v>53</v>
      </c>
      <c r="J2679" s="2" t="s">
        <v>118</v>
      </c>
      <c r="K2679" s="2" t="s">
        <v>118</v>
      </c>
      <c r="L2679" s="2"/>
      <c r="M2679" s="2" t="s">
        <v>82</v>
      </c>
      <c r="N2679" s="3">
        <v>1393</v>
      </c>
      <c r="O2679" s="3" t="s">
        <v>120</v>
      </c>
      <c r="P2679" s="2"/>
      <c r="Q2679" s="2"/>
      <c r="R2679" s="2" t="s">
        <v>121</v>
      </c>
      <c r="S2679" s="2"/>
      <c r="T2679" s="2" t="s">
        <v>108</v>
      </c>
      <c r="U2679" s="2"/>
      <c r="V2679" s="2"/>
      <c r="W2679" s="2" t="s">
        <v>122</v>
      </c>
      <c r="X2679" s="2" t="s">
        <v>64</v>
      </c>
      <c r="Y2679" s="2" t="s">
        <v>65</v>
      </c>
      <c r="Z2679" s="2">
        <v>0</v>
      </c>
      <c r="AA2679" s="2"/>
      <c r="AB2679" s="2"/>
      <c r="AC2679" s="2"/>
      <c r="AD2679" s="2"/>
      <c r="AE2679" s="2" t="s">
        <v>123</v>
      </c>
      <c r="AF2679" s="2" t="s">
        <v>124</v>
      </c>
      <c r="AG2679" s="2" t="s">
        <v>125</v>
      </c>
      <c r="AH2679" s="2" t="s">
        <v>69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3304</v>
      </c>
      <c r="B2680" s="2" t="s">
        <v>3300</v>
      </c>
      <c r="C2680" s="2" t="s">
        <v>47</v>
      </c>
      <c r="D2680" s="2" t="s">
        <v>730</v>
      </c>
      <c r="E2680" s="2" t="s">
        <v>731</v>
      </c>
      <c r="F2680" s="2" t="s">
        <v>228</v>
      </c>
      <c r="G2680" s="2" t="s">
        <v>179</v>
      </c>
      <c r="H2680" s="2" t="s">
        <v>52</v>
      </c>
      <c r="I2680" s="2" t="s">
        <v>53</v>
      </c>
      <c r="J2680" s="2" t="s">
        <v>118</v>
      </c>
      <c r="K2680" s="2" t="s">
        <v>118</v>
      </c>
      <c r="L2680" s="2"/>
      <c r="M2680" s="2" t="s">
        <v>86</v>
      </c>
      <c r="N2680" s="3">
        <v>1393</v>
      </c>
      <c r="O2680" s="3" t="s">
        <v>120</v>
      </c>
      <c r="P2680" s="2"/>
      <c r="Q2680" s="2"/>
      <c r="R2680" s="2" t="s">
        <v>121</v>
      </c>
      <c r="S2680" s="2"/>
      <c r="T2680" s="2" t="s">
        <v>108</v>
      </c>
      <c r="U2680" s="2"/>
      <c r="V2680" s="2"/>
      <c r="W2680" s="2" t="s">
        <v>122</v>
      </c>
      <c r="X2680" s="2" t="s">
        <v>64</v>
      </c>
      <c r="Y2680" s="2" t="s">
        <v>65</v>
      </c>
      <c r="Z2680" s="2">
        <v>0</v>
      </c>
      <c r="AA2680" s="2"/>
      <c r="AB2680" s="2"/>
      <c r="AC2680" s="2"/>
      <c r="AD2680" s="2"/>
      <c r="AE2680" s="2" t="s">
        <v>123</v>
      </c>
      <c r="AF2680" s="2" t="s">
        <v>124</v>
      </c>
      <c r="AG2680" s="2" t="s">
        <v>125</v>
      </c>
      <c r="AH2680" s="2" t="s">
        <v>69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3305</v>
      </c>
      <c r="B2681" s="2" t="s">
        <v>3300</v>
      </c>
      <c r="C2681" s="2" t="s">
        <v>47</v>
      </c>
      <c r="D2681" s="2" t="s">
        <v>730</v>
      </c>
      <c r="E2681" s="2" t="s">
        <v>731</v>
      </c>
      <c r="F2681" s="2" t="s">
        <v>228</v>
      </c>
      <c r="G2681" s="2" t="s">
        <v>179</v>
      </c>
      <c r="H2681" s="2" t="s">
        <v>52</v>
      </c>
      <c r="I2681" s="2" t="s">
        <v>53</v>
      </c>
      <c r="J2681" s="2" t="s">
        <v>118</v>
      </c>
      <c r="K2681" s="2" t="s">
        <v>118</v>
      </c>
      <c r="L2681" s="2"/>
      <c r="M2681" s="2" t="s">
        <v>91</v>
      </c>
      <c r="N2681" s="3">
        <v>1393</v>
      </c>
      <c r="O2681" s="3" t="s">
        <v>120</v>
      </c>
      <c r="P2681" s="2"/>
      <c r="Q2681" s="2"/>
      <c r="R2681" s="2" t="s">
        <v>121</v>
      </c>
      <c r="S2681" s="2"/>
      <c r="T2681" s="2" t="s">
        <v>108</v>
      </c>
      <c r="U2681" s="2"/>
      <c r="V2681" s="2"/>
      <c r="W2681" s="2" t="s">
        <v>122</v>
      </c>
      <c r="X2681" s="2" t="s">
        <v>64</v>
      </c>
      <c r="Y2681" s="2" t="s">
        <v>65</v>
      </c>
      <c r="Z2681" s="2">
        <v>0</v>
      </c>
      <c r="AA2681" s="2"/>
      <c r="AB2681" s="2"/>
      <c r="AC2681" s="2"/>
      <c r="AD2681" s="2"/>
      <c r="AE2681" s="2" t="s">
        <v>123</v>
      </c>
      <c r="AF2681" s="2" t="s">
        <v>124</v>
      </c>
      <c r="AG2681" s="2" t="s">
        <v>125</v>
      </c>
      <c r="AH2681" s="2" t="s">
        <v>69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3306</v>
      </c>
      <c r="B2682" s="2" t="s">
        <v>3300</v>
      </c>
      <c r="C2682" s="2" t="s">
        <v>47</v>
      </c>
      <c r="D2682" s="2" t="s">
        <v>730</v>
      </c>
      <c r="E2682" s="2" t="s">
        <v>731</v>
      </c>
      <c r="F2682" s="2" t="s">
        <v>228</v>
      </c>
      <c r="G2682" s="2" t="s">
        <v>179</v>
      </c>
      <c r="H2682" s="2" t="s">
        <v>52</v>
      </c>
      <c r="I2682" s="2" t="s">
        <v>53</v>
      </c>
      <c r="J2682" s="2" t="s">
        <v>118</v>
      </c>
      <c r="K2682" s="2" t="s">
        <v>118</v>
      </c>
      <c r="L2682" s="2"/>
      <c r="M2682" s="2" t="s">
        <v>95</v>
      </c>
      <c r="N2682" s="3">
        <v>1393</v>
      </c>
      <c r="O2682" s="3" t="s">
        <v>120</v>
      </c>
      <c r="P2682" s="2"/>
      <c r="Q2682" s="2"/>
      <c r="R2682" s="2" t="s">
        <v>121</v>
      </c>
      <c r="S2682" s="2"/>
      <c r="T2682" s="2" t="s">
        <v>108</v>
      </c>
      <c r="U2682" s="2"/>
      <c r="V2682" s="2"/>
      <c r="W2682" s="2" t="s">
        <v>122</v>
      </c>
      <c r="X2682" s="2" t="s">
        <v>64</v>
      </c>
      <c r="Y2682" s="2" t="s">
        <v>65</v>
      </c>
      <c r="Z2682" s="2">
        <v>0</v>
      </c>
      <c r="AA2682" s="2"/>
      <c r="AB2682" s="2"/>
      <c r="AC2682" s="2"/>
      <c r="AD2682" s="2"/>
      <c r="AE2682" s="2" t="s">
        <v>123</v>
      </c>
      <c r="AF2682" s="2" t="s">
        <v>124</v>
      </c>
      <c r="AG2682" s="2" t="s">
        <v>125</v>
      </c>
      <c r="AH2682" s="2" t="s">
        <v>69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3307</v>
      </c>
      <c r="B2683" s="2" t="s">
        <v>3300</v>
      </c>
      <c r="C2683" s="2" t="s">
        <v>47</v>
      </c>
      <c r="D2683" s="2" t="s">
        <v>730</v>
      </c>
      <c r="E2683" s="2" t="s">
        <v>731</v>
      </c>
      <c r="F2683" s="2" t="s">
        <v>228</v>
      </c>
      <c r="G2683" s="2" t="s">
        <v>179</v>
      </c>
      <c r="H2683" s="2" t="s">
        <v>52</v>
      </c>
      <c r="I2683" s="2" t="s">
        <v>53</v>
      </c>
      <c r="J2683" s="2" t="s">
        <v>118</v>
      </c>
      <c r="K2683" s="2" t="s">
        <v>118</v>
      </c>
      <c r="L2683" s="2"/>
      <c r="M2683" s="2" t="s">
        <v>100</v>
      </c>
      <c r="N2683" s="3">
        <v>1393</v>
      </c>
      <c r="O2683" s="3" t="s">
        <v>120</v>
      </c>
      <c r="P2683" s="2"/>
      <c r="Q2683" s="2"/>
      <c r="R2683" s="2" t="s">
        <v>121</v>
      </c>
      <c r="S2683" s="2"/>
      <c r="T2683" s="2" t="s">
        <v>108</v>
      </c>
      <c r="U2683" s="2"/>
      <c r="V2683" s="2"/>
      <c r="W2683" s="2" t="s">
        <v>122</v>
      </c>
      <c r="X2683" s="2" t="s">
        <v>64</v>
      </c>
      <c r="Y2683" s="2" t="s">
        <v>65</v>
      </c>
      <c r="Z2683" s="2">
        <v>0</v>
      </c>
      <c r="AA2683" s="2"/>
      <c r="AB2683" s="2"/>
      <c r="AC2683" s="2"/>
      <c r="AD2683" s="2"/>
      <c r="AE2683" s="2" t="s">
        <v>123</v>
      </c>
      <c r="AF2683" s="2" t="s">
        <v>124</v>
      </c>
      <c r="AG2683" s="2" t="s">
        <v>125</v>
      </c>
      <c r="AH2683" s="2" t="s">
        <v>69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3308</v>
      </c>
      <c r="B2684" s="2" t="s">
        <v>3300</v>
      </c>
      <c r="C2684" s="2" t="s">
        <v>47</v>
      </c>
      <c r="D2684" s="2" t="s">
        <v>730</v>
      </c>
      <c r="E2684" s="2" t="s">
        <v>731</v>
      </c>
      <c r="F2684" s="2" t="s">
        <v>228</v>
      </c>
      <c r="G2684" s="2" t="s">
        <v>179</v>
      </c>
      <c r="H2684" s="2" t="s">
        <v>52</v>
      </c>
      <c r="I2684" s="2"/>
      <c r="J2684" s="2"/>
      <c r="K2684" s="2"/>
      <c r="L2684" s="2"/>
      <c r="M2684" s="2" t="s">
        <v>104</v>
      </c>
      <c r="N2684" s="3"/>
      <c r="O2684" s="3"/>
      <c r="P2684" s="4">
        <v>0.0</v>
      </c>
      <c r="Q2684" s="2" t="s">
        <v>105</v>
      </c>
      <c r="R2684" s="2" t="s">
        <v>106</v>
      </c>
      <c r="S2684" s="2" t="s">
        <v>107</v>
      </c>
      <c r="T2684" s="2" t="s">
        <v>108</v>
      </c>
      <c r="U2684" s="4">
        <f>0.0</f>
        <v>0.0</v>
      </c>
      <c r="V2684" s="2" t="s">
        <v>109</v>
      </c>
      <c r="W2684" s="2" t="s">
        <v>110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134</v>
      </c>
      <c r="AH2684" s="2" t="s">
        <v>69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3309</v>
      </c>
      <c r="B2685" s="2" t="s">
        <v>3310</v>
      </c>
      <c r="C2685" s="2" t="s">
        <v>47</v>
      </c>
      <c r="D2685" s="2" t="s">
        <v>3311</v>
      </c>
      <c r="E2685" s="2" t="s">
        <v>177</v>
      </c>
      <c r="F2685" s="2" t="s">
        <v>178</v>
      </c>
      <c r="G2685" s="2" t="s">
        <v>179</v>
      </c>
      <c r="H2685" s="2" t="s">
        <v>52</v>
      </c>
      <c r="I2685" s="2" t="s">
        <v>53</v>
      </c>
      <c r="J2685" s="2" t="s">
        <v>180</v>
      </c>
      <c r="K2685" s="2" t="s">
        <v>180</v>
      </c>
      <c r="L2685" s="2" t="s">
        <v>181</v>
      </c>
      <c r="M2685" s="2" t="s">
        <v>56</v>
      </c>
      <c r="N2685" s="3">
        <v>22782.45</v>
      </c>
      <c r="O2685" s="3" t="s">
        <v>182</v>
      </c>
      <c r="P2685" s="4">
        <f>IF(O2685="吨",N2685*1000,IF(O2685="万立方米",N2685*10000,""))</f>
        <v>227824500.0</v>
      </c>
      <c r="Q2685" s="2" t="s">
        <v>183</v>
      </c>
      <c r="R2685" s="2" t="s">
        <v>184</v>
      </c>
      <c r="S2685" s="2" t="s">
        <v>185</v>
      </c>
      <c r="T2685" s="2" t="s">
        <v>75</v>
      </c>
      <c r="U2685" s="4">
        <f>0.001</f>
        <v>0.001</v>
      </c>
      <c r="V2685" s="2" t="s">
        <v>186</v>
      </c>
      <c r="W2685" s="2" t="s">
        <v>187</v>
      </c>
      <c r="X2685" s="2" t="s">
        <v>64</v>
      </c>
      <c r="Y2685" s="2" t="s">
        <v>65</v>
      </c>
      <c r="Z2685" s="2">
        <v>0</v>
      </c>
      <c r="AA2685" s="2"/>
      <c r="AB2685" s="2"/>
      <c r="AC2685" s="4">
        <f>P2685*U2685/1000000</f>
        <v>0.2278245</v>
      </c>
      <c r="AD2685" s="4">
        <f>AC2685*(1-Z2685/100)</f>
        <v>0.2278245</v>
      </c>
      <c r="AE2685" s="2" t="s">
        <v>66</v>
      </c>
      <c r="AF2685" s="2" t="s">
        <v>67</v>
      </c>
      <c r="AG2685" s="2" t="s">
        <v>68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3312</v>
      </c>
      <c r="B2686" s="2" t="s">
        <v>3310</v>
      </c>
      <c r="C2686" s="2" t="s">
        <v>47</v>
      </c>
      <c r="D2686" s="2" t="s">
        <v>3311</v>
      </c>
      <c r="E2686" s="2" t="s">
        <v>177</v>
      </c>
      <c r="F2686" s="2" t="s">
        <v>178</v>
      </c>
      <c r="G2686" s="2" t="s">
        <v>179</v>
      </c>
      <c r="H2686" s="2" t="s">
        <v>52</v>
      </c>
      <c r="I2686" s="2" t="s">
        <v>53</v>
      </c>
      <c r="J2686" s="2" t="s">
        <v>180</v>
      </c>
      <c r="K2686" s="2" t="s">
        <v>180</v>
      </c>
      <c r="L2686" s="2" t="s">
        <v>181</v>
      </c>
      <c r="M2686" s="2" t="s">
        <v>73</v>
      </c>
      <c r="N2686" s="3">
        <v>22782.45</v>
      </c>
      <c r="O2686" s="3" t="s">
        <v>182</v>
      </c>
      <c r="P2686" s="4">
        <f>IF(O2686="吨",N2686*1000,IF(O2686="万立方米",N2686*10000,""))</f>
        <v>227824500.0</v>
      </c>
      <c r="Q2686" s="2" t="s">
        <v>183</v>
      </c>
      <c r="R2686" s="2" t="s">
        <v>184</v>
      </c>
      <c r="S2686" s="2" t="s">
        <v>189</v>
      </c>
      <c r="T2686" s="2" t="s">
        <v>75</v>
      </c>
      <c r="U2686" s="4">
        <f>0.35</f>
        <v>0.35</v>
      </c>
      <c r="V2686" s="2" t="s">
        <v>186</v>
      </c>
      <c r="W2686" s="2" t="s">
        <v>190</v>
      </c>
      <c r="X2686" s="2" t="s">
        <v>64</v>
      </c>
      <c r="Y2686" s="2" t="s">
        <v>65</v>
      </c>
      <c r="Z2686" s="2">
        <v>0</v>
      </c>
      <c r="AA2686" s="2"/>
      <c r="AB2686" s="2"/>
      <c r="AC2686" s="4">
        <f>P2686*U2686/1000000</f>
        <v>79.738575</v>
      </c>
      <c r="AD2686" s="4">
        <f>AC2686*(1-Z2686/100)</f>
        <v>79.738575</v>
      </c>
      <c r="AE2686" s="2" t="s">
        <v>66</v>
      </c>
      <c r="AF2686" s="2" t="s">
        <v>67</v>
      </c>
      <c r="AG2686" s="2" t="s">
        <v>68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3313</v>
      </c>
      <c r="B2687" s="2" t="s">
        <v>3310</v>
      </c>
      <c r="C2687" s="2" t="s">
        <v>47</v>
      </c>
      <c r="D2687" s="2" t="s">
        <v>3311</v>
      </c>
      <c r="E2687" s="2" t="s">
        <v>177</v>
      </c>
      <c r="F2687" s="2" t="s">
        <v>178</v>
      </c>
      <c r="G2687" s="2" t="s">
        <v>179</v>
      </c>
      <c r="H2687" s="2" t="s">
        <v>52</v>
      </c>
      <c r="I2687" s="2" t="s">
        <v>53</v>
      </c>
      <c r="J2687" s="2" t="s">
        <v>180</v>
      </c>
      <c r="K2687" s="2" t="s">
        <v>180</v>
      </c>
      <c r="L2687" s="2" t="s">
        <v>181</v>
      </c>
      <c r="M2687" s="2" t="s">
        <v>78</v>
      </c>
      <c r="N2687" s="3">
        <v>22782.45</v>
      </c>
      <c r="O2687" s="3" t="s">
        <v>182</v>
      </c>
      <c r="P2687" s="4">
        <f>IF(O2687="吨",N2687*1000,IF(O2687="万立方米",N2687*10000,""))</f>
        <v>227824500.0</v>
      </c>
      <c r="Q2687" s="2" t="s">
        <v>183</v>
      </c>
      <c r="R2687" s="2" t="s">
        <v>184</v>
      </c>
      <c r="S2687" s="2" t="s">
        <v>192</v>
      </c>
      <c r="T2687" s="2" t="s">
        <v>75</v>
      </c>
      <c r="U2687" s="4">
        <f>1.2</f>
        <v>1.2</v>
      </c>
      <c r="V2687" s="2" t="s">
        <v>186</v>
      </c>
      <c r="W2687" s="2" t="s">
        <v>193</v>
      </c>
      <c r="X2687" s="2" t="s">
        <v>64</v>
      </c>
      <c r="Y2687" s="2" t="s">
        <v>65</v>
      </c>
      <c r="Z2687" s="2">
        <v>0</v>
      </c>
      <c r="AA2687" s="2"/>
      <c r="AB2687" s="2"/>
      <c r="AC2687" s="4">
        <f>P2687*U2687/1000000</f>
        <v>273.3894</v>
      </c>
      <c r="AD2687" s="4">
        <f>AC2687*(1-Z2687/100)</f>
        <v>273.3894</v>
      </c>
      <c r="AE2687" s="2" t="s">
        <v>66</v>
      </c>
      <c r="AF2687" s="2" t="s">
        <v>67</v>
      </c>
      <c r="AG2687" s="2" t="s">
        <v>68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3314</v>
      </c>
      <c r="B2688" s="2" t="s">
        <v>3310</v>
      </c>
      <c r="C2688" s="2" t="s">
        <v>47</v>
      </c>
      <c r="D2688" s="2" t="s">
        <v>3311</v>
      </c>
      <c r="E2688" s="2" t="s">
        <v>177</v>
      </c>
      <c r="F2688" s="2" t="s">
        <v>178</v>
      </c>
      <c r="G2688" s="2" t="s">
        <v>179</v>
      </c>
      <c r="H2688" s="2" t="s">
        <v>52</v>
      </c>
      <c r="I2688" s="2" t="s">
        <v>53</v>
      </c>
      <c r="J2688" s="2" t="s">
        <v>180</v>
      </c>
      <c r="K2688" s="2" t="s">
        <v>180</v>
      </c>
      <c r="L2688" s="2" t="s">
        <v>181</v>
      </c>
      <c r="M2688" s="2" t="s">
        <v>82</v>
      </c>
      <c r="N2688" s="3">
        <v>22782.45</v>
      </c>
      <c r="O2688" s="3" t="s">
        <v>182</v>
      </c>
      <c r="P2688" s="4">
        <f>IF(O2688="吨",N2688*1000,IF(O2688="万立方米",N2688*10000,""))</f>
        <v>227824500.0</v>
      </c>
      <c r="Q2688" s="2" t="s">
        <v>183</v>
      </c>
      <c r="R2688" s="2" t="s">
        <v>184</v>
      </c>
      <c r="S2688" s="2" t="s">
        <v>195</v>
      </c>
      <c r="T2688" s="2" t="s">
        <v>75</v>
      </c>
      <c r="U2688" s="4">
        <f>0.002</f>
        <v>0.002</v>
      </c>
      <c r="V2688" s="2" t="s">
        <v>186</v>
      </c>
      <c r="W2688" s="2" t="s">
        <v>196</v>
      </c>
      <c r="X2688" s="2" t="s">
        <v>64</v>
      </c>
      <c r="Y2688" s="2" t="s">
        <v>65</v>
      </c>
      <c r="Z2688" s="2">
        <v>0</v>
      </c>
      <c r="AA2688" s="2"/>
      <c r="AB2688" s="2"/>
      <c r="AC2688" s="4">
        <f>P2688*U2688/1000000</f>
        <v>0.455649</v>
      </c>
      <c r="AD2688" s="4">
        <f>AC2688*(1-Z2688/100)</f>
        <v>0.455649</v>
      </c>
      <c r="AE2688" s="2" t="s">
        <v>66</v>
      </c>
      <c r="AF2688" s="2" t="s">
        <v>67</v>
      </c>
      <c r="AG2688" s="2" t="s">
        <v>68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3315</v>
      </c>
      <c r="B2689" s="2" t="s">
        <v>3310</v>
      </c>
      <c r="C2689" s="2" t="s">
        <v>47</v>
      </c>
      <c r="D2689" s="2" t="s">
        <v>3311</v>
      </c>
      <c r="E2689" s="2" t="s">
        <v>177</v>
      </c>
      <c r="F2689" s="2" t="s">
        <v>178</v>
      </c>
      <c r="G2689" s="2" t="s">
        <v>179</v>
      </c>
      <c r="H2689" s="2" t="s">
        <v>52</v>
      </c>
      <c r="I2689" s="2" t="s">
        <v>53</v>
      </c>
      <c r="J2689" s="2" t="s">
        <v>180</v>
      </c>
      <c r="K2689" s="2" t="s">
        <v>180</v>
      </c>
      <c r="L2689" s="2" t="s">
        <v>181</v>
      </c>
      <c r="M2689" s="2" t="s">
        <v>86</v>
      </c>
      <c r="N2689" s="3">
        <v>22782.45</v>
      </c>
      <c r="O2689" s="3" t="s">
        <v>182</v>
      </c>
      <c r="P2689" s="4">
        <f>IF(O2689="吨",N2689*1000,IF(O2689="万立方米",N2689*10000,""))</f>
        <v>227824500.0</v>
      </c>
      <c r="Q2689" s="2" t="s">
        <v>183</v>
      </c>
      <c r="R2689" s="2" t="s">
        <v>184</v>
      </c>
      <c r="S2689" s="2" t="s">
        <v>198</v>
      </c>
      <c r="T2689" s="2" t="s">
        <v>75</v>
      </c>
      <c r="U2689" s="4">
        <f>0.01</f>
        <v>0.01</v>
      </c>
      <c r="V2689" s="2" t="s">
        <v>186</v>
      </c>
      <c r="W2689" s="2" t="s">
        <v>199</v>
      </c>
      <c r="X2689" s="2" t="s">
        <v>64</v>
      </c>
      <c r="Y2689" s="2" t="s">
        <v>65</v>
      </c>
      <c r="Z2689" s="2">
        <v>0</v>
      </c>
      <c r="AA2689" s="2"/>
      <c r="AB2689" s="2"/>
      <c r="AC2689" s="4">
        <f>P2689*U2689/1000000</f>
        <v>2.278245</v>
      </c>
      <c r="AD2689" s="4">
        <f>AC2690*(1-AA2689/100)+(AC2689-AC2690)*(1-AB2689/100)</f>
        <v>2.278245</v>
      </c>
      <c r="AE2689" s="2" t="s">
        <v>66</v>
      </c>
      <c r="AF2689" s="2" t="s">
        <v>67</v>
      </c>
      <c r="AG2689" s="2" t="s">
        <v>68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3316</v>
      </c>
      <c r="B2690" s="2" t="s">
        <v>3310</v>
      </c>
      <c r="C2690" s="2" t="s">
        <v>47</v>
      </c>
      <c r="D2690" s="2" t="s">
        <v>3311</v>
      </c>
      <c r="E2690" s="2" t="s">
        <v>177</v>
      </c>
      <c r="F2690" s="2" t="s">
        <v>178</v>
      </c>
      <c r="G2690" s="2" t="s">
        <v>179</v>
      </c>
      <c r="H2690" s="2" t="s">
        <v>52</v>
      </c>
      <c r="I2690" s="2" t="s">
        <v>53</v>
      </c>
      <c r="J2690" s="2" t="s">
        <v>180</v>
      </c>
      <c r="K2690" s="2" t="s">
        <v>180</v>
      </c>
      <c r="L2690" s="2" t="s">
        <v>181</v>
      </c>
      <c r="M2690" s="2" t="s">
        <v>91</v>
      </c>
      <c r="N2690" s="3">
        <v>22782.45</v>
      </c>
      <c r="O2690" s="3" t="s">
        <v>182</v>
      </c>
      <c r="P2690" s="4">
        <f>IF(O2690="吨",N2690*1000,IF(O2690="万立方米",N2690*10000,""))</f>
        <v>227824500.0</v>
      </c>
      <c r="Q2690" s="2" t="s">
        <v>183</v>
      </c>
      <c r="R2690" s="2" t="s">
        <v>184</v>
      </c>
      <c r="S2690" s="2" t="s">
        <v>201</v>
      </c>
      <c r="T2690" s="2" t="s">
        <v>75</v>
      </c>
      <c r="U2690" s="4">
        <f>0.005</f>
        <v>0.005</v>
      </c>
      <c r="V2690" s="2" t="s">
        <v>186</v>
      </c>
      <c r="W2690" s="2" t="s">
        <v>202</v>
      </c>
      <c r="X2690" s="2" t="s">
        <v>64</v>
      </c>
      <c r="Y2690" s="2" t="s">
        <v>65</v>
      </c>
      <c r="Z2690" s="2">
        <v>0</v>
      </c>
      <c r="AA2690" s="2"/>
      <c r="AB2690" s="2"/>
      <c r="AC2690" s="4">
        <f>P2690*U2690/1000000</f>
        <v>1.1391225</v>
      </c>
      <c r="AD2690" s="4">
        <f>AC2690*(1-Z2690/100)</f>
        <v>1.1391225</v>
      </c>
      <c r="AE2690" s="2" t="s">
        <v>66</v>
      </c>
      <c r="AF2690" s="2" t="s">
        <v>67</v>
      </c>
      <c r="AG2690" s="2" t="s">
        <v>68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3317</v>
      </c>
      <c r="B2691" s="2" t="s">
        <v>3310</v>
      </c>
      <c r="C2691" s="2" t="s">
        <v>47</v>
      </c>
      <c r="D2691" s="2" t="s">
        <v>3311</v>
      </c>
      <c r="E2691" s="2" t="s">
        <v>177</v>
      </c>
      <c r="F2691" s="2" t="s">
        <v>178</v>
      </c>
      <c r="G2691" s="2" t="s">
        <v>179</v>
      </c>
      <c r="H2691" s="2" t="s">
        <v>52</v>
      </c>
      <c r="I2691" s="2" t="s">
        <v>53</v>
      </c>
      <c r="J2691" s="2" t="s">
        <v>180</v>
      </c>
      <c r="K2691" s="2" t="s">
        <v>180</v>
      </c>
      <c r="L2691" s="2" t="s">
        <v>181</v>
      </c>
      <c r="M2691" s="2" t="s">
        <v>95</v>
      </c>
      <c r="N2691" s="3">
        <v>22782.45</v>
      </c>
      <c r="O2691" s="3" t="s">
        <v>182</v>
      </c>
      <c r="P2691" s="4">
        <f>IF(O2691="吨",N2691*1000,IF(O2691="万立方米",N2691*10000,""))</f>
        <v>227824500.0</v>
      </c>
      <c r="Q2691" s="2" t="s">
        <v>183</v>
      </c>
      <c r="R2691" s="2" t="s">
        <v>184</v>
      </c>
      <c r="S2691" s="2" t="s">
        <v>204</v>
      </c>
      <c r="T2691" s="2" t="s">
        <v>75</v>
      </c>
      <c r="U2691" s="4">
        <f>0.005</f>
        <v>0.005</v>
      </c>
      <c r="V2691" s="2" t="s">
        <v>186</v>
      </c>
      <c r="W2691" s="2" t="s">
        <v>205</v>
      </c>
      <c r="X2691" s="2" t="s">
        <v>64</v>
      </c>
      <c r="Y2691" s="2" t="s">
        <v>65</v>
      </c>
      <c r="Z2691" s="2">
        <v>0</v>
      </c>
      <c r="AA2691" s="2"/>
      <c r="AB2691" s="2"/>
      <c r="AC2691" s="4">
        <f>P2691*U2691/1000000</f>
        <v>1.1391225</v>
      </c>
      <c r="AD2691" s="4">
        <f>AC2691*(1-Z2691/100)</f>
        <v>1.1391225</v>
      </c>
      <c r="AE2691" s="2" t="s">
        <v>66</v>
      </c>
      <c r="AF2691" s="2" t="s">
        <v>67</v>
      </c>
      <c r="AG2691" s="2" t="s">
        <v>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3318</v>
      </c>
      <c r="B2692" s="2" t="s">
        <v>3310</v>
      </c>
      <c r="C2692" s="2" t="s">
        <v>47</v>
      </c>
      <c r="D2692" s="2" t="s">
        <v>3311</v>
      </c>
      <c r="E2692" s="2" t="s">
        <v>177</v>
      </c>
      <c r="F2692" s="2" t="s">
        <v>178</v>
      </c>
      <c r="G2692" s="2" t="s">
        <v>179</v>
      </c>
      <c r="H2692" s="2" t="s">
        <v>52</v>
      </c>
      <c r="I2692" s="2" t="s">
        <v>53</v>
      </c>
      <c r="J2692" s="2" t="s">
        <v>180</v>
      </c>
      <c r="K2692" s="2" t="s">
        <v>180</v>
      </c>
      <c r="L2692" s="2" t="s">
        <v>181</v>
      </c>
      <c r="M2692" s="2" t="s">
        <v>100</v>
      </c>
      <c r="N2692" s="3">
        <v>22782.45</v>
      </c>
      <c r="O2692" s="3" t="s">
        <v>182</v>
      </c>
      <c r="P2692" s="4">
        <f>IF(O2692="吨",N2692*1000,IF(O2692="万立方米",N2692*10000,""))</f>
        <v>227824500.0</v>
      </c>
      <c r="Q2692" s="2" t="s">
        <v>183</v>
      </c>
      <c r="R2692" s="2" t="s">
        <v>184</v>
      </c>
      <c r="S2692" s="2" t="s">
        <v>207</v>
      </c>
      <c r="T2692" s="2" t="s">
        <v>75</v>
      </c>
      <c r="U2692" s="4">
        <f>0.02</f>
        <v>0.02</v>
      </c>
      <c r="V2692" s="2" t="s">
        <v>186</v>
      </c>
      <c r="W2692" s="2" t="s">
        <v>208</v>
      </c>
      <c r="X2692" s="2" t="s">
        <v>64</v>
      </c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68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3319</v>
      </c>
      <c r="B2693" s="2" t="s">
        <v>3310</v>
      </c>
      <c r="C2693" s="2" t="s">
        <v>47</v>
      </c>
      <c r="D2693" s="2" t="s">
        <v>3311</v>
      </c>
      <c r="E2693" s="2" t="s">
        <v>177</v>
      </c>
      <c r="F2693" s="2" t="s">
        <v>178</v>
      </c>
      <c r="G2693" s="2" t="s">
        <v>179</v>
      </c>
      <c r="H2693" s="2" t="s">
        <v>52</v>
      </c>
      <c r="I2693" s="2"/>
      <c r="J2693" s="2"/>
      <c r="K2693" s="2" t="s">
        <v>147</v>
      </c>
      <c r="L2693" s="2" t="s">
        <v>148</v>
      </c>
      <c r="M2693" s="2" t="s">
        <v>104</v>
      </c>
      <c r="N2693" s="3"/>
      <c r="O2693" s="3"/>
      <c r="P2693" s="2"/>
      <c r="Q2693" s="2" t="s">
        <v>105</v>
      </c>
      <c r="R2693" s="2" t="s">
        <v>106</v>
      </c>
      <c r="S2693" s="2" t="s">
        <v>107</v>
      </c>
      <c r="T2693" s="2" t="s">
        <v>108</v>
      </c>
      <c r="U2693" s="2"/>
      <c r="V2693" s="2" t="s">
        <v>109</v>
      </c>
      <c r="W2693" s="2" t="s">
        <v>110</v>
      </c>
      <c r="X2693" s="2"/>
      <c r="Y2693" s="2" t="s">
        <v>65</v>
      </c>
      <c r="Z2693" s="2">
        <v>0</v>
      </c>
      <c r="AA2693" s="2"/>
      <c r="AB2693" s="2"/>
      <c r="AC2693" s="2"/>
      <c r="AD2693" s="2"/>
      <c r="AE2693" s="2" t="s">
        <v>123</v>
      </c>
      <c r="AF2693" s="2" t="s">
        <v>222</v>
      </c>
      <c r="AG2693" s="2" t="s">
        <v>223</v>
      </c>
      <c r="AH2693" s="2" t="s">
        <v>69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3320</v>
      </c>
      <c r="B2694" s="2" t="s">
        <v>3321</v>
      </c>
      <c r="C2694" s="2" t="s">
        <v>47</v>
      </c>
      <c r="D2694" s="2" t="s">
        <v>3311</v>
      </c>
      <c r="E2694" s="2" t="s">
        <v>177</v>
      </c>
      <c r="F2694" s="2" t="s">
        <v>178</v>
      </c>
      <c r="G2694" s="2" t="s">
        <v>181</v>
      </c>
      <c r="H2694" s="2" t="s">
        <v>323</v>
      </c>
      <c r="I2694" s="2" t="s">
        <v>53</v>
      </c>
      <c r="J2694" s="2" t="s">
        <v>180</v>
      </c>
      <c r="K2694" s="2" t="s">
        <v>180</v>
      </c>
      <c r="L2694" s="2" t="s">
        <v>181</v>
      </c>
      <c r="M2694" s="2" t="s">
        <v>56</v>
      </c>
      <c r="N2694" s="3">
        <v>660.09</v>
      </c>
      <c r="O2694" s="3" t="s">
        <v>182</v>
      </c>
      <c r="P2694" s="4">
        <f>IF(O2694="吨",N2694*1000,IF(O2694="万立方米",N2694*10000,""))</f>
        <v>6600900.0</v>
      </c>
      <c r="Q2694" s="2" t="s">
        <v>183</v>
      </c>
      <c r="R2694" s="2" t="s">
        <v>184</v>
      </c>
      <c r="S2694" s="2" t="s">
        <v>185</v>
      </c>
      <c r="T2694" s="2" t="s">
        <v>75</v>
      </c>
      <c r="U2694" s="4">
        <f>0.001</f>
        <v>0.001</v>
      </c>
      <c r="V2694" s="2" t="s">
        <v>186</v>
      </c>
      <c r="W2694" s="2" t="s">
        <v>187</v>
      </c>
      <c r="X2694" s="2" t="s">
        <v>64</v>
      </c>
      <c r="Y2694" s="2" t="s">
        <v>65</v>
      </c>
      <c r="Z2694" s="2">
        <v>0</v>
      </c>
      <c r="AA2694" s="2"/>
      <c r="AB2694" s="2"/>
      <c r="AC2694" s="4">
        <f>P2694*U2694/1000000</f>
        <v>0.006600900000000001</v>
      </c>
      <c r="AD2694" s="4">
        <f>AC2694*(1-Z2694/100)</f>
        <v>0.006600900000000001</v>
      </c>
      <c r="AE2694" s="2" t="s">
        <v>66</v>
      </c>
      <c r="AF2694" s="2" t="s">
        <v>67</v>
      </c>
      <c r="AG2694" s="2" t="s">
        <v>68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3322</v>
      </c>
      <c r="B2695" s="2" t="s">
        <v>3321</v>
      </c>
      <c r="C2695" s="2" t="s">
        <v>47</v>
      </c>
      <c r="D2695" s="2" t="s">
        <v>3311</v>
      </c>
      <c r="E2695" s="2" t="s">
        <v>177</v>
      </c>
      <c r="F2695" s="2" t="s">
        <v>178</v>
      </c>
      <c r="G2695" s="2" t="s">
        <v>181</v>
      </c>
      <c r="H2695" s="2" t="s">
        <v>323</v>
      </c>
      <c r="I2695" s="2" t="s">
        <v>53</v>
      </c>
      <c r="J2695" s="2" t="s">
        <v>180</v>
      </c>
      <c r="K2695" s="2" t="s">
        <v>180</v>
      </c>
      <c r="L2695" s="2" t="s">
        <v>181</v>
      </c>
      <c r="M2695" s="2" t="s">
        <v>73</v>
      </c>
      <c r="N2695" s="3">
        <v>660.09</v>
      </c>
      <c r="O2695" s="3" t="s">
        <v>182</v>
      </c>
      <c r="P2695" s="4">
        <f>IF(O2695="吨",N2695*1000,IF(O2695="万立方米",N2695*10000,""))</f>
        <v>6600900.0</v>
      </c>
      <c r="Q2695" s="2" t="s">
        <v>183</v>
      </c>
      <c r="R2695" s="2" t="s">
        <v>184</v>
      </c>
      <c r="S2695" s="2" t="s">
        <v>189</v>
      </c>
      <c r="T2695" s="2" t="s">
        <v>75</v>
      </c>
      <c r="U2695" s="4">
        <f>0.35</f>
        <v>0.35</v>
      </c>
      <c r="V2695" s="2" t="s">
        <v>186</v>
      </c>
      <c r="W2695" s="2" t="s">
        <v>190</v>
      </c>
      <c r="X2695" s="2" t="s">
        <v>64</v>
      </c>
      <c r="Y2695" s="2" t="s">
        <v>65</v>
      </c>
      <c r="Z2695" s="2">
        <v>0</v>
      </c>
      <c r="AA2695" s="2"/>
      <c r="AB2695" s="2"/>
      <c r="AC2695" s="4">
        <f>P2695*U2695/1000000</f>
        <v>2.310315</v>
      </c>
      <c r="AD2695" s="4">
        <f>AC2695*(1-Z2695/100)</f>
        <v>2.310315</v>
      </c>
      <c r="AE2695" s="2" t="s">
        <v>66</v>
      </c>
      <c r="AF2695" s="2" t="s">
        <v>67</v>
      </c>
      <c r="AG2695" s="2" t="s">
        <v>68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3323</v>
      </c>
      <c r="B2696" s="2" t="s">
        <v>3321</v>
      </c>
      <c r="C2696" s="2" t="s">
        <v>47</v>
      </c>
      <c r="D2696" s="2" t="s">
        <v>3311</v>
      </c>
      <c r="E2696" s="2" t="s">
        <v>177</v>
      </c>
      <c r="F2696" s="2" t="s">
        <v>178</v>
      </c>
      <c r="G2696" s="2" t="s">
        <v>181</v>
      </c>
      <c r="H2696" s="2" t="s">
        <v>323</v>
      </c>
      <c r="I2696" s="2" t="s">
        <v>53</v>
      </c>
      <c r="J2696" s="2" t="s">
        <v>180</v>
      </c>
      <c r="K2696" s="2" t="s">
        <v>180</v>
      </c>
      <c r="L2696" s="2" t="s">
        <v>181</v>
      </c>
      <c r="M2696" s="2" t="s">
        <v>78</v>
      </c>
      <c r="N2696" s="3">
        <v>660.09</v>
      </c>
      <c r="O2696" s="3" t="s">
        <v>182</v>
      </c>
      <c r="P2696" s="4">
        <f>IF(O2696="吨",N2696*1000,IF(O2696="万立方米",N2696*10000,""))</f>
        <v>6600900.0</v>
      </c>
      <c r="Q2696" s="2" t="s">
        <v>183</v>
      </c>
      <c r="R2696" s="2" t="s">
        <v>184</v>
      </c>
      <c r="S2696" s="2" t="s">
        <v>192</v>
      </c>
      <c r="T2696" s="2" t="s">
        <v>75</v>
      </c>
      <c r="U2696" s="4">
        <f>1.2</f>
        <v>1.2</v>
      </c>
      <c r="V2696" s="2" t="s">
        <v>186</v>
      </c>
      <c r="W2696" s="2" t="s">
        <v>193</v>
      </c>
      <c r="X2696" s="2" t="s">
        <v>64</v>
      </c>
      <c r="Y2696" s="2" t="s">
        <v>65</v>
      </c>
      <c r="Z2696" s="2">
        <v>0</v>
      </c>
      <c r="AA2696" s="2"/>
      <c r="AB2696" s="2"/>
      <c r="AC2696" s="4">
        <f>P2696*U2696/1000000</f>
        <v>7.92108</v>
      </c>
      <c r="AD2696" s="4">
        <f>AC2696*(1-Z2696/100)</f>
        <v>7.92108</v>
      </c>
      <c r="AE2696" s="2" t="s">
        <v>66</v>
      </c>
      <c r="AF2696" s="2" t="s">
        <v>67</v>
      </c>
      <c r="AG2696" s="2" t="s">
        <v>68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3324</v>
      </c>
      <c r="B2697" s="2" t="s">
        <v>3321</v>
      </c>
      <c r="C2697" s="2" t="s">
        <v>47</v>
      </c>
      <c r="D2697" s="2" t="s">
        <v>3311</v>
      </c>
      <c r="E2697" s="2" t="s">
        <v>177</v>
      </c>
      <c r="F2697" s="2" t="s">
        <v>178</v>
      </c>
      <c r="G2697" s="2" t="s">
        <v>181</v>
      </c>
      <c r="H2697" s="2" t="s">
        <v>323</v>
      </c>
      <c r="I2697" s="2" t="s">
        <v>53</v>
      </c>
      <c r="J2697" s="2" t="s">
        <v>180</v>
      </c>
      <c r="K2697" s="2" t="s">
        <v>180</v>
      </c>
      <c r="L2697" s="2" t="s">
        <v>181</v>
      </c>
      <c r="M2697" s="2" t="s">
        <v>82</v>
      </c>
      <c r="N2697" s="3">
        <v>660.09</v>
      </c>
      <c r="O2697" s="3" t="s">
        <v>182</v>
      </c>
      <c r="P2697" s="4">
        <f>IF(O2697="吨",N2697*1000,IF(O2697="万立方米",N2697*10000,""))</f>
        <v>6600900.0</v>
      </c>
      <c r="Q2697" s="2" t="s">
        <v>183</v>
      </c>
      <c r="R2697" s="2" t="s">
        <v>184</v>
      </c>
      <c r="S2697" s="2" t="s">
        <v>195</v>
      </c>
      <c r="T2697" s="2" t="s">
        <v>75</v>
      </c>
      <c r="U2697" s="4">
        <f>0.002</f>
        <v>0.002</v>
      </c>
      <c r="V2697" s="2" t="s">
        <v>186</v>
      </c>
      <c r="W2697" s="2" t="s">
        <v>196</v>
      </c>
      <c r="X2697" s="2" t="s">
        <v>64</v>
      </c>
      <c r="Y2697" s="2" t="s">
        <v>65</v>
      </c>
      <c r="Z2697" s="2">
        <v>0</v>
      </c>
      <c r="AA2697" s="2"/>
      <c r="AB2697" s="2"/>
      <c r="AC2697" s="4">
        <f>P2697*U2697/1000000</f>
        <v>0.013201800000000001</v>
      </c>
      <c r="AD2697" s="4">
        <f>AC2697*(1-Z2697/100)</f>
        <v>0.013201800000000001</v>
      </c>
      <c r="AE2697" s="2" t="s">
        <v>66</v>
      </c>
      <c r="AF2697" s="2" t="s">
        <v>67</v>
      </c>
      <c r="AG2697" s="2" t="s">
        <v>68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3325</v>
      </c>
      <c r="B2698" s="2" t="s">
        <v>3321</v>
      </c>
      <c r="C2698" s="2" t="s">
        <v>47</v>
      </c>
      <c r="D2698" s="2" t="s">
        <v>3311</v>
      </c>
      <c r="E2698" s="2" t="s">
        <v>177</v>
      </c>
      <c r="F2698" s="2" t="s">
        <v>178</v>
      </c>
      <c r="G2698" s="2" t="s">
        <v>181</v>
      </c>
      <c r="H2698" s="2" t="s">
        <v>323</v>
      </c>
      <c r="I2698" s="2" t="s">
        <v>53</v>
      </c>
      <c r="J2698" s="2" t="s">
        <v>180</v>
      </c>
      <c r="K2698" s="2" t="s">
        <v>180</v>
      </c>
      <c r="L2698" s="2" t="s">
        <v>181</v>
      </c>
      <c r="M2698" s="2" t="s">
        <v>86</v>
      </c>
      <c r="N2698" s="3">
        <v>660.09</v>
      </c>
      <c r="O2698" s="3" t="s">
        <v>182</v>
      </c>
      <c r="P2698" s="4">
        <f>IF(O2698="吨",N2698*1000,IF(O2698="万立方米",N2698*10000,""))</f>
        <v>6600900.0</v>
      </c>
      <c r="Q2698" s="2" t="s">
        <v>183</v>
      </c>
      <c r="R2698" s="2" t="s">
        <v>184</v>
      </c>
      <c r="S2698" s="2" t="s">
        <v>198</v>
      </c>
      <c r="T2698" s="2" t="s">
        <v>75</v>
      </c>
      <c r="U2698" s="4">
        <f>0.01</f>
        <v>0.01</v>
      </c>
      <c r="V2698" s="2" t="s">
        <v>186</v>
      </c>
      <c r="W2698" s="2" t="s">
        <v>199</v>
      </c>
      <c r="X2698" s="2" t="s">
        <v>64</v>
      </c>
      <c r="Y2698" s="2" t="s">
        <v>65</v>
      </c>
      <c r="Z2698" s="2">
        <v>0</v>
      </c>
      <c r="AA2698" s="2"/>
      <c r="AB2698" s="2"/>
      <c r="AC2698" s="4">
        <f>P2698*U2698/1000000</f>
        <v>0.066009</v>
      </c>
      <c r="AD2698" s="4">
        <f>AC2699*(1-AA2698/100)+(AC2698-AC2699)*(1-AB2698/100)</f>
        <v>0.066009</v>
      </c>
      <c r="AE2698" s="2" t="s">
        <v>66</v>
      </c>
      <c r="AF2698" s="2" t="s">
        <v>67</v>
      </c>
      <c r="AG2698" s="2" t="s">
        <v>68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3326</v>
      </c>
      <c r="B2699" s="2" t="s">
        <v>3321</v>
      </c>
      <c r="C2699" s="2" t="s">
        <v>47</v>
      </c>
      <c r="D2699" s="2" t="s">
        <v>3311</v>
      </c>
      <c r="E2699" s="2" t="s">
        <v>177</v>
      </c>
      <c r="F2699" s="2" t="s">
        <v>178</v>
      </c>
      <c r="G2699" s="2" t="s">
        <v>181</v>
      </c>
      <c r="H2699" s="2" t="s">
        <v>323</v>
      </c>
      <c r="I2699" s="2" t="s">
        <v>53</v>
      </c>
      <c r="J2699" s="2" t="s">
        <v>180</v>
      </c>
      <c r="K2699" s="2" t="s">
        <v>180</v>
      </c>
      <c r="L2699" s="2" t="s">
        <v>181</v>
      </c>
      <c r="M2699" s="2" t="s">
        <v>91</v>
      </c>
      <c r="N2699" s="3">
        <v>660.09</v>
      </c>
      <c r="O2699" s="3" t="s">
        <v>182</v>
      </c>
      <c r="P2699" s="4">
        <f>IF(O2699="吨",N2699*1000,IF(O2699="万立方米",N2699*10000,""))</f>
        <v>6600900.0</v>
      </c>
      <c r="Q2699" s="2" t="s">
        <v>183</v>
      </c>
      <c r="R2699" s="2" t="s">
        <v>184</v>
      </c>
      <c r="S2699" s="2" t="s">
        <v>201</v>
      </c>
      <c r="T2699" s="2" t="s">
        <v>75</v>
      </c>
      <c r="U2699" s="4">
        <f>0.005</f>
        <v>0.005</v>
      </c>
      <c r="V2699" s="2" t="s">
        <v>186</v>
      </c>
      <c r="W2699" s="2" t="s">
        <v>202</v>
      </c>
      <c r="X2699" s="2" t="s">
        <v>64</v>
      </c>
      <c r="Y2699" s="2" t="s">
        <v>65</v>
      </c>
      <c r="Z2699" s="2">
        <v>0</v>
      </c>
      <c r="AA2699" s="2"/>
      <c r="AB2699" s="2"/>
      <c r="AC2699" s="4">
        <f>P2699*U2699/1000000</f>
        <v>0.0330045</v>
      </c>
      <c r="AD2699" s="4">
        <f>AC2699*(1-Z2699/100)</f>
        <v>0.0330045</v>
      </c>
      <c r="AE2699" s="2" t="s">
        <v>66</v>
      </c>
      <c r="AF2699" s="2" t="s">
        <v>67</v>
      </c>
      <c r="AG2699" s="2" t="s">
        <v>68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3327</v>
      </c>
      <c r="B2700" s="2" t="s">
        <v>3321</v>
      </c>
      <c r="C2700" s="2" t="s">
        <v>47</v>
      </c>
      <c r="D2700" s="2" t="s">
        <v>3311</v>
      </c>
      <c r="E2700" s="2" t="s">
        <v>177</v>
      </c>
      <c r="F2700" s="2" t="s">
        <v>178</v>
      </c>
      <c r="G2700" s="2" t="s">
        <v>181</v>
      </c>
      <c r="H2700" s="2" t="s">
        <v>323</v>
      </c>
      <c r="I2700" s="2" t="s">
        <v>53</v>
      </c>
      <c r="J2700" s="2" t="s">
        <v>180</v>
      </c>
      <c r="K2700" s="2" t="s">
        <v>180</v>
      </c>
      <c r="L2700" s="2" t="s">
        <v>181</v>
      </c>
      <c r="M2700" s="2" t="s">
        <v>95</v>
      </c>
      <c r="N2700" s="3">
        <v>660.09</v>
      </c>
      <c r="O2700" s="3" t="s">
        <v>182</v>
      </c>
      <c r="P2700" s="4">
        <f>IF(O2700="吨",N2700*1000,IF(O2700="万立方米",N2700*10000,""))</f>
        <v>6600900.0</v>
      </c>
      <c r="Q2700" s="2" t="s">
        <v>183</v>
      </c>
      <c r="R2700" s="2" t="s">
        <v>184</v>
      </c>
      <c r="S2700" s="2" t="s">
        <v>204</v>
      </c>
      <c r="T2700" s="2" t="s">
        <v>75</v>
      </c>
      <c r="U2700" s="4">
        <f>0.005</f>
        <v>0.005</v>
      </c>
      <c r="V2700" s="2" t="s">
        <v>186</v>
      </c>
      <c r="W2700" s="2" t="s">
        <v>205</v>
      </c>
      <c r="X2700" s="2" t="s">
        <v>64</v>
      </c>
      <c r="Y2700" s="2" t="s">
        <v>65</v>
      </c>
      <c r="Z2700" s="2">
        <v>0</v>
      </c>
      <c r="AA2700" s="2"/>
      <c r="AB2700" s="2"/>
      <c r="AC2700" s="4">
        <f>P2700*U2700/1000000</f>
        <v>0.0330045</v>
      </c>
      <c r="AD2700" s="4">
        <f>AC2700*(1-Z2700/100)</f>
        <v>0.0330045</v>
      </c>
      <c r="AE2700" s="2" t="s">
        <v>66</v>
      </c>
      <c r="AF2700" s="2" t="s">
        <v>67</v>
      </c>
      <c r="AG2700" s="2" t="s">
        <v>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3328</v>
      </c>
      <c r="B2701" s="2" t="s">
        <v>3321</v>
      </c>
      <c r="C2701" s="2" t="s">
        <v>47</v>
      </c>
      <c r="D2701" s="2" t="s">
        <v>3311</v>
      </c>
      <c r="E2701" s="2" t="s">
        <v>177</v>
      </c>
      <c r="F2701" s="2" t="s">
        <v>178</v>
      </c>
      <c r="G2701" s="2" t="s">
        <v>181</v>
      </c>
      <c r="H2701" s="2" t="s">
        <v>323</v>
      </c>
      <c r="I2701" s="2" t="s">
        <v>53</v>
      </c>
      <c r="J2701" s="2" t="s">
        <v>180</v>
      </c>
      <c r="K2701" s="2" t="s">
        <v>180</v>
      </c>
      <c r="L2701" s="2" t="s">
        <v>181</v>
      </c>
      <c r="M2701" s="2" t="s">
        <v>100</v>
      </c>
      <c r="N2701" s="3">
        <v>660.09</v>
      </c>
      <c r="O2701" s="3" t="s">
        <v>182</v>
      </c>
      <c r="P2701" s="4">
        <f>IF(O2701="吨",N2701*1000,IF(O2701="万立方米",N2701*10000,""))</f>
        <v>6600900.0</v>
      </c>
      <c r="Q2701" s="2" t="s">
        <v>183</v>
      </c>
      <c r="R2701" s="2" t="s">
        <v>184</v>
      </c>
      <c r="S2701" s="2" t="s">
        <v>207</v>
      </c>
      <c r="T2701" s="2" t="s">
        <v>75</v>
      </c>
      <c r="U2701" s="4">
        <f>0.02</f>
        <v>0.02</v>
      </c>
      <c r="V2701" s="2" t="s">
        <v>186</v>
      </c>
      <c r="W2701" s="2" t="s">
        <v>208</v>
      </c>
      <c r="X2701" s="2" t="s">
        <v>64</v>
      </c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68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3329</v>
      </c>
      <c r="B2702" s="2" t="s">
        <v>3321</v>
      </c>
      <c r="C2702" s="2" t="s">
        <v>47</v>
      </c>
      <c r="D2702" s="2" t="s">
        <v>3311</v>
      </c>
      <c r="E2702" s="2" t="s">
        <v>177</v>
      </c>
      <c r="F2702" s="2" t="s">
        <v>178</v>
      </c>
      <c r="G2702" s="2" t="s">
        <v>181</v>
      </c>
      <c r="H2702" s="2" t="s">
        <v>323</v>
      </c>
      <c r="I2702" s="2"/>
      <c r="J2702" s="2"/>
      <c r="K2702" s="2" t="s">
        <v>147</v>
      </c>
      <c r="L2702" s="2" t="s">
        <v>148</v>
      </c>
      <c r="M2702" s="2" t="s">
        <v>104</v>
      </c>
      <c r="N2702" s="3"/>
      <c r="O2702" s="3"/>
      <c r="P2702" s="2"/>
      <c r="Q2702" s="2" t="s">
        <v>105</v>
      </c>
      <c r="R2702" s="2" t="s">
        <v>106</v>
      </c>
      <c r="S2702" s="2" t="s">
        <v>107</v>
      </c>
      <c r="T2702" s="2" t="s">
        <v>108</v>
      </c>
      <c r="U2702" s="2"/>
      <c r="V2702" s="2" t="s">
        <v>109</v>
      </c>
      <c r="W2702" s="2" t="s">
        <v>110</v>
      </c>
      <c r="X2702" s="2"/>
      <c r="Y2702" s="2" t="s">
        <v>65</v>
      </c>
      <c r="Z2702" s="2">
        <v>0</v>
      </c>
      <c r="AA2702" s="2"/>
      <c r="AB2702" s="2"/>
      <c r="AC2702" s="2"/>
      <c r="AD2702" s="2"/>
      <c r="AE2702" s="2" t="s">
        <v>123</v>
      </c>
      <c r="AF2702" s="2" t="s">
        <v>222</v>
      </c>
      <c r="AG2702" s="2" t="s">
        <v>223</v>
      </c>
      <c r="AH2702" s="2" t="s">
        <v>69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3330</v>
      </c>
      <c r="B2703" s="2" t="s">
        <v>3331</v>
      </c>
      <c r="C2703" s="2" t="s">
        <v>47</v>
      </c>
      <c r="D2703" s="2" t="s">
        <v>2579</v>
      </c>
      <c r="E2703" s="2" t="s">
        <v>412</v>
      </c>
      <c r="F2703" s="2" t="s">
        <v>116</v>
      </c>
      <c r="G2703" s="2" t="s">
        <v>181</v>
      </c>
      <c r="H2703" s="2" t="s">
        <v>433</v>
      </c>
      <c r="I2703" s="2" t="s">
        <v>53</v>
      </c>
      <c r="J2703" s="2" t="s">
        <v>180</v>
      </c>
      <c r="K2703" s="2" t="s">
        <v>180</v>
      </c>
      <c r="L2703" s="2" t="s">
        <v>181</v>
      </c>
      <c r="M2703" s="2" t="s">
        <v>56</v>
      </c>
      <c r="N2703" s="3">
        <v>54.462</v>
      </c>
      <c r="O2703" s="3" t="s">
        <v>182</v>
      </c>
      <c r="P2703" s="4">
        <f>IF(O2703="吨",N2703*1000,IF(O2703="万立方米",N2703*10000,""))</f>
        <v>544620.0</v>
      </c>
      <c r="Q2703" s="2" t="s">
        <v>183</v>
      </c>
      <c r="R2703" s="2" t="s">
        <v>184</v>
      </c>
      <c r="S2703" s="2" t="s">
        <v>185</v>
      </c>
      <c r="T2703" s="2" t="s">
        <v>75</v>
      </c>
      <c r="U2703" s="4">
        <f>0.001</f>
        <v>0.001</v>
      </c>
      <c r="V2703" s="2" t="s">
        <v>186</v>
      </c>
      <c r="W2703" s="2" t="s">
        <v>187</v>
      </c>
      <c r="X2703" s="2" t="s">
        <v>64</v>
      </c>
      <c r="Y2703" s="2" t="s">
        <v>65</v>
      </c>
      <c r="Z2703" s="2">
        <v>0</v>
      </c>
      <c r="AA2703" s="2"/>
      <c r="AB2703" s="2"/>
      <c r="AC2703" s="4">
        <f>P2703*U2703/1000000</f>
        <v>0.00054462</v>
      </c>
      <c r="AD2703" s="4">
        <f>AC2703*(1-Z2703/100)</f>
        <v>0.00054462</v>
      </c>
      <c r="AE2703" s="2" t="s">
        <v>66</v>
      </c>
      <c r="AF2703" s="2" t="s">
        <v>67</v>
      </c>
      <c r="AG2703" s="2"/>
      <c r="AH2703" s="2" t="s">
        <v>69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3332</v>
      </c>
      <c r="B2704" s="2" t="s">
        <v>3331</v>
      </c>
      <c r="C2704" s="2" t="s">
        <v>47</v>
      </c>
      <c r="D2704" s="2" t="s">
        <v>2579</v>
      </c>
      <c r="E2704" s="2" t="s">
        <v>412</v>
      </c>
      <c r="F2704" s="2" t="s">
        <v>116</v>
      </c>
      <c r="G2704" s="2" t="s">
        <v>181</v>
      </c>
      <c r="H2704" s="2" t="s">
        <v>433</v>
      </c>
      <c r="I2704" s="2" t="s">
        <v>53</v>
      </c>
      <c r="J2704" s="2" t="s">
        <v>180</v>
      </c>
      <c r="K2704" s="2" t="s">
        <v>180</v>
      </c>
      <c r="L2704" s="2" t="s">
        <v>181</v>
      </c>
      <c r="M2704" s="2" t="s">
        <v>73</v>
      </c>
      <c r="N2704" s="3">
        <v>54.462</v>
      </c>
      <c r="O2704" s="3" t="s">
        <v>182</v>
      </c>
      <c r="P2704" s="4">
        <f>IF(O2704="吨",N2704*1000,IF(O2704="万立方米",N2704*10000,""))</f>
        <v>544620.0</v>
      </c>
      <c r="Q2704" s="2" t="s">
        <v>183</v>
      </c>
      <c r="R2704" s="2" t="s">
        <v>184</v>
      </c>
      <c r="S2704" s="2" t="s">
        <v>189</v>
      </c>
      <c r="T2704" s="2" t="s">
        <v>75</v>
      </c>
      <c r="U2704" s="4">
        <f>0.35</f>
        <v>0.35</v>
      </c>
      <c r="V2704" s="2" t="s">
        <v>186</v>
      </c>
      <c r="W2704" s="2" t="s">
        <v>190</v>
      </c>
      <c r="X2704" s="2" t="s">
        <v>64</v>
      </c>
      <c r="Y2704" s="2" t="s">
        <v>65</v>
      </c>
      <c r="Z2704" s="2">
        <v>0</v>
      </c>
      <c r="AA2704" s="2"/>
      <c r="AB2704" s="2"/>
      <c r="AC2704" s="4">
        <f>P2704*U2704/1000000</f>
        <v>0.190617</v>
      </c>
      <c r="AD2704" s="4">
        <f>AC2704*(1-Z2704/100)</f>
        <v>0.190617</v>
      </c>
      <c r="AE2704" s="2" t="s">
        <v>66</v>
      </c>
      <c r="AF2704" s="2" t="s">
        <v>67</v>
      </c>
      <c r="AG2704" s="2"/>
      <c r="AH2704" s="2" t="s">
        <v>69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3333</v>
      </c>
      <c r="B2705" s="2" t="s">
        <v>3331</v>
      </c>
      <c r="C2705" s="2" t="s">
        <v>47</v>
      </c>
      <c r="D2705" s="2" t="s">
        <v>2579</v>
      </c>
      <c r="E2705" s="2" t="s">
        <v>412</v>
      </c>
      <c r="F2705" s="2" t="s">
        <v>116</v>
      </c>
      <c r="G2705" s="2" t="s">
        <v>181</v>
      </c>
      <c r="H2705" s="2" t="s">
        <v>433</v>
      </c>
      <c r="I2705" s="2" t="s">
        <v>53</v>
      </c>
      <c r="J2705" s="2" t="s">
        <v>180</v>
      </c>
      <c r="K2705" s="2" t="s">
        <v>180</v>
      </c>
      <c r="L2705" s="2" t="s">
        <v>181</v>
      </c>
      <c r="M2705" s="2" t="s">
        <v>78</v>
      </c>
      <c r="N2705" s="3">
        <v>54.462</v>
      </c>
      <c r="O2705" s="3" t="s">
        <v>182</v>
      </c>
      <c r="P2705" s="4">
        <f>IF(O2705="吨",N2705*1000,IF(O2705="万立方米",N2705*10000,""))</f>
        <v>544620.0</v>
      </c>
      <c r="Q2705" s="2" t="s">
        <v>183</v>
      </c>
      <c r="R2705" s="2" t="s">
        <v>184</v>
      </c>
      <c r="S2705" s="2" t="s">
        <v>192</v>
      </c>
      <c r="T2705" s="2" t="s">
        <v>75</v>
      </c>
      <c r="U2705" s="4">
        <f>1.2</f>
        <v>1.2</v>
      </c>
      <c r="V2705" s="2" t="s">
        <v>186</v>
      </c>
      <c r="W2705" s="2" t="s">
        <v>193</v>
      </c>
      <c r="X2705" s="2" t="s">
        <v>64</v>
      </c>
      <c r="Y2705" s="2" t="s">
        <v>65</v>
      </c>
      <c r="Z2705" s="2">
        <v>0</v>
      </c>
      <c r="AA2705" s="2"/>
      <c r="AB2705" s="2"/>
      <c r="AC2705" s="4">
        <f>P2705*U2705/1000000</f>
        <v>0.653544</v>
      </c>
      <c r="AD2705" s="4">
        <f>AC2705*(1-Z2705/100)</f>
        <v>0.653544</v>
      </c>
      <c r="AE2705" s="2" t="s">
        <v>66</v>
      </c>
      <c r="AF2705" s="2" t="s">
        <v>67</v>
      </c>
      <c r="AG2705" s="2"/>
      <c r="AH2705" s="2" t="s">
        <v>69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3334</v>
      </c>
      <c r="B2706" s="2" t="s">
        <v>3331</v>
      </c>
      <c r="C2706" s="2" t="s">
        <v>47</v>
      </c>
      <c r="D2706" s="2" t="s">
        <v>2579</v>
      </c>
      <c r="E2706" s="2" t="s">
        <v>412</v>
      </c>
      <c r="F2706" s="2" t="s">
        <v>116</v>
      </c>
      <c r="G2706" s="2" t="s">
        <v>181</v>
      </c>
      <c r="H2706" s="2" t="s">
        <v>433</v>
      </c>
      <c r="I2706" s="2" t="s">
        <v>53</v>
      </c>
      <c r="J2706" s="2" t="s">
        <v>180</v>
      </c>
      <c r="K2706" s="2" t="s">
        <v>180</v>
      </c>
      <c r="L2706" s="2" t="s">
        <v>181</v>
      </c>
      <c r="M2706" s="2" t="s">
        <v>82</v>
      </c>
      <c r="N2706" s="3">
        <v>54.462</v>
      </c>
      <c r="O2706" s="3" t="s">
        <v>182</v>
      </c>
      <c r="P2706" s="4">
        <f>IF(O2706="吨",N2706*1000,IF(O2706="万立方米",N2706*10000,""))</f>
        <v>544620.0</v>
      </c>
      <c r="Q2706" s="2" t="s">
        <v>183</v>
      </c>
      <c r="R2706" s="2" t="s">
        <v>184</v>
      </c>
      <c r="S2706" s="2" t="s">
        <v>195</v>
      </c>
      <c r="T2706" s="2" t="s">
        <v>75</v>
      </c>
      <c r="U2706" s="4">
        <f>0.002</f>
        <v>0.002</v>
      </c>
      <c r="V2706" s="2" t="s">
        <v>186</v>
      </c>
      <c r="W2706" s="2" t="s">
        <v>196</v>
      </c>
      <c r="X2706" s="2" t="s">
        <v>64</v>
      </c>
      <c r="Y2706" s="2" t="s">
        <v>65</v>
      </c>
      <c r="Z2706" s="2">
        <v>0</v>
      </c>
      <c r="AA2706" s="2"/>
      <c r="AB2706" s="2"/>
      <c r="AC2706" s="4">
        <f>P2706*U2706/1000000</f>
        <v>0.00108924</v>
      </c>
      <c r="AD2706" s="4">
        <f>AC2706*(1-Z2706/100)</f>
        <v>0.00108924</v>
      </c>
      <c r="AE2706" s="2" t="s">
        <v>66</v>
      </c>
      <c r="AF2706" s="2" t="s">
        <v>67</v>
      </c>
      <c r="AG2706" s="2"/>
      <c r="AH2706" s="2" t="s">
        <v>69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3335</v>
      </c>
      <c r="B2707" s="2" t="s">
        <v>3331</v>
      </c>
      <c r="C2707" s="2" t="s">
        <v>47</v>
      </c>
      <c r="D2707" s="2" t="s">
        <v>2579</v>
      </c>
      <c r="E2707" s="2" t="s">
        <v>412</v>
      </c>
      <c r="F2707" s="2" t="s">
        <v>116</v>
      </c>
      <c r="G2707" s="2" t="s">
        <v>181</v>
      </c>
      <c r="H2707" s="2" t="s">
        <v>433</v>
      </c>
      <c r="I2707" s="2" t="s">
        <v>53</v>
      </c>
      <c r="J2707" s="2" t="s">
        <v>180</v>
      </c>
      <c r="K2707" s="2" t="s">
        <v>180</v>
      </c>
      <c r="L2707" s="2" t="s">
        <v>181</v>
      </c>
      <c r="M2707" s="2" t="s">
        <v>86</v>
      </c>
      <c r="N2707" s="3">
        <v>54.462</v>
      </c>
      <c r="O2707" s="3" t="s">
        <v>182</v>
      </c>
      <c r="P2707" s="4">
        <f>IF(O2707="吨",N2707*1000,IF(O2707="万立方米",N2707*10000,""))</f>
        <v>544620.0</v>
      </c>
      <c r="Q2707" s="2" t="s">
        <v>183</v>
      </c>
      <c r="R2707" s="2" t="s">
        <v>184</v>
      </c>
      <c r="S2707" s="2" t="s">
        <v>198</v>
      </c>
      <c r="T2707" s="2" t="s">
        <v>75</v>
      </c>
      <c r="U2707" s="4">
        <f>0.01</f>
        <v>0.01</v>
      </c>
      <c r="V2707" s="2" t="s">
        <v>186</v>
      </c>
      <c r="W2707" s="2" t="s">
        <v>199</v>
      </c>
      <c r="X2707" s="2" t="s">
        <v>64</v>
      </c>
      <c r="Y2707" s="2" t="s">
        <v>65</v>
      </c>
      <c r="Z2707" s="2">
        <v>0</v>
      </c>
      <c r="AA2707" s="2"/>
      <c r="AB2707" s="2"/>
      <c r="AC2707" s="4">
        <f>P2707*U2707/1000000</f>
        <v>0.0054462</v>
      </c>
      <c r="AD2707" s="4">
        <f>AC2708*(1-AA2707/100)+(AC2707-AC2708)*(1-AB2707/100)</f>
        <v>0.0054462</v>
      </c>
      <c r="AE2707" s="2" t="s">
        <v>66</v>
      </c>
      <c r="AF2707" s="2" t="s">
        <v>67</v>
      </c>
      <c r="AG2707" s="2"/>
      <c r="AH2707" s="2" t="s">
        <v>69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3336</v>
      </c>
      <c r="B2708" s="2" t="s">
        <v>3331</v>
      </c>
      <c r="C2708" s="2" t="s">
        <v>47</v>
      </c>
      <c r="D2708" s="2" t="s">
        <v>2579</v>
      </c>
      <c r="E2708" s="2" t="s">
        <v>412</v>
      </c>
      <c r="F2708" s="2" t="s">
        <v>116</v>
      </c>
      <c r="G2708" s="2" t="s">
        <v>181</v>
      </c>
      <c r="H2708" s="2" t="s">
        <v>433</v>
      </c>
      <c r="I2708" s="2" t="s">
        <v>53</v>
      </c>
      <c r="J2708" s="2" t="s">
        <v>180</v>
      </c>
      <c r="K2708" s="2" t="s">
        <v>180</v>
      </c>
      <c r="L2708" s="2" t="s">
        <v>181</v>
      </c>
      <c r="M2708" s="2" t="s">
        <v>91</v>
      </c>
      <c r="N2708" s="3">
        <v>54.462</v>
      </c>
      <c r="O2708" s="3" t="s">
        <v>182</v>
      </c>
      <c r="P2708" s="4">
        <f>IF(O2708="吨",N2708*1000,IF(O2708="万立方米",N2708*10000,""))</f>
        <v>544620.0</v>
      </c>
      <c r="Q2708" s="2" t="s">
        <v>183</v>
      </c>
      <c r="R2708" s="2" t="s">
        <v>184</v>
      </c>
      <c r="S2708" s="2" t="s">
        <v>201</v>
      </c>
      <c r="T2708" s="2" t="s">
        <v>75</v>
      </c>
      <c r="U2708" s="4">
        <f>0.005</f>
        <v>0.005</v>
      </c>
      <c r="V2708" s="2" t="s">
        <v>186</v>
      </c>
      <c r="W2708" s="2" t="s">
        <v>202</v>
      </c>
      <c r="X2708" s="2" t="s">
        <v>64</v>
      </c>
      <c r="Y2708" s="2" t="s">
        <v>65</v>
      </c>
      <c r="Z2708" s="2">
        <v>0</v>
      </c>
      <c r="AA2708" s="2"/>
      <c r="AB2708" s="2"/>
      <c r="AC2708" s="4">
        <f>P2708*U2708/1000000</f>
        <v>0.0027231</v>
      </c>
      <c r="AD2708" s="4">
        <f>AC2708*(1-Z2708/100)</f>
        <v>0.0027231</v>
      </c>
      <c r="AE2708" s="2" t="s">
        <v>66</v>
      </c>
      <c r="AF2708" s="2" t="s">
        <v>67</v>
      </c>
      <c r="AG2708" s="2"/>
      <c r="AH2708" s="2" t="s">
        <v>69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3337</v>
      </c>
      <c r="B2709" s="2" t="s">
        <v>3331</v>
      </c>
      <c r="C2709" s="2" t="s">
        <v>47</v>
      </c>
      <c r="D2709" s="2" t="s">
        <v>2579</v>
      </c>
      <c r="E2709" s="2" t="s">
        <v>412</v>
      </c>
      <c r="F2709" s="2" t="s">
        <v>116</v>
      </c>
      <c r="G2709" s="2" t="s">
        <v>181</v>
      </c>
      <c r="H2709" s="2" t="s">
        <v>433</v>
      </c>
      <c r="I2709" s="2" t="s">
        <v>53</v>
      </c>
      <c r="J2709" s="2" t="s">
        <v>180</v>
      </c>
      <c r="K2709" s="2" t="s">
        <v>180</v>
      </c>
      <c r="L2709" s="2" t="s">
        <v>181</v>
      </c>
      <c r="M2709" s="2" t="s">
        <v>95</v>
      </c>
      <c r="N2709" s="3">
        <v>54.462</v>
      </c>
      <c r="O2709" s="3" t="s">
        <v>182</v>
      </c>
      <c r="P2709" s="4">
        <f>IF(O2709="吨",N2709*1000,IF(O2709="万立方米",N2709*10000,""))</f>
        <v>544620.0</v>
      </c>
      <c r="Q2709" s="2" t="s">
        <v>183</v>
      </c>
      <c r="R2709" s="2" t="s">
        <v>184</v>
      </c>
      <c r="S2709" s="2" t="s">
        <v>204</v>
      </c>
      <c r="T2709" s="2" t="s">
        <v>75</v>
      </c>
      <c r="U2709" s="4">
        <f>0.005</f>
        <v>0.005</v>
      </c>
      <c r="V2709" s="2" t="s">
        <v>186</v>
      </c>
      <c r="W2709" s="2" t="s">
        <v>205</v>
      </c>
      <c r="X2709" s="2" t="s">
        <v>64</v>
      </c>
      <c r="Y2709" s="2" t="s">
        <v>65</v>
      </c>
      <c r="Z2709" s="2">
        <v>0</v>
      </c>
      <c r="AA2709" s="2"/>
      <c r="AB2709" s="2"/>
      <c r="AC2709" s="4">
        <f>P2709*U2709/1000000</f>
        <v>0.0027231</v>
      </c>
      <c r="AD2709" s="4">
        <f>AC2709*(1-Z2709/100)</f>
        <v>0.0027231</v>
      </c>
      <c r="AE2709" s="2" t="s">
        <v>66</v>
      </c>
      <c r="AF2709" s="2" t="s">
        <v>67</v>
      </c>
      <c r="AG2709" s="2"/>
      <c r="AH2709" s="2" t="s">
        <v>69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3338</v>
      </c>
      <c r="B2710" s="2" t="s">
        <v>3331</v>
      </c>
      <c r="C2710" s="2" t="s">
        <v>47</v>
      </c>
      <c r="D2710" s="2" t="s">
        <v>2579</v>
      </c>
      <c r="E2710" s="2" t="s">
        <v>412</v>
      </c>
      <c r="F2710" s="2" t="s">
        <v>116</v>
      </c>
      <c r="G2710" s="2" t="s">
        <v>181</v>
      </c>
      <c r="H2710" s="2" t="s">
        <v>433</v>
      </c>
      <c r="I2710" s="2" t="s">
        <v>53</v>
      </c>
      <c r="J2710" s="2" t="s">
        <v>180</v>
      </c>
      <c r="K2710" s="2" t="s">
        <v>180</v>
      </c>
      <c r="L2710" s="2" t="s">
        <v>181</v>
      </c>
      <c r="M2710" s="2" t="s">
        <v>100</v>
      </c>
      <c r="N2710" s="3">
        <v>54.462</v>
      </c>
      <c r="O2710" s="3" t="s">
        <v>182</v>
      </c>
      <c r="P2710" s="4">
        <f>IF(O2710="吨",N2710*1000,IF(O2710="万立方米",N2710*10000,""))</f>
        <v>544620.0</v>
      </c>
      <c r="Q2710" s="2" t="s">
        <v>183</v>
      </c>
      <c r="R2710" s="2" t="s">
        <v>184</v>
      </c>
      <c r="S2710" s="2" t="s">
        <v>207</v>
      </c>
      <c r="T2710" s="2" t="s">
        <v>75</v>
      </c>
      <c r="U2710" s="4">
        <f>0.02</f>
        <v>0.02</v>
      </c>
      <c r="V2710" s="2" t="s">
        <v>186</v>
      </c>
      <c r="W2710" s="2" t="s">
        <v>208</v>
      </c>
      <c r="X2710" s="2" t="s">
        <v>64</v>
      </c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/>
      <c r="AH2710" s="2" t="s">
        <v>69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3339</v>
      </c>
      <c r="B2711" s="2" t="s">
        <v>3331</v>
      </c>
      <c r="C2711" s="2" t="s">
        <v>47</v>
      </c>
      <c r="D2711" s="2" t="s">
        <v>2579</v>
      </c>
      <c r="E2711" s="2" t="s">
        <v>412</v>
      </c>
      <c r="F2711" s="2" t="s">
        <v>116</v>
      </c>
      <c r="G2711" s="2" t="s">
        <v>181</v>
      </c>
      <c r="H2711" s="2" t="s">
        <v>433</v>
      </c>
      <c r="I2711" s="2"/>
      <c r="J2711" s="2"/>
      <c r="K2711" s="2"/>
      <c r="L2711" s="2"/>
      <c r="M2711" s="2" t="s">
        <v>104</v>
      </c>
      <c r="N2711" s="3"/>
      <c r="O2711" s="3"/>
      <c r="P2711" s="4">
        <v>0.0</v>
      </c>
      <c r="Q2711" s="2" t="s">
        <v>105</v>
      </c>
      <c r="R2711" s="2" t="s">
        <v>106</v>
      </c>
      <c r="S2711" s="2" t="s">
        <v>107</v>
      </c>
      <c r="T2711" s="2" t="s">
        <v>108</v>
      </c>
      <c r="U2711" s="4">
        <f>0.0</f>
        <v>0.0</v>
      </c>
      <c r="V2711" s="2" t="s">
        <v>109</v>
      </c>
      <c r="W2711" s="2" t="s">
        <v>110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134</v>
      </c>
      <c r="AH2711" s="2" t="s">
        <v>69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3340</v>
      </c>
      <c r="B2712" s="2" t="s">
        <v>3341</v>
      </c>
      <c r="C2712" s="2" t="s">
        <v>47</v>
      </c>
      <c r="D2712" s="2" t="s">
        <v>3342</v>
      </c>
      <c r="E2712" s="2" t="s">
        <v>377</v>
      </c>
      <c r="F2712" s="2" t="s">
        <v>50</v>
      </c>
      <c r="G2712" s="2" t="s">
        <v>179</v>
      </c>
      <c r="H2712" s="2" t="s">
        <v>52</v>
      </c>
      <c r="I2712" s="2" t="s">
        <v>53</v>
      </c>
      <c r="J2712" s="2" t="s">
        <v>180</v>
      </c>
      <c r="K2712" s="2" t="s">
        <v>180</v>
      </c>
      <c r="L2712" s="2" t="s">
        <v>181</v>
      </c>
      <c r="M2712" s="2" t="s">
        <v>56</v>
      </c>
      <c r="N2712" s="3">
        <v>5118.947</v>
      </c>
      <c r="O2712" s="3" t="s">
        <v>182</v>
      </c>
      <c r="P2712" s="4">
        <f>IF(O2712="吨",N2712*1000,IF(O2712="万立方米",N2712*10000,""))</f>
        <v>51189470.0</v>
      </c>
      <c r="Q2712" s="2" t="s">
        <v>183</v>
      </c>
      <c r="R2712" s="2" t="s">
        <v>184</v>
      </c>
      <c r="S2712" s="2" t="s">
        <v>185</v>
      </c>
      <c r="T2712" s="2" t="s">
        <v>75</v>
      </c>
      <c r="U2712" s="4">
        <f>0.001</f>
        <v>0.001</v>
      </c>
      <c r="V2712" s="2" t="s">
        <v>186</v>
      </c>
      <c r="W2712" s="2" t="s">
        <v>187</v>
      </c>
      <c r="X2712" s="2" t="s">
        <v>64</v>
      </c>
      <c r="Y2712" s="2" t="s">
        <v>65</v>
      </c>
      <c r="Z2712" s="2">
        <v>0</v>
      </c>
      <c r="AA2712" s="2"/>
      <c r="AB2712" s="2"/>
      <c r="AC2712" s="4">
        <f>P2712*U2712/1000000</f>
        <v>0.05118947</v>
      </c>
      <c r="AD2712" s="4">
        <f>AC2712*(1-Z2712/100)</f>
        <v>0.05118947</v>
      </c>
      <c r="AE2712" s="2" t="s">
        <v>66</v>
      </c>
      <c r="AF2712" s="2" t="s">
        <v>67</v>
      </c>
      <c r="AG2712" s="2"/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3343</v>
      </c>
      <c r="B2713" s="2" t="s">
        <v>3341</v>
      </c>
      <c r="C2713" s="2" t="s">
        <v>47</v>
      </c>
      <c r="D2713" s="2" t="s">
        <v>3342</v>
      </c>
      <c r="E2713" s="2" t="s">
        <v>377</v>
      </c>
      <c r="F2713" s="2" t="s">
        <v>50</v>
      </c>
      <c r="G2713" s="2" t="s">
        <v>179</v>
      </c>
      <c r="H2713" s="2" t="s">
        <v>52</v>
      </c>
      <c r="I2713" s="2" t="s">
        <v>53</v>
      </c>
      <c r="J2713" s="2" t="s">
        <v>180</v>
      </c>
      <c r="K2713" s="2" t="s">
        <v>180</v>
      </c>
      <c r="L2713" s="2" t="s">
        <v>181</v>
      </c>
      <c r="M2713" s="2" t="s">
        <v>73</v>
      </c>
      <c r="N2713" s="3">
        <v>5118.947</v>
      </c>
      <c r="O2713" s="3" t="s">
        <v>182</v>
      </c>
      <c r="P2713" s="4">
        <f>IF(O2713="吨",N2713*1000,IF(O2713="万立方米",N2713*10000,""))</f>
        <v>51189470.0</v>
      </c>
      <c r="Q2713" s="2" t="s">
        <v>183</v>
      </c>
      <c r="R2713" s="2" t="s">
        <v>184</v>
      </c>
      <c r="S2713" s="2" t="s">
        <v>189</v>
      </c>
      <c r="T2713" s="2" t="s">
        <v>75</v>
      </c>
      <c r="U2713" s="4">
        <f>0.35</f>
        <v>0.35</v>
      </c>
      <c r="V2713" s="2" t="s">
        <v>186</v>
      </c>
      <c r="W2713" s="2" t="s">
        <v>190</v>
      </c>
      <c r="X2713" s="2" t="s">
        <v>64</v>
      </c>
      <c r="Y2713" s="2" t="s">
        <v>65</v>
      </c>
      <c r="Z2713" s="2">
        <v>0</v>
      </c>
      <c r="AA2713" s="2"/>
      <c r="AB2713" s="2"/>
      <c r="AC2713" s="4">
        <f>P2713*U2713/1000000</f>
        <v>17.9163145</v>
      </c>
      <c r="AD2713" s="4">
        <f>AC2713*(1-Z2713/100)</f>
        <v>17.9163145</v>
      </c>
      <c r="AE2713" s="2" t="s">
        <v>66</v>
      </c>
      <c r="AF2713" s="2" t="s">
        <v>67</v>
      </c>
      <c r="AG2713" s="2"/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3344</v>
      </c>
      <c r="B2714" s="2" t="s">
        <v>3341</v>
      </c>
      <c r="C2714" s="2" t="s">
        <v>47</v>
      </c>
      <c r="D2714" s="2" t="s">
        <v>3342</v>
      </c>
      <c r="E2714" s="2" t="s">
        <v>377</v>
      </c>
      <c r="F2714" s="2" t="s">
        <v>50</v>
      </c>
      <c r="G2714" s="2" t="s">
        <v>179</v>
      </c>
      <c r="H2714" s="2" t="s">
        <v>52</v>
      </c>
      <c r="I2714" s="2" t="s">
        <v>53</v>
      </c>
      <c r="J2714" s="2" t="s">
        <v>180</v>
      </c>
      <c r="K2714" s="2" t="s">
        <v>180</v>
      </c>
      <c r="L2714" s="2" t="s">
        <v>181</v>
      </c>
      <c r="M2714" s="2" t="s">
        <v>78</v>
      </c>
      <c r="N2714" s="3">
        <v>5118.947</v>
      </c>
      <c r="O2714" s="3" t="s">
        <v>182</v>
      </c>
      <c r="P2714" s="4">
        <f>IF(O2714="吨",N2714*1000,IF(O2714="万立方米",N2714*10000,""))</f>
        <v>51189470.0</v>
      </c>
      <c r="Q2714" s="2" t="s">
        <v>183</v>
      </c>
      <c r="R2714" s="2" t="s">
        <v>184</v>
      </c>
      <c r="S2714" s="2" t="s">
        <v>192</v>
      </c>
      <c r="T2714" s="2" t="s">
        <v>75</v>
      </c>
      <c r="U2714" s="4">
        <f>1.2</f>
        <v>1.2</v>
      </c>
      <c r="V2714" s="2" t="s">
        <v>186</v>
      </c>
      <c r="W2714" s="2" t="s">
        <v>193</v>
      </c>
      <c r="X2714" s="2" t="s">
        <v>64</v>
      </c>
      <c r="Y2714" s="2" t="s">
        <v>65</v>
      </c>
      <c r="Z2714" s="2">
        <v>0</v>
      </c>
      <c r="AA2714" s="2"/>
      <c r="AB2714" s="2"/>
      <c r="AC2714" s="4">
        <f>P2714*U2714/1000000</f>
        <v>61.427364</v>
      </c>
      <c r="AD2714" s="4">
        <f>AC2714*(1-Z2714/100)</f>
        <v>61.427364</v>
      </c>
      <c r="AE2714" s="2" t="s">
        <v>66</v>
      </c>
      <c r="AF2714" s="2" t="s">
        <v>67</v>
      </c>
      <c r="AG2714" s="2"/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3345</v>
      </c>
      <c r="B2715" s="2" t="s">
        <v>3341</v>
      </c>
      <c r="C2715" s="2" t="s">
        <v>47</v>
      </c>
      <c r="D2715" s="2" t="s">
        <v>3342</v>
      </c>
      <c r="E2715" s="2" t="s">
        <v>377</v>
      </c>
      <c r="F2715" s="2" t="s">
        <v>50</v>
      </c>
      <c r="G2715" s="2" t="s">
        <v>179</v>
      </c>
      <c r="H2715" s="2" t="s">
        <v>52</v>
      </c>
      <c r="I2715" s="2" t="s">
        <v>53</v>
      </c>
      <c r="J2715" s="2" t="s">
        <v>180</v>
      </c>
      <c r="K2715" s="2" t="s">
        <v>180</v>
      </c>
      <c r="L2715" s="2" t="s">
        <v>181</v>
      </c>
      <c r="M2715" s="2" t="s">
        <v>82</v>
      </c>
      <c r="N2715" s="3">
        <v>5118.947</v>
      </c>
      <c r="O2715" s="3" t="s">
        <v>182</v>
      </c>
      <c r="P2715" s="4">
        <f>IF(O2715="吨",N2715*1000,IF(O2715="万立方米",N2715*10000,""))</f>
        <v>51189470.0</v>
      </c>
      <c r="Q2715" s="2" t="s">
        <v>183</v>
      </c>
      <c r="R2715" s="2" t="s">
        <v>184</v>
      </c>
      <c r="S2715" s="2" t="s">
        <v>195</v>
      </c>
      <c r="T2715" s="2" t="s">
        <v>75</v>
      </c>
      <c r="U2715" s="4">
        <f>0.002</f>
        <v>0.002</v>
      </c>
      <c r="V2715" s="2" t="s">
        <v>186</v>
      </c>
      <c r="W2715" s="2" t="s">
        <v>196</v>
      </c>
      <c r="X2715" s="2" t="s">
        <v>64</v>
      </c>
      <c r="Y2715" s="2" t="s">
        <v>65</v>
      </c>
      <c r="Z2715" s="2">
        <v>0</v>
      </c>
      <c r="AA2715" s="2"/>
      <c r="AB2715" s="2"/>
      <c r="AC2715" s="4">
        <f>P2715*U2715/1000000</f>
        <v>0.10237894</v>
      </c>
      <c r="AD2715" s="4">
        <f>AC2715*(1-Z2715/100)</f>
        <v>0.10237894</v>
      </c>
      <c r="AE2715" s="2" t="s">
        <v>66</v>
      </c>
      <c r="AF2715" s="2" t="s">
        <v>67</v>
      </c>
      <c r="AG2715" s="2"/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3346</v>
      </c>
      <c r="B2716" s="2" t="s">
        <v>3341</v>
      </c>
      <c r="C2716" s="2" t="s">
        <v>47</v>
      </c>
      <c r="D2716" s="2" t="s">
        <v>3342</v>
      </c>
      <c r="E2716" s="2" t="s">
        <v>377</v>
      </c>
      <c r="F2716" s="2" t="s">
        <v>50</v>
      </c>
      <c r="G2716" s="2" t="s">
        <v>179</v>
      </c>
      <c r="H2716" s="2" t="s">
        <v>52</v>
      </c>
      <c r="I2716" s="2" t="s">
        <v>53</v>
      </c>
      <c r="J2716" s="2" t="s">
        <v>180</v>
      </c>
      <c r="K2716" s="2" t="s">
        <v>180</v>
      </c>
      <c r="L2716" s="2" t="s">
        <v>181</v>
      </c>
      <c r="M2716" s="2" t="s">
        <v>86</v>
      </c>
      <c r="N2716" s="3">
        <v>5118.947</v>
      </c>
      <c r="O2716" s="3" t="s">
        <v>182</v>
      </c>
      <c r="P2716" s="4">
        <f>IF(O2716="吨",N2716*1000,IF(O2716="万立方米",N2716*10000,""))</f>
        <v>51189470.0</v>
      </c>
      <c r="Q2716" s="2" t="s">
        <v>183</v>
      </c>
      <c r="R2716" s="2" t="s">
        <v>184</v>
      </c>
      <c r="S2716" s="2" t="s">
        <v>198</v>
      </c>
      <c r="T2716" s="2" t="s">
        <v>75</v>
      </c>
      <c r="U2716" s="4">
        <f>0.01</f>
        <v>0.01</v>
      </c>
      <c r="V2716" s="2" t="s">
        <v>186</v>
      </c>
      <c r="W2716" s="2" t="s">
        <v>199</v>
      </c>
      <c r="X2716" s="2" t="s">
        <v>64</v>
      </c>
      <c r="Y2716" s="2" t="s">
        <v>65</v>
      </c>
      <c r="Z2716" s="2">
        <v>0</v>
      </c>
      <c r="AA2716" s="2"/>
      <c r="AB2716" s="2"/>
      <c r="AC2716" s="4">
        <f>P2716*U2716/1000000</f>
        <v>0.5118947</v>
      </c>
      <c r="AD2716" s="4">
        <f>AC2717*(1-AA2716/100)+(AC2716-AC2717)*(1-AB2716/100)</f>
        <v>0.5118947</v>
      </c>
      <c r="AE2716" s="2" t="s">
        <v>66</v>
      </c>
      <c r="AF2716" s="2" t="s">
        <v>67</v>
      </c>
      <c r="AG2716" s="2"/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3347</v>
      </c>
      <c r="B2717" s="2" t="s">
        <v>3341</v>
      </c>
      <c r="C2717" s="2" t="s">
        <v>47</v>
      </c>
      <c r="D2717" s="2" t="s">
        <v>3342</v>
      </c>
      <c r="E2717" s="2" t="s">
        <v>377</v>
      </c>
      <c r="F2717" s="2" t="s">
        <v>50</v>
      </c>
      <c r="G2717" s="2" t="s">
        <v>179</v>
      </c>
      <c r="H2717" s="2" t="s">
        <v>52</v>
      </c>
      <c r="I2717" s="2" t="s">
        <v>53</v>
      </c>
      <c r="J2717" s="2" t="s">
        <v>180</v>
      </c>
      <c r="K2717" s="2" t="s">
        <v>180</v>
      </c>
      <c r="L2717" s="2" t="s">
        <v>181</v>
      </c>
      <c r="M2717" s="2" t="s">
        <v>91</v>
      </c>
      <c r="N2717" s="3">
        <v>5118.947</v>
      </c>
      <c r="O2717" s="3" t="s">
        <v>182</v>
      </c>
      <c r="P2717" s="4">
        <f>IF(O2717="吨",N2717*1000,IF(O2717="万立方米",N2717*10000,""))</f>
        <v>51189470.0</v>
      </c>
      <c r="Q2717" s="2" t="s">
        <v>183</v>
      </c>
      <c r="R2717" s="2" t="s">
        <v>184</v>
      </c>
      <c r="S2717" s="2" t="s">
        <v>201</v>
      </c>
      <c r="T2717" s="2" t="s">
        <v>75</v>
      </c>
      <c r="U2717" s="4">
        <f>0.005</f>
        <v>0.005</v>
      </c>
      <c r="V2717" s="2" t="s">
        <v>186</v>
      </c>
      <c r="W2717" s="2" t="s">
        <v>202</v>
      </c>
      <c r="X2717" s="2" t="s">
        <v>64</v>
      </c>
      <c r="Y2717" s="2" t="s">
        <v>65</v>
      </c>
      <c r="Z2717" s="2">
        <v>0</v>
      </c>
      <c r="AA2717" s="2"/>
      <c r="AB2717" s="2"/>
      <c r="AC2717" s="4">
        <f>P2717*U2717/1000000</f>
        <v>0.25594735</v>
      </c>
      <c r="AD2717" s="4">
        <f>AC2717*(1-Z2717/100)</f>
        <v>0.25594735</v>
      </c>
      <c r="AE2717" s="2" t="s">
        <v>66</v>
      </c>
      <c r="AF2717" s="2" t="s">
        <v>67</v>
      </c>
      <c r="AG2717" s="2"/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3348</v>
      </c>
      <c r="B2718" s="2" t="s">
        <v>3341</v>
      </c>
      <c r="C2718" s="2" t="s">
        <v>47</v>
      </c>
      <c r="D2718" s="2" t="s">
        <v>3342</v>
      </c>
      <c r="E2718" s="2" t="s">
        <v>377</v>
      </c>
      <c r="F2718" s="2" t="s">
        <v>50</v>
      </c>
      <c r="G2718" s="2" t="s">
        <v>179</v>
      </c>
      <c r="H2718" s="2" t="s">
        <v>52</v>
      </c>
      <c r="I2718" s="2" t="s">
        <v>53</v>
      </c>
      <c r="J2718" s="2" t="s">
        <v>180</v>
      </c>
      <c r="K2718" s="2" t="s">
        <v>180</v>
      </c>
      <c r="L2718" s="2" t="s">
        <v>181</v>
      </c>
      <c r="M2718" s="2" t="s">
        <v>95</v>
      </c>
      <c r="N2718" s="3">
        <v>5118.947</v>
      </c>
      <c r="O2718" s="3" t="s">
        <v>182</v>
      </c>
      <c r="P2718" s="4">
        <f>IF(O2718="吨",N2718*1000,IF(O2718="万立方米",N2718*10000,""))</f>
        <v>51189470.0</v>
      </c>
      <c r="Q2718" s="2" t="s">
        <v>183</v>
      </c>
      <c r="R2718" s="2" t="s">
        <v>184</v>
      </c>
      <c r="S2718" s="2" t="s">
        <v>204</v>
      </c>
      <c r="T2718" s="2" t="s">
        <v>75</v>
      </c>
      <c r="U2718" s="4">
        <f>0.005</f>
        <v>0.005</v>
      </c>
      <c r="V2718" s="2" t="s">
        <v>186</v>
      </c>
      <c r="W2718" s="2" t="s">
        <v>205</v>
      </c>
      <c r="X2718" s="2" t="s">
        <v>64</v>
      </c>
      <c r="Y2718" s="2" t="s">
        <v>65</v>
      </c>
      <c r="Z2718" s="2">
        <v>0</v>
      </c>
      <c r="AA2718" s="2"/>
      <c r="AB2718" s="2"/>
      <c r="AC2718" s="4">
        <f>P2718*U2718/1000000</f>
        <v>0.25594735</v>
      </c>
      <c r="AD2718" s="4">
        <f>AC2718*(1-Z2718/100)</f>
        <v>0.25594735</v>
      </c>
      <c r="AE2718" s="2" t="s">
        <v>66</v>
      </c>
      <c r="AF2718" s="2" t="s">
        <v>67</v>
      </c>
      <c r="AG2718" s="2"/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3349</v>
      </c>
      <c r="B2719" s="2" t="s">
        <v>3341</v>
      </c>
      <c r="C2719" s="2" t="s">
        <v>47</v>
      </c>
      <c r="D2719" s="2" t="s">
        <v>3342</v>
      </c>
      <c r="E2719" s="2" t="s">
        <v>377</v>
      </c>
      <c r="F2719" s="2" t="s">
        <v>50</v>
      </c>
      <c r="G2719" s="2" t="s">
        <v>179</v>
      </c>
      <c r="H2719" s="2" t="s">
        <v>52</v>
      </c>
      <c r="I2719" s="2" t="s">
        <v>53</v>
      </c>
      <c r="J2719" s="2" t="s">
        <v>180</v>
      </c>
      <c r="K2719" s="2" t="s">
        <v>180</v>
      </c>
      <c r="L2719" s="2" t="s">
        <v>181</v>
      </c>
      <c r="M2719" s="2" t="s">
        <v>100</v>
      </c>
      <c r="N2719" s="3">
        <v>5118.947</v>
      </c>
      <c r="O2719" s="3" t="s">
        <v>182</v>
      </c>
      <c r="P2719" s="4">
        <f>IF(O2719="吨",N2719*1000,IF(O2719="万立方米",N2719*10000,""))</f>
        <v>51189470.0</v>
      </c>
      <c r="Q2719" s="2" t="s">
        <v>183</v>
      </c>
      <c r="R2719" s="2" t="s">
        <v>184</v>
      </c>
      <c r="S2719" s="2" t="s">
        <v>207</v>
      </c>
      <c r="T2719" s="2" t="s">
        <v>75</v>
      </c>
      <c r="U2719" s="4">
        <f>0.02</f>
        <v>0.02</v>
      </c>
      <c r="V2719" s="2" t="s">
        <v>186</v>
      </c>
      <c r="W2719" s="2" t="s">
        <v>208</v>
      </c>
      <c r="X2719" s="2" t="s">
        <v>64</v>
      </c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/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3350</v>
      </c>
      <c r="B2720" s="2" t="s">
        <v>3341</v>
      </c>
      <c r="C2720" s="2" t="s">
        <v>47</v>
      </c>
      <c r="D2720" s="2" t="s">
        <v>3342</v>
      </c>
      <c r="E2720" s="2" t="s">
        <v>377</v>
      </c>
      <c r="F2720" s="2" t="s">
        <v>50</v>
      </c>
      <c r="G2720" s="2" t="s">
        <v>179</v>
      </c>
      <c r="H2720" s="2" t="s">
        <v>52</v>
      </c>
      <c r="I2720" s="2"/>
      <c r="J2720" s="2"/>
      <c r="K2720" s="2"/>
      <c r="L2720" s="2"/>
      <c r="M2720" s="2" t="s">
        <v>104</v>
      </c>
      <c r="N2720" s="3"/>
      <c r="O2720" s="3"/>
      <c r="P2720" s="4">
        <v>0.0</v>
      </c>
      <c r="Q2720" s="2" t="s">
        <v>105</v>
      </c>
      <c r="R2720" s="2" t="s">
        <v>106</v>
      </c>
      <c r="S2720" s="2" t="s">
        <v>107</v>
      </c>
      <c r="T2720" s="2" t="s">
        <v>108</v>
      </c>
      <c r="U2720" s="4">
        <f>0.0</f>
        <v>0.0</v>
      </c>
      <c r="V2720" s="2" t="s">
        <v>109</v>
      </c>
      <c r="W2720" s="2" t="s">
        <v>110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134</v>
      </c>
      <c r="AH2720" s="2" t="s">
        <v>69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3351</v>
      </c>
      <c r="B2721" s="2" t="s">
        <v>3352</v>
      </c>
      <c r="C2721" s="2" t="s">
        <v>47</v>
      </c>
      <c r="D2721" s="2" t="s">
        <v>886</v>
      </c>
      <c r="E2721" s="2" t="s">
        <v>377</v>
      </c>
      <c r="F2721" s="2" t="s">
        <v>228</v>
      </c>
      <c r="G2721" s="2" t="s">
        <v>181</v>
      </c>
      <c r="H2721" s="2" t="s">
        <v>229</v>
      </c>
      <c r="I2721" s="2" t="s">
        <v>53</v>
      </c>
      <c r="J2721" s="2" t="s">
        <v>118</v>
      </c>
      <c r="K2721" s="2" t="s">
        <v>118</v>
      </c>
      <c r="L2721" s="2" t="s">
        <v>119</v>
      </c>
      <c r="M2721" s="2" t="s">
        <v>56</v>
      </c>
      <c r="N2721" s="3">
        <v>3602.344</v>
      </c>
      <c r="O2721" s="3" t="s">
        <v>120</v>
      </c>
      <c r="P2721" s="2"/>
      <c r="Q2721" s="2"/>
      <c r="R2721" s="2" t="s">
        <v>121</v>
      </c>
      <c r="S2721" s="2"/>
      <c r="T2721" s="2" t="s">
        <v>108</v>
      </c>
      <c r="U2721" s="2"/>
      <c r="V2721" s="2"/>
      <c r="W2721" s="2" t="s">
        <v>122</v>
      </c>
      <c r="X2721" s="2" t="s">
        <v>64</v>
      </c>
      <c r="Y2721" s="2" t="s">
        <v>65</v>
      </c>
      <c r="Z2721" s="2">
        <v>0</v>
      </c>
      <c r="AA2721" s="2"/>
      <c r="AB2721" s="2"/>
      <c r="AC2721" s="2"/>
      <c r="AD2721" s="2"/>
      <c r="AE2721" s="2" t="s">
        <v>123</v>
      </c>
      <c r="AF2721" s="2" t="s">
        <v>124</v>
      </c>
      <c r="AG2721" s="2" t="s">
        <v>125</v>
      </c>
      <c r="AH2721" s="2" t="s">
        <v>69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3353</v>
      </c>
      <c r="B2722" s="2" t="s">
        <v>3352</v>
      </c>
      <c r="C2722" s="2" t="s">
        <v>47</v>
      </c>
      <c r="D2722" s="2" t="s">
        <v>886</v>
      </c>
      <c r="E2722" s="2" t="s">
        <v>377</v>
      </c>
      <c r="F2722" s="2" t="s">
        <v>228</v>
      </c>
      <c r="G2722" s="2" t="s">
        <v>181</v>
      </c>
      <c r="H2722" s="2" t="s">
        <v>229</v>
      </c>
      <c r="I2722" s="2" t="s">
        <v>53</v>
      </c>
      <c r="J2722" s="2" t="s">
        <v>118</v>
      </c>
      <c r="K2722" s="2" t="s">
        <v>118</v>
      </c>
      <c r="L2722" s="2" t="s">
        <v>119</v>
      </c>
      <c r="M2722" s="2" t="s">
        <v>73</v>
      </c>
      <c r="N2722" s="3">
        <v>3602.344</v>
      </c>
      <c r="O2722" s="3" t="s">
        <v>120</v>
      </c>
      <c r="P2722" s="2"/>
      <c r="Q2722" s="2"/>
      <c r="R2722" s="2" t="s">
        <v>121</v>
      </c>
      <c r="S2722" s="2"/>
      <c r="T2722" s="2" t="s">
        <v>108</v>
      </c>
      <c r="U2722" s="2"/>
      <c r="V2722" s="2"/>
      <c r="W2722" s="2" t="s">
        <v>122</v>
      </c>
      <c r="X2722" s="2" t="s">
        <v>64</v>
      </c>
      <c r="Y2722" s="2" t="s">
        <v>65</v>
      </c>
      <c r="Z2722" s="2">
        <v>0</v>
      </c>
      <c r="AA2722" s="2"/>
      <c r="AB2722" s="2"/>
      <c r="AC2722" s="2"/>
      <c r="AD2722" s="2"/>
      <c r="AE2722" s="2" t="s">
        <v>123</v>
      </c>
      <c r="AF2722" s="2" t="s">
        <v>124</v>
      </c>
      <c r="AG2722" s="2" t="s">
        <v>125</v>
      </c>
      <c r="AH2722" s="2" t="s">
        <v>69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3354</v>
      </c>
      <c r="B2723" s="2" t="s">
        <v>3352</v>
      </c>
      <c r="C2723" s="2" t="s">
        <v>47</v>
      </c>
      <c r="D2723" s="2" t="s">
        <v>886</v>
      </c>
      <c r="E2723" s="2" t="s">
        <v>377</v>
      </c>
      <c r="F2723" s="2" t="s">
        <v>228</v>
      </c>
      <c r="G2723" s="2" t="s">
        <v>181</v>
      </c>
      <c r="H2723" s="2" t="s">
        <v>229</v>
      </c>
      <c r="I2723" s="2" t="s">
        <v>53</v>
      </c>
      <c r="J2723" s="2" t="s">
        <v>118</v>
      </c>
      <c r="K2723" s="2" t="s">
        <v>118</v>
      </c>
      <c r="L2723" s="2" t="s">
        <v>119</v>
      </c>
      <c r="M2723" s="2" t="s">
        <v>78</v>
      </c>
      <c r="N2723" s="3">
        <v>3602.344</v>
      </c>
      <c r="O2723" s="3" t="s">
        <v>120</v>
      </c>
      <c r="P2723" s="2"/>
      <c r="Q2723" s="2"/>
      <c r="R2723" s="2" t="s">
        <v>121</v>
      </c>
      <c r="S2723" s="2"/>
      <c r="T2723" s="2" t="s">
        <v>108</v>
      </c>
      <c r="U2723" s="2"/>
      <c r="V2723" s="2"/>
      <c r="W2723" s="2" t="s">
        <v>122</v>
      </c>
      <c r="X2723" s="2" t="s">
        <v>64</v>
      </c>
      <c r="Y2723" s="2" t="s">
        <v>65</v>
      </c>
      <c r="Z2723" s="2">
        <v>0</v>
      </c>
      <c r="AA2723" s="2"/>
      <c r="AB2723" s="2"/>
      <c r="AC2723" s="2"/>
      <c r="AD2723" s="2"/>
      <c r="AE2723" s="2" t="s">
        <v>123</v>
      </c>
      <c r="AF2723" s="2" t="s">
        <v>124</v>
      </c>
      <c r="AG2723" s="2" t="s">
        <v>125</v>
      </c>
      <c r="AH2723" s="2" t="s">
        <v>69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3355</v>
      </c>
      <c r="B2724" s="2" t="s">
        <v>3352</v>
      </c>
      <c r="C2724" s="2" t="s">
        <v>47</v>
      </c>
      <c r="D2724" s="2" t="s">
        <v>886</v>
      </c>
      <c r="E2724" s="2" t="s">
        <v>377</v>
      </c>
      <c r="F2724" s="2" t="s">
        <v>228</v>
      </c>
      <c r="G2724" s="2" t="s">
        <v>181</v>
      </c>
      <c r="H2724" s="2" t="s">
        <v>229</v>
      </c>
      <c r="I2724" s="2" t="s">
        <v>53</v>
      </c>
      <c r="J2724" s="2" t="s">
        <v>118</v>
      </c>
      <c r="K2724" s="2" t="s">
        <v>118</v>
      </c>
      <c r="L2724" s="2" t="s">
        <v>119</v>
      </c>
      <c r="M2724" s="2" t="s">
        <v>82</v>
      </c>
      <c r="N2724" s="3">
        <v>3602.344</v>
      </c>
      <c r="O2724" s="3" t="s">
        <v>120</v>
      </c>
      <c r="P2724" s="2"/>
      <c r="Q2724" s="2"/>
      <c r="R2724" s="2" t="s">
        <v>121</v>
      </c>
      <c r="S2724" s="2"/>
      <c r="T2724" s="2" t="s">
        <v>108</v>
      </c>
      <c r="U2724" s="2"/>
      <c r="V2724" s="2"/>
      <c r="W2724" s="2" t="s">
        <v>122</v>
      </c>
      <c r="X2724" s="2" t="s">
        <v>64</v>
      </c>
      <c r="Y2724" s="2" t="s">
        <v>65</v>
      </c>
      <c r="Z2724" s="2">
        <v>0</v>
      </c>
      <c r="AA2724" s="2"/>
      <c r="AB2724" s="2"/>
      <c r="AC2724" s="2"/>
      <c r="AD2724" s="2"/>
      <c r="AE2724" s="2" t="s">
        <v>123</v>
      </c>
      <c r="AF2724" s="2" t="s">
        <v>124</v>
      </c>
      <c r="AG2724" s="2" t="s">
        <v>125</v>
      </c>
      <c r="AH2724" s="2" t="s">
        <v>69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3356</v>
      </c>
      <c r="B2725" s="2" t="s">
        <v>3352</v>
      </c>
      <c r="C2725" s="2" t="s">
        <v>47</v>
      </c>
      <c r="D2725" s="2" t="s">
        <v>886</v>
      </c>
      <c r="E2725" s="2" t="s">
        <v>377</v>
      </c>
      <c r="F2725" s="2" t="s">
        <v>228</v>
      </c>
      <c r="G2725" s="2" t="s">
        <v>181</v>
      </c>
      <c r="H2725" s="2" t="s">
        <v>229</v>
      </c>
      <c r="I2725" s="2" t="s">
        <v>53</v>
      </c>
      <c r="J2725" s="2" t="s">
        <v>118</v>
      </c>
      <c r="K2725" s="2" t="s">
        <v>118</v>
      </c>
      <c r="L2725" s="2" t="s">
        <v>119</v>
      </c>
      <c r="M2725" s="2" t="s">
        <v>86</v>
      </c>
      <c r="N2725" s="3">
        <v>3602.344</v>
      </c>
      <c r="O2725" s="3" t="s">
        <v>120</v>
      </c>
      <c r="P2725" s="2"/>
      <c r="Q2725" s="2"/>
      <c r="R2725" s="2" t="s">
        <v>121</v>
      </c>
      <c r="S2725" s="2"/>
      <c r="T2725" s="2" t="s">
        <v>108</v>
      </c>
      <c r="U2725" s="2"/>
      <c r="V2725" s="2"/>
      <c r="W2725" s="2" t="s">
        <v>122</v>
      </c>
      <c r="X2725" s="2" t="s">
        <v>64</v>
      </c>
      <c r="Y2725" s="2" t="s">
        <v>65</v>
      </c>
      <c r="Z2725" s="2">
        <v>0</v>
      </c>
      <c r="AA2725" s="2"/>
      <c r="AB2725" s="2"/>
      <c r="AC2725" s="2"/>
      <c r="AD2725" s="2"/>
      <c r="AE2725" s="2" t="s">
        <v>123</v>
      </c>
      <c r="AF2725" s="2" t="s">
        <v>124</v>
      </c>
      <c r="AG2725" s="2" t="s">
        <v>125</v>
      </c>
      <c r="AH2725" s="2" t="s">
        <v>69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3357</v>
      </c>
      <c r="B2726" s="2" t="s">
        <v>3352</v>
      </c>
      <c r="C2726" s="2" t="s">
        <v>47</v>
      </c>
      <c r="D2726" s="2" t="s">
        <v>886</v>
      </c>
      <c r="E2726" s="2" t="s">
        <v>377</v>
      </c>
      <c r="F2726" s="2" t="s">
        <v>228</v>
      </c>
      <c r="G2726" s="2" t="s">
        <v>181</v>
      </c>
      <c r="H2726" s="2" t="s">
        <v>229</v>
      </c>
      <c r="I2726" s="2" t="s">
        <v>53</v>
      </c>
      <c r="J2726" s="2" t="s">
        <v>118</v>
      </c>
      <c r="K2726" s="2" t="s">
        <v>118</v>
      </c>
      <c r="L2726" s="2" t="s">
        <v>119</v>
      </c>
      <c r="M2726" s="2" t="s">
        <v>91</v>
      </c>
      <c r="N2726" s="3">
        <v>3602.344</v>
      </c>
      <c r="O2726" s="3" t="s">
        <v>120</v>
      </c>
      <c r="P2726" s="2"/>
      <c r="Q2726" s="2"/>
      <c r="R2726" s="2" t="s">
        <v>121</v>
      </c>
      <c r="S2726" s="2"/>
      <c r="T2726" s="2" t="s">
        <v>108</v>
      </c>
      <c r="U2726" s="2"/>
      <c r="V2726" s="2"/>
      <c r="W2726" s="2" t="s">
        <v>122</v>
      </c>
      <c r="X2726" s="2" t="s">
        <v>64</v>
      </c>
      <c r="Y2726" s="2" t="s">
        <v>65</v>
      </c>
      <c r="Z2726" s="2">
        <v>0</v>
      </c>
      <c r="AA2726" s="2"/>
      <c r="AB2726" s="2"/>
      <c r="AC2726" s="2"/>
      <c r="AD2726" s="2"/>
      <c r="AE2726" s="2" t="s">
        <v>123</v>
      </c>
      <c r="AF2726" s="2" t="s">
        <v>124</v>
      </c>
      <c r="AG2726" s="2" t="s">
        <v>125</v>
      </c>
      <c r="AH2726" s="2" t="s">
        <v>69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3358</v>
      </c>
      <c r="B2727" s="2" t="s">
        <v>3352</v>
      </c>
      <c r="C2727" s="2" t="s">
        <v>47</v>
      </c>
      <c r="D2727" s="2" t="s">
        <v>886</v>
      </c>
      <c r="E2727" s="2" t="s">
        <v>377</v>
      </c>
      <c r="F2727" s="2" t="s">
        <v>228</v>
      </c>
      <c r="G2727" s="2" t="s">
        <v>181</v>
      </c>
      <c r="H2727" s="2" t="s">
        <v>229</v>
      </c>
      <c r="I2727" s="2" t="s">
        <v>53</v>
      </c>
      <c r="J2727" s="2" t="s">
        <v>118</v>
      </c>
      <c r="K2727" s="2" t="s">
        <v>118</v>
      </c>
      <c r="L2727" s="2" t="s">
        <v>119</v>
      </c>
      <c r="M2727" s="2" t="s">
        <v>95</v>
      </c>
      <c r="N2727" s="3">
        <v>3602.344</v>
      </c>
      <c r="O2727" s="3" t="s">
        <v>120</v>
      </c>
      <c r="P2727" s="2"/>
      <c r="Q2727" s="2"/>
      <c r="R2727" s="2" t="s">
        <v>121</v>
      </c>
      <c r="S2727" s="2"/>
      <c r="T2727" s="2" t="s">
        <v>108</v>
      </c>
      <c r="U2727" s="2"/>
      <c r="V2727" s="2"/>
      <c r="W2727" s="2" t="s">
        <v>122</v>
      </c>
      <c r="X2727" s="2" t="s">
        <v>64</v>
      </c>
      <c r="Y2727" s="2" t="s">
        <v>65</v>
      </c>
      <c r="Z2727" s="2">
        <v>0</v>
      </c>
      <c r="AA2727" s="2"/>
      <c r="AB2727" s="2"/>
      <c r="AC2727" s="2"/>
      <c r="AD2727" s="2"/>
      <c r="AE2727" s="2" t="s">
        <v>123</v>
      </c>
      <c r="AF2727" s="2" t="s">
        <v>124</v>
      </c>
      <c r="AG2727" s="2" t="s">
        <v>125</v>
      </c>
      <c r="AH2727" s="2" t="s">
        <v>69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3359</v>
      </c>
      <c r="B2728" s="2" t="s">
        <v>3352</v>
      </c>
      <c r="C2728" s="2" t="s">
        <v>47</v>
      </c>
      <c r="D2728" s="2" t="s">
        <v>886</v>
      </c>
      <c r="E2728" s="2" t="s">
        <v>377</v>
      </c>
      <c r="F2728" s="2" t="s">
        <v>228</v>
      </c>
      <c r="G2728" s="2" t="s">
        <v>181</v>
      </c>
      <c r="H2728" s="2" t="s">
        <v>229</v>
      </c>
      <c r="I2728" s="2" t="s">
        <v>53</v>
      </c>
      <c r="J2728" s="2" t="s">
        <v>118</v>
      </c>
      <c r="K2728" s="2" t="s">
        <v>118</v>
      </c>
      <c r="L2728" s="2" t="s">
        <v>119</v>
      </c>
      <c r="M2728" s="2" t="s">
        <v>100</v>
      </c>
      <c r="N2728" s="3">
        <v>3602.344</v>
      </c>
      <c r="O2728" s="3" t="s">
        <v>120</v>
      </c>
      <c r="P2728" s="2"/>
      <c r="Q2728" s="2"/>
      <c r="R2728" s="2" t="s">
        <v>121</v>
      </c>
      <c r="S2728" s="2"/>
      <c r="T2728" s="2" t="s">
        <v>108</v>
      </c>
      <c r="U2728" s="2"/>
      <c r="V2728" s="2"/>
      <c r="W2728" s="2" t="s">
        <v>122</v>
      </c>
      <c r="X2728" s="2" t="s">
        <v>64</v>
      </c>
      <c r="Y2728" s="2" t="s">
        <v>65</v>
      </c>
      <c r="Z2728" s="2">
        <v>0</v>
      </c>
      <c r="AA2728" s="2"/>
      <c r="AB2728" s="2"/>
      <c r="AC2728" s="2"/>
      <c r="AD2728" s="2"/>
      <c r="AE2728" s="2" t="s">
        <v>123</v>
      </c>
      <c r="AF2728" s="2" t="s">
        <v>124</v>
      </c>
      <c r="AG2728" s="2" t="s">
        <v>125</v>
      </c>
      <c r="AH2728" s="2" t="s">
        <v>69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3360</v>
      </c>
      <c r="B2729" s="2" t="s">
        <v>3352</v>
      </c>
      <c r="C2729" s="2" t="s">
        <v>47</v>
      </c>
      <c r="D2729" s="2" t="s">
        <v>886</v>
      </c>
      <c r="E2729" s="2" t="s">
        <v>377</v>
      </c>
      <c r="F2729" s="2" t="s">
        <v>228</v>
      </c>
      <c r="G2729" s="2" t="s">
        <v>181</v>
      </c>
      <c r="H2729" s="2" t="s">
        <v>229</v>
      </c>
      <c r="I2729" s="2"/>
      <c r="J2729" s="2"/>
      <c r="K2729" s="2"/>
      <c r="L2729" s="2"/>
      <c r="M2729" s="2" t="s">
        <v>104</v>
      </c>
      <c r="N2729" s="3"/>
      <c r="O2729" s="3"/>
      <c r="P2729" s="4">
        <v>0.0</v>
      </c>
      <c r="Q2729" s="2" t="s">
        <v>105</v>
      </c>
      <c r="R2729" s="2" t="s">
        <v>106</v>
      </c>
      <c r="S2729" s="2" t="s">
        <v>107</v>
      </c>
      <c r="T2729" s="2" t="s">
        <v>108</v>
      </c>
      <c r="U2729" s="4">
        <f>0.0</f>
        <v>0.0</v>
      </c>
      <c r="V2729" s="2" t="s">
        <v>109</v>
      </c>
      <c r="W2729" s="2" t="s">
        <v>110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134</v>
      </c>
      <c r="AH2729" s="2" t="s">
        <v>69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3361</v>
      </c>
      <c r="B2730" s="2" t="s">
        <v>3362</v>
      </c>
      <c r="C2730" s="2" t="s">
        <v>47</v>
      </c>
      <c r="D2730" s="2" t="s">
        <v>463</v>
      </c>
      <c r="E2730" s="2" t="s">
        <v>377</v>
      </c>
      <c r="F2730" s="2" t="s">
        <v>178</v>
      </c>
      <c r="G2730" s="2" t="s">
        <v>51</v>
      </c>
      <c r="H2730" s="2" t="s">
        <v>52</v>
      </c>
      <c r="I2730" s="2" t="s">
        <v>53</v>
      </c>
      <c r="J2730" s="2" t="s">
        <v>464</v>
      </c>
      <c r="K2730" s="2" t="s">
        <v>55</v>
      </c>
      <c r="L2730" s="2" t="s">
        <v>51</v>
      </c>
      <c r="M2730" s="2" t="s">
        <v>56</v>
      </c>
      <c r="N2730" s="3">
        <v>317420.09</v>
      </c>
      <c r="O2730" s="3" t="s">
        <v>57</v>
      </c>
      <c r="P2730" s="4">
        <f>IF(O2730="吨",N2730*1000,IF(O2730="万立方米",N2730*10000,""))</f>
        <v>317420090.0</v>
      </c>
      <c r="Q2730" s="2" t="s">
        <v>58</v>
      </c>
      <c r="R2730" s="2" t="s">
        <v>59</v>
      </c>
      <c r="S2730" s="2" t="s">
        <v>60</v>
      </c>
      <c r="T2730" s="2" t="s">
        <v>61</v>
      </c>
      <c r="U2730" s="4">
        <f>0.06</f>
        <v>0.06</v>
      </c>
      <c r="V2730" s="2" t="s">
        <v>62</v>
      </c>
      <c r="W2730" s="2" t="s">
        <v>63</v>
      </c>
      <c r="X2730" s="2" t="s">
        <v>64</v>
      </c>
      <c r="Y2730" s="2" t="s">
        <v>65</v>
      </c>
      <c r="Z2730" s="2">
        <v>0</v>
      </c>
      <c r="AA2730" s="2"/>
      <c r="AB2730" s="2"/>
      <c r="AC2730" s="4">
        <f>P2730*U2730/1000000</f>
        <v>19.045205399999997</v>
      </c>
      <c r="AD2730" s="4">
        <f>AC2730*(1-Z2730/100)</f>
        <v>19.045205399999997</v>
      </c>
      <c r="AE2730" s="2" t="s">
        <v>66</v>
      </c>
      <c r="AF2730" s="2" t="s">
        <v>67</v>
      </c>
      <c r="AG2730" s="2" t="s">
        <v>68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3363</v>
      </c>
      <c r="B2731" s="2" t="s">
        <v>3362</v>
      </c>
      <c r="C2731" s="2" t="s">
        <v>47</v>
      </c>
      <c r="D2731" s="2" t="s">
        <v>463</v>
      </c>
      <c r="E2731" s="2" t="s">
        <v>377</v>
      </c>
      <c r="F2731" s="2" t="s">
        <v>178</v>
      </c>
      <c r="G2731" s="2" t="s">
        <v>51</v>
      </c>
      <c r="H2731" s="2" t="s">
        <v>52</v>
      </c>
      <c r="I2731" s="2" t="s">
        <v>53</v>
      </c>
      <c r="J2731" s="2" t="s">
        <v>464</v>
      </c>
      <c r="K2731" s="2" t="s">
        <v>55</v>
      </c>
      <c r="L2731" s="2" t="s">
        <v>51</v>
      </c>
      <c r="M2731" s="2" t="s">
        <v>73</v>
      </c>
      <c r="N2731" s="3">
        <v>317420.09</v>
      </c>
      <c r="O2731" s="3" t="s">
        <v>57</v>
      </c>
      <c r="P2731" s="4">
        <f>IF(O2731="吨",N2731*1000,IF(O2731="万立方米",N2731*10000,""))</f>
        <v>317420090.0</v>
      </c>
      <c r="Q2731" s="2" t="s">
        <v>58</v>
      </c>
      <c r="R2731" s="2" t="s">
        <v>59</v>
      </c>
      <c r="S2731" s="2" t="s">
        <v>74</v>
      </c>
      <c r="T2731" s="2" t="s">
        <v>75</v>
      </c>
      <c r="U2731" s="4">
        <f>1.5</f>
        <v>1.5</v>
      </c>
      <c r="V2731" s="2" t="s">
        <v>62</v>
      </c>
      <c r="W2731" s="2" t="s">
        <v>76</v>
      </c>
      <c r="X2731" s="2" t="s">
        <v>64</v>
      </c>
      <c r="Y2731" s="2" t="s">
        <v>65</v>
      </c>
      <c r="Z2731" s="2">
        <v>0</v>
      </c>
      <c r="AA2731" s="2"/>
      <c r="AB2731" s="2"/>
      <c r="AC2731" s="4">
        <f>P2731*U2731/1000000</f>
        <v>476.130135</v>
      </c>
      <c r="AD2731" s="4">
        <f>AC2731*(1-Z2731/100)</f>
        <v>476.130135</v>
      </c>
      <c r="AE2731" s="2" t="s">
        <v>66</v>
      </c>
      <c r="AF2731" s="2" t="s">
        <v>67</v>
      </c>
      <c r="AG2731" s="2" t="s">
        <v>68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3364</v>
      </c>
      <c r="B2732" s="2" t="s">
        <v>3362</v>
      </c>
      <c r="C2732" s="2" t="s">
        <v>47</v>
      </c>
      <c r="D2732" s="2" t="s">
        <v>463</v>
      </c>
      <c r="E2732" s="2" t="s">
        <v>377</v>
      </c>
      <c r="F2732" s="2" t="s">
        <v>178</v>
      </c>
      <c r="G2732" s="2" t="s">
        <v>51</v>
      </c>
      <c r="H2732" s="2" t="s">
        <v>52</v>
      </c>
      <c r="I2732" s="2" t="s">
        <v>53</v>
      </c>
      <c r="J2732" s="2" t="s">
        <v>464</v>
      </c>
      <c r="K2732" s="2" t="s">
        <v>55</v>
      </c>
      <c r="L2732" s="2" t="s">
        <v>51</v>
      </c>
      <c r="M2732" s="2" t="s">
        <v>78</v>
      </c>
      <c r="N2732" s="3">
        <v>317420.09</v>
      </c>
      <c r="O2732" s="3" t="s">
        <v>57</v>
      </c>
      <c r="P2732" s="4">
        <f>IF(O2732="吨",N2732*1000,IF(O2732="万立方米",N2732*10000,""))</f>
        <v>317420090.0</v>
      </c>
      <c r="Q2732" s="2" t="s">
        <v>58</v>
      </c>
      <c r="R2732" s="2" t="s">
        <v>59</v>
      </c>
      <c r="S2732" s="2" t="s">
        <v>79</v>
      </c>
      <c r="T2732" s="2" t="s">
        <v>75</v>
      </c>
      <c r="U2732" s="4">
        <f>6.0</f>
        <v>6.0</v>
      </c>
      <c r="V2732" s="2" t="s">
        <v>62</v>
      </c>
      <c r="W2732" s="2" t="s">
        <v>80</v>
      </c>
      <c r="X2732" s="2" t="s">
        <v>64</v>
      </c>
      <c r="Y2732" s="2" t="s">
        <v>65</v>
      </c>
      <c r="Z2732" s="2">
        <v>0</v>
      </c>
      <c r="AA2732" s="2"/>
      <c r="AB2732" s="2"/>
      <c r="AC2732" s="4">
        <f>P2732*U2732/1000000</f>
        <v>1904.52054</v>
      </c>
      <c r="AD2732" s="4">
        <f>AC2732*(1-Z2732/100)</f>
        <v>1904.52054</v>
      </c>
      <c r="AE2732" s="2" t="s">
        <v>66</v>
      </c>
      <c r="AF2732" s="2" t="s">
        <v>67</v>
      </c>
      <c r="AG2732" s="2" t="s">
        <v>68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3365</v>
      </c>
      <c r="B2733" s="2" t="s">
        <v>3362</v>
      </c>
      <c r="C2733" s="2" t="s">
        <v>47</v>
      </c>
      <c r="D2733" s="2" t="s">
        <v>463</v>
      </c>
      <c r="E2733" s="2" t="s">
        <v>377</v>
      </c>
      <c r="F2733" s="2" t="s">
        <v>178</v>
      </c>
      <c r="G2733" s="2" t="s">
        <v>51</v>
      </c>
      <c r="H2733" s="2" t="s">
        <v>52</v>
      </c>
      <c r="I2733" s="2" t="s">
        <v>53</v>
      </c>
      <c r="J2733" s="2" t="s">
        <v>464</v>
      </c>
      <c r="K2733" s="2" t="s">
        <v>55</v>
      </c>
      <c r="L2733" s="2" t="s">
        <v>51</v>
      </c>
      <c r="M2733" s="2" t="s">
        <v>82</v>
      </c>
      <c r="N2733" s="3">
        <v>317420.09</v>
      </c>
      <c r="O2733" s="3" t="s">
        <v>57</v>
      </c>
      <c r="P2733" s="4">
        <f>IF(O2733="吨",N2733*1000,IF(O2733="万立方米",N2733*10000,""))</f>
        <v>317420090.0</v>
      </c>
      <c r="Q2733" s="2" t="s">
        <v>58</v>
      </c>
      <c r="R2733" s="2" t="s">
        <v>59</v>
      </c>
      <c r="S2733" s="2" t="s">
        <v>83</v>
      </c>
      <c r="T2733" s="2" t="s">
        <v>61</v>
      </c>
      <c r="U2733" s="4">
        <f>0.35</f>
        <v>0.35</v>
      </c>
      <c r="V2733" s="2" t="s">
        <v>62</v>
      </c>
      <c r="W2733" s="2" t="s">
        <v>84</v>
      </c>
      <c r="X2733" s="2" t="s">
        <v>64</v>
      </c>
      <c r="Y2733" s="2" t="s">
        <v>65</v>
      </c>
      <c r="Z2733" s="2">
        <v>0</v>
      </c>
      <c r="AA2733" s="2"/>
      <c r="AB2733" s="2"/>
      <c r="AC2733" s="4">
        <f>P2733*U2733/1000000</f>
        <v>111.0970315</v>
      </c>
      <c r="AD2733" s="4">
        <f>AC2733*(1-Z2733/100)</f>
        <v>111.0970315</v>
      </c>
      <c r="AE2733" s="2" t="s">
        <v>66</v>
      </c>
      <c r="AF2733" s="2" t="s">
        <v>67</v>
      </c>
      <c r="AG2733" s="2" t="s">
        <v>68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3366</v>
      </c>
      <c r="B2734" s="2" t="s">
        <v>3362</v>
      </c>
      <c r="C2734" s="2" t="s">
        <v>47</v>
      </c>
      <c r="D2734" s="2" t="s">
        <v>463</v>
      </c>
      <c r="E2734" s="2" t="s">
        <v>377</v>
      </c>
      <c r="F2734" s="2" t="s">
        <v>178</v>
      </c>
      <c r="G2734" s="2" t="s">
        <v>51</v>
      </c>
      <c r="H2734" s="2" t="s">
        <v>52</v>
      </c>
      <c r="I2734" s="2" t="s">
        <v>53</v>
      </c>
      <c r="J2734" s="2" t="s">
        <v>464</v>
      </c>
      <c r="K2734" s="2" t="s">
        <v>55</v>
      </c>
      <c r="L2734" s="2" t="s">
        <v>51</v>
      </c>
      <c r="M2734" s="2" t="s">
        <v>86</v>
      </c>
      <c r="N2734" s="3">
        <v>317420.09</v>
      </c>
      <c r="O2734" s="3" t="s">
        <v>57</v>
      </c>
      <c r="P2734" s="4">
        <f>IF(O2734="吨",N2734*1000,IF(O2734="万立方米",N2734*10000,""))</f>
        <v>317420090.0</v>
      </c>
      <c r="Q2734" s="2" t="s">
        <v>58</v>
      </c>
      <c r="R2734" s="2" t="s">
        <v>59</v>
      </c>
      <c r="S2734" s="2" t="s">
        <v>87</v>
      </c>
      <c r="T2734" s="2" t="s">
        <v>88</v>
      </c>
      <c r="U2734" s="4">
        <f>0.75</f>
        <v>0.75</v>
      </c>
      <c r="V2734" s="2" t="s">
        <v>62</v>
      </c>
      <c r="W2734" s="2" t="s">
        <v>89</v>
      </c>
      <c r="X2734" s="2" t="s">
        <v>64</v>
      </c>
      <c r="Y2734" s="2" t="s">
        <v>65</v>
      </c>
      <c r="Z2734" s="2">
        <v>0</v>
      </c>
      <c r="AA2734" s="2"/>
      <c r="AB2734" s="2"/>
      <c r="AC2734" s="4">
        <f>P2734*U2734/1000000</f>
        <v>238.0650675</v>
      </c>
      <c r="AD2734" s="4">
        <f>AC2735*(1-AA2734/100)+(AC2734-AC2735)*(1-AB2734/100)</f>
        <v>238.0650675</v>
      </c>
      <c r="AE2734" s="2" t="s">
        <v>66</v>
      </c>
      <c r="AF2734" s="2" t="s">
        <v>67</v>
      </c>
      <c r="AG2734" s="2" t="s">
        <v>68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3367</v>
      </c>
      <c r="B2735" s="2" t="s">
        <v>3362</v>
      </c>
      <c r="C2735" s="2" t="s">
        <v>47</v>
      </c>
      <c r="D2735" s="2" t="s">
        <v>463</v>
      </c>
      <c r="E2735" s="2" t="s">
        <v>377</v>
      </c>
      <c r="F2735" s="2" t="s">
        <v>178</v>
      </c>
      <c r="G2735" s="2" t="s">
        <v>51</v>
      </c>
      <c r="H2735" s="2" t="s">
        <v>52</v>
      </c>
      <c r="I2735" s="2" t="s">
        <v>53</v>
      </c>
      <c r="J2735" s="2" t="s">
        <v>464</v>
      </c>
      <c r="K2735" s="2" t="s">
        <v>55</v>
      </c>
      <c r="L2735" s="2" t="s">
        <v>51</v>
      </c>
      <c r="M2735" s="2" t="s">
        <v>91</v>
      </c>
      <c r="N2735" s="3">
        <v>317420.09</v>
      </c>
      <c r="O2735" s="3" t="s">
        <v>57</v>
      </c>
      <c r="P2735" s="4">
        <f>IF(O2735="吨",N2735*1000,IF(O2735="万立方米",N2735*10000,""))</f>
        <v>317420090.0</v>
      </c>
      <c r="Q2735" s="2" t="s">
        <v>58</v>
      </c>
      <c r="R2735" s="2" t="s">
        <v>59</v>
      </c>
      <c r="S2735" s="2" t="s">
        <v>92</v>
      </c>
      <c r="T2735" s="2" t="s">
        <v>88</v>
      </c>
      <c r="U2735" s="4">
        <f>0.75</f>
        <v>0.75</v>
      </c>
      <c r="V2735" s="2" t="s">
        <v>62</v>
      </c>
      <c r="W2735" s="2" t="s">
        <v>93</v>
      </c>
      <c r="X2735" s="2" t="s">
        <v>64</v>
      </c>
      <c r="Y2735" s="2" t="s">
        <v>65</v>
      </c>
      <c r="Z2735" s="2">
        <v>0</v>
      </c>
      <c r="AA2735" s="2"/>
      <c r="AB2735" s="2"/>
      <c r="AC2735" s="4">
        <f>P2735*U2735/1000000</f>
        <v>238.0650675</v>
      </c>
      <c r="AD2735" s="4">
        <f>AC2735*(1-Z2735/100)</f>
        <v>238.0650675</v>
      </c>
      <c r="AE2735" s="2" t="s">
        <v>66</v>
      </c>
      <c r="AF2735" s="2" t="s">
        <v>67</v>
      </c>
      <c r="AG2735" s="2" t="s">
        <v>68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3368</v>
      </c>
      <c r="B2736" s="2" t="s">
        <v>3362</v>
      </c>
      <c r="C2736" s="2" t="s">
        <v>47</v>
      </c>
      <c r="D2736" s="2" t="s">
        <v>463</v>
      </c>
      <c r="E2736" s="2" t="s">
        <v>377</v>
      </c>
      <c r="F2736" s="2" t="s">
        <v>178</v>
      </c>
      <c r="G2736" s="2" t="s">
        <v>51</v>
      </c>
      <c r="H2736" s="2" t="s">
        <v>52</v>
      </c>
      <c r="I2736" s="2" t="s">
        <v>53</v>
      </c>
      <c r="J2736" s="2" t="s">
        <v>464</v>
      </c>
      <c r="K2736" s="2" t="s">
        <v>55</v>
      </c>
      <c r="L2736" s="2" t="s">
        <v>51</v>
      </c>
      <c r="M2736" s="2" t="s">
        <v>95</v>
      </c>
      <c r="N2736" s="3">
        <v>317420.09</v>
      </c>
      <c r="O2736" s="3" t="s">
        <v>57</v>
      </c>
      <c r="P2736" s="4">
        <f>IF(O2736="吨",N2736*1000,IF(O2736="万立方米",N2736*10000,""))</f>
        <v>317420090.0</v>
      </c>
      <c r="Q2736" s="2" t="s">
        <v>58</v>
      </c>
      <c r="R2736" s="2" t="s">
        <v>59</v>
      </c>
      <c r="S2736" s="2" t="s">
        <v>96</v>
      </c>
      <c r="T2736" s="2" t="s">
        <v>97</v>
      </c>
      <c r="U2736" s="4">
        <f>1.7</f>
        <v>1.7</v>
      </c>
      <c r="V2736" s="2" t="s">
        <v>62</v>
      </c>
      <c r="W2736" s="2" t="s">
        <v>98</v>
      </c>
      <c r="X2736" s="2" t="s">
        <v>64</v>
      </c>
      <c r="Y2736" s="2" t="s">
        <v>65</v>
      </c>
      <c r="Z2736" s="2">
        <v>0</v>
      </c>
      <c r="AA2736" s="2"/>
      <c r="AB2736" s="2"/>
      <c r="AC2736" s="4">
        <f>P2736*U2736/1000000</f>
        <v>539.614153</v>
      </c>
      <c r="AD2736" s="4">
        <f>AC2736*(1-Z2736/100)</f>
        <v>539.614153</v>
      </c>
      <c r="AE2736" s="2" t="s">
        <v>66</v>
      </c>
      <c r="AF2736" s="2" t="s">
        <v>67</v>
      </c>
      <c r="AG2736" s="2" t="s">
        <v>68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3369</v>
      </c>
      <c r="B2737" s="2" t="s">
        <v>3362</v>
      </c>
      <c r="C2737" s="2" t="s">
        <v>47</v>
      </c>
      <c r="D2737" s="2" t="s">
        <v>463</v>
      </c>
      <c r="E2737" s="2" t="s">
        <v>377</v>
      </c>
      <c r="F2737" s="2" t="s">
        <v>178</v>
      </c>
      <c r="G2737" s="2" t="s">
        <v>51</v>
      </c>
      <c r="H2737" s="2" t="s">
        <v>52</v>
      </c>
      <c r="I2737" s="2" t="s">
        <v>53</v>
      </c>
      <c r="J2737" s="2" t="s">
        <v>464</v>
      </c>
      <c r="K2737" s="2" t="s">
        <v>55</v>
      </c>
      <c r="L2737" s="2" t="s">
        <v>51</v>
      </c>
      <c r="M2737" s="2" t="s">
        <v>100</v>
      </c>
      <c r="N2737" s="3">
        <v>317420.09</v>
      </c>
      <c r="O2737" s="3" t="s">
        <v>57</v>
      </c>
      <c r="P2737" s="4">
        <f>IF(O2737="吨",N2737*1000,IF(O2737="万立方米",N2737*10000,""))</f>
        <v>317420090.0</v>
      </c>
      <c r="Q2737" s="2" t="s">
        <v>58</v>
      </c>
      <c r="R2737" s="2" t="s">
        <v>59</v>
      </c>
      <c r="S2737" s="2" t="s">
        <v>101</v>
      </c>
      <c r="T2737" s="2" t="s">
        <v>75</v>
      </c>
      <c r="U2737" s="4">
        <f>0.12</f>
        <v>0.12</v>
      </c>
      <c r="V2737" s="2" t="s">
        <v>62</v>
      </c>
      <c r="W2737" s="2" t="s">
        <v>102</v>
      </c>
      <c r="X2737" s="2" t="s">
        <v>64</v>
      </c>
      <c r="Y2737" s="2" t="s">
        <v>65</v>
      </c>
      <c r="Z2737" s="2">
        <v>0</v>
      </c>
      <c r="AA2737" s="2"/>
      <c r="AB2737" s="2"/>
      <c r="AC2737" s="4">
        <f>P2737*U2737/1000000</f>
        <v>38.090410799999994</v>
      </c>
      <c r="AD2737" s="4">
        <f>AC2737*(1-Z2737/100)</f>
        <v>38.090410799999994</v>
      </c>
      <c r="AE2737" s="2" t="s">
        <v>66</v>
      </c>
      <c r="AF2737" s="2" t="s">
        <v>67</v>
      </c>
      <c r="AG2737" s="2" t="s">
        <v>68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3370</v>
      </c>
      <c r="B2738" s="2" t="s">
        <v>3362</v>
      </c>
      <c r="C2738" s="2" t="s">
        <v>47</v>
      </c>
      <c r="D2738" s="2" t="s">
        <v>463</v>
      </c>
      <c r="E2738" s="2" t="s">
        <v>377</v>
      </c>
      <c r="F2738" s="2" t="s">
        <v>178</v>
      </c>
      <c r="G2738" s="2" t="s">
        <v>51</v>
      </c>
      <c r="H2738" s="2" t="s">
        <v>52</v>
      </c>
      <c r="I2738" s="2"/>
      <c r="J2738" s="2"/>
      <c r="K2738" s="2" t="s">
        <v>147</v>
      </c>
      <c r="L2738" s="2" t="s">
        <v>148</v>
      </c>
      <c r="M2738" s="2" t="s">
        <v>104</v>
      </c>
      <c r="N2738" s="3"/>
      <c r="O2738" s="3"/>
      <c r="P2738" s="4">
        <v>317420090.0</v>
      </c>
      <c r="Q2738" s="2" t="s">
        <v>105</v>
      </c>
      <c r="R2738" s="2" t="s">
        <v>106</v>
      </c>
      <c r="S2738" s="2" t="s">
        <v>107</v>
      </c>
      <c r="T2738" s="2" t="s">
        <v>108</v>
      </c>
      <c r="U2738" s="4">
        <f>0.0</f>
        <v>0.0</v>
      </c>
      <c r="V2738" s="2" t="s">
        <v>109</v>
      </c>
      <c r="W2738" s="2" t="s">
        <v>110</v>
      </c>
      <c r="X2738" s="2"/>
      <c r="Y2738" s="2" t="s">
        <v>65</v>
      </c>
      <c r="Z2738" s="2">
        <v>0</v>
      </c>
      <c r="AA2738" s="2"/>
      <c r="AB2738" s="2"/>
      <c r="AC2738" s="4">
        <f>P2738*U2738/1000000</f>
        <v>0.0</v>
      </c>
      <c r="AD2738" s="4">
        <f>AC2738*(1-Z2738/100)</f>
        <v>0.0</v>
      </c>
      <c r="AE2738" s="2" t="s">
        <v>66</v>
      </c>
      <c r="AF2738" s="2" t="s">
        <v>67</v>
      </c>
      <c r="AG2738" s="2" t="s">
        <v>68</v>
      </c>
      <c r="AH2738" s="2" t="s">
        <v>69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3371</v>
      </c>
      <c r="B2739" s="2" t="s">
        <v>3372</v>
      </c>
      <c r="C2739" s="2" t="s">
        <v>47</v>
      </c>
      <c r="D2739" s="2" t="s">
        <v>3373</v>
      </c>
      <c r="E2739" s="2" t="s">
        <v>744</v>
      </c>
      <c r="F2739" s="2" t="s">
        <v>50</v>
      </c>
      <c r="G2739" s="2" t="s">
        <v>51</v>
      </c>
      <c r="H2739" s="2" t="s">
        <v>138</v>
      </c>
      <c r="I2739" s="2" t="s">
        <v>53</v>
      </c>
      <c r="J2739" s="2" t="s">
        <v>1406</v>
      </c>
      <c r="K2739" s="2" t="s">
        <v>55</v>
      </c>
      <c r="L2739" s="2" t="s">
        <v>51</v>
      </c>
      <c r="M2739" s="2" t="s">
        <v>56</v>
      </c>
      <c r="N2739" s="3">
        <v>2828111.76</v>
      </c>
      <c r="O2739" s="3" t="s">
        <v>57</v>
      </c>
      <c r="P2739" s="4">
        <f>IF(O2739="吨",N2739*1000,IF(O2739="万立方米",N2739*10000,""))</f>
        <v>2828111760.0</v>
      </c>
      <c r="Q2739" s="2" t="s">
        <v>58</v>
      </c>
      <c r="R2739" s="2" t="s">
        <v>59</v>
      </c>
      <c r="S2739" s="2" t="s">
        <v>60</v>
      </c>
      <c r="T2739" s="2" t="s">
        <v>61</v>
      </c>
      <c r="U2739" s="4">
        <f>0.06</f>
        <v>0.06</v>
      </c>
      <c r="V2739" s="2" t="s">
        <v>62</v>
      </c>
      <c r="W2739" s="2" t="s">
        <v>63</v>
      </c>
      <c r="X2739" s="2" t="s">
        <v>64</v>
      </c>
      <c r="Y2739" s="2" t="s">
        <v>65</v>
      </c>
      <c r="Z2739" s="2">
        <v>0</v>
      </c>
      <c r="AA2739" s="2"/>
      <c r="AB2739" s="2"/>
      <c r="AC2739" s="4">
        <f>P2739*U2739/1000000</f>
        <v>169.68670559999998</v>
      </c>
      <c r="AD2739" s="4">
        <f>AC2739*(1-Z2739/100)</f>
        <v>169.68670559999998</v>
      </c>
      <c r="AE2739" s="2" t="s">
        <v>66</v>
      </c>
      <c r="AF2739" s="2" t="s">
        <v>67</v>
      </c>
      <c r="AG2739" s="2" t="s">
        <v>68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3374</v>
      </c>
      <c r="B2740" s="2" t="s">
        <v>3372</v>
      </c>
      <c r="C2740" s="2" t="s">
        <v>47</v>
      </c>
      <c r="D2740" s="2" t="s">
        <v>3373</v>
      </c>
      <c r="E2740" s="2" t="s">
        <v>744</v>
      </c>
      <c r="F2740" s="2" t="s">
        <v>50</v>
      </c>
      <c r="G2740" s="2" t="s">
        <v>51</v>
      </c>
      <c r="H2740" s="2" t="s">
        <v>138</v>
      </c>
      <c r="I2740" s="2" t="s">
        <v>53</v>
      </c>
      <c r="J2740" s="2" t="s">
        <v>1406</v>
      </c>
      <c r="K2740" s="2" t="s">
        <v>55</v>
      </c>
      <c r="L2740" s="2" t="s">
        <v>51</v>
      </c>
      <c r="M2740" s="2" t="s">
        <v>73</v>
      </c>
      <c r="N2740" s="3">
        <v>2828111.76</v>
      </c>
      <c r="O2740" s="3" t="s">
        <v>57</v>
      </c>
      <c r="P2740" s="4">
        <f>IF(O2740="吨",N2740*1000,IF(O2740="万立方米",N2740*10000,""))</f>
        <v>2828111760.0</v>
      </c>
      <c r="Q2740" s="2" t="s">
        <v>58</v>
      </c>
      <c r="R2740" s="2" t="s">
        <v>59</v>
      </c>
      <c r="S2740" s="2" t="s">
        <v>74</v>
      </c>
      <c r="T2740" s="2" t="s">
        <v>75</v>
      </c>
      <c r="U2740" s="4">
        <f>1.5</f>
        <v>1.5</v>
      </c>
      <c r="V2740" s="2" t="s">
        <v>62</v>
      </c>
      <c r="W2740" s="2" t="s">
        <v>76</v>
      </c>
      <c r="X2740" s="2" t="s">
        <v>64</v>
      </c>
      <c r="Y2740" s="2" t="s">
        <v>65</v>
      </c>
      <c r="Z2740" s="2">
        <v>0</v>
      </c>
      <c r="AA2740" s="2"/>
      <c r="AB2740" s="2"/>
      <c r="AC2740" s="4">
        <f>P2740*U2740/1000000</f>
        <v>4242.16764</v>
      </c>
      <c r="AD2740" s="4">
        <f>AC2740*(1-Z2740/100)</f>
        <v>4242.16764</v>
      </c>
      <c r="AE2740" s="2" t="s">
        <v>66</v>
      </c>
      <c r="AF2740" s="2" t="s">
        <v>67</v>
      </c>
      <c r="AG2740" s="2" t="s">
        <v>68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3375</v>
      </c>
      <c r="B2741" s="2" t="s">
        <v>3372</v>
      </c>
      <c r="C2741" s="2" t="s">
        <v>47</v>
      </c>
      <c r="D2741" s="2" t="s">
        <v>3373</v>
      </c>
      <c r="E2741" s="2" t="s">
        <v>744</v>
      </c>
      <c r="F2741" s="2" t="s">
        <v>50</v>
      </c>
      <c r="G2741" s="2" t="s">
        <v>51</v>
      </c>
      <c r="H2741" s="2" t="s">
        <v>138</v>
      </c>
      <c r="I2741" s="2" t="s">
        <v>53</v>
      </c>
      <c r="J2741" s="2" t="s">
        <v>1406</v>
      </c>
      <c r="K2741" s="2" t="s">
        <v>55</v>
      </c>
      <c r="L2741" s="2" t="s">
        <v>51</v>
      </c>
      <c r="M2741" s="2" t="s">
        <v>78</v>
      </c>
      <c r="N2741" s="3">
        <v>2828111.76</v>
      </c>
      <c r="O2741" s="3" t="s">
        <v>57</v>
      </c>
      <c r="P2741" s="4">
        <f>IF(O2741="吨",N2741*1000,IF(O2741="万立方米",N2741*10000,""))</f>
        <v>2828111760.0</v>
      </c>
      <c r="Q2741" s="2" t="s">
        <v>58</v>
      </c>
      <c r="R2741" s="2" t="s">
        <v>59</v>
      </c>
      <c r="S2741" s="2" t="s">
        <v>79</v>
      </c>
      <c r="T2741" s="2" t="s">
        <v>75</v>
      </c>
      <c r="U2741" s="4">
        <f>6.0</f>
        <v>6.0</v>
      </c>
      <c r="V2741" s="2" t="s">
        <v>62</v>
      </c>
      <c r="W2741" s="2" t="s">
        <v>80</v>
      </c>
      <c r="X2741" s="2" t="s">
        <v>64</v>
      </c>
      <c r="Y2741" s="2" t="s">
        <v>65</v>
      </c>
      <c r="Z2741" s="2">
        <v>0</v>
      </c>
      <c r="AA2741" s="2"/>
      <c r="AB2741" s="2"/>
      <c r="AC2741" s="4">
        <f>P2741*U2741/1000000</f>
        <v>16968.67056</v>
      </c>
      <c r="AD2741" s="4">
        <f>AC2741*(1-Z2741/100)</f>
        <v>16968.67056</v>
      </c>
      <c r="AE2741" s="2" t="s">
        <v>66</v>
      </c>
      <c r="AF2741" s="2" t="s">
        <v>67</v>
      </c>
      <c r="AG2741" s="2" t="s">
        <v>68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3376</v>
      </c>
      <c r="B2742" s="2" t="s">
        <v>3372</v>
      </c>
      <c r="C2742" s="2" t="s">
        <v>47</v>
      </c>
      <c r="D2742" s="2" t="s">
        <v>3373</v>
      </c>
      <c r="E2742" s="2" t="s">
        <v>744</v>
      </c>
      <c r="F2742" s="2" t="s">
        <v>50</v>
      </c>
      <c r="G2742" s="2" t="s">
        <v>51</v>
      </c>
      <c r="H2742" s="2" t="s">
        <v>138</v>
      </c>
      <c r="I2742" s="2" t="s">
        <v>53</v>
      </c>
      <c r="J2742" s="2" t="s">
        <v>1406</v>
      </c>
      <c r="K2742" s="2" t="s">
        <v>55</v>
      </c>
      <c r="L2742" s="2" t="s">
        <v>51</v>
      </c>
      <c r="M2742" s="2" t="s">
        <v>82</v>
      </c>
      <c r="N2742" s="3">
        <v>2828111.76</v>
      </c>
      <c r="O2742" s="3" t="s">
        <v>57</v>
      </c>
      <c r="P2742" s="4">
        <f>IF(O2742="吨",N2742*1000,IF(O2742="万立方米",N2742*10000,""))</f>
        <v>2828111760.0</v>
      </c>
      <c r="Q2742" s="2" t="s">
        <v>58</v>
      </c>
      <c r="R2742" s="2" t="s">
        <v>59</v>
      </c>
      <c r="S2742" s="2" t="s">
        <v>83</v>
      </c>
      <c r="T2742" s="2" t="s">
        <v>61</v>
      </c>
      <c r="U2742" s="4">
        <f>0.35</f>
        <v>0.35</v>
      </c>
      <c r="V2742" s="2" t="s">
        <v>62</v>
      </c>
      <c r="W2742" s="2" t="s">
        <v>84</v>
      </c>
      <c r="X2742" s="2" t="s">
        <v>64</v>
      </c>
      <c r="Y2742" s="2" t="s">
        <v>65</v>
      </c>
      <c r="Z2742" s="2">
        <v>0</v>
      </c>
      <c r="AA2742" s="2"/>
      <c r="AB2742" s="2"/>
      <c r="AC2742" s="4">
        <f>P2742*U2742/1000000</f>
        <v>989.8391159999999</v>
      </c>
      <c r="AD2742" s="4">
        <f>AC2742*(1-Z2742/100)</f>
        <v>989.8391159999999</v>
      </c>
      <c r="AE2742" s="2" t="s">
        <v>66</v>
      </c>
      <c r="AF2742" s="2" t="s">
        <v>67</v>
      </c>
      <c r="AG2742" s="2" t="s">
        <v>68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3377</v>
      </c>
      <c r="B2743" s="2" t="s">
        <v>3372</v>
      </c>
      <c r="C2743" s="2" t="s">
        <v>47</v>
      </c>
      <c r="D2743" s="2" t="s">
        <v>3373</v>
      </c>
      <c r="E2743" s="2" t="s">
        <v>744</v>
      </c>
      <c r="F2743" s="2" t="s">
        <v>50</v>
      </c>
      <c r="G2743" s="2" t="s">
        <v>51</v>
      </c>
      <c r="H2743" s="2" t="s">
        <v>138</v>
      </c>
      <c r="I2743" s="2" t="s">
        <v>53</v>
      </c>
      <c r="J2743" s="2" t="s">
        <v>1406</v>
      </c>
      <c r="K2743" s="2" t="s">
        <v>55</v>
      </c>
      <c r="L2743" s="2" t="s">
        <v>51</v>
      </c>
      <c r="M2743" s="2" t="s">
        <v>86</v>
      </c>
      <c r="N2743" s="3">
        <v>2828111.76</v>
      </c>
      <c r="O2743" s="3" t="s">
        <v>57</v>
      </c>
      <c r="P2743" s="4">
        <f>IF(O2743="吨",N2743*1000,IF(O2743="万立方米",N2743*10000,""))</f>
        <v>2828111760.0</v>
      </c>
      <c r="Q2743" s="2" t="s">
        <v>58</v>
      </c>
      <c r="R2743" s="2" t="s">
        <v>59</v>
      </c>
      <c r="S2743" s="2" t="s">
        <v>87</v>
      </c>
      <c r="T2743" s="2" t="s">
        <v>88</v>
      </c>
      <c r="U2743" s="4">
        <f>0.75</f>
        <v>0.75</v>
      </c>
      <c r="V2743" s="2" t="s">
        <v>62</v>
      </c>
      <c r="W2743" s="2" t="s">
        <v>89</v>
      </c>
      <c r="X2743" s="2" t="s">
        <v>64</v>
      </c>
      <c r="Y2743" s="2" t="s">
        <v>65</v>
      </c>
      <c r="Z2743" s="2">
        <v>0</v>
      </c>
      <c r="AA2743" s="2"/>
      <c r="AB2743" s="2"/>
      <c r="AC2743" s="4">
        <f>P2743*U2743/1000000</f>
        <v>2121.08382</v>
      </c>
      <c r="AD2743" s="4">
        <f>AC2744*(1-AA2743/100)+(AC2743-AC2744)*(1-AB2743/100)</f>
        <v>2121.08382</v>
      </c>
      <c r="AE2743" s="2" t="s">
        <v>66</v>
      </c>
      <c r="AF2743" s="2" t="s">
        <v>67</v>
      </c>
      <c r="AG2743" s="2" t="s">
        <v>68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3378</v>
      </c>
      <c r="B2744" s="2" t="s">
        <v>3372</v>
      </c>
      <c r="C2744" s="2" t="s">
        <v>47</v>
      </c>
      <c r="D2744" s="2" t="s">
        <v>3373</v>
      </c>
      <c r="E2744" s="2" t="s">
        <v>744</v>
      </c>
      <c r="F2744" s="2" t="s">
        <v>50</v>
      </c>
      <c r="G2744" s="2" t="s">
        <v>51</v>
      </c>
      <c r="H2744" s="2" t="s">
        <v>138</v>
      </c>
      <c r="I2744" s="2" t="s">
        <v>53</v>
      </c>
      <c r="J2744" s="2" t="s">
        <v>1406</v>
      </c>
      <c r="K2744" s="2" t="s">
        <v>55</v>
      </c>
      <c r="L2744" s="2" t="s">
        <v>51</v>
      </c>
      <c r="M2744" s="2" t="s">
        <v>91</v>
      </c>
      <c r="N2744" s="3">
        <v>2828111.76</v>
      </c>
      <c r="O2744" s="3" t="s">
        <v>57</v>
      </c>
      <c r="P2744" s="4">
        <f>IF(O2744="吨",N2744*1000,IF(O2744="万立方米",N2744*10000,""))</f>
        <v>2828111760.0</v>
      </c>
      <c r="Q2744" s="2" t="s">
        <v>58</v>
      </c>
      <c r="R2744" s="2" t="s">
        <v>59</v>
      </c>
      <c r="S2744" s="2" t="s">
        <v>92</v>
      </c>
      <c r="T2744" s="2" t="s">
        <v>88</v>
      </c>
      <c r="U2744" s="4">
        <f>0.75</f>
        <v>0.75</v>
      </c>
      <c r="V2744" s="2" t="s">
        <v>62</v>
      </c>
      <c r="W2744" s="2" t="s">
        <v>93</v>
      </c>
      <c r="X2744" s="2" t="s">
        <v>64</v>
      </c>
      <c r="Y2744" s="2" t="s">
        <v>65</v>
      </c>
      <c r="Z2744" s="2">
        <v>0</v>
      </c>
      <c r="AA2744" s="2"/>
      <c r="AB2744" s="2"/>
      <c r="AC2744" s="4">
        <f>P2744*U2744/1000000</f>
        <v>2121.08382</v>
      </c>
      <c r="AD2744" s="4">
        <f>AC2744*(1-Z2744/100)</f>
        <v>2121.08382</v>
      </c>
      <c r="AE2744" s="2" t="s">
        <v>66</v>
      </c>
      <c r="AF2744" s="2" t="s">
        <v>67</v>
      </c>
      <c r="AG2744" s="2" t="s">
        <v>68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3379</v>
      </c>
      <c r="B2745" s="2" t="s">
        <v>3372</v>
      </c>
      <c r="C2745" s="2" t="s">
        <v>47</v>
      </c>
      <c r="D2745" s="2" t="s">
        <v>3373</v>
      </c>
      <c r="E2745" s="2" t="s">
        <v>744</v>
      </c>
      <c r="F2745" s="2" t="s">
        <v>50</v>
      </c>
      <c r="G2745" s="2" t="s">
        <v>51</v>
      </c>
      <c r="H2745" s="2" t="s">
        <v>138</v>
      </c>
      <c r="I2745" s="2" t="s">
        <v>53</v>
      </c>
      <c r="J2745" s="2" t="s">
        <v>1406</v>
      </c>
      <c r="K2745" s="2" t="s">
        <v>55</v>
      </c>
      <c r="L2745" s="2" t="s">
        <v>51</v>
      </c>
      <c r="M2745" s="2" t="s">
        <v>95</v>
      </c>
      <c r="N2745" s="3">
        <v>2828111.76</v>
      </c>
      <c r="O2745" s="3" t="s">
        <v>57</v>
      </c>
      <c r="P2745" s="4">
        <f>IF(O2745="吨",N2745*1000,IF(O2745="万立方米",N2745*10000,""))</f>
        <v>2828111760.0</v>
      </c>
      <c r="Q2745" s="2" t="s">
        <v>58</v>
      </c>
      <c r="R2745" s="2" t="s">
        <v>59</v>
      </c>
      <c r="S2745" s="2" t="s">
        <v>96</v>
      </c>
      <c r="T2745" s="2" t="s">
        <v>97</v>
      </c>
      <c r="U2745" s="4">
        <f>1.7</f>
        <v>1.7</v>
      </c>
      <c r="V2745" s="2" t="s">
        <v>62</v>
      </c>
      <c r="W2745" s="2" t="s">
        <v>98</v>
      </c>
      <c r="X2745" s="2" t="s">
        <v>64</v>
      </c>
      <c r="Y2745" s="2" t="s">
        <v>65</v>
      </c>
      <c r="Z2745" s="2">
        <v>0</v>
      </c>
      <c r="AA2745" s="2"/>
      <c r="AB2745" s="2"/>
      <c r="AC2745" s="4">
        <f>P2745*U2745/1000000</f>
        <v>4807.789992</v>
      </c>
      <c r="AD2745" s="4">
        <f>AC2745*(1-Z2745/100)</f>
        <v>4807.789992</v>
      </c>
      <c r="AE2745" s="2" t="s">
        <v>66</v>
      </c>
      <c r="AF2745" s="2" t="s">
        <v>67</v>
      </c>
      <c r="AG2745" s="2" t="s">
        <v>68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3380</v>
      </c>
      <c r="B2746" s="2" t="s">
        <v>3372</v>
      </c>
      <c r="C2746" s="2" t="s">
        <v>47</v>
      </c>
      <c r="D2746" s="2" t="s">
        <v>3373</v>
      </c>
      <c r="E2746" s="2" t="s">
        <v>744</v>
      </c>
      <c r="F2746" s="2" t="s">
        <v>50</v>
      </c>
      <c r="G2746" s="2" t="s">
        <v>51</v>
      </c>
      <c r="H2746" s="2" t="s">
        <v>138</v>
      </c>
      <c r="I2746" s="2" t="s">
        <v>53</v>
      </c>
      <c r="J2746" s="2" t="s">
        <v>1406</v>
      </c>
      <c r="K2746" s="2" t="s">
        <v>55</v>
      </c>
      <c r="L2746" s="2" t="s">
        <v>51</v>
      </c>
      <c r="M2746" s="2" t="s">
        <v>100</v>
      </c>
      <c r="N2746" s="3">
        <v>2828111.76</v>
      </c>
      <c r="O2746" s="3" t="s">
        <v>57</v>
      </c>
      <c r="P2746" s="4">
        <f>IF(O2746="吨",N2746*1000,IF(O2746="万立方米",N2746*10000,""))</f>
        <v>2828111760.0</v>
      </c>
      <c r="Q2746" s="2" t="s">
        <v>58</v>
      </c>
      <c r="R2746" s="2" t="s">
        <v>59</v>
      </c>
      <c r="S2746" s="2" t="s">
        <v>101</v>
      </c>
      <c r="T2746" s="2" t="s">
        <v>75</v>
      </c>
      <c r="U2746" s="4">
        <f>0.12</f>
        <v>0.12</v>
      </c>
      <c r="V2746" s="2" t="s">
        <v>62</v>
      </c>
      <c r="W2746" s="2" t="s">
        <v>102</v>
      </c>
      <c r="X2746" s="2" t="s">
        <v>64</v>
      </c>
      <c r="Y2746" s="2" t="s">
        <v>65</v>
      </c>
      <c r="Z2746" s="2">
        <v>0</v>
      </c>
      <c r="AA2746" s="2"/>
      <c r="AB2746" s="2"/>
      <c r="AC2746" s="4">
        <f>P2746*U2746/1000000</f>
        <v>339.37341119999996</v>
      </c>
      <c r="AD2746" s="4">
        <f>AC2746*(1-Z2746/100)</f>
        <v>339.37341119999996</v>
      </c>
      <c r="AE2746" s="2" t="s">
        <v>66</v>
      </c>
      <c r="AF2746" s="2" t="s">
        <v>67</v>
      </c>
      <c r="AG2746" s="2" t="s">
        <v>68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3381</v>
      </c>
      <c r="B2747" s="2" t="s">
        <v>3372</v>
      </c>
      <c r="C2747" s="2" t="s">
        <v>47</v>
      </c>
      <c r="D2747" s="2" t="s">
        <v>3373</v>
      </c>
      <c r="E2747" s="2" t="s">
        <v>744</v>
      </c>
      <c r="F2747" s="2" t="s">
        <v>50</v>
      </c>
      <c r="G2747" s="2" t="s">
        <v>51</v>
      </c>
      <c r="H2747" s="2" t="s">
        <v>138</v>
      </c>
      <c r="I2747" s="2" t="s">
        <v>161</v>
      </c>
      <c r="J2747" s="2" t="s">
        <v>279</v>
      </c>
      <c r="K2747" s="2" t="s">
        <v>55</v>
      </c>
      <c r="L2747" s="2" t="s">
        <v>51</v>
      </c>
      <c r="M2747" s="2" t="s">
        <v>56</v>
      </c>
      <c r="N2747" s="3">
        <v>327.67</v>
      </c>
      <c r="O2747" s="3" t="s">
        <v>57</v>
      </c>
      <c r="P2747" s="4">
        <f>IF(O2747="吨",N2747*1000,IF(O2747="万立方米",N2747*10000,""))</f>
        <v>327670.0</v>
      </c>
      <c r="Q2747" s="2" t="s">
        <v>58</v>
      </c>
      <c r="R2747" s="2" t="s">
        <v>59</v>
      </c>
      <c r="S2747" s="2" t="s">
        <v>60</v>
      </c>
      <c r="T2747" s="2" t="s">
        <v>61</v>
      </c>
      <c r="U2747" s="4">
        <f>0.06</f>
        <v>0.06</v>
      </c>
      <c r="V2747" s="2" t="s">
        <v>62</v>
      </c>
      <c r="W2747" s="2" t="s">
        <v>63</v>
      </c>
      <c r="X2747" s="2" t="s">
        <v>64</v>
      </c>
      <c r="Y2747" s="2" t="s">
        <v>65</v>
      </c>
      <c r="Z2747" s="2">
        <v>0</v>
      </c>
      <c r="AA2747" s="2"/>
      <c r="AB2747" s="2"/>
      <c r="AC2747" s="4">
        <f>P2747*U2747/1000000</f>
        <v>0.0196602</v>
      </c>
      <c r="AD2747" s="4">
        <f>AC2747*(1-Z2747/100)</f>
        <v>0.0196602</v>
      </c>
      <c r="AE2747" s="2" t="s">
        <v>66</v>
      </c>
      <c r="AF2747" s="2" t="s">
        <v>67</v>
      </c>
      <c r="AG2747" s="2" t="s">
        <v>68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3382</v>
      </c>
      <c r="B2748" s="2" t="s">
        <v>3372</v>
      </c>
      <c r="C2748" s="2" t="s">
        <v>47</v>
      </c>
      <c r="D2748" s="2" t="s">
        <v>3373</v>
      </c>
      <c r="E2748" s="2" t="s">
        <v>744</v>
      </c>
      <c r="F2748" s="2" t="s">
        <v>50</v>
      </c>
      <c r="G2748" s="2" t="s">
        <v>51</v>
      </c>
      <c r="H2748" s="2" t="s">
        <v>138</v>
      </c>
      <c r="I2748" s="2" t="s">
        <v>161</v>
      </c>
      <c r="J2748" s="2" t="s">
        <v>279</v>
      </c>
      <c r="K2748" s="2" t="s">
        <v>55</v>
      </c>
      <c r="L2748" s="2" t="s">
        <v>51</v>
      </c>
      <c r="M2748" s="2" t="s">
        <v>73</v>
      </c>
      <c r="N2748" s="3">
        <v>327.67</v>
      </c>
      <c r="O2748" s="3" t="s">
        <v>57</v>
      </c>
      <c r="P2748" s="4">
        <f>IF(O2748="吨",N2748*1000,IF(O2748="万立方米",N2748*10000,""))</f>
        <v>327670.0</v>
      </c>
      <c r="Q2748" s="2" t="s">
        <v>58</v>
      </c>
      <c r="R2748" s="2" t="s">
        <v>59</v>
      </c>
      <c r="S2748" s="2" t="s">
        <v>74</v>
      </c>
      <c r="T2748" s="2" t="s">
        <v>75</v>
      </c>
      <c r="U2748" s="4">
        <f>1.5</f>
        <v>1.5</v>
      </c>
      <c r="V2748" s="2" t="s">
        <v>62</v>
      </c>
      <c r="W2748" s="2" t="s">
        <v>76</v>
      </c>
      <c r="X2748" s="2" t="s">
        <v>64</v>
      </c>
      <c r="Y2748" s="2" t="s">
        <v>65</v>
      </c>
      <c r="Z2748" s="2">
        <v>0</v>
      </c>
      <c r="AA2748" s="2"/>
      <c r="AB2748" s="2"/>
      <c r="AC2748" s="4">
        <f>P2748*U2748/1000000</f>
        <v>0.491505</v>
      </c>
      <c r="AD2748" s="4">
        <f>AC2748*(1-Z2748/100)</f>
        <v>0.491505</v>
      </c>
      <c r="AE2748" s="2" t="s">
        <v>66</v>
      </c>
      <c r="AF2748" s="2" t="s">
        <v>67</v>
      </c>
      <c r="AG2748" s="2" t="s">
        <v>68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3383</v>
      </c>
      <c r="B2749" s="2" t="s">
        <v>3372</v>
      </c>
      <c r="C2749" s="2" t="s">
        <v>47</v>
      </c>
      <c r="D2749" s="2" t="s">
        <v>3373</v>
      </c>
      <c r="E2749" s="2" t="s">
        <v>744</v>
      </c>
      <c r="F2749" s="2" t="s">
        <v>50</v>
      </c>
      <c r="G2749" s="2" t="s">
        <v>51</v>
      </c>
      <c r="H2749" s="2" t="s">
        <v>138</v>
      </c>
      <c r="I2749" s="2" t="s">
        <v>161</v>
      </c>
      <c r="J2749" s="2" t="s">
        <v>279</v>
      </c>
      <c r="K2749" s="2" t="s">
        <v>55</v>
      </c>
      <c r="L2749" s="2" t="s">
        <v>51</v>
      </c>
      <c r="M2749" s="2" t="s">
        <v>78</v>
      </c>
      <c r="N2749" s="3">
        <v>327.67</v>
      </c>
      <c r="O2749" s="3" t="s">
        <v>57</v>
      </c>
      <c r="P2749" s="4">
        <f>IF(O2749="吨",N2749*1000,IF(O2749="万立方米",N2749*10000,""))</f>
        <v>327670.0</v>
      </c>
      <c r="Q2749" s="2" t="s">
        <v>58</v>
      </c>
      <c r="R2749" s="2" t="s">
        <v>59</v>
      </c>
      <c r="S2749" s="2" t="s">
        <v>79</v>
      </c>
      <c r="T2749" s="2" t="s">
        <v>75</v>
      </c>
      <c r="U2749" s="4">
        <f>6.0</f>
        <v>6.0</v>
      </c>
      <c r="V2749" s="2" t="s">
        <v>62</v>
      </c>
      <c r="W2749" s="2" t="s">
        <v>80</v>
      </c>
      <c r="X2749" s="2" t="s">
        <v>64</v>
      </c>
      <c r="Y2749" s="2" t="s">
        <v>65</v>
      </c>
      <c r="Z2749" s="2">
        <v>0</v>
      </c>
      <c r="AA2749" s="2"/>
      <c r="AB2749" s="2"/>
      <c r="AC2749" s="4">
        <f>P2749*U2749/1000000</f>
        <v>1.96602</v>
      </c>
      <c r="AD2749" s="4">
        <f>AC2749*(1-Z2749/100)</f>
        <v>1.96602</v>
      </c>
      <c r="AE2749" s="2" t="s">
        <v>66</v>
      </c>
      <c r="AF2749" s="2" t="s">
        <v>67</v>
      </c>
      <c r="AG2749" s="2" t="s">
        <v>68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3384</v>
      </c>
      <c r="B2750" s="2" t="s">
        <v>3372</v>
      </c>
      <c r="C2750" s="2" t="s">
        <v>47</v>
      </c>
      <c r="D2750" s="2" t="s">
        <v>3373</v>
      </c>
      <c r="E2750" s="2" t="s">
        <v>744</v>
      </c>
      <c r="F2750" s="2" t="s">
        <v>50</v>
      </c>
      <c r="G2750" s="2" t="s">
        <v>51</v>
      </c>
      <c r="H2750" s="2" t="s">
        <v>138</v>
      </c>
      <c r="I2750" s="2" t="s">
        <v>161</v>
      </c>
      <c r="J2750" s="2" t="s">
        <v>279</v>
      </c>
      <c r="K2750" s="2" t="s">
        <v>55</v>
      </c>
      <c r="L2750" s="2" t="s">
        <v>51</v>
      </c>
      <c r="M2750" s="2" t="s">
        <v>82</v>
      </c>
      <c r="N2750" s="3">
        <v>327.67</v>
      </c>
      <c r="O2750" s="3" t="s">
        <v>57</v>
      </c>
      <c r="P2750" s="4">
        <f>IF(O2750="吨",N2750*1000,IF(O2750="万立方米",N2750*10000,""))</f>
        <v>327670.0</v>
      </c>
      <c r="Q2750" s="2" t="s">
        <v>58</v>
      </c>
      <c r="R2750" s="2" t="s">
        <v>59</v>
      </c>
      <c r="S2750" s="2" t="s">
        <v>83</v>
      </c>
      <c r="T2750" s="2" t="s">
        <v>61</v>
      </c>
      <c r="U2750" s="4">
        <f>0.35</f>
        <v>0.35</v>
      </c>
      <c r="V2750" s="2" t="s">
        <v>62</v>
      </c>
      <c r="W2750" s="2" t="s">
        <v>84</v>
      </c>
      <c r="X2750" s="2" t="s">
        <v>64</v>
      </c>
      <c r="Y2750" s="2" t="s">
        <v>65</v>
      </c>
      <c r="Z2750" s="2">
        <v>0</v>
      </c>
      <c r="AA2750" s="2"/>
      <c r="AB2750" s="2"/>
      <c r="AC2750" s="4">
        <f>P2750*U2750/1000000</f>
        <v>0.1146845</v>
      </c>
      <c r="AD2750" s="4">
        <f>AC2750*(1-Z2750/100)</f>
        <v>0.1146845</v>
      </c>
      <c r="AE2750" s="2" t="s">
        <v>66</v>
      </c>
      <c r="AF2750" s="2" t="s">
        <v>67</v>
      </c>
      <c r="AG2750" s="2" t="s">
        <v>68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3385</v>
      </c>
      <c r="B2751" s="2" t="s">
        <v>3372</v>
      </c>
      <c r="C2751" s="2" t="s">
        <v>47</v>
      </c>
      <c r="D2751" s="2" t="s">
        <v>3373</v>
      </c>
      <c r="E2751" s="2" t="s">
        <v>744</v>
      </c>
      <c r="F2751" s="2" t="s">
        <v>50</v>
      </c>
      <c r="G2751" s="2" t="s">
        <v>51</v>
      </c>
      <c r="H2751" s="2" t="s">
        <v>138</v>
      </c>
      <c r="I2751" s="2" t="s">
        <v>161</v>
      </c>
      <c r="J2751" s="2" t="s">
        <v>279</v>
      </c>
      <c r="K2751" s="2" t="s">
        <v>55</v>
      </c>
      <c r="L2751" s="2" t="s">
        <v>51</v>
      </c>
      <c r="M2751" s="2" t="s">
        <v>86</v>
      </c>
      <c r="N2751" s="3">
        <v>327.67</v>
      </c>
      <c r="O2751" s="3" t="s">
        <v>57</v>
      </c>
      <c r="P2751" s="4">
        <f>IF(O2751="吨",N2751*1000,IF(O2751="万立方米",N2751*10000,""))</f>
        <v>327670.0</v>
      </c>
      <c r="Q2751" s="2" t="s">
        <v>58</v>
      </c>
      <c r="R2751" s="2" t="s">
        <v>59</v>
      </c>
      <c r="S2751" s="2" t="s">
        <v>87</v>
      </c>
      <c r="T2751" s="2" t="s">
        <v>88</v>
      </c>
      <c r="U2751" s="4">
        <f>0.75</f>
        <v>0.75</v>
      </c>
      <c r="V2751" s="2" t="s">
        <v>62</v>
      </c>
      <c r="W2751" s="2" t="s">
        <v>89</v>
      </c>
      <c r="X2751" s="2" t="s">
        <v>64</v>
      </c>
      <c r="Y2751" s="2" t="s">
        <v>65</v>
      </c>
      <c r="Z2751" s="2">
        <v>0</v>
      </c>
      <c r="AA2751" s="2"/>
      <c r="AB2751" s="2"/>
      <c r="AC2751" s="4">
        <f>P2751*U2751/1000000</f>
        <v>0.2457525</v>
      </c>
      <c r="AD2751" s="4">
        <f>AC2752*(1-AA2751/100)+(AC2751-AC2752)*(1-AB2751/100)</f>
        <v>0.2457525</v>
      </c>
      <c r="AE2751" s="2" t="s">
        <v>66</v>
      </c>
      <c r="AF2751" s="2" t="s">
        <v>67</v>
      </c>
      <c r="AG2751" s="2" t="s">
        <v>68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3386</v>
      </c>
      <c r="B2752" s="2" t="s">
        <v>3372</v>
      </c>
      <c r="C2752" s="2" t="s">
        <v>47</v>
      </c>
      <c r="D2752" s="2" t="s">
        <v>3373</v>
      </c>
      <c r="E2752" s="2" t="s">
        <v>744</v>
      </c>
      <c r="F2752" s="2" t="s">
        <v>50</v>
      </c>
      <c r="G2752" s="2" t="s">
        <v>51</v>
      </c>
      <c r="H2752" s="2" t="s">
        <v>138</v>
      </c>
      <c r="I2752" s="2" t="s">
        <v>161</v>
      </c>
      <c r="J2752" s="2" t="s">
        <v>279</v>
      </c>
      <c r="K2752" s="2" t="s">
        <v>55</v>
      </c>
      <c r="L2752" s="2" t="s">
        <v>51</v>
      </c>
      <c r="M2752" s="2" t="s">
        <v>91</v>
      </c>
      <c r="N2752" s="3">
        <v>327.67</v>
      </c>
      <c r="O2752" s="3" t="s">
        <v>57</v>
      </c>
      <c r="P2752" s="4">
        <f>IF(O2752="吨",N2752*1000,IF(O2752="万立方米",N2752*10000,""))</f>
        <v>327670.0</v>
      </c>
      <c r="Q2752" s="2" t="s">
        <v>58</v>
      </c>
      <c r="R2752" s="2" t="s">
        <v>59</v>
      </c>
      <c r="S2752" s="2" t="s">
        <v>92</v>
      </c>
      <c r="T2752" s="2" t="s">
        <v>88</v>
      </c>
      <c r="U2752" s="4">
        <f>0.75</f>
        <v>0.75</v>
      </c>
      <c r="V2752" s="2" t="s">
        <v>62</v>
      </c>
      <c r="W2752" s="2" t="s">
        <v>93</v>
      </c>
      <c r="X2752" s="2" t="s">
        <v>64</v>
      </c>
      <c r="Y2752" s="2" t="s">
        <v>65</v>
      </c>
      <c r="Z2752" s="2">
        <v>0</v>
      </c>
      <c r="AA2752" s="2"/>
      <c r="AB2752" s="2"/>
      <c r="AC2752" s="4">
        <f>P2752*U2752/1000000</f>
        <v>0.2457525</v>
      </c>
      <c r="AD2752" s="4">
        <f>AC2752*(1-Z2752/100)</f>
        <v>0.2457525</v>
      </c>
      <c r="AE2752" s="2" t="s">
        <v>66</v>
      </c>
      <c r="AF2752" s="2" t="s">
        <v>67</v>
      </c>
      <c r="AG2752" s="2" t="s">
        <v>68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3387</v>
      </c>
      <c r="B2753" s="2" t="s">
        <v>3372</v>
      </c>
      <c r="C2753" s="2" t="s">
        <v>47</v>
      </c>
      <c r="D2753" s="2" t="s">
        <v>3373</v>
      </c>
      <c r="E2753" s="2" t="s">
        <v>744</v>
      </c>
      <c r="F2753" s="2" t="s">
        <v>50</v>
      </c>
      <c r="G2753" s="2" t="s">
        <v>51</v>
      </c>
      <c r="H2753" s="2" t="s">
        <v>138</v>
      </c>
      <c r="I2753" s="2" t="s">
        <v>161</v>
      </c>
      <c r="J2753" s="2" t="s">
        <v>279</v>
      </c>
      <c r="K2753" s="2" t="s">
        <v>55</v>
      </c>
      <c r="L2753" s="2" t="s">
        <v>51</v>
      </c>
      <c r="M2753" s="2" t="s">
        <v>95</v>
      </c>
      <c r="N2753" s="3">
        <v>327.67</v>
      </c>
      <c r="O2753" s="3" t="s">
        <v>57</v>
      </c>
      <c r="P2753" s="4">
        <f>IF(O2753="吨",N2753*1000,IF(O2753="万立方米",N2753*10000,""))</f>
        <v>327670.0</v>
      </c>
      <c r="Q2753" s="2" t="s">
        <v>58</v>
      </c>
      <c r="R2753" s="2" t="s">
        <v>59</v>
      </c>
      <c r="S2753" s="2" t="s">
        <v>96</v>
      </c>
      <c r="T2753" s="2" t="s">
        <v>97</v>
      </c>
      <c r="U2753" s="4">
        <f>1.7</f>
        <v>1.7</v>
      </c>
      <c r="V2753" s="2" t="s">
        <v>62</v>
      </c>
      <c r="W2753" s="2" t="s">
        <v>98</v>
      </c>
      <c r="X2753" s="2" t="s">
        <v>64</v>
      </c>
      <c r="Y2753" s="2" t="s">
        <v>65</v>
      </c>
      <c r="Z2753" s="2">
        <v>0</v>
      </c>
      <c r="AA2753" s="2"/>
      <c r="AB2753" s="2"/>
      <c r="AC2753" s="4">
        <f>P2753*U2753/1000000</f>
        <v>0.557039</v>
      </c>
      <c r="AD2753" s="4">
        <f>AC2753*(1-Z2753/100)</f>
        <v>0.557039</v>
      </c>
      <c r="AE2753" s="2" t="s">
        <v>66</v>
      </c>
      <c r="AF2753" s="2" t="s">
        <v>67</v>
      </c>
      <c r="AG2753" s="2" t="s">
        <v>68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3388</v>
      </c>
      <c r="B2754" s="2" t="s">
        <v>3372</v>
      </c>
      <c r="C2754" s="2" t="s">
        <v>47</v>
      </c>
      <c r="D2754" s="2" t="s">
        <v>3373</v>
      </c>
      <c r="E2754" s="2" t="s">
        <v>744</v>
      </c>
      <c r="F2754" s="2" t="s">
        <v>50</v>
      </c>
      <c r="G2754" s="2" t="s">
        <v>51</v>
      </c>
      <c r="H2754" s="2" t="s">
        <v>138</v>
      </c>
      <c r="I2754" s="2" t="s">
        <v>161</v>
      </c>
      <c r="J2754" s="2" t="s">
        <v>279</v>
      </c>
      <c r="K2754" s="2" t="s">
        <v>55</v>
      </c>
      <c r="L2754" s="2" t="s">
        <v>51</v>
      </c>
      <c r="M2754" s="2" t="s">
        <v>100</v>
      </c>
      <c r="N2754" s="3">
        <v>327.67</v>
      </c>
      <c r="O2754" s="3" t="s">
        <v>57</v>
      </c>
      <c r="P2754" s="4">
        <f>IF(O2754="吨",N2754*1000,IF(O2754="万立方米",N2754*10000,""))</f>
        <v>327670.0</v>
      </c>
      <c r="Q2754" s="2" t="s">
        <v>58</v>
      </c>
      <c r="R2754" s="2" t="s">
        <v>59</v>
      </c>
      <c r="S2754" s="2" t="s">
        <v>101</v>
      </c>
      <c r="T2754" s="2" t="s">
        <v>75</v>
      </c>
      <c r="U2754" s="4">
        <f>0.12</f>
        <v>0.12</v>
      </c>
      <c r="V2754" s="2" t="s">
        <v>62</v>
      </c>
      <c r="W2754" s="2" t="s">
        <v>102</v>
      </c>
      <c r="X2754" s="2" t="s">
        <v>64</v>
      </c>
      <c r="Y2754" s="2" t="s">
        <v>65</v>
      </c>
      <c r="Z2754" s="2">
        <v>0</v>
      </c>
      <c r="AA2754" s="2"/>
      <c r="AB2754" s="2"/>
      <c r="AC2754" s="4">
        <f>P2754*U2754/1000000</f>
        <v>0.0393204</v>
      </c>
      <c r="AD2754" s="4">
        <f>AC2754*(1-Z2754/100)</f>
        <v>0.0393204</v>
      </c>
      <c r="AE2754" s="2" t="s">
        <v>66</v>
      </c>
      <c r="AF2754" s="2" t="s">
        <v>67</v>
      </c>
      <c r="AG2754" s="2" t="s">
        <v>68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3389</v>
      </c>
      <c r="B2755" s="2" t="s">
        <v>3372</v>
      </c>
      <c r="C2755" s="2" t="s">
        <v>47</v>
      </c>
      <c r="D2755" s="2" t="s">
        <v>3373</v>
      </c>
      <c r="E2755" s="2" t="s">
        <v>744</v>
      </c>
      <c r="F2755" s="2" t="s">
        <v>50</v>
      </c>
      <c r="G2755" s="2" t="s">
        <v>51</v>
      </c>
      <c r="H2755" s="2" t="s">
        <v>138</v>
      </c>
      <c r="I2755" s="2"/>
      <c r="J2755" s="2"/>
      <c r="K2755" s="2" t="s">
        <v>147</v>
      </c>
      <c r="L2755" s="2" t="s">
        <v>148</v>
      </c>
      <c r="M2755" s="2" t="s">
        <v>104</v>
      </c>
      <c r="N2755" s="3"/>
      <c r="O2755" s="3"/>
      <c r="P2755" s="4">
        <v>2828111760.0</v>
      </c>
      <c r="Q2755" s="2" t="s">
        <v>105</v>
      </c>
      <c r="R2755" s="2" t="s">
        <v>106</v>
      </c>
      <c r="S2755" s="2" t="s">
        <v>107</v>
      </c>
      <c r="T2755" s="2" t="s">
        <v>108</v>
      </c>
      <c r="U2755" s="4">
        <f>0.0</f>
        <v>0.0</v>
      </c>
      <c r="V2755" s="2" t="s">
        <v>109</v>
      </c>
      <c r="W2755" s="2" t="s">
        <v>110</v>
      </c>
      <c r="X2755" s="2"/>
      <c r="Y2755" s="2" t="s">
        <v>65</v>
      </c>
      <c r="Z2755" s="2">
        <v>0</v>
      </c>
      <c r="AA2755" s="2"/>
      <c r="AB2755" s="2"/>
      <c r="AC2755" s="4">
        <f>P2755*U2755/1000000</f>
        <v>0.0</v>
      </c>
      <c r="AD2755" s="4">
        <f>AC2755*(1-Z2755/100)</f>
        <v>0.0</v>
      </c>
      <c r="AE2755" s="2" t="s">
        <v>66</v>
      </c>
      <c r="AF2755" s="2" t="s">
        <v>67</v>
      </c>
      <c r="AG2755" s="2" t="s">
        <v>68</v>
      </c>
      <c r="AH2755" s="2" t="s">
        <v>69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3390</v>
      </c>
      <c r="B2756" s="2" t="s">
        <v>3391</v>
      </c>
      <c r="C2756" s="2" t="s">
        <v>47</v>
      </c>
      <c r="D2756" s="2" t="s">
        <v>886</v>
      </c>
      <c r="E2756" s="2" t="s">
        <v>377</v>
      </c>
      <c r="F2756" s="2" t="s">
        <v>228</v>
      </c>
      <c r="G2756" s="2" t="s">
        <v>181</v>
      </c>
      <c r="H2756" s="2" t="s">
        <v>323</v>
      </c>
      <c r="I2756" s="2" t="s">
        <v>53</v>
      </c>
      <c r="J2756" s="2" t="s">
        <v>118</v>
      </c>
      <c r="K2756" s="2" t="s">
        <v>118</v>
      </c>
      <c r="L2756" s="2" t="s">
        <v>119</v>
      </c>
      <c r="M2756" s="2" t="s">
        <v>56</v>
      </c>
      <c r="N2756" s="3">
        <v>3602.344</v>
      </c>
      <c r="O2756" s="3" t="s">
        <v>120</v>
      </c>
      <c r="P2756" s="2"/>
      <c r="Q2756" s="2"/>
      <c r="R2756" s="2" t="s">
        <v>121</v>
      </c>
      <c r="S2756" s="2"/>
      <c r="T2756" s="2" t="s">
        <v>108</v>
      </c>
      <c r="U2756" s="2"/>
      <c r="V2756" s="2"/>
      <c r="W2756" s="2" t="s">
        <v>122</v>
      </c>
      <c r="X2756" s="2" t="s">
        <v>64</v>
      </c>
      <c r="Y2756" s="2" t="s">
        <v>65</v>
      </c>
      <c r="Z2756" s="2">
        <v>0</v>
      </c>
      <c r="AA2756" s="2"/>
      <c r="AB2756" s="2"/>
      <c r="AC2756" s="2"/>
      <c r="AD2756" s="2"/>
      <c r="AE2756" s="2" t="s">
        <v>123</v>
      </c>
      <c r="AF2756" s="2" t="s">
        <v>124</v>
      </c>
      <c r="AG2756" s="2" t="s">
        <v>125</v>
      </c>
      <c r="AH2756" s="2" t="s">
        <v>69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3392</v>
      </c>
      <c r="B2757" s="2" t="s">
        <v>3391</v>
      </c>
      <c r="C2757" s="2" t="s">
        <v>47</v>
      </c>
      <c r="D2757" s="2" t="s">
        <v>886</v>
      </c>
      <c r="E2757" s="2" t="s">
        <v>377</v>
      </c>
      <c r="F2757" s="2" t="s">
        <v>228</v>
      </c>
      <c r="G2757" s="2" t="s">
        <v>181</v>
      </c>
      <c r="H2757" s="2" t="s">
        <v>323</v>
      </c>
      <c r="I2757" s="2" t="s">
        <v>53</v>
      </c>
      <c r="J2757" s="2" t="s">
        <v>118</v>
      </c>
      <c r="K2757" s="2" t="s">
        <v>118</v>
      </c>
      <c r="L2757" s="2" t="s">
        <v>119</v>
      </c>
      <c r="M2757" s="2" t="s">
        <v>73</v>
      </c>
      <c r="N2757" s="3">
        <v>3602.344</v>
      </c>
      <c r="O2757" s="3" t="s">
        <v>120</v>
      </c>
      <c r="P2757" s="2"/>
      <c r="Q2757" s="2"/>
      <c r="R2757" s="2" t="s">
        <v>121</v>
      </c>
      <c r="S2757" s="2"/>
      <c r="T2757" s="2" t="s">
        <v>108</v>
      </c>
      <c r="U2757" s="2"/>
      <c r="V2757" s="2"/>
      <c r="W2757" s="2" t="s">
        <v>122</v>
      </c>
      <c r="X2757" s="2" t="s">
        <v>64</v>
      </c>
      <c r="Y2757" s="2" t="s">
        <v>65</v>
      </c>
      <c r="Z2757" s="2">
        <v>0</v>
      </c>
      <c r="AA2757" s="2"/>
      <c r="AB2757" s="2"/>
      <c r="AC2757" s="2"/>
      <c r="AD2757" s="2"/>
      <c r="AE2757" s="2" t="s">
        <v>123</v>
      </c>
      <c r="AF2757" s="2" t="s">
        <v>124</v>
      </c>
      <c r="AG2757" s="2" t="s">
        <v>125</v>
      </c>
      <c r="AH2757" s="2" t="s">
        <v>69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3393</v>
      </c>
      <c r="B2758" s="2" t="s">
        <v>3391</v>
      </c>
      <c r="C2758" s="2" t="s">
        <v>47</v>
      </c>
      <c r="D2758" s="2" t="s">
        <v>886</v>
      </c>
      <c r="E2758" s="2" t="s">
        <v>377</v>
      </c>
      <c r="F2758" s="2" t="s">
        <v>228</v>
      </c>
      <c r="G2758" s="2" t="s">
        <v>181</v>
      </c>
      <c r="H2758" s="2" t="s">
        <v>323</v>
      </c>
      <c r="I2758" s="2" t="s">
        <v>53</v>
      </c>
      <c r="J2758" s="2" t="s">
        <v>118</v>
      </c>
      <c r="K2758" s="2" t="s">
        <v>118</v>
      </c>
      <c r="L2758" s="2" t="s">
        <v>119</v>
      </c>
      <c r="M2758" s="2" t="s">
        <v>78</v>
      </c>
      <c r="N2758" s="3">
        <v>3602.344</v>
      </c>
      <c r="O2758" s="3" t="s">
        <v>120</v>
      </c>
      <c r="P2758" s="2"/>
      <c r="Q2758" s="2"/>
      <c r="R2758" s="2" t="s">
        <v>121</v>
      </c>
      <c r="S2758" s="2"/>
      <c r="T2758" s="2" t="s">
        <v>108</v>
      </c>
      <c r="U2758" s="2"/>
      <c r="V2758" s="2"/>
      <c r="W2758" s="2" t="s">
        <v>122</v>
      </c>
      <c r="X2758" s="2" t="s">
        <v>64</v>
      </c>
      <c r="Y2758" s="2" t="s">
        <v>65</v>
      </c>
      <c r="Z2758" s="2">
        <v>0</v>
      </c>
      <c r="AA2758" s="2"/>
      <c r="AB2758" s="2"/>
      <c r="AC2758" s="2"/>
      <c r="AD2758" s="2"/>
      <c r="AE2758" s="2" t="s">
        <v>123</v>
      </c>
      <c r="AF2758" s="2" t="s">
        <v>124</v>
      </c>
      <c r="AG2758" s="2" t="s">
        <v>125</v>
      </c>
      <c r="AH2758" s="2" t="s">
        <v>69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3394</v>
      </c>
      <c r="B2759" s="2" t="s">
        <v>3391</v>
      </c>
      <c r="C2759" s="2" t="s">
        <v>47</v>
      </c>
      <c r="D2759" s="2" t="s">
        <v>886</v>
      </c>
      <c r="E2759" s="2" t="s">
        <v>377</v>
      </c>
      <c r="F2759" s="2" t="s">
        <v>228</v>
      </c>
      <c r="G2759" s="2" t="s">
        <v>181</v>
      </c>
      <c r="H2759" s="2" t="s">
        <v>323</v>
      </c>
      <c r="I2759" s="2" t="s">
        <v>53</v>
      </c>
      <c r="J2759" s="2" t="s">
        <v>118</v>
      </c>
      <c r="K2759" s="2" t="s">
        <v>118</v>
      </c>
      <c r="L2759" s="2" t="s">
        <v>119</v>
      </c>
      <c r="M2759" s="2" t="s">
        <v>82</v>
      </c>
      <c r="N2759" s="3">
        <v>3602.344</v>
      </c>
      <c r="O2759" s="3" t="s">
        <v>120</v>
      </c>
      <c r="P2759" s="2"/>
      <c r="Q2759" s="2"/>
      <c r="R2759" s="2" t="s">
        <v>121</v>
      </c>
      <c r="S2759" s="2"/>
      <c r="T2759" s="2" t="s">
        <v>108</v>
      </c>
      <c r="U2759" s="2"/>
      <c r="V2759" s="2"/>
      <c r="W2759" s="2" t="s">
        <v>122</v>
      </c>
      <c r="X2759" s="2" t="s">
        <v>64</v>
      </c>
      <c r="Y2759" s="2" t="s">
        <v>65</v>
      </c>
      <c r="Z2759" s="2">
        <v>0</v>
      </c>
      <c r="AA2759" s="2"/>
      <c r="AB2759" s="2"/>
      <c r="AC2759" s="2"/>
      <c r="AD2759" s="2"/>
      <c r="AE2759" s="2" t="s">
        <v>123</v>
      </c>
      <c r="AF2759" s="2" t="s">
        <v>124</v>
      </c>
      <c r="AG2759" s="2" t="s">
        <v>125</v>
      </c>
      <c r="AH2759" s="2" t="s">
        <v>69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3395</v>
      </c>
      <c r="B2760" s="2" t="s">
        <v>3391</v>
      </c>
      <c r="C2760" s="2" t="s">
        <v>47</v>
      </c>
      <c r="D2760" s="2" t="s">
        <v>886</v>
      </c>
      <c r="E2760" s="2" t="s">
        <v>377</v>
      </c>
      <c r="F2760" s="2" t="s">
        <v>228</v>
      </c>
      <c r="G2760" s="2" t="s">
        <v>181</v>
      </c>
      <c r="H2760" s="2" t="s">
        <v>323</v>
      </c>
      <c r="I2760" s="2" t="s">
        <v>53</v>
      </c>
      <c r="J2760" s="2" t="s">
        <v>118</v>
      </c>
      <c r="K2760" s="2" t="s">
        <v>118</v>
      </c>
      <c r="L2760" s="2" t="s">
        <v>119</v>
      </c>
      <c r="M2760" s="2" t="s">
        <v>86</v>
      </c>
      <c r="N2760" s="3">
        <v>3602.344</v>
      </c>
      <c r="O2760" s="3" t="s">
        <v>120</v>
      </c>
      <c r="P2760" s="2"/>
      <c r="Q2760" s="2"/>
      <c r="R2760" s="2" t="s">
        <v>121</v>
      </c>
      <c r="S2760" s="2"/>
      <c r="T2760" s="2" t="s">
        <v>108</v>
      </c>
      <c r="U2760" s="2"/>
      <c r="V2760" s="2"/>
      <c r="W2760" s="2" t="s">
        <v>122</v>
      </c>
      <c r="X2760" s="2" t="s">
        <v>64</v>
      </c>
      <c r="Y2760" s="2" t="s">
        <v>65</v>
      </c>
      <c r="Z2760" s="2">
        <v>0</v>
      </c>
      <c r="AA2760" s="2"/>
      <c r="AB2760" s="2"/>
      <c r="AC2760" s="2"/>
      <c r="AD2760" s="2"/>
      <c r="AE2760" s="2" t="s">
        <v>123</v>
      </c>
      <c r="AF2760" s="2" t="s">
        <v>124</v>
      </c>
      <c r="AG2760" s="2" t="s">
        <v>125</v>
      </c>
      <c r="AH2760" s="2" t="s">
        <v>69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3396</v>
      </c>
      <c r="B2761" s="2" t="s">
        <v>3391</v>
      </c>
      <c r="C2761" s="2" t="s">
        <v>47</v>
      </c>
      <c r="D2761" s="2" t="s">
        <v>886</v>
      </c>
      <c r="E2761" s="2" t="s">
        <v>377</v>
      </c>
      <c r="F2761" s="2" t="s">
        <v>228</v>
      </c>
      <c r="G2761" s="2" t="s">
        <v>181</v>
      </c>
      <c r="H2761" s="2" t="s">
        <v>323</v>
      </c>
      <c r="I2761" s="2" t="s">
        <v>53</v>
      </c>
      <c r="J2761" s="2" t="s">
        <v>118</v>
      </c>
      <c r="K2761" s="2" t="s">
        <v>118</v>
      </c>
      <c r="L2761" s="2" t="s">
        <v>119</v>
      </c>
      <c r="M2761" s="2" t="s">
        <v>91</v>
      </c>
      <c r="N2761" s="3">
        <v>3602.344</v>
      </c>
      <c r="O2761" s="3" t="s">
        <v>120</v>
      </c>
      <c r="P2761" s="2"/>
      <c r="Q2761" s="2"/>
      <c r="R2761" s="2" t="s">
        <v>121</v>
      </c>
      <c r="S2761" s="2"/>
      <c r="T2761" s="2" t="s">
        <v>108</v>
      </c>
      <c r="U2761" s="2"/>
      <c r="V2761" s="2"/>
      <c r="W2761" s="2" t="s">
        <v>122</v>
      </c>
      <c r="X2761" s="2" t="s">
        <v>64</v>
      </c>
      <c r="Y2761" s="2" t="s">
        <v>65</v>
      </c>
      <c r="Z2761" s="2">
        <v>0</v>
      </c>
      <c r="AA2761" s="2"/>
      <c r="AB2761" s="2"/>
      <c r="AC2761" s="2"/>
      <c r="AD2761" s="2"/>
      <c r="AE2761" s="2" t="s">
        <v>123</v>
      </c>
      <c r="AF2761" s="2" t="s">
        <v>124</v>
      </c>
      <c r="AG2761" s="2" t="s">
        <v>125</v>
      </c>
      <c r="AH2761" s="2" t="s">
        <v>69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3397</v>
      </c>
      <c r="B2762" s="2" t="s">
        <v>3391</v>
      </c>
      <c r="C2762" s="2" t="s">
        <v>47</v>
      </c>
      <c r="D2762" s="2" t="s">
        <v>886</v>
      </c>
      <c r="E2762" s="2" t="s">
        <v>377</v>
      </c>
      <c r="F2762" s="2" t="s">
        <v>228</v>
      </c>
      <c r="G2762" s="2" t="s">
        <v>181</v>
      </c>
      <c r="H2762" s="2" t="s">
        <v>323</v>
      </c>
      <c r="I2762" s="2" t="s">
        <v>53</v>
      </c>
      <c r="J2762" s="2" t="s">
        <v>118</v>
      </c>
      <c r="K2762" s="2" t="s">
        <v>118</v>
      </c>
      <c r="L2762" s="2" t="s">
        <v>119</v>
      </c>
      <c r="M2762" s="2" t="s">
        <v>95</v>
      </c>
      <c r="N2762" s="3">
        <v>3602.344</v>
      </c>
      <c r="O2762" s="3" t="s">
        <v>120</v>
      </c>
      <c r="P2762" s="2"/>
      <c r="Q2762" s="2"/>
      <c r="R2762" s="2" t="s">
        <v>121</v>
      </c>
      <c r="S2762" s="2"/>
      <c r="T2762" s="2" t="s">
        <v>108</v>
      </c>
      <c r="U2762" s="2"/>
      <c r="V2762" s="2"/>
      <c r="W2762" s="2" t="s">
        <v>122</v>
      </c>
      <c r="X2762" s="2" t="s">
        <v>64</v>
      </c>
      <c r="Y2762" s="2" t="s">
        <v>65</v>
      </c>
      <c r="Z2762" s="2">
        <v>0</v>
      </c>
      <c r="AA2762" s="2"/>
      <c r="AB2762" s="2"/>
      <c r="AC2762" s="2"/>
      <c r="AD2762" s="2"/>
      <c r="AE2762" s="2" t="s">
        <v>123</v>
      </c>
      <c r="AF2762" s="2" t="s">
        <v>124</v>
      </c>
      <c r="AG2762" s="2" t="s">
        <v>125</v>
      </c>
      <c r="AH2762" s="2" t="s">
        <v>69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3398</v>
      </c>
      <c r="B2763" s="2" t="s">
        <v>3391</v>
      </c>
      <c r="C2763" s="2" t="s">
        <v>47</v>
      </c>
      <c r="D2763" s="2" t="s">
        <v>886</v>
      </c>
      <c r="E2763" s="2" t="s">
        <v>377</v>
      </c>
      <c r="F2763" s="2" t="s">
        <v>228</v>
      </c>
      <c r="G2763" s="2" t="s">
        <v>181</v>
      </c>
      <c r="H2763" s="2" t="s">
        <v>323</v>
      </c>
      <c r="I2763" s="2" t="s">
        <v>53</v>
      </c>
      <c r="J2763" s="2" t="s">
        <v>118</v>
      </c>
      <c r="K2763" s="2" t="s">
        <v>118</v>
      </c>
      <c r="L2763" s="2" t="s">
        <v>119</v>
      </c>
      <c r="M2763" s="2" t="s">
        <v>100</v>
      </c>
      <c r="N2763" s="3">
        <v>3602.344</v>
      </c>
      <c r="O2763" s="3" t="s">
        <v>120</v>
      </c>
      <c r="P2763" s="2"/>
      <c r="Q2763" s="2"/>
      <c r="R2763" s="2" t="s">
        <v>121</v>
      </c>
      <c r="S2763" s="2"/>
      <c r="T2763" s="2" t="s">
        <v>108</v>
      </c>
      <c r="U2763" s="2"/>
      <c r="V2763" s="2"/>
      <c r="W2763" s="2" t="s">
        <v>122</v>
      </c>
      <c r="X2763" s="2" t="s">
        <v>64</v>
      </c>
      <c r="Y2763" s="2" t="s">
        <v>65</v>
      </c>
      <c r="Z2763" s="2">
        <v>0</v>
      </c>
      <c r="AA2763" s="2"/>
      <c r="AB2763" s="2"/>
      <c r="AC2763" s="2"/>
      <c r="AD2763" s="2"/>
      <c r="AE2763" s="2" t="s">
        <v>123</v>
      </c>
      <c r="AF2763" s="2" t="s">
        <v>124</v>
      </c>
      <c r="AG2763" s="2" t="s">
        <v>125</v>
      </c>
      <c r="AH2763" s="2" t="s">
        <v>69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3399</v>
      </c>
      <c r="B2764" s="2" t="s">
        <v>3391</v>
      </c>
      <c r="C2764" s="2" t="s">
        <v>47</v>
      </c>
      <c r="D2764" s="2" t="s">
        <v>886</v>
      </c>
      <c r="E2764" s="2" t="s">
        <v>377</v>
      </c>
      <c r="F2764" s="2" t="s">
        <v>228</v>
      </c>
      <c r="G2764" s="2" t="s">
        <v>181</v>
      </c>
      <c r="H2764" s="2" t="s">
        <v>323</v>
      </c>
      <c r="I2764" s="2"/>
      <c r="J2764" s="2"/>
      <c r="K2764" s="2"/>
      <c r="L2764" s="2"/>
      <c r="M2764" s="2" t="s">
        <v>104</v>
      </c>
      <c r="N2764" s="3"/>
      <c r="O2764" s="3"/>
      <c r="P2764" s="4">
        <v>0.0</v>
      </c>
      <c r="Q2764" s="2" t="s">
        <v>105</v>
      </c>
      <c r="R2764" s="2" t="s">
        <v>106</v>
      </c>
      <c r="S2764" s="2" t="s">
        <v>107</v>
      </c>
      <c r="T2764" s="2" t="s">
        <v>108</v>
      </c>
      <c r="U2764" s="4">
        <f>0.0</f>
        <v>0.0</v>
      </c>
      <c r="V2764" s="2" t="s">
        <v>109</v>
      </c>
      <c r="W2764" s="2" t="s">
        <v>110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134</v>
      </c>
      <c r="AH2764" s="2" t="s">
        <v>69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3400</v>
      </c>
      <c r="B2765" s="2" t="s">
        <v>3401</v>
      </c>
      <c r="C2765" s="2" t="s">
        <v>47</v>
      </c>
      <c r="D2765" s="2" t="s">
        <v>1321</v>
      </c>
      <c r="E2765" s="2" t="s">
        <v>346</v>
      </c>
      <c r="F2765" s="2" t="s">
        <v>116</v>
      </c>
      <c r="G2765" s="2" t="s">
        <v>51</v>
      </c>
      <c r="H2765" s="2" t="s">
        <v>243</v>
      </c>
      <c r="I2765" s="2" t="s">
        <v>53</v>
      </c>
      <c r="J2765" s="2" t="s">
        <v>270</v>
      </c>
      <c r="K2765" s="2" t="s">
        <v>55</v>
      </c>
      <c r="L2765" s="2" t="s">
        <v>51</v>
      </c>
      <c r="M2765" s="2" t="s">
        <v>56</v>
      </c>
      <c r="N2765" s="3">
        <v>11698</v>
      </c>
      <c r="O2765" s="3" t="s">
        <v>57</v>
      </c>
      <c r="P2765" s="4">
        <f>IF(O2765="吨",N2765*1000,IF(O2765="万立方米",N2765*10000,""))</f>
        <v>11698000.0</v>
      </c>
      <c r="Q2765" s="2" t="s">
        <v>58</v>
      </c>
      <c r="R2765" s="2" t="s">
        <v>59</v>
      </c>
      <c r="S2765" s="2" t="s">
        <v>60</v>
      </c>
      <c r="T2765" s="2" t="s">
        <v>61</v>
      </c>
      <c r="U2765" s="4">
        <f>0.06</f>
        <v>0.06</v>
      </c>
      <c r="V2765" s="2" t="s">
        <v>62</v>
      </c>
      <c r="W2765" s="2" t="s">
        <v>63</v>
      </c>
      <c r="X2765" s="2" t="s">
        <v>64</v>
      </c>
      <c r="Y2765" s="2" t="s">
        <v>65</v>
      </c>
      <c r="Z2765" s="2">
        <v>0</v>
      </c>
      <c r="AA2765" s="2"/>
      <c r="AB2765" s="2"/>
      <c r="AC2765" s="4">
        <f>P2765*U2765/1000000</f>
        <v>0.70188</v>
      </c>
      <c r="AD2765" s="4">
        <f>AC2765*(1-Z2765/100)</f>
        <v>0.70188</v>
      </c>
      <c r="AE2765" s="2" t="s">
        <v>66</v>
      </c>
      <c r="AF2765" s="2" t="s">
        <v>67</v>
      </c>
      <c r="AG2765" s="2"/>
      <c r="AH2765" s="2" t="s">
        <v>69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3402</v>
      </c>
      <c r="B2766" s="2" t="s">
        <v>3401</v>
      </c>
      <c r="C2766" s="2" t="s">
        <v>47</v>
      </c>
      <c r="D2766" s="2" t="s">
        <v>1321</v>
      </c>
      <c r="E2766" s="2" t="s">
        <v>346</v>
      </c>
      <c r="F2766" s="2" t="s">
        <v>116</v>
      </c>
      <c r="G2766" s="2" t="s">
        <v>51</v>
      </c>
      <c r="H2766" s="2" t="s">
        <v>243</v>
      </c>
      <c r="I2766" s="2" t="s">
        <v>53</v>
      </c>
      <c r="J2766" s="2" t="s">
        <v>270</v>
      </c>
      <c r="K2766" s="2" t="s">
        <v>55</v>
      </c>
      <c r="L2766" s="2" t="s">
        <v>51</v>
      </c>
      <c r="M2766" s="2" t="s">
        <v>73</v>
      </c>
      <c r="N2766" s="3">
        <v>11698</v>
      </c>
      <c r="O2766" s="3" t="s">
        <v>57</v>
      </c>
      <c r="P2766" s="4">
        <f>IF(O2766="吨",N2766*1000,IF(O2766="万立方米",N2766*10000,""))</f>
        <v>11698000.0</v>
      </c>
      <c r="Q2766" s="2" t="s">
        <v>58</v>
      </c>
      <c r="R2766" s="2" t="s">
        <v>59</v>
      </c>
      <c r="S2766" s="2" t="s">
        <v>74</v>
      </c>
      <c r="T2766" s="2" t="s">
        <v>75</v>
      </c>
      <c r="U2766" s="4">
        <f>1.5</f>
        <v>1.5</v>
      </c>
      <c r="V2766" s="2" t="s">
        <v>62</v>
      </c>
      <c r="W2766" s="2" t="s">
        <v>76</v>
      </c>
      <c r="X2766" s="2" t="s">
        <v>64</v>
      </c>
      <c r="Y2766" s="2" t="s">
        <v>65</v>
      </c>
      <c r="Z2766" s="2">
        <v>0</v>
      </c>
      <c r="AA2766" s="2"/>
      <c r="AB2766" s="2"/>
      <c r="AC2766" s="4">
        <f>P2766*U2766/1000000</f>
        <v>17.547</v>
      </c>
      <c r="AD2766" s="4">
        <f>AC2766*(1-Z2766/100)</f>
        <v>17.547</v>
      </c>
      <c r="AE2766" s="2" t="s">
        <v>66</v>
      </c>
      <c r="AF2766" s="2" t="s">
        <v>67</v>
      </c>
      <c r="AG2766" s="2"/>
      <c r="AH2766" s="2" t="s">
        <v>69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3403</v>
      </c>
      <c r="B2767" s="2" t="s">
        <v>3401</v>
      </c>
      <c r="C2767" s="2" t="s">
        <v>47</v>
      </c>
      <c r="D2767" s="2" t="s">
        <v>1321</v>
      </c>
      <c r="E2767" s="2" t="s">
        <v>346</v>
      </c>
      <c r="F2767" s="2" t="s">
        <v>116</v>
      </c>
      <c r="G2767" s="2" t="s">
        <v>51</v>
      </c>
      <c r="H2767" s="2" t="s">
        <v>243</v>
      </c>
      <c r="I2767" s="2" t="s">
        <v>53</v>
      </c>
      <c r="J2767" s="2" t="s">
        <v>270</v>
      </c>
      <c r="K2767" s="2" t="s">
        <v>55</v>
      </c>
      <c r="L2767" s="2" t="s">
        <v>51</v>
      </c>
      <c r="M2767" s="2" t="s">
        <v>78</v>
      </c>
      <c r="N2767" s="3">
        <v>11698</v>
      </c>
      <c r="O2767" s="3" t="s">
        <v>57</v>
      </c>
      <c r="P2767" s="4">
        <f>IF(O2767="吨",N2767*1000,IF(O2767="万立方米",N2767*10000,""))</f>
        <v>11698000.0</v>
      </c>
      <c r="Q2767" s="2" t="s">
        <v>58</v>
      </c>
      <c r="R2767" s="2" t="s">
        <v>59</v>
      </c>
      <c r="S2767" s="2" t="s">
        <v>79</v>
      </c>
      <c r="T2767" s="2" t="s">
        <v>75</v>
      </c>
      <c r="U2767" s="4">
        <f>6.0</f>
        <v>6.0</v>
      </c>
      <c r="V2767" s="2" t="s">
        <v>62</v>
      </c>
      <c r="W2767" s="2" t="s">
        <v>80</v>
      </c>
      <c r="X2767" s="2" t="s">
        <v>64</v>
      </c>
      <c r="Y2767" s="2" t="s">
        <v>65</v>
      </c>
      <c r="Z2767" s="2">
        <v>0</v>
      </c>
      <c r="AA2767" s="2"/>
      <c r="AB2767" s="2"/>
      <c r="AC2767" s="4">
        <f>P2767*U2767/1000000</f>
        <v>70.188</v>
      </c>
      <c r="AD2767" s="4">
        <f>AC2767*(1-Z2767/100)</f>
        <v>70.188</v>
      </c>
      <c r="AE2767" s="2" t="s">
        <v>66</v>
      </c>
      <c r="AF2767" s="2" t="s">
        <v>67</v>
      </c>
      <c r="AG2767" s="2"/>
      <c r="AH2767" s="2" t="s">
        <v>69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3404</v>
      </c>
      <c r="B2768" s="2" t="s">
        <v>3401</v>
      </c>
      <c r="C2768" s="2" t="s">
        <v>47</v>
      </c>
      <c r="D2768" s="2" t="s">
        <v>1321</v>
      </c>
      <c r="E2768" s="2" t="s">
        <v>346</v>
      </c>
      <c r="F2768" s="2" t="s">
        <v>116</v>
      </c>
      <c r="G2768" s="2" t="s">
        <v>51</v>
      </c>
      <c r="H2768" s="2" t="s">
        <v>243</v>
      </c>
      <c r="I2768" s="2" t="s">
        <v>53</v>
      </c>
      <c r="J2768" s="2" t="s">
        <v>270</v>
      </c>
      <c r="K2768" s="2" t="s">
        <v>55</v>
      </c>
      <c r="L2768" s="2" t="s">
        <v>51</v>
      </c>
      <c r="M2768" s="2" t="s">
        <v>82</v>
      </c>
      <c r="N2768" s="3">
        <v>11698</v>
      </c>
      <c r="O2768" s="3" t="s">
        <v>57</v>
      </c>
      <c r="P2768" s="4">
        <f>IF(O2768="吨",N2768*1000,IF(O2768="万立方米",N2768*10000,""))</f>
        <v>11698000.0</v>
      </c>
      <c r="Q2768" s="2" t="s">
        <v>58</v>
      </c>
      <c r="R2768" s="2" t="s">
        <v>59</v>
      </c>
      <c r="S2768" s="2" t="s">
        <v>83</v>
      </c>
      <c r="T2768" s="2" t="s">
        <v>61</v>
      </c>
      <c r="U2768" s="4">
        <f>0.35</f>
        <v>0.35</v>
      </c>
      <c r="V2768" s="2" t="s">
        <v>62</v>
      </c>
      <c r="W2768" s="2" t="s">
        <v>84</v>
      </c>
      <c r="X2768" s="2" t="s">
        <v>64</v>
      </c>
      <c r="Y2768" s="2" t="s">
        <v>65</v>
      </c>
      <c r="Z2768" s="2">
        <v>0</v>
      </c>
      <c r="AA2768" s="2"/>
      <c r="AB2768" s="2"/>
      <c r="AC2768" s="4">
        <f>P2768*U2768/1000000</f>
        <v>4.0943</v>
      </c>
      <c r="AD2768" s="4">
        <f>AC2768*(1-Z2768/100)</f>
        <v>4.0943</v>
      </c>
      <c r="AE2768" s="2" t="s">
        <v>66</v>
      </c>
      <c r="AF2768" s="2" t="s">
        <v>67</v>
      </c>
      <c r="AG2768" s="2"/>
      <c r="AH2768" s="2" t="s">
        <v>69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3405</v>
      </c>
      <c r="B2769" s="2" t="s">
        <v>3401</v>
      </c>
      <c r="C2769" s="2" t="s">
        <v>47</v>
      </c>
      <c r="D2769" s="2" t="s">
        <v>1321</v>
      </c>
      <c r="E2769" s="2" t="s">
        <v>346</v>
      </c>
      <c r="F2769" s="2" t="s">
        <v>116</v>
      </c>
      <c r="G2769" s="2" t="s">
        <v>51</v>
      </c>
      <c r="H2769" s="2" t="s">
        <v>243</v>
      </c>
      <c r="I2769" s="2" t="s">
        <v>53</v>
      </c>
      <c r="J2769" s="2" t="s">
        <v>270</v>
      </c>
      <c r="K2769" s="2" t="s">
        <v>55</v>
      </c>
      <c r="L2769" s="2" t="s">
        <v>51</v>
      </c>
      <c r="M2769" s="2" t="s">
        <v>86</v>
      </c>
      <c r="N2769" s="3">
        <v>11698</v>
      </c>
      <c r="O2769" s="3" t="s">
        <v>57</v>
      </c>
      <c r="P2769" s="4">
        <f>IF(O2769="吨",N2769*1000,IF(O2769="万立方米",N2769*10000,""))</f>
        <v>11698000.0</v>
      </c>
      <c r="Q2769" s="2" t="s">
        <v>58</v>
      </c>
      <c r="R2769" s="2" t="s">
        <v>59</v>
      </c>
      <c r="S2769" s="2" t="s">
        <v>87</v>
      </c>
      <c r="T2769" s="2" t="s">
        <v>88</v>
      </c>
      <c r="U2769" s="4">
        <f>0.75</f>
        <v>0.75</v>
      </c>
      <c r="V2769" s="2" t="s">
        <v>62</v>
      </c>
      <c r="W2769" s="2" t="s">
        <v>89</v>
      </c>
      <c r="X2769" s="2" t="s">
        <v>64</v>
      </c>
      <c r="Y2769" s="2" t="s">
        <v>65</v>
      </c>
      <c r="Z2769" s="2">
        <v>0</v>
      </c>
      <c r="AA2769" s="2"/>
      <c r="AB2769" s="2"/>
      <c r="AC2769" s="4">
        <f>P2769*U2769/1000000</f>
        <v>8.7735</v>
      </c>
      <c r="AD2769" s="4">
        <f>AC2770*(1-AA2769/100)+(AC2769-AC2770)*(1-AB2769/100)</f>
        <v>8.7735</v>
      </c>
      <c r="AE2769" s="2" t="s">
        <v>66</v>
      </c>
      <c r="AF2769" s="2" t="s">
        <v>67</v>
      </c>
      <c r="AG2769" s="2"/>
      <c r="AH2769" s="2" t="s">
        <v>69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3406</v>
      </c>
      <c r="B2770" s="2" t="s">
        <v>3401</v>
      </c>
      <c r="C2770" s="2" t="s">
        <v>47</v>
      </c>
      <c r="D2770" s="2" t="s">
        <v>1321</v>
      </c>
      <c r="E2770" s="2" t="s">
        <v>346</v>
      </c>
      <c r="F2770" s="2" t="s">
        <v>116</v>
      </c>
      <c r="G2770" s="2" t="s">
        <v>51</v>
      </c>
      <c r="H2770" s="2" t="s">
        <v>243</v>
      </c>
      <c r="I2770" s="2" t="s">
        <v>53</v>
      </c>
      <c r="J2770" s="2" t="s">
        <v>270</v>
      </c>
      <c r="K2770" s="2" t="s">
        <v>55</v>
      </c>
      <c r="L2770" s="2" t="s">
        <v>51</v>
      </c>
      <c r="M2770" s="2" t="s">
        <v>91</v>
      </c>
      <c r="N2770" s="3">
        <v>11698</v>
      </c>
      <c r="O2770" s="3" t="s">
        <v>57</v>
      </c>
      <c r="P2770" s="4">
        <f>IF(O2770="吨",N2770*1000,IF(O2770="万立方米",N2770*10000,""))</f>
        <v>11698000.0</v>
      </c>
      <c r="Q2770" s="2" t="s">
        <v>58</v>
      </c>
      <c r="R2770" s="2" t="s">
        <v>59</v>
      </c>
      <c r="S2770" s="2" t="s">
        <v>92</v>
      </c>
      <c r="T2770" s="2" t="s">
        <v>88</v>
      </c>
      <c r="U2770" s="4">
        <f>0.75</f>
        <v>0.75</v>
      </c>
      <c r="V2770" s="2" t="s">
        <v>62</v>
      </c>
      <c r="W2770" s="2" t="s">
        <v>93</v>
      </c>
      <c r="X2770" s="2" t="s">
        <v>64</v>
      </c>
      <c r="Y2770" s="2" t="s">
        <v>65</v>
      </c>
      <c r="Z2770" s="2">
        <v>0</v>
      </c>
      <c r="AA2770" s="2"/>
      <c r="AB2770" s="2"/>
      <c r="AC2770" s="4">
        <f>P2770*U2770/1000000</f>
        <v>8.7735</v>
      </c>
      <c r="AD2770" s="4">
        <f>AC2770*(1-Z2770/100)</f>
        <v>8.7735</v>
      </c>
      <c r="AE2770" s="2" t="s">
        <v>66</v>
      </c>
      <c r="AF2770" s="2" t="s">
        <v>67</v>
      </c>
      <c r="AG2770" s="2"/>
      <c r="AH2770" s="2" t="s">
        <v>69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3407</v>
      </c>
      <c r="B2771" s="2" t="s">
        <v>3401</v>
      </c>
      <c r="C2771" s="2" t="s">
        <v>47</v>
      </c>
      <c r="D2771" s="2" t="s">
        <v>1321</v>
      </c>
      <c r="E2771" s="2" t="s">
        <v>346</v>
      </c>
      <c r="F2771" s="2" t="s">
        <v>116</v>
      </c>
      <c r="G2771" s="2" t="s">
        <v>51</v>
      </c>
      <c r="H2771" s="2" t="s">
        <v>243</v>
      </c>
      <c r="I2771" s="2" t="s">
        <v>53</v>
      </c>
      <c r="J2771" s="2" t="s">
        <v>270</v>
      </c>
      <c r="K2771" s="2" t="s">
        <v>55</v>
      </c>
      <c r="L2771" s="2" t="s">
        <v>51</v>
      </c>
      <c r="M2771" s="2" t="s">
        <v>95</v>
      </c>
      <c r="N2771" s="3">
        <v>11698</v>
      </c>
      <c r="O2771" s="3" t="s">
        <v>57</v>
      </c>
      <c r="P2771" s="4">
        <f>IF(O2771="吨",N2771*1000,IF(O2771="万立方米",N2771*10000,""))</f>
        <v>11698000.0</v>
      </c>
      <c r="Q2771" s="2" t="s">
        <v>58</v>
      </c>
      <c r="R2771" s="2" t="s">
        <v>59</v>
      </c>
      <c r="S2771" s="2" t="s">
        <v>96</v>
      </c>
      <c r="T2771" s="2" t="s">
        <v>97</v>
      </c>
      <c r="U2771" s="4">
        <f>1.7</f>
        <v>1.7</v>
      </c>
      <c r="V2771" s="2" t="s">
        <v>62</v>
      </c>
      <c r="W2771" s="2" t="s">
        <v>98</v>
      </c>
      <c r="X2771" s="2" t="s">
        <v>64</v>
      </c>
      <c r="Y2771" s="2" t="s">
        <v>65</v>
      </c>
      <c r="Z2771" s="2">
        <v>0</v>
      </c>
      <c r="AA2771" s="2"/>
      <c r="AB2771" s="2"/>
      <c r="AC2771" s="4">
        <f>P2771*U2771/1000000</f>
        <v>19.8866</v>
      </c>
      <c r="AD2771" s="4">
        <f>AC2771*(1-Z2771/100)</f>
        <v>19.8866</v>
      </c>
      <c r="AE2771" s="2" t="s">
        <v>66</v>
      </c>
      <c r="AF2771" s="2" t="s">
        <v>67</v>
      </c>
      <c r="AG2771" s="2"/>
      <c r="AH2771" s="2" t="s">
        <v>69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3408</v>
      </c>
      <c r="B2772" s="2" t="s">
        <v>3401</v>
      </c>
      <c r="C2772" s="2" t="s">
        <v>47</v>
      </c>
      <c r="D2772" s="2" t="s">
        <v>1321</v>
      </c>
      <c r="E2772" s="2" t="s">
        <v>346</v>
      </c>
      <c r="F2772" s="2" t="s">
        <v>116</v>
      </c>
      <c r="G2772" s="2" t="s">
        <v>51</v>
      </c>
      <c r="H2772" s="2" t="s">
        <v>243</v>
      </c>
      <c r="I2772" s="2" t="s">
        <v>53</v>
      </c>
      <c r="J2772" s="2" t="s">
        <v>270</v>
      </c>
      <c r="K2772" s="2" t="s">
        <v>55</v>
      </c>
      <c r="L2772" s="2" t="s">
        <v>51</v>
      </c>
      <c r="M2772" s="2" t="s">
        <v>100</v>
      </c>
      <c r="N2772" s="3">
        <v>11698</v>
      </c>
      <c r="O2772" s="3" t="s">
        <v>57</v>
      </c>
      <c r="P2772" s="4">
        <f>IF(O2772="吨",N2772*1000,IF(O2772="万立方米",N2772*10000,""))</f>
        <v>11698000.0</v>
      </c>
      <c r="Q2772" s="2" t="s">
        <v>58</v>
      </c>
      <c r="R2772" s="2" t="s">
        <v>59</v>
      </c>
      <c r="S2772" s="2" t="s">
        <v>101</v>
      </c>
      <c r="T2772" s="2" t="s">
        <v>75</v>
      </c>
      <c r="U2772" s="4">
        <f>0.12</f>
        <v>0.12</v>
      </c>
      <c r="V2772" s="2" t="s">
        <v>62</v>
      </c>
      <c r="W2772" s="2" t="s">
        <v>102</v>
      </c>
      <c r="X2772" s="2" t="s">
        <v>64</v>
      </c>
      <c r="Y2772" s="2" t="s">
        <v>65</v>
      </c>
      <c r="Z2772" s="2">
        <v>0</v>
      </c>
      <c r="AA2772" s="2"/>
      <c r="AB2772" s="2"/>
      <c r="AC2772" s="4">
        <f>P2772*U2772/1000000</f>
        <v>1.40376</v>
      </c>
      <c r="AD2772" s="4">
        <f>AC2772*(1-Z2772/100)</f>
        <v>1.40376</v>
      </c>
      <c r="AE2772" s="2" t="s">
        <v>66</v>
      </c>
      <c r="AF2772" s="2" t="s">
        <v>67</v>
      </c>
      <c r="AG2772" s="2"/>
      <c r="AH2772" s="2" t="s">
        <v>69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3409</v>
      </c>
      <c r="B2773" s="2" t="s">
        <v>3401</v>
      </c>
      <c r="C2773" s="2" t="s">
        <v>47</v>
      </c>
      <c r="D2773" s="2" t="s">
        <v>1321</v>
      </c>
      <c r="E2773" s="2" t="s">
        <v>346</v>
      </c>
      <c r="F2773" s="2" t="s">
        <v>116</v>
      </c>
      <c r="G2773" s="2" t="s">
        <v>51</v>
      </c>
      <c r="H2773" s="2" t="s">
        <v>243</v>
      </c>
      <c r="I2773" s="2"/>
      <c r="J2773" s="2"/>
      <c r="K2773" s="2"/>
      <c r="L2773" s="2"/>
      <c r="M2773" s="2" t="s">
        <v>104</v>
      </c>
      <c r="N2773" s="3"/>
      <c r="O2773" s="3"/>
      <c r="P2773" s="4">
        <v>0.0</v>
      </c>
      <c r="Q2773" s="2" t="s">
        <v>105</v>
      </c>
      <c r="R2773" s="2" t="s">
        <v>106</v>
      </c>
      <c r="S2773" s="2" t="s">
        <v>107</v>
      </c>
      <c r="T2773" s="2" t="s">
        <v>108</v>
      </c>
      <c r="U2773" s="4">
        <f>0.0</f>
        <v>0.0</v>
      </c>
      <c r="V2773" s="2" t="s">
        <v>109</v>
      </c>
      <c r="W2773" s="2" t="s">
        <v>110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134</v>
      </c>
      <c r="AH2773" s="2" t="s">
        <v>69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3410</v>
      </c>
      <c r="B2774" s="2" t="s">
        <v>3411</v>
      </c>
      <c r="C2774" s="2" t="s">
        <v>47</v>
      </c>
      <c r="D2774" s="2" t="s">
        <v>985</v>
      </c>
      <c r="E2774" s="2" t="s">
        <v>227</v>
      </c>
      <c r="F2774" s="2" t="s">
        <v>228</v>
      </c>
      <c r="G2774" s="2" t="s">
        <v>117</v>
      </c>
      <c r="H2774" s="2" t="s">
        <v>433</v>
      </c>
      <c r="I2774" s="2" t="s">
        <v>53</v>
      </c>
      <c r="J2774" s="2" t="s">
        <v>230</v>
      </c>
      <c r="K2774" s="2" t="s">
        <v>55</v>
      </c>
      <c r="L2774" s="2" t="s">
        <v>51</v>
      </c>
      <c r="M2774" s="2" t="s">
        <v>56</v>
      </c>
      <c r="N2774" s="3">
        <v>116160.45</v>
      </c>
      <c r="O2774" s="3" t="s">
        <v>57</v>
      </c>
      <c r="P2774" s="4">
        <f>IF(O2774="吨",N2774*1000,IF(O2774="万立方米",N2774*10000,""))</f>
        <v>116160450.0</v>
      </c>
      <c r="Q2774" s="2" t="s">
        <v>58</v>
      </c>
      <c r="R2774" s="2" t="s">
        <v>59</v>
      </c>
      <c r="S2774" s="2" t="s">
        <v>60</v>
      </c>
      <c r="T2774" s="2" t="s">
        <v>61</v>
      </c>
      <c r="U2774" s="4">
        <f>0.06</f>
        <v>0.06</v>
      </c>
      <c r="V2774" s="2" t="s">
        <v>62</v>
      </c>
      <c r="W2774" s="2" t="s">
        <v>63</v>
      </c>
      <c r="X2774" s="2" t="s">
        <v>64</v>
      </c>
      <c r="Y2774" s="2" t="s">
        <v>65</v>
      </c>
      <c r="Z2774" s="2">
        <v>0</v>
      </c>
      <c r="AA2774" s="2"/>
      <c r="AB2774" s="2"/>
      <c r="AC2774" s="4">
        <f>P2774*U2774/1000000</f>
        <v>6.969627</v>
      </c>
      <c r="AD2774" s="4">
        <f>AC2774*(1-Z2774/100)</f>
        <v>6.969627</v>
      </c>
      <c r="AE2774" s="2" t="s">
        <v>66</v>
      </c>
      <c r="AF2774" s="2" t="s">
        <v>67</v>
      </c>
      <c r="AG2774" s="2" t="s">
        <v>68</v>
      </c>
      <c r="AH2774" s="2" t="s">
        <v>69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3412</v>
      </c>
      <c r="B2775" s="2" t="s">
        <v>3411</v>
      </c>
      <c r="C2775" s="2" t="s">
        <v>47</v>
      </c>
      <c r="D2775" s="2" t="s">
        <v>985</v>
      </c>
      <c r="E2775" s="2" t="s">
        <v>227</v>
      </c>
      <c r="F2775" s="2" t="s">
        <v>228</v>
      </c>
      <c r="G2775" s="2" t="s">
        <v>117</v>
      </c>
      <c r="H2775" s="2" t="s">
        <v>433</v>
      </c>
      <c r="I2775" s="2" t="s">
        <v>53</v>
      </c>
      <c r="J2775" s="2" t="s">
        <v>230</v>
      </c>
      <c r="K2775" s="2" t="s">
        <v>55</v>
      </c>
      <c r="L2775" s="2" t="s">
        <v>51</v>
      </c>
      <c r="M2775" s="2" t="s">
        <v>73</v>
      </c>
      <c r="N2775" s="3">
        <v>116160.45</v>
      </c>
      <c r="O2775" s="3" t="s">
        <v>57</v>
      </c>
      <c r="P2775" s="4">
        <f>IF(O2775="吨",N2775*1000,IF(O2775="万立方米",N2775*10000,""))</f>
        <v>116160450.0</v>
      </c>
      <c r="Q2775" s="2" t="s">
        <v>58</v>
      </c>
      <c r="R2775" s="2" t="s">
        <v>59</v>
      </c>
      <c r="S2775" s="2" t="s">
        <v>74</v>
      </c>
      <c r="T2775" s="2" t="s">
        <v>75</v>
      </c>
      <c r="U2775" s="4">
        <f>1.5</f>
        <v>1.5</v>
      </c>
      <c r="V2775" s="2" t="s">
        <v>62</v>
      </c>
      <c r="W2775" s="2" t="s">
        <v>76</v>
      </c>
      <c r="X2775" s="2" t="s">
        <v>64</v>
      </c>
      <c r="Y2775" s="2" t="s">
        <v>65</v>
      </c>
      <c r="Z2775" s="2">
        <v>0</v>
      </c>
      <c r="AA2775" s="2"/>
      <c r="AB2775" s="2"/>
      <c r="AC2775" s="4">
        <f>P2775*U2775/1000000</f>
        <v>174.240675</v>
      </c>
      <c r="AD2775" s="4">
        <f>AC2775*(1-Z2775/100)</f>
        <v>174.240675</v>
      </c>
      <c r="AE2775" s="2" t="s">
        <v>66</v>
      </c>
      <c r="AF2775" s="2" t="s">
        <v>67</v>
      </c>
      <c r="AG2775" s="2" t="s">
        <v>68</v>
      </c>
      <c r="AH2775" s="2" t="s">
        <v>69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3413</v>
      </c>
      <c r="B2776" s="2" t="s">
        <v>3411</v>
      </c>
      <c r="C2776" s="2" t="s">
        <v>47</v>
      </c>
      <c r="D2776" s="2" t="s">
        <v>985</v>
      </c>
      <c r="E2776" s="2" t="s">
        <v>227</v>
      </c>
      <c r="F2776" s="2" t="s">
        <v>228</v>
      </c>
      <c r="G2776" s="2" t="s">
        <v>117</v>
      </c>
      <c r="H2776" s="2" t="s">
        <v>433</v>
      </c>
      <c r="I2776" s="2" t="s">
        <v>53</v>
      </c>
      <c r="J2776" s="2" t="s">
        <v>230</v>
      </c>
      <c r="K2776" s="2" t="s">
        <v>55</v>
      </c>
      <c r="L2776" s="2" t="s">
        <v>51</v>
      </c>
      <c r="M2776" s="2" t="s">
        <v>78</v>
      </c>
      <c r="N2776" s="3">
        <v>116160.45</v>
      </c>
      <c r="O2776" s="3" t="s">
        <v>57</v>
      </c>
      <c r="P2776" s="4">
        <f>IF(O2776="吨",N2776*1000,IF(O2776="万立方米",N2776*10000,""))</f>
        <v>116160450.0</v>
      </c>
      <c r="Q2776" s="2" t="s">
        <v>58</v>
      </c>
      <c r="R2776" s="2" t="s">
        <v>59</v>
      </c>
      <c r="S2776" s="2" t="s">
        <v>79</v>
      </c>
      <c r="T2776" s="2" t="s">
        <v>75</v>
      </c>
      <c r="U2776" s="4">
        <f>6.0</f>
        <v>6.0</v>
      </c>
      <c r="V2776" s="2" t="s">
        <v>62</v>
      </c>
      <c r="W2776" s="2" t="s">
        <v>80</v>
      </c>
      <c r="X2776" s="2" t="s">
        <v>64</v>
      </c>
      <c r="Y2776" s="2" t="s">
        <v>65</v>
      </c>
      <c r="Z2776" s="2">
        <v>0</v>
      </c>
      <c r="AA2776" s="2"/>
      <c r="AB2776" s="2"/>
      <c r="AC2776" s="4">
        <f>P2776*U2776/1000000</f>
        <v>696.9627</v>
      </c>
      <c r="AD2776" s="4">
        <f>AC2776*(1-Z2776/100)</f>
        <v>696.9627</v>
      </c>
      <c r="AE2776" s="2" t="s">
        <v>66</v>
      </c>
      <c r="AF2776" s="2" t="s">
        <v>67</v>
      </c>
      <c r="AG2776" s="2" t="s">
        <v>68</v>
      </c>
      <c r="AH2776" s="2" t="s">
        <v>69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3414</v>
      </c>
      <c r="B2777" s="2" t="s">
        <v>3411</v>
      </c>
      <c r="C2777" s="2" t="s">
        <v>47</v>
      </c>
      <c r="D2777" s="2" t="s">
        <v>985</v>
      </c>
      <c r="E2777" s="2" t="s">
        <v>227</v>
      </c>
      <c r="F2777" s="2" t="s">
        <v>228</v>
      </c>
      <c r="G2777" s="2" t="s">
        <v>117</v>
      </c>
      <c r="H2777" s="2" t="s">
        <v>433</v>
      </c>
      <c r="I2777" s="2" t="s">
        <v>53</v>
      </c>
      <c r="J2777" s="2" t="s">
        <v>230</v>
      </c>
      <c r="K2777" s="2" t="s">
        <v>55</v>
      </c>
      <c r="L2777" s="2" t="s">
        <v>51</v>
      </c>
      <c r="M2777" s="2" t="s">
        <v>82</v>
      </c>
      <c r="N2777" s="3">
        <v>116160.45</v>
      </c>
      <c r="O2777" s="3" t="s">
        <v>57</v>
      </c>
      <c r="P2777" s="4">
        <f>IF(O2777="吨",N2777*1000,IF(O2777="万立方米",N2777*10000,""))</f>
        <v>116160450.0</v>
      </c>
      <c r="Q2777" s="2" t="s">
        <v>58</v>
      </c>
      <c r="R2777" s="2" t="s">
        <v>59</v>
      </c>
      <c r="S2777" s="2" t="s">
        <v>83</v>
      </c>
      <c r="T2777" s="2" t="s">
        <v>61</v>
      </c>
      <c r="U2777" s="4">
        <f>0.35</f>
        <v>0.35</v>
      </c>
      <c r="V2777" s="2" t="s">
        <v>62</v>
      </c>
      <c r="W2777" s="2" t="s">
        <v>84</v>
      </c>
      <c r="X2777" s="2" t="s">
        <v>64</v>
      </c>
      <c r="Y2777" s="2" t="s">
        <v>65</v>
      </c>
      <c r="Z2777" s="2">
        <v>0</v>
      </c>
      <c r="AA2777" s="2"/>
      <c r="AB2777" s="2"/>
      <c r="AC2777" s="4">
        <f>P2777*U2777/1000000</f>
        <v>40.6561575</v>
      </c>
      <c r="AD2777" s="4">
        <f>AC2777*(1-Z2777/100)</f>
        <v>40.6561575</v>
      </c>
      <c r="AE2777" s="2" t="s">
        <v>66</v>
      </c>
      <c r="AF2777" s="2" t="s">
        <v>67</v>
      </c>
      <c r="AG2777" s="2" t="s">
        <v>68</v>
      </c>
      <c r="AH2777" s="2" t="s">
        <v>69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3415</v>
      </c>
      <c r="B2778" s="2" t="s">
        <v>3411</v>
      </c>
      <c r="C2778" s="2" t="s">
        <v>47</v>
      </c>
      <c r="D2778" s="2" t="s">
        <v>985</v>
      </c>
      <c r="E2778" s="2" t="s">
        <v>227</v>
      </c>
      <c r="F2778" s="2" t="s">
        <v>228</v>
      </c>
      <c r="G2778" s="2" t="s">
        <v>117</v>
      </c>
      <c r="H2778" s="2" t="s">
        <v>433</v>
      </c>
      <c r="I2778" s="2" t="s">
        <v>53</v>
      </c>
      <c r="J2778" s="2" t="s">
        <v>230</v>
      </c>
      <c r="K2778" s="2" t="s">
        <v>55</v>
      </c>
      <c r="L2778" s="2" t="s">
        <v>51</v>
      </c>
      <c r="M2778" s="2" t="s">
        <v>86</v>
      </c>
      <c r="N2778" s="3">
        <v>116160.45</v>
      </c>
      <c r="O2778" s="3" t="s">
        <v>57</v>
      </c>
      <c r="P2778" s="4">
        <f>IF(O2778="吨",N2778*1000,IF(O2778="万立方米",N2778*10000,""))</f>
        <v>116160450.0</v>
      </c>
      <c r="Q2778" s="2" t="s">
        <v>58</v>
      </c>
      <c r="R2778" s="2" t="s">
        <v>59</v>
      </c>
      <c r="S2778" s="2" t="s">
        <v>87</v>
      </c>
      <c r="T2778" s="2" t="s">
        <v>88</v>
      </c>
      <c r="U2778" s="4">
        <f>0.75</f>
        <v>0.75</v>
      </c>
      <c r="V2778" s="2" t="s">
        <v>62</v>
      </c>
      <c r="W2778" s="2" t="s">
        <v>89</v>
      </c>
      <c r="X2778" s="2" t="s">
        <v>64</v>
      </c>
      <c r="Y2778" s="2" t="s">
        <v>65</v>
      </c>
      <c r="Z2778" s="2">
        <v>0</v>
      </c>
      <c r="AA2778" s="2"/>
      <c r="AB2778" s="2"/>
      <c r="AC2778" s="4">
        <f>P2778*U2778/1000000</f>
        <v>87.1203375</v>
      </c>
      <c r="AD2778" s="4">
        <f>AC2779*(1-AA2778/100)+(AC2778-AC2779)*(1-AB2778/100)</f>
        <v>87.1203375</v>
      </c>
      <c r="AE2778" s="2" t="s">
        <v>66</v>
      </c>
      <c r="AF2778" s="2" t="s">
        <v>67</v>
      </c>
      <c r="AG2778" s="2" t="s">
        <v>68</v>
      </c>
      <c r="AH2778" s="2" t="s">
        <v>69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3416</v>
      </c>
      <c r="B2779" s="2" t="s">
        <v>3411</v>
      </c>
      <c r="C2779" s="2" t="s">
        <v>47</v>
      </c>
      <c r="D2779" s="2" t="s">
        <v>985</v>
      </c>
      <c r="E2779" s="2" t="s">
        <v>227</v>
      </c>
      <c r="F2779" s="2" t="s">
        <v>228</v>
      </c>
      <c r="G2779" s="2" t="s">
        <v>117</v>
      </c>
      <c r="H2779" s="2" t="s">
        <v>433</v>
      </c>
      <c r="I2779" s="2" t="s">
        <v>53</v>
      </c>
      <c r="J2779" s="2" t="s">
        <v>230</v>
      </c>
      <c r="K2779" s="2" t="s">
        <v>55</v>
      </c>
      <c r="L2779" s="2" t="s">
        <v>51</v>
      </c>
      <c r="M2779" s="2" t="s">
        <v>91</v>
      </c>
      <c r="N2779" s="3">
        <v>116160.45</v>
      </c>
      <c r="O2779" s="3" t="s">
        <v>57</v>
      </c>
      <c r="P2779" s="4">
        <f>IF(O2779="吨",N2779*1000,IF(O2779="万立方米",N2779*10000,""))</f>
        <v>116160450.0</v>
      </c>
      <c r="Q2779" s="2" t="s">
        <v>58</v>
      </c>
      <c r="R2779" s="2" t="s">
        <v>59</v>
      </c>
      <c r="S2779" s="2" t="s">
        <v>92</v>
      </c>
      <c r="T2779" s="2" t="s">
        <v>88</v>
      </c>
      <c r="U2779" s="4">
        <f>0.75</f>
        <v>0.75</v>
      </c>
      <c r="V2779" s="2" t="s">
        <v>62</v>
      </c>
      <c r="W2779" s="2" t="s">
        <v>93</v>
      </c>
      <c r="X2779" s="2" t="s">
        <v>64</v>
      </c>
      <c r="Y2779" s="2" t="s">
        <v>65</v>
      </c>
      <c r="Z2779" s="2">
        <v>0</v>
      </c>
      <c r="AA2779" s="2"/>
      <c r="AB2779" s="2"/>
      <c r="AC2779" s="4">
        <f>P2779*U2779/1000000</f>
        <v>87.1203375</v>
      </c>
      <c r="AD2779" s="4">
        <f>AC2779*(1-Z2779/100)</f>
        <v>87.1203375</v>
      </c>
      <c r="AE2779" s="2" t="s">
        <v>66</v>
      </c>
      <c r="AF2779" s="2" t="s">
        <v>67</v>
      </c>
      <c r="AG2779" s="2" t="s">
        <v>68</v>
      </c>
      <c r="AH2779" s="2" t="s">
        <v>69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3417</v>
      </c>
      <c r="B2780" s="2" t="s">
        <v>3411</v>
      </c>
      <c r="C2780" s="2" t="s">
        <v>47</v>
      </c>
      <c r="D2780" s="2" t="s">
        <v>985</v>
      </c>
      <c r="E2780" s="2" t="s">
        <v>227</v>
      </c>
      <c r="F2780" s="2" t="s">
        <v>228</v>
      </c>
      <c r="G2780" s="2" t="s">
        <v>117</v>
      </c>
      <c r="H2780" s="2" t="s">
        <v>433</v>
      </c>
      <c r="I2780" s="2" t="s">
        <v>53</v>
      </c>
      <c r="J2780" s="2" t="s">
        <v>230</v>
      </c>
      <c r="K2780" s="2" t="s">
        <v>55</v>
      </c>
      <c r="L2780" s="2" t="s">
        <v>51</v>
      </c>
      <c r="M2780" s="2" t="s">
        <v>95</v>
      </c>
      <c r="N2780" s="3">
        <v>116160.45</v>
      </c>
      <c r="O2780" s="3" t="s">
        <v>57</v>
      </c>
      <c r="P2780" s="4">
        <f>IF(O2780="吨",N2780*1000,IF(O2780="万立方米",N2780*10000,""))</f>
        <v>116160450.0</v>
      </c>
      <c r="Q2780" s="2" t="s">
        <v>58</v>
      </c>
      <c r="R2780" s="2" t="s">
        <v>59</v>
      </c>
      <c r="S2780" s="2" t="s">
        <v>96</v>
      </c>
      <c r="T2780" s="2" t="s">
        <v>97</v>
      </c>
      <c r="U2780" s="4">
        <f>1.7</f>
        <v>1.7</v>
      </c>
      <c r="V2780" s="2" t="s">
        <v>62</v>
      </c>
      <c r="W2780" s="2" t="s">
        <v>98</v>
      </c>
      <c r="X2780" s="2" t="s">
        <v>64</v>
      </c>
      <c r="Y2780" s="2" t="s">
        <v>65</v>
      </c>
      <c r="Z2780" s="2">
        <v>0</v>
      </c>
      <c r="AA2780" s="2"/>
      <c r="AB2780" s="2"/>
      <c r="AC2780" s="4">
        <f>P2780*U2780/1000000</f>
        <v>197.472765</v>
      </c>
      <c r="AD2780" s="4">
        <f>AC2780*(1-Z2780/100)</f>
        <v>197.472765</v>
      </c>
      <c r="AE2780" s="2" t="s">
        <v>66</v>
      </c>
      <c r="AF2780" s="2" t="s">
        <v>67</v>
      </c>
      <c r="AG2780" s="2" t="s">
        <v>68</v>
      </c>
      <c r="AH2780" s="2" t="s">
        <v>69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3418</v>
      </c>
      <c r="B2781" s="2" t="s">
        <v>3411</v>
      </c>
      <c r="C2781" s="2" t="s">
        <v>47</v>
      </c>
      <c r="D2781" s="2" t="s">
        <v>985</v>
      </c>
      <c r="E2781" s="2" t="s">
        <v>227</v>
      </c>
      <c r="F2781" s="2" t="s">
        <v>228</v>
      </c>
      <c r="G2781" s="2" t="s">
        <v>117</v>
      </c>
      <c r="H2781" s="2" t="s">
        <v>433</v>
      </c>
      <c r="I2781" s="2" t="s">
        <v>53</v>
      </c>
      <c r="J2781" s="2" t="s">
        <v>230</v>
      </c>
      <c r="K2781" s="2" t="s">
        <v>55</v>
      </c>
      <c r="L2781" s="2" t="s">
        <v>51</v>
      </c>
      <c r="M2781" s="2" t="s">
        <v>100</v>
      </c>
      <c r="N2781" s="3">
        <v>116160.45</v>
      </c>
      <c r="O2781" s="3" t="s">
        <v>57</v>
      </c>
      <c r="P2781" s="4">
        <f>IF(O2781="吨",N2781*1000,IF(O2781="万立方米",N2781*10000,""))</f>
        <v>116160450.0</v>
      </c>
      <c r="Q2781" s="2" t="s">
        <v>58</v>
      </c>
      <c r="R2781" s="2" t="s">
        <v>59</v>
      </c>
      <c r="S2781" s="2" t="s">
        <v>101</v>
      </c>
      <c r="T2781" s="2" t="s">
        <v>75</v>
      </c>
      <c r="U2781" s="4">
        <f>0.12</f>
        <v>0.12</v>
      </c>
      <c r="V2781" s="2" t="s">
        <v>62</v>
      </c>
      <c r="W2781" s="2" t="s">
        <v>102</v>
      </c>
      <c r="X2781" s="2" t="s">
        <v>64</v>
      </c>
      <c r="Y2781" s="2" t="s">
        <v>65</v>
      </c>
      <c r="Z2781" s="2">
        <v>0</v>
      </c>
      <c r="AA2781" s="2"/>
      <c r="AB2781" s="2"/>
      <c r="AC2781" s="4">
        <f>P2781*U2781/1000000</f>
        <v>13.939254</v>
      </c>
      <c r="AD2781" s="4">
        <f>AC2781*(1-Z2781/100)</f>
        <v>13.939254</v>
      </c>
      <c r="AE2781" s="2" t="s">
        <v>66</v>
      </c>
      <c r="AF2781" s="2" t="s">
        <v>67</v>
      </c>
      <c r="AG2781" s="2" t="s">
        <v>68</v>
      </c>
      <c r="AH2781" s="2" t="s">
        <v>69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3419</v>
      </c>
      <c r="B2782" s="2" t="s">
        <v>3411</v>
      </c>
      <c r="C2782" s="2" t="s">
        <v>47</v>
      </c>
      <c r="D2782" s="2" t="s">
        <v>985</v>
      </c>
      <c r="E2782" s="2" t="s">
        <v>227</v>
      </c>
      <c r="F2782" s="2" t="s">
        <v>228</v>
      </c>
      <c r="G2782" s="2" t="s">
        <v>117</v>
      </c>
      <c r="H2782" s="2" t="s">
        <v>433</v>
      </c>
      <c r="I2782" s="2"/>
      <c r="J2782" s="2"/>
      <c r="K2782" s="2"/>
      <c r="L2782" s="2"/>
      <c r="M2782" s="2" t="s">
        <v>104</v>
      </c>
      <c r="N2782" s="3"/>
      <c r="O2782" s="3"/>
      <c r="P2782" s="4">
        <v>0.0</v>
      </c>
      <c r="Q2782" s="2" t="s">
        <v>105</v>
      </c>
      <c r="R2782" s="2" t="s">
        <v>106</v>
      </c>
      <c r="S2782" s="2" t="s">
        <v>107</v>
      </c>
      <c r="T2782" s="2" t="s">
        <v>108</v>
      </c>
      <c r="U2782" s="4">
        <f>0.0</f>
        <v>0.0</v>
      </c>
      <c r="V2782" s="2" t="s">
        <v>109</v>
      </c>
      <c r="W2782" s="2" t="s">
        <v>110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111</v>
      </c>
      <c r="AH2782" s="2" t="s">
        <v>69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3420</v>
      </c>
      <c r="B2783" s="2" t="s">
        <v>3421</v>
      </c>
      <c r="C2783" s="2" t="s">
        <v>47</v>
      </c>
      <c r="D2783" s="2" t="s">
        <v>2960</v>
      </c>
      <c r="E2783" s="2" t="s">
        <v>744</v>
      </c>
      <c r="F2783" s="2" t="s">
        <v>50</v>
      </c>
      <c r="G2783" s="2" t="s">
        <v>179</v>
      </c>
      <c r="H2783" s="2" t="s">
        <v>243</v>
      </c>
      <c r="I2783" s="2" t="s">
        <v>53</v>
      </c>
      <c r="J2783" s="2" t="s">
        <v>180</v>
      </c>
      <c r="K2783" s="2" t="s">
        <v>180</v>
      </c>
      <c r="L2783" s="2" t="s">
        <v>181</v>
      </c>
      <c r="M2783" s="2" t="s">
        <v>56</v>
      </c>
      <c r="N2783" s="3">
        <v>23070.806</v>
      </c>
      <c r="O2783" s="3" t="s">
        <v>182</v>
      </c>
      <c r="P2783" s="4">
        <f>IF(O2783="吨",N2783*1000,IF(O2783="万立方米",N2783*10000,""))</f>
        <v>230708060.0</v>
      </c>
      <c r="Q2783" s="2" t="s">
        <v>183</v>
      </c>
      <c r="R2783" s="2" t="s">
        <v>184</v>
      </c>
      <c r="S2783" s="2" t="s">
        <v>185</v>
      </c>
      <c r="T2783" s="2" t="s">
        <v>75</v>
      </c>
      <c r="U2783" s="4">
        <f>0.001</f>
        <v>0.001</v>
      </c>
      <c r="V2783" s="2" t="s">
        <v>186</v>
      </c>
      <c r="W2783" s="2" t="s">
        <v>187</v>
      </c>
      <c r="X2783" s="2" t="s">
        <v>64</v>
      </c>
      <c r="Y2783" s="2" t="s">
        <v>65</v>
      </c>
      <c r="Z2783" s="2">
        <v>0</v>
      </c>
      <c r="AA2783" s="2"/>
      <c r="AB2783" s="2"/>
      <c r="AC2783" s="4">
        <f>P2783*U2783/1000000</f>
        <v>0.23070806</v>
      </c>
      <c r="AD2783" s="4">
        <f>AC2783*(1-Z2783/100)</f>
        <v>0.23070806</v>
      </c>
      <c r="AE2783" s="2" t="s">
        <v>66</v>
      </c>
      <c r="AF2783" s="2" t="s">
        <v>67</v>
      </c>
      <c r="AG2783" s="2"/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3422</v>
      </c>
      <c r="B2784" s="2" t="s">
        <v>3421</v>
      </c>
      <c r="C2784" s="2" t="s">
        <v>47</v>
      </c>
      <c r="D2784" s="2" t="s">
        <v>2960</v>
      </c>
      <c r="E2784" s="2" t="s">
        <v>744</v>
      </c>
      <c r="F2784" s="2" t="s">
        <v>50</v>
      </c>
      <c r="G2784" s="2" t="s">
        <v>179</v>
      </c>
      <c r="H2784" s="2" t="s">
        <v>243</v>
      </c>
      <c r="I2784" s="2" t="s">
        <v>53</v>
      </c>
      <c r="J2784" s="2" t="s">
        <v>180</v>
      </c>
      <c r="K2784" s="2" t="s">
        <v>180</v>
      </c>
      <c r="L2784" s="2" t="s">
        <v>181</v>
      </c>
      <c r="M2784" s="2" t="s">
        <v>73</v>
      </c>
      <c r="N2784" s="3">
        <v>23070.806</v>
      </c>
      <c r="O2784" s="3" t="s">
        <v>182</v>
      </c>
      <c r="P2784" s="4">
        <f>IF(O2784="吨",N2784*1000,IF(O2784="万立方米",N2784*10000,""))</f>
        <v>230708060.0</v>
      </c>
      <c r="Q2784" s="2" t="s">
        <v>183</v>
      </c>
      <c r="R2784" s="2" t="s">
        <v>184</v>
      </c>
      <c r="S2784" s="2" t="s">
        <v>189</v>
      </c>
      <c r="T2784" s="2" t="s">
        <v>75</v>
      </c>
      <c r="U2784" s="4">
        <f>0.35</f>
        <v>0.35</v>
      </c>
      <c r="V2784" s="2" t="s">
        <v>186</v>
      </c>
      <c r="W2784" s="2" t="s">
        <v>190</v>
      </c>
      <c r="X2784" s="2" t="s">
        <v>64</v>
      </c>
      <c r="Y2784" s="2" t="s">
        <v>65</v>
      </c>
      <c r="Z2784" s="2">
        <v>0</v>
      </c>
      <c r="AA2784" s="2"/>
      <c r="AB2784" s="2"/>
      <c r="AC2784" s="4">
        <f>P2784*U2784/1000000</f>
        <v>80.747821</v>
      </c>
      <c r="AD2784" s="4">
        <f>AC2784*(1-Z2784/100)</f>
        <v>80.747821</v>
      </c>
      <c r="AE2784" s="2" t="s">
        <v>66</v>
      </c>
      <c r="AF2784" s="2" t="s">
        <v>67</v>
      </c>
      <c r="AG2784" s="2"/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3423</v>
      </c>
      <c r="B2785" s="2" t="s">
        <v>3421</v>
      </c>
      <c r="C2785" s="2" t="s">
        <v>47</v>
      </c>
      <c r="D2785" s="2" t="s">
        <v>2960</v>
      </c>
      <c r="E2785" s="2" t="s">
        <v>744</v>
      </c>
      <c r="F2785" s="2" t="s">
        <v>50</v>
      </c>
      <c r="G2785" s="2" t="s">
        <v>179</v>
      </c>
      <c r="H2785" s="2" t="s">
        <v>243</v>
      </c>
      <c r="I2785" s="2" t="s">
        <v>53</v>
      </c>
      <c r="J2785" s="2" t="s">
        <v>180</v>
      </c>
      <c r="K2785" s="2" t="s">
        <v>180</v>
      </c>
      <c r="L2785" s="2" t="s">
        <v>181</v>
      </c>
      <c r="M2785" s="2" t="s">
        <v>78</v>
      </c>
      <c r="N2785" s="3">
        <v>23070.806</v>
      </c>
      <c r="O2785" s="3" t="s">
        <v>182</v>
      </c>
      <c r="P2785" s="4">
        <f>IF(O2785="吨",N2785*1000,IF(O2785="万立方米",N2785*10000,""))</f>
        <v>230708060.0</v>
      </c>
      <c r="Q2785" s="2" t="s">
        <v>183</v>
      </c>
      <c r="R2785" s="2" t="s">
        <v>184</v>
      </c>
      <c r="S2785" s="2" t="s">
        <v>192</v>
      </c>
      <c r="T2785" s="2" t="s">
        <v>75</v>
      </c>
      <c r="U2785" s="4">
        <f>1.2</f>
        <v>1.2</v>
      </c>
      <c r="V2785" s="2" t="s">
        <v>186</v>
      </c>
      <c r="W2785" s="2" t="s">
        <v>193</v>
      </c>
      <c r="X2785" s="2" t="s">
        <v>64</v>
      </c>
      <c r="Y2785" s="2" t="s">
        <v>65</v>
      </c>
      <c r="Z2785" s="2">
        <v>0</v>
      </c>
      <c r="AA2785" s="2"/>
      <c r="AB2785" s="2"/>
      <c r="AC2785" s="4">
        <f>P2785*U2785/1000000</f>
        <v>276.849672</v>
      </c>
      <c r="AD2785" s="4">
        <f>AC2785*(1-Z2785/100)</f>
        <v>276.849672</v>
      </c>
      <c r="AE2785" s="2" t="s">
        <v>66</v>
      </c>
      <c r="AF2785" s="2" t="s">
        <v>67</v>
      </c>
      <c r="AG2785" s="2"/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3424</v>
      </c>
      <c r="B2786" s="2" t="s">
        <v>3421</v>
      </c>
      <c r="C2786" s="2" t="s">
        <v>47</v>
      </c>
      <c r="D2786" s="2" t="s">
        <v>2960</v>
      </c>
      <c r="E2786" s="2" t="s">
        <v>744</v>
      </c>
      <c r="F2786" s="2" t="s">
        <v>50</v>
      </c>
      <c r="G2786" s="2" t="s">
        <v>179</v>
      </c>
      <c r="H2786" s="2" t="s">
        <v>243</v>
      </c>
      <c r="I2786" s="2" t="s">
        <v>53</v>
      </c>
      <c r="J2786" s="2" t="s">
        <v>180</v>
      </c>
      <c r="K2786" s="2" t="s">
        <v>180</v>
      </c>
      <c r="L2786" s="2" t="s">
        <v>181</v>
      </c>
      <c r="M2786" s="2" t="s">
        <v>82</v>
      </c>
      <c r="N2786" s="3">
        <v>23070.806</v>
      </c>
      <c r="O2786" s="3" t="s">
        <v>182</v>
      </c>
      <c r="P2786" s="4">
        <f>IF(O2786="吨",N2786*1000,IF(O2786="万立方米",N2786*10000,""))</f>
        <v>230708060.0</v>
      </c>
      <c r="Q2786" s="2" t="s">
        <v>183</v>
      </c>
      <c r="R2786" s="2" t="s">
        <v>184</v>
      </c>
      <c r="S2786" s="2" t="s">
        <v>195</v>
      </c>
      <c r="T2786" s="2" t="s">
        <v>75</v>
      </c>
      <c r="U2786" s="4">
        <f>0.002</f>
        <v>0.002</v>
      </c>
      <c r="V2786" s="2" t="s">
        <v>186</v>
      </c>
      <c r="W2786" s="2" t="s">
        <v>196</v>
      </c>
      <c r="X2786" s="2" t="s">
        <v>64</v>
      </c>
      <c r="Y2786" s="2" t="s">
        <v>65</v>
      </c>
      <c r="Z2786" s="2">
        <v>0</v>
      </c>
      <c r="AA2786" s="2"/>
      <c r="AB2786" s="2"/>
      <c r="AC2786" s="4">
        <f>P2786*U2786/1000000</f>
        <v>0.46141612</v>
      </c>
      <c r="AD2786" s="4">
        <f>AC2786*(1-Z2786/100)</f>
        <v>0.46141612</v>
      </c>
      <c r="AE2786" s="2" t="s">
        <v>66</v>
      </c>
      <c r="AF2786" s="2" t="s">
        <v>67</v>
      </c>
      <c r="AG2786" s="2"/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3425</v>
      </c>
      <c r="B2787" s="2" t="s">
        <v>3421</v>
      </c>
      <c r="C2787" s="2" t="s">
        <v>47</v>
      </c>
      <c r="D2787" s="2" t="s">
        <v>2960</v>
      </c>
      <c r="E2787" s="2" t="s">
        <v>744</v>
      </c>
      <c r="F2787" s="2" t="s">
        <v>50</v>
      </c>
      <c r="G2787" s="2" t="s">
        <v>179</v>
      </c>
      <c r="H2787" s="2" t="s">
        <v>243</v>
      </c>
      <c r="I2787" s="2" t="s">
        <v>53</v>
      </c>
      <c r="J2787" s="2" t="s">
        <v>180</v>
      </c>
      <c r="K2787" s="2" t="s">
        <v>180</v>
      </c>
      <c r="L2787" s="2" t="s">
        <v>181</v>
      </c>
      <c r="M2787" s="2" t="s">
        <v>86</v>
      </c>
      <c r="N2787" s="3">
        <v>23070.806</v>
      </c>
      <c r="O2787" s="3" t="s">
        <v>182</v>
      </c>
      <c r="P2787" s="4">
        <f>IF(O2787="吨",N2787*1000,IF(O2787="万立方米",N2787*10000,""))</f>
        <v>230708060.0</v>
      </c>
      <c r="Q2787" s="2" t="s">
        <v>183</v>
      </c>
      <c r="R2787" s="2" t="s">
        <v>184</v>
      </c>
      <c r="S2787" s="2" t="s">
        <v>198</v>
      </c>
      <c r="T2787" s="2" t="s">
        <v>75</v>
      </c>
      <c r="U2787" s="4">
        <f>0.01</f>
        <v>0.01</v>
      </c>
      <c r="V2787" s="2" t="s">
        <v>186</v>
      </c>
      <c r="W2787" s="2" t="s">
        <v>199</v>
      </c>
      <c r="X2787" s="2" t="s">
        <v>64</v>
      </c>
      <c r="Y2787" s="2" t="s">
        <v>65</v>
      </c>
      <c r="Z2787" s="2">
        <v>0</v>
      </c>
      <c r="AA2787" s="2"/>
      <c r="AB2787" s="2"/>
      <c r="AC2787" s="4">
        <f>P2787*U2787/1000000</f>
        <v>2.3070806</v>
      </c>
      <c r="AD2787" s="4">
        <f>AC2788*(1-AA2787/100)+(AC2787-AC2788)*(1-AB2787/100)</f>
        <v>2.3070806</v>
      </c>
      <c r="AE2787" s="2" t="s">
        <v>66</v>
      </c>
      <c r="AF2787" s="2" t="s">
        <v>67</v>
      </c>
      <c r="AG2787" s="2"/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3426</v>
      </c>
      <c r="B2788" s="2" t="s">
        <v>3421</v>
      </c>
      <c r="C2788" s="2" t="s">
        <v>47</v>
      </c>
      <c r="D2788" s="2" t="s">
        <v>2960</v>
      </c>
      <c r="E2788" s="2" t="s">
        <v>744</v>
      </c>
      <c r="F2788" s="2" t="s">
        <v>50</v>
      </c>
      <c r="G2788" s="2" t="s">
        <v>179</v>
      </c>
      <c r="H2788" s="2" t="s">
        <v>243</v>
      </c>
      <c r="I2788" s="2" t="s">
        <v>53</v>
      </c>
      <c r="J2788" s="2" t="s">
        <v>180</v>
      </c>
      <c r="K2788" s="2" t="s">
        <v>180</v>
      </c>
      <c r="L2788" s="2" t="s">
        <v>181</v>
      </c>
      <c r="M2788" s="2" t="s">
        <v>91</v>
      </c>
      <c r="N2788" s="3">
        <v>23070.806</v>
      </c>
      <c r="O2788" s="3" t="s">
        <v>182</v>
      </c>
      <c r="P2788" s="4">
        <f>IF(O2788="吨",N2788*1000,IF(O2788="万立方米",N2788*10000,""))</f>
        <v>230708060.0</v>
      </c>
      <c r="Q2788" s="2" t="s">
        <v>183</v>
      </c>
      <c r="R2788" s="2" t="s">
        <v>184</v>
      </c>
      <c r="S2788" s="2" t="s">
        <v>201</v>
      </c>
      <c r="T2788" s="2" t="s">
        <v>75</v>
      </c>
      <c r="U2788" s="4">
        <f>0.005</f>
        <v>0.005</v>
      </c>
      <c r="V2788" s="2" t="s">
        <v>186</v>
      </c>
      <c r="W2788" s="2" t="s">
        <v>202</v>
      </c>
      <c r="X2788" s="2" t="s">
        <v>64</v>
      </c>
      <c r="Y2788" s="2" t="s">
        <v>65</v>
      </c>
      <c r="Z2788" s="2">
        <v>0</v>
      </c>
      <c r="AA2788" s="2"/>
      <c r="AB2788" s="2"/>
      <c r="AC2788" s="4">
        <f>P2788*U2788/1000000</f>
        <v>1.1535403</v>
      </c>
      <c r="AD2788" s="4">
        <f>AC2788*(1-Z2788/100)</f>
        <v>1.1535403</v>
      </c>
      <c r="AE2788" s="2" t="s">
        <v>66</v>
      </c>
      <c r="AF2788" s="2" t="s">
        <v>67</v>
      </c>
      <c r="AG2788" s="2"/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3427</v>
      </c>
      <c r="B2789" s="2" t="s">
        <v>3421</v>
      </c>
      <c r="C2789" s="2" t="s">
        <v>47</v>
      </c>
      <c r="D2789" s="2" t="s">
        <v>2960</v>
      </c>
      <c r="E2789" s="2" t="s">
        <v>744</v>
      </c>
      <c r="F2789" s="2" t="s">
        <v>50</v>
      </c>
      <c r="G2789" s="2" t="s">
        <v>179</v>
      </c>
      <c r="H2789" s="2" t="s">
        <v>243</v>
      </c>
      <c r="I2789" s="2" t="s">
        <v>53</v>
      </c>
      <c r="J2789" s="2" t="s">
        <v>180</v>
      </c>
      <c r="K2789" s="2" t="s">
        <v>180</v>
      </c>
      <c r="L2789" s="2" t="s">
        <v>181</v>
      </c>
      <c r="M2789" s="2" t="s">
        <v>95</v>
      </c>
      <c r="N2789" s="3">
        <v>23070.806</v>
      </c>
      <c r="O2789" s="3" t="s">
        <v>182</v>
      </c>
      <c r="P2789" s="4">
        <f>IF(O2789="吨",N2789*1000,IF(O2789="万立方米",N2789*10000,""))</f>
        <v>230708060.0</v>
      </c>
      <c r="Q2789" s="2" t="s">
        <v>183</v>
      </c>
      <c r="R2789" s="2" t="s">
        <v>184</v>
      </c>
      <c r="S2789" s="2" t="s">
        <v>204</v>
      </c>
      <c r="T2789" s="2" t="s">
        <v>75</v>
      </c>
      <c r="U2789" s="4">
        <f>0.005</f>
        <v>0.005</v>
      </c>
      <c r="V2789" s="2" t="s">
        <v>186</v>
      </c>
      <c r="W2789" s="2" t="s">
        <v>205</v>
      </c>
      <c r="X2789" s="2" t="s">
        <v>64</v>
      </c>
      <c r="Y2789" s="2" t="s">
        <v>65</v>
      </c>
      <c r="Z2789" s="2">
        <v>0</v>
      </c>
      <c r="AA2789" s="2"/>
      <c r="AB2789" s="2"/>
      <c r="AC2789" s="4">
        <f>P2789*U2789/1000000</f>
        <v>1.1535403</v>
      </c>
      <c r="AD2789" s="4">
        <f>AC2789*(1-Z2789/100)</f>
        <v>1.1535403</v>
      </c>
      <c r="AE2789" s="2" t="s">
        <v>66</v>
      </c>
      <c r="AF2789" s="2" t="s">
        <v>67</v>
      </c>
      <c r="AG2789" s="2"/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3428</v>
      </c>
      <c r="B2790" s="2" t="s">
        <v>3421</v>
      </c>
      <c r="C2790" s="2" t="s">
        <v>47</v>
      </c>
      <c r="D2790" s="2" t="s">
        <v>2960</v>
      </c>
      <c r="E2790" s="2" t="s">
        <v>744</v>
      </c>
      <c r="F2790" s="2" t="s">
        <v>50</v>
      </c>
      <c r="G2790" s="2" t="s">
        <v>179</v>
      </c>
      <c r="H2790" s="2" t="s">
        <v>243</v>
      </c>
      <c r="I2790" s="2" t="s">
        <v>53</v>
      </c>
      <c r="J2790" s="2" t="s">
        <v>180</v>
      </c>
      <c r="K2790" s="2" t="s">
        <v>180</v>
      </c>
      <c r="L2790" s="2" t="s">
        <v>181</v>
      </c>
      <c r="M2790" s="2" t="s">
        <v>100</v>
      </c>
      <c r="N2790" s="3">
        <v>23070.806</v>
      </c>
      <c r="O2790" s="3" t="s">
        <v>182</v>
      </c>
      <c r="P2790" s="4">
        <f>IF(O2790="吨",N2790*1000,IF(O2790="万立方米",N2790*10000,""))</f>
        <v>230708060.0</v>
      </c>
      <c r="Q2790" s="2" t="s">
        <v>183</v>
      </c>
      <c r="R2790" s="2" t="s">
        <v>184</v>
      </c>
      <c r="S2790" s="2" t="s">
        <v>207</v>
      </c>
      <c r="T2790" s="2" t="s">
        <v>75</v>
      </c>
      <c r="U2790" s="4">
        <f>0.02</f>
        <v>0.02</v>
      </c>
      <c r="V2790" s="2" t="s">
        <v>186</v>
      </c>
      <c r="W2790" s="2" t="s">
        <v>208</v>
      </c>
      <c r="X2790" s="2" t="s">
        <v>64</v>
      </c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/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3429</v>
      </c>
      <c r="B2791" s="2" t="s">
        <v>3421</v>
      </c>
      <c r="C2791" s="2" t="s">
        <v>47</v>
      </c>
      <c r="D2791" s="2" t="s">
        <v>2960</v>
      </c>
      <c r="E2791" s="2" t="s">
        <v>744</v>
      </c>
      <c r="F2791" s="2" t="s">
        <v>50</v>
      </c>
      <c r="G2791" s="2" t="s">
        <v>179</v>
      </c>
      <c r="H2791" s="2" t="s">
        <v>243</v>
      </c>
      <c r="I2791" s="2"/>
      <c r="J2791" s="2"/>
      <c r="K2791" s="2"/>
      <c r="L2791" s="2"/>
      <c r="M2791" s="2" t="s">
        <v>104</v>
      </c>
      <c r="N2791" s="3"/>
      <c r="O2791" s="3"/>
      <c r="P2791" s="4">
        <v>0.0</v>
      </c>
      <c r="Q2791" s="2" t="s">
        <v>105</v>
      </c>
      <c r="R2791" s="2" t="s">
        <v>106</v>
      </c>
      <c r="S2791" s="2" t="s">
        <v>107</v>
      </c>
      <c r="T2791" s="2" t="s">
        <v>108</v>
      </c>
      <c r="U2791" s="4">
        <f>0.0</f>
        <v>0.0</v>
      </c>
      <c r="V2791" s="2" t="s">
        <v>109</v>
      </c>
      <c r="W2791" s="2" t="s">
        <v>110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134</v>
      </c>
      <c r="AH2791" s="2" t="s">
        <v>69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3430</v>
      </c>
      <c r="B2792" s="2" t="s">
        <v>3431</v>
      </c>
      <c r="C2792" s="2" t="s">
        <v>47</v>
      </c>
      <c r="D2792" s="2" t="s">
        <v>2355</v>
      </c>
      <c r="E2792" s="2" t="s">
        <v>177</v>
      </c>
      <c r="F2792" s="2" t="s">
        <v>228</v>
      </c>
      <c r="G2792" s="2" t="s">
        <v>117</v>
      </c>
      <c r="H2792" s="2" t="s">
        <v>52</v>
      </c>
      <c r="I2792" s="2" t="s">
        <v>53</v>
      </c>
      <c r="J2792" s="2" t="s">
        <v>230</v>
      </c>
      <c r="K2792" s="2" t="s">
        <v>55</v>
      </c>
      <c r="L2792" s="2" t="s">
        <v>51</v>
      </c>
      <c r="M2792" s="2" t="s">
        <v>56</v>
      </c>
      <c r="N2792" s="3">
        <v>197326</v>
      </c>
      <c r="O2792" s="3" t="s">
        <v>57</v>
      </c>
      <c r="P2792" s="4">
        <f>IF(O2792="吨",N2792*1000,IF(O2792="万立方米",N2792*10000,""))</f>
        <v>197326000.0</v>
      </c>
      <c r="Q2792" s="2" t="s">
        <v>58</v>
      </c>
      <c r="R2792" s="2" t="s">
        <v>59</v>
      </c>
      <c r="S2792" s="2" t="s">
        <v>60</v>
      </c>
      <c r="T2792" s="2" t="s">
        <v>61</v>
      </c>
      <c r="U2792" s="4">
        <f>0.06</f>
        <v>0.06</v>
      </c>
      <c r="V2792" s="2" t="s">
        <v>62</v>
      </c>
      <c r="W2792" s="2" t="s">
        <v>63</v>
      </c>
      <c r="X2792" s="2" t="s">
        <v>64</v>
      </c>
      <c r="Y2792" s="2" t="s">
        <v>65</v>
      </c>
      <c r="Z2792" s="2">
        <v>0</v>
      </c>
      <c r="AA2792" s="2"/>
      <c r="AB2792" s="2"/>
      <c r="AC2792" s="4">
        <f>P2792*U2792/1000000</f>
        <v>11.83956</v>
      </c>
      <c r="AD2792" s="4">
        <f>AC2792*(1-Z2792/100)</f>
        <v>11.83956</v>
      </c>
      <c r="AE2792" s="2" t="s">
        <v>66</v>
      </c>
      <c r="AF2792" s="2" t="s">
        <v>67</v>
      </c>
      <c r="AG2792" s="2" t="s">
        <v>68</v>
      </c>
      <c r="AH2792" s="2" t="s">
        <v>69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3432</v>
      </c>
      <c r="B2793" s="2" t="s">
        <v>3431</v>
      </c>
      <c r="C2793" s="2" t="s">
        <v>47</v>
      </c>
      <c r="D2793" s="2" t="s">
        <v>2355</v>
      </c>
      <c r="E2793" s="2" t="s">
        <v>177</v>
      </c>
      <c r="F2793" s="2" t="s">
        <v>228</v>
      </c>
      <c r="G2793" s="2" t="s">
        <v>117</v>
      </c>
      <c r="H2793" s="2" t="s">
        <v>52</v>
      </c>
      <c r="I2793" s="2" t="s">
        <v>53</v>
      </c>
      <c r="J2793" s="2" t="s">
        <v>230</v>
      </c>
      <c r="K2793" s="2" t="s">
        <v>55</v>
      </c>
      <c r="L2793" s="2" t="s">
        <v>51</v>
      </c>
      <c r="M2793" s="2" t="s">
        <v>73</v>
      </c>
      <c r="N2793" s="3">
        <v>197326</v>
      </c>
      <c r="O2793" s="3" t="s">
        <v>57</v>
      </c>
      <c r="P2793" s="4">
        <f>IF(O2793="吨",N2793*1000,IF(O2793="万立方米",N2793*10000,""))</f>
        <v>197326000.0</v>
      </c>
      <c r="Q2793" s="2" t="s">
        <v>58</v>
      </c>
      <c r="R2793" s="2" t="s">
        <v>59</v>
      </c>
      <c r="S2793" s="2" t="s">
        <v>74</v>
      </c>
      <c r="T2793" s="2" t="s">
        <v>75</v>
      </c>
      <c r="U2793" s="4">
        <f>1.5</f>
        <v>1.5</v>
      </c>
      <c r="V2793" s="2" t="s">
        <v>62</v>
      </c>
      <c r="W2793" s="2" t="s">
        <v>76</v>
      </c>
      <c r="X2793" s="2" t="s">
        <v>64</v>
      </c>
      <c r="Y2793" s="2" t="s">
        <v>65</v>
      </c>
      <c r="Z2793" s="2">
        <v>0</v>
      </c>
      <c r="AA2793" s="2"/>
      <c r="AB2793" s="2"/>
      <c r="AC2793" s="4">
        <f>P2793*U2793/1000000</f>
        <v>295.989</v>
      </c>
      <c r="AD2793" s="4">
        <f>AC2793*(1-Z2793/100)</f>
        <v>295.989</v>
      </c>
      <c r="AE2793" s="2" t="s">
        <v>66</v>
      </c>
      <c r="AF2793" s="2" t="s">
        <v>67</v>
      </c>
      <c r="AG2793" s="2" t="s">
        <v>68</v>
      </c>
      <c r="AH2793" s="2" t="s">
        <v>69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3433</v>
      </c>
      <c r="B2794" s="2" t="s">
        <v>3431</v>
      </c>
      <c r="C2794" s="2" t="s">
        <v>47</v>
      </c>
      <c r="D2794" s="2" t="s">
        <v>2355</v>
      </c>
      <c r="E2794" s="2" t="s">
        <v>177</v>
      </c>
      <c r="F2794" s="2" t="s">
        <v>228</v>
      </c>
      <c r="G2794" s="2" t="s">
        <v>117</v>
      </c>
      <c r="H2794" s="2" t="s">
        <v>52</v>
      </c>
      <c r="I2794" s="2" t="s">
        <v>53</v>
      </c>
      <c r="J2794" s="2" t="s">
        <v>230</v>
      </c>
      <c r="K2794" s="2" t="s">
        <v>55</v>
      </c>
      <c r="L2794" s="2" t="s">
        <v>51</v>
      </c>
      <c r="M2794" s="2" t="s">
        <v>78</v>
      </c>
      <c r="N2794" s="3">
        <v>197326</v>
      </c>
      <c r="O2794" s="3" t="s">
        <v>57</v>
      </c>
      <c r="P2794" s="4">
        <f>IF(O2794="吨",N2794*1000,IF(O2794="万立方米",N2794*10000,""))</f>
        <v>197326000.0</v>
      </c>
      <c r="Q2794" s="2" t="s">
        <v>58</v>
      </c>
      <c r="R2794" s="2" t="s">
        <v>59</v>
      </c>
      <c r="S2794" s="2" t="s">
        <v>79</v>
      </c>
      <c r="T2794" s="2" t="s">
        <v>75</v>
      </c>
      <c r="U2794" s="4">
        <f>6.0</f>
        <v>6.0</v>
      </c>
      <c r="V2794" s="2" t="s">
        <v>62</v>
      </c>
      <c r="W2794" s="2" t="s">
        <v>80</v>
      </c>
      <c r="X2794" s="2" t="s">
        <v>64</v>
      </c>
      <c r="Y2794" s="2" t="s">
        <v>65</v>
      </c>
      <c r="Z2794" s="2">
        <v>0</v>
      </c>
      <c r="AA2794" s="2"/>
      <c r="AB2794" s="2"/>
      <c r="AC2794" s="4">
        <f>P2794*U2794/1000000</f>
        <v>1183.956</v>
      </c>
      <c r="AD2794" s="4">
        <f>AC2794*(1-Z2794/100)</f>
        <v>1183.956</v>
      </c>
      <c r="AE2794" s="2" t="s">
        <v>66</v>
      </c>
      <c r="AF2794" s="2" t="s">
        <v>67</v>
      </c>
      <c r="AG2794" s="2" t="s">
        <v>68</v>
      </c>
      <c r="AH2794" s="2" t="s">
        <v>69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3434</v>
      </c>
      <c r="B2795" s="2" t="s">
        <v>3431</v>
      </c>
      <c r="C2795" s="2" t="s">
        <v>47</v>
      </c>
      <c r="D2795" s="2" t="s">
        <v>2355</v>
      </c>
      <c r="E2795" s="2" t="s">
        <v>177</v>
      </c>
      <c r="F2795" s="2" t="s">
        <v>228</v>
      </c>
      <c r="G2795" s="2" t="s">
        <v>117</v>
      </c>
      <c r="H2795" s="2" t="s">
        <v>52</v>
      </c>
      <c r="I2795" s="2" t="s">
        <v>53</v>
      </c>
      <c r="J2795" s="2" t="s">
        <v>230</v>
      </c>
      <c r="K2795" s="2" t="s">
        <v>55</v>
      </c>
      <c r="L2795" s="2" t="s">
        <v>51</v>
      </c>
      <c r="M2795" s="2" t="s">
        <v>82</v>
      </c>
      <c r="N2795" s="3">
        <v>197326</v>
      </c>
      <c r="O2795" s="3" t="s">
        <v>57</v>
      </c>
      <c r="P2795" s="4">
        <f>IF(O2795="吨",N2795*1000,IF(O2795="万立方米",N2795*10000,""))</f>
        <v>197326000.0</v>
      </c>
      <c r="Q2795" s="2" t="s">
        <v>58</v>
      </c>
      <c r="R2795" s="2" t="s">
        <v>59</v>
      </c>
      <c r="S2795" s="2" t="s">
        <v>83</v>
      </c>
      <c r="T2795" s="2" t="s">
        <v>61</v>
      </c>
      <c r="U2795" s="4">
        <f>0.35</f>
        <v>0.35</v>
      </c>
      <c r="V2795" s="2" t="s">
        <v>62</v>
      </c>
      <c r="W2795" s="2" t="s">
        <v>84</v>
      </c>
      <c r="X2795" s="2" t="s">
        <v>64</v>
      </c>
      <c r="Y2795" s="2" t="s">
        <v>65</v>
      </c>
      <c r="Z2795" s="2">
        <v>0</v>
      </c>
      <c r="AA2795" s="2"/>
      <c r="AB2795" s="2"/>
      <c r="AC2795" s="4">
        <f>P2795*U2795/1000000</f>
        <v>69.0641</v>
      </c>
      <c r="AD2795" s="4">
        <f>AC2795*(1-Z2795/100)</f>
        <v>69.0641</v>
      </c>
      <c r="AE2795" s="2" t="s">
        <v>66</v>
      </c>
      <c r="AF2795" s="2" t="s">
        <v>67</v>
      </c>
      <c r="AG2795" s="2" t="s">
        <v>68</v>
      </c>
      <c r="AH2795" s="2" t="s">
        <v>69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3435</v>
      </c>
      <c r="B2796" s="2" t="s">
        <v>3431</v>
      </c>
      <c r="C2796" s="2" t="s">
        <v>47</v>
      </c>
      <c r="D2796" s="2" t="s">
        <v>2355</v>
      </c>
      <c r="E2796" s="2" t="s">
        <v>177</v>
      </c>
      <c r="F2796" s="2" t="s">
        <v>228</v>
      </c>
      <c r="G2796" s="2" t="s">
        <v>117</v>
      </c>
      <c r="H2796" s="2" t="s">
        <v>52</v>
      </c>
      <c r="I2796" s="2" t="s">
        <v>53</v>
      </c>
      <c r="J2796" s="2" t="s">
        <v>230</v>
      </c>
      <c r="K2796" s="2" t="s">
        <v>55</v>
      </c>
      <c r="L2796" s="2" t="s">
        <v>51</v>
      </c>
      <c r="M2796" s="2" t="s">
        <v>86</v>
      </c>
      <c r="N2796" s="3">
        <v>197326</v>
      </c>
      <c r="O2796" s="3" t="s">
        <v>57</v>
      </c>
      <c r="P2796" s="4">
        <f>IF(O2796="吨",N2796*1000,IF(O2796="万立方米",N2796*10000,""))</f>
        <v>197326000.0</v>
      </c>
      <c r="Q2796" s="2" t="s">
        <v>58</v>
      </c>
      <c r="R2796" s="2" t="s">
        <v>59</v>
      </c>
      <c r="S2796" s="2" t="s">
        <v>87</v>
      </c>
      <c r="T2796" s="2" t="s">
        <v>88</v>
      </c>
      <c r="U2796" s="4">
        <f>0.75</f>
        <v>0.75</v>
      </c>
      <c r="V2796" s="2" t="s">
        <v>62</v>
      </c>
      <c r="W2796" s="2" t="s">
        <v>89</v>
      </c>
      <c r="X2796" s="2" t="s">
        <v>64</v>
      </c>
      <c r="Y2796" s="2" t="s">
        <v>65</v>
      </c>
      <c r="Z2796" s="2">
        <v>0</v>
      </c>
      <c r="AA2796" s="2"/>
      <c r="AB2796" s="2"/>
      <c r="AC2796" s="4">
        <f>P2796*U2796/1000000</f>
        <v>147.9945</v>
      </c>
      <c r="AD2796" s="4">
        <f>AC2797*(1-AA2796/100)+(AC2796-AC2797)*(1-AB2796/100)</f>
        <v>147.9945</v>
      </c>
      <c r="AE2796" s="2" t="s">
        <v>66</v>
      </c>
      <c r="AF2796" s="2" t="s">
        <v>67</v>
      </c>
      <c r="AG2796" s="2" t="s">
        <v>68</v>
      </c>
      <c r="AH2796" s="2" t="s">
        <v>69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3436</v>
      </c>
      <c r="B2797" s="2" t="s">
        <v>3431</v>
      </c>
      <c r="C2797" s="2" t="s">
        <v>47</v>
      </c>
      <c r="D2797" s="2" t="s">
        <v>2355</v>
      </c>
      <c r="E2797" s="2" t="s">
        <v>177</v>
      </c>
      <c r="F2797" s="2" t="s">
        <v>228</v>
      </c>
      <c r="G2797" s="2" t="s">
        <v>117</v>
      </c>
      <c r="H2797" s="2" t="s">
        <v>52</v>
      </c>
      <c r="I2797" s="2" t="s">
        <v>53</v>
      </c>
      <c r="J2797" s="2" t="s">
        <v>230</v>
      </c>
      <c r="K2797" s="2" t="s">
        <v>55</v>
      </c>
      <c r="L2797" s="2" t="s">
        <v>51</v>
      </c>
      <c r="M2797" s="2" t="s">
        <v>91</v>
      </c>
      <c r="N2797" s="3">
        <v>197326</v>
      </c>
      <c r="O2797" s="3" t="s">
        <v>57</v>
      </c>
      <c r="P2797" s="4">
        <f>IF(O2797="吨",N2797*1000,IF(O2797="万立方米",N2797*10000,""))</f>
        <v>197326000.0</v>
      </c>
      <c r="Q2797" s="2" t="s">
        <v>58</v>
      </c>
      <c r="R2797" s="2" t="s">
        <v>59</v>
      </c>
      <c r="S2797" s="2" t="s">
        <v>92</v>
      </c>
      <c r="T2797" s="2" t="s">
        <v>88</v>
      </c>
      <c r="U2797" s="4">
        <f>0.75</f>
        <v>0.75</v>
      </c>
      <c r="V2797" s="2" t="s">
        <v>62</v>
      </c>
      <c r="W2797" s="2" t="s">
        <v>93</v>
      </c>
      <c r="X2797" s="2" t="s">
        <v>64</v>
      </c>
      <c r="Y2797" s="2" t="s">
        <v>65</v>
      </c>
      <c r="Z2797" s="2">
        <v>0</v>
      </c>
      <c r="AA2797" s="2"/>
      <c r="AB2797" s="2"/>
      <c r="AC2797" s="4">
        <f>P2797*U2797/1000000</f>
        <v>147.9945</v>
      </c>
      <c r="AD2797" s="4">
        <f>AC2797*(1-Z2797/100)</f>
        <v>147.9945</v>
      </c>
      <c r="AE2797" s="2" t="s">
        <v>66</v>
      </c>
      <c r="AF2797" s="2" t="s">
        <v>67</v>
      </c>
      <c r="AG2797" s="2" t="s">
        <v>68</v>
      </c>
      <c r="AH2797" s="2" t="s">
        <v>69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3437</v>
      </c>
      <c r="B2798" s="2" t="s">
        <v>3431</v>
      </c>
      <c r="C2798" s="2" t="s">
        <v>47</v>
      </c>
      <c r="D2798" s="2" t="s">
        <v>2355</v>
      </c>
      <c r="E2798" s="2" t="s">
        <v>177</v>
      </c>
      <c r="F2798" s="2" t="s">
        <v>228</v>
      </c>
      <c r="G2798" s="2" t="s">
        <v>117</v>
      </c>
      <c r="H2798" s="2" t="s">
        <v>52</v>
      </c>
      <c r="I2798" s="2" t="s">
        <v>53</v>
      </c>
      <c r="J2798" s="2" t="s">
        <v>230</v>
      </c>
      <c r="K2798" s="2" t="s">
        <v>55</v>
      </c>
      <c r="L2798" s="2" t="s">
        <v>51</v>
      </c>
      <c r="M2798" s="2" t="s">
        <v>95</v>
      </c>
      <c r="N2798" s="3">
        <v>197326</v>
      </c>
      <c r="O2798" s="3" t="s">
        <v>57</v>
      </c>
      <c r="P2798" s="4">
        <f>IF(O2798="吨",N2798*1000,IF(O2798="万立方米",N2798*10000,""))</f>
        <v>197326000.0</v>
      </c>
      <c r="Q2798" s="2" t="s">
        <v>58</v>
      </c>
      <c r="R2798" s="2" t="s">
        <v>59</v>
      </c>
      <c r="S2798" s="2" t="s">
        <v>96</v>
      </c>
      <c r="T2798" s="2" t="s">
        <v>97</v>
      </c>
      <c r="U2798" s="4">
        <f>1.7</f>
        <v>1.7</v>
      </c>
      <c r="V2798" s="2" t="s">
        <v>62</v>
      </c>
      <c r="W2798" s="2" t="s">
        <v>98</v>
      </c>
      <c r="X2798" s="2" t="s">
        <v>64</v>
      </c>
      <c r="Y2798" s="2" t="s">
        <v>65</v>
      </c>
      <c r="Z2798" s="2">
        <v>0</v>
      </c>
      <c r="AA2798" s="2"/>
      <c r="AB2798" s="2"/>
      <c r="AC2798" s="4">
        <f>P2798*U2798/1000000</f>
        <v>335.4542</v>
      </c>
      <c r="AD2798" s="4">
        <f>AC2798*(1-Z2798/100)</f>
        <v>335.4542</v>
      </c>
      <c r="AE2798" s="2" t="s">
        <v>66</v>
      </c>
      <c r="AF2798" s="2" t="s">
        <v>67</v>
      </c>
      <c r="AG2798" s="2" t="s">
        <v>68</v>
      </c>
      <c r="AH2798" s="2" t="s">
        <v>69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3438</v>
      </c>
      <c r="B2799" s="2" t="s">
        <v>3431</v>
      </c>
      <c r="C2799" s="2" t="s">
        <v>47</v>
      </c>
      <c r="D2799" s="2" t="s">
        <v>2355</v>
      </c>
      <c r="E2799" s="2" t="s">
        <v>177</v>
      </c>
      <c r="F2799" s="2" t="s">
        <v>228</v>
      </c>
      <c r="G2799" s="2" t="s">
        <v>117</v>
      </c>
      <c r="H2799" s="2" t="s">
        <v>52</v>
      </c>
      <c r="I2799" s="2" t="s">
        <v>53</v>
      </c>
      <c r="J2799" s="2" t="s">
        <v>230</v>
      </c>
      <c r="K2799" s="2" t="s">
        <v>55</v>
      </c>
      <c r="L2799" s="2" t="s">
        <v>51</v>
      </c>
      <c r="M2799" s="2" t="s">
        <v>100</v>
      </c>
      <c r="N2799" s="3">
        <v>197326</v>
      </c>
      <c r="O2799" s="3" t="s">
        <v>57</v>
      </c>
      <c r="P2799" s="4">
        <f>IF(O2799="吨",N2799*1000,IF(O2799="万立方米",N2799*10000,""))</f>
        <v>197326000.0</v>
      </c>
      <c r="Q2799" s="2" t="s">
        <v>58</v>
      </c>
      <c r="R2799" s="2" t="s">
        <v>59</v>
      </c>
      <c r="S2799" s="2" t="s">
        <v>101</v>
      </c>
      <c r="T2799" s="2" t="s">
        <v>75</v>
      </c>
      <c r="U2799" s="4">
        <f>0.12</f>
        <v>0.12</v>
      </c>
      <c r="V2799" s="2" t="s">
        <v>62</v>
      </c>
      <c r="W2799" s="2" t="s">
        <v>102</v>
      </c>
      <c r="X2799" s="2" t="s">
        <v>64</v>
      </c>
      <c r="Y2799" s="2" t="s">
        <v>65</v>
      </c>
      <c r="Z2799" s="2">
        <v>0</v>
      </c>
      <c r="AA2799" s="2"/>
      <c r="AB2799" s="2"/>
      <c r="AC2799" s="4">
        <f>P2799*U2799/1000000</f>
        <v>23.67912</v>
      </c>
      <c r="AD2799" s="4">
        <f>AC2799*(1-Z2799/100)</f>
        <v>23.67912</v>
      </c>
      <c r="AE2799" s="2" t="s">
        <v>66</v>
      </c>
      <c r="AF2799" s="2" t="s">
        <v>67</v>
      </c>
      <c r="AG2799" s="2" t="s">
        <v>68</v>
      </c>
      <c r="AH2799" s="2" t="s">
        <v>69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3439</v>
      </c>
      <c r="B2800" s="2" t="s">
        <v>3431</v>
      </c>
      <c r="C2800" s="2" t="s">
        <v>47</v>
      </c>
      <c r="D2800" s="2" t="s">
        <v>2355</v>
      </c>
      <c r="E2800" s="2" t="s">
        <v>177</v>
      </c>
      <c r="F2800" s="2" t="s">
        <v>228</v>
      </c>
      <c r="G2800" s="2" t="s">
        <v>117</v>
      </c>
      <c r="H2800" s="2" t="s">
        <v>52</v>
      </c>
      <c r="I2800" s="2"/>
      <c r="J2800" s="2"/>
      <c r="K2800" s="2"/>
      <c r="L2800" s="2"/>
      <c r="M2800" s="2" t="s">
        <v>104</v>
      </c>
      <c r="N2800" s="3"/>
      <c r="O2800" s="3"/>
      <c r="P2800" s="4">
        <v>0.0</v>
      </c>
      <c r="Q2800" s="2" t="s">
        <v>105</v>
      </c>
      <c r="R2800" s="2" t="s">
        <v>106</v>
      </c>
      <c r="S2800" s="2" t="s">
        <v>107</v>
      </c>
      <c r="T2800" s="2" t="s">
        <v>108</v>
      </c>
      <c r="U2800" s="4">
        <f>0.0</f>
        <v>0.0</v>
      </c>
      <c r="V2800" s="2" t="s">
        <v>109</v>
      </c>
      <c r="W2800" s="2" t="s">
        <v>110</v>
      </c>
      <c r="X2800" s="2"/>
      <c r="Y2800" s="2" t="s">
        <v>65</v>
      </c>
      <c r="Z2800" s="2">
        <v>0</v>
      </c>
      <c r="AA2800" s="2"/>
      <c r="AB2800" s="2"/>
      <c r="AC2800" s="4"/>
      <c r="AD2800" s="4"/>
      <c r="AE2800" s="2" t="s">
        <v>171</v>
      </c>
      <c r="AF2800" s="2" t="s">
        <v>172</v>
      </c>
      <c r="AG2800" s="2" t="s">
        <v>173</v>
      </c>
      <c r="AH2800" s="2" t="s">
        <v>69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3440</v>
      </c>
      <c r="B2801" s="2" t="s">
        <v>3441</v>
      </c>
      <c r="C2801" s="2" t="s">
        <v>47</v>
      </c>
      <c r="D2801" s="2" t="s">
        <v>2266</v>
      </c>
      <c r="E2801" s="2" t="s">
        <v>744</v>
      </c>
      <c r="F2801" s="2" t="s">
        <v>50</v>
      </c>
      <c r="G2801" s="2" t="s">
        <v>51</v>
      </c>
      <c r="H2801" s="2" t="s">
        <v>243</v>
      </c>
      <c r="I2801" s="2" t="s">
        <v>53</v>
      </c>
      <c r="J2801" s="2" t="s">
        <v>270</v>
      </c>
      <c r="K2801" s="2" t="s">
        <v>55</v>
      </c>
      <c r="L2801" s="2" t="s">
        <v>51</v>
      </c>
      <c r="M2801" s="2" t="s">
        <v>56</v>
      </c>
      <c r="N2801" s="3">
        <v>756320</v>
      </c>
      <c r="O2801" s="3" t="s">
        <v>57</v>
      </c>
      <c r="P2801" s="4">
        <f>IF(O2801="吨",N2801*1000,IF(O2801="万立方米",N2801*10000,""))</f>
        <v>756320000.0</v>
      </c>
      <c r="Q2801" s="2" t="s">
        <v>58</v>
      </c>
      <c r="R2801" s="2" t="s">
        <v>59</v>
      </c>
      <c r="S2801" s="2" t="s">
        <v>60</v>
      </c>
      <c r="T2801" s="2" t="s">
        <v>61</v>
      </c>
      <c r="U2801" s="4">
        <f>0.06</f>
        <v>0.06</v>
      </c>
      <c r="V2801" s="2" t="s">
        <v>62</v>
      </c>
      <c r="W2801" s="2" t="s">
        <v>63</v>
      </c>
      <c r="X2801" s="2" t="s">
        <v>64</v>
      </c>
      <c r="Y2801" s="2" t="s">
        <v>65</v>
      </c>
      <c r="Z2801" s="2">
        <v>0</v>
      </c>
      <c r="AA2801" s="2"/>
      <c r="AB2801" s="2"/>
      <c r="AC2801" s="4">
        <f>P2801*U2801/1000000</f>
        <v>45.3792</v>
      </c>
      <c r="AD2801" s="4">
        <f>AC2801*(1-Z2801/100)</f>
        <v>45.3792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3442</v>
      </c>
      <c r="B2802" s="2" t="s">
        <v>3441</v>
      </c>
      <c r="C2802" s="2" t="s">
        <v>47</v>
      </c>
      <c r="D2802" s="2" t="s">
        <v>2266</v>
      </c>
      <c r="E2802" s="2" t="s">
        <v>744</v>
      </c>
      <c r="F2802" s="2" t="s">
        <v>50</v>
      </c>
      <c r="G2802" s="2" t="s">
        <v>51</v>
      </c>
      <c r="H2802" s="2" t="s">
        <v>243</v>
      </c>
      <c r="I2802" s="2" t="s">
        <v>53</v>
      </c>
      <c r="J2802" s="2" t="s">
        <v>270</v>
      </c>
      <c r="K2802" s="2" t="s">
        <v>55</v>
      </c>
      <c r="L2802" s="2" t="s">
        <v>51</v>
      </c>
      <c r="M2802" s="2" t="s">
        <v>73</v>
      </c>
      <c r="N2802" s="3">
        <v>756320</v>
      </c>
      <c r="O2802" s="3" t="s">
        <v>57</v>
      </c>
      <c r="P2802" s="4">
        <f>IF(O2802="吨",N2802*1000,IF(O2802="万立方米",N2802*10000,""))</f>
        <v>756320000.0</v>
      </c>
      <c r="Q2802" s="2" t="s">
        <v>58</v>
      </c>
      <c r="R2802" s="2" t="s">
        <v>59</v>
      </c>
      <c r="S2802" s="2" t="s">
        <v>74</v>
      </c>
      <c r="T2802" s="2" t="s">
        <v>75</v>
      </c>
      <c r="U2802" s="4">
        <f>1.5</f>
        <v>1.5</v>
      </c>
      <c r="V2802" s="2" t="s">
        <v>62</v>
      </c>
      <c r="W2802" s="2" t="s">
        <v>76</v>
      </c>
      <c r="X2802" s="2" t="s">
        <v>64</v>
      </c>
      <c r="Y2802" s="2" t="s">
        <v>65</v>
      </c>
      <c r="Z2802" s="2">
        <v>0</v>
      </c>
      <c r="AA2802" s="2"/>
      <c r="AB2802" s="2"/>
      <c r="AC2802" s="4">
        <f>P2802*U2802/1000000</f>
        <v>1134.48</v>
      </c>
      <c r="AD2802" s="4">
        <f>AC2802*(1-Z2802/100)</f>
        <v>1134.48</v>
      </c>
      <c r="AE2802" s="2" t="s">
        <v>66</v>
      </c>
      <c r="AF2802" s="2" t="s">
        <v>67</v>
      </c>
      <c r="AG2802" s="2" t="s">
        <v>68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3443</v>
      </c>
      <c r="B2803" s="2" t="s">
        <v>3441</v>
      </c>
      <c r="C2803" s="2" t="s">
        <v>47</v>
      </c>
      <c r="D2803" s="2" t="s">
        <v>2266</v>
      </c>
      <c r="E2803" s="2" t="s">
        <v>744</v>
      </c>
      <c r="F2803" s="2" t="s">
        <v>50</v>
      </c>
      <c r="G2803" s="2" t="s">
        <v>51</v>
      </c>
      <c r="H2803" s="2" t="s">
        <v>243</v>
      </c>
      <c r="I2803" s="2" t="s">
        <v>53</v>
      </c>
      <c r="J2803" s="2" t="s">
        <v>270</v>
      </c>
      <c r="K2803" s="2" t="s">
        <v>55</v>
      </c>
      <c r="L2803" s="2" t="s">
        <v>51</v>
      </c>
      <c r="M2803" s="2" t="s">
        <v>78</v>
      </c>
      <c r="N2803" s="3">
        <v>756320</v>
      </c>
      <c r="O2803" s="3" t="s">
        <v>57</v>
      </c>
      <c r="P2803" s="4">
        <f>IF(O2803="吨",N2803*1000,IF(O2803="万立方米",N2803*10000,""))</f>
        <v>756320000.0</v>
      </c>
      <c r="Q2803" s="2" t="s">
        <v>58</v>
      </c>
      <c r="R2803" s="2" t="s">
        <v>59</v>
      </c>
      <c r="S2803" s="2" t="s">
        <v>79</v>
      </c>
      <c r="T2803" s="2" t="s">
        <v>75</v>
      </c>
      <c r="U2803" s="4">
        <f>6.0</f>
        <v>6.0</v>
      </c>
      <c r="V2803" s="2" t="s">
        <v>62</v>
      </c>
      <c r="W2803" s="2" t="s">
        <v>80</v>
      </c>
      <c r="X2803" s="2" t="s">
        <v>64</v>
      </c>
      <c r="Y2803" s="2" t="s">
        <v>65</v>
      </c>
      <c r="Z2803" s="2">
        <v>0</v>
      </c>
      <c r="AA2803" s="2"/>
      <c r="AB2803" s="2"/>
      <c r="AC2803" s="4">
        <f>P2803*U2803/1000000</f>
        <v>4537.92</v>
      </c>
      <c r="AD2803" s="4">
        <f>AC2803*(1-Z2803/100)</f>
        <v>4537.92</v>
      </c>
      <c r="AE2803" s="2" t="s">
        <v>66</v>
      </c>
      <c r="AF2803" s="2" t="s">
        <v>67</v>
      </c>
      <c r="AG2803" s="2" t="s">
        <v>68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3444</v>
      </c>
      <c r="B2804" s="2" t="s">
        <v>3441</v>
      </c>
      <c r="C2804" s="2" t="s">
        <v>47</v>
      </c>
      <c r="D2804" s="2" t="s">
        <v>2266</v>
      </c>
      <c r="E2804" s="2" t="s">
        <v>744</v>
      </c>
      <c r="F2804" s="2" t="s">
        <v>50</v>
      </c>
      <c r="G2804" s="2" t="s">
        <v>51</v>
      </c>
      <c r="H2804" s="2" t="s">
        <v>243</v>
      </c>
      <c r="I2804" s="2" t="s">
        <v>53</v>
      </c>
      <c r="J2804" s="2" t="s">
        <v>270</v>
      </c>
      <c r="K2804" s="2" t="s">
        <v>55</v>
      </c>
      <c r="L2804" s="2" t="s">
        <v>51</v>
      </c>
      <c r="M2804" s="2" t="s">
        <v>82</v>
      </c>
      <c r="N2804" s="3">
        <v>756320</v>
      </c>
      <c r="O2804" s="3" t="s">
        <v>57</v>
      </c>
      <c r="P2804" s="4">
        <f>IF(O2804="吨",N2804*1000,IF(O2804="万立方米",N2804*10000,""))</f>
        <v>756320000.0</v>
      </c>
      <c r="Q2804" s="2" t="s">
        <v>58</v>
      </c>
      <c r="R2804" s="2" t="s">
        <v>59</v>
      </c>
      <c r="S2804" s="2" t="s">
        <v>83</v>
      </c>
      <c r="T2804" s="2" t="s">
        <v>61</v>
      </c>
      <c r="U2804" s="4">
        <f>0.35</f>
        <v>0.35</v>
      </c>
      <c r="V2804" s="2" t="s">
        <v>62</v>
      </c>
      <c r="W2804" s="2" t="s">
        <v>84</v>
      </c>
      <c r="X2804" s="2" t="s">
        <v>64</v>
      </c>
      <c r="Y2804" s="2" t="s">
        <v>65</v>
      </c>
      <c r="Z2804" s="2">
        <v>0</v>
      </c>
      <c r="AA2804" s="2"/>
      <c r="AB2804" s="2"/>
      <c r="AC2804" s="4">
        <f>P2804*U2804/1000000</f>
        <v>264.712</v>
      </c>
      <c r="AD2804" s="4">
        <f>AC2804*(1-Z2804/100)</f>
        <v>264.712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3445</v>
      </c>
      <c r="B2805" s="2" t="s">
        <v>3441</v>
      </c>
      <c r="C2805" s="2" t="s">
        <v>47</v>
      </c>
      <c r="D2805" s="2" t="s">
        <v>2266</v>
      </c>
      <c r="E2805" s="2" t="s">
        <v>744</v>
      </c>
      <c r="F2805" s="2" t="s">
        <v>50</v>
      </c>
      <c r="G2805" s="2" t="s">
        <v>51</v>
      </c>
      <c r="H2805" s="2" t="s">
        <v>243</v>
      </c>
      <c r="I2805" s="2" t="s">
        <v>53</v>
      </c>
      <c r="J2805" s="2" t="s">
        <v>270</v>
      </c>
      <c r="K2805" s="2" t="s">
        <v>55</v>
      </c>
      <c r="L2805" s="2" t="s">
        <v>51</v>
      </c>
      <c r="M2805" s="2" t="s">
        <v>86</v>
      </c>
      <c r="N2805" s="3">
        <v>756320</v>
      </c>
      <c r="O2805" s="3" t="s">
        <v>57</v>
      </c>
      <c r="P2805" s="4">
        <f>IF(O2805="吨",N2805*1000,IF(O2805="万立方米",N2805*10000,""))</f>
        <v>756320000.0</v>
      </c>
      <c r="Q2805" s="2" t="s">
        <v>58</v>
      </c>
      <c r="R2805" s="2" t="s">
        <v>59</v>
      </c>
      <c r="S2805" s="2" t="s">
        <v>87</v>
      </c>
      <c r="T2805" s="2" t="s">
        <v>88</v>
      </c>
      <c r="U2805" s="4">
        <f>0.75</f>
        <v>0.75</v>
      </c>
      <c r="V2805" s="2" t="s">
        <v>62</v>
      </c>
      <c r="W2805" s="2" t="s">
        <v>89</v>
      </c>
      <c r="X2805" s="2" t="s">
        <v>64</v>
      </c>
      <c r="Y2805" s="2" t="s">
        <v>65</v>
      </c>
      <c r="Z2805" s="2">
        <v>0</v>
      </c>
      <c r="AA2805" s="2"/>
      <c r="AB2805" s="2"/>
      <c r="AC2805" s="4">
        <f>P2805*U2805/1000000</f>
        <v>567.24</v>
      </c>
      <c r="AD2805" s="4">
        <f>AC2806*(1-AA2805/100)+(AC2805-AC2806)*(1-AB2805/100)</f>
        <v>567.24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3446</v>
      </c>
      <c r="B2806" s="2" t="s">
        <v>3441</v>
      </c>
      <c r="C2806" s="2" t="s">
        <v>47</v>
      </c>
      <c r="D2806" s="2" t="s">
        <v>2266</v>
      </c>
      <c r="E2806" s="2" t="s">
        <v>744</v>
      </c>
      <c r="F2806" s="2" t="s">
        <v>50</v>
      </c>
      <c r="G2806" s="2" t="s">
        <v>51</v>
      </c>
      <c r="H2806" s="2" t="s">
        <v>243</v>
      </c>
      <c r="I2806" s="2" t="s">
        <v>53</v>
      </c>
      <c r="J2806" s="2" t="s">
        <v>270</v>
      </c>
      <c r="K2806" s="2" t="s">
        <v>55</v>
      </c>
      <c r="L2806" s="2" t="s">
        <v>51</v>
      </c>
      <c r="M2806" s="2" t="s">
        <v>91</v>
      </c>
      <c r="N2806" s="3">
        <v>756320</v>
      </c>
      <c r="O2806" s="3" t="s">
        <v>57</v>
      </c>
      <c r="P2806" s="4">
        <f>IF(O2806="吨",N2806*1000,IF(O2806="万立方米",N2806*10000,""))</f>
        <v>756320000.0</v>
      </c>
      <c r="Q2806" s="2" t="s">
        <v>58</v>
      </c>
      <c r="R2806" s="2" t="s">
        <v>59</v>
      </c>
      <c r="S2806" s="2" t="s">
        <v>92</v>
      </c>
      <c r="T2806" s="2" t="s">
        <v>88</v>
      </c>
      <c r="U2806" s="4">
        <f>0.75</f>
        <v>0.75</v>
      </c>
      <c r="V2806" s="2" t="s">
        <v>62</v>
      </c>
      <c r="W2806" s="2" t="s">
        <v>93</v>
      </c>
      <c r="X2806" s="2" t="s">
        <v>64</v>
      </c>
      <c r="Y2806" s="2" t="s">
        <v>65</v>
      </c>
      <c r="Z2806" s="2">
        <v>0</v>
      </c>
      <c r="AA2806" s="2"/>
      <c r="AB2806" s="2"/>
      <c r="AC2806" s="4">
        <f>P2806*U2806/1000000</f>
        <v>567.24</v>
      </c>
      <c r="AD2806" s="4">
        <f>AC2806*(1-Z2806/100)</f>
        <v>567.24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3447</v>
      </c>
      <c r="B2807" s="2" t="s">
        <v>3441</v>
      </c>
      <c r="C2807" s="2" t="s">
        <v>47</v>
      </c>
      <c r="D2807" s="2" t="s">
        <v>2266</v>
      </c>
      <c r="E2807" s="2" t="s">
        <v>744</v>
      </c>
      <c r="F2807" s="2" t="s">
        <v>50</v>
      </c>
      <c r="G2807" s="2" t="s">
        <v>51</v>
      </c>
      <c r="H2807" s="2" t="s">
        <v>243</v>
      </c>
      <c r="I2807" s="2" t="s">
        <v>53</v>
      </c>
      <c r="J2807" s="2" t="s">
        <v>270</v>
      </c>
      <c r="K2807" s="2" t="s">
        <v>55</v>
      </c>
      <c r="L2807" s="2" t="s">
        <v>51</v>
      </c>
      <c r="M2807" s="2" t="s">
        <v>95</v>
      </c>
      <c r="N2807" s="3">
        <v>756320</v>
      </c>
      <c r="O2807" s="3" t="s">
        <v>57</v>
      </c>
      <c r="P2807" s="4">
        <f>IF(O2807="吨",N2807*1000,IF(O2807="万立方米",N2807*10000,""))</f>
        <v>756320000.0</v>
      </c>
      <c r="Q2807" s="2" t="s">
        <v>58</v>
      </c>
      <c r="R2807" s="2" t="s">
        <v>59</v>
      </c>
      <c r="S2807" s="2" t="s">
        <v>96</v>
      </c>
      <c r="T2807" s="2" t="s">
        <v>97</v>
      </c>
      <c r="U2807" s="4">
        <f>1.7</f>
        <v>1.7</v>
      </c>
      <c r="V2807" s="2" t="s">
        <v>62</v>
      </c>
      <c r="W2807" s="2" t="s">
        <v>98</v>
      </c>
      <c r="X2807" s="2" t="s">
        <v>64</v>
      </c>
      <c r="Y2807" s="2" t="s">
        <v>65</v>
      </c>
      <c r="Z2807" s="2">
        <v>0</v>
      </c>
      <c r="AA2807" s="2"/>
      <c r="AB2807" s="2"/>
      <c r="AC2807" s="4">
        <f>P2807*U2807/1000000</f>
        <v>1285.744</v>
      </c>
      <c r="AD2807" s="4">
        <f>AC2807*(1-Z2807/100)</f>
        <v>1285.744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3448</v>
      </c>
      <c r="B2808" s="2" t="s">
        <v>3441</v>
      </c>
      <c r="C2808" s="2" t="s">
        <v>47</v>
      </c>
      <c r="D2808" s="2" t="s">
        <v>2266</v>
      </c>
      <c r="E2808" s="2" t="s">
        <v>744</v>
      </c>
      <c r="F2808" s="2" t="s">
        <v>50</v>
      </c>
      <c r="G2808" s="2" t="s">
        <v>51</v>
      </c>
      <c r="H2808" s="2" t="s">
        <v>243</v>
      </c>
      <c r="I2808" s="2" t="s">
        <v>53</v>
      </c>
      <c r="J2808" s="2" t="s">
        <v>270</v>
      </c>
      <c r="K2808" s="2" t="s">
        <v>55</v>
      </c>
      <c r="L2808" s="2" t="s">
        <v>51</v>
      </c>
      <c r="M2808" s="2" t="s">
        <v>100</v>
      </c>
      <c r="N2808" s="3">
        <v>756320</v>
      </c>
      <c r="O2808" s="3" t="s">
        <v>57</v>
      </c>
      <c r="P2808" s="4">
        <f>IF(O2808="吨",N2808*1000,IF(O2808="万立方米",N2808*10000,""))</f>
        <v>756320000.0</v>
      </c>
      <c r="Q2808" s="2" t="s">
        <v>58</v>
      </c>
      <c r="R2808" s="2" t="s">
        <v>59</v>
      </c>
      <c r="S2808" s="2" t="s">
        <v>101</v>
      </c>
      <c r="T2808" s="2" t="s">
        <v>75</v>
      </c>
      <c r="U2808" s="4">
        <f>0.12</f>
        <v>0.12</v>
      </c>
      <c r="V2808" s="2" t="s">
        <v>62</v>
      </c>
      <c r="W2808" s="2" t="s">
        <v>102</v>
      </c>
      <c r="X2808" s="2" t="s">
        <v>64</v>
      </c>
      <c r="Y2808" s="2" t="s">
        <v>65</v>
      </c>
      <c r="Z2808" s="2">
        <v>0</v>
      </c>
      <c r="AA2808" s="2"/>
      <c r="AB2808" s="2"/>
      <c r="AC2808" s="4">
        <f>P2808*U2808/1000000</f>
        <v>90.7584</v>
      </c>
      <c r="AD2808" s="4">
        <f>AC2808*(1-Z2808/100)</f>
        <v>90.7584</v>
      </c>
      <c r="AE2808" s="2" t="s">
        <v>66</v>
      </c>
      <c r="AF2808" s="2" t="s">
        <v>67</v>
      </c>
      <c r="AG2808" s="2" t="s">
        <v>68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3449</v>
      </c>
      <c r="B2809" s="2" t="s">
        <v>3441</v>
      </c>
      <c r="C2809" s="2" t="s">
        <v>47</v>
      </c>
      <c r="D2809" s="2" t="s">
        <v>2266</v>
      </c>
      <c r="E2809" s="2" t="s">
        <v>744</v>
      </c>
      <c r="F2809" s="2" t="s">
        <v>50</v>
      </c>
      <c r="G2809" s="2" t="s">
        <v>51</v>
      </c>
      <c r="H2809" s="2" t="s">
        <v>243</v>
      </c>
      <c r="I2809" s="2" t="s">
        <v>161</v>
      </c>
      <c r="J2809" s="2" t="s">
        <v>180</v>
      </c>
      <c r="K2809" s="2" t="s">
        <v>180</v>
      </c>
      <c r="L2809" s="2" t="s">
        <v>181</v>
      </c>
      <c r="M2809" s="2" t="s">
        <v>56</v>
      </c>
      <c r="N2809" s="3">
        <v>51</v>
      </c>
      <c r="O2809" s="3" t="s">
        <v>182</v>
      </c>
      <c r="P2809" s="4">
        <f>IF(O2809="吨",N2809*1000,IF(O2809="万立方米",N2809*10000,""))</f>
        <v>510000.0</v>
      </c>
      <c r="Q2809" s="2" t="s">
        <v>183</v>
      </c>
      <c r="R2809" s="2" t="s">
        <v>184</v>
      </c>
      <c r="S2809" s="2" t="s">
        <v>185</v>
      </c>
      <c r="T2809" s="2" t="s">
        <v>75</v>
      </c>
      <c r="U2809" s="4">
        <f>0.001</f>
        <v>0.001</v>
      </c>
      <c r="V2809" s="2" t="s">
        <v>186</v>
      </c>
      <c r="W2809" s="2" t="s">
        <v>187</v>
      </c>
      <c r="X2809" s="2" t="s">
        <v>64</v>
      </c>
      <c r="Y2809" s="2" t="s">
        <v>65</v>
      </c>
      <c r="Z2809" s="2">
        <v>0</v>
      </c>
      <c r="AA2809" s="2"/>
      <c r="AB2809" s="2"/>
      <c r="AC2809" s="4">
        <f>P2809*U2809/1000000</f>
        <v>0.00051</v>
      </c>
      <c r="AD2809" s="4">
        <f>AC2809*(1-Z2809/100)</f>
        <v>0.00051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3450</v>
      </c>
      <c r="B2810" s="2" t="s">
        <v>3441</v>
      </c>
      <c r="C2810" s="2" t="s">
        <v>47</v>
      </c>
      <c r="D2810" s="2" t="s">
        <v>2266</v>
      </c>
      <c r="E2810" s="2" t="s">
        <v>744</v>
      </c>
      <c r="F2810" s="2" t="s">
        <v>50</v>
      </c>
      <c r="G2810" s="2" t="s">
        <v>51</v>
      </c>
      <c r="H2810" s="2" t="s">
        <v>243</v>
      </c>
      <c r="I2810" s="2" t="s">
        <v>161</v>
      </c>
      <c r="J2810" s="2" t="s">
        <v>180</v>
      </c>
      <c r="K2810" s="2" t="s">
        <v>180</v>
      </c>
      <c r="L2810" s="2" t="s">
        <v>181</v>
      </c>
      <c r="M2810" s="2" t="s">
        <v>73</v>
      </c>
      <c r="N2810" s="3">
        <v>51</v>
      </c>
      <c r="O2810" s="3" t="s">
        <v>182</v>
      </c>
      <c r="P2810" s="4">
        <f>IF(O2810="吨",N2810*1000,IF(O2810="万立方米",N2810*10000,""))</f>
        <v>510000.0</v>
      </c>
      <c r="Q2810" s="2" t="s">
        <v>183</v>
      </c>
      <c r="R2810" s="2" t="s">
        <v>184</v>
      </c>
      <c r="S2810" s="2" t="s">
        <v>189</v>
      </c>
      <c r="T2810" s="2" t="s">
        <v>75</v>
      </c>
      <c r="U2810" s="4">
        <f>0.35</f>
        <v>0.35</v>
      </c>
      <c r="V2810" s="2" t="s">
        <v>186</v>
      </c>
      <c r="W2810" s="2" t="s">
        <v>190</v>
      </c>
      <c r="X2810" s="2" t="s">
        <v>64</v>
      </c>
      <c r="Y2810" s="2" t="s">
        <v>65</v>
      </c>
      <c r="Z2810" s="2">
        <v>0</v>
      </c>
      <c r="AA2810" s="2"/>
      <c r="AB2810" s="2"/>
      <c r="AC2810" s="4">
        <f>P2810*U2810/1000000</f>
        <v>0.1785</v>
      </c>
      <c r="AD2810" s="4">
        <f>AC2810*(1-Z2810/100)</f>
        <v>0.1785</v>
      </c>
      <c r="AE2810" s="2" t="s">
        <v>66</v>
      </c>
      <c r="AF2810" s="2" t="s">
        <v>67</v>
      </c>
      <c r="AG2810" s="2" t="s">
        <v>68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3451</v>
      </c>
      <c r="B2811" s="2" t="s">
        <v>3441</v>
      </c>
      <c r="C2811" s="2" t="s">
        <v>47</v>
      </c>
      <c r="D2811" s="2" t="s">
        <v>2266</v>
      </c>
      <c r="E2811" s="2" t="s">
        <v>744</v>
      </c>
      <c r="F2811" s="2" t="s">
        <v>50</v>
      </c>
      <c r="G2811" s="2" t="s">
        <v>51</v>
      </c>
      <c r="H2811" s="2" t="s">
        <v>243</v>
      </c>
      <c r="I2811" s="2" t="s">
        <v>161</v>
      </c>
      <c r="J2811" s="2" t="s">
        <v>180</v>
      </c>
      <c r="K2811" s="2" t="s">
        <v>180</v>
      </c>
      <c r="L2811" s="2" t="s">
        <v>181</v>
      </c>
      <c r="M2811" s="2" t="s">
        <v>78</v>
      </c>
      <c r="N2811" s="3">
        <v>51</v>
      </c>
      <c r="O2811" s="3" t="s">
        <v>182</v>
      </c>
      <c r="P2811" s="4">
        <f>IF(O2811="吨",N2811*1000,IF(O2811="万立方米",N2811*10000,""))</f>
        <v>510000.0</v>
      </c>
      <c r="Q2811" s="2" t="s">
        <v>183</v>
      </c>
      <c r="R2811" s="2" t="s">
        <v>184</v>
      </c>
      <c r="S2811" s="2" t="s">
        <v>192</v>
      </c>
      <c r="T2811" s="2" t="s">
        <v>75</v>
      </c>
      <c r="U2811" s="4">
        <f>1.2</f>
        <v>1.2</v>
      </c>
      <c r="V2811" s="2" t="s">
        <v>186</v>
      </c>
      <c r="W2811" s="2" t="s">
        <v>193</v>
      </c>
      <c r="X2811" s="2" t="s">
        <v>64</v>
      </c>
      <c r="Y2811" s="2" t="s">
        <v>65</v>
      </c>
      <c r="Z2811" s="2">
        <v>0</v>
      </c>
      <c r="AA2811" s="2"/>
      <c r="AB2811" s="2"/>
      <c r="AC2811" s="4">
        <f>P2811*U2811/1000000</f>
        <v>0.612</v>
      </c>
      <c r="AD2811" s="4">
        <f>AC2811*(1-Z2811/100)</f>
        <v>0.612</v>
      </c>
      <c r="AE2811" s="2" t="s">
        <v>66</v>
      </c>
      <c r="AF2811" s="2" t="s">
        <v>67</v>
      </c>
      <c r="AG2811" s="2" t="s">
        <v>68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3452</v>
      </c>
      <c r="B2812" s="2" t="s">
        <v>3441</v>
      </c>
      <c r="C2812" s="2" t="s">
        <v>47</v>
      </c>
      <c r="D2812" s="2" t="s">
        <v>2266</v>
      </c>
      <c r="E2812" s="2" t="s">
        <v>744</v>
      </c>
      <c r="F2812" s="2" t="s">
        <v>50</v>
      </c>
      <c r="G2812" s="2" t="s">
        <v>51</v>
      </c>
      <c r="H2812" s="2" t="s">
        <v>243</v>
      </c>
      <c r="I2812" s="2" t="s">
        <v>161</v>
      </c>
      <c r="J2812" s="2" t="s">
        <v>180</v>
      </c>
      <c r="K2812" s="2" t="s">
        <v>180</v>
      </c>
      <c r="L2812" s="2" t="s">
        <v>181</v>
      </c>
      <c r="M2812" s="2" t="s">
        <v>82</v>
      </c>
      <c r="N2812" s="3">
        <v>51</v>
      </c>
      <c r="O2812" s="3" t="s">
        <v>182</v>
      </c>
      <c r="P2812" s="4">
        <f>IF(O2812="吨",N2812*1000,IF(O2812="万立方米",N2812*10000,""))</f>
        <v>510000.0</v>
      </c>
      <c r="Q2812" s="2" t="s">
        <v>183</v>
      </c>
      <c r="R2812" s="2" t="s">
        <v>184</v>
      </c>
      <c r="S2812" s="2" t="s">
        <v>195</v>
      </c>
      <c r="T2812" s="2" t="s">
        <v>75</v>
      </c>
      <c r="U2812" s="4">
        <f>0.002</f>
        <v>0.002</v>
      </c>
      <c r="V2812" s="2" t="s">
        <v>186</v>
      </c>
      <c r="W2812" s="2" t="s">
        <v>196</v>
      </c>
      <c r="X2812" s="2" t="s">
        <v>64</v>
      </c>
      <c r="Y2812" s="2" t="s">
        <v>65</v>
      </c>
      <c r="Z2812" s="2">
        <v>0</v>
      </c>
      <c r="AA2812" s="2"/>
      <c r="AB2812" s="2"/>
      <c r="AC2812" s="4">
        <f>P2812*U2812/1000000</f>
        <v>0.00102</v>
      </c>
      <c r="AD2812" s="4">
        <f>AC2812*(1-Z2812/100)</f>
        <v>0.00102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3453</v>
      </c>
      <c r="B2813" s="2" t="s">
        <v>3441</v>
      </c>
      <c r="C2813" s="2" t="s">
        <v>47</v>
      </c>
      <c r="D2813" s="2" t="s">
        <v>2266</v>
      </c>
      <c r="E2813" s="2" t="s">
        <v>744</v>
      </c>
      <c r="F2813" s="2" t="s">
        <v>50</v>
      </c>
      <c r="G2813" s="2" t="s">
        <v>51</v>
      </c>
      <c r="H2813" s="2" t="s">
        <v>243</v>
      </c>
      <c r="I2813" s="2" t="s">
        <v>161</v>
      </c>
      <c r="J2813" s="2" t="s">
        <v>180</v>
      </c>
      <c r="K2813" s="2" t="s">
        <v>180</v>
      </c>
      <c r="L2813" s="2" t="s">
        <v>181</v>
      </c>
      <c r="M2813" s="2" t="s">
        <v>86</v>
      </c>
      <c r="N2813" s="3">
        <v>51</v>
      </c>
      <c r="O2813" s="3" t="s">
        <v>182</v>
      </c>
      <c r="P2813" s="4">
        <f>IF(O2813="吨",N2813*1000,IF(O2813="万立方米",N2813*10000,""))</f>
        <v>510000.0</v>
      </c>
      <c r="Q2813" s="2" t="s">
        <v>183</v>
      </c>
      <c r="R2813" s="2" t="s">
        <v>184</v>
      </c>
      <c r="S2813" s="2" t="s">
        <v>198</v>
      </c>
      <c r="T2813" s="2" t="s">
        <v>75</v>
      </c>
      <c r="U2813" s="4">
        <f>0.01</f>
        <v>0.01</v>
      </c>
      <c r="V2813" s="2" t="s">
        <v>186</v>
      </c>
      <c r="W2813" s="2" t="s">
        <v>199</v>
      </c>
      <c r="X2813" s="2" t="s">
        <v>64</v>
      </c>
      <c r="Y2813" s="2" t="s">
        <v>65</v>
      </c>
      <c r="Z2813" s="2">
        <v>0</v>
      </c>
      <c r="AA2813" s="2"/>
      <c r="AB2813" s="2"/>
      <c r="AC2813" s="4">
        <f>P2813*U2813/1000000</f>
        <v>0.0051</v>
      </c>
      <c r="AD2813" s="4">
        <f>AC2814*(1-AA2813/100)+(AC2813-AC2814)*(1-AB2813/100)</f>
        <v>0.0051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3454</v>
      </c>
      <c r="B2814" s="2" t="s">
        <v>3441</v>
      </c>
      <c r="C2814" s="2" t="s">
        <v>47</v>
      </c>
      <c r="D2814" s="2" t="s">
        <v>2266</v>
      </c>
      <c r="E2814" s="2" t="s">
        <v>744</v>
      </c>
      <c r="F2814" s="2" t="s">
        <v>50</v>
      </c>
      <c r="G2814" s="2" t="s">
        <v>51</v>
      </c>
      <c r="H2814" s="2" t="s">
        <v>243</v>
      </c>
      <c r="I2814" s="2" t="s">
        <v>161</v>
      </c>
      <c r="J2814" s="2" t="s">
        <v>180</v>
      </c>
      <c r="K2814" s="2" t="s">
        <v>180</v>
      </c>
      <c r="L2814" s="2" t="s">
        <v>181</v>
      </c>
      <c r="M2814" s="2" t="s">
        <v>91</v>
      </c>
      <c r="N2814" s="3">
        <v>51</v>
      </c>
      <c r="O2814" s="3" t="s">
        <v>182</v>
      </c>
      <c r="P2814" s="4">
        <f>IF(O2814="吨",N2814*1000,IF(O2814="万立方米",N2814*10000,""))</f>
        <v>510000.0</v>
      </c>
      <c r="Q2814" s="2" t="s">
        <v>183</v>
      </c>
      <c r="R2814" s="2" t="s">
        <v>184</v>
      </c>
      <c r="S2814" s="2" t="s">
        <v>201</v>
      </c>
      <c r="T2814" s="2" t="s">
        <v>75</v>
      </c>
      <c r="U2814" s="4">
        <f>0.005</f>
        <v>0.005</v>
      </c>
      <c r="V2814" s="2" t="s">
        <v>186</v>
      </c>
      <c r="W2814" s="2" t="s">
        <v>202</v>
      </c>
      <c r="X2814" s="2" t="s">
        <v>64</v>
      </c>
      <c r="Y2814" s="2" t="s">
        <v>65</v>
      </c>
      <c r="Z2814" s="2">
        <v>0</v>
      </c>
      <c r="AA2814" s="2"/>
      <c r="AB2814" s="2"/>
      <c r="AC2814" s="4">
        <f>P2814*U2814/1000000</f>
        <v>0.00255</v>
      </c>
      <c r="AD2814" s="4">
        <f>AC2814*(1-Z2814/100)</f>
        <v>0.00255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3455</v>
      </c>
      <c r="B2815" s="2" t="s">
        <v>3441</v>
      </c>
      <c r="C2815" s="2" t="s">
        <v>47</v>
      </c>
      <c r="D2815" s="2" t="s">
        <v>2266</v>
      </c>
      <c r="E2815" s="2" t="s">
        <v>744</v>
      </c>
      <c r="F2815" s="2" t="s">
        <v>50</v>
      </c>
      <c r="G2815" s="2" t="s">
        <v>51</v>
      </c>
      <c r="H2815" s="2" t="s">
        <v>243</v>
      </c>
      <c r="I2815" s="2" t="s">
        <v>161</v>
      </c>
      <c r="J2815" s="2" t="s">
        <v>180</v>
      </c>
      <c r="K2815" s="2" t="s">
        <v>180</v>
      </c>
      <c r="L2815" s="2" t="s">
        <v>181</v>
      </c>
      <c r="M2815" s="2" t="s">
        <v>95</v>
      </c>
      <c r="N2815" s="3">
        <v>51</v>
      </c>
      <c r="O2815" s="3" t="s">
        <v>182</v>
      </c>
      <c r="P2815" s="4">
        <f>IF(O2815="吨",N2815*1000,IF(O2815="万立方米",N2815*10000,""))</f>
        <v>510000.0</v>
      </c>
      <c r="Q2815" s="2" t="s">
        <v>183</v>
      </c>
      <c r="R2815" s="2" t="s">
        <v>184</v>
      </c>
      <c r="S2815" s="2" t="s">
        <v>204</v>
      </c>
      <c r="T2815" s="2" t="s">
        <v>75</v>
      </c>
      <c r="U2815" s="4">
        <f>0.005</f>
        <v>0.005</v>
      </c>
      <c r="V2815" s="2" t="s">
        <v>186</v>
      </c>
      <c r="W2815" s="2" t="s">
        <v>205</v>
      </c>
      <c r="X2815" s="2" t="s">
        <v>64</v>
      </c>
      <c r="Y2815" s="2" t="s">
        <v>65</v>
      </c>
      <c r="Z2815" s="2">
        <v>0</v>
      </c>
      <c r="AA2815" s="2"/>
      <c r="AB2815" s="2"/>
      <c r="AC2815" s="4">
        <f>P2815*U2815/1000000</f>
        <v>0.00255</v>
      </c>
      <c r="AD2815" s="4">
        <f>AC2815*(1-Z2815/100)</f>
        <v>0.00255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3456</v>
      </c>
      <c r="B2816" s="2" t="s">
        <v>3441</v>
      </c>
      <c r="C2816" s="2" t="s">
        <v>47</v>
      </c>
      <c r="D2816" s="2" t="s">
        <v>2266</v>
      </c>
      <c r="E2816" s="2" t="s">
        <v>744</v>
      </c>
      <c r="F2816" s="2" t="s">
        <v>50</v>
      </c>
      <c r="G2816" s="2" t="s">
        <v>51</v>
      </c>
      <c r="H2816" s="2" t="s">
        <v>243</v>
      </c>
      <c r="I2816" s="2" t="s">
        <v>161</v>
      </c>
      <c r="J2816" s="2" t="s">
        <v>180</v>
      </c>
      <c r="K2816" s="2" t="s">
        <v>180</v>
      </c>
      <c r="L2816" s="2" t="s">
        <v>181</v>
      </c>
      <c r="M2816" s="2" t="s">
        <v>100</v>
      </c>
      <c r="N2816" s="3">
        <v>51</v>
      </c>
      <c r="O2816" s="3" t="s">
        <v>182</v>
      </c>
      <c r="P2816" s="4">
        <f>IF(O2816="吨",N2816*1000,IF(O2816="万立方米",N2816*10000,""))</f>
        <v>510000.0</v>
      </c>
      <c r="Q2816" s="2" t="s">
        <v>183</v>
      </c>
      <c r="R2816" s="2" t="s">
        <v>184</v>
      </c>
      <c r="S2816" s="2" t="s">
        <v>207</v>
      </c>
      <c r="T2816" s="2" t="s">
        <v>75</v>
      </c>
      <c r="U2816" s="4">
        <f>0.02</f>
        <v>0.02</v>
      </c>
      <c r="V2816" s="2" t="s">
        <v>186</v>
      </c>
      <c r="W2816" s="2" t="s">
        <v>208</v>
      </c>
      <c r="X2816" s="2" t="s">
        <v>64</v>
      </c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68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3457</v>
      </c>
      <c r="B2817" s="2" t="s">
        <v>3441</v>
      </c>
      <c r="C2817" s="2" t="s">
        <v>47</v>
      </c>
      <c r="D2817" s="2" t="s">
        <v>2266</v>
      </c>
      <c r="E2817" s="2" t="s">
        <v>744</v>
      </c>
      <c r="F2817" s="2" t="s">
        <v>50</v>
      </c>
      <c r="G2817" s="2" t="s">
        <v>51</v>
      </c>
      <c r="H2817" s="2" t="s">
        <v>243</v>
      </c>
      <c r="I2817" s="2"/>
      <c r="J2817" s="2"/>
      <c r="K2817" s="2"/>
      <c r="L2817" s="2"/>
      <c r="M2817" s="2" t="s">
        <v>104</v>
      </c>
      <c r="N2817" s="3"/>
      <c r="O2817" s="3"/>
      <c r="P2817" s="4">
        <v>0.0</v>
      </c>
      <c r="Q2817" s="2" t="s">
        <v>105</v>
      </c>
      <c r="R2817" s="2" t="s">
        <v>106</v>
      </c>
      <c r="S2817" s="2" t="s">
        <v>107</v>
      </c>
      <c r="T2817" s="2" t="s">
        <v>108</v>
      </c>
      <c r="U2817" s="4">
        <f>0.0</f>
        <v>0.0</v>
      </c>
      <c r="V2817" s="2" t="s">
        <v>109</v>
      </c>
      <c r="W2817" s="2" t="s">
        <v>110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111</v>
      </c>
      <c r="AH2817" s="2" t="s">
        <v>69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3458</v>
      </c>
      <c r="B2818" s="2" t="s">
        <v>3459</v>
      </c>
      <c r="C2818" s="2" t="s">
        <v>47</v>
      </c>
      <c r="D2818" s="2" t="s">
        <v>766</v>
      </c>
      <c r="E2818" s="2" t="s">
        <v>242</v>
      </c>
      <c r="F2818" s="2" t="s">
        <v>178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51</v>
      </c>
      <c r="M2818" s="2" t="s">
        <v>56</v>
      </c>
      <c r="N2818" s="3">
        <v>120782.29</v>
      </c>
      <c r="O2818" s="3" t="s">
        <v>57</v>
      </c>
      <c r="P2818" s="4">
        <f>IF(O2818="吨",N2818*1000,IF(O2818="万立方米",N2818*10000,""))</f>
        <v>120782290.0</v>
      </c>
      <c r="Q2818" s="2" t="s">
        <v>58</v>
      </c>
      <c r="R2818" s="2" t="s">
        <v>59</v>
      </c>
      <c r="S2818" s="2" t="s">
        <v>60</v>
      </c>
      <c r="T2818" s="2" t="s">
        <v>61</v>
      </c>
      <c r="U2818" s="4">
        <f>0.06</f>
        <v>0.06</v>
      </c>
      <c r="V2818" s="2" t="s">
        <v>62</v>
      </c>
      <c r="W2818" s="2" t="s">
        <v>63</v>
      </c>
      <c r="X2818" s="2" t="s">
        <v>64</v>
      </c>
      <c r="Y2818" s="2" t="s">
        <v>65</v>
      </c>
      <c r="Z2818" s="2">
        <v>0</v>
      </c>
      <c r="AA2818" s="2"/>
      <c r="AB2818" s="2"/>
      <c r="AC2818" s="4">
        <f>P2818*U2818/1000000</f>
        <v>7.246937399999999</v>
      </c>
      <c r="AD2818" s="4">
        <f>AC2818*(1-Z2818/100)</f>
        <v>7.246937399999999</v>
      </c>
      <c r="AE2818" s="2" t="s">
        <v>66</v>
      </c>
      <c r="AF2818" s="2" t="s">
        <v>67</v>
      </c>
      <c r="AG2818" s="2" t="s">
        <v>68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3460</v>
      </c>
      <c r="B2819" s="2" t="s">
        <v>3459</v>
      </c>
      <c r="C2819" s="2" t="s">
        <v>47</v>
      </c>
      <c r="D2819" s="2" t="s">
        <v>766</v>
      </c>
      <c r="E2819" s="2" t="s">
        <v>242</v>
      </c>
      <c r="F2819" s="2" t="s">
        <v>178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51</v>
      </c>
      <c r="M2819" s="2" t="s">
        <v>73</v>
      </c>
      <c r="N2819" s="3">
        <v>120782.29</v>
      </c>
      <c r="O2819" s="3" t="s">
        <v>57</v>
      </c>
      <c r="P2819" s="4">
        <f>IF(O2819="吨",N2819*1000,IF(O2819="万立方米",N2819*10000,""))</f>
        <v>120782290.0</v>
      </c>
      <c r="Q2819" s="2" t="s">
        <v>58</v>
      </c>
      <c r="R2819" s="2" t="s">
        <v>59</v>
      </c>
      <c r="S2819" s="2" t="s">
        <v>74</v>
      </c>
      <c r="T2819" s="2" t="s">
        <v>75</v>
      </c>
      <c r="U2819" s="4">
        <f>1.5</f>
        <v>1.5</v>
      </c>
      <c r="V2819" s="2" t="s">
        <v>62</v>
      </c>
      <c r="W2819" s="2" t="s">
        <v>76</v>
      </c>
      <c r="X2819" s="2" t="s">
        <v>64</v>
      </c>
      <c r="Y2819" s="2" t="s">
        <v>65</v>
      </c>
      <c r="Z2819" s="2">
        <v>0</v>
      </c>
      <c r="AA2819" s="2"/>
      <c r="AB2819" s="2"/>
      <c r="AC2819" s="4">
        <f>P2819*U2819/1000000</f>
        <v>181.173435</v>
      </c>
      <c r="AD2819" s="4">
        <f>AC2819*(1-Z2819/100)</f>
        <v>181.173435</v>
      </c>
      <c r="AE2819" s="2" t="s">
        <v>66</v>
      </c>
      <c r="AF2819" s="2" t="s">
        <v>67</v>
      </c>
      <c r="AG2819" s="2" t="s">
        <v>68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3461</v>
      </c>
      <c r="B2820" s="2" t="s">
        <v>3459</v>
      </c>
      <c r="C2820" s="2" t="s">
        <v>47</v>
      </c>
      <c r="D2820" s="2" t="s">
        <v>766</v>
      </c>
      <c r="E2820" s="2" t="s">
        <v>242</v>
      </c>
      <c r="F2820" s="2" t="s">
        <v>178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51</v>
      </c>
      <c r="M2820" s="2" t="s">
        <v>78</v>
      </c>
      <c r="N2820" s="3">
        <v>120782.29</v>
      </c>
      <c r="O2820" s="3" t="s">
        <v>57</v>
      </c>
      <c r="P2820" s="4">
        <f>IF(O2820="吨",N2820*1000,IF(O2820="万立方米",N2820*10000,""))</f>
        <v>120782290.0</v>
      </c>
      <c r="Q2820" s="2" t="s">
        <v>58</v>
      </c>
      <c r="R2820" s="2" t="s">
        <v>59</v>
      </c>
      <c r="S2820" s="2" t="s">
        <v>79</v>
      </c>
      <c r="T2820" s="2" t="s">
        <v>75</v>
      </c>
      <c r="U2820" s="4">
        <f>6.0</f>
        <v>6.0</v>
      </c>
      <c r="V2820" s="2" t="s">
        <v>62</v>
      </c>
      <c r="W2820" s="2" t="s">
        <v>80</v>
      </c>
      <c r="X2820" s="2" t="s">
        <v>64</v>
      </c>
      <c r="Y2820" s="2" t="s">
        <v>65</v>
      </c>
      <c r="Z2820" s="2">
        <v>0</v>
      </c>
      <c r="AA2820" s="2"/>
      <c r="AB2820" s="2"/>
      <c r="AC2820" s="4">
        <f>P2820*U2820/1000000</f>
        <v>724.69374</v>
      </c>
      <c r="AD2820" s="4">
        <f>AC2820*(1-Z2820/100)</f>
        <v>724.69374</v>
      </c>
      <c r="AE2820" s="2" t="s">
        <v>66</v>
      </c>
      <c r="AF2820" s="2" t="s">
        <v>67</v>
      </c>
      <c r="AG2820" s="2" t="s">
        <v>68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3462</v>
      </c>
      <c r="B2821" s="2" t="s">
        <v>3459</v>
      </c>
      <c r="C2821" s="2" t="s">
        <v>47</v>
      </c>
      <c r="D2821" s="2" t="s">
        <v>766</v>
      </c>
      <c r="E2821" s="2" t="s">
        <v>242</v>
      </c>
      <c r="F2821" s="2" t="s">
        <v>178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51</v>
      </c>
      <c r="M2821" s="2" t="s">
        <v>82</v>
      </c>
      <c r="N2821" s="3">
        <v>120782.29</v>
      </c>
      <c r="O2821" s="3" t="s">
        <v>57</v>
      </c>
      <c r="P2821" s="4">
        <f>IF(O2821="吨",N2821*1000,IF(O2821="万立方米",N2821*10000,""))</f>
        <v>120782290.0</v>
      </c>
      <c r="Q2821" s="2" t="s">
        <v>58</v>
      </c>
      <c r="R2821" s="2" t="s">
        <v>59</v>
      </c>
      <c r="S2821" s="2" t="s">
        <v>83</v>
      </c>
      <c r="T2821" s="2" t="s">
        <v>61</v>
      </c>
      <c r="U2821" s="4">
        <f>0.35</f>
        <v>0.35</v>
      </c>
      <c r="V2821" s="2" t="s">
        <v>62</v>
      </c>
      <c r="W2821" s="2" t="s">
        <v>84</v>
      </c>
      <c r="X2821" s="2" t="s">
        <v>64</v>
      </c>
      <c r="Y2821" s="2" t="s">
        <v>65</v>
      </c>
      <c r="Z2821" s="2">
        <v>0</v>
      </c>
      <c r="AA2821" s="2"/>
      <c r="AB2821" s="2"/>
      <c r="AC2821" s="4">
        <f>P2821*U2821/1000000</f>
        <v>42.2738015</v>
      </c>
      <c r="AD2821" s="4">
        <f>AC2821*(1-Z2821/100)</f>
        <v>42.2738015</v>
      </c>
      <c r="AE2821" s="2" t="s">
        <v>66</v>
      </c>
      <c r="AF2821" s="2" t="s">
        <v>67</v>
      </c>
      <c r="AG2821" s="2" t="s">
        <v>68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3463</v>
      </c>
      <c r="B2822" s="2" t="s">
        <v>3459</v>
      </c>
      <c r="C2822" s="2" t="s">
        <v>47</v>
      </c>
      <c r="D2822" s="2" t="s">
        <v>766</v>
      </c>
      <c r="E2822" s="2" t="s">
        <v>242</v>
      </c>
      <c r="F2822" s="2" t="s">
        <v>178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51</v>
      </c>
      <c r="M2822" s="2" t="s">
        <v>86</v>
      </c>
      <c r="N2822" s="3">
        <v>120782.29</v>
      </c>
      <c r="O2822" s="3" t="s">
        <v>57</v>
      </c>
      <c r="P2822" s="4">
        <f>IF(O2822="吨",N2822*1000,IF(O2822="万立方米",N2822*10000,""))</f>
        <v>120782290.0</v>
      </c>
      <c r="Q2822" s="2" t="s">
        <v>58</v>
      </c>
      <c r="R2822" s="2" t="s">
        <v>59</v>
      </c>
      <c r="S2822" s="2" t="s">
        <v>87</v>
      </c>
      <c r="T2822" s="2" t="s">
        <v>88</v>
      </c>
      <c r="U2822" s="4">
        <f>0.75</f>
        <v>0.75</v>
      </c>
      <c r="V2822" s="2" t="s">
        <v>62</v>
      </c>
      <c r="W2822" s="2" t="s">
        <v>89</v>
      </c>
      <c r="X2822" s="2" t="s">
        <v>64</v>
      </c>
      <c r="Y2822" s="2" t="s">
        <v>65</v>
      </c>
      <c r="Z2822" s="2">
        <v>0</v>
      </c>
      <c r="AA2822" s="2"/>
      <c r="AB2822" s="2"/>
      <c r="AC2822" s="4">
        <f>P2822*U2822/1000000</f>
        <v>90.5867175</v>
      </c>
      <c r="AD2822" s="4">
        <f>AC2823*(1-AA2822/100)+(AC2822-AC2823)*(1-AB2822/100)</f>
        <v>90.5867175</v>
      </c>
      <c r="AE2822" s="2" t="s">
        <v>66</v>
      </c>
      <c r="AF2822" s="2" t="s">
        <v>67</v>
      </c>
      <c r="AG2822" s="2" t="s">
        <v>68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3464</v>
      </c>
      <c r="B2823" s="2" t="s">
        <v>3459</v>
      </c>
      <c r="C2823" s="2" t="s">
        <v>47</v>
      </c>
      <c r="D2823" s="2" t="s">
        <v>766</v>
      </c>
      <c r="E2823" s="2" t="s">
        <v>242</v>
      </c>
      <c r="F2823" s="2" t="s">
        <v>178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51</v>
      </c>
      <c r="M2823" s="2" t="s">
        <v>91</v>
      </c>
      <c r="N2823" s="3">
        <v>120782.29</v>
      </c>
      <c r="O2823" s="3" t="s">
        <v>57</v>
      </c>
      <c r="P2823" s="4">
        <f>IF(O2823="吨",N2823*1000,IF(O2823="万立方米",N2823*10000,""))</f>
        <v>120782290.0</v>
      </c>
      <c r="Q2823" s="2" t="s">
        <v>58</v>
      </c>
      <c r="R2823" s="2" t="s">
        <v>59</v>
      </c>
      <c r="S2823" s="2" t="s">
        <v>92</v>
      </c>
      <c r="T2823" s="2" t="s">
        <v>88</v>
      </c>
      <c r="U2823" s="4">
        <f>0.75</f>
        <v>0.75</v>
      </c>
      <c r="V2823" s="2" t="s">
        <v>62</v>
      </c>
      <c r="W2823" s="2" t="s">
        <v>93</v>
      </c>
      <c r="X2823" s="2" t="s">
        <v>64</v>
      </c>
      <c r="Y2823" s="2" t="s">
        <v>65</v>
      </c>
      <c r="Z2823" s="2">
        <v>0</v>
      </c>
      <c r="AA2823" s="2"/>
      <c r="AB2823" s="2"/>
      <c r="AC2823" s="4">
        <f>P2823*U2823/1000000</f>
        <v>90.5867175</v>
      </c>
      <c r="AD2823" s="4">
        <f>AC2823*(1-Z2823/100)</f>
        <v>90.5867175</v>
      </c>
      <c r="AE2823" s="2" t="s">
        <v>66</v>
      </c>
      <c r="AF2823" s="2" t="s">
        <v>67</v>
      </c>
      <c r="AG2823" s="2" t="s">
        <v>68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3465</v>
      </c>
      <c r="B2824" s="2" t="s">
        <v>3459</v>
      </c>
      <c r="C2824" s="2" t="s">
        <v>47</v>
      </c>
      <c r="D2824" s="2" t="s">
        <v>766</v>
      </c>
      <c r="E2824" s="2" t="s">
        <v>242</v>
      </c>
      <c r="F2824" s="2" t="s">
        <v>178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51</v>
      </c>
      <c r="M2824" s="2" t="s">
        <v>95</v>
      </c>
      <c r="N2824" s="3">
        <v>120782.29</v>
      </c>
      <c r="O2824" s="3" t="s">
        <v>57</v>
      </c>
      <c r="P2824" s="4">
        <f>IF(O2824="吨",N2824*1000,IF(O2824="万立方米",N2824*10000,""))</f>
        <v>120782290.0</v>
      </c>
      <c r="Q2824" s="2" t="s">
        <v>58</v>
      </c>
      <c r="R2824" s="2" t="s">
        <v>59</v>
      </c>
      <c r="S2824" s="2" t="s">
        <v>96</v>
      </c>
      <c r="T2824" s="2" t="s">
        <v>97</v>
      </c>
      <c r="U2824" s="4">
        <f>1.7</f>
        <v>1.7</v>
      </c>
      <c r="V2824" s="2" t="s">
        <v>62</v>
      </c>
      <c r="W2824" s="2" t="s">
        <v>98</v>
      </c>
      <c r="X2824" s="2" t="s">
        <v>64</v>
      </c>
      <c r="Y2824" s="2" t="s">
        <v>65</v>
      </c>
      <c r="Z2824" s="2">
        <v>0</v>
      </c>
      <c r="AA2824" s="2"/>
      <c r="AB2824" s="2"/>
      <c r="AC2824" s="4">
        <f>P2824*U2824/1000000</f>
        <v>205.329893</v>
      </c>
      <c r="AD2824" s="4">
        <f>AC2824*(1-Z2824/100)</f>
        <v>205.329893</v>
      </c>
      <c r="AE2824" s="2" t="s">
        <v>66</v>
      </c>
      <c r="AF2824" s="2" t="s">
        <v>67</v>
      </c>
      <c r="AG2824" s="2" t="s">
        <v>68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3466</v>
      </c>
      <c r="B2825" s="2" t="s">
        <v>3459</v>
      </c>
      <c r="C2825" s="2" t="s">
        <v>47</v>
      </c>
      <c r="D2825" s="2" t="s">
        <v>766</v>
      </c>
      <c r="E2825" s="2" t="s">
        <v>242</v>
      </c>
      <c r="F2825" s="2" t="s">
        <v>178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51</v>
      </c>
      <c r="M2825" s="2" t="s">
        <v>100</v>
      </c>
      <c r="N2825" s="3">
        <v>120782.29</v>
      </c>
      <c r="O2825" s="3" t="s">
        <v>57</v>
      </c>
      <c r="P2825" s="4">
        <f>IF(O2825="吨",N2825*1000,IF(O2825="万立方米",N2825*10000,""))</f>
        <v>120782290.0</v>
      </c>
      <c r="Q2825" s="2" t="s">
        <v>58</v>
      </c>
      <c r="R2825" s="2" t="s">
        <v>59</v>
      </c>
      <c r="S2825" s="2" t="s">
        <v>101</v>
      </c>
      <c r="T2825" s="2" t="s">
        <v>75</v>
      </c>
      <c r="U2825" s="4">
        <f>0.12</f>
        <v>0.12</v>
      </c>
      <c r="V2825" s="2" t="s">
        <v>62</v>
      </c>
      <c r="W2825" s="2" t="s">
        <v>102</v>
      </c>
      <c r="X2825" s="2" t="s">
        <v>64</v>
      </c>
      <c r="Y2825" s="2" t="s">
        <v>65</v>
      </c>
      <c r="Z2825" s="2">
        <v>0</v>
      </c>
      <c r="AA2825" s="2"/>
      <c r="AB2825" s="2"/>
      <c r="AC2825" s="4">
        <f>P2825*U2825/1000000</f>
        <v>14.493874799999999</v>
      </c>
      <c r="AD2825" s="4">
        <f>AC2825*(1-Z2825/100)</f>
        <v>14.493874799999999</v>
      </c>
      <c r="AE2825" s="2" t="s">
        <v>66</v>
      </c>
      <c r="AF2825" s="2" t="s">
        <v>67</v>
      </c>
      <c r="AG2825" s="2" t="s">
        <v>68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3467</v>
      </c>
      <c r="B2826" s="2" t="s">
        <v>3459</v>
      </c>
      <c r="C2826" s="2" t="s">
        <v>47</v>
      </c>
      <c r="D2826" s="2" t="s">
        <v>766</v>
      </c>
      <c r="E2826" s="2" t="s">
        <v>242</v>
      </c>
      <c r="F2826" s="2" t="s">
        <v>178</v>
      </c>
      <c r="G2826" s="2" t="s">
        <v>51</v>
      </c>
      <c r="H2826" s="2" t="s">
        <v>52</v>
      </c>
      <c r="I2826" s="2"/>
      <c r="J2826" s="2"/>
      <c r="K2826" s="2" t="s">
        <v>147</v>
      </c>
      <c r="L2826" s="2" t="s">
        <v>148</v>
      </c>
      <c r="M2826" s="2" t="s">
        <v>104</v>
      </c>
      <c r="N2826" s="3"/>
      <c r="O2826" s="3"/>
      <c r="P2826" s="4">
        <v>120782290.0</v>
      </c>
      <c r="Q2826" s="2" t="s">
        <v>105</v>
      </c>
      <c r="R2826" s="2" t="s">
        <v>106</v>
      </c>
      <c r="S2826" s="2" t="s">
        <v>107</v>
      </c>
      <c r="T2826" s="2" t="s">
        <v>108</v>
      </c>
      <c r="U2826" s="4">
        <f>0.0</f>
        <v>0.0</v>
      </c>
      <c r="V2826" s="2" t="s">
        <v>109</v>
      </c>
      <c r="W2826" s="2" t="s">
        <v>110</v>
      </c>
      <c r="X2826" s="2"/>
      <c r="Y2826" s="2" t="s">
        <v>65</v>
      </c>
      <c r="Z2826" s="2">
        <v>0</v>
      </c>
      <c r="AA2826" s="2"/>
      <c r="AB2826" s="2"/>
      <c r="AC2826" s="4">
        <f>P2826*U2826/1000000</f>
        <v>0.0</v>
      </c>
      <c r="AD2826" s="4">
        <f>AC2826*(1-Z2826/100)</f>
        <v>0.0</v>
      </c>
      <c r="AE2826" s="2" t="s">
        <v>66</v>
      </c>
      <c r="AF2826" s="2" t="s">
        <v>67</v>
      </c>
      <c r="AG2826" s="2" t="s">
        <v>68</v>
      </c>
      <c r="AH2826" s="2" t="s">
        <v>69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3468</v>
      </c>
      <c r="B2827" s="2" t="s">
        <v>3469</v>
      </c>
      <c r="C2827" s="2" t="s">
        <v>47</v>
      </c>
      <c r="D2827" s="2" t="s">
        <v>3470</v>
      </c>
      <c r="E2827" s="2" t="s">
        <v>377</v>
      </c>
      <c r="F2827" s="2" t="s">
        <v>178</v>
      </c>
      <c r="G2827" s="2" t="s">
        <v>181</v>
      </c>
      <c r="H2827" s="2" t="s">
        <v>52</v>
      </c>
      <c r="I2827" s="2" t="s">
        <v>53</v>
      </c>
      <c r="J2827" s="2" t="s">
        <v>1418</v>
      </c>
      <c r="K2827" s="2" t="s">
        <v>55</v>
      </c>
      <c r="L2827" s="2" t="s">
        <v>51</v>
      </c>
      <c r="M2827" s="2" t="s">
        <v>56</v>
      </c>
      <c r="N2827" s="3">
        <v>4005.505</v>
      </c>
      <c r="O2827" s="3" t="s">
        <v>57</v>
      </c>
      <c r="P2827" s="4">
        <f>IF(O2827="吨",N2827*1000,IF(O2827="万立方米",N2827*10000,""))</f>
        <v>4005505.0</v>
      </c>
      <c r="Q2827" s="2" t="s">
        <v>58</v>
      </c>
      <c r="R2827" s="2" t="s">
        <v>59</v>
      </c>
      <c r="S2827" s="2" t="s">
        <v>60</v>
      </c>
      <c r="T2827" s="2" t="s">
        <v>61</v>
      </c>
      <c r="U2827" s="4">
        <f>0.06</f>
        <v>0.06</v>
      </c>
      <c r="V2827" s="2" t="s">
        <v>62</v>
      </c>
      <c r="W2827" s="2" t="s">
        <v>63</v>
      </c>
      <c r="X2827" s="2" t="s">
        <v>64</v>
      </c>
      <c r="Y2827" s="2" t="s">
        <v>65</v>
      </c>
      <c r="Z2827" s="2">
        <v>0</v>
      </c>
      <c r="AA2827" s="2"/>
      <c r="AB2827" s="2"/>
      <c r="AC2827" s="4">
        <f>P2827*U2827/1000000</f>
        <v>0.2403303</v>
      </c>
      <c r="AD2827" s="4">
        <f>AC2827*(1-Z2827/100)</f>
        <v>0.2403303</v>
      </c>
      <c r="AE2827" s="2" t="s">
        <v>66</v>
      </c>
      <c r="AF2827" s="2" t="s">
        <v>67</v>
      </c>
      <c r="AG2827" s="2"/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3471</v>
      </c>
      <c r="B2828" s="2" t="s">
        <v>3469</v>
      </c>
      <c r="C2828" s="2" t="s">
        <v>47</v>
      </c>
      <c r="D2828" s="2" t="s">
        <v>3470</v>
      </c>
      <c r="E2828" s="2" t="s">
        <v>377</v>
      </c>
      <c r="F2828" s="2" t="s">
        <v>178</v>
      </c>
      <c r="G2828" s="2" t="s">
        <v>181</v>
      </c>
      <c r="H2828" s="2" t="s">
        <v>52</v>
      </c>
      <c r="I2828" s="2" t="s">
        <v>53</v>
      </c>
      <c r="J2828" s="2" t="s">
        <v>1418</v>
      </c>
      <c r="K2828" s="2" t="s">
        <v>55</v>
      </c>
      <c r="L2828" s="2" t="s">
        <v>51</v>
      </c>
      <c r="M2828" s="2" t="s">
        <v>73</v>
      </c>
      <c r="N2828" s="3">
        <v>4005.505</v>
      </c>
      <c r="O2828" s="3" t="s">
        <v>57</v>
      </c>
      <c r="P2828" s="4">
        <f>IF(O2828="吨",N2828*1000,IF(O2828="万立方米",N2828*10000,""))</f>
        <v>4005505.0</v>
      </c>
      <c r="Q2828" s="2" t="s">
        <v>58</v>
      </c>
      <c r="R2828" s="2" t="s">
        <v>59</v>
      </c>
      <c r="S2828" s="2" t="s">
        <v>74</v>
      </c>
      <c r="T2828" s="2" t="s">
        <v>75</v>
      </c>
      <c r="U2828" s="4">
        <f>1.5</f>
        <v>1.5</v>
      </c>
      <c r="V2828" s="2" t="s">
        <v>62</v>
      </c>
      <c r="W2828" s="2" t="s">
        <v>76</v>
      </c>
      <c r="X2828" s="2" t="s">
        <v>64</v>
      </c>
      <c r="Y2828" s="2" t="s">
        <v>65</v>
      </c>
      <c r="Z2828" s="2">
        <v>0</v>
      </c>
      <c r="AA2828" s="2"/>
      <c r="AB2828" s="2"/>
      <c r="AC2828" s="4">
        <f>P2828*U2828/1000000</f>
        <v>6.0082575</v>
      </c>
      <c r="AD2828" s="4">
        <f>AC2828*(1-Z2828/100)</f>
        <v>6.0082575</v>
      </c>
      <c r="AE2828" s="2" t="s">
        <v>66</v>
      </c>
      <c r="AF2828" s="2" t="s">
        <v>67</v>
      </c>
      <c r="AG2828" s="2"/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3472</v>
      </c>
      <c r="B2829" s="2" t="s">
        <v>3469</v>
      </c>
      <c r="C2829" s="2" t="s">
        <v>47</v>
      </c>
      <c r="D2829" s="2" t="s">
        <v>3470</v>
      </c>
      <c r="E2829" s="2" t="s">
        <v>377</v>
      </c>
      <c r="F2829" s="2" t="s">
        <v>178</v>
      </c>
      <c r="G2829" s="2" t="s">
        <v>181</v>
      </c>
      <c r="H2829" s="2" t="s">
        <v>52</v>
      </c>
      <c r="I2829" s="2" t="s">
        <v>53</v>
      </c>
      <c r="J2829" s="2" t="s">
        <v>1418</v>
      </c>
      <c r="K2829" s="2" t="s">
        <v>55</v>
      </c>
      <c r="L2829" s="2" t="s">
        <v>51</v>
      </c>
      <c r="M2829" s="2" t="s">
        <v>78</v>
      </c>
      <c r="N2829" s="3">
        <v>4005.505</v>
      </c>
      <c r="O2829" s="3" t="s">
        <v>57</v>
      </c>
      <c r="P2829" s="4">
        <f>IF(O2829="吨",N2829*1000,IF(O2829="万立方米",N2829*10000,""))</f>
        <v>4005505.0</v>
      </c>
      <c r="Q2829" s="2" t="s">
        <v>58</v>
      </c>
      <c r="R2829" s="2" t="s">
        <v>59</v>
      </c>
      <c r="S2829" s="2" t="s">
        <v>79</v>
      </c>
      <c r="T2829" s="2" t="s">
        <v>75</v>
      </c>
      <c r="U2829" s="4">
        <f>6.0</f>
        <v>6.0</v>
      </c>
      <c r="V2829" s="2" t="s">
        <v>62</v>
      </c>
      <c r="W2829" s="2" t="s">
        <v>80</v>
      </c>
      <c r="X2829" s="2" t="s">
        <v>64</v>
      </c>
      <c r="Y2829" s="2" t="s">
        <v>65</v>
      </c>
      <c r="Z2829" s="2">
        <v>0</v>
      </c>
      <c r="AA2829" s="2"/>
      <c r="AB2829" s="2"/>
      <c r="AC2829" s="4">
        <f>P2829*U2829/1000000</f>
        <v>24.03303</v>
      </c>
      <c r="AD2829" s="4">
        <f>AC2829*(1-Z2829/100)</f>
        <v>24.03303</v>
      </c>
      <c r="AE2829" s="2" t="s">
        <v>66</v>
      </c>
      <c r="AF2829" s="2" t="s">
        <v>67</v>
      </c>
      <c r="AG2829" s="2"/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3473</v>
      </c>
      <c r="B2830" s="2" t="s">
        <v>3469</v>
      </c>
      <c r="C2830" s="2" t="s">
        <v>47</v>
      </c>
      <c r="D2830" s="2" t="s">
        <v>3470</v>
      </c>
      <c r="E2830" s="2" t="s">
        <v>377</v>
      </c>
      <c r="F2830" s="2" t="s">
        <v>178</v>
      </c>
      <c r="G2830" s="2" t="s">
        <v>181</v>
      </c>
      <c r="H2830" s="2" t="s">
        <v>52</v>
      </c>
      <c r="I2830" s="2" t="s">
        <v>53</v>
      </c>
      <c r="J2830" s="2" t="s">
        <v>1418</v>
      </c>
      <c r="K2830" s="2" t="s">
        <v>55</v>
      </c>
      <c r="L2830" s="2" t="s">
        <v>51</v>
      </c>
      <c r="M2830" s="2" t="s">
        <v>82</v>
      </c>
      <c r="N2830" s="3">
        <v>4005.505</v>
      </c>
      <c r="O2830" s="3" t="s">
        <v>57</v>
      </c>
      <c r="P2830" s="4">
        <f>IF(O2830="吨",N2830*1000,IF(O2830="万立方米",N2830*10000,""))</f>
        <v>4005505.0</v>
      </c>
      <c r="Q2830" s="2" t="s">
        <v>58</v>
      </c>
      <c r="R2830" s="2" t="s">
        <v>59</v>
      </c>
      <c r="S2830" s="2" t="s">
        <v>83</v>
      </c>
      <c r="T2830" s="2" t="s">
        <v>61</v>
      </c>
      <c r="U2830" s="4">
        <f>0.35</f>
        <v>0.35</v>
      </c>
      <c r="V2830" s="2" t="s">
        <v>62</v>
      </c>
      <c r="W2830" s="2" t="s">
        <v>84</v>
      </c>
      <c r="X2830" s="2" t="s">
        <v>64</v>
      </c>
      <c r="Y2830" s="2" t="s">
        <v>65</v>
      </c>
      <c r="Z2830" s="2">
        <v>0</v>
      </c>
      <c r="AA2830" s="2"/>
      <c r="AB2830" s="2"/>
      <c r="AC2830" s="4">
        <f>P2830*U2830/1000000</f>
        <v>1.40192675</v>
      </c>
      <c r="AD2830" s="4">
        <f>AC2830*(1-Z2830/100)</f>
        <v>1.40192675</v>
      </c>
      <c r="AE2830" s="2" t="s">
        <v>66</v>
      </c>
      <c r="AF2830" s="2" t="s">
        <v>67</v>
      </c>
      <c r="AG2830" s="2"/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3474</v>
      </c>
      <c r="B2831" s="2" t="s">
        <v>3469</v>
      </c>
      <c r="C2831" s="2" t="s">
        <v>47</v>
      </c>
      <c r="D2831" s="2" t="s">
        <v>3470</v>
      </c>
      <c r="E2831" s="2" t="s">
        <v>377</v>
      </c>
      <c r="F2831" s="2" t="s">
        <v>178</v>
      </c>
      <c r="G2831" s="2" t="s">
        <v>181</v>
      </c>
      <c r="H2831" s="2" t="s">
        <v>52</v>
      </c>
      <c r="I2831" s="2" t="s">
        <v>53</v>
      </c>
      <c r="J2831" s="2" t="s">
        <v>1418</v>
      </c>
      <c r="K2831" s="2" t="s">
        <v>55</v>
      </c>
      <c r="L2831" s="2" t="s">
        <v>51</v>
      </c>
      <c r="M2831" s="2" t="s">
        <v>86</v>
      </c>
      <c r="N2831" s="3">
        <v>4005.505</v>
      </c>
      <c r="O2831" s="3" t="s">
        <v>57</v>
      </c>
      <c r="P2831" s="4">
        <f>IF(O2831="吨",N2831*1000,IF(O2831="万立方米",N2831*10000,""))</f>
        <v>4005505.0</v>
      </c>
      <c r="Q2831" s="2" t="s">
        <v>58</v>
      </c>
      <c r="R2831" s="2" t="s">
        <v>59</v>
      </c>
      <c r="S2831" s="2" t="s">
        <v>87</v>
      </c>
      <c r="T2831" s="2" t="s">
        <v>88</v>
      </c>
      <c r="U2831" s="4">
        <f>0.75</f>
        <v>0.75</v>
      </c>
      <c r="V2831" s="2" t="s">
        <v>62</v>
      </c>
      <c r="W2831" s="2" t="s">
        <v>89</v>
      </c>
      <c r="X2831" s="2" t="s">
        <v>64</v>
      </c>
      <c r="Y2831" s="2" t="s">
        <v>65</v>
      </c>
      <c r="Z2831" s="2">
        <v>0</v>
      </c>
      <c r="AA2831" s="2"/>
      <c r="AB2831" s="2"/>
      <c r="AC2831" s="4">
        <f>P2831*U2831/1000000</f>
        <v>3.00412875</v>
      </c>
      <c r="AD2831" s="4">
        <f>AC2832*(1-AA2831/100)+(AC2831-AC2832)*(1-AB2831/100)</f>
        <v>3.00412875</v>
      </c>
      <c r="AE2831" s="2" t="s">
        <v>66</v>
      </c>
      <c r="AF2831" s="2" t="s">
        <v>67</v>
      </c>
      <c r="AG2831" s="2"/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3475</v>
      </c>
      <c r="B2832" s="2" t="s">
        <v>3469</v>
      </c>
      <c r="C2832" s="2" t="s">
        <v>47</v>
      </c>
      <c r="D2832" s="2" t="s">
        <v>3470</v>
      </c>
      <c r="E2832" s="2" t="s">
        <v>377</v>
      </c>
      <c r="F2832" s="2" t="s">
        <v>178</v>
      </c>
      <c r="G2832" s="2" t="s">
        <v>181</v>
      </c>
      <c r="H2832" s="2" t="s">
        <v>52</v>
      </c>
      <c r="I2832" s="2" t="s">
        <v>53</v>
      </c>
      <c r="J2832" s="2" t="s">
        <v>1418</v>
      </c>
      <c r="K2832" s="2" t="s">
        <v>55</v>
      </c>
      <c r="L2832" s="2" t="s">
        <v>51</v>
      </c>
      <c r="M2832" s="2" t="s">
        <v>91</v>
      </c>
      <c r="N2832" s="3">
        <v>4005.505</v>
      </c>
      <c r="O2832" s="3" t="s">
        <v>57</v>
      </c>
      <c r="P2832" s="4">
        <f>IF(O2832="吨",N2832*1000,IF(O2832="万立方米",N2832*10000,""))</f>
        <v>4005505.0</v>
      </c>
      <c r="Q2832" s="2" t="s">
        <v>58</v>
      </c>
      <c r="R2832" s="2" t="s">
        <v>59</v>
      </c>
      <c r="S2832" s="2" t="s">
        <v>92</v>
      </c>
      <c r="T2832" s="2" t="s">
        <v>88</v>
      </c>
      <c r="U2832" s="4">
        <f>0.75</f>
        <v>0.75</v>
      </c>
      <c r="V2832" s="2" t="s">
        <v>62</v>
      </c>
      <c r="W2832" s="2" t="s">
        <v>93</v>
      </c>
      <c r="X2832" s="2" t="s">
        <v>64</v>
      </c>
      <c r="Y2832" s="2" t="s">
        <v>65</v>
      </c>
      <c r="Z2832" s="2">
        <v>0</v>
      </c>
      <c r="AA2832" s="2"/>
      <c r="AB2832" s="2"/>
      <c r="AC2832" s="4">
        <f>P2832*U2832/1000000</f>
        <v>3.00412875</v>
      </c>
      <c r="AD2832" s="4">
        <f>AC2832*(1-Z2832/100)</f>
        <v>3.00412875</v>
      </c>
      <c r="AE2832" s="2" t="s">
        <v>66</v>
      </c>
      <c r="AF2832" s="2" t="s">
        <v>67</v>
      </c>
      <c r="AG2832" s="2"/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3476</v>
      </c>
      <c r="B2833" s="2" t="s">
        <v>3469</v>
      </c>
      <c r="C2833" s="2" t="s">
        <v>47</v>
      </c>
      <c r="D2833" s="2" t="s">
        <v>3470</v>
      </c>
      <c r="E2833" s="2" t="s">
        <v>377</v>
      </c>
      <c r="F2833" s="2" t="s">
        <v>178</v>
      </c>
      <c r="G2833" s="2" t="s">
        <v>181</v>
      </c>
      <c r="H2833" s="2" t="s">
        <v>52</v>
      </c>
      <c r="I2833" s="2" t="s">
        <v>53</v>
      </c>
      <c r="J2833" s="2" t="s">
        <v>1418</v>
      </c>
      <c r="K2833" s="2" t="s">
        <v>55</v>
      </c>
      <c r="L2833" s="2" t="s">
        <v>51</v>
      </c>
      <c r="M2833" s="2" t="s">
        <v>95</v>
      </c>
      <c r="N2833" s="3">
        <v>4005.505</v>
      </c>
      <c r="O2833" s="3" t="s">
        <v>57</v>
      </c>
      <c r="P2833" s="4">
        <f>IF(O2833="吨",N2833*1000,IF(O2833="万立方米",N2833*10000,""))</f>
        <v>4005505.0</v>
      </c>
      <c r="Q2833" s="2" t="s">
        <v>58</v>
      </c>
      <c r="R2833" s="2" t="s">
        <v>59</v>
      </c>
      <c r="S2833" s="2" t="s">
        <v>96</v>
      </c>
      <c r="T2833" s="2" t="s">
        <v>97</v>
      </c>
      <c r="U2833" s="4">
        <f>1.7</f>
        <v>1.7</v>
      </c>
      <c r="V2833" s="2" t="s">
        <v>62</v>
      </c>
      <c r="W2833" s="2" t="s">
        <v>98</v>
      </c>
      <c r="X2833" s="2" t="s">
        <v>64</v>
      </c>
      <c r="Y2833" s="2" t="s">
        <v>65</v>
      </c>
      <c r="Z2833" s="2">
        <v>0</v>
      </c>
      <c r="AA2833" s="2"/>
      <c r="AB2833" s="2"/>
      <c r="AC2833" s="4">
        <f>P2833*U2833/1000000</f>
        <v>6.8093585</v>
      </c>
      <c r="AD2833" s="4">
        <f>AC2833*(1-Z2833/100)</f>
        <v>6.8093585</v>
      </c>
      <c r="AE2833" s="2" t="s">
        <v>66</v>
      </c>
      <c r="AF2833" s="2" t="s">
        <v>67</v>
      </c>
      <c r="AG2833" s="2"/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3477</v>
      </c>
      <c r="B2834" s="2" t="s">
        <v>3469</v>
      </c>
      <c r="C2834" s="2" t="s">
        <v>47</v>
      </c>
      <c r="D2834" s="2" t="s">
        <v>3470</v>
      </c>
      <c r="E2834" s="2" t="s">
        <v>377</v>
      </c>
      <c r="F2834" s="2" t="s">
        <v>178</v>
      </c>
      <c r="G2834" s="2" t="s">
        <v>181</v>
      </c>
      <c r="H2834" s="2" t="s">
        <v>52</v>
      </c>
      <c r="I2834" s="2" t="s">
        <v>53</v>
      </c>
      <c r="J2834" s="2" t="s">
        <v>1418</v>
      </c>
      <c r="K2834" s="2" t="s">
        <v>55</v>
      </c>
      <c r="L2834" s="2" t="s">
        <v>51</v>
      </c>
      <c r="M2834" s="2" t="s">
        <v>100</v>
      </c>
      <c r="N2834" s="3">
        <v>4005.505</v>
      </c>
      <c r="O2834" s="3" t="s">
        <v>57</v>
      </c>
      <c r="P2834" s="4">
        <f>IF(O2834="吨",N2834*1000,IF(O2834="万立方米",N2834*10000,""))</f>
        <v>4005505.0</v>
      </c>
      <c r="Q2834" s="2" t="s">
        <v>58</v>
      </c>
      <c r="R2834" s="2" t="s">
        <v>59</v>
      </c>
      <c r="S2834" s="2" t="s">
        <v>101</v>
      </c>
      <c r="T2834" s="2" t="s">
        <v>75</v>
      </c>
      <c r="U2834" s="4">
        <f>0.12</f>
        <v>0.12</v>
      </c>
      <c r="V2834" s="2" t="s">
        <v>62</v>
      </c>
      <c r="W2834" s="2" t="s">
        <v>102</v>
      </c>
      <c r="X2834" s="2" t="s">
        <v>64</v>
      </c>
      <c r="Y2834" s="2" t="s">
        <v>65</v>
      </c>
      <c r="Z2834" s="2">
        <v>0</v>
      </c>
      <c r="AA2834" s="2"/>
      <c r="AB2834" s="2"/>
      <c r="AC2834" s="4">
        <f>P2834*U2834/1000000</f>
        <v>0.4806606</v>
      </c>
      <c r="AD2834" s="4">
        <f>AC2834*(1-Z2834/100)</f>
        <v>0.4806606</v>
      </c>
      <c r="AE2834" s="2" t="s">
        <v>66</v>
      </c>
      <c r="AF2834" s="2" t="s">
        <v>67</v>
      </c>
      <c r="AG2834" s="2"/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3478</v>
      </c>
      <c r="B2835" s="2" t="s">
        <v>3469</v>
      </c>
      <c r="C2835" s="2" t="s">
        <v>47</v>
      </c>
      <c r="D2835" s="2" t="s">
        <v>3470</v>
      </c>
      <c r="E2835" s="2" t="s">
        <v>377</v>
      </c>
      <c r="F2835" s="2" t="s">
        <v>178</v>
      </c>
      <c r="G2835" s="2" t="s">
        <v>181</v>
      </c>
      <c r="H2835" s="2" t="s">
        <v>52</v>
      </c>
      <c r="I2835" s="2"/>
      <c r="J2835" s="2"/>
      <c r="K2835" s="2"/>
      <c r="L2835" s="2"/>
      <c r="M2835" s="2" t="s">
        <v>104</v>
      </c>
      <c r="N2835" s="3"/>
      <c r="O2835" s="3"/>
      <c r="P2835" s="4">
        <v>0.0</v>
      </c>
      <c r="Q2835" s="2" t="s">
        <v>105</v>
      </c>
      <c r="R2835" s="2" t="s">
        <v>106</v>
      </c>
      <c r="S2835" s="2" t="s">
        <v>107</v>
      </c>
      <c r="T2835" s="2" t="s">
        <v>108</v>
      </c>
      <c r="U2835" s="4">
        <f>0.0</f>
        <v>0.0</v>
      </c>
      <c r="V2835" s="2" t="s">
        <v>109</v>
      </c>
      <c r="W2835" s="2" t="s">
        <v>110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134</v>
      </c>
      <c r="AH2835" s="2" t="s">
        <v>69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3479</v>
      </c>
      <c r="B2836" s="2" t="s">
        <v>3480</v>
      </c>
      <c r="C2836" s="2" t="s">
        <v>47</v>
      </c>
      <c r="D2836" s="2" t="s">
        <v>1332</v>
      </c>
      <c r="E2836" s="2" t="s">
        <v>152</v>
      </c>
      <c r="F2836" s="2" t="s">
        <v>228</v>
      </c>
      <c r="G2836" s="2" t="s">
        <v>117</v>
      </c>
      <c r="H2836" s="2" t="s">
        <v>138</v>
      </c>
      <c r="I2836" s="2" t="s">
        <v>53</v>
      </c>
      <c r="J2836" s="2" t="s">
        <v>230</v>
      </c>
      <c r="K2836" s="2" t="s">
        <v>55</v>
      </c>
      <c r="L2836" s="2" t="s">
        <v>51</v>
      </c>
      <c r="M2836" s="2" t="s">
        <v>56</v>
      </c>
      <c r="N2836" s="3">
        <v>168623.082</v>
      </c>
      <c r="O2836" s="3" t="s">
        <v>57</v>
      </c>
      <c r="P2836" s="4">
        <f>IF(O2836="吨",N2836*1000,IF(O2836="万立方米",N2836*10000,""))</f>
        <v>168623082.0</v>
      </c>
      <c r="Q2836" s="2" t="s">
        <v>58</v>
      </c>
      <c r="R2836" s="2" t="s">
        <v>59</v>
      </c>
      <c r="S2836" s="2" t="s">
        <v>60</v>
      </c>
      <c r="T2836" s="2" t="s">
        <v>61</v>
      </c>
      <c r="U2836" s="4">
        <f>0.06</f>
        <v>0.06</v>
      </c>
      <c r="V2836" s="2" t="s">
        <v>62</v>
      </c>
      <c r="W2836" s="2" t="s">
        <v>63</v>
      </c>
      <c r="X2836" s="2" t="s">
        <v>64</v>
      </c>
      <c r="Y2836" s="2" t="s">
        <v>65</v>
      </c>
      <c r="Z2836" s="2">
        <v>0</v>
      </c>
      <c r="AA2836" s="2"/>
      <c r="AB2836" s="2"/>
      <c r="AC2836" s="4">
        <f>P2836*U2836/1000000</f>
        <v>10.11738492</v>
      </c>
      <c r="AD2836" s="4">
        <f>AC2836*(1-Z2836/100)</f>
        <v>10.11738492</v>
      </c>
      <c r="AE2836" s="2" t="s">
        <v>66</v>
      </c>
      <c r="AF2836" s="2" t="s">
        <v>67</v>
      </c>
      <c r="AG2836" s="2" t="s">
        <v>68</v>
      </c>
      <c r="AH2836" s="2" t="s">
        <v>69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3481</v>
      </c>
      <c r="B2837" s="2" t="s">
        <v>3480</v>
      </c>
      <c r="C2837" s="2" t="s">
        <v>47</v>
      </c>
      <c r="D2837" s="2" t="s">
        <v>1332</v>
      </c>
      <c r="E2837" s="2" t="s">
        <v>152</v>
      </c>
      <c r="F2837" s="2" t="s">
        <v>228</v>
      </c>
      <c r="G2837" s="2" t="s">
        <v>117</v>
      </c>
      <c r="H2837" s="2" t="s">
        <v>138</v>
      </c>
      <c r="I2837" s="2" t="s">
        <v>53</v>
      </c>
      <c r="J2837" s="2" t="s">
        <v>230</v>
      </c>
      <c r="K2837" s="2" t="s">
        <v>55</v>
      </c>
      <c r="L2837" s="2" t="s">
        <v>51</v>
      </c>
      <c r="M2837" s="2" t="s">
        <v>73</v>
      </c>
      <c r="N2837" s="3">
        <v>168623.082</v>
      </c>
      <c r="O2837" s="3" t="s">
        <v>57</v>
      </c>
      <c r="P2837" s="4">
        <f>IF(O2837="吨",N2837*1000,IF(O2837="万立方米",N2837*10000,""))</f>
        <v>168623082.0</v>
      </c>
      <c r="Q2837" s="2" t="s">
        <v>58</v>
      </c>
      <c r="R2837" s="2" t="s">
        <v>59</v>
      </c>
      <c r="S2837" s="2" t="s">
        <v>74</v>
      </c>
      <c r="T2837" s="2" t="s">
        <v>75</v>
      </c>
      <c r="U2837" s="4">
        <f>1.5</f>
        <v>1.5</v>
      </c>
      <c r="V2837" s="2" t="s">
        <v>62</v>
      </c>
      <c r="W2837" s="2" t="s">
        <v>76</v>
      </c>
      <c r="X2837" s="2" t="s">
        <v>64</v>
      </c>
      <c r="Y2837" s="2" t="s">
        <v>65</v>
      </c>
      <c r="Z2837" s="2">
        <v>0</v>
      </c>
      <c r="AA2837" s="2"/>
      <c r="AB2837" s="2"/>
      <c r="AC2837" s="4">
        <f>P2837*U2837/1000000</f>
        <v>252.934623</v>
      </c>
      <c r="AD2837" s="4">
        <f>AC2837*(1-Z2837/100)</f>
        <v>252.934623</v>
      </c>
      <c r="AE2837" s="2" t="s">
        <v>66</v>
      </c>
      <c r="AF2837" s="2" t="s">
        <v>67</v>
      </c>
      <c r="AG2837" s="2" t="s">
        <v>68</v>
      </c>
      <c r="AH2837" s="2" t="s">
        <v>69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3482</v>
      </c>
      <c r="B2838" s="2" t="s">
        <v>3480</v>
      </c>
      <c r="C2838" s="2" t="s">
        <v>47</v>
      </c>
      <c r="D2838" s="2" t="s">
        <v>1332</v>
      </c>
      <c r="E2838" s="2" t="s">
        <v>152</v>
      </c>
      <c r="F2838" s="2" t="s">
        <v>228</v>
      </c>
      <c r="G2838" s="2" t="s">
        <v>117</v>
      </c>
      <c r="H2838" s="2" t="s">
        <v>138</v>
      </c>
      <c r="I2838" s="2" t="s">
        <v>53</v>
      </c>
      <c r="J2838" s="2" t="s">
        <v>230</v>
      </c>
      <c r="K2838" s="2" t="s">
        <v>55</v>
      </c>
      <c r="L2838" s="2" t="s">
        <v>51</v>
      </c>
      <c r="M2838" s="2" t="s">
        <v>78</v>
      </c>
      <c r="N2838" s="3">
        <v>168623.082</v>
      </c>
      <c r="O2838" s="3" t="s">
        <v>57</v>
      </c>
      <c r="P2838" s="4">
        <f>IF(O2838="吨",N2838*1000,IF(O2838="万立方米",N2838*10000,""))</f>
        <v>168623082.0</v>
      </c>
      <c r="Q2838" s="2" t="s">
        <v>58</v>
      </c>
      <c r="R2838" s="2" t="s">
        <v>59</v>
      </c>
      <c r="S2838" s="2" t="s">
        <v>79</v>
      </c>
      <c r="T2838" s="2" t="s">
        <v>75</v>
      </c>
      <c r="U2838" s="4">
        <f>6.0</f>
        <v>6.0</v>
      </c>
      <c r="V2838" s="2" t="s">
        <v>62</v>
      </c>
      <c r="W2838" s="2" t="s">
        <v>80</v>
      </c>
      <c r="X2838" s="2" t="s">
        <v>64</v>
      </c>
      <c r="Y2838" s="2" t="s">
        <v>65</v>
      </c>
      <c r="Z2838" s="2">
        <v>0</v>
      </c>
      <c r="AA2838" s="2"/>
      <c r="AB2838" s="2"/>
      <c r="AC2838" s="4">
        <f>P2838*U2838/1000000</f>
        <v>1011.738492</v>
      </c>
      <c r="AD2838" s="4">
        <f>AC2838*(1-Z2838/100)</f>
        <v>1011.738492</v>
      </c>
      <c r="AE2838" s="2" t="s">
        <v>66</v>
      </c>
      <c r="AF2838" s="2" t="s">
        <v>67</v>
      </c>
      <c r="AG2838" s="2" t="s">
        <v>68</v>
      </c>
      <c r="AH2838" s="2" t="s">
        <v>69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3483</v>
      </c>
      <c r="B2839" s="2" t="s">
        <v>3480</v>
      </c>
      <c r="C2839" s="2" t="s">
        <v>47</v>
      </c>
      <c r="D2839" s="2" t="s">
        <v>1332</v>
      </c>
      <c r="E2839" s="2" t="s">
        <v>152</v>
      </c>
      <c r="F2839" s="2" t="s">
        <v>228</v>
      </c>
      <c r="G2839" s="2" t="s">
        <v>117</v>
      </c>
      <c r="H2839" s="2" t="s">
        <v>138</v>
      </c>
      <c r="I2839" s="2" t="s">
        <v>53</v>
      </c>
      <c r="J2839" s="2" t="s">
        <v>230</v>
      </c>
      <c r="K2839" s="2" t="s">
        <v>55</v>
      </c>
      <c r="L2839" s="2" t="s">
        <v>51</v>
      </c>
      <c r="M2839" s="2" t="s">
        <v>82</v>
      </c>
      <c r="N2839" s="3">
        <v>168623.082</v>
      </c>
      <c r="O2839" s="3" t="s">
        <v>57</v>
      </c>
      <c r="P2839" s="4">
        <f>IF(O2839="吨",N2839*1000,IF(O2839="万立方米",N2839*10000,""))</f>
        <v>168623082.0</v>
      </c>
      <c r="Q2839" s="2" t="s">
        <v>58</v>
      </c>
      <c r="R2839" s="2" t="s">
        <v>59</v>
      </c>
      <c r="S2839" s="2" t="s">
        <v>83</v>
      </c>
      <c r="T2839" s="2" t="s">
        <v>61</v>
      </c>
      <c r="U2839" s="4">
        <f>0.35</f>
        <v>0.35</v>
      </c>
      <c r="V2839" s="2" t="s">
        <v>62</v>
      </c>
      <c r="W2839" s="2" t="s">
        <v>84</v>
      </c>
      <c r="X2839" s="2" t="s">
        <v>64</v>
      </c>
      <c r="Y2839" s="2" t="s">
        <v>65</v>
      </c>
      <c r="Z2839" s="2">
        <v>0</v>
      </c>
      <c r="AA2839" s="2"/>
      <c r="AB2839" s="2"/>
      <c r="AC2839" s="4">
        <f>P2839*U2839/1000000</f>
        <v>59.0180787</v>
      </c>
      <c r="AD2839" s="4">
        <f>AC2839*(1-Z2839/100)</f>
        <v>59.0180787</v>
      </c>
      <c r="AE2839" s="2" t="s">
        <v>66</v>
      </c>
      <c r="AF2839" s="2" t="s">
        <v>67</v>
      </c>
      <c r="AG2839" s="2" t="s">
        <v>68</v>
      </c>
      <c r="AH2839" s="2" t="s">
        <v>69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3484</v>
      </c>
      <c r="B2840" s="2" t="s">
        <v>3480</v>
      </c>
      <c r="C2840" s="2" t="s">
        <v>47</v>
      </c>
      <c r="D2840" s="2" t="s">
        <v>1332</v>
      </c>
      <c r="E2840" s="2" t="s">
        <v>152</v>
      </c>
      <c r="F2840" s="2" t="s">
        <v>228</v>
      </c>
      <c r="G2840" s="2" t="s">
        <v>117</v>
      </c>
      <c r="H2840" s="2" t="s">
        <v>138</v>
      </c>
      <c r="I2840" s="2" t="s">
        <v>53</v>
      </c>
      <c r="J2840" s="2" t="s">
        <v>230</v>
      </c>
      <c r="K2840" s="2" t="s">
        <v>55</v>
      </c>
      <c r="L2840" s="2" t="s">
        <v>51</v>
      </c>
      <c r="M2840" s="2" t="s">
        <v>86</v>
      </c>
      <c r="N2840" s="3">
        <v>168623.082</v>
      </c>
      <c r="O2840" s="3" t="s">
        <v>57</v>
      </c>
      <c r="P2840" s="4">
        <f>IF(O2840="吨",N2840*1000,IF(O2840="万立方米",N2840*10000,""))</f>
        <v>168623082.0</v>
      </c>
      <c r="Q2840" s="2" t="s">
        <v>58</v>
      </c>
      <c r="R2840" s="2" t="s">
        <v>59</v>
      </c>
      <c r="S2840" s="2" t="s">
        <v>87</v>
      </c>
      <c r="T2840" s="2" t="s">
        <v>88</v>
      </c>
      <c r="U2840" s="4">
        <f>0.75</f>
        <v>0.75</v>
      </c>
      <c r="V2840" s="2" t="s">
        <v>62</v>
      </c>
      <c r="W2840" s="2" t="s">
        <v>89</v>
      </c>
      <c r="X2840" s="2" t="s">
        <v>64</v>
      </c>
      <c r="Y2840" s="2" t="s">
        <v>65</v>
      </c>
      <c r="Z2840" s="2">
        <v>0</v>
      </c>
      <c r="AA2840" s="2"/>
      <c r="AB2840" s="2"/>
      <c r="AC2840" s="4">
        <f>P2840*U2840/1000000</f>
        <v>126.4673115</v>
      </c>
      <c r="AD2840" s="4">
        <f>AC2841*(1-AA2840/100)+(AC2840-AC2841)*(1-AB2840/100)</f>
        <v>126.4673115</v>
      </c>
      <c r="AE2840" s="2" t="s">
        <v>66</v>
      </c>
      <c r="AF2840" s="2" t="s">
        <v>67</v>
      </c>
      <c r="AG2840" s="2" t="s">
        <v>68</v>
      </c>
      <c r="AH2840" s="2" t="s">
        <v>69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3485</v>
      </c>
      <c r="B2841" s="2" t="s">
        <v>3480</v>
      </c>
      <c r="C2841" s="2" t="s">
        <v>47</v>
      </c>
      <c r="D2841" s="2" t="s">
        <v>1332</v>
      </c>
      <c r="E2841" s="2" t="s">
        <v>152</v>
      </c>
      <c r="F2841" s="2" t="s">
        <v>228</v>
      </c>
      <c r="G2841" s="2" t="s">
        <v>117</v>
      </c>
      <c r="H2841" s="2" t="s">
        <v>138</v>
      </c>
      <c r="I2841" s="2" t="s">
        <v>53</v>
      </c>
      <c r="J2841" s="2" t="s">
        <v>230</v>
      </c>
      <c r="K2841" s="2" t="s">
        <v>55</v>
      </c>
      <c r="L2841" s="2" t="s">
        <v>51</v>
      </c>
      <c r="M2841" s="2" t="s">
        <v>91</v>
      </c>
      <c r="N2841" s="3">
        <v>168623.082</v>
      </c>
      <c r="O2841" s="3" t="s">
        <v>57</v>
      </c>
      <c r="P2841" s="4">
        <f>IF(O2841="吨",N2841*1000,IF(O2841="万立方米",N2841*10000,""))</f>
        <v>168623082.0</v>
      </c>
      <c r="Q2841" s="2" t="s">
        <v>58</v>
      </c>
      <c r="R2841" s="2" t="s">
        <v>59</v>
      </c>
      <c r="S2841" s="2" t="s">
        <v>92</v>
      </c>
      <c r="T2841" s="2" t="s">
        <v>88</v>
      </c>
      <c r="U2841" s="4">
        <f>0.75</f>
        <v>0.75</v>
      </c>
      <c r="V2841" s="2" t="s">
        <v>62</v>
      </c>
      <c r="W2841" s="2" t="s">
        <v>93</v>
      </c>
      <c r="X2841" s="2" t="s">
        <v>64</v>
      </c>
      <c r="Y2841" s="2" t="s">
        <v>65</v>
      </c>
      <c r="Z2841" s="2">
        <v>0</v>
      </c>
      <c r="AA2841" s="2"/>
      <c r="AB2841" s="2"/>
      <c r="AC2841" s="4">
        <f>P2841*U2841/1000000</f>
        <v>126.4673115</v>
      </c>
      <c r="AD2841" s="4">
        <f>AC2841*(1-Z2841/100)</f>
        <v>126.4673115</v>
      </c>
      <c r="AE2841" s="2" t="s">
        <v>66</v>
      </c>
      <c r="AF2841" s="2" t="s">
        <v>67</v>
      </c>
      <c r="AG2841" s="2" t="s">
        <v>68</v>
      </c>
      <c r="AH2841" s="2" t="s">
        <v>69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3486</v>
      </c>
      <c r="B2842" s="2" t="s">
        <v>3480</v>
      </c>
      <c r="C2842" s="2" t="s">
        <v>47</v>
      </c>
      <c r="D2842" s="2" t="s">
        <v>1332</v>
      </c>
      <c r="E2842" s="2" t="s">
        <v>152</v>
      </c>
      <c r="F2842" s="2" t="s">
        <v>228</v>
      </c>
      <c r="G2842" s="2" t="s">
        <v>117</v>
      </c>
      <c r="H2842" s="2" t="s">
        <v>138</v>
      </c>
      <c r="I2842" s="2" t="s">
        <v>53</v>
      </c>
      <c r="J2842" s="2" t="s">
        <v>230</v>
      </c>
      <c r="K2842" s="2" t="s">
        <v>55</v>
      </c>
      <c r="L2842" s="2" t="s">
        <v>51</v>
      </c>
      <c r="M2842" s="2" t="s">
        <v>95</v>
      </c>
      <c r="N2842" s="3">
        <v>168623.082</v>
      </c>
      <c r="O2842" s="3" t="s">
        <v>57</v>
      </c>
      <c r="P2842" s="4">
        <f>IF(O2842="吨",N2842*1000,IF(O2842="万立方米",N2842*10000,""))</f>
        <v>168623082.0</v>
      </c>
      <c r="Q2842" s="2" t="s">
        <v>58</v>
      </c>
      <c r="R2842" s="2" t="s">
        <v>59</v>
      </c>
      <c r="S2842" s="2" t="s">
        <v>96</v>
      </c>
      <c r="T2842" s="2" t="s">
        <v>97</v>
      </c>
      <c r="U2842" s="4">
        <f>1.7</f>
        <v>1.7</v>
      </c>
      <c r="V2842" s="2" t="s">
        <v>62</v>
      </c>
      <c r="W2842" s="2" t="s">
        <v>98</v>
      </c>
      <c r="X2842" s="2" t="s">
        <v>64</v>
      </c>
      <c r="Y2842" s="2" t="s">
        <v>65</v>
      </c>
      <c r="Z2842" s="2">
        <v>0</v>
      </c>
      <c r="AA2842" s="2"/>
      <c r="AB2842" s="2"/>
      <c r="AC2842" s="4">
        <f>P2842*U2842/1000000</f>
        <v>286.6592394</v>
      </c>
      <c r="AD2842" s="4">
        <f>AC2842*(1-Z2842/100)</f>
        <v>286.6592394</v>
      </c>
      <c r="AE2842" s="2" t="s">
        <v>66</v>
      </c>
      <c r="AF2842" s="2" t="s">
        <v>67</v>
      </c>
      <c r="AG2842" s="2" t="s">
        <v>68</v>
      </c>
      <c r="AH2842" s="2" t="s">
        <v>69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3487</v>
      </c>
      <c r="B2843" s="2" t="s">
        <v>3480</v>
      </c>
      <c r="C2843" s="2" t="s">
        <v>47</v>
      </c>
      <c r="D2843" s="2" t="s">
        <v>1332</v>
      </c>
      <c r="E2843" s="2" t="s">
        <v>152</v>
      </c>
      <c r="F2843" s="2" t="s">
        <v>228</v>
      </c>
      <c r="G2843" s="2" t="s">
        <v>117</v>
      </c>
      <c r="H2843" s="2" t="s">
        <v>138</v>
      </c>
      <c r="I2843" s="2" t="s">
        <v>53</v>
      </c>
      <c r="J2843" s="2" t="s">
        <v>230</v>
      </c>
      <c r="K2843" s="2" t="s">
        <v>55</v>
      </c>
      <c r="L2843" s="2" t="s">
        <v>51</v>
      </c>
      <c r="M2843" s="2" t="s">
        <v>100</v>
      </c>
      <c r="N2843" s="3">
        <v>168623.082</v>
      </c>
      <c r="O2843" s="3" t="s">
        <v>57</v>
      </c>
      <c r="P2843" s="4">
        <f>IF(O2843="吨",N2843*1000,IF(O2843="万立方米",N2843*10000,""))</f>
        <v>168623082.0</v>
      </c>
      <c r="Q2843" s="2" t="s">
        <v>58</v>
      </c>
      <c r="R2843" s="2" t="s">
        <v>59</v>
      </c>
      <c r="S2843" s="2" t="s">
        <v>101</v>
      </c>
      <c r="T2843" s="2" t="s">
        <v>75</v>
      </c>
      <c r="U2843" s="4">
        <f>0.12</f>
        <v>0.12</v>
      </c>
      <c r="V2843" s="2" t="s">
        <v>62</v>
      </c>
      <c r="W2843" s="2" t="s">
        <v>102</v>
      </c>
      <c r="X2843" s="2" t="s">
        <v>64</v>
      </c>
      <c r="Y2843" s="2" t="s">
        <v>65</v>
      </c>
      <c r="Z2843" s="2">
        <v>0</v>
      </c>
      <c r="AA2843" s="2"/>
      <c r="AB2843" s="2"/>
      <c r="AC2843" s="4">
        <f>P2843*U2843/1000000</f>
        <v>20.23476984</v>
      </c>
      <c r="AD2843" s="4">
        <f>AC2843*(1-Z2843/100)</f>
        <v>20.23476984</v>
      </c>
      <c r="AE2843" s="2" t="s">
        <v>66</v>
      </c>
      <c r="AF2843" s="2" t="s">
        <v>67</v>
      </c>
      <c r="AG2843" s="2" t="s">
        <v>68</v>
      </c>
      <c r="AH2843" s="2" t="s">
        <v>69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3488</v>
      </c>
      <c r="B2844" s="2" t="s">
        <v>3480</v>
      </c>
      <c r="C2844" s="2" t="s">
        <v>47</v>
      </c>
      <c r="D2844" s="2" t="s">
        <v>1332</v>
      </c>
      <c r="E2844" s="2" t="s">
        <v>152</v>
      </c>
      <c r="F2844" s="2" t="s">
        <v>228</v>
      </c>
      <c r="G2844" s="2" t="s">
        <v>117</v>
      </c>
      <c r="H2844" s="2" t="s">
        <v>138</v>
      </c>
      <c r="I2844" s="2"/>
      <c r="J2844" s="2"/>
      <c r="K2844" s="2" t="s">
        <v>147</v>
      </c>
      <c r="L2844" s="2" t="s">
        <v>253</v>
      </c>
      <c r="M2844" s="2" t="s">
        <v>104</v>
      </c>
      <c r="N2844" s="3"/>
      <c r="O2844" s="3"/>
      <c r="P2844" s="2"/>
      <c r="Q2844" s="2" t="s">
        <v>105</v>
      </c>
      <c r="R2844" s="2" t="s">
        <v>106</v>
      </c>
      <c r="S2844" s="2" t="s">
        <v>107</v>
      </c>
      <c r="T2844" s="2" t="s">
        <v>108</v>
      </c>
      <c r="U2844" s="2"/>
      <c r="V2844" s="2" t="s">
        <v>109</v>
      </c>
      <c r="W2844" s="2" t="s">
        <v>110</v>
      </c>
      <c r="X2844" s="2"/>
      <c r="Y2844" s="2" t="s">
        <v>65</v>
      </c>
      <c r="Z2844" s="2">
        <v>0</v>
      </c>
      <c r="AA2844" s="2"/>
      <c r="AB2844" s="2"/>
      <c r="AC2844" s="2"/>
      <c r="AD2844" s="2"/>
      <c r="AE2844" s="2" t="s">
        <v>123</v>
      </c>
      <c r="AF2844" s="2" t="s">
        <v>222</v>
      </c>
      <c r="AG2844" s="2" t="s">
        <v>223</v>
      </c>
      <c r="AH2844" s="2" t="s">
        <v>69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3489</v>
      </c>
      <c r="B2845" s="2" t="s">
        <v>3490</v>
      </c>
      <c r="C2845" s="2" t="s">
        <v>47</v>
      </c>
      <c r="D2845" s="2" t="s">
        <v>2960</v>
      </c>
      <c r="E2845" s="2" t="s">
        <v>744</v>
      </c>
      <c r="F2845" s="2" t="s">
        <v>50</v>
      </c>
      <c r="G2845" s="2" t="s">
        <v>181</v>
      </c>
      <c r="H2845" s="2" t="s">
        <v>323</v>
      </c>
      <c r="I2845" s="2" t="s">
        <v>53</v>
      </c>
      <c r="J2845" s="2" t="s">
        <v>180</v>
      </c>
      <c r="K2845" s="2" t="s">
        <v>180</v>
      </c>
      <c r="L2845" s="2" t="s">
        <v>181</v>
      </c>
      <c r="M2845" s="2" t="s">
        <v>56</v>
      </c>
      <c r="N2845" s="3">
        <v>8.699999999999999</v>
      </c>
      <c r="O2845" s="3" t="s">
        <v>182</v>
      </c>
      <c r="P2845" s="4">
        <f>IF(O2845="吨",N2845*1000,IF(O2845="万立方米",N2845*10000,""))</f>
        <v>87000.0</v>
      </c>
      <c r="Q2845" s="2" t="s">
        <v>183</v>
      </c>
      <c r="R2845" s="2" t="s">
        <v>184</v>
      </c>
      <c r="S2845" s="2" t="s">
        <v>185</v>
      </c>
      <c r="T2845" s="2" t="s">
        <v>75</v>
      </c>
      <c r="U2845" s="4">
        <f>0.001</f>
        <v>0.001</v>
      </c>
      <c r="V2845" s="2" t="s">
        <v>186</v>
      </c>
      <c r="W2845" s="2" t="s">
        <v>187</v>
      </c>
      <c r="X2845" s="2" t="s">
        <v>64</v>
      </c>
      <c r="Y2845" s="2" t="s">
        <v>65</v>
      </c>
      <c r="Z2845" s="2">
        <v>0</v>
      </c>
      <c r="AA2845" s="2"/>
      <c r="AB2845" s="2"/>
      <c r="AC2845" s="4">
        <f>P2845*U2845/1000000</f>
        <v>8.7e-05</v>
      </c>
      <c r="AD2845" s="4">
        <f>AC2845*(1-Z2845/100)</f>
        <v>8.7e-05</v>
      </c>
      <c r="AE2845" s="2" t="s">
        <v>66</v>
      </c>
      <c r="AF2845" s="2" t="s">
        <v>67</v>
      </c>
      <c r="AG2845" s="2"/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3491</v>
      </c>
      <c r="B2846" s="2" t="s">
        <v>3490</v>
      </c>
      <c r="C2846" s="2" t="s">
        <v>47</v>
      </c>
      <c r="D2846" s="2" t="s">
        <v>2960</v>
      </c>
      <c r="E2846" s="2" t="s">
        <v>744</v>
      </c>
      <c r="F2846" s="2" t="s">
        <v>50</v>
      </c>
      <c r="G2846" s="2" t="s">
        <v>181</v>
      </c>
      <c r="H2846" s="2" t="s">
        <v>323</v>
      </c>
      <c r="I2846" s="2" t="s">
        <v>53</v>
      </c>
      <c r="J2846" s="2" t="s">
        <v>180</v>
      </c>
      <c r="K2846" s="2" t="s">
        <v>180</v>
      </c>
      <c r="L2846" s="2" t="s">
        <v>181</v>
      </c>
      <c r="M2846" s="2" t="s">
        <v>73</v>
      </c>
      <c r="N2846" s="3">
        <v>8.699999999999999</v>
      </c>
      <c r="O2846" s="3" t="s">
        <v>182</v>
      </c>
      <c r="P2846" s="4">
        <f>IF(O2846="吨",N2846*1000,IF(O2846="万立方米",N2846*10000,""))</f>
        <v>87000.0</v>
      </c>
      <c r="Q2846" s="2" t="s">
        <v>183</v>
      </c>
      <c r="R2846" s="2" t="s">
        <v>184</v>
      </c>
      <c r="S2846" s="2" t="s">
        <v>189</v>
      </c>
      <c r="T2846" s="2" t="s">
        <v>75</v>
      </c>
      <c r="U2846" s="4">
        <f>0.35</f>
        <v>0.35</v>
      </c>
      <c r="V2846" s="2" t="s">
        <v>186</v>
      </c>
      <c r="W2846" s="2" t="s">
        <v>190</v>
      </c>
      <c r="X2846" s="2" t="s">
        <v>64</v>
      </c>
      <c r="Y2846" s="2" t="s">
        <v>65</v>
      </c>
      <c r="Z2846" s="2">
        <v>0</v>
      </c>
      <c r="AA2846" s="2"/>
      <c r="AB2846" s="2"/>
      <c r="AC2846" s="4">
        <f>P2846*U2846/1000000</f>
        <v>0.030449999999999998</v>
      </c>
      <c r="AD2846" s="4">
        <f>AC2846*(1-Z2846/100)</f>
        <v>0.030449999999999998</v>
      </c>
      <c r="AE2846" s="2" t="s">
        <v>66</v>
      </c>
      <c r="AF2846" s="2" t="s">
        <v>67</v>
      </c>
      <c r="AG2846" s="2"/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3492</v>
      </c>
      <c r="B2847" s="2" t="s">
        <v>3490</v>
      </c>
      <c r="C2847" s="2" t="s">
        <v>47</v>
      </c>
      <c r="D2847" s="2" t="s">
        <v>2960</v>
      </c>
      <c r="E2847" s="2" t="s">
        <v>744</v>
      </c>
      <c r="F2847" s="2" t="s">
        <v>50</v>
      </c>
      <c r="G2847" s="2" t="s">
        <v>181</v>
      </c>
      <c r="H2847" s="2" t="s">
        <v>323</v>
      </c>
      <c r="I2847" s="2" t="s">
        <v>53</v>
      </c>
      <c r="J2847" s="2" t="s">
        <v>180</v>
      </c>
      <c r="K2847" s="2" t="s">
        <v>180</v>
      </c>
      <c r="L2847" s="2" t="s">
        <v>181</v>
      </c>
      <c r="M2847" s="2" t="s">
        <v>78</v>
      </c>
      <c r="N2847" s="3">
        <v>8.699999999999999</v>
      </c>
      <c r="O2847" s="3" t="s">
        <v>182</v>
      </c>
      <c r="P2847" s="4">
        <f>IF(O2847="吨",N2847*1000,IF(O2847="万立方米",N2847*10000,""))</f>
        <v>87000.0</v>
      </c>
      <c r="Q2847" s="2" t="s">
        <v>183</v>
      </c>
      <c r="R2847" s="2" t="s">
        <v>184</v>
      </c>
      <c r="S2847" s="2" t="s">
        <v>192</v>
      </c>
      <c r="T2847" s="2" t="s">
        <v>75</v>
      </c>
      <c r="U2847" s="4">
        <f>1.2</f>
        <v>1.2</v>
      </c>
      <c r="V2847" s="2" t="s">
        <v>186</v>
      </c>
      <c r="W2847" s="2" t="s">
        <v>193</v>
      </c>
      <c r="X2847" s="2" t="s">
        <v>64</v>
      </c>
      <c r="Y2847" s="2" t="s">
        <v>65</v>
      </c>
      <c r="Z2847" s="2">
        <v>0</v>
      </c>
      <c r="AA2847" s="2"/>
      <c r="AB2847" s="2"/>
      <c r="AC2847" s="4">
        <f>P2847*U2847/1000000</f>
        <v>0.1044</v>
      </c>
      <c r="AD2847" s="4">
        <f>AC2847*(1-Z2847/100)</f>
        <v>0.1044</v>
      </c>
      <c r="AE2847" s="2" t="s">
        <v>66</v>
      </c>
      <c r="AF2847" s="2" t="s">
        <v>67</v>
      </c>
      <c r="AG2847" s="2"/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3493</v>
      </c>
      <c r="B2848" s="2" t="s">
        <v>3490</v>
      </c>
      <c r="C2848" s="2" t="s">
        <v>47</v>
      </c>
      <c r="D2848" s="2" t="s">
        <v>2960</v>
      </c>
      <c r="E2848" s="2" t="s">
        <v>744</v>
      </c>
      <c r="F2848" s="2" t="s">
        <v>50</v>
      </c>
      <c r="G2848" s="2" t="s">
        <v>181</v>
      </c>
      <c r="H2848" s="2" t="s">
        <v>323</v>
      </c>
      <c r="I2848" s="2" t="s">
        <v>53</v>
      </c>
      <c r="J2848" s="2" t="s">
        <v>180</v>
      </c>
      <c r="K2848" s="2" t="s">
        <v>180</v>
      </c>
      <c r="L2848" s="2" t="s">
        <v>181</v>
      </c>
      <c r="M2848" s="2" t="s">
        <v>82</v>
      </c>
      <c r="N2848" s="3">
        <v>8.699999999999999</v>
      </c>
      <c r="O2848" s="3" t="s">
        <v>182</v>
      </c>
      <c r="P2848" s="4">
        <f>IF(O2848="吨",N2848*1000,IF(O2848="万立方米",N2848*10000,""))</f>
        <v>87000.0</v>
      </c>
      <c r="Q2848" s="2" t="s">
        <v>183</v>
      </c>
      <c r="R2848" s="2" t="s">
        <v>184</v>
      </c>
      <c r="S2848" s="2" t="s">
        <v>195</v>
      </c>
      <c r="T2848" s="2" t="s">
        <v>75</v>
      </c>
      <c r="U2848" s="4">
        <f>0.002</f>
        <v>0.002</v>
      </c>
      <c r="V2848" s="2" t="s">
        <v>186</v>
      </c>
      <c r="W2848" s="2" t="s">
        <v>196</v>
      </c>
      <c r="X2848" s="2" t="s">
        <v>64</v>
      </c>
      <c r="Y2848" s="2" t="s">
        <v>65</v>
      </c>
      <c r="Z2848" s="2">
        <v>0</v>
      </c>
      <c r="AA2848" s="2"/>
      <c r="AB2848" s="2"/>
      <c r="AC2848" s="4">
        <f>P2848*U2848/1000000</f>
        <v>0.000174</v>
      </c>
      <c r="AD2848" s="4">
        <f>AC2848*(1-Z2848/100)</f>
        <v>0.000174</v>
      </c>
      <c r="AE2848" s="2" t="s">
        <v>66</v>
      </c>
      <c r="AF2848" s="2" t="s">
        <v>67</v>
      </c>
      <c r="AG2848" s="2"/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3494</v>
      </c>
      <c r="B2849" s="2" t="s">
        <v>3490</v>
      </c>
      <c r="C2849" s="2" t="s">
        <v>47</v>
      </c>
      <c r="D2849" s="2" t="s">
        <v>2960</v>
      </c>
      <c r="E2849" s="2" t="s">
        <v>744</v>
      </c>
      <c r="F2849" s="2" t="s">
        <v>50</v>
      </c>
      <c r="G2849" s="2" t="s">
        <v>181</v>
      </c>
      <c r="H2849" s="2" t="s">
        <v>323</v>
      </c>
      <c r="I2849" s="2" t="s">
        <v>53</v>
      </c>
      <c r="J2849" s="2" t="s">
        <v>180</v>
      </c>
      <c r="K2849" s="2" t="s">
        <v>180</v>
      </c>
      <c r="L2849" s="2" t="s">
        <v>181</v>
      </c>
      <c r="M2849" s="2" t="s">
        <v>86</v>
      </c>
      <c r="N2849" s="3">
        <v>8.699999999999999</v>
      </c>
      <c r="O2849" s="3" t="s">
        <v>182</v>
      </c>
      <c r="P2849" s="4">
        <f>IF(O2849="吨",N2849*1000,IF(O2849="万立方米",N2849*10000,""))</f>
        <v>87000.0</v>
      </c>
      <c r="Q2849" s="2" t="s">
        <v>183</v>
      </c>
      <c r="R2849" s="2" t="s">
        <v>184</v>
      </c>
      <c r="S2849" s="2" t="s">
        <v>198</v>
      </c>
      <c r="T2849" s="2" t="s">
        <v>75</v>
      </c>
      <c r="U2849" s="4">
        <f>0.01</f>
        <v>0.01</v>
      </c>
      <c r="V2849" s="2" t="s">
        <v>186</v>
      </c>
      <c r="W2849" s="2" t="s">
        <v>199</v>
      </c>
      <c r="X2849" s="2" t="s">
        <v>64</v>
      </c>
      <c r="Y2849" s="2" t="s">
        <v>65</v>
      </c>
      <c r="Z2849" s="2">
        <v>0</v>
      </c>
      <c r="AA2849" s="2"/>
      <c r="AB2849" s="2"/>
      <c r="AC2849" s="4">
        <f>P2849*U2849/1000000</f>
        <v>0.00087</v>
      </c>
      <c r="AD2849" s="4">
        <f>AC2850*(1-AA2849/100)+(AC2849-AC2850)*(1-AB2849/100)</f>
        <v>0.00087</v>
      </c>
      <c r="AE2849" s="2" t="s">
        <v>66</v>
      </c>
      <c r="AF2849" s="2" t="s">
        <v>67</v>
      </c>
      <c r="AG2849" s="2"/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3495</v>
      </c>
      <c r="B2850" s="2" t="s">
        <v>3490</v>
      </c>
      <c r="C2850" s="2" t="s">
        <v>47</v>
      </c>
      <c r="D2850" s="2" t="s">
        <v>2960</v>
      </c>
      <c r="E2850" s="2" t="s">
        <v>744</v>
      </c>
      <c r="F2850" s="2" t="s">
        <v>50</v>
      </c>
      <c r="G2850" s="2" t="s">
        <v>181</v>
      </c>
      <c r="H2850" s="2" t="s">
        <v>323</v>
      </c>
      <c r="I2850" s="2" t="s">
        <v>53</v>
      </c>
      <c r="J2850" s="2" t="s">
        <v>180</v>
      </c>
      <c r="K2850" s="2" t="s">
        <v>180</v>
      </c>
      <c r="L2850" s="2" t="s">
        <v>181</v>
      </c>
      <c r="M2850" s="2" t="s">
        <v>91</v>
      </c>
      <c r="N2850" s="3">
        <v>8.699999999999999</v>
      </c>
      <c r="O2850" s="3" t="s">
        <v>182</v>
      </c>
      <c r="P2850" s="4">
        <f>IF(O2850="吨",N2850*1000,IF(O2850="万立方米",N2850*10000,""))</f>
        <v>87000.0</v>
      </c>
      <c r="Q2850" s="2" t="s">
        <v>183</v>
      </c>
      <c r="R2850" s="2" t="s">
        <v>184</v>
      </c>
      <c r="S2850" s="2" t="s">
        <v>201</v>
      </c>
      <c r="T2850" s="2" t="s">
        <v>75</v>
      </c>
      <c r="U2850" s="4">
        <f>0.005</f>
        <v>0.005</v>
      </c>
      <c r="V2850" s="2" t="s">
        <v>186</v>
      </c>
      <c r="W2850" s="2" t="s">
        <v>202</v>
      </c>
      <c r="X2850" s="2" t="s">
        <v>64</v>
      </c>
      <c r="Y2850" s="2" t="s">
        <v>65</v>
      </c>
      <c r="Z2850" s="2">
        <v>0</v>
      </c>
      <c r="AA2850" s="2"/>
      <c r="AB2850" s="2"/>
      <c r="AC2850" s="4">
        <f>P2850*U2850/1000000</f>
        <v>0.000435</v>
      </c>
      <c r="AD2850" s="4">
        <f>AC2850*(1-Z2850/100)</f>
        <v>0.000435</v>
      </c>
      <c r="AE2850" s="2" t="s">
        <v>66</v>
      </c>
      <c r="AF2850" s="2" t="s">
        <v>67</v>
      </c>
      <c r="AG2850" s="2"/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3496</v>
      </c>
      <c r="B2851" s="2" t="s">
        <v>3490</v>
      </c>
      <c r="C2851" s="2" t="s">
        <v>47</v>
      </c>
      <c r="D2851" s="2" t="s">
        <v>2960</v>
      </c>
      <c r="E2851" s="2" t="s">
        <v>744</v>
      </c>
      <c r="F2851" s="2" t="s">
        <v>50</v>
      </c>
      <c r="G2851" s="2" t="s">
        <v>181</v>
      </c>
      <c r="H2851" s="2" t="s">
        <v>323</v>
      </c>
      <c r="I2851" s="2" t="s">
        <v>53</v>
      </c>
      <c r="J2851" s="2" t="s">
        <v>180</v>
      </c>
      <c r="K2851" s="2" t="s">
        <v>180</v>
      </c>
      <c r="L2851" s="2" t="s">
        <v>181</v>
      </c>
      <c r="M2851" s="2" t="s">
        <v>95</v>
      </c>
      <c r="N2851" s="3">
        <v>8.699999999999999</v>
      </c>
      <c r="O2851" s="3" t="s">
        <v>182</v>
      </c>
      <c r="P2851" s="4">
        <f>IF(O2851="吨",N2851*1000,IF(O2851="万立方米",N2851*10000,""))</f>
        <v>87000.0</v>
      </c>
      <c r="Q2851" s="2" t="s">
        <v>183</v>
      </c>
      <c r="R2851" s="2" t="s">
        <v>184</v>
      </c>
      <c r="S2851" s="2" t="s">
        <v>204</v>
      </c>
      <c r="T2851" s="2" t="s">
        <v>75</v>
      </c>
      <c r="U2851" s="4">
        <f>0.005</f>
        <v>0.005</v>
      </c>
      <c r="V2851" s="2" t="s">
        <v>186</v>
      </c>
      <c r="W2851" s="2" t="s">
        <v>205</v>
      </c>
      <c r="X2851" s="2" t="s">
        <v>64</v>
      </c>
      <c r="Y2851" s="2" t="s">
        <v>65</v>
      </c>
      <c r="Z2851" s="2">
        <v>0</v>
      </c>
      <c r="AA2851" s="2"/>
      <c r="AB2851" s="2"/>
      <c r="AC2851" s="4">
        <f>P2851*U2851/1000000</f>
        <v>0.000435</v>
      </c>
      <c r="AD2851" s="4">
        <f>AC2851*(1-Z2851/100)</f>
        <v>0.000435</v>
      </c>
      <c r="AE2851" s="2" t="s">
        <v>66</v>
      </c>
      <c r="AF2851" s="2" t="s">
        <v>67</v>
      </c>
      <c r="AG2851" s="2"/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3497</v>
      </c>
      <c r="B2852" s="2" t="s">
        <v>3490</v>
      </c>
      <c r="C2852" s="2" t="s">
        <v>47</v>
      </c>
      <c r="D2852" s="2" t="s">
        <v>2960</v>
      </c>
      <c r="E2852" s="2" t="s">
        <v>744</v>
      </c>
      <c r="F2852" s="2" t="s">
        <v>50</v>
      </c>
      <c r="G2852" s="2" t="s">
        <v>181</v>
      </c>
      <c r="H2852" s="2" t="s">
        <v>323</v>
      </c>
      <c r="I2852" s="2" t="s">
        <v>53</v>
      </c>
      <c r="J2852" s="2" t="s">
        <v>180</v>
      </c>
      <c r="K2852" s="2" t="s">
        <v>180</v>
      </c>
      <c r="L2852" s="2" t="s">
        <v>181</v>
      </c>
      <c r="M2852" s="2" t="s">
        <v>100</v>
      </c>
      <c r="N2852" s="3">
        <v>8.699999999999999</v>
      </c>
      <c r="O2852" s="3" t="s">
        <v>182</v>
      </c>
      <c r="P2852" s="4">
        <f>IF(O2852="吨",N2852*1000,IF(O2852="万立方米",N2852*10000,""))</f>
        <v>87000.0</v>
      </c>
      <c r="Q2852" s="2" t="s">
        <v>183</v>
      </c>
      <c r="R2852" s="2" t="s">
        <v>184</v>
      </c>
      <c r="S2852" s="2" t="s">
        <v>207</v>
      </c>
      <c r="T2852" s="2" t="s">
        <v>75</v>
      </c>
      <c r="U2852" s="4">
        <f>0.02</f>
        <v>0.02</v>
      </c>
      <c r="V2852" s="2" t="s">
        <v>186</v>
      </c>
      <c r="W2852" s="2" t="s">
        <v>208</v>
      </c>
      <c r="X2852" s="2" t="s">
        <v>64</v>
      </c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/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3498</v>
      </c>
      <c r="B2853" s="2" t="s">
        <v>3490</v>
      </c>
      <c r="C2853" s="2" t="s">
        <v>47</v>
      </c>
      <c r="D2853" s="2" t="s">
        <v>2960</v>
      </c>
      <c r="E2853" s="2" t="s">
        <v>744</v>
      </c>
      <c r="F2853" s="2" t="s">
        <v>50</v>
      </c>
      <c r="G2853" s="2" t="s">
        <v>181</v>
      </c>
      <c r="H2853" s="2" t="s">
        <v>323</v>
      </c>
      <c r="I2853" s="2"/>
      <c r="J2853" s="2"/>
      <c r="K2853" s="2"/>
      <c r="L2853" s="2"/>
      <c r="M2853" s="2" t="s">
        <v>104</v>
      </c>
      <c r="N2853" s="3"/>
      <c r="O2853" s="3"/>
      <c r="P2853" s="4">
        <v>0.0</v>
      </c>
      <c r="Q2853" s="2" t="s">
        <v>105</v>
      </c>
      <c r="R2853" s="2" t="s">
        <v>106</v>
      </c>
      <c r="S2853" s="2" t="s">
        <v>107</v>
      </c>
      <c r="T2853" s="2" t="s">
        <v>108</v>
      </c>
      <c r="U2853" s="4">
        <f>0.0</f>
        <v>0.0</v>
      </c>
      <c r="V2853" s="2" t="s">
        <v>109</v>
      </c>
      <c r="W2853" s="2" t="s">
        <v>110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134</v>
      </c>
      <c r="AH2853" s="2" t="s">
        <v>69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3499</v>
      </c>
      <c r="B2854" s="2" t="s">
        <v>3500</v>
      </c>
      <c r="C2854" s="2" t="s">
        <v>47</v>
      </c>
      <c r="D2854" s="2" t="s">
        <v>1082</v>
      </c>
      <c r="E2854" s="2" t="s">
        <v>744</v>
      </c>
      <c r="F2854" s="2" t="s">
        <v>228</v>
      </c>
      <c r="G2854" s="2" t="s">
        <v>117</v>
      </c>
      <c r="H2854" s="2" t="s">
        <v>323</v>
      </c>
      <c r="I2854" s="2" t="s">
        <v>53</v>
      </c>
      <c r="J2854" s="2" t="s">
        <v>180</v>
      </c>
      <c r="K2854" s="2" t="s">
        <v>180</v>
      </c>
      <c r="L2854" s="2" t="s">
        <v>181</v>
      </c>
      <c r="M2854" s="2" t="s">
        <v>56</v>
      </c>
      <c r="N2854" s="3">
        <v>15.445</v>
      </c>
      <c r="O2854" s="3" t="s">
        <v>182</v>
      </c>
      <c r="P2854" s="4">
        <f>IF(O2854="吨",N2854*1000,IF(O2854="万立方米",N2854*10000,""))</f>
        <v>154450.0</v>
      </c>
      <c r="Q2854" s="2" t="s">
        <v>183</v>
      </c>
      <c r="R2854" s="2" t="s">
        <v>184</v>
      </c>
      <c r="S2854" s="2" t="s">
        <v>185</v>
      </c>
      <c r="T2854" s="2" t="s">
        <v>75</v>
      </c>
      <c r="U2854" s="4">
        <f>0.001</f>
        <v>0.001</v>
      </c>
      <c r="V2854" s="2" t="s">
        <v>186</v>
      </c>
      <c r="W2854" s="2" t="s">
        <v>187</v>
      </c>
      <c r="X2854" s="2" t="s">
        <v>64</v>
      </c>
      <c r="Y2854" s="2" t="s">
        <v>65</v>
      </c>
      <c r="Z2854" s="2">
        <v>0</v>
      </c>
      <c r="AA2854" s="2"/>
      <c r="AB2854" s="2"/>
      <c r="AC2854" s="4">
        <f>P2854*U2854/1000000</f>
        <v>0.00015445000000000001</v>
      </c>
      <c r="AD2854" s="4">
        <f>AC2854*(1-Z2854/100)</f>
        <v>0.00015445000000000001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3501</v>
      </c>
      <c r="B2855" s="2" t="s">
        <v>3500</v>
      </c>
      <c r="C2855" s="2" t="s">
        <v>47</v>
      </c>
      <c r="D2855" s="2" t="s">
        <v>1082</v>
      </c>
      <c r="E2855" s="2" t="s">
        <v>744</v>
      </c>
      <c r="F2855" s="2" t="s">
        <v>228</v>
      </c>
      <c r="G2855" s="2" t="s">
        <v>117</v>
      </c>
      <c r="H2855" s="2" t="s">
        <v>323</v>
      </c>
      <c r="I2855" s="2" t="s">
        <v>53</v>
      </c>
      <c r="J2855" s="2" t="s">
        <v>180</v>
      </c>
      <c r="K2855" s="2" t="s">
        <v>180</v>
      </c>
      <c r="L2855" s="2" t="s">
        <v>181</v>
      </c>
      <c r="M2855" s="2" t="s">
        <v>73</v>
      </c>
      <c r="N2855" s="3">
        <v>15.445</v>
      </c>
      <c r="O2855" s="3" t="s">
        <v>182</v>
      </c>
      <c r="P2855" s="4">
        <f>IF(O2855="吨",N2855*1000,IF(O2855="万立方米",N2855*10000,""))</f>
        <v>154450.0</v>
      </c>
      <c r="Q2855" s="2" t="s">
        <v>183</v>
      </c>
      <c r="R2855" s="2" t="s">
        <v>184</v>
      </c>
      <c r="S2855" s="2" t="s">
        <v>189</v>
      </c>
      <c r="T2855" s="2" t="s">
        <v>75</v>
      </c>
      <c r="U2855" s="4">
        <f>0.35</f>
        <v>0.35</v>
      </c>
      <c r="V2855" s="2" t="s">
        <v>186</v>
      </c>
      <c r="W2855" s="2" t="s">
        <v>190</v>
      </c>
      <c r="X2855" s="2" t="s">
        <v>64</v>
      </c>
      <c r="Y2855" s="2" t="s">
        <v>65</v>
      </c>
      <c r="Z2855" s="2">
        <v>0</v>
      </c>
      <c r="AA2855" s="2"/>
      <c r="AB2855" s="2"/>
      <c r="AC2855" s="4">
        <f>P2855*U2855/1000000</f>
        <v>0.0540575</v>
      </c>
      <c r="AD2855" s="4">
        <f>AC2855*(1-Z2855/100)</f>
        <v>0.0540575</v>
      </c>
      <c r="AE2855" s="2" t="s">
        <v>66</v>
      </c>
      <c r="AF2855" s="2" t="s">
        <v>67</v>
      </c>
      <c r="AG2855" s="2" t="s">
        <v>68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3502</v>
      </c>
      <c r="B2856" s="2" t="s">
        <v>3500</v>
      </c>
      <c r="C2856" s="2" t="s">
        <v>47</v>
      </c>
      <c r="D2856" s="2" t="s">
        <v>1082</v>
      </c>
      <c r="E2856" s="2" t="s">
        <v>744</v>
      </c>
      <c r="F2856" s="2" t="s">
        <v>228</v>
      </c>
      <c r="G2856" s="2" t="s">
        <v>117</v>
      </c>
      <c r="H2856" s="2" t="s">
        <v>323</v>
      </c>
      <c r="I2856" s="2" t="s">
        <v>53</v>
      </c>
      <c r="J2856" s="2" t="s">
        <v>180</v>
      </c>
      <c r="K2856" s="2" t="s">
        <v>180</v>
      </c>
      <c r="L2856" s="2" t="s">
        <v>181</v>
      </c>
      <c r="M2856" s="2" t="s">
        <v>78</v>
      </c>
      <c r="N2856" s="3">
        <v>15.445</v>
      </c>
      <c r="O2856" s="3" t="s">
        <v>182</v>
      </c>
      <c r="P2856" s="4">
        <f>IF(O2856="吨",N2856*1000,IF(O2856="万立方米",N2856*10000,""))</f>
        <v>154450.0</v>
      </c>
      <c r="Q2856" s="2" t="s">
        <v>183</v>
      </c>
      <c r="R2856" s="2" t="s">
        <v>184</v>
      </c>
      <c r="S2856" s="2" t="s">
        <v>192</v>
      </c>
      <c r="T2856" s="2" t="s">
        <v>75</v>
      </c>
      <c r="U2856" s="4">
        <f>1.2</f>
        <v>1.2</v>
      </c>
      <c r="V2856" s="2" t="s">
        <v>186</v>
      </c>
      <c r="W2856" s="2" t="s">
        <v>193</v>
      </c>
      <c r="X2856" s="2" t="s">
        <v>64</v>
      </c>
      <c r="Y2856" s="2" t="s">
        <v>65</v>
      </c>
      <c r="Z2856" s="2">
        <v>0</v>
      </c>
      <c r="AA2856" s="2"/>
      <c r="AB2856" s="2"/>
      <c r="AC2856" s="4">
        <f>P2856*U2856/1000000</f>
        <v>0.18534</v>
      </c>
      <c r="AD2856" s="4">
        <f>AC2856*(1-Z2856/100)</f>
        <v>0.18534</v>
      </c>
      <c r="AE2856" s="2" t="s">
        <v>66</v>
      </c>
      <c r="AF2856" s="2" t="s">
        <v>67</v>
      </c>
      <c r="AG2856" s="2" t="s">
        <v>68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3503</v>
      </c>
      <c r="B2857" s="2" t="s">
        <v>3500</v>
      </c>
      <c r="C2857" s="2" t="s">
        <v>47</v>
      </c>
      <c r="D2857" s="2" t="s">
        <v>1082</v>
      </c>
      <c r="E2857" s="2" t="s">
        <v>744</v>
      </c>
      <c r="F2857" s="2" t="s">
        <v>228</v>
      </c>
      <c r="G2857" s="2" t="s">
        <v>117</v>
      </c>
      <c r="H2857" s="2" t="s">
        <v>323</v>
      </c>
      <c r="I2857" s="2" t="s">
        <v>53</v>
      </c>
      <c r="J2857" s="2" t="s">
        <v>180</v>
      </c>
      <c r="K2857" s="2" t="s">
        <v>180</v>
      </c>
      <c r="L2857" s="2" t="s">
        <v>181</v>
      </c>
      <c r="M2857" s="2" t="s">
        <v>82</v>
      </c>
      <c r="N2857" s="3">
        <v>15.445</v>
      </c>
      <c r="O2857" s="3" t="s">
        <v>182</v>
      </c>
      <c r="P2857" s="4">
        <f>IF(O2857="吨",N2857*1000,IF(O2857="万立方米",N2857*10000,""))</f>
        <v>154450.0</v>
      </c>
      <c r="Q2857" s="2" t="s">
        <v>183</v>
      </c>
      <c r="R2857" s="2" t="s">
        <v>184</v>
      </c>
      <c r="S2857" s="2" t="s">
        <v>195</v>
      </c>
      <c r="T2857" s="2" t="s">
        <v>75</v>
      </c>
      <c r="U2857" s="4">
        <f>0.002</f>
        <v>0.002</v>
      </c>
      <c r="V2857" s="2" t="s">
        <v>186</v>
      </c>
      <c r="W2857" s="2" t="s">
        <v>196</v>
      </c>
      <c r="X2857" s="2" t="s">
        <v>64</v>
      </c>
      <c r="Y2857" s="2" t="s">
        <v>65</v>
      </c>
      <c r="Z2857" s="2">
        <v>0</v>
      </c>
      <c r="AA2857" s="2"/>
      <c r="AB2857" s="2"/>
      <c r="AC2857" s="4">
        <f>P2857*U2857/1000000</f>
        <v>0.00030890000000000003</v>
      </c>
      <c r="AD2857" s="4">
        <f>AC2857*(1-Z2857/100)</f>
        <v>0.00030890000000000003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3504</v>
      </c>
      <c r="B2858" s="2" t="s">
        <v>3500</v>
      </c>
      <c r="C2858" s="2" t="s">
        <v>47</v>
      </c>
      <c r="D2858" s="2" t="s">
        <v>1082</v>
      </c>
      <c r="E2858" s="2" t="s">
        <v>744</v>
      </c>
      <c r="F2858" s="2" t="s">
        <v>228</v>
      </c>
      <c r="G2858" s="2" t="s">
        <v>117</v>
      </c>
      <c r="H2858" s="2" t="s">
        <v>323</v>
      </c>
      <c r="I2858" s="2" t="s">
        <v>53</v>
      </c>
      <c r="J2858" s="2" t="s">
        <v>180</v>
      </c>
      <c r="K2858" s="2" t="s">
        <v>180</v>
      </c>
      <c r="L2858" s="2" t="s">
        <v>181</v>
      </c>
      <c r="M2858" s="2" t="s">
        <v>86</v>
      </c>
      <c r="N2858" s="3">
        <v>15.445</v>
      </c>
      <c r="O2858" s="3" t="s">
        <v>182</v>
      </c>
      <c r="P2858" s="4">
        <f>IF(O2858="吨",N2858*1000,IF(O2858="万立方米",N2858*10000,""))</f>
        <v>154450.0</v>
      </c>
      <c r="Q2858" s="2" t="s">
        <v>183</v>
      </c>
      <c r="R2858" s="2" t="s">
        <v>184</v>
      </c>
      <c r="S2858" s="2" t="s">
        <v>198</v>
      </c>
      <c r="T2858" s="2" t="s">
        <v>75</v>
      </c>
      <c r="U2858" s="4">
        <f>0.01</f>
        <v>0.01</v>
      </c>
      <c r="V2858" s="2" t="s">
        <v>186</v>
      </c>
      <c r="W2858" s="2" t="s">
        <v>199</v>
      </c>
      <c r="X2858" s="2" t="s">
        <v>64</v>
      </c>
      <c r="Y2858" s="2" t="s">
        <v>65</v>
      </c>
      <c r="Z2858" s="2">
        <v>0</v>
      </c>
      <c r="AA2858" s="2"/>
      <c r="AB2858" s="2"/>
      <c r="AC2858" s="4">
        <f>P2858*U2858/1000000</f>
        <v>0.0015445</v>
      </c>
      <c r="AD2858" s="4">
        <f>AC2859*(1-AA2858/100)+(AC2858-AC2859)*(1-AB2858/100)</f>
        <v>0.0015445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3505</v>
      </c>
      <c r="B2859" s="2" t="s">
        <v>3500</v>
      </c>
      <c r="C2859" s="2" t="s">
        <v>47</v>
      </c>
      <c r="D2859" s="2" t="s">
        <v>1082</v>
      </c>
      <c r="E2859" s="2" t="s">
        <v>744</v>
      </c>
      <c r="F2859" s="2" t="s">
        <v>228</v>
      </c>
      <c r="G2859" s="2" t="s">
        <v>117</v>
      </c>
      <c r="H2859" s="2" t="s">
        <v>323</v>
      </c>
      <c r="I2859" s="2" t="s">
        <v>53</v>
      </c>
      <c r="J2859" s="2" t="s">
        <v>180</v>
      </c>
      <c r="K2859" s="2" t="s">
        <v>180</v>
      </c>
      <c r="L2859" s="2" t="s">
        <v>181</v>
      </c>
      <c r="M2859" s="2" t="s">
        <v>91</v>
      </c>
      <c r="N2859" s="3">
        <v>15.445</v>
      </c>
      <c r="O2859" s="3" t="s">
        <v>182</v>
      </c>
      <c r="P2859" s="4">
        <f>IF(O2859="吨",N2859*1000,IF(O2859="万立方米",N2859*10000,""))</f>
        <v>154450.0</v>
      </c>
      <c r="Q2859" s="2" t="s">
        <v>183</v>
      </c>
      <c r="R2859" s="2" t="s">
        <v>184</v>
      </c>
      <c r="S2859" s="2" t="s">
        <v>201</v>
      </c>
      <c r="T2859" s="2" t="s">
        <v>75</v>
      </c>
      <c r="U2859" s="4">
        <f>0.005</f>
        <v>0.005</v>
      </c>
      <c r="V2859" s="2" t="s">
        <v>186</v>
      </c>
      <c r="W2859" s="2" t="s">
        <v>202</v>
      </c>
      <c r="X2859" s="2" t="s">
        <v>64</v>
      </c>
      <c r="Y2859" s="2" t="s">
        <v>65</v>
      </c>
      <c r="Z2859" s="2">
        <v>0</v>
      </c>
      <c r="AA2859" s="2"/>
      <c r="AB2859" s="2"/>
      <c r="AC2859" s="4">
        <f>P2859*U2859/1000000</f>
        <v>0.00077225</v>
      </c>
      <c r="AD2859" s="4">
        <f>AC2859*(1-Z2859/100)</f>
        <v>0.00077225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3506</v>
      </c>
      <c r="B2860" s="2" t="s">
        <v>3500</v>
      </c>
      <c r="C2860" s="2" t="s">
        <v>47</v>
      </c>
      <c r="D2860" s="2" t="s">
        <v>1082</v>
      </c>
      <c r="E2860" s="2" t="s">
        <v>744</v>
      </c>
      <c r="F2860" s="2" t="s">
        <v>228</v>
      </c>
      <c r="G2860" s="2" t="s">
        <v>117</v>
      </c>
      <c r="H2860" s="2" t="s">
        <v>323</v>
      </c>
      <c r="I2860" s="2" t="s">
        <v>53</v>
      </c>
      <c r="J2860" s="2" t="s">
        <v>180</v>
      </c>
      <c r="K2860" s="2" t="s">
        <v>180</v>
      </c>
      <c r="L2860" s="2" t="s">
        <v>181</v>
      </c>
      <c r="M2860" s="2" t="s">
        <v>95</v>
      </c>
      <c r="N2860" s="3">
        <v>15.445</v>
      </c>
      <c r="O2860" s="3" t="s">
        <v>182</v>
      </c>
      <c r="P2860" s="4">
        <f>IF(O2860="吨",N2860*1000,IF(O2860="万立方米",N2860*10000,""))</f>
        <v>154450.0</v>
      </c>
      <c r="Q2860" s="2" t="s">
        <v>183</v>
      </c>
      <c r="R2860" s="2" t="s">
        <v>184</v>
      </c>
      <c r="S2860" s="2" t="s">
        <v>204</v>
      </c>
      <c r="T2860" s="2" t="s">
        <v>75</v>
      </c>
      <c r="U2860" s="4">
        <f>0.005</f>
        <v>0.005</v>
      </c>
      <c r="V2860" s="2" t="s">
        <v>186</v>
      </c>
      <c r="W2860" s="2" t="s">
        <v>205</v>
      </c>
      <c r="X2860" s="2" t="s">
        <v>64</v>
      </c>
      <c r="Y2860" s="2" t="s">
        <v>65</v>
      </c>
      <c r="Z2860" s="2">
        <v>0</v>
      </c>
      <c r="AA2860" s="2"/>
      <c r="AB2860" s="2"/>
      <c r="AC2860" s="4">
        <f>P2860*U2860/1000000</f>
        <v>0.00077225</v>
      </c>
      <c r="AD2860" s="4">
        <f>AC2860*(1-Z2860/100)</f>
        <v>0.00077225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3507</v>
      </c>
      <c r="B2861" s="2" t="s">
        <v>3500</v>
      </c>
      <c r="C2861" s="2" t="s">
        <v>47</v>
      </c>
      <c r="D2861" s="2" t="s">
        <v>1082</v>
      </c>
      <c r="E2861" s="2" t="s">
        <v>744</v>
      </c>
      <c r="F2861" s="2" t="s">
        <v>228</v>
      </c>
      <c r="G2861" s="2" t="s">
        <v>117</v>
      </c>
      <c r="H2861" s="2" t="s">
        <v>323</v>
      </c>
      <c r="I2861" s="2" t="s">
        <v>53</v>
      </c>
      <c r="J2861" s="2" t="s">
        <v>180</v>
      </c>
      <c r="K2861" s="2" t="s">
        <v>180</v>
      </c>
      <c r="L2861" s="2" t="s">
        <v>181</v>
      </c>
      <c r="M2861" s="2" t="s">
        <v>100</v>
      </c>
      <c r="N2861" s="3">
        <v>15.445</v>
      </c>
      <c r="O2861" s="3" t="s">
        <v>182</v>
      </c>
      <c r="P2861" s="4">
        <f>IF(O2861="吨",N2861*1000,IF(O2861="万立方米",N2861*10000,""))</f>
        <v>154450.0</v>
      </c>
      <c r="Q2861" s="2" t="s">
        <v>183</v>
      </c>
      <c r="R2861" s="2" t="s">
        <v>184</v>
      </c>
      <c r="S2861" s="2" t="s">
        <v>207</v>
      </c>
      <c r="T2861" s="2" t="s">
        <v>75</v>
      </c>
      <c r="U2861" s="4">
        <f>0.02</f>
        <v>0.02</v>
      </c>
      <c r="V2861" s="2" t="s">
        <v>186</v>
      </c>
      <c r="W2861" s="2" t="s">
        <v>208</v>
      </c>
      <c r="X2861" s="2" t="s">
        <v>64</v>
      </c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68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3508</v>
      </c>
      <c r="B2862" s="2" t="s">
        <v>3500</v>
      </c>
      <c r="C2862" s="2" t="s">
        <v>47</v>
      </c>
      <c r="D2862" s="2" t="s">
        <v>1082</v>
      </c>
      <c r="E2862" s="2" t="s">
        <v>744</v>
      </c>
      <c r="F2862" s="2" t="s">
        <v>228</v>
      </c>
      <c r="G2862" s="2" t="s">
        <v>117</v>
      </c>
      <c r="H2862" s="2" t="s">
        <v>323</v>
      </c>
      <c r="I2862" s="2" t="s">
        <v>161</v>
      </c>
      <c r="J2862" s="2" t="s">
        <v>230</v>
      </c>
      <c r="K2862" s="2" t="s">
        <v>55</v>
      </c>
      <c r="L2862" s="2" t="s">
        <v>51</v>
      </c>
      <c r="M2862" s="2" t="s">
        <v>56</v>
      </c>
      <c r="N2862" s="3">
        <v>276404.5</v>
      </c>
      <c r="O2862" s="3" t="s">
        <v>57</v>
      </c>
      <c r="P2862" s="4">
        <f>IF(O2862="吨",N2862*1000,IF(O2862="万立方米",N2862*10000,""))</f>
        <v>276404500.0</v>
      </c>
      <c r="Q2862" s="2" t="s">
        <v>58</v>
      </c>
      <c r="R2862" s="2" t="s">
        <v>59</v>
      </c>
      <c r="S2862" s="2" t="s">
        <v>60</v>
      </c>
      <c r="T2862" s="2" t="s">
        <v>61</v>
      </c>
      <c r="U2862" s="4">
        <f>0.06</f>
        <v>0.06</v>
      </c>
      <c r="V2862" s="2" t="s">
        <v>62</v>
      </c>
      <c r="W2862" s="2" t="s">
        <v>63</v>
      </c>
      <c r="X2862" s="2" t="s">
        <v>64</v>
      </c>
      <c r="Y2862" s="2" t="s">
        <v>65</v>
      </c>
      <c r="Z2862" s="2">
        <v>0</v>
      </c>
      <c r="AA2862" s="2"/>
      <c r="AB2862" s="2"/>
      <c r="AC2862" s="4">
        <f>P2862*U2862/1000000</f>
        <v>16.58427</v>
      </c>
      <c r="AD2862" s="4">
        <f>AC2862*(1-Z2862/100)</f>
        <v>16.58427</v>
      </c>
      <c r="AE2862" s="2" t="s">
        <v>66</v>
      </c>
      <c r="AF2862" s="2" t="s">
        <v>67</v>
      </c>
      <c r="AG2862" s="2" t="s">
        <v>68</v>
      </c>
      <c r="AH2862" s="2" t="s">
        <v>69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3509</v>
      </c>
      <c r="B2863" s="2" t="s">
        <v>3500</v>
      </c>
      <c r="C2863" s="2" t="s">
        <v>47</v>
      </c>
      <c r="D2863" s="2" t="s">
        <v>1082</v>
      </c>
      <c r="E2863" s="2" t="s">
        <v>744</v>
      </c>
      <c r="F2863" s="2" t="s">
        <v>228</v>
      </c>
      <c r="G2863" s="2" t="s">
        <v>117</v>
      </c>
      <c r="H2863" s="2" t="s">
        <v>323</v>
      </c>
      <c r="I2863" s="2" t="s">
        <v>161</v>
      </c>
      <c r="J2863" s="2" t="s">
        <v>230</v>
      </c>
      <c r="K2863" s="2" t="s">
        <v>55</v>
      </c>
      <c r="L2863" s="2" t="s">
        <v>51</v>
      </c>
      <c r="M2863" s="2" t="s">
        <v>73</v>
      </c>
      <c r="N2863" s="3">
        <v>276404.5</v>
      </c>
      <c r="O2863" s="3" t="s">
        <v>57</v>
      </c>
      <c r="P2863" s="4">
        <f>IF(O2863="吨",N2863*1000,IF(O2863="万立方米",N2863*10000,""))</f>
        <v>276404500.0</v>
      </c>
      <c r="Q2863" s="2" t="s">
        <v>58</v>
      </c>
      <c r="R2863" s="2" t="s">
        <v>59</v>
      </c>
      <c r="S2863" s="2" t="s">
        <v>74</v>
      </c>
      <c r="T2863" s="2" t="s">
        <v>75</v>
      </c>
      <c r="U2863" s="4">
        <f>1.5</f>
        <v>1.5</v>
      </c>
      <c r="V2863" s="2" t="s">
        <v>62</v>
      </c>
      <c r="W2863" s="2" t="s">
        <v>76</v>
      </c>
      <c r="X2863" s="2" t="s">
        <v>64</v>
      </c>
      <c r="Y2863" s="2" t="s">
        <v>65</v>
      </c>
      <c r="Z2863" s="2">
        <v>0</v>
      </c>
      <c r="AA2863" s="2"/>
      <c r="AB2863" s="2"/>
      <c r="AC2863" s="4">
        <f>P2863*U2863/1000000</f>
        <v>414.60675</v>
      </c>
      <c r="AD2863" s="4">
        <f>AC2863*(1-Z2863/100)</f>
        <v>414.60675</v>
      </c>
      <c r="AE2863" s="2" t="s">
        <v>66</v>
      </c>
      <c r="AF2863" s="2" t="s">
        <v>67</v>
      </c>
      <c r="AG2863" s="2" t="s">
        <v>68</v>
      </c>
      <c r="AH2863" s="2" t="s">
        <v>69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3510</v>
      </c>
      <c r="B2864" s="2" t="s">
        <v>3500</v>
      </c>
      <c r="C2864" s="2" t="s">
        <v>47</v>
      </c>
      <c r="D2864" s="2" t="s">
        <v>1082</v>
      </c>
      <c r="E2864" s="2" t="s">
        <v>744</v>
      </c>
      <c r="F2864" s="2" t="s">
        <v>228</v>
      </c>
      <c r="G2864" s="2" t="s">
        <v>117</v>
      </c>
      <c r="H2864" s="2" t="s">
        <v>323</v>
      </c>
      <c r="I2864" s="2" t="s">
        <v>161</v>
      </c>
      <c r="J2864" s="2" t="s">
        <v>230</v>
      </c>
      <c r="K2864" s="2" t="s">
        <v>55</v>
      </c>
      <c r="L2864" s="2" t="s">
        <v>51</v>
      </c>
      <c r="M2864" s="2" t="s">
        <v>78</v>
      </c>
      <c r="N2864" s="3">
        <v>276404.5</v>
      </c>
      <c r="O2864" s="3" t="s">
        <v>57</v>
      </c>
      <c r="P2864" s="4">
        <f>IF(O2864="吨",N2864*1000,IF(O2864="万立方米",N2864*10000,""))</f>
        <v>276404500.0</v>
      </c>
      <c r="Q2864" s="2" t="s">
        <v>58</v>
      </c>
      <c r="R2864" s="2" t="s">
        <v>59</v>
      </c>
      <c r="S2864" s="2" t="s">
        <v>79</v>
      </c>
      <c r="T2864" s="2" t="s">
        <v>75</v>
      </c>
      <c r="U2864" s="4">
        <f>6.0</f>
        <v>6.0</v>
      </c>
      <c r="V2864" s="2" t="s">
        <v>62</v>
      </c>
      <c r="W2864" s="2" t="s">
        <v>80</v>
      </c>
      <c r="X2864" s="2" t="s">
        <v>64</v>
      </c>
      <c r="Y2864" s="2" t="s">
        <v>65</v>
      </c>
      <c r="Z2864" s="2">
        <v>0</v>
      </c>
      <c r="AA2864" s="2"/>
      <c r="AB2864" s="2"/>
      <c r="AC2864" s="4">
        <f>P2864*U2864/1000000</f>
        <v>1658.427</v>
      </c>
      <c r="AD2864" s="4">
        <f>AC2864*(1-Z2864/100)</f>
        <v>1658.427</v>
      </c>
      <c r="AE2864" s="2" t="s">
        <v>66</v>
      </c>
      <c r="AF2864" s="2" t="s">
        <v>67</v>
      </c>
      <c r="AG2864" s="2" t="s">
        <v>68</v>
      </c>
      <c r="AH2864" s="2" t="s">
        <v>69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3511</v>
      </c>
      <c r="B2865" s="2" t="s">
        <v>3500</v>
      </c>
      <c r="C2865" s="2" t="s">
        <v>47</v>
      </c>
      <c r="D2865" s="2" t="s">
        <v>1082</v>
      </c>
      <c r="E2865" s="2" t="s">
        <v>744</v>
      </c>
      <c r="F2865" s="2" t="s">
        <v>228</v>
      </c>
      <c r="G2865" s="2" t="s">
        <v>117</v>
      </c>
      <c r="H2865" s="2" t="s">
        <v>323</v>
      </c>
      <c r="I2865" s="2" t="s">
        <v>161</v>
      </c>
      <c r="J2865" s="2" t="s">
        <v>230</v>
      </c>
      <c r="K2865" s="2" t="s">
        <v>55</v>
      </c>
      <c r="L2865" s="2" t="s">
        <v>51</v>
      </c>
      <c r="M2865" s="2" t="s">
        <v>82</v>
      </c>
      <c r="N2865" s="3">
        <v>276404.5</v>
      </c>
      <c r="O2865" s="3" t="s">
        <v>57</v>
      </c>
      <c r="P2865" s="4">
        <f>IF(O2865="吨",N2865*1000,IF(O2865="万立方米",N2865*10000,""))</f>
        <v>276404500.0</v>
      </c>
      <c r="Q2865" s="2" t="s">
        <v>58</v>
      </c>
      <c r="R2865" s="2" t="s">
        <v>59</v>
      </c>
      <c r="S2865" s="2" t="s">
        <v>83</v>
      </c>
      <c r="T2865" s="2" t="s">
        <v>61</v>
      </c>
      <c r="U2865" s="4">
        <f>0.35</f>
        <v>0.35</v>
      </c>
      <c r="V2865" s="2" t="s">
        <v>62</v>
      </c>
      <c r="W2865" s="2" t="s">
        <v>84</v>
      </c>
      <c r="X2865" s="2" t="s">
        <v>64</v>
      </c>
      <c r="Y2865" s="2" t="s">
        <v>65</v>
      </c>
      <c r="Z2865" s="2">
        <v>0</v>
      </c>
      <c r="AA2865" s="2"/>
      <c r="AB2865" s="2"/>
      <c r="AC2865" s="4">
        <f>P2865*U2865/1000000</f>
        <v>96.741575</v>
      </c>
      <c r="AD2865" s="4">
        <f>AC2865*(1-Z2865/100)</f>
        <v>96.741575</v>
      </c>
      <c r="AE2865" s="2" t="s">
        <v>66</v>
      </c>
      <c r="AF2865" s="2" t="s">
        <v>67</v>
      </c>
      <c r="AG2865" s="2" t="s">
        <v>68</v>
      </c>
      <c r="AH2865" s="2" t="s">
        <v>69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3512</v>
      </c>
      <c r="B2866" s="2" t="s">
        <v>3500</v>
      </c>
      <c r="C2866" s="2" t="s">
        <v>47</v>
      </c>
      <c r="D2866" s="2" t="s">
        <v>1082</v>
      </c>
      <c r="E2866" s="2" t="s">
        <v>744</v>
      </c>
      <c r="F2866" s="2" t="s">
        <v>228</v>
      </c>
      <c r="G2866" s="2" t="s">
        <v>117</v>
      </c>
      <c r="H2866" s="2" t="s">
        <v>323</v>
      </c>
      <c r="I2866" s="2" t="s">
        <v>161</v>
      </c>
      <c r="J2866" s="2" t="s">
        <v>230</v>
      </c>
      <c r="K2866" s="2" t="s">
        <v>55</v>
      </c>
      <c r="L2866" s="2" t="s">
        <v>51</v>
      </c>
      <c r="M2866" s="2" t="s">
        <v>86</v>
      </c>
      <c r="N2866" s="3">
        <v>276404.5</v>
      </c>
      <c r="O2866" s="3" t="s">
        <v>57</v>
      </c>
      <c r="P2866" s="4">
        <f>IF(O2866="吨",N2866*1000,IF(O2866="万立方米",N2866*10000,""))</f>
        <v>276404500.0</v>
      </c>
      <c r="Q2866" s="2" t="s">
        <v>58</v>
      </c>
      <c r="R2866" s="2" t="s">
        <v>59</v>
      </c>
      <c r="S2866" s="2" t="s">
        <v>87</v>
      </c>
      <c r="T2866" s="2" t="s">
        <v>88</v>
      </c>
      <c r="U2866" s="4">
        <f>0.75</f>
        <v>0.75</v>
      </c>
      <c r="V2866" s="2" t="s">
        <v>62</v>
      </c>
      <c r="W2866" s="2" t="s">
        <v>89</v>
      </c>
      <c r="X2866" s="2" t="s">
        <v>64</v>
      </c>
      <c r="Y2866" s="2" t="s">
        <v>65</v>
      </c>
      <c r="Z2866" s="2">
        <v>0</v>
      </c>
      <c r="AA2866" s="2"/>
      <c r="AB2866" s="2"/>
      <c r="AC2866" s="4">
        <f>P2866*U2866/1000000</f>
        <v>207.303375</v>
      </c>
      <c r="AD2866" s="4">
        <f>AC2867*(1-AA2866/100)+(AC2866-AC2867)*(1-AB2866/100)</f>
        <v>207.303375</v>
      </c>
      <c r="AE2866" s="2" t="s">
        <v>66</v>
      </c>
      <c r="AF2866" s="2" t="s">
        <v>67</v>
      </c>
      <c r="AG2866" s="2" t="s">
        <v>68</v>
      </c>
      <c r="AH2866" s="2" t="s">
        <v>69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3513</v>
      </c>
      <c r="B2867" s="2" t="s">
        <v>3500</v>
      </c>
      <c r="C2867" s="2" t="s">
        <v>47</v>
      </c>
      <c r="D2867" s="2" t="s">
        <v>1082</v>
      </c>
      <c r="E2867" s="2" t="s">
        <v>744</v>
      </c>
      <c r="F2867" s="2" t="s">
        <v>228</v>
      </c>
      <c r="G2867" s="2" t="s">
        <v>117</v>
      </c>
      <c r="H2867" s="2" t="s">
        <v>323</v>
      </c>
      <c r="I2867" s="2" t="s">
        <v>161</v>
      </c>
      <c r="J2867" s="2" t="s">
        <v>230</v>
      </c>
      <c r="K2867" s="2" t="s">
        <v>55</v>
      </c>
      <c r="L2867" s="2" t="s">
        <v>51</v>
      </c>
      <c r="M2867" s="2" t="s">
        <v>91</v>
      </c>
      <c r="N2867" s="3">
        <v>276404.5</v>
      </c>
      <c r="O2867" s="3" t="s">
        <v>57</v>
      </c>
      <c r="P2867" s="4">
        <f>IF(O2867="吨",N2867*1000,IF(O2867="万立方米",N2867*10000,""))</f>
        <v>276404500.0</v>
      </c>
      <c r="Q2867" s="2" t="s">
        <v>58</v>
      </c>
      <c r="R2867" s="2" t="s">
        <v>59</v>
      </c>
      <c r="S2867" s="2" t="s">
        <v>92</v>
      </c>
      <c r="T2867" s="2" t="s">
        <v>88</v>
      </c>
      <c r="U2867" s="4">
        <f>0.75</f>
        <v>0.75</v>
      </c>
      <c r="V2867" s="2" t="s">
        <v>62</v>
      </c>
      <c r="W2867" s="2" t="s">
        <v>93</v>
      </c>
      <c r="X2867" s="2" t="s">
        <v>64</v>
      </c>
      <c r="Y2867" s="2" t="s">
        <v>65</v>
      </c>
      <c r="Z2867" s="2">
        <v>0</v>
      </c>
      <c r="AA2867" s="2"/>
      <c r="AB2867" s="2"/>
      <c r="AC2867" s="4">
        <f>P2867*U2867/1000000</f>
        <v>207.303375</v>
      </c>
      <c r="AD2867" s="4">
        <f>AC2867*(1-Z2867/100)</f>
        <v>207.303375</v>
      </c>
      <c r="AE2867" s="2" t="s">
        <v>66</v>
      </c>
      <c r="AF2867" s="2" t="s">
        <v>67</v>
      </c>
      <c r="AG2867" s="2" t="s">
        <v>68</v>
      </c>
      <c r="AH2867" s="2" t="s">
        <v>69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3514</v>
      </c>
      <c r="B2868" s="2" t="s">
        <v>3500</v>
      </c>
      <c r="C2868" s="2" t="s">
        <v>47</v>
      </c>
      <c r="D2868" s="2" t="s">
        <v>1082</v>
      </c>
      <c r="E2868" s="2" t="s">
        <v>744</v>
      </c>
      <c r="F2868" s="2" t="s">
        <v>228</v>
      </c>
      <c r="G2868" s="2" t="s">
        <v>117</v>
      </c>
      <c r="H2868" s="2" t="s">
        <v>323</v>
      </c>
      <c r="I2868" s="2" t="s">
        <v>161</v>
      </c>
      <c r="J2868" s="2" t="s">
        <v>230</v>
      </c>
      <c r="K2868" s="2" t="s">
        <v>55</v>
      </c>
      <c r="L2868" s="2" t="s">
        <v>51</v>
      </c>
      <c r="M2868" s="2" t="s">
        <v>95</v>
      </c>
      <c r="N2868" s="3">
        <v>276404.5</v>
      </c>
      <c r="O2868" s="3" t="s">
        <v>57</v>
      </c>
      <c r="P2868" s="4">
        <f>IF(O2868="吨",N2868*1000,IF(O2868="万立方米",N2868*10000,""))</f>
        <v>276404500.0</v>
      </c>
      <c r="Q2868" s="2" t="s">
        <v>58</v>
      </c>
      <c r="R2868" s="2" t="s">
        <v>59</v>
      </c>
      <c r="S2868" s="2" t="s">
        <v>96</v>
      </c>
      <c r="T2868" s="2" t="s">
        <v>97</v>
      </c>
      <c r="U2868" s="4">
        <f>1.7</f>
        <v>1.7</v>
      </c>
      <c r="V2868" s="2" t="s">
        <v>62</v>
      </c>
      <c r="W2868" s="2" t="s">
        <v>98</v>
      </c>
      <c r="X2868" s="2" t="s">
        <v>64</v>
      </c>
      <c r="Y2868" s="2" t="s">
        <v>65</v>
      </c>
      <c r="Z2868" s="2">
        <v>0</v>
      </c>
      <c r="AA2868" s="2"/>
      <c r="AB2868" s="2"/>
      <c r="AC2868" s="4">
        <f>P2868*U2868/1000000</f>
        <v>469.88765</v>
      </c>
      <c r="AD2868" s="4">
        <f>AC2868*(1-Z2868/100)</f>
        <v>469.88765</v>
      </c>
      <c r="AE2868" s="2" t="s">
        <v>66</v>
      </c>
      <c r="AF2868" s="2" t="s">
        <v>67</v>
      </c>
      <c r="AG2868" s="2" t="s">
        <v>68</v>
      </c>
      <c r="AH2868" s="2" t="s">
        <v>69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3515</v>
      </c>
      <c r="B2869" s="2" t="s">
        <v>3500</v>
      </c>
      <c r="C2869" s="2" t="s">
        <v>47</v>
      </c>
      <c r="D2869" s="2" t="s">
        <v>1082</v>
      </c>
      <c r="E2869" s="2" t="s">
        <v>744</v>
      </c>
      <c r="F2869" s="2" t="s">
        <v>228</v>
      </c>
      <c r="G2869" s="2" t="s">
        <v>117</v>
      </c>
      <c r="H2869" s="2" t="s">
        <v>323</v>
      </c>
      <c r="I2869" s="2" t="s">
        <v>161</v>
      </c>
      <c r="J2869" s="2" t="s">
        <v>230</v>
      </c>
      <c r="K2869" s="2" t="s">
        <v>55</v>
      </c>
      <c r="L2869" s="2" t="s">
        <v>51</v>
      </c>
      <c r="M2869" s="2" t="s">
        <v>100</v>
      </c>
      <c r="N2869" s="3">
        <v>276404.5</v>
      </c>
      <c r="O2869" s="3" t="s">
        <v>57</v>
      </c>
      <c r="P2869" s="4">
        <f>IF(O2869="吨",N2869*1000,IF(O2869="万立方米",N2869*10000,""))</f>
        <v>276404500.0</v>
      </c>
      <c r="Q2869" s="2" t="s">
        <v>58</v>
      </c>
      <c r="R2869" s="2" t="s">
        <v>59</v>
      </c>
      <c r="S2869" s="2" t="s">
        <v>101</v>
      </c>
      <c r="T2869" s="2" t="s">
        <v>75</v>
      </c>
      <c r="U2869" s="4">
        <f>0.12</f>
        <v>0.12</v>
      </c>
      <c r="V2869" s="2" t="s">
        <v>62</v>
      </c>
      <c r="W2869" s="2" t="s">
        <v>102</v>
      </c>
      <c r="X2869" s="2" t="s">
        <v>64</v>
      </c>
      <c r="Y2869" s="2" t="s">
        <v>65</v>
      </c>
      <c r="Z2869" s="2">
        <v>0</v>
      </c>
      <c r="AA2869" s="2"/>
      <c r="AB2869" s="2"/>
      <c r="AC2869" s="4">
        <f>P2869*U2869/1000000</f>
        <v>33.16854</v>
      </c>
      <c r="AD2869" s="4">
        <f>AC2869*(1-Z2869/100)</f>
        <v>33.16854</v>
      </c>
      <c r="AE2869" s="2" t="s">
        <v>66</v>
      </c>
      <c r="AF2869" s="2" t="s">
        <v>67</v>
      </c>
      <c r="AG2869" s="2" t="s">
        <v>68</v>
      </c>
      <c r="AH2869" s="2" t="s">
        <v>69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3516</v>
      </c>
      <c r="B2870" s="2" t="s">
        <v>3500</v>
      </c>
      <c r="C2870" s="2" t="s">
        <v>47</v>
      </c>
      <c r="D2870" s="2" t="s">
        <v>1082</v>
      </c>
      <c r="E2870" s="2" t="s">
        <v>744</v>
      </c>
      <c r="F2870" s="2" t="s">
        <v>228</v>
      </c>
      <c r="G2870" s="2" t="s">
        <v>117</v>
      </c>
      <c r="H2870" s="2" t="s">
        <v>323</v>
      </c>
      <c r="I2870" s="2"/>
      <c r="J2870" s="2"/>
      <c r="K2870" s="2"/>
      <c r="L2870" s="2"/>
      <c r="M2870" s="2" t="s">
        <v>104</v>
      </c>
      <c r="N2870" s="3"/>
      <c r="O2870" s="3"/>
      <c r="P2870" s="4">
        <v>0.0</v>
      </c>
      <c r="Q2870" s="2" t="s">
        <v>105</v>
      </c>
      <c r="R2870" s="2" t="s">
        <v>106</v>
      </c>
      <c r="S2870" s="2" t="s">
        <v>107</v>
      </c>
      <c r="T2870" s="2" t="s">
        <v>108</v>
      </c>
      <c r="U2870" s="4">
        <f>0.0</f>
        <v>0.0</v>
      </c>
      <c r="V2870" s="2" t="s">
        <v>109</v>
      </c>
      <c r="W2870" s="2" t="s">
        <v>110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111</v>
      </c>
      <c r="AH2870" s="2" t="s">
        <v>69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3517</v>
      </c>
      <c r="B2871" s="2" t="s">
        <v>3518</v>
      </c>
      <c r="C2871" s="2" t="s">
        <v>47</v>
      </c>
      <c r="D2871" s="2" t="s">
        <v>2266</v>
      </c>
      <c r="E2871" s="2" t="s">
        <v>744</v>
      </c>
      <c r="F2871" s="2" t="s">
        <v>50</v>
      </c>
      <c r="G2871" s="2" t="s">
        <v>51</v>
      </c>
      <c r="H2871" s="2" t="s">
        <v>243</v>
      </c>
      <c r="I2871" s="2" t="s">
        <v>53</v>
      </c>
      <c r="J2871" s="2" t="s">
        <v>270</v>
      </c>
      <c r="K2871" s="2" t="s">
        <v>55</v>
      </c>
      <c r="L2871" s="2" t="s">
        <v>51</v>
      </c>
      <c r="M2871" s="2" t="s">
        <v>56</v>
      </c>
      <c r="N2871" s="3">
        <v>749603</v>
      </c>
      <c r="O2871" s="3" t="s">
        <v>57</v>
      </c>
      <c r="P2871" s="4">
        <f>IF(O2871="吨",N2871*1000,IF(O2871="万立方米",N2871*10000,""))</f>
        <v>749603000.0</v>
      </c>
      <c r="Q2871" s="2" t="s">
        <v>58</v>
      </c>
      <c r="R2871" s="2" t="s">
        <v>59</v>
      </c>
      <c r="S2871" s="2" t="s">
        <v>60</v>
      </c>
      <c r="T2871" s="2" t="s">
        <v>61</v>
      </c>
      <c r="U2871" s="4">
        <f>0.06</f>
        <v>0.06</v>
      </c>
      <c r="V2871" s="2" t="s">
        <v>62</v>
      </c>
      <c r="W2871" s="2" t="s">
        <v>63</v>
      </c>
      <c r="X2871" s="2" t="s">
        <v>64</v>
      </c>
      <c r="Y2871" s="2" t="s">
        <v>65</v>
      </c>
      <c r="Z2871" s="2">
        <v>0</v>
      </c>
      <c r="AA2871" s="2"/>
      <c r="AB2871" s="2"/>
      <c r="AC2871" s="4">
        <f>P2871*U2871/1000000</f>
        <v>44.97618</v>
      </c>
      <c r="AD2871" s="4">
        <f>AC2871*(1-Z2871/100)</f>
        <v>44.97618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3519</v>
      </c>
      <c r="B2872" s="2" t="s">
        <v>3518</v>
      </c>
      <c r="C2872" s="2" t="s">
        <v>47</v>
      </c>
      <c r="D2872" s="2" t="s">
        <v>2266</v>
      </c>
      <c r="E2872" s="2" t="s">
        <v>744</v>
      </c>
      <c r="F2872" s="2" t="s">
        <v>50</v>
      </c>
      <c r="G2872" s="2" t="s">
        <v>51</v>
      </c>
      <c r="H2872" s="2" t="s">
        <v>243</v>
      </c>
      <c r="I2872" s="2" t="s">
        <v>53</v>
      </c>
      <c r="J2872" s="2" t="s">
        <v>270</v>
      </c>
      <c r="K2872" s="2" t="s">
        <v>55</v>
      </c>
      <c r="L2872" s="2" t="s">
        <v>51</v>
      </c>
      <c r="M2872" s="2" t="s">
        <v>73</v>
      </c>
      <c r="N2872" s="3">
        <v>749603</v>
      </c>
      <c r="O2872" s="3" t="s">
        <v>57</v>
      </c>
      <c r="P2872" s="4">
        <f>IF(O2872="吨",N2872*1000,IF(O2872="万立方米",N2872*10000,""))</f>
        <v>749603000.0</v>
      </c>
      <c r="Q2872" s="2" t="s">
        <v>58</v>
      </c>
      <c r="R2872" s="2" t="s">
        <v>59</v>
      </c>
      <c r="S2872" s="2" t="s">
        <v>74</v>
      </c>
      <c r="T2872" s="2" t="s">
        <v>75</v>
      </c>
      <c r="U2872" s="4">
        <f>1.5</f>
        <v>1.5</v>
      </c>
      <c r="V2872" s="2" t="s">
        <v>62</v>
      </c>
      <c r="W2872" s="2" t="s">
        <v>76</v>
      </c>
      <c r="X2872" s="2" t="s">
        <v>64</v>
      </c>
      <c r="Y2872" s="2" t="s">
        <v>65</v>
      </c>
      <c r="Z2872" s="2">
        <v>0</v>
      </c>
      <c r="AA2872" s="2"/>
      <c r="AB2872" s="2"/>
      <c r="AC2872" s="4">
        <f>P2872*U2872/1000000</f>
        <v>1124.4045</v>
      </c>
      <c r="AD2872" s="4">
        <f>AC2872*(1-Z2872/100)</f>
        <v>1124.4045</v>
      </c>
      <c r="AE2872" s="2" t="s">
        <v>66</v>
      </c>
      <c r="AF2872" s="2" t="s">
        <v>67</v>
      </c>
      <c r="AG2872" s="2" t="s">
        <v>68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3520</v>
      </c>
      <c r="B2873" s="2" t="s">
        <v>3518</v>
      </c>
      <c r="C2873" s="2" t="s">
        <v>47</v>
      </c>
      <c r="D2873" s="2" t="s">
        <v>2266</v>
      </c>
      <c r="E2873" s="2" t="s">
        <v>744</v>
      </c>
      <c r="F2873" s="2" t="s">
        <v>50</v>
      </c>
      <c r="G2873" s="2" t="s">
        <v>51</v>
      </c>
      <c r="H2873" s="2" t="s">
        <v>243</v>
      </c>
      <c r="I2873" s="2" t="s">
        <v>53</v>
      </c>
      <c r="J2873" s="2" t="s">
        <v>270</v>
      </c>
      <c r="K2873" s="2" t="s">
        <v>55</v>
      </c>
      <c r="L2873" s="2" t="s">
        <v>51</v>
      </c>
      <c r="M2873" s="2" t="s">
        <v>78</v>
      </c>
      <c r="N2873" s="3">
        <v>749603</v>
      </c>
      <c r="O2873" s="3" t="s">
        <v>57</v>
      </c>
      <c r="P2873" s="4">
        <f>IF(O2873="吨",N2873*1000,IF(O2873="万立方米",N2873*10000,""))</f>
        <v>749603000.0</v>
      </c>
      <c r="Q2873" s="2" t="s">
        <v>58</v>
      </c>
      <c r="R2873" s="2" t="s">
        <v>59</v>
      </c>
      <c r="S2873" s="2" t="s">
        <v>79</v>
      </c>
      <c r="T2873" s="2" t="s">
        <v>75</v>
      </c>
      <c r="U2873" s="4">
        <f>6.0</f>
        <v>6.0</v>
      </c>
      <c r="V2873" s="2" t="s">
        <v>62</v>
      </c>
      <c r="W2873" s="2" t="s">
        <v>80</v>
      </c>
      <c r="X2873" s="2" t="s">
        <v>64</v>
      </c>
      <c r="Y2873" s="2" t="s">
        <v>65</v>
      </c>
      <c r="Z2873" s="2">
        <v>0</v>
      </c>
      <c r="AA2873" s="2"/>
      <c r="AB2873" s="2"/>
      <c r="AC2873" s="4">
        <f>P2873*U2873/1000000</f>
        <v>4497.618</v>
      </c>
      <c r="AD2873" s="4">
        <f>AC2873*(1-Z2873/100)</f>
        <v>4497.618</v>
      </c>
      <c r="AE2873" s="2" t="s">
        <v>66</v>
      </c>
      <c r="AF2873" s="2" t="s">
        <v>67</v>
      </c>
      <c r="AG2873" s="2" t="s">
        <v>68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3521</v>
      </c>
      <c r="B2874" s="2" t="s">
        <v>3518</v>
      </c>
      <c r="C2874" s="2" t="s">
        <v>47</v>
      </c>
      <c r="D2874" s="2" t="s">
        <v>2266</v>
      </c>
      <c r="E2874" s="2" t="s">
        <v>744</v>
      </c>
      <c r="F2874" s="2" t="s">
        <v>50</v>
      </c>
      <c r="G2874" s="2" t="s">
        <v>51</v>
      </c>
      <c r="H2874" s="2" t="s">
        <v>243</v>
      </c>
      <c r="I2874" s="2" t="s">
        <v>53</v>
      </c>
      <c r="J2874" s="2" t="s">
        <v>270</v>
      </c>
      <c r="K2874" s="2" t="s">
        <v>55</v>
      </c>
      <c r="L2874" s="2" t="s">
        <v>51</v>
      </c>
      <c r="M2874" s="2" t="s">
        <v>82</v>
      </c>
      <c r="N2874" s="3">
        <v>749603</v>
      </c>
      <c r="O2874" s="3" t="s">
        <v>57</v>
      </c>
      <c r="P2874" s="4">
        <f>IF(O2874="吨",N2874*1000,IF(O2874="万立方米",N2874*10000,""))</f>
        <v>749603000.0</v>
      </c>
      <c r="Q2874" s="2" t="s">
        <v>58</v>
      </c>
      <c r="R2874" s="2" t="s">
        <v>59</v>
      </c>
      <c r="S2874" s="2" t="s">
        <v>83</v>
      </c>
      <c r="T2874" s="2" t="s">
        <v>61</v>
      </c>
      <c r="U2874" s="4">
        <f>0.35</f>
        <v>0.35</v>
      </c>
      <c r="V2874" s="2" t="s">
        <v>62</v>
      </c>
      <c r="W2874" s="2" t="s">
        <v>84</v>
      </c>
      <c r="X2874" s="2" t="s">
        <v>64</v>
      </c>
      <c r="Y2874" s="2" t="s">
        <v>65</v>
      </c>
      <c r="Z2874" s="2">
        <v>0</v>
      </c>
      <c r="AA2874" s="2"/>
      <c r="AB2874" s="2"/>
      <c r="AC2874" s="4">
        <f>P2874*U2874/1000000</f>
        <v>262.36105</v>
      </c>
      <c r="AD2874" s="4">
        <f>AC2874*(1-Z2874/100)</f>
        <v>262.36105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3522</v>
      </c>
      <c r="B2875" s="2" t="s">
        <v>3518</v>
      </c>
      <c r="C2875" s="2" t="s">
        <v>47</v>
      </c>
      <c r="D2875" s="2" t="s">
        <v>2266</v>
      </c>
      <c r="E2875" s="2" t="s">
        <v>744</v>
      </c>
      <c r="F2875" s="2" t="s">
        <v>50</v>
      </c>
      <c r="G2875" s="2" t="s">
        <v>51</v>
      </c>
      <c r="H2875" s="2" t="s">
        <v>243</v>
      </c>
      <c r="I2875" s="2" t="s">
        <v>53</v>
      </c>
      <c r="J2875" s="2" t="s">
        <v>270</v>
      </c>
      <c r="K2875" s="2" t="s">
        <v>55</v>
      </c>
      <c r="L2875" s="2" t="s">
        <v>51</v>
      </c>
      <c r="M2875" s="2" t="s">
        <v>86</v>
      </c>
      <c r="N2875" s="3">
        <v>749603</v>
      </c>
      <c r="O2875" s="3" t="s">
        <v>57</v>
      </c>
      <c r="P2875" s="4">
        <f>IF(O2875="吨",N2875*1000,IF(O2875="万立方米",N2875*10000,""))</f>
        <v>749603000.0</v>
      </c>
      <c r="Q2875" s="2" t="s">
        <v>58</v>
      </c>
      <c r="R2875" s="2" t="s">
        <v>59</v>
      </c>
      <c r="S2875" s="2" t="s">
        <v>87</v>
      </c>
      <c r="T2875" s="2" t="s">
        <v>88</v>
      </c>
      <c r="U2875" s="4">
        <f>0.75</f>
        <v>0.75</v>
      </c>
      <c r="V2875" s="2" t="s">
        <v>62</v>
      </c>
      <c r="W2875" s="2" t="s">
        <v>89</v>
      </c>
      <c r="X2875" s="2" t="s">
        <v>64</v>
      </c>
      <c r="Y2875" s="2" t="s">
        <v>65</v>
      </c>
      <c r="Z2875" s="2">
        <v>0</v>
      </c>
      <c r="AA2875" s="2"/>
      <c r="AB2875" s="2"/>
      <c r="AC2875" s="4">
        <f>P2875*U2875/1000000</f>
        <v>562.20225</v>
      </c>
      <c r="AD2875" s="4">
        <f>AC2876*(1-AA2875/100)+(AC2875-AC2876)*(1-AB2875/100)</f>
        <v>562.20225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3523</v>
      </c>
      <c r="B2876" s="2" t="s">
        <v>3518</v>
      </c>
      <c r="C2876" s="2" t="s">
        <v>47</v>
      </c>
      <c r="D2876" s="2" t="s">
        <v>2266</v>
      </c>
      <c r="E2876" s="2" t="s">
        <v>744</v>
      </c>
      <c r="F2876" s="2" t="s">
        <v>50</v>
      </c>
      <c r="G2876" s="2" t="s">
        <v>51</v>
      </c>
      <c r="H2876" s="2" t="s">
        <v>243</v>
      </c>
      <c r="I2876" s="2" t="s">
        <v>53</v>
      </c>
      <c r="J2876" s="2" t="s">
        <v>270</v>
      </c>
      <c r="K2876" s="2" t="s">
        <v>55</v>
      </c>
      <c r="L2876" s="2" t="s">
        <v>51</v>
      </c>
      <c r="M2876" s="2" t="s">
        <v>91</v>
      </c>
      <c r="N2876" s="3">
        <v>749603</v>
      </c>
      <c r="O2876" s="3" t="s">
        <v>57</v>
      </c>
      <c r="P2876" s="4">
        <f>IF(O2876="吨",N2876*1000,IF(O2876="万立方米",N2876*10000,""))</f>
        <v>749603000.0</v>
      </c>
      <c r="Q2876" s="2" t="s">
        <v>58</v>
      </c>
      <c r="R2876" s="2" t="s">
        <v>59</v>
      </c>
      <c r="S2876" s="2" t="s">
        <v>92</v>
      </c>
      <c r="T2876" s="2" t="s">
        <v>88</v>
      </c>
      <c r="U2876" s="4">
        <f>0.75</f>
        <v>0.75</v>
      </c>
      <c r="V2876" s="2" t="s">
        <v>62</v>
      </c>
      <c r="W2876" s="2" t="s">
        <v>93</v>
      </c>
      <c r="X2876" s="2" t="s">
        <v>64</v>
      </c>
      <c r="Y2876" s="2" t="s">
        <v>65</v>
      </c>
      <c r="Z2876" s="2">
        <v>0</v>
      </c>
      <c r="AA2876" s="2"/>
      <c r="AB2876" s="2"/>
      <c r="AC2876" s="4">
        <f>P2876*U2876/1000000</f>
        <v>562.20225</v>
      </c>
      <c r="AD2876" s="4">
        <f>AC2876*(1-Z2876/100)</f>
        <v>562.20225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3524</v>
      </c>
      <c r="B2877" s="2" t="s">
        <v>3518</v>
      </c>
      <c r="C2877" s="2" t="s">
        <v>47</v>
      </c>
      <c r="D2877" s="2" t="s">
        <v>2266</v>
      </c>
      <c r="E2877" s="2" t="s">
        <v>744</v>
      </c>
      <c r="F2877" s="2" t="s">
        <v>50</v>
      </c>
      <c r="G2877" s="2" t="s">
        <v>51</v>
      </c>
      <c r="H2877" s="2" t="s">
        <v>243</v>
      </c>
      <c r="I2877" s="2" t="s">
        <v>53</v>
      </c>
      <c r="J2877" s="2" t="s">
        <v>270</v>
      </c>
      <c r="K2877" s="2" t="s">
        <v>55</v>
      </c>
      <c r="L2877" s="2" t="s">
        <v>51</v>
      </c>
      <c r="M2877" s="2" t="s">
        <v>95</v>
      </c>
      <c r="N2877" s="3">
        <v>749603</v>
      </c>
      <c r="O2877" s="3" t="s">
        <v>57</v>
      </c>
      <c r="P2877" s="4">
        <f>IF(O2877="吨",N2877*1000,IF(O2877="万立方米",N2877*10000,""))</f>
        <v>749603000.0</v>
      </c>
      <c r="Q2877" s="2" t="s">
        <v>58</v>
      </c>
      <c r="R2877" s="2" t="s">
        <v>59</v>
      </c>
      <c r="S2877" s="2" t="s">
        <v>96</v>
      </c>
      <c r="T2877" s="2" t="s">
        <v>97</v>
      </c>
      <c r="U2877" s="4">
        <f>1.7</f>
        <v>1.7</v>
      </c>
      <c r="V2877" s="2" t="s">
        <v>62</v>
      </c>
      <c r="W2877" s="2" t="s">
        <v>98</v>
      </c>
      <c r="X2877" s="2" t="s">
        <v>64</v>
      </c>
      <c r="Y2877" s="2" t="s">
        <v>65</v>
      </c>
      <c r="Z2877" s="2">
        <v>0</v>
      </c>
      <c r="AA2877" s="2"/>
      <c r="AB2877" s="2"/>
      <c r="AC2877" s="4">
        <f>P2877*U2877/1000000</f>
        <v>1274.3251</v>
      </c>
      <c r="AD2877" s="4">
        <f>AC2877*(1-Z2877/100)</f>
        <v>1274.3251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3525</v>
      </c>
      <c r="B2878" s="2" t="s">
        <v>3518</v>
      </c>
      <c r="C2878" s="2" t="s">
        <v>47</v>
      </c>
      <c r="D2878" s="2" t="s">
        <v>2266</v>
      </c>
      <c r="E2878" s="2" t="s">
        <v>744</v>
      </c>
      <c r="F2878" s="2" t="s">
        <v>50</v>
      </c>
      <c r="G2878" s="2" t="s">
        <v>51</v>
      </c>
      <c r="H2878" s="2" t="s">
        <v>243</v>
      </c>
      <c r="I2878" s="2" t="s">
        <v>53</v>
      </c>
      <c r="J2878" s="2" t="s">
        <v>270</v>
      </c>
      <c r="K2878" s="2" t="s">
        <v>55</v>
      </c>
      <c r="L2878" s="2" t="s">
        <v>51</v>
      </c>
      <c r="M2878" s="2" t="s">
        <v>100</v>
      </c>
      <c r="N2878" s="3">
        <v>749603</v>
      </c>
      <c r="O2878" s="3" t="s">
        <v>57</v>
      </c>
      <c r="P2878" s="4">
        <f>IF(O2878="吨",N2878*1000,IF(O2878="万立方米",N2878*10000,""))</f>
        <v>749603000.0</v>
      </c>
      <c r="Q2878" s="2" t="s">
        <v>58</v>
      </c>
      <c r="R2878" s="2" t="s">
        <v>59</v>
      </c>
      <c r="S2878" s="2" t="s">
        <v>101</v>
      </c>
      <c r="T2878" s="2" t="s">
        <v>75</v>
      </c>
      <c r="U2878" s="4">
        <f>0.12</f>
        <v>0.12</v>
      </c>
      <c r="V2878" s="2" t="s">
        <v>62</v>
      </c>
      <c r="W2878" s="2" t="s">
        <v>102</v>
      </c>
      <c r="X2878" s="2" t="s">
        <v>64</v>
      </c>
      <c r="Y2878" s="2" t="s">
        <v>65</v>
      </c>
      <c r="Z2878" s="2">
        <v>0</v>
      </c>
      <c r="AA2878" s="2"/>
      <c r="AB2878" s="2"/>
      <c r="AC2878" s="4">
        <f>P2878*U2878/1000000</f>
        <v>89.95236</v>
      </c>
      <c r="AD2878" s="4">
        <f>AC2878*(1-Z2878/100)</f>
        <v>89.95236</v>
      </c>
      <c r="AE2878" s="2" t="s">
        <v>66</v>
      </c>
      <c r="AF2878" s="2" t="s">
        <v>67</v>
      </c>
      <c r="AG2878" s="2" t="s">
        <v>68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3526</v>
      </c>
      <c r="B2879" s="2" t="s">
        <v>3518</v>
      </c>
      <c r="C2879" s="2" t="s">
        <v>47</v>
      </c>
      <c r="D2879" s="2" t="s">
        <v>2266</v>
      </c>
      <c r="E2879" s="2" t="s">
        <v>744</v>
      </c>
      <c r="F2879" s="2" t="s">
        <v>50</v>
      </c>
      <c r="G2879" s="2" t="s">
        <v>51</v>
      </c>
      <c r="H2879" s="2" t="s">
        <v>243</v>
      </c>
      <c r="I2879" s="2" t="s">
        <v>161</v>
      </c>
      <c r="J2879" s="2" t="s">
        <v>180</v>
      </c>
      <c r="K2879" s="2" t="s">
        <v>180</v>
      </c>
      <c r="L2879" s="2" t="s">
        <v>181</v>
      </c>
      <c r="M2879" s="2" t="s">
        <v>56</v>
      </c>
      <c r="N2879" s="3">
        <v>47</v>
      </c>
      <c r="O2879" s="3" t="s">
        <v>182</v>
      </c>
      <c r="P2879" s="4">
        <f>IF(O2879="吨",N2879*1000,IF(O2879="万立方米",N2879*10000,""))</f>
        <v>470000.0</v>
      </c>
      <c r="Q2879" s="2" t="s">
        <v>183</v>
      </c>
      <c r="R2879" s="2" t="s">
        <v>184</v>
      </c>
      <c r="S2879" s="2" t="s">
        <v>185</v>
      </c>
      <c r="T2879" s="2" t="s">
        <v>75</v>
      </c>
      <c r="U2879" s="4">
        <f>0.001</f>
        <v>0.001</v>
      </c>
      <c r="V2879" s="2" t="s">
        <v>186</v>
      </c>
      <c r="W2879" s="2" t="s">
        <v>187</v>
      </c>
      <c r="X2879" s="2" t="s">
        <v>64</v>
      </c>
      <c r="Y2879" s="2" t="s">
        <v>65</v>
      </c>
      <c r="Z2879" s="2">
        <v>0</v>
      </c>
      <c r="AA2879" s="2"/>
      <c r="AB2879" s="2"/>
      <c r="AC2879" s="4">
        <f>P2879*U2879/1000000</f>
        <v>0.00047</v>
      </c>
      <c r="AD2879" s="4">
        <f>AC2879*(1-Z2879/100)</f>
        <v>0.00047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3527</v>
      </c>
      <c r="B2880" s="2" t="s">
        <v>3518</v>
      </c>
      <c r="C2880" s="2" t="s">
        <v>47</v>
      </c>
      <c r="D2880" s="2" t="s">
        <v>2266</v>
      </c>
      <c r="E2880" s="2" t="s">
        <v>744</v>
      </c>
      <c r="F2880" s="2" t="s">
        <v>50</v>
      </c>
      <c r="G2880" s="2" t="s">
        <v>51</v>
      </c>
      <c r="H2880" s="2" t="s">
        <v>243</v>
      </c>
      <c r="I2880" s="2" t="s">
        <v>161</v>
      </c>
      <c r="J2880" s="2" t="s">
        <v>180</v>
      </c>
      <c r="K2880" s="2" t="s">
        <v>180</v>
      </c>
      <c r="L2880" s="2" t="s">
        <v>181</v>
      </c>
      <c r="M2880" s="2" t="s">
        <v>73</v>
      </c>
      <c r="N2880" s="3">
        <v>47</v>
      </c>
      <c r="O2880" s="3" t="s">
        <v>182</v>
      </c>
      <c r="P2880" s="4">
        <f>IF(O2880="吨",N2880*1000,IF(O2880="万立方米",N2880*10000,""))</f>
        <v>470000.0</v>
      </c>
      <c r="Q2880" s="2" t="s">
        <v>183</v>
      </c>
      <c r="R2880" s="2" t="s">
        <v>184</v>
      </c>
      <c r="S2880" s="2" t="s">
        <v>189</v>
      </c>
      <c r="T2880" s="2" t="s">
        <v>75</v>
      </c>
      <c r="U2880" s="4">
        <f>0.35</f>
        <v>0.35</v>
      </c>
      <c r="V2880" s="2" t="s">
        <v>186</v>
      </c>
      <c r="W2880" s="2" t="s">
        <v>190</v>
      </c>
      <c r="X2880" s="2" t="s">
        <v>64</v>
      </c>
      <c r="Y2880" s="2" t="s">
        <v>65</v>
      </c>
      <c r="Z2880" s="2">
        <v>0</v>
      </c>
      <c r="AA2880" s="2"/>
      <c r="AB2880" s="2"/>
      <c r="AC2880" s="4">
        <f>P2880*U2880/1000000</f>
        <v>0.1645</v>
      </c>
      <c r="AD2880" s="4">
        <f>AC2880*(1-Z2880/100)</f>
        <v>0.1645</v>
      </c>
      <c r="AE2880" s="2" t="s">
        <v>66</v>
      </c>
      <c r="AF2880" s="2" t="s">
        <v>67</v>
      </c>
      <c r="AG2880" s="2" t="s">
        <v>68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3528</v>
      </c>
      <c r="B2881" s="2" t="s">
        <v>3518</v>
      </c>
      <c r="C2881" s="2" t="s">
        <v>47</v>
      </c>
      <c r="D2881" s="2" t="s">
        <v>2266</v>
      </c>
      <c r="E2881" s="2" t="s">
        <v>744</v>
      </c>
      <c r="F2881" s="2" t="s">
        <v>50</v>
      </c>
      <c r="G2881" s="2" t="s">
        <v>51</v>
      </c>
      <c r="H2881" s="2" t="s">
        <v>243</v>
      </c>
      <c r="I2881" s="2" t="s">
        <v>161</v>
      </c>
      <c r="J2881" s="2" t="s">
        <v>180</v>
      </c>
      <c r="K2881" s="2" t="s">
        <v>180</v>
      </c>
      <c r="L2881" s="2" t="s">
        <v>181</v>
      </c>
      <c r="M2881" s="2" t="s">
        <v>78</v>
      </c>
      <c r="N2881" s="3">
        <v>47</v>
      </c>
      <c r="O2881" s="3" t="s">
        <v>182</v>
      </c>
      <c r="P2881" s="4">
        <f>IF(O2881="吨",N2881*1000,IF(O2881="万立方米",N2881*10000,""))</f>
        <v>470000.0</v>
      </c>
      <c r="Q2881" s="2" t="s">
        <v>183</v>
      </c>
      <c r="R2881" s="2" t="s">
        <v>184</v>
      </c>
      <c r="S2881" s="2" t="s">
        <v>192</v>
      </c>
      <c r="T2881" s="2" t="s">
        <v>75</v>
      </c>
      <c r="U2881" s="4">
        <f>1.2</f>
        <v>1.2</v>
      </c>
      <c r="V2881" s="2" t="s">
        <v>186</v>
      </c>
      <c r="W2881" s="2" t="s">
        <v>193</v>
      </c>
      <c r="X2881" s="2" t="s">
        <v>64</v>
      </c>
      <c r="Y2881" s="2" t="s">
        <v>65</v>
      </c>
      <c r="Z2881" s="2">
        <v>0</v>
      </c>
      <c r="AA2881" s="2"/>
      <c r="AB2881" s="2"/>
      <c r="AC2881" s="4">
        <f>P2881*U2881/1000000</f>
        <v>0.564</v>
      </c>
      <c r="AD2881" s="4">
        <f>AC2881*(1-Z2881/100)</f>
        <v>0.564</v>
      </c>
      <c r="AE2881" s="2" t="s">
        <v>66</v>
      </c>
      <c r="AF2881" s="2" t="s">
        <v>67</v>
      </c>
      <c r="AG2881" s="2" t="s">
        <v>68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3529</v>
      </c>
      <c r="B2882" s="2" t="s">
        <v>3518</v>
      </c>
      <c r="C2882" s="2" t="s">
        <v>47</v>
      </c>
      <c r="D2882" s="2" t="s">
        <v>2266</v>
      </c>
      <c r="E2882" s="2" t="s">
        <v>744</v>
      </c>
      <c r="F2882" s="2" t="s">
        <v>50</v>
      </c>
      <c r="G2882" s="2" t="s">
        <v>51</v>
      </c>
      <c r="H2882" s="2" t="s">
        <v>243</v>
      </c>
      <c r="I2882" s="2" t="s">
        <v>161</v>
      </c>
      <c r="J2882" s="2" t="s">
        <v>180</v>
      </c>
      <c r="K2882" s="2" t="s">
        <v>180</v>
      </c>
      <c r="L2882" s="2" t="s">
        <v>181</v>
      </c>
      <c r="M2882" s="2" t="s">
        <v>82</v>
      </c>
      <c r="N2882" s="3">
        <v>47</v>
      </c>
      <c r="O2882" s="3" t="s">
        <v>182</v>
      </c>
      <c r="P2882" s="4">
        <f>IF(O2882="吨",N2882*1000,IF(O2882="万立方米",N2882*10000,""))</f>
        <v>470000.0</v>
      </c>
      <c r="Q2882" s="2" t="s">
        <v>183</v>
      </c>
      <c r="R2882" s="2" t="s">
        <v>184</v>
      </c>
      <c r="S2882" s="2" t="s">
        <v>195</v>
      </c>
      <c r="T2882" s="2" t="s">
        <v>75</v>
      </c>
      <c r="U2882" s="4">
        <f>0.002</f>
        <v>0.002</v>
      </c>
      <c r="V2882" s="2" t="s">
        <v>186</v>
      </c>
      <c r="W2882" s="2" t="s">
        <v>196</v>
      </c>
      <c r="X2882" s="2" t="s">
        <v>64</v>
      </c>
      <c r="Y2882" s="2" t="s">
        <v>65</v>
      </c>
      <c r="Z2882" s="2">
        <v>0</v>
      </c>
      <c r="AA2882" s="2"/>
      <c r="AB2882" s="2"/>
      <c r="AC2882" s="4">
        <f>P2882*U2882/1000000</f>
        <v>0.00094</v>
      </c>
      <c r="AD2882" s="4">
        <f>AC2882*(1-Z2882/100)</f>
        <v>0.00094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3530</v>
      </c>
      <c r="B2883" s="2" t="s">
        <v>3518</v>
      </c>
      <c r="C2883" s="2" t="s">
        <v>47</v>
      </c>
      <c r="D2883" s="2" t="s">
        <v>2266</v>
      </c>
      <c r="E2883" s="2" t="s">
        <v>744</v>
      </c>
      <c r="F2883" s="2" t="s">
        <v>50</v>
      </c>
      <c r="G2883" s="2" t="s">
        <v>51</v>
      </c>
      <c r="H2883" s="2" t="s">
        <v>243</v>
      </c>
      <c r="I2883" s="2" t="s">
        <v>161</v>
      </c>
      <c r="J2883" s="2" t="s">
        <v>180</v>
      </c>
      <c r="K2883" s="2" t="s">
        <v>180</v>
      </c>
      <c r="L2883" s="2" t="s">
        <v>181</v>
      </c>
      <c r="M2883" s="2" t="s">
        <v>86</v>
      </c>
      <c r="N2883" s="3">
        <v>47</v>
      </c>
      <c r="O2883" s="3" t="s">
        <v>182</v>
      </c>
      <c r="P2883" s="4">
        <f>IF(O2883="吨",N2883*1000,IF(O2883="万立方米",N2883*10000,""))</f>
        <v>470000.0</v>
      </c>
      <c r="Q2883" s="2" t="s">
        <v>183</v>
      </c>
      <c r="R2883" s="2" t="s">
        <v>184</v>
      </c>
      <c r="S2883" s="2" t="s">
        <v>198</v>
      </c>
      <c r="T2883" s="2" t="s">
        <v>75</v>
      </c>
      <c r="U2883" s="4">
        <f>0.01</f>
        <v>0.01</v>
      </c>
      <c r="V2883" s="2" t="s">
        <v>186</v>
      </c>
      <c r="W2883" s="2" t="s">
        <v>199</v>
      </c>
      <c r="X2883" s="2" t="s">
        <v>64</v>
      </c>
      <c r="Y2883" s="2" t="s">
        <v>65</v>
      </c>
      <c r="Z2883" s="2">
        <v>0</v>
      </c>
      <c r="AA2883" s="2"/>
      <c r="AB2883" s="2"/>
      <c r="AC2883" s="4">
        <f>P2883*U2883/1000000</f>
        <v>0.0047</v>
      </c>
      <c r="AD2883" s="4">
        <f>AC2884*(1-AA2883/100)+(AC2883-AC2884)*(1-AB2883/100)</f>
        <v>0.0047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3531</v>
      </c>
      <c r="B2884" s="2" t="s">
        <v>3518</v>
      </c>
      <c r="C2884" s="2" t="s">
        <v>47</v>
      </c>
      <c r="D2884" s="2" t="s">
        <v>2266</v>
      </c>
      <c r="E2884" s="2" t="s">
        <v>744</v>
      </c>
      <c r="F2884" s="2" t="s">
        <v>50</v>
      </c>
      <c r="G2884" s="2" t="s">
        <v>51</v>
      </c>
      <c r="H2884" s="2" t="s">
        <v>243</v>
      </c>
      <c r="I2884" s="2" t="s">
        <v>161</v>
      </c>
      <c r="J2884" s="2" t="s">
        <v>180</v>
      </c>
      <c r="K2884" s="2" t="s">
        <v>180</v>
      </c>
      <c r="L2884" s="2" t="s">
        <v>181</v>
      </c>
      <c r="M2884" s="2" t="s">
        <v>91</v>
      </c>
      <c r="N2884" s="3">
        <v>47</v>
      </c>
      <c r="O2884" s="3" t="s">
        <v>182</v>
      </c>
      <c r="P2884" s="4">
        <f>IF(O2884="吨",N2884*1000,IF(O2884="万立方米",N2884*10000,""))</f>
        <v>470000.0</v>
      </c>
      <c r="Q2884" s="2" t="s">
        <v>183</v>
      </c>
      <c r="R2884" s="2" t="s">
        <v>184</v>
      </c>
      <c r="S2884" s="2" t="s">
        <v>201</v>
      </c>
      <c r="T2884" s="2" t="s">
        <v>75</v>
      </c>
      <c r="U2884" s="4">
        <f>0.005</f>
        <v>0.005</v>
      </c>
      <c r="V2884" s="2" t="s">
        <v>186</v>
      </c>
      <c r="W2884" s="2" t="s">
        <v>202</v>
      </c>
      <c r="X2884" s="2" t="s">
        <v>64</v>
      </c>
      <c r="Y2884" s="2" t="s">
        <v>65</v>
      </c>
      <c r="Z2884" s="2">
        <v>0</v>
      </c>
      <c r="AA2884" s="2"/>
      <c r="AB2884" s="2"/>
      <c r="AC2884" s="4">
        <f>P2884*U2884/1000000</f>
        <v>0.00235</v>
      </c>
      <c r="AD2884" s="4">
        <f>AC2884*(1-Z2884/100)</f>
        <v>0.00235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3532</v>
      </c>
      <c r="B2885" s="2" t="s">
        <v>3518</v>
      </c>
      <c r="C2885" s="2" t="s">
        <v>47</v>
      </c>
      <c r="D2885" s="2" t="s">
        <v>2266</v>
      </c>
      <c r="E2885" s="2" t="s">
        <v>744</v>
      </c>
      <c r="F2885" s="2" t="s">
        <v>50</v>
      </c>
      <c r="G2885" s="2" t="s">
        <v>51</v>
      </c>
      <c r="H2885" s="2" t="s">
        <v>243</v>
      </c>
      <c r="I2885" s="2" t="s">
        <v>161</v>
      </c>
      <c r="J2885" s="2" t="s">
        <v>180</v>
      </c>
      <c r="K2885" s="2" t="s">
        <v>180</v>
      </c>
      <c r="L2885" s="2" t="s">
        <v>181</v>
      </c>
      <c r="M2885" s="2" t="s">
        <v>95</v>
      </c>
      <c r="N2885" s="3">
        <v>47</v>
      </c>
      <c r="O2885" s="3" t="s">
        <v>182</v>
      </c>
      <c r="P2885" s="4">
        <f>IF(O2885="吨",N2885*1000,IF(O2885="万立方米",N2885*10000,""))</f>
        <v>470000.0</v>
      </c>
      <c r="Q2885" s="2" t="s">
        <v>183</v>
      </c>
      <c r="R2885" s="2" t="s">
        <v>184</v>
      </c>
      <c r="S2885" s="2" t="s">
        <v>204</v>
      </c>
      <c r="T2885" s="2" t="s">
        <v>75</v>
      </c>
      <c r="U2885" s="4">
        <f>0.005</f>
        <v>0.005</v>
      </c>
      <c r="V2885" s="2" t="s">
        <v>186</v>
      </c>
      <c r="W2885" s="2" t="s">
        <v>205</v>
      </c>
      <c r="X2885" s="2" t="s">
        <v>64</v>
      </c>
      <c r="Y2885" s="2" t="s">
        <v>65</v>
      </c>
      <c r="Z2885" s="2">
        <v>0</v>
      </c>
      <c r="AA2885" s="2"/>
      <c r="AB2885" s="2"/>
      <c r="AC2885" s="4">
        <f>P2885*U2885/1000000</f>
        <v>0.00235</v>
      </c>
      <c r="AD2885" s="4">
        <f>AC2885*(1-Z2885/100)</f>
        <v>0.00235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3533</v>
      </c>
      <c r="B2886" s="2" t="s">
        <v>3518</v>
      </c>
      <c r="C2886" s="2" t="s">
        <v>47</v>
      </c>
      <c r="D2886" s="2" t="s">
        <v>2266</v>
      </c>
      <c r="E2886" s="2" t="s">
        <v>744</v>
      </c>
      <c r="F2886" s="2" t="s">
        <v>50</v>
      </c>
      <c r="G2886" s="2" t="s">
        <v>51</v>
      </c>
      <c r="H2886" s="2" t="s">
        <v>243</v>
      </c>
      <c r="I2886" s="2" t="s">
        <v>161</v>
      </c>
      <c r="J2886" s="2" t="s">
        <v>180</v>
      </c>
      <c r="K2886" s="2" t="s">
        <v>180</v>
      </c>
      <c r="L2886" s="2" t="s">
        <v>181</v>
      </c>
      <c r="M2886" s="2" t="s">
        <v>100</v>
      </c>
      <c r="N2886" s="3">
        <v>47</v>
      </c>
      <c r="O2886" s="3" t="s">
        <v>182</v>
      </c>
      <c r="P2886" s="4">
        <f>IF(O2886="吨",N2886*1000,IF(O2886="万立方米",N2886*10000,""))</f>
        <v>470000.0</v>
      </c>
      <c r="Q2886" s="2" t="s">
        <v>183</v>
      </c>
      <c r="R2886" s="2" t="s">
        <v>184</v>
      </c>
      <c r="S2886" s="2" t="s">
        <v>207</v>
      </c>
      <c r="T2886" s="2" t="s">
        <v>75</v>
      </c>
      <c r="U2886" s="4">
        <f>0.02</f>
        <v>0.02</v>
      </c>
      <c r="V2886" s="2" t="s">
        <v>186</v>
      </c>
      <c r="W2886" s="2" t="s">
        <v>208</v>
      </c>
      <c r="X2886" s="2" t="s">
        <v>64</v>
      </c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68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3534</v>
      </c>
      <c r="B2887" s="2" t="s">
        <v>3518</v>
      </c>
      <c r="C2887" s="2" t="s">
        <v>47</v>
      </c>
      <c r="D2887" s="2" t="s">
        <v>2266</v>
      </c>
      <c r="E2887" s="2" t="s">
        <v>744</v>
      </c>
      <c r="F2887" s="2" t="s">
        <v>50</v>
      </c>
      <c r="G2887" s="2" t="s">
        <v>51</v>
      </c>
      <c r="H2887" s="2" t="s">
        <v>243</v>
      </c>
      <c r="I2887" s="2"/>
      <c r="J2887" s="2"/>
      <c r="K2887" s="2"/>
      <c r="L2887" s="2"/>
      <c r="M2887" s="2" t="s">
        <v>104</v>
      </c>
      <c r="N2887" s="3"/>
      <c r="O2887" s="3"/>
      <c r="P2887" s="4">
        <v>0.0</v>
      </c>
      <c r="Q2887" s="2" t="s">
        <v>105</v>
      </c>
      <c r="R2887" s="2" t="s">
        <v>106</v>
      </c>
      <c r="S2887" s="2" t="s">
        <v>107</v>
      </c>
      <c r="T2887" s="2" t="s">
        <v>108</v>
      </c>
      <c r="U2887" s="4">
        <f>0.0</f>
        <v>0.0</v>
      </c>
      <c r="V2887" s="2" t="s">
        <v>109</v>
      </c>
      <c r="W2887" s="2" t="s">
        <v>110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111</v>
      </c>
      <c r="AH2887" s="2" t="s">
        <v>69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3535</v>
      </c>
      <c r="B2888" s="2" t="s">
        <v>3536</v>
      </c>
      <c r="C2888" s="2" t="s">
        <v>47</v>
      </c>
      <c r="D2888" s="2" t="s">
        <v>3537</v>
      </c>
      <c r="E2888" s="2" t="s">
        <v>258</v>
      </c>
      <c r="F2888" s="2" t="s">
        <v>50</v>
      </c>
      <c r="G2888" s="2" t="s">
        <v>51</v>
      </c>
      <c r="H2888" s="2" t="s">
        <v>243</v>
      </c>
      <c r="I2888" s="2" t="s">
        <v>53</v>
      </c>
      <c r="J2888" s="2" t="s">
        <v>464</v>
      </c>
      <c r="K2888" s="2" t="s">
        <v>55</v>
      </c>
      <c r="L2888" s="2" t="s">
        <v>51</v>
      </c>
      <c r="M2888" s="2" t="s">
        <v>56</v>
      </c>
      <c r="N2888" s="3">
        <v>335243</v>
      </c>
      <c r="O2888" s="3" t="s">
        <v>57</v>
      </c>
      <c r="P2888" s="4">
        <f>IF(O2888="吨",N2888*1000,IF(O2888="万立方米",N2888*10000,""))</f>
        <v>335243000.0</v>
      </c>
      <c r="Q2888" s="2" t="s">
        <v>58</v>
      </c>
      <c r="R2888" s="2" t="s">
        <v>59</v>
      </c>
      <c r="S2888" s="2" t="s">
        <v>60</v>
      </c>
      <c r="T2888" s="2" t="s">
        <v>61</v>
      </c>
      <c r="U2888" s="4">
        <f>0.06</f>
        <v>0.06</v>
      </c>
      <c r="V2888" s="2" t="s">
        <v>62</v>
      </c>
      <c r="W2888" s="2" t="s">
        <v>63</v>
      </c>
      <c r="X2888" s="2" t="s">
        <v>64</v>
      </c>
      <c r="Y2888" s="2" t="s">
        <v>65</v>
      </c>
      <c r="Z2888" s="2">
        <v>0</v>
      </c>
      <c r="AA2888" s="2"/>
      <c r="AB2888" s="2"/>
      <c r="AC2888" s="4">
        <f>P2888*U2888/1000000</f>
        <v>20.11458</v>
      </c>
      <c r="AD2888" s="4">
        <f>AC2888*(1-Z2888/100)</f>
        <v>20.11458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3538</v>
      </c>
      <c r="B2889" s="2" t="s">
        <v>3536</v>
      </c>
      <c r="C2889" s="2" t="s">
        <v>47</v>
      </c>
      <c r="D2889" s="2" t="s">
        <v>3537</v>
      </c>
      <c r="E2889" s="2" t="s">
        <v>258</v>
      </c>
      <c r="F2889" s="2" t="s">
        <v>50</v>
      </c>
      <c r="G2889" s="2" t="s">
        <v>51</v>
      </c>
      <c r="H2889" s="2" t="s">
        <v>243</v>
      </c>
      <c r="I2889" s="2" t="s">
        <v>53</v>
      </c>
      <c r="J2889" s="2" t="s">
        <v>464</v>
      </c>
      <c r="K2889" s="2" t="s">
        <v>55</v>
      </c>
      <c r="L2889" s="2" t="s">
        <v>51</v>
      </c>
      <c r="M2889" s="2" t="s">
        <v>73</v>
      </c>
      <c r="N2889" s="3">
        <v>335243</v>
      </c>
      <c r="O2889" s="3" t="s">
        <v>57</v>
      </c>
      <c r="P2889" s="4">
        <f>IF(O2889="吨",N2889*1000,IF(O2889="万立方米",N2889*10000,""))</f>
        <v>335243000.0</v>
      </c>
      <c r="Q2889" s="2" t="s">
        <v>58</v>
      </c>
      <c r="R2889" s="2" t="s">
        <v>59</v>
      </c>
      <c r="S2889" s="2" t="s">
        <v>74</v>
      </c>
      <c r="T2889" s="2" t="s">
        <v>75</v>
      </c>
      <c r="U2889" s="4">
        <f>1.5</f>
        <v>1.5</v>
      </c>
      <c r="V2889" s="2" t="s">
        <v>62</v>
      </c>
      <c r="W2889" s="2" t="s">
        <v>76</v>
      </c>
      <c r="X2889" s="2" t="s">
        <v>64</v>
      </c>
      <c r="Y2889" s="2" t="s">
        <v>65</v>
      </c>
      <c r="Z2889" s="2">
        <v>0</v>
      </c>
      <c r="AA2889" s="2"/>
      <c r="AB2889" s="2"/>
      <c r="AC2889" s="4">
        <f>P2889*U2889/1000000</f>
        <v>502.8645</v>
      </c>
      <c r="AD2889" s="4">
        <f>AC2889*(1-Z2889/100)</f>
        <v>502.8645</v>
      </c>
      <c r="AE2889" s="2" t="s">
        <v>66</v>
      </c>
      <c r="AF2889" s="2" t="s">
        <v>67</v>
      </c>
      <c r="AG2889" s="2" t="s">
        <v>68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3539</v>
      </c>
      <c r="B2890" s="2" t="s">
        <v>3536</v>
      </c>
      <c r="C2890" s="2" t="s">
        <v>47</v>
      </c>
      <c r="D2890" s="2" t="s">
        <v>3537</v>
      </c>
      <c r="E2890" s="2" t="s">
        <v>258</v>
      </c>
      <c r="F2890" s="2" t="s">
        <v>50</v>
      </c>
      <c r="G2890" s="2" t="s">
        <v>51</v>
      </c>
      <c r="H2890" s="2" t="s">
        <v>243</v>
      </c>
      <c r="I2890" s="2" t="s">
        <v>53</v>
      </c>
      <c r="J2890" s="2" t="s">
        <v>464</v>
      </c>
      <c r="K2890" s="2" t="s">
        <v>55</v>
      </c>
      <c r="L2890" s="2" t="s">
        <v>51</v>
      </c>
      <c r="M2890" s="2" t="s">
        <v>78</v>
      </c>
      <c r="N2890" s="3">
        <v>335243</v>
      </c>
      <c r="O2890" s="3" t="s">
        <v>57</v>
      </c>
      <c r="P2890" s="4">
        <f>IF(O2890="吨",N2890*1000,IF(O2890="万立方米",N2890*10000,""))</f>
        <v>335243000.0</v>
      </c>
      <c r="Q2890" s="2" t="s">
        <v>58</v>
      </c>
      <c r="R2890" s="2" t="s">
        <v>59</v>
      </c>
      <c r="S2890" s="2" t="s">
        <v>79</v>
      </c>
      <c r="T2890" s="2" t="s">
        <v>75</v>
      </c>
      <c r="U2890" s="4">
        <f>6.0</f>
        <v>6.0</v>
      </c>
      <c r="V2890" s="2" t="s">
        <v>62</v>
      </c>
      <c r="W2890" s="2" t="s">
        <v>80</v>
      </c>
      <c r="X2890" s="2" t="s">
        <v>64</v>
      </c>
      <c r="Y2890" s="2" t="s">
        <v>65</v>
      </c>
      <c r="Z2890" s="2">
        <v>0</v>
      </c>
      <c r="AA2890" s="2"/>
      <c r="AB2890" s="2"/>
      <c r="AC2890" s="4">
        <f>P2890*U2890/1000000</f>
        <v>2011.458</v>
      </c>
      <c r="AD2890" s="4">
        <f>AC2890*(1-Z2890/100)</f>
        <v>2011.458</v>
      </c>
      <c r="AE2890" s="2" t="s">
        <v>66</v>
      </c>
      <c r="AF2890" s="2" t="s">
        <v>67</v>
      </c>
      <c r="AG2890" s="2" t="s">
        <v>68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3540</v>
      </c>
      <c r="B2891" s="2" t="s">
        <v>3536</v>
      </c>
      <c r="C2891" s="2" t="s">
        <v>47</v>
      </c>
      <c r="D2891" s="2" t="s">
        <v>3537</v>
      </c>
      <c r="E2891" s="2" t="s">
        <v>258</v>
      </c>
      <c r="F2891" s="2" t="s">
        <v>50</v>
      </c>
      <c r="G2891" s="2" t="s">
        <v>51</v>
      </c>
      <c r="H2891" s="2" t="s">
        <v>243</v>
      </c>
      <c r="I2891" s="2" t="s">
        <v>53</v>
      </c>
      <c r="J2891" s="2" t="s">
        <v>464</v>
      </c>
      <c r="K2891" s="2" t="s">
        <v>55</v>
      </c>
      <c r="L2891" s="2" t="s">
        <v>51</v>
      </c>
      <c r="M2891" s="2" t="s">
        <v>82</v>
      </c>
      <c r="N2891" s="3">
        <v>335243</v>
      </c>
      <c r="O2891" s="3" t="s">
        <v>57</v>
      </c>
      <c r="P2891" s="4">
        <f>IF(O2891="吨",N2891*1000,IF(O2891="万立方米",N2891*10000,""))</f>
        <v>335243000.0</v>
      </c>
      <c r="Q2891" s="2" t="s">
        <v>58</v>
      </c>
      <c r="R2891" s="2" t="s">
        <v>59</v>
      </c>
      <c r="S2891" s="2" t="s">
        <v>83</v>
      </c>
      <c r="T2891" s="2" t="s">
        <v>61</v>
      </c>
      <c r="U2891" s="4">
        <f>0.35</f>
        <v>0.35</v>
      </c>
      <c r="V2891" s="2" t="s">
        <v>62</v>
      </c>
      <c r="W2891" s="2" t="s">
        <v>84</v>
      </c>
      <c r="X2891" s="2" t="s">
        <v>64</v>
      </c>
      <c r="Y2891" s="2" t="s">
        <v>65</v>
      </c>
      <c r="Z2891" s="2">
        <v>0</v>
      </c>
      <c r="AA2891" s="2"/>
      <c r="AB2891" s="2"/>
      <c r="AC2891" s="4">
        <f>P2891*U2891/1000000</f>
        <v>117.33505</v>
      </c>
      <c r="AD2891" s="4">
        <f>AC2891*(1-Z2891/100)</f>
        <v>117.33505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3541</v>
      </c>
      <c r="B2892" s="2" t="s">
        <v>3536</v>
      </c>
      <c r="C2892" s="2" t="s">
        <v>47</v>
      </c>
      <c r="D2892" s="2" t="s">
        <v>3537</v>
      </c>
      <c r="E2892" s="2" t="s">
        <v>258</v>
      </c>
      <c r="F2892" s="2" t="s">
        <v>50</v>
      </c>
      <c r="G2892" s="2" t="s">
        <v>51</v>
      </c>
      <c r="H2892" s="2" t="s">
        <v>243</v>
      </c>
      <c r="I2892" s="2" t="s">
        <v>53</v>
      </c>
      <c r="J2892" s="2" t="s">
        <v>464</v>
      </c>
      <c r="K2892" s="2" t="s">
        <v>55</v>
      </c>
      <c r="L2892" s="2" t="s">
        <v>51</v>
      </c>
      <c r="M2892" s="2" t="s">
        <v>86</v>
      </c>
      <c r="N2892" s="3">
        <v>335243</v>
      </c>
      <c r="O2892" s="3" t="s">
        <v>57</v>
      </c>
      <c r="P2892" s="4">
        <f>IF(O2892="吨",N2892*1000,IF(O2892="万立方米",N2892*10000,""))</f>
        <v>335243000.0</v>
      </c>
      <c r="Q2892" s="2" t="s">
        <v>58</v>
      </c>
      <c r="R2892" s="2" t="s">
        <v>59</v>
      </c>
      <c r="S2892" s="2" t="s">
        <v>87</v>
      </c>
      <c r="T2892" s="2" t="s">
        <v>88</v>
      </c>
      <c r="U2892" s="4">
        <f>0.75</f>
        <v>0.75</v>
      </c>
      <c r="V2892" s="2" t="s">
        <v>62</v>
      </c>
      <c r="W2892" s="2" t="s">
        <v>89</v>
      </c>
      <c r="X2892" s="2" t="s">
        <v>64</v>
      </c>
      <c r="Y2892" s="2" t="s">
        <v>65</v>
      </c>
      <c r="Z2892" s="2">
        <v>0</v>
      </c>
      <c r="AA2892" s="2"/>
      <c r="AB2892" s="2"/>
      <c r="AC2892" s="4">
        <f>P2892*U2892/1000000</f>
        <v>251.43225</v>
      </c>
      <c r="AD2892" s="4">
        <f>AC2893*(1-AA2892/100)+(AC2892-AC2893)*(1-AB2892/100)</f>
        <v>251.43225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3542</v>
      </c>
      <c r="B2893" s="2" t="s">
        <v>3536</v>
      </c>
      <c r="C2893" s="2" t="s">
        <v>47</v>
      </c>
      <c r="D2893" s="2" t="s">
        <v>3537</v>
      </c>
      <c r="E2893" s="2" t="s">
        <v>258</v>
      </c>
      <c r="F2893" s="2" t="s">
        <v>50</v>
      </c>
      <c r="G2893" s="2" t="s">
        <v>51</v>
      </c>
      <c r="H2893" s="2" t="s">
        <v>243</v>
      </c>
      <c r="I2893" s="2" t="s">
        <v>53</v>
      </c>
      <c r="J2893" s="2" t="s">
        <v>464</v>
      </c>
      <c r="K2893" s="2" t="s">
        <v>55</v>
      </c>
      <c r="L2893" s="2" t="s">
        <v>51</v>
      </c>
      <c r="M2893" s="2" t="s">
        <v>91</v>
      </c>
      <c r="N2893" s="3">
        <v>335243</v>
      </c>
      <c r="O2893" s="3" t="s">
        <v>57</v>
      </c>
      <c r="P2893" s="4">
        <f>IF(O2893="吨",N2893*1000,IF(O2893="万立方米",N2893*10000,""))</f>
        <v>335243000.0</v>
      </c>
      <c r="Q2893" s="2" t="s">
        <v>58</v>
      </c>
      <c r="R2893" s="2" t="s">
        <v>59</v>
      </c>
      <c r="S2893" s="2" t="s">
        <v>92</v>
      </c>
      <c r="T2893" s="2" t="s">
        <v>88</v>
      </c>
      <c r="U2893" s="4">
        <f>0.75</f>
        <v>0.75</v>
      </c>
      <c r="V2893" s="2" t="s">
        <v>62</v>
      </c>
      <c r="W2893" s="2" t="s">
        <v>93</v>
      </c>
      <c r="X2893" s="2" t="s">
        <v>64</v>
      </c>
      <c r="Y2893" s="2" t="s">
        <v>65</v>
      </c>
      <c r="Z2893" s="2">
        <v>0</v>
      </c>
      <c r="AA2893" s="2"/>
      <c r="AB2893" s="2"/>
      <c r="AC2893" s="4">
        <f>P2893*U2893/1000000</f>
        <v>251.43225</v>
      </c>
      <c r="AD2893" s="4">
        <f>AC2893*(1-Z2893/100)</f>
        <v>251.43225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3543</v>
      </c>
      <c r="B2894" s="2" t="s">
        <v>3536</v>
      </c>
      <c r="C2894" s="2" t="s">
        <v>47</v>
      </c>
      <c r="D2894" s="2" t="s">
        <v>3537</v>
      </c>
      <c r="E2894" s="2" t="s">
        <v>258</v>
      </c>
      <c r="F2894" s="2" t="s">
        <v>50</v>
      </c>
      <c r="G2894" s="2" t="s">
        <v>51</v>
      </c>
      <c r="H2894" s="2" t="s">
        <v>243</v>
      </c>
      <c r="I2894" s="2" t="s">
        <v>53</v>
      </c>
      <c r="J2894" s="2" t="s">
        <v>464</v>
      </c>
      <c r="K2894" s="2" t="s">
        <v>55</v>
      </c>
      <c r="L2894" s="2" t="s">
        <v>51</v>
      </c>
      <c r="M2894" s="2" t="s">
        <v>95</v>
      </c>
      <c r="N2894" s="3">
        <v>335243</v>
      </c>
      <c r="O2894" s="3" t="s">
        <v>57</v>
      </c>
      <c r="P2894" s="4">
        <f>IF(O2894="吨",N2894*1000,IF(O2894="万立方米",N2894*10000,""))</f>
        <v>335243000.0</v>
      </c>
      <c r="Q2894" s="2" t="s">
        <v>58</v>
      </c>
      <c r="R2894" s="2" t="s">
        <v>59</v>
      </c>
      <c r="S2894" s="2" t="s">
        <v>96</v>
      </c>
      <c r="T2894" s="2" t="s">
        <v>97</v>
      </c>
      <c r="U2894" s="4">
        <f>1.7</f>
        <v>1.7</v>
      </c>
      <c r="V2894" s="2" t="s">
        <v>62</v>
      </c>
      <c r="W2894" s="2" t="s">
        <v>98</v>
      </c>
      <c r="X2894" s="2" t="s">
        <v>64</v>
      </c>
      <c r="Y2894" s="2" t="s">
        <v>65</v>
      </c>
      <c r="Z2894" s="2">
        <v>0</v>
      </c>
      <c r="AA2894" s="2"/>
      <c r="AB2894" s="2"/>
      <c r="AC2894" s="4">
        <f>P2894*U2894/1000000</f>
        <v>569.9131</v>
      </c>
      <c r="AD2894" s="4">
        <f>AC2894*(1-Z2894/100)</f>
        <v>569.9131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3544</v>
      </c>
      <c r="B2895" s="2" t="s">
        <v>3536</v>
      </c>
      <c r="C2895" s="2" t="s">
        <v>47</v>
      </c>
      <c r="D2895" s="2" t="s">
        <v>3537</v>
      </c>
      <c r="E2895" s="2" t="s">
        <v>258</v>
      </c>
      <c r="F2895" s="2" t="s">
        <v>50</v>
      </c>
      <c r="G2895" s="2" t="s">
        <v>51</v>
      </c>
      <c r="H2895" s="2" t="s">
        <v>243</v>
      </c>
      <c r="I2895" s="2" t="s">
        <v>53</v>
      </c>
      <c r="J2895" s="2" t="s">
        <v>464</v>
      </c>
      <c r="K2895" s="2" t="s">
        <v>55</v>
      </c>
      <c r="L2895" s="2" t="s">
        <v>51</v>
      </c>
      <c r="M2895" s="2" t="s">
        <v>100</v>
      </c>
      <c r="N2895" s="3">
        <v>335243</v>
      </c>
      <c r="O2895" s="3" t="s">
        <v>57</v>
      </c>
      <c r="P2895" s="4">
        <f>IF(O2895="吨",N2895*1000,IF(O2895="万立方米",N2895*10000,""))</f>
        <v>335243000.0</v>
      </c>
      <c r="Q2895" s="2" t="s">
        <v>58</v>
      </c>
      <c r="R2895" s="2" t="s">
        <v>59</v>
      </c>
      <c r="S2895" s="2" t="s">
        <v>101</v>
      </c>
      <c r="T2895" s="2" t="s">
        <v>75</v>
      </c>
      <c r="U2895" s="4">
        <f>0.12</f>
        <v>0.12</v>
      </c>
      <c r="V2895" s="2" t="s">
        <v>62</v>
      </c>
      <c r="W2895" s="2" t="s">
        <v>102</v>
      </c>
      <c r="X2895" s="2" t="s">
        <v>64</v>
      </c>
      <c r="Y2895" s="2" t="s">
        <v>65</v>
      </c>
      <c r="Z2895" s="2">
        <v>0</v>
      </c>
      <c r="AA2895" s="2"/>
      <c r="AB2895" s="2"/>
      <c r="AC2895" s="4">
        <f>P2895*U2895/1000000</f>
        <v>40.22916</v>
      </c>
      <c r="AD2895" s="4">
        <f>AC2895*(1-Z2895/100)</f>
        <v>40.22916</v>
      </c>
      <c r="AE2895" s="2" t="s">
        <v>66</v>
      </c>
      <c r="AF2895" s="2" t="s">
        <v>67</v>
      </c>
      <c r="AG2895" s="2" t="s">
        <v>68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3545</v>
      </c>
      <c r="B2896" s="2" t="s">
        <v>3536</v>
      </c>
      <c r="C2896" s="2" t="s">
        <v>47</v>
      </c>
      <c r="D2896" s="2" t="s">
        <v>3537</v>
      </c>
      <c r="E2896" s="2" t="s">
        <v>258</v>
      </c>
      <c r="F2896" s="2" t="s">
        <v>50</v>
      </c>
      <c r="G2896" s="2" t="s">
        <v>51</v>
      </c>
      <c r="H2896" s="2" t="s">
        <v>243</v>
      </c>
      <c r="I2896" s="2" t="s">
        <v>161</v>
      </c>
      <c r="J2896" s="2" t="s">
        <v>279</v>
      </c>
      <c r="K2896" s="2" t="s">
        <v>55</v>
      </c>
      <c r="L2896" s="2" t="s">
        <v>51</v>
      </c>
      <c r="M2896" s="2" t="s">
        <v>56</v>
      </c>
      <c r="N2896" s="3">
        <v>142</v>
      </c>
      <c r="O2896" s="3" t="s">
        <v>57</v>
      </c>
      <c r="P2896" s="4">
        <f>IF(O2896="吨",N2896*1000,IF(O2896="万立方米",N2896*10000,""))</f>
        <v>142000.0</v>
      </c>
      <c r="Q2896" s="2" t="s">
        <v>58</v>
      </c>
      <c r="R2896" s="2" t="s">
        <v>59</v>
      </c>
      <c r="S2896" s="2" t="s">
        <v>60</v>
      </c>
      <c r="T2896" s="2" t="s">
        <v>61</v>
      </c>
      <c r="U2896" s="4">
        <f>0.06</f>
        <v>0.06</v>
      </c>
      <c r="V2896" s="2" t="s">
        <v>62</v>
      </c>
      <c r="W2896" s="2" t="s">
        <v>63</v>
      </c>
      <c r="X2896" s="2" t="s">
        <v>64</v>
      </c>
      <c r="Y2896" s="2" t="s">
        <v>65</v>
      </c>
      <c r="Z2896" s="2">
        <v>0</v>
      </c>
      <c r="AA2896" s="2"/>
      <c r="AB2896" s="2"/>
      <c r="AC2896" s="4">
        <f>P2896*U2896/1000000</f>
        <v>0.00852</v>
      </c>
      <c r="AD2896" s="4">
        <f>AC2896*(1-Z2896/100)</f>
        <v>0.00852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3546</v>
      </c>
      <c r="B2897" s="2" t="s">
        <v>3536</v>
      </c>
      <c r="C2897" s="2" t="s">
        <v>47</v>
      </c>
      <c r="D2897" s="2" t="s">
        <v>3537</v>
      </c>
      <c r="E2897" s="2" t="s">
        <v>258</v>
      </c>
      <c r="F2897" s="2" t="s">
        <v>50</v>
      </c>
      <c r="G2897" s="2" t="s">
        <v>51</v>
      </c>
      <c r="H2897" s="2" t="s">
        <v>243</v>
      </c>
      <c r="I2897" s="2" t="s">
        <v>161</v>
      </c>
      <c r="J2897" s="2" t="s">
        <v>279</v>
      </c>
      <c r="K2897" s="2" t="s">
        <v>55</v>
      </c>
      <c r="L2897" s="2" t="s">
        <v>51</v>
      </c>
      <c r="M2897" s="2" t="s">
        <v>73</v>
      </c>
      <c r="N2897" s="3">
        <v>142</v>
      </c>
      <c r="O2897" s="3" t="s">
        <v>57</v>
      </c>
      <c r="P2897" s="4">
        <f>IF(O2897="吨",N2897*1000,IF(O2897="万立方米",N2897*10000,""))</f>
        <v>142000.0</v>
      </c>
      <c r="Q2897" s="2" t="s">
        <v>58</v>
      </c>
      <c r="R2897" s="2" t="s">
        <v>59</v>
      </c>
      <c r="S2897" s="2" t="s">
        <v>74</v>
      </c>
      <c r="T2897" s="2" t="s">
        <v>75</v>
      </c>
      <c r="U2897" s="4">
        <f>1.5</f>
        <v>1.5</v>
      </c>
      <c r="V2897" s="2" t="s">
        <v>62</v>
      </c>
      <c r="W2897" s="2" t="s">
        <v>76</v>
      </c>
      <c r="X2897" s="2" t="s">
        <v>64</v>
      </c>
      <c r="Y2897" s="2" t="s">
        <v>65</v>
      </c>
      <c r="Z2897" s="2">
        <v>0</v>
      </c>
      <c r="AA2897" s="2"/>
      <c r="AB2897" s="2"/>
      <c r="AC2897" s="4">
        <f>P2897*U2897/1000000</f>
        <v>0.213</v>
      </c>
      <c r="AD2897" s="4">
        <f>AC2897*(1-Z2897/100)</f>
        <v>0.213</v>
      </c>
      <c r="AE2897" s="2" t="s">
        <v>66</v>
      </c>
      <c r="AF2897" s="2" t="s">
        <v>67</v>
      </c>
      <c r="AG2897" s="2" t="s">
        <v>68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3547</v>
      </c>
      <c r="B2898" s="2" t="s">
        <v>3536</v>
      </c>
      <c r="C2898" s="2" t="s">
        <v>47</v>
      </c>
      <c r="D2898" s="2" t="s">
        <v>3537</v>
      </c>
      <c r="E2898" s="2" t="s">
        <v>258</v>
      </c>
      <c r="F2898" s="2" t="s">
        <v>50</v>
      </c>
      <c r="G2898" s="2" t="s">
        <v>51</v>
      </c>
      <c r="H2898" s="2" t="s">
        <v>243</v>
      </c>
      <c r="I2898" s="2" t="s">
        <v>161</v>
      </c>
      <c r="J2898" s="2" t="s">
        <v>279</v>
      </c>
      <c r="K2898" s="2" t="s">
        <v>55</v>
      </c>
      <c r="L2898" s="2" t="s">
        <v>51</v>
      </c>
      <c r="M2898" s="2" t="s">
        <v>78</v>
      </c>
      <c r="N2898" s="3">
        <v>142</v>
      </c>
      <c r="O2898" s="3" t="s">
        <v>57</v>
      </c>
      <c r="P2898" s="4">
        <f>IF(O2898="吨",N2898*1000,IF(O2898="万立方米",N2898*10000,""))</f>
        <v>142000.0</v>
      </c>
      <c r="Q2898" s="2" t="s">
        <v>58</v>
      </c>
      <c r="R2898" s="2" t="s">
        <v>59</v>
      </c>
      <c r="S2898" s="2" t="s">
        <v>79</v>
      </c>
      <c r="T2898" s="2" t="s">
        <v>75</v>
      </c>
      <c r="U2898" s="4">
        <f>6.0</f>
        <v>6.0</v>
      </c>
      <c r="V2898" s="2" t="s">
        <v>62</v>
      </c>
      <c r="W2898" s="2" t="s">
        <v>80</v>
      </c>
      <c r="X2898" s="2" t="s">
        <v>64</v>
      </c>
      <c r="Y2898" s="2" t="s">
        <v>65</v>
      </c>
      <c r="Z2898" s="2">
        <v>0</v>
      </c>
      <c r="AA2898" s="2"/>
      <c r="AB2898" s="2"/>
      <c r="AC2898" s="4">
        <f>P2898*U2898/1000000</f>
        <v>0.852</v>
      </c>
      <c r="AD2898" s="4">
        <f>AC2898*(1-Z2898/100)</f>
        <v>0.852</v>
      </c>
      <c r="AE2898" s="2" t="s">
        <v>66</v>
      </c>
      <c r="AF2898" s="2" t="s">
        <v>67</v>
      </c>
      <c r="AG2898" s="2" t="s">
        <v>68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3548</v>
      </c>
      <c r="B2899" s="2" t="s">
        <v>3536</v>
      </c>
      <c r="C2899" s="2" t="s">
        <v>47</v>
      </c>
      <c r="D2899" s="2" t="s">
        <v>3537</v>
      </c>
      <c r="E2899" s="2" t="s">
        <v>258</v>
      </c>
      <c r="F2899" s="2" t="s">
        <v>50</v>
      </c>
      <c r="G2899" s="2" t="s">
        <v>51</v>
      </c>
      <c r="H2899" s="2" t="s">
        <v>243</v>
      </c>
      <c r="I2899" s="2" t="s">
        <v>161</v>
      </c>
      <c r="J2899" s="2" t="s">
        <v>279</v>
      </c>
      <c r="K2899" s="2" t="s">
        <v>55</v>
      </c>
      <c r="L2899" s="2" t="s">
        <v>51</v>
      </c>
      <c r="M2899" s="2" t="s">
        <v>82</v>
      </c>
      <c r="N2899" s="3">
        <v>142</v>
      </c>
      <c r="O2899" s="3" t="s">
        <v>57</v>
      </c>
      <c r="P2899" s="4">
        <f>IF(O2899="吨",N2899*1000,IF(O2899="万立方米",N2899*10000,""))</f>
        <v>142000.0</v>
      </c>
      <c r="Q2899" s="2" t="s">
        <v>58</v>
      </c>
      <c r="R2899" s="2" t="s">
        <v>59</v>
      </c>
      <c r="S2899" s="2" t="s">
        <v>83</v>
      </c>
      <c r="T2899" s="2" t="s">
        <v>61</v>
      </c>
      <c r="U2899" s="4">
        <f>0.35</f>
        <v>0.35</v>
      </c>
      <c r="V2899" s="2" t="s">
        <v>62</v>
      </c>
      <c r="W2899" s="2" t="s">
        <v>84</v>
      </c>
      <c r="X2899" s="2" t="s">
        <v>64</v>
      </c>
      <c r="Y2899" s="2" t="s">
        <v>65</v>
      </c>
      <c r="Z2899" s="2">
        <v>0</v>
      </c>
      <c r="AA2899" s="2"/>
      <c r="AB2899" s="2"/>
      <c r="AC2899" s="4">
        <f>P2899*U2899/1000000</f>
        <v>0.0497</v>
      </c>
      <c r="AD2899" s="4">
        <f>AC2899*(1-Z2899/100)</f>
        <v>0.0497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3549</v>
      </c>
      <c r="B2900" s="2" t="s">
        <v>3536</v>
      </c>
      <c r="C2900" s="2" t="s">
        <v>47</v>
      </c>
      <c r="D2900" s="2" t="s">
        <v>3537</v>
      </c>
      <c r="E2900" s="2" t="s">
        <v>258</v>
      </c>
      <c r="F2900" s="2" t="s">
        <v>50</v>
      </c>
      <c r="G2900" s="2" t="s">
        <v>51</v>
      </c>
      <c r="H2900" s="2" t="s">
        <v>243</v>
      </c>
      <c r="I2900" s="2" t="s">
        <v>161</v>
      </c>
      <c r="J2900" s="2" t="s">
        <v>279</v>
      </c>
      <c r="K2900" s="2" t="s">
        <v>55</v>
      </c>
      <c r="L2900" s="2" t="s">
        <v>51</v>
      </c>
      <c r="M2900" s="2" t="s">
        <v>86</v>
      </c>
      <c r="N2900" s="3">
        <v>142</v>
      </c>
      <c r="O2900" s="3" t="s">
        <v>57</v>
      </c>
      <c r="P2900" s="4">
        <f>IF(O2900="吨",N2900*1000,IF(O2900="万立方米",N2900*10000,""))</f>
        <v>142000.0</v>
      </c>
      <c r="Q2900" s="2" t="s">
        <v>58</v>
      </c>
      <c r="R2900" s="2" t="s">
        <v>59</v>
      </c>
      <c r="S2900" s="2" t="s">
        <v>87</v>
      </c>
      <c r="T2900" s="2" t="s">
        <v>88</v>
      </c>
      <c r="U2900" s="4">
        <f>0.75</f>
        <v>0.75</v>
      </c>
      <c r="V2900" s="2" t="s">
        <v>62</v>
      </c>
      <c r="W2900" s="2" t="s">
        <v>89</v>
      </c>
      <c r="X2900" s="2" t="s">
        <v>64</v>
      </c>
      <c r="Y2900" s="2" t="s">
        <v>65</v>
      </c>
      <c r="Z2900" s="2">
        <v>0</v>
      </c>
      <c r="AA2900" s="2"/>
      <c r="AB2900" s="2"/>
      <c r="AC2900" s="4">
        <f>P2900*U2900/1000000</f>
        <v>0.1065</v>
      </c>
      <c r="AD2900" s="4">
        <f>AC2901*(1-AA2900/100)+(AC2900-AC2901)*(1-AB2900/100)</f>
        <v>0.1065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3550</v>
      </c>
      <c r="B2901" s="2" t="s">
        <v>3536</v>
      </c>
      <c r="C2901" s="2" t="s">
        <v>47</v>
      </c>
      <c r="D2901" s="2" t="s">
        <v>3537</v>
      </c>
      <c r="E2901" s="2" t="s">
        <v>258</v>
      </c>
      <c r="F2901" s="2" t="s">
        <v>50</v>
      </c>
      <c r="G2901" s="2" t="s">
        <v>51</v>
      </c>
      <c r="H2901" s="2" t="s">
        <v>243</v>
      </c>
      <c r="I2901" s="2" t="s">
        <v>161</v>
      </c>
      <c r="J2901" s="2" t="s">
        <v>279</v>
      </c>
      <c r="K2901" s="2" t="s">
        <v>55</v>
      </c>
      <c r="L2901" s="2" t="s">
        <v>51</v>
      </c>
      <c r="M2901" s="2" t="s">
        <v>91</v>
      </c>
      <c r="N2901" s="3">
        <v>142</v>
      </c>
      <c r="O2901" s="3" t="s">
        <v>57</v>
      </c>
      <c r="P2901" s="4">
        <f>IF(O2901="吨",N2901*1000,IF(O2901="万立方米",N2901*10000,""))</f>
        <v>142000.0</v>
      </c>
      <c r="Q2901" s="2" t="s">
        <v>58</v>
      </c>
      <c r="R2901" s="2" t="s">
        <v>59</v>
      </c>
      <c r="S2901" s="2" t="s">
        <v>92</v>
      </c>
      <c r="T2901" s="2" t="s">
        <v>88</v>
      </c>
      <c r="U2901" s="4">
        <f>0.75</f>
        <v>0.75</v>
      </c>
      <c r="V2901" s="2" t="s">
        <v>62</v>
      </c>
      <c r="W2901" s="2" t="s">
        <v>93</v>
      </c>
      <c r="X2901" s="2" t="s">
        <v>64</v>
      </c>
      <c r="Y2901" s="2" t="s">
        <v>65</v>
      </c>
      <c r="Z2901" s="2">
        <v>0</v>
      </c>
      <c r="AA2901" s="2"/>
      <c r="AB2901" s="2"/>
      <c r="AC2901" s="4">
        <f>P2901*U2901/1000000</f>
        <v>0.1065</v>
      </c>
      <c r="AD2901" s="4">
        <f>AC2901*(1-Z2901/100)</f>
        <v>0.1065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3551</v>
      </c>
      <c r="B2902" s="2" t="s">
        <v>3536</v>
      </c>
      <c r="C2902" s="2" t="s">
        <v>47</v>
      </c>
      <c r="D2902" s="2" t="s">
        <v>3537</v>
      </c>
      <c r="E2902" s="2" t="s">
        <v>258</v>
      </c>
      <c r="F2902" s="2" t="s">
        <v>50</v>
      </c>
      <c r="G2902" s="2" t="s">
        <v>51</v>
      </c>
      <c r="H2902" s="2" t="s">
        <v>243</v>
      </c>
      <c r="I2902" s="2" t="s">
        <v>161</v>
      </c>
      <c r="J2902" s="2" t="s">
        <v>279</v>
      </c>
      <c r="K2902" s="2" t="s">
        <v>55</v>
      </c>
      <c r="L2902" s="2" t="s">
        <v>51</v>
      </c>
      <c r="M2902" s="2" t="s">
        <v>95</v>
      </c>
      <c r="N2902" s="3">
        <v>142</v>
      </c>
      <c r="O2902" s="3" t="s">
        <v>57</v>
      </c>
      <c r="P2902" s="4">
        <f>IF(O2902="吨",N2902*1000,IF(O2902="万立方米",N2902*10000,""))</f>
        <v>142000.0</v>
      </c>
      <c r="Q2902" s="2" t="s">
        <v>58</v>
      </c>
      <c r="R2902" s="2" t="s">
        <v>59</v>
      </c>
      <c r="S2902" s="2" t="s">
        <v>96</v>
      </c>
      <c r="T2902" s="2" t="s">
        <v>97</v>
      </c>
      <c r="U2902" s="4">
        <f>1.7</f>
        <v>1.7</v>
      </c>
      <c r="V2902" s="2" t="s">
        <v>62</v>
      </c>
      <c r="W2902" s="2" t="s">
        <v>98</v>
      </c>
      <c r="X2902" s="2" t="s">
        <v>64</v>
      </c>
      <c r="Y2902" s="2" t="s">
        <v>65</v>
      </c>
      <c r="Z2902" s="2">
        <v>0</v>
      </c>
      <c r="AA2902" s="2"/>
      <c r="AB2902" s="2"/>
      <c r="AC2902" s="4">
        <f>P2902*U2902/1000000</f>
        <v>0.2414</v>
      </c>
      <c r="AD2902" s="4">
        <f>AC2902*(1-Z2902/100)</f>
        <v>0.2414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3552</v>
      </c>
      <c r="B2903" s="2" t="s">
        <v>3536</v>
      </c>
      <c r="C2903" s="2" t="s">
        <v>47</v>
      </c>
      <c r="D2903" s="2" t="s">
        <v>3537</v>
      </c>
      <c r="E2903" s="2" t="s">
        <v>258</v>
      </c>
      <c r="F2903" s="2" t="s">
        <v>50</v>
      </c>
      <c r="G2903" s="2" t="s">
        <v>51</v>
      </c>
      <c r="H2903" s="2" t="s">
        <v>243</v>
      </c>
      <c r="I2903" s="2" t="s">
        <v>161</v>
      </c>
      <c r="J2903" s="2" t="s">
        <v>279</v>
      </c>
      <c r="K2903" s="2" t="s">
        <v>55</v>
      </c>
      <c r="L2903" s="2" t="s">
        <v>51</v>
      </c>
      <c r="M2903" s="2" t="s">
        <v>100</v>
      </c>
      <c r="N2903" s="3">
        <v>142</v>
      </c>
      <c r="O2903" s="3" t="s">
        <v>57</v>
      </c>
      <c r="P2903" s="4">
        <f>IF(O2903="吨",N2903*1000,IF(O2903="万立方米",N2903*10000,""))</f>
        <v>142000.0</v>
      </c>
      <c r="Q2903" s="2" t="s">
        <v>58</v>
      </c>
      <c r="R2903" s="2" t="s">
        <v>59</v>
      </c>
      <c r="S2903" s="2" t="s">
        <v>101</v>
      </c>
      <c r="T2903" s="2" t="s">
        <v>75</v>
      </c>
      <c r="U2903" s="4">
        <f>0.12</f>
        <v>0.12</v>
      </c>
      <c r="V2903" s="2" t="s">
        <v>62</v>
      </c>
      <c r="W2903" s="2" t="s">
        <v>102</v>
      </c>
      <c r="X2903" s="2" t="s">
        <v>64</v>
      </c>
      <c r="Y2903" s="2" t="s">
        <v>65</v>
      </c>
      <c r="Z2903" s="2">
        <v>0</v>
      </c>
      <c r="AA2903" s="2"/>
      <c r="AB2903" s="2"/>
      <c r="AC2903" s="4">
        <f>P2903*U2903/1000000</f>
        <v>0.01704</v>
      </c>
      <c r="AD2903" s="4">
        <f>AC2903*(1-Z2903/100)</f>
        <v>0.01704</v>
      </c>
      <c r="AE2903" s="2" t="s">
        <v>66</v>
      </c>
      <c r="AF2903" s="2" t="s">
        <v>67</v>
      </c>
      <c r="AG2903" s="2" t="s">
        <v>68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3553</v>
      </c>
      <c r="B2904" s="2" t="s">
        <v>3536</v>
      </c>
      <c r="C2904" s="2" t="s">
        <v>47</v>
      </c>
      <c r="D2904" s="2" t="s">
        <v>3537</v>
      </c>
      <c r="E2904" s="2" t="s">
        <v>258</v>
      </c>
      <c r="F2904" s="2" t="s">
        <v>50</v>
      </c>
      <c r="G2904" s="2" t="s">
        <v>51</v>
      </c>
      <c r="H2904" s="2" t="s">
        <v>243</v>
      </c>
      <c r="I2904" s="2"/>
      <c r="J2904" s="2"/>
      <c r="K2904" s="2"/>
      <c r="L2904" s="2"/>
      <c r="M2904" s="2" t="s">
        <v>104</v>
      </c>
      <c r="N2904" s="3"/>
      <c r="O2904" s="3"/>
      <c r="P2904" s="4">
        <v>0.0</v>
      </c>
      <c r="Q2904" s="2" t="s">
        <v>105</v>
      </c>
      <c r="R2904" s="2" t="s">
        <v>106</v>
      </c>
      <c r="S2904" s="2" t="s">
        <v>107</v>
      </c>
      <c r="T2904" s="2" t="s">
        <v>108</v>
      </c>
      <c r="U2904" s="4">
        <f>0.0</f>
        <v>0.0</v>
      </c>
      <c r="V2904" s="2" t="s">
        <v>109</v>
      </c>
      <c r="W2904" s="2" t="s">
        <v>110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111</v>
      </c>
      <c r="AH2904" s="2" t="s">
        <v>69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3554</v>
      </c>
      <c r="B2905" s="2" t="s">
        <v>3555</v>
      </c>
      <c r="C2905" s="2" t="s">
        <v>47</v>
      </c>
      <c r="D2905" s="2" t="s">
        <v>3556</v>
      </c>
      <c r="E2905" s="2" t="s">
        <v>744</v>
      </c>
      <c r="F2905" s="2" t="s">
        <v>228</v>
      </c>
      <c r="G2905" s="2" t="s">
        <v>179</v>
      </c>
      <c r="H2905" s="2" t="s">
        <v>243</v>
      </c>
      <c r="I2905" s="2" t="s">
        <v>53</v>
      </c>
      <c r="J2905" s="2" t="s">
        <v>180</v>
      </c>
      <c r="K2905" s="2" t="s">
        <v>180</v>
      </c>
      <c r="L2905" s="2" t="s">
        <v>181</v>
      </c>
      <c r="M2905" s="2" t="s">
        <v>56</v>
      </c>
      <c r="N2905" s="3">
        <v>550</v>
      </c>
      <c r="O2905" s="3" t="s">
        <v>182</v>
      </c>
      <c r="P2905" s="4">
        <f>IF(O2905="吨",N2905*1000,IF(O2905="万立方米",N2905*10000,""))</f>
        <v>5500000.0</v>
      </c>
      <c r="Q2905" s="2" t="s">
        <v>183</v>
      </c>
      <c r="R2905" s="2" t="s">
        <v>184</v>
      </c>
      <c r="S2905" s="2" t="s">
        <v>185</v>
      </c>
      <c r="T2905" s="2" t="s">
        <v>75</v>
      </c>
      <c r="U2905" s="4">
        <f>0.001</f>
        <v>0.001</v>
      </c>
      <c r="V2905" s="2" t="s">
        <v>186</v>
      </c>
      <c r="W2905" s="2" t="s">
        <v>187</v>
      </c>
      <c r="X2905" s="2" t="s">
        <v>64</v>
      </c>
      <c r="Y2905" s="2" t="s">
        <v>65</v>
      </c>
      <c r="Z2905" s="2">
        <v>0</v>
      </c>
      <c r="AA2905" s="2"/>
      <c r="AB2905" s="2"/>
      <c r="AC2905" s="4">
        <f>P2905*U2905/1000000</f>
        <v>0.0055</v>
      </c>
      <c r="AD2905" s="4">
        <f>AC2905*(1-Z2905/100)</f>
        <v>0.0055</v>
      </c>
      <c r="AE2905" s="2" t="s">
        <v>66</v>
      </c>
      <c r="AF2905" s="2" t="s">
        <v>67</v>
      </c>
      <c r="AG2905" s="2" t="s">
        <v>68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3557</v>
      </c>
      <c r="B2906" s="2" t="s">
        <v>3555</v>
      </c>
      <c r="C2906" s="2" t="s">
        <v>47</v>
      </c>
      <c r="D2906" s="2" t="s">
        <v>3556</v>
      </c>
      <c r="E2906" s="2" t="s">
        <v>744</v>
      </c>
      <c r="F2906" s="2" t="s">
        <v>228</v>
      </c>
      <c r="G2906" s="2" t="s">
        <v>179</v>
      </c>
      <c r="H2906" s="2" t="s">
        <v>243</v>
      </c>
      <c r="I2906" s="2" t="s">
        <v>53</v>
      </c>
      <c r="J2906" s="2" t="s">
        <v>180</v>
      </c>
      <c r="K2906" s="2" t="s">
        <v>180</v>
      </c>
      <c r="L2906" s="2" t="s">
        <v>181</v>
      </c>
      <c r="M2906" s="2" t="s">
        <v>73</v>
      </c>
      <c r="N2906" s="3">
        <v>550</v>
      </c>
      <c r="O2906" s="3" t="s">
        <v>182</v>
      </c>
      <c r="P2906" s="4">
        <f>IF(O2906="吨",N2906*1000,IF(O2906="万立方米",N2906*10000,""))</f>
        <v>5500000.0</v>
      </c>
      <c r="Q2906" s="2" t="s">
        <v>183</v>
      </c>
      <c r="R2906" s="2" t="s">
        <v>184</v>
      </c>
      <c r="S2906" s="2" t="s">
        <v>189</v>
      </c>
      <c r="T2906" s="2" t="s">
        <v>75</v>
      </c>
      <c r="U2906" s="4">
        <f>0.35</f>
        <v>0.35</v>
      </c>
      <c r="V2906" s="2" t="s">
        <v>186</v>
      </c>
      <c r="W2906" s="2" t="s">
        <v>190</v>
      </c>
      <c r="X2906" s="2" t="s">
        <v>64</v>
      </c>
      <c r="Y2906" s="2" t="s">
        <v>65</v>
      </c>
      <c r="Z2906" s="2">
        <v>0</v>
      </c>
      <c r="AA2906" s="2"/>
      <c r="AB2906" s="2"/>
      <c r="AC2906" s="4">
        <f>P2906*U2906/1000000</f>
        <v>1.9249999999999998</v>
      </c>
      <c r="AD2906" s="4">
        <f>AC2906*(1-Z2906/100)</f>
        <v>1.9249999999999998</v>
      </c>
      <c r="AE2906" s="2" t="s">
        <v>66</v>
      </c>
      <c r="AF2906" s="2" t="s">
        <v>67</v>
      </c>
      <c r="AG2906" s="2" t="s">
        <v>68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3558</v>
      </c>
      <c r="B2907" s="2" t="s">
        <v>3555</v>
      </c>
      <c r="C2907" s="2" t="s">
        <v>47</v>
      </c>
      <c r="D2907" s="2" t="s">
        <v>3556</v>
      </c>
      <c r="E2907" s="2" t="s">
        <v>744</v>
      </c>
      <c r="F2907" s="2" t="s">
        <v>228</v>
      </c>
      <c r="G2907" s="2" t="s">
        <v>179</v>
      </c>
      <c r="H2907" s="2" t="s">
        <v>243</v>
      </c>
      <c r="I2907" s="2" t="s">
        <v>53</v>
      </c>
      <c r="J2907" s="2" t="s">
        <v>180</v>
      </c>
      <c r="K2907" s="2" t="s">
        <v>180</v>
      </c>
      <c r="L2907" s="2" t="s">
        <v>181</v>
      </c>
      <c r="M2907" s="2" t="s">
        <v>78</v>
      </c>
      <c r="N2907" s="3">
        <v>550</v>
      </c>
      <c r="O2907" s="3" t="s">
        <v>182</v>
      </c>
      <c r="P2907" s="4">
        <f>IF(O2907="吨",N2907*1000,IF(O2907="万立方米",N2907*10000,""))</f>
        <v>5500000.0</v>
      </c>
      <c r="Q2907" s="2" t="s">
        <v>183</v>
      </c>
      <c r="R2907" s="2" t="s">
        <v>184</v>
      </c>
      <c r="S2907" s="2" t="s">
        <v>192</v>
      </c>
      <c r="T2907" s="2" t="s">
        <v>75</v>
      </c>
      <c r="U2907" s="4">
        <f>1.2</f>
        <v>1.2</v>
      </c>
      <c r="V2907" s="2" t="s">
        <v>186</v>
      </c>
      <c r="W2907" s="2" t="s">
        <v>193</v>
      </c>
      <c r="X2907" s="2" t="s">
        <v>64</v>
      </c>
      <c r="Y2907" s="2" t="s">
        <v>65</v>
      </c>
      <c r="Z2907" s="2">
        <v>0</v>
      </c>
      <c r="AA2907" s="2"/>
      <c r="AB2907" s="2"/>
      <c r="AC2907" s="4">
        <f>P2907*U2907/1000000</f>
        <v>6.6</v>
      </c>
      <c r="AD2907" s="4">
        <f>AC2907*(1-Z2907/100)</f>
        <v>6.6</v>
      </c>
      <c r="AE2907" s="2" t="s">
        <v>66</v>
      </c>
      <c r="AF2907" s="2" t="s">
        <v>67</v>
      </c>
      <c r="AG2907" s="2" t="s">
        <v>68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3559</v>
      </c>
      <c r="B2908" s="2" t="s">
        <v>3555</v>
      </c>
      <c r="C2908" s="2" t="s">
        <v>47</v>
      </c>
      <c r="D2908" s="2" t="s">
        <v>3556</v>
      </c>
      <c r="E2908" s="2" t="s">
        <v>744</v>
      </c>
      <c r="F2908" s="2" t="s">
        <v>228</v>
      </c>
      <c r="G2908" s="2" t="s">
        <v>179</v>
      </c>
      <c r="H2908" s="2" t="s">
        <v>243</v>
      </c>
      <c r="I2908" s="2" t="s">
        <v>53</v>
      </c>
      <c r="J2908" s="2" t="s">
        <v>180</v>
      </c>
      <c r="K2908" s="2" t="s">
        <v>180</v>
      </c>
      <c r="L2908" s="2" t="s">
        <v>181</v>
      </c>
      <c r="M2908" s="2" t="s">
        <v>82</v>
      </c>
      <c r="N2908" s="3">
        <v>550</v>
      </c>
      <c r="O2908" s="3" t="s">
        <v>182</v>
      </c>
      <c r="P2908" s="4">
        <f>IF(O2908="吨",N2908*1000,IF(O2908="万立方米",N2908*10000,""))</f>
        <v>5500000.0</v>
      </c>
      <c r="Q2908" s="2" t="s">
        <v>183</v>
      </c>
      <c r="R2908" s="2" t="s">
        <v>184</v>
      </c>
      <c r="S2908" s="2" t="s">
        <v>195</v>
      </c>
      <c r="T2908" s="2" t="s">
        <v>75</v>
      </c>
      <c r="U2908" s="4">
        <f>0.002</f>
        <v>0.002</v>
      </c>
      <c r="V2908" s="2" t="s">
        <v>186</v>
      </c>
      <c r="W2908" s="2" t="s">
        <v>196</v>
      </c>
      <c r="X2908" s="2" t="s">
        <v>64</v>
      </c>
      <c r="Y2908" s="2" t="s">
        <v>65</v>
      </c>
      <c r="Z2908" s="2">
        <v>0</v>
      </c>
      <c r="AA2908" s="2"/>
      <c r="AB2908" s="2"/>
      <c r="AC2908" s="4">
        <f>P2908*U2908/1000000</f>
        <v>0.011</v>
      </c>
      <c r="AD2908" s="4">
        <f>AC2908*(1-Z2908/100)</f>
        <v>0.011</v>
      </c>
      <c r="AE2908" s="2" t="s">
        <v>66</v>
      </c>
      <c r="AF2908" s="2" t="s">
        <v>67</v>
      </c>
      <c r="AG2908" s="2" t="s">
        <v>68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3560</v>
      </c>
      <c r="B2909" s="2" t="s">
        <v>3555</v>
      </c>
      <c r="C2909" s="2" t="s">
        <v>47</v>
      </c>
      <c r="D2909" s="2" t="s">
        <v>3556</v>
      </c>
      <c r="E2909" s="2" t="s">
        <v>744</v>
      </c>
      <c r="F2909" s="2" t="s">
        <v>228</v>
      </c>
      <c r="G2909" s="2" t="s">
        <v>179</v>
      </c>
      <c r="H2909" s="2" t="s">
        <v>243</v>
      </c>
      <c r="I2909" s="2" t="s">
        <v>53</v>
      </c>
      <c r="J2909" s="2" t="s">
        <v>180</v>
      </c>
      <c r="K2909" s="2" t="s">
        <v>180</v>
      </c>
      <c r="L2909" s="2" t="s">
        <v>181</v>
      </c>
      <c r="M2909" s="2" t="s">
        <v>86</v>
      </c>
      <c r="N2909" s="3">
        <v>550</v>
      </c>
      <c r="O2909" s="3" t="s">
        <v>182</v>
      </c>
      <c r="P2909" s="4">
        <f>IF(O2909="吨",N2909*1000,IF(O2909="万立方米",N2909*10000,""))</f>
        <v>5500000.0</v>
      </c>
      <c r="Q2909" s="2" t="s">
        <v>183</v>
      </c>
      <c r="R2909" s="2" t="s">
        <v>184</v>
      </c>
      <c r="S2909" s="2" t="s">
        <v>198</v>
      </c>
      <c r="T2909" s="2" t="s">
        <v>75</v>
      </c>
      <c r="U2909" s="4">
        <f>0.01</f>
        <v>0.01</v>
      </c>
      <c r="V2909" s="2" t="s">
        <v>186</v>
      </c>
      <c r="W2909" s="2" t="s">
        <v>199</v>
      </c>
      <c r="X2909" s="2" t="s">
        <v>64</v>
      </c>
      <c r="Y2909" s="2" t="s">
        <v>65</v>
      </c>
      <c r="Z2909" s="2">
        <v>0</v>
      </c>
      <c r="AA2909" s="2"/>
      <c r="AB2909" s="2"/>
      <c r="AC2909" s="4">
        <f>P2909*U2909/1000000</f>
        <v>0.055</v>
      </c>
      <c r="AD2909" s="4">
        <f>AC2910*(1-AA2909/100)+(AC2909-AC2910)*(1-AB2909/100)</f>
        <v>0.055</v>
      </c>
      <c r="AE2909" s="2" t="s">
        <v>66</v>
      </c>
      <c r="AF2909" s="2" t="s">
        <v>67</v>
      </c>
      <c r="AG2909" s="2" t="s">
        <v>68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3561</v>
      </c>
      <c r="B2910" s="2" t="s">
        <v>3555</v>
      </c>
      <c r="C2910" s="2" t="s">
        <v>47</v>
      </c>
      <c r="D2910" s="2" t="s">
        <v>3556</v>
      </c>
      <c r="E2910" s="2" t="s">
        <v>744</v>
      </c>
      <c r="F2910" s="2" t="s">
        <v>228</v>
      </c>
      <c r="G2910" s="2" t="s">
        <v>179</v>
      </c>
      <c r="H2910" s="2" t="s">
        <v>243</v>
      </c>
      <c r="I2910" s="2" t="s">
        <v>53</v>
      </c>
      <c r="J2910" s="2" t="s">
        <v>180</v>
      </c>
      <c r="K2910" s="2" t="s">
        <v>180</v>
      </c>
      <c r="L2910" s="2" t="s">
        <v>181</v>
      </c>
      <c r="M2910" s="2" t="s">
        <v>91</v>
      </c>
      <c r="N2910" s="3">
        <v>550</v>
      </c>
      <c r="O2910" s="3" t="s">
        <v>182</v>
      </c>
      <c r="P2910" s="4">
        <f>IF(O2910="吨",N2910*1000,IF(O2910="万立方米",N2910*10000,""))</f>
        <v>5500000.0</v>
      </c>
      <c r="Q2910" s="2" t="s">
        <v>183</v>
      </c>
      <c r="R2910" s="2" t="s">
        <v>184</v>
      </c>
      <c r="S2910" s="2" t="s">
        <v>201</v>
      </c>
      <c r="T2910" s="2" t="s">
        <v>75</v>
      </c>
      <c r="U2910" s="4">
        <f>0.005</f>
        <v>0.005</v>
      </c>
      <c r="V2910" s="2" t="s">
        <v>186</v>
      </c>
      <c r="W2910" s="2" t="s">
        <v>202</v>
      </c>
      <c r="X2910" s="2" t="s">
        <v>64</v>
      </c>
      <c r="Y2910" s="2" t="s">
        <v>65</v>
      </c>
      <c r="Z2910" s="2">
        <v>0</v>
      </c>
      <c r="AA2910" s="2"/>
      <c r="AB2910" s="2"/>
      <c r="AC2910" s="4">
        <f>P2910*U2910/1000000</f>
        <v>0.0275</v>
      </c>
      <c r="AD2910" s="4">
        <f>AC2910*(1-Z2910/100)</f>
        <v>0.0275</v>
      </c>
      <c r="AE2910" s="2" t="s">
        <v>66</v>
      </c>
      <c r="AF2910" s="2" t="s">
        <v>67</v>
      </c>
      <c r="AG2910" s="2" t="s">
        <v>68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3562</v>
      </c>
      <c r="B2911" s="2" t="s">
        <v>3555</v>
      </c>
      <c r="C2911" s="2" t="s">
        <v>47</v>
      </c>
      <c r="D2911" s="2" t="s">
        <v>3556</v>
      </c>
      <c r="E2911" s="2" t="s">
        <v>744</v>
      </c>
      <c r="F2911" s="2" t="s">
        <v>228</v>
      </c>
      <c r="G2911" s="2" t="s">
        <v>179</v>
      </c>
      <c r="H2911" s="2" t="s">
        <v>243</v>
      </c>
      <c r="I2911" s="2" t="s">
        <v>53</v>
      </c>
      <c r="J2911" s="2" t="s">
        <v>180</v>
      </c>
      <c r="K2911" s="2" t="s">
        <v>180</v>
      </c>
      <c r="L2911" s="2" t="s">
        <v>181</v>
      </c>
      <c r="M2911" s="2" t="s">
        <v>95</v>
      </c>
      <c r="N2911" s="3">
        <v>550</v>
      </c>
      <c r="O2911" s="3" t="s">
        <v>182</v>
      </c>
      <c r="P2911" s="4">
        <f>IF(O2911="吨",N2911*1000,IF(O2911="万立方米",N2911*10000,""))</f>
        <v>5500000.0</v>
      </c>
      <c r="Q2911" s="2" t="s">
        <v>183</v>
      </c>
      <c r="R2911" s="2" t="s">
        <v>184</v>
      </c>
      <c r="S2911" s="2" t="s">
        <v>204</v>
      </c>
      <c r="T2911" s="2" t="s">
        <v>75</v>
      </c>
      <c r="U2911" s="4">
        <f>0.005</f>
        <v>0.005</v>
      </c>
      <c r="V2911" s="2" t="s">
        <v>186</v>
      </c>
      <c r="W2911" s="2" t="s">
        <v>205</v>
      </c>
      <c r="X2911" s="2" t="s">
        <v>64</v>
      </c>
      <c r="Y2911" s="2" t="s">
        <v>65</v>
      </c>
      <c r="Z2911" s="2">
        <v>0</v>
      </c>
      <c r="AA2911" s="2"/>
      <c r="AB2911" s="2"/>
      <c r="AC2911" s="4">
        <f>P2911*U2911/1000000</f>
        <v>0.0275</v>
      </c>
      <c r="AD2911" s="4">
        <f>AC2911*(1-Z2911/100)</f>
        <v>0.0275</v>
      </c>
      <c r="AE2911" s="2" t="s">
        <v>66</v>
      </c>
      <c r="AF2911" s="2" t="s">
        <v>67</v>
      </c>
      <c r="AG2911" s="2" t="s">
        <v>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3563</v>
      </c>
      <c r="B2912" s="2" t="s">
        <v>3555</v>
      </c>
      <c r="C2912" s="2" t="s">
        <v>47</v>
      </c>
      <c r="D2912" s="2" t="s">
        <v>3556</v>
      </c>
      <c r="E2912" s="2" t="s">
        <v>744</v>
      </c>
      <c r="F2912" s="2" t="s">
        <v>228</v>
      </c>
      <c r="G2912" s="2" t="s">
        <v>179</v>
      </c>
      <c r="H2912" s="2" t="s">
        <v>243</v>
      </c>
      <c r="I2912" s="2" t="s">
        <v>53</v>
      </c>
      <c r="J2912" s="2" t="s">
        <v>180</v>
      </c>
      <c r="K2912" s="2" t="s">
        <v>180</v>
      </c>
      <c r="L2912" s="2" t="s">
        <v>181</v>
      </c>
      <c r="M2912" s="2" t="s">
        <v>100</v>
      </c>
      <c r="N2912" s="3">
        <v>550</v>
      </c>
      <c r="O2912" s="3" t="s">
        <v>182</v>
      </c>
      <c r="P2912" s="4">
        <f>IF(O2912="吨",N2912*1000,IF(O2912="万立方米",N2912*10000,""))</f>
        <v>5500000.0</v>
      </c>
      <c r="Q2912" s="2" t="s">
        <v>183</v>
      </c>
      <c r="R2912" s="2" t="s">
        <v>184</v>
      </c>
      <c r="S2912" s="2" t="s">
        <v>207</v>
      </c>
      <c r="T2912" s="2" t="s">
        <v>75</v>
      </c>
      <c r="U2912" s="4">
        <f>0.02</f>
        <v>0.02</v>
      </c>
      <c r="V2912" s="2" t="s">
        <v>186</v>
      </c>
      <c r="W2912" s="2" t="s">
        <v>208</v>
      </c>
      <c r="X2912" s="2" t="s">
        <v>64</v>
      </c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68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3564</v>
      </c>
      <c r="B2913" s="2" t="s">
        <v>3555</v>
      </c>
      <c r="C2913" s="2" t="s">
        <v>47</v>
      </c>
      <c r="D2913" s="2" t="s">
        <v>3556</v>
      </c>
      <c r="E2913" s="2" t="s">
        <v>744</v>
      </c>
      <c r="F2913" s="2" t="s">
        <v>228</v>
      </c>
      <c r="G2913" s="2" t="s">
        <v>179</v>
      </c>
      <c r="H2913" s="2" t="s">
        <v>243</v>
      </c>
      <c r="I2913" s="2"/>
      <c r="J2913" s="2"/>
      <c r="K2913" s="2" t="s">
        <v>147</v>
      </c>
      <c r="L2913" s="2" t="s">
        <v>148</v>
      </c>
      <c r="M2913" s="2" t="s">
        <v>104</v>
      </c>
      <c r="N2913" s="3"/>
      <c r="O2913" s="3"/>
      <c r="P2913" s="2"/>
      <c r="Q2913" s="2" t="s">
        <v>105</v>
      </c>
      <c r="R2913" s="2" t="s">
        <v>106</v>
      </c>
      <c r="S2913" s="2" t="s">
        <v>107</v>
      </c>
      <c r="T2913" s="2" t="s">
        <v>108</v>
      </c>
      <c r="U2913" s="2"/>
      <c r="V2913" s="2" t="s">
        <v>109</v>
      </c>
      <c r="W2913" s="2" t="s">
        <v>110</v>
      </c>
      <c r="X2913" s="2"/>
      <c r="Y2913" s="2" t="s">
        <v>65</v>
      </c>
      <c r="Z2913" s="2">
        <v>0</v>
      </c>
      <c r="AA2913" s="2"/>
      <c r="AB2913" s="2"/>
      <c r="AC2913" s="2"/>
      <c r="AD2913" s="2"/>
      <c r="AE2913" s="2" t="s">
        <v>123</v>
      </c>
      <c r="AF2913" s="2" t="s">
        <v>222</v>
      </c>
      <c r="AG2913" s="2" t="s">
        <v>223</v>
      </c>
      <c r="AH2913" s="2" t="s">
        <v>69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3565</v>
      </c>
      <c r="B2914" s="2" t="s">
        <v>3566</v>
      </c>
      <c r="C2914" s="2" t="s">
        <v>47</v>
      </c>
      <c r="D2914" s="2" t="s">
        <v>487</v>
      </c>
      <c r="E2914" s="2" t="s">
        <v>213</v>
      </c>
      <c r="F2914" s="2" t="s">
        <v>228</v>
      </c>
      <c r="G2914" s="2" t="s">
        <v>117</v>
      </c>
      <c r="H2914" s="2" t="s">
        <v>138</v>
      </c>
      <c r="I2914" s="2" t="s">
        <v>53</v>
      </c>
      <c r="J2914" s="2" t="s">
        <v>230</v>
      </c>
      <c r="K2914" s="2" t="s">
        <v>55</v>
      </c>
      <c r="L2914" s="2" t="s">
        <v>51</v>
      </c>
      <c r="M2914" s="2" t="s">
        <v>56</v>
      </c>
      <c r="N2914" s="3">
        <v>68086.265</v>
      </c>
      <c r="O2914" s="3" t="s">
        <v>57</v>
      </c>
      <c r="P2914" s="4">
        <f>IF(O2914="吨",N2914*1000,IF(O2914="万立方米",N2914*10000,""))</f>
        <v>68086265.0</v>
      </c>
      <c r="Q2914" s="2" t="s">
        <v>58</v>
      </c>
      <c r="R2914" s="2" t="s">
        <v>59</v>
      </c>
      <c r="S2914" s="2" t="s">
        <v>60</v>
      </c>
      <c r="T2914" s="2" t="s">
        <v>61</v>
      </c>
      <c r="U2914" s="4">
        <f>0.06</f>
        <v>0.06</v>
      </c>
      <c r="V2914" s="2" t="s">
        <v>62</v>
      </c>
      <c r="W2914" s="2" t="s">
        <v>63</v>
      </c>
      <c r="X2914" s="2" t="s">
        <v>64</v>
      </c>
      <c r="Y2914" s="2" t="s">
        <v>65</v>
      </c>
      <c r="Z2914" s="2">
        <v>0</v>
      </c>
      <c r="AA2914" s="2"/>
      <c r="AB2914" s="2"/>
      <c r="AC2914" s="4">
        <f>P2914*U2914/1000000</f>
        <v>4.0851759</v>
      </c>
      <c r="AD2914" s="4">
        <f>AC2914*(1-Z2914/100)</f>
        <v>4.0851759</v>
      </c>
      <c r="AE2914" s="2" t="s">
        <v>66</v>
      </c>
      <c r="AF2914" s="2" t="s">
        <v>67</v>
      </c>
      <c r="AG2914" s="2" t="s">
        <v>68</v>
      </c>
      <c r="AH2914" s="2" t="s">
        <v>69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3567</v>
      </c>
      <c r="B2915" s="2" t="s">
        <v>3566</v>
      </c>
      <c r="C2915" s="2" t="s">
        <v>47</v>
      </c>
      <c r="D2915" s="2" t="s">
        <v>487</v>
      </c>
      <c r="E2915" s="2" t="s">
        <v>213</v>
      </c>
      <c r="F2915" s="2" t="s">
        <v>228</v>
      </c>
      <c r="G2915" s="2" t="s">
        <v>117</v>
      </c>
      <c r="H2915" s="2" t="s">
        <v>138</v>
      </c>
      <c r="I2915" s="2" t="s">
        <v>53</v>
      </c>
      <c r="J2915" s="2" t="s">
        <v>230</v>
      </c>
      <c r="K2915" s="2" t="s">
        <v>55</v>
      </c>
      <c r="L2915" s="2" t="s">
        <v>51</v>
      </c>
      <c r="M2915" s="2" t="s">
        <v>73</v>
      </c>
      <c r="N2915" s="3">
        <v>68086.265</v>
      </c>
      <c r="O2915" s="3" t="s">
        <v>57</v>
      </c>
      <c r="P2915" s="4">
        <f>IF(O2915="吨",N2915*1000,IF(O2915="万立方米",N2915*10000,""))</f>
        <v>68086265.0</v>
      </c>
      <c r="Q2915" s="2" t="s">
        <v>58</v>
      </c>
      <c r="R2915" s="2" t="s">
        <v>59</v>
      </c>
      <c r="S2915" s="2" t="s">
        <v>74</v>
      </c>
      <c r="T2915" s="2" t="s">
        <v>75</v>
      </c>
      <c r="U2915" s="4">
        <f>1.5</f>
        <v>1.5</v>
      </c>
      <c r="V2915" s="2" t="s">
        <v>62</v>
      </c>
      <c r="W2915" s="2" t="s">
        <v>76</v>
      </c>
      <c r="X2915" s="2" t="s">
        <v>64</v>
      </c>
      <c r="Y2915" s="2" t="s">
        <v>65</v>
      </c>
      <c r="Z2915" s="2">
        <v>0</v>
      </c>
      <c r="AA2915" s="2"/>
      <c r="AB2915" s="2"/>
      <c r="AC2915" s="4">
        <f>P2915*U2915/1000000</f>
        <v>102.1293975</v>
      </c>
      <c r="AD2915" s="4">
        <f>AC2915*(1-Z2915/100)</f>
        <v>102.1293975</v>
      </c>
      <c r="AE2915" s="2" t="s">
        <v>66</v>
      </c>
      <c r="AF2915" s="2" t="s">
        <v>67</v>
      </c>
      <c r="AG2915" s="2" t="s">
        <v>68</v>
      </c>
      <c r="AH2915" s="2" t="s">
        <v>69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3568</v>
      </c>
      <c r="B2916" s="2" t="s">
        <v>3566</v>
      </c>
      <c r="C2916" s="2" t="s">
        <v>47</v>
      </c>
      <c r="D2916" s="2" t="s">
        <v>487</v>
      </c>
      <c r="E2916" s="2" t="s">
        <v>213</v>
      </c>
      <c r="F2916" s="2" t="s">
        <v>228</v>
      </c>
      <c r="G2916" s="2" t="s">
        <v>117</v>
      </c>
      <c r="H2916" s="2" t="s">
        <v>138</v>
      </c>
      <c r="I2916" s="2" t="s">
        <v>53</v>
      </c>
      <c r="J2916" s="2" t="s">
        <v>230</v>
      </c>
      <c r="K2916" s="2" t="s">
        <v>55</v>
      </c>
      <c r="L2916" s="2" t="s">
        <v>51</v>
      </c>
      <c r="M2916" s="2" t="s">
        <v>78</v>
      </c>
      <c r="N2916" s="3">
        <v>68086.265</v>
      </c>
      <c r="O2916" s="3" t="s">
        <v>57</v>
      </c>
      <c r="P2916" s="4">
        <f>IF(O2916="吨",N2916*1000,IF(O2916="万立方米",N2916*10000,""))</f>
        <v>68086265.0</v>
      </c>
      <c r="Q2916" s="2" t="s">
        <v>58</v>
      </c>
      <c r="R2916" s="2" t="s">
        <v>59</v>
      </c>
      <c r="S2916" s="2" t="s">
        <v>79</v>
      </c>
      <c r="T2916" s="2" t="s">
        <v>75</v>
      </c>
      <c r="U2916" s="4">
        <f>6.0</f>
        <v>6.0</v>
      </c>
      <c r="V2916" s="2" t="s">
        <v>62</v>
      </c>
      <c r="W2916" s="2" t="s">
        <v>80</v>
      </c>
      <c r="X2916" s="2" t="s">
        <v>64</v>
      </c>
      <c r="Y2916" s="2" t="s">
        <v>65</v>
      </c>
      <c r="Z2916" s="2">
        <v>0</v>
      </c>
      <c r="AA2916" s="2"/>
      <c r="AB2916" s="2"/>
      <c r="AC2916" s="4">
        <f>P2916*U2916/1000000</f>
        <v>408.51759</v>
      </c>
      <c r="AD2916" s="4">
        <f>AC2916*(1-Z2916/100)</f>
        <v>408.51759</v>
      </c>
      <c r="AE2916" s="2" t="s">
        <v>66</v>
      </c>
      <c r="AF2916" s="2" t="s">
        <v>67</v>
      </c>
      <c r="AG2916" s="2" t="s">
        <v>68</v>
      </c>
      <c r="AH2916" s="2" t="s">
        <v>69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3569</v>
      </c>
      <c r="B2917" s="2" t="s">
        <v>3566</v>
      </c>
      <c r="C2917" s="2" t="s">
        <v>47</v>
      </c>
      <c r="D2917" s="2" t="s">
        <v>487</v>
      </c>
      <c r="E2917" s="2" t="s">
        <v>213</v>
      </c>
      <c r="F2917" s="2" t="s">
        <v>228</v>
      </c>
      <c r="G2917" s="2" t="s">
        <v>117</v>
      </c>
      <c r="H2917" s="2" t="s">
        <v>138</v>
      </c>
      <c r="I2917" s="2" t="s">
        <v>53</v>
      </c>
      <c r="J2917" s="2" t="s">
        <v>230</v>
      </c>
      <c r="K2917" s="2" t="s">
        <v>55</v>
      </c>
      <c r="L2917" s="2" t="s">
        <v>51</v>
      </c>
      <c r="M2917" s="2" t="s">
        <v>82</v>
      </c>
      <c r="N2917" s="3">
        <v>68086.265</v>
      </c>
      <c r="O2917" s="3" t="s">
        <v>57</v>
      </c>
      <c r="P2917" s="4">
        <f>IF(O2917="吨",N2917*1000,IF(O2917="万立方米",N2917*10000,""))</f>
        <v>68086265.0</v>
      </c>
      <c r="Q2917" s="2" t="s">
        <v>58</v>
      </c>
      <c r="R2917" s="2" t="s">
        <v>59</v>
      </c>
      <c r="S2917" s="2" t="s">
        <v>83</v>
      </c>
      <c r="T2917" s="2" t="s">
        <v>61</v>
      </c>
      <c r="U2917" s="4">
        <f>0.35</f>
        <v>0.35</v>
      </c>
      <c r="V2917" s="2" t="s">
        <v>62</v>
      </c>
      <c r="W2917" s="2" t="s">
        <v>84</v>
      </c>
      <c r="X2917" s="2" t="s">
        <v>64</v>
      </c>
      <c r="Y2917" s="2" t="s">
        <v>65</v>
      </c>
      <c r="Z2917" s="2">
        <v>0</v>
      </c>
      <c r="AA2917" s="2"/>
      <c r="AB2917" s="2"/>
      <c r="AC2917" s="4">
        <f>P2917*U2917/1000000</f>
        <v>23.83019275</v>
      </c>
      <c r="AD2917" s="4">
        <f>AC2917*(1-Z2917/100)</f>
        <v>23.83019275</v>
      </c>
      <c r="AE2917" s="2" t="s">
        <v>66</v>
      </c>
      <c r="AF2917" s="2" t="s">
        <v>67</v>
      </c>
      <c r="AG2917" s="2" t="s">
        <v>68</v>
      </c>
      <c r="AH2917" s="2" t="s">
        <v>69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3570</v>
      </c>
      <c r="B2918" s="2" t="s">
        <v>3566</v>
      </c>
      <c r="C2918" s="2" t="s">
        <v>47</v>
      </c>
      <c r="D2918" s="2" t="s">
        <v>487</v>
      </c>
      <c r="E2918" s="2" t="s">
        <v>213</v>
      </c>
      <c r="F2918" s="2" t="s">
        <v>228</v>
      </c>
      <c r="G2918" s="2" t="s">
        <v>117</v>
      </c>
      <c r="H2918" s="2" t="s">
        <v>138</v>
      </c>
      <c r="I2918" s="2" t="s">
        <v>53</v>
      </c>
      <c r="J2918" s="2" t="s">
        <v>230</v>
      </c>
      <c r="K2918" s="2" t="s">
        <v>55</v>
      </c>
      <c r="L2918" s="2" t="s">
        <v>51</v>
      </c>
      <c r="M2918" s="2" t="s">
        <v>86</v>
      </c>
      <c r="N2918" s="3">
        <v>68086.265</v>
      </c>
      <c r="O2918" s="3" t="s">
        <v>57</v>
      </c>
      <c r="P2918" s="4">
        <f>IF(O2918="吨",N2918*1000,IF(O2918="万立方米",N2918*10000,""))</f>
        <v>68086265.0</v>
      </c>
      <c r="Q2918" s="2" t="s">
        <v>58</v>
      </c>
      <c r="R2918" s="2" t="s">
        <v>59</v>
      </c>
      <c r="S2918" s="2" t="s">
        <v>87</v>
      </c>
      <c r="T2918" s="2" t="s">
        <v>88</v>
      </c>
      <c r="U2918" s="4">
        <f>0.75</f>
        <v>0.75</v>
      </c>
      <c r="V2918" s="2" t="s">
        <v>62</v>
      </c>
      <c r="W2918" s="2" t="s">
        <v>89</v>
      </c>
      <c r="X2918" s="2" t="s">
        <v>64</v>
      </c>
      <c r="Y2918" s="2" t="s">
        <v>65</v>
      </c>
      <c r="Z2918" s="2">
        <v>0</v>
      </c>
      <c r="AA2918" s="2"/>
      <c r="AB2918" s="2"/>
      <c r="AC2918" s="4">
        <f>P2918*U2918/1000000</f>
        <v>51.06469875</v>
      </c>
      <c r="AD2918" s="4">
        <f>AC2919*(1-AA2918/100)+(AC2918-AC2919)*(1-AB2918/100)</f>
        <v>51.06469875</v>
      </c>
      <c r="AE2918" s="2" t="s">
        <v>66</v>
      </c>
      <c r="AF2918" s="2" t="s">
        <v>67</v>
      </c>
      <c r="AG2918" s="2" t="s">
        <v>68</v>
      </c>
      <c r="AH2918" s="2" t="s">
        <v>69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3571</v>
      </c>
      <c r="B2919" s="2" t="s">
        <v>3566</v>
      </c>
      <c r="C2919" s="2" t="s">
        <v>47</v>
      </c>
      <c r="D2919" s="2" t="s">
        <v>487</v>
      </c>
      <c r="E2919" s="2" t="s">
        <v>213</v>
      </c>
      <c r="F2919" s="2" t="s">
        <v>228</v>
      </c>
      <c r="G2919" s="2" t="s">
        <v>117</v>
      </c>
      <c r="H2919" s="2" t="s">
        <v>138</v>
      </c>
      <c r="I2919" s="2" t="s">
        <v>53</v>
      </c>
      <c r="J2919" s="2" t="s">
        <v>230</v>
      </c>
      <c r="K2919" s="2" t="s">
        <v>55</v>
      </c>
      <c r="L2919" s="2" t="s">
        <v>51</v>
      </c>
      <c r="M2919" s="2" t="s">
        <v>91</v>
      </c>
      <c r="N2919" s="3">
        <v>68086.265</v>
      </c>
      <c r="O2919" s="3" t="s">
        <v>57</v>
      </c>
      <c r="P2919" s="4">
        <f>IF(O2919="吨",N2919*1000,IF(O2919="万立方米",N2919*10000,""))</f>
        <v>68086265.0</v>
      </c>
      <c r="Q2919" s="2" t="s">
        <v>58</v>
      </c>
      <c r="R2919" s="2" t="s">
        <v>59</v>
      </c>
      <c r="S2919" s="2" t="s">
        <v>92</v>
      </c>
      <c r="T2919" s="2" t="s">
        <v>88</v>
      </c>
      <c r="U2919" s="4">
        <f>0.75</f>
        <v>0.75</v>
      </c>
      <c r="V2919" s="2" t="s">
        <v>62</v>
      </c>
      <c r="W2919" s="2" t="s">
        <v>93</v>
      </c>
      <c r="X2919" s="2" t="s">
        <v>64</v>
      </c>
      <c r="Y2919" s="2" t="s">
        <v>65</v>
      </c>
      <c r="Z2919" s="2">
        <v>0</v>
      </c>
      <c r="AA2919" s="2"/>
      <c r="AB2919" s="2"/>
      <c r="AC2919" s="4">
        <f>P2919*U2919/1000000</f>
        <v>51.06469875</v>
      </c>
      <c r="AD2919" s="4">
        <f>AC2919*(1-Z2919/100)</f>
        <v>51.06469875</v>
      </c>
      <c r="AE2919" s="2" t="s">
        <v>66</v>
      </c>
      <c r="AF2919" s="2" t="s">
        <v>67</v>
      </c>
      <c r="AG2919" s="2" t="s">
        <v>68</v>
      </c>
      <c r="AH2919" s="2" t="s">
        <v>69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3572</v>
      </c>
      <c r="B2920" s="2" t="s">
        <v>3566</v>
      </c>
      <c r="C2920" s="2" t="s">
        <v>47</v>
      </c>
      <c r="D2920" s="2" t="s">
        <v>487</v>
      </c>
      <c r="E2920" s="2" t="s">
        <v>213</v>
      </c>
      <c r="F2920" s="2" t="s">
        <v>228</v>
      </c>
      <c r="G2920" s="2" t="s">
        <v>117</v>
      </c>
      <c r="H2920" s="2" t="s">
        <v>138</v>
      </c>
      <c r="I2920" s="2" t="s">
        <v>53</v>
      </c>
      <c r="J2920" s="2" t="s">
        <v>230</v>
      </c>
      <c r="K2920" s="2" t="s">
        <v>55</v>
      </c>
      <c r="L2920" s="2" t="s">
        <v>51</v>
      </c>
      <c r="M2920" s="2" t="s">
        <v>95</v>
      </c>
      <c r="N2920" s="3">
        <v>68086.265</v>
      </c>
      <c r="O2920" s="3" t="s">
        <v>57</v>
      </c>
      <c r="P2920" s="4">
        <f>IF(O2920="吨",N2920*1000,IF(O2920="万立方米",N2920*10000,""))</f>
        <v>68086265.0</v>
      </c>
      <c r="Q2920" s="2" t="s">
        <v>58</v>
      </c>
      <c r="R2920" s="2" t="s">
        <v>59</v>
      </c>
      <c r="S2920" s="2" t="s">
        <v>96</v>
      </c>
      <c r="T2920" s="2" t="s">
        <v>97</v>
      </c>
      <c r="U2920" s="4">
        <f>1.7</f>
        <v>1.7</v>
      </c>
      <c r="V2920" s="2" t="s">
        <v>62</v>
      </c>
      <c r="W2920" s="2" t="s">
        <v>98</v>
      </c>
      <c r="X2920" s="2" t="s">
        <v>64</v>
      </c>
      <c r="Y2920" s="2" t="s">
        <v>65</v>
      </c>
      <c r="Z2920" s="2">
        <v>0</v>
      </c>
      <c r="AA2920" s="2"/>
      <c r="AB2920" s="2"/>
      <c r="AC2920" s="4">
        <f>P2920*U2920/1000000</f>
        <v>115.7466505</v>
      </c>
      <c r="AD2920" s="4">
        <f>AC2920*(1-Z2920/100)</f>
        <v>115.7466505</v>
      </c>
      <c r="AE2920" s="2" t="s">
        <v>66</v>
      </c>
      <c r="AF2920" s="2" t="s">
        <v>67</v>
      </c>
      <c r="AG2920" s="2" t="s">
        <v>68</v>
      </c>
      <c r="AH2920" s="2" t="s">
        <v>69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3573</v>
      </c>
      <c r="B2921" s="2" t="s">
        <v>3566</v>
      </c>
      <c r="C2921" s="2" t="s">
        <v>47</v>
      </c>
      <c r="D2921" s="2" t="s">
        <v>487</v>
      </c>
      <c r="E2921" s="2" t="s">
        <v>213</v>
      </c>
      <c r="F2921" s="2" t="s">
        <v>228</v>
      </c>
      <c r="G2921" s="2" t="s">
        <v>117</v>
      </c>
      <c r="H2921" s="2" t="s">
        <v>138</v>
      </c>
      <c r="I2921" s="2" t="s">
        <v>53</v>
      </c>
      <c r="J2921" s="2" t="s">
        <v>230</v>
      </c>
      <c r="K2921" s="2" t="s">
        <v>55</v>
      </c>
      <c r="L2921" s="2" t="s">
        <v>51</v>
      </c>
      <c r="M2921" s="2" t="s">
        <v>100</v>
      </c>
      <c r="N2921" s="3">
        <v>68086.265</v>
      </c>
      <c r="O2921" s="3" t="s">
        <v>57</v>
      </c>
      <c r="P2921" s="4">
        <f>IF(O2921="吨",N2921*1000,IF(O2921="万立方米",N2921*10000,""))</f>
        <v>68086265.0</v>
      </c>
      <c r="Q2921" s="2" t="s">
        <v>58</v>
      </c>
      <c r="R2921" s="2" t="s">
        <v>59</v>
      </c>
      <c r="S2921" s="2" t="s">
        <v>101</v>
      </c>
      <c r="T2921" s="2" t="s">
        <v>75</v>
      </c>
      <c r="U2921" s="4">
        <f>0.12</f>
        <v>0.12</v>
      </c>
      <c r="V2921" s="2" t="s">
        <v>62</v>
      </c>
      <c r="W2921" s="2" t="s">
        <v>102</v>
      </c>
      <c r="X2921" s="2" t="s">
        <v>64</v>
      </c>
      <c r="Y2921" s="2" t="s">
        <v>65</v>
      </c>
      <c r="Z2921" s="2">
        <v>0</v>
      </c>
      <c r="AA2921" s="2"/>
      <c r="AB2921" s="2"/>
      <c r="AC2921" s="4">
        <f>P2921*U2921/1000000</f>
        <v>8.1703518</v>
      </c>
      <c r="AD2921" s="4">
        <f>AC2921*(1-Z2921/100)</f>
        <v>8.1703518</v>
      </c>
      <c r="AE2921" s="2" t="s">
        <v>66</v>
      </c>
      <c r="AF2921" s="2" t="s">
        <v>67</v>
      </c>
      <c r="AG2921" s="2" t="s">
        <v>68</v>
      </c>
      <c r="AH2921" s="2" t="s">
        <v>69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3574</v>
      </c>
      <c r="B2922" s="2" t="s">
        <v>3566</v>
      </c>
      <c r="C2922" s="2" t="s">
        <v>47</v>
      </c>
      <c r="D2922" s="2" t="s">
        <v>487</v>
      </c>
      <c r="E2922" s="2" t="s">
        <v>213</v>
      </c>
      <c r="F2922" s="2" t="s">
        <v>228</v>
      </c>
      <c r="G2922" s="2" t="s">
        <v>117</v>
      </c>
      <c r="H2922" s="2" t="s">
        <v>138</v>
      </c>
      <c r="I2922" s="2"/>
      <c r="J2922" s="2"/>
      <c r="K2922" s="2" t="s">
        <v>147</v>
      </c>
      <c r="L2922" s="2" t="s">
        <v>253</v>
      </c>
      <c r="M2922" s="2" t="s">
        <v>104</v>
      </c>
      <c r="N2922" s="3"/>
      <c r="O2922" s="3"/>
      <c r="P2922" s="2"/>
      <c r="Q2922" s="2" t="s">
        <v>105</v>
      </c>
      <c r="R2922" s="2" t="s">
        <v>106</v>
      </c>
      <c r="S2922" s="2" t="s">
        <v>107</v>
      </c>
      <c r="T2922" s="2" t="s">
        <v>108</v>
      </c>
      <c r="U2922" s="2"/>
      <c r="V2922" s="2" t="s">
        <v>109</v>
      </c>
      <c r="W2922" s="2" t="s">
        <v>110</v>
      </c>
      <c r="X2922" s="2"/>
      <c r="Y2922" s="2" t="s">
        <v>65</v>
      </c>
      <c r="Z2922" s="2">
        <v>0</v>
      </c>
      <c r="AA2922" s="2"/>
      <c r="AB2922" s="2"/>
      <c r="AC2922" s="2"/>
      <c r="AD2922" s="2"/>
      <c r="AE2922" s="2" t="s">
        <v>123</v>
      </c>
      <c r="AF2922" s="2" t="s">
        <v>222</v>
      </c>
      <c r="AG2922" s="2" t="s">
        <v>223</v>
      </c>
      <c r="AH2922" s="2" t="s">
        <v>69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3575</v>
      </c>
      <c r="B2923" s="2" t="s">
        <v>3576</v>
      </c>
      <c r="C2923" s="2" t="s">
        <v>47</v>
      </c>
      <c r="D2923" s="2" t="s">
        <v>1924</v>
      </c>
      <c r="E2923" s="2" t="s">
        <v>377</v>
      </c>
      <c r="F2923" s="2" t="s">
        <v>178</v>
      </c>
      <c r="G2923" s="2" t="s">
        <v>51</v>
      </c>
      <c r="H2923" s="2" t="s">
        <v>138</v>
      </c>
      <c r="I2923" s="2" t="s">
        <v>53</v>
      </c>
      <c r="J2923" s="2" t="s">
        <v>54</v>
      </c>
      <c r="K2923" s="2" t="s">
        <v>55</v>
      </c>
      <c r="L2923" s="2" t="s">
        <v>51</v>
      </c>
      <c r="M2923" s="2" t="s">
        <v>56</v>
      </c>
      <c r="N2923" s="3">
        <v>90933</v>
      </c>
      <c r="O2923" s="3" t="s">
        <v>57</v>
      </c>
      <c r="P2923" s="4">
        <f>IF(O2923="吨",N2923*1000,IF(O2923="万立方米",N2923*10000,""))</f>
        <v>90933000.0</v>
      </c>
      <c r="Q2923" s="2" t="s">
        <v>58</v>
      </c>
      <c r="R2923" s="2" t="s">
        <v>59</v>
      </c>
      <c r="S2923" s="2" t="s">
        <v>60</v>
      </c>
      <c r="T2923" s="2" t="s">
        <v>61</v>
      </c>
      <c r="U2923" s="4">
        <f>0.06</f>
        <v>0.06</v>
      </c>
      <c r="V2923" s="2" t="s">
        <v>62</v>
      </c>
      <c r="W2923" s="2" t="s">
        <v>63</v>
      </c>
      <c r="X2923" s="2" t="s">
        <v>64</v>
      </c>
      <c r="Y2923" s="2" t="s">
        <v>65</v>
      </c>
      <c r="Z2923" s="2">
        <v>0</v>
      </c>
      <c r="AA2923" s="2"/>
      <c r="AB2923" s="2"/>
      <c r="AC2923" s="4">
        <f>P2923*U2923/1000000</f>
        <v>5.45598</v>
      </c>
      <c r="AD2923" s="4">
        <f>AC2923*(1-Z2923/100)</f>
        <v>5.45598</v>
      </c>
      <c r="AE2923" s="2" t="s">
        <v>66</v>
      </c>
      <c r="AF2923" s="2" t="s">
        <v>67</v>
      </c>
      <c r="AG2923" s="2" t="s">
        <v>68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3577</v>
      </c>
      <c r="B2924" s="2" t="s">
        <v>3576</v>
      </c>
      <c r="C2924" s="2" t="s">
        <v>47</v>
      </c>
      <c r="D2924" s="2" t="s">
        <v>1924</v>
      </c>
      <c r="E2924" s="2" t="s">
        <v>377</v>
      </c>
      <c r="F2924" s="2" t="s">
        <v>178</v>
      </c>
      <c r="G2924" s="2" t="s">
        <v>51</v>
      </c>
      <c r="H2924" s="2" t="s">
        <v>138</v>
      </c>
      <c r="I2924" s="2" t="s">
        <v>53</v>
      </c>
      <c r="J2924" s="2" t="s">
        <v>54</v>
      </c>
      <c r="K2924" s="2" t="s">
        <v>55</v>
      </c>
      <c r="L2924" s="2" t="s">
        <v>51</v>
      </c>
      <c r="M2924" s="2" t="s">
        <v>73</v>
      </c>
      <c r="N2924" s="3">
        <v>90933</v>
      </c>
      <c r="O2924" s="3" t="s">
        <v>57</v>
      </c>
      <c r="P2924" s="4">
        <f>IF(O2924="吨",N2924*1000,IF(O2924="万立方米",N2924*10000,""))</f>
        <v>90933000.0</v>
      </c>
      <c r="Q2924" s="2" t="s">
        <v>58</v>
      </c>
      <c r="R2924" s="2" t="s">
        <v>59</v>
      </c>
      <c r="S2924" s="2" t="s">
        <v>74</v>
      </c>
      <c r="T2924" s="2" t="s">
        <v>75</v>
      </c>
      <c r="U2924" s="4">
        <f>1.5</f>
        <v>1.5</v>
      </c>
      <c r="V2924" s="2" t="s">
        <v>62</v>
      </c>
      <c r="W2924" s="2" t="s">
        <v>76</v>
      </c>
      <c r="X2924" s="2" t="s">
        <v>64</v>
      </c>
      <c r="Y2924" s="2" t="s">
        <v>65</v>
      </c>
      <c r="Z2924" s="2">
        <v>0</v>
      </c>
      <c r="AA2924" s="2"/>
      <c r="AB2924" s="2"/>
      <c r="AC2924" s="4">
        <f>P2924*U2924/1000000</f>
        <v>136.3995</v>
      </c>
      <c r="AD2924" s="4">
        <f>AC2924*(1-Z2924/100)</f>
        <v>136.3995</v>
      </c>
      <c r="AE2924" s="2" t="s">
        <v>66</v>
      </c>
      <c r="AF2924" s="2" t="s">
        <v>67</v>
      </c>
      <c r="AG2924" s="2" t="s">
        <v>68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3578</v>
      </c>
      <c r="B2925" s="2" t="s">
        <v>3576</v>
      </c>
      <c r="C2925" s="2" t="s">
        <v>47</v>
      </c>
      <c r="D2925" s="2" t="s">
        <v>1924</v>
      </c>
      <c r="E2925" s="2" t="s">
        <v>377</v>
      </c>
      <c r="F2925" s="2" t="s">
        <v>178</v>
      </c>
      <c r="G2925" s="2" t="s">
        <v>51</v>
      </c>
      <c r="H2925" s="2" t="s">
        <v>138</v>
      </c>
      <c r="I2925" s="2" t="s">
        <v>53</v>
      </c>
      <c r="J2925" s="2" t="s">
        <v>54</v>
      </c>
      <c r="K2925" s="2" t="s">
        <v>55</v>
      </c>
      <c r="L2925" s="2" t="s">
        <v>51</v>
      </c>
      <c r="M2925" s="2" t="s">
        <v>78</v>
      </c>
      <c r="N2925" s="3">
        <v>90933</v>
      </c>
      <c r="O2925" s="3" t="s">
        <v>57</v>
      </c>
      <c r="P2925" s="4">
        <f>IF(O2925="吨",N2925*1000,IF(O2925="万立方米",N2925*10000,""))</f>
        <v>90933000.0</v>
      </c>
      <c r="Q2925" s="2" t="s">
        <v>58</v>
      </c>
      <c r="R2925" s="2" t="s">
        <v>59</v>
      </c>
      <c r="S2925" s="2" t="s">
        <v>79</v>
      </c>
      <c r="T2925" s="2" t="s">
        <v>75</v>
      </c>
      <c r="U2925" s="4">
        <f>6.0</f>
        <v>6.0</v>
      </c>
      <c r="V2925" s="2" t="s">
        <v>62</v>
      </c>
      <c r="W2925" s="2" t="s">
        <v>80</v>
      </c>
      <c r="X2925" s="2" t="s">
        <v>64</v>
      </c>
      <c r="Y2925" s="2" t="s">
        <v>65</v>
      </c>
      <c r="Z2925" s="2">
        <v>0</v>
      </c>
      <c r="AA2925" s="2"/>
      <c r="AB2925" s="2"/>
      <c r="AC2925" s="4">
        <f>P2925*U2925/1000000</f>
        <v>545.598</v>
      </c>
      <c r="AD2925" s="4">
        <f>AC2925*(1-Z2925/100)</f>
        <v>545.598</v>
      </c>
      <c r="AE2925" s="2" t="s">
        <v>66</v>
      </c>
      <c r="AF2925" s="2" t="s">
        <v>67</v>
      </c>
      <c r="AG2925" s="2" t="s">
        <v>68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3579</v>
      </c>
      <c r="B2926" s="2" t="s">
        <v>3576</v>
      </c>
      <c r="C2926" s="2" t="s">
        <v>47</v>
      </c>
      <c r="D2926" s="2" t="s">
        <v>1924</v>
      </c>
      <c r="E2926" s="2" t="s">
        <v>377</v>
      </c>
      <c r="F2926" s="2" t="s">
        <v>178</v>
      </c>
      <c r="G2926" s="2" t="s">
        <v>51</v>
      </c>
      <c r="H2926" s="2" t="s">
        <v>138</v>
      </c>
      <c r="I2926" s="2" t="s">
        <v>53</v>
      </c>
      <c r="J2926" s="2" t="s">
        <v>54</v>
      </c>
      <c r="K2926" s="2" t="s">
        <v>55</v>
      </c>
      <c r="L2926" s="2" t="s">
        <v>51</v>
      </c>
      <c r="M2926" s="2" t="s">
        <v>82</v>
      </c>
      <c r="N2926" s="3">
        <v>90933</v>
      </c>
      <c r="O2926" s="3" t="s">
        <v>57</v>
      </c>
      <c r="P2926" s="4">
        <f>IF(O2926="吨",N2926*1000,IF(O2926="万立方米",N2926*10000,""))</f>
        <v>90933000.0</v>
      </c>
      <c r="Q2926" s="2" t="s">
        <v>58</v>
      </c>
      <c r="R2926" s="2" t="s">
        <v>59</v>
      </c>
      <c r="S2926" s="2" t="s">
        <v>83</v>
      </c>
      <c r="T2926" s="2" t="s">
        <v>61</v>
      </c>
      <c r="U2926" s="4">
        <f>0.35</f>
        <v>0.35</v>
      </c>
      <c r="V2926" s="2" t="s">
        <v>62</v>
      </c>
      <c r="W2926" s="2" t="s">
        <v>84</v>
      </c>
      <c r="X2926" s="2" t="s">
        <v>64</v>
      </c>
      <c r="Y2926" s="2" t="s">
        <v>65</v>
      </c>
      <c r="Z2926" s="2">
        <v>0</v>
      </c>
      <c r="AA2926" s="2"/>
      <c r="AB2926" s="2"/>
      <c r="AC2926" s="4">
        <f>P2926*U2926/1000000</f>
        <v>31.826549999999997</v>
      </c>
      <c r="AD2926" s="4">
        <f>AC2926*(1-Z2926/100)</f>
        <v>31.826549999999997</v>
      </c>
      <c r="AE2926" s="2" t="s">
        <v>66</v>
      </c>
      <c r="AF2926" s="2" t="s">
        <v>67</v>
      </c>
      <c r="AG2926" s="2" t="s">
        <v>68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3580</v>
      </c>
      <c r="B2927" s="2" t="s">
        <v>3576</v>
      </c>
      <c r="C2927" s="2" t="s">
        <v>47</v>
      </c>
      <c r="D2927" s="2" t="s">
        <v>1924</v>
      </c>
      <c r="E2927" s="2" t="s">
        <v>377</v>
      </c>
      <c r="F2927" s="2" t="s">
        <v>178</v>
      </c>
      <c r="G2927" s="2" t="s">
        <v>51</v>
      </c>
      <c r="H2927" s="2" t="s">
        <v>138</v>
      </c>
      <c r="I2927" s="2" t="s">
        <v>53</v>
      </c>
      <c r="J2927" s="2" t="s">
        <v>54</v>
      </c>
      <c r="K2927" s="2" t="s">
        <v>55</v>
      </c>
      <c r="L2927" s="2" t="s">
        <v>51</v>
      </c>
      <c r="M2927" s="2" t="s">
        <v>86</v>
      </c>
      <c r="N2927" s="3">
        <v>90933</v>
      </c>
      <c r="O2927" s="3" t="s">
        <v>57</v>
      </c>
      <c r="P2927" s="4">
        <f>IF(O2927="吨",N2927*1000,IF(O2927="万立方米",N2927*10000,""))</f>
        <v>90933000.0</v>
      </c>
      <c r="Q2927" s="2" t="s">
        <v>58</v>
      </c>
      <c r="R2927" s="2" t="s">
        <v>59</v>
      </c>
      <c r="S2927" s="2" t="s">
        <v>87</v>
      </c>
      <c r="T2927" s="2" t="s">
        <v>88</v>
      </c>
      <c r="U2927" s="4">
        <f>0.75</f>
        <v>0.75</v>
      </c>
      <c r="V2927" s="2" t="s">
        <v>62</v>
      </c>
      <c r="W2927" s="2" t="s">
        <v>89</v>
      </c>
      <c r="X2927" s="2" t="s">
        <v>64</v>
      </c>
      <c r="Y2927" s="2" t="s">
        <v>65</v>
      </c>
      <c r="Z2927" s="2">
        <v>0</v>
      </c>
      <c r="AA2927" s="2"/>
      <c r="AB2927" s="2"/>
      <c r="AC2927" s="4">
        <f>P2927*U2927/1000000</f>
        <v>68.19975</v>
      </c>
      <c r="AD2927" s="4">
        <f>AC2928*(1-AA2927/100)+(AC2927-AC2928)*(1-AB2927/100)</f>
        <v>68.19975</v>
      </c>
      <c r="AE2927" s="2" t="s">
        <v>66</v>
      </c>
      <c r="AF2927" s="2" t="s">
        <v>67</v>
      </c>
      <c r="AG2927" s="2" t="s">
        <v>68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3581</v>
      </c>
      <c r="B2928" s="2" t="s">
        <v>3576</v>
      </c>
      <c r="C2928" s="2" t="s">
        <v>47</v>
      </c>
      <c r="D2928" s="2" t="s">
        <v>1924</v>
      </c>
      <c r="E2928" s="2" t="s">
        <v>377</v>
      </c>
      <c r="F2928" s="2" t="s">
        <v>178</v>
      </c>
      <c r="G2928" s="2" t="s">
        <v>51</v>
      </c>
      <c r="H2928" s="2" t="s">
        <v>138</v>
      </c>
      <c r="I2928" s="2" t="s">
        <v>53</v>
      </c>
      <c r="J2928" s="2" t="s">
        <v>54</v>
      </c>
      <c r="K2928" s="2" t="s">
        <v>55</v>
      </c>
      <c r="L2928" s="2" t="s">
        <v>51</v>
      </c>
      <c r="M2928" s="2" t="s">
        <v>91</v>
      </c>
      <c r="N2928" s="3">
        <v>90933</v>
      </c>
      <c r="O2928" s="3" t="s">
        <v>57</v>
      </c>
      <c r="P2928" s="4">
        <f>IF(O2928="吨",N2928*1000,IF(O2928="万立方米",N2928*10000,""))</f>
        <v>90933000.0</v>
      </c>
      <c r="Q2928" s="2" t="s">
        <v>58</v>
      </c>
      <c r="R2928" s="2" t="s">
        <v>59</v>
      </c>
      <c r="S2928" s="2" t="s">
        <v>92</v>
      </c>
      <c r="T2928" s="2" t="s">
        <v>88</v>
      </c>
      <c r="U2928" s="4">
        <f>0.75</f>
        <v>0.75</v>
      </c>
      <c r="V2928" s="2" t="s">
        <v>62</v>
      </c>
      <c r="W2928" s="2" t="s">
        <v>93</v>
      </c>
      <c r="X2928" s="2" t="s">
        <v>64</v>
      </c>
      <c r="Y2928" s="2" t="s">
        <v>65</v>
      </c>
      <c r="Z2928" s="2">
        <v>0</v>
      </c>
      <c r="AA2928" s="2"/>
      <c r="AB2928" s="2"/>
      <c r="AC2928" s="4">
        <f>P2928*U2928/1000000</f>
        <v>68.19975</v>
      </c>
      <c r="AD2928" s="4">
        <f>AC2928*(1-Z2928/100)</f>
        <v>68.19975</v>
      </c>
      <c r="AE2928" s="2" t="s">
        <v>66</v>
      </c>
      <c r="AF2928" s="2" t="s">
        <v>67</v>
      </c>
      <c r="AG2928" s="2" t="s">
        <v>68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3582</v>
      </c>
      <c r="B2929" s="2" t="s">
        <v>3576</v>
      </c>
      <c r="C2929" s="2" t="s">
        <v>47</v>
      </c>
      <c r="D2929" s="2" t="s">
        <v>1924</v>
      </c>
      <c r="E2929" s="2" t="s">
        <v>377</v>
      </c>
      <c r="F2929" s="2" t="s">
        <v>178</v>
      </c>
      <c r="G2929" s="2" t="s">
        <v>51</v>
      </c>
      <c r="H2929" s="2" t="s">
        <v>138</v>
      </c>
      <c r="I2929" s="2" t="s">
        <v>53</v>
      </c>
      <c r="J2929" s="2" t="s">
        <v>54</v>
      </c>
      <c r="K2929" s="2" t="s">
        <v>55</v>
      </c>
      <c r="L2929" s="2" t="s">
        <v>51</v>
      </c>
      <c r="M2929" s="2" t="s">
        <v>95</v>
      </c>
      <c r="N2929" s="3">
        <v>90933</v>
      </c>
      <c r="O2929" s="3" t="s">
        <v>57</v>
      </c>
      <c r="P2929" s="4">
        <f>IF(O2929="吨",N2929*1000,IF(O2929="万立方米",N2929*10000,""))</f>
        <v>90933000.0</v>
      </c>
      <c r="Q2929" s="2" t="s">
        <v>58</v>
      </c>
      <c r="R2929" s="2" t="s">
        <v>59</v>
      </c>
      <c r="S2929" s="2" t="s">
        <v>96</v>
      </c>
      <c r="T2929" s="2" t="s">
        <v>97</v>
      </c>
      <c r="U2929" s="4">
        <f>1.7</f>
        <v>1.7</v>
      </c>
      <c r="V2929" s="2" t="s">
        <v>62</v>
      </c>
      <c r="W2929" s="2" t="s">
        <v>98</v>
      </c>
      <c r="X2929" s="2" t="s">
        <v>64</v>
      </c>
      <c r="Y2929" s="2" t="s">
        <v>65</v>
      </c>
      <c r="Z2929" s="2">
        <v>0</v>
      </c>
      <c r="AA2929" s="2"/>
      <c r="AB2929" s="2"/>
      <c r="AC2929" s="4">
        <f>P2929*U2929/1000000</f>
        <v>154.5861</v>
      </c>
      <c r="AD2929" s="4">
        <f>AC2929*(1-Z2929/100)</f>
        <v>154.5861</v>
      </c>
      <c r="AE2929" s="2" t="s">
        <v>66</v>
      </c>
      <c r="AF2929" s="2" t="s">
        <v>67</v>
      </c>
      <c r="AG2929" s="2" t="s">
        <v>68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3583</v>
      </c>
      <c r="B2930" s="2" t="s">
        <v>3576</v>
      </c>
      <c r="C2930" s="2" t="s">
        <v>47</v>
      </c>
      <c r="D2930" s="2" t="s">
        <v>1924</v>
      </c>
      <c r="E2930" s="2" t="s">
        <v>377</v>
      </c>
      <c r="F2930" s="2" t="s">
        <v>178</v>
      </c>
      <c r="G2930" s="2" t="s">
        <v>51</v>
      </c>
      <c r="H2930" s="2" t="s">
        <v>138</v>
      </c>
      <c r="I2930" s="2" t="s">
        <v>53</v>
      </c>
      <c r="J2930" s="2" t="s">
        <v>54</v>
      </c>
      <c r="K2930" s="2" t="s">
        <v>55</v>
      </c>
      <c r="L2930" s="2" t="s">
        <v>51</v>
      </c>
      <c r="M2930" s="2" t="s">
        <v>100</v>
      </c>
      <c r="N2930" s="3">
        <v>90933</v>
      </c>
      <c r="O2930" s="3" t="s">
        <v>57</v>
      </c>
      <c r="P2930" s="4">
        <f>IF(O2930="吨",N2930*1000,IF(O2930="万立方米",N2930*10000,""))</f>
        <v>90933000.0</v>
      </c>
      <c r="Q2930" s="2" t="s">
        <v>58</v>
      </c>
      <c r="R2930" s="2" t="s">
        <v>59</v>
      </c>
      <c r="S2930" s="2" t="s">
        <v>101</v>
      </c>
      <c r="T2930" s="2" t="s">
        <v>75</v>
      </c>
      <c r="U2930" s="4">
        <f>0.12</f>
        <v>0.12</v>
      </c>
      <c r="V2930" s="2" t="s">
        <v>62</v>
      </c>
      <c r="W2930" s="2" t="s">
        <v>102</v>
      </c>
      <c r="X2930" s="2" t="s">
        <v>64</v>
      </c>
      <c r="Y2930" s="2" t="s">
        <v>65</v>
      </c>
      <c r="Z2930" s="2">
        <v>0</v>
      </c>
      <c r="AA2930" s="2"/>
      <c r="AB2930" s="2"/>
      <c r="AC2930" s="4">
        <f>P2930*U2930/1000000</f>
        <v>10.91196</v>
      </c>
      <c r="AD2930" s="4">
        <f>AC2930*(1-Z2930/100)</f>
        <v>10.91196</v>
      </c>
      <c r="AE2930" s="2" t="s">
        <v>66</v>
      </c>
      <c r="AF2930" s="2" t="s">
        <v>67</v>
      </c>
      <c r="AG2930" s="2" t="s">
        <v>68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3584</v>
      </c>
      <c r="B2931" s="2" t="s">
        <v>3576</v>
      </c>
      <c r="C2931" s="2" t="s">
        <v>47</v>
      </c>
      <c r="D2931" s="2" t="s">
        <v>1924</v>
      </c>
      <c r="E2931" s="2" t="s">
        <v>377</v>
      </c>
      <c r="F2931" s="2" t="s">
        <v>178</v>
      </c>
      <c r="G2931" s="2" t="s">
        <v>51</v>
      </c>
      <c r="H2931" s="2" t="s">
        <v>138</v>
      </c>
      <c r="I2931" s="2"/>
      <c r="J2931" s="2"/>
      <c r="K2931" s="2" t="s">
        <v>147</v>
      </c>
      <c r="L2931" s="2" t="s">
        <v>148</v>
      </c>
      <c r="M2931" s="2" t="s">
        <v>104</v>
      </c>
      <c r="N2931" s="3"/>
      <c r="O2931" s="3"/>
      <c r="P2931" s="4">
        <v>90933000.0</v>
      </c>
      <c r="Q2931" s="2" t="s">
        <v>105</v>
      </c>
      <c r="R2931" s="2" t="s">
        <v>106</v>
      </c>
      <c r="S2931" s="2" t="s">
        <v>107</v>
      </c>
      <c r="T2931" s="2" t="s">
        <v>108</v>
      </c>
      <c r="U2931" s="4">
        <f>0.0</f>
        <v>0.0</v>
      </c>
      <c r="V2931" s="2" t="s">
        <v>109</v>
      </c>
      <c r="W2931" s="2" t="s">
        <v>110</v>
      </c>
      <c r="X2931" s="2"/>
      <c r="Y2931" s="2" t="s">
        <v>65</v>
      </c>
      <c r="Z2931" s="2">
        <v>0</v>
      </c>
      <c r="AA2931" s="2"/>
      <c r="AB2931" s="2"/>
      <c r="AC2931" s="4">
        <f>P2931*U2931/1000000</f>
        <v>0.0</v>
      </c>
      <c r="AD2931" s="4">
        <f>AC2931*(1-Z2931/100)</f>
        <v>0.0</v>
      </c>
      <c r="AE2931" s="2" t="s">
        <v>66</v>
      </c>
      <c r="AF2931" s="2" t="s">
        <v>67</v>
      </c>
      <c r="AG2931" s="2" t="s">
        <v>68</v>
      </c>
      <c r="AH2931" s="2" t="s">
        <v>69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3585</v>
      </c>
      <c r="B2932" s="2" t="s">
        <v>3586</v>
      </c>
      <c r="C2932" s="2" t="s">
        <v>47</v>
      </c>
      <c r="D2932" s="2" t="s">
        <v>743</v>
      </c>
      <c r="E2932" s="2" t="s">
        <v>744</v>
      </c>
      <c r="F2932" s="2" t="s">
        <v>228</v>
      </c>
      <c r="G2932" s="2" t="s">
        <v>117</v>
      </c>
      <c r="H2932" s="2" t="s">
        <v>52</v>
      </c>
      <c r="I2932" s="2" t="s">
        <v>53</v>
      </c>
      <c r="J2932" s="2" t="s">
        <v>533</v>
      </c>
      <c r="K2932" s="2" t="s">
        <v>533</v>
      </c>
      <c r="L2932" s="2" t="s">
        <v>311</v>
      </c>
      <c r="M2932" s="2" t="s">
        <v>56</v>
      </c>
      <c r="N2932" s="3">
        <v>1916.25</v>
      </c>
      <c r="O2932" s="3" t="s">
        <v>120</v>
      </c>
      <c r="P2932" s="2"/>
      <c r="Q2932" s="2"/>
      <c r="R2932" s="2" t="s">
        <v>121</v>
      </c>
      <c r="S2932" s="2"/>
      <c r="T2932" s="2" t="s">
        <v>108</v>
      </c>
      <c r="U2932" s="2"/>
      <c r="V2932" s="2"/>
      <c r="W2932" s="2" t="s">
        <v>122</v>
      </c>
      <c r="X2932" s="2" t="s">
        <v>64</v>
      </c>
      <c r="Y2932" s="2" t="s">
        <v>65</v>
      </c>
      <c r="Z2932" s="2">
        <v>0</v>
      </c>
      <c r="AA2932" s="2"/>
      <c r="AB2932" s="2"/>
      <c r="AC2932" s="2"/>
      <c r="AD2932" s="2"/>
      <c r="AE2932" s="2" t="s">
        <v>123</v>
      </c>
      <c r="AF2932" s="2" t="s">
        <v>124</v>
      </c>
      <c r="AG2932" s="2" t="s">
        <v>312</v>
      </c>
      <c r="AH2932" s="2" t="s">
        <v>69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3587</v>
      </c>
      <c r="B2933" s="2" t="s">
        <v>3586</v>
      </c>
      <c r="C2933" s="2" t="s">
        <v>47</v>
      </c>
      <c r="D2933" s="2" t="s">
        <v>743</v>
      </c>
      <c r="E2933" s="2" t="s">
        <v>744</v>
      </c>
      <c r="F2933" s="2" t="s">
        <v>228</v>
      </c>
      <c r="G2933" s="2" t="s">
        <v>117</v>
      </c>
      <c r="H2933" s="2" t="s">
        <v>52</v>
      </c>
      <c r="I2933" s="2" t="s">
        <v>53</v>
      </c>
      <c r="J2933" s="2" t="s">
        <v>533</v>
      </c>
      <c r="K2933" s="2" t="s">
        <v>533</v>
      </c>
      <c r="L2933" s="2" t="s">
        <v>311</v>
      </c>
      <c r="M2933" s="2" t="s">
        <v>73</v>
      </c>
      <c r="N2933" s="3">
        <v>1916.25</v>
      </c>
      <c r="O2933" s="3" t="s">
        <v>120</v>
      </c>
      <c r="P2933" s="2"/>
      <c r="Q2933" s="2"/>
      <c r="R2933" s="2" t="s">
        <v>121</v>
      </c>
      <c r="S2933" s="2"/>
      <c r="T2933" s="2" t="s">
        <v>108</v>
      </c>
      <c r="U2933" s="2"/>
      <c r="V2933" s="2"/>
      <c r="W2933" s="2" t="s">
        <v>122</v>
      </c>
      <c r="X2933" s="2" t="s">
        <v>64</v>
      </c>
      <c r="Y2933" s="2" t="s">
        <v>65</v>
      </c>
      <c r="Z2933" s="2">
        <v>0</v>
      </c>
      <c r="AA2933" s="2"/>
      <c r="AB2933" s="2"/>
      <c r="AC2933" s="2"/>
      <c r="AD2933" s="2"/>
      <c r="AE2933" s="2" t="s">
        <v>123</v>
      </c>
      <c r="AF2933" s="2" t="s">
        <v>124</v>
      </c>
      <c r="AG2933" s="2" t="s">
        <v>312</v>
      </c>
      <c r="AH2933" s="2" t="s">
        <v>69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3588</v>
      </c>
      <c r="B2934" s="2" t="s">
        <v>3586</v>
      </c>
      <c r="C2934" s="2" t="s">
        <v>47</v>
      </c>
      <c r="D2934" s="2" t="s">
        <v>743</v>
      </c>
      <c r="E2934" s="2" t="s">
        <v>744</v>
      </c>
      <c r="F2934" s="2" t="s">
        <v>228</v>
      </c>
      <c r="G2934" s="2" t="s">
        <v>117</v>
      </c>
      <c r="H2934" s="2" t="s">
        <v>52</v>
      </c>
      <c r="I2934" s="2" t="s">
        <v>53</v>
      </c>
      <c r="J2934" s="2" t="s">
        <v>533</v>
      </c>
      <c r="K2934" s="2" t="s">
        <v>533</v>
      </c>
      <c r="L2934" s="2" t="s">
        <v>311</v>
      </c>
      <c r="M2934" s="2" t="s">
        <v>78</v>
      </c>
      <c r="N2934" s="3">
        <v>1916.25</v>
      </c>
      <c r="O2934" s="3" t="s">
        <v>120</v>
      </c>
      <c r="P2934" s="2"/>
      <c r="Q2934" s="2"/>
      <c r="R2934" s="2" t="s">
        <v>121</v>
      </c>
      <c r="S2934" s="2"/>
      <c r="T2934" s="2" t="s">
        <v>108</v>
      </c>
      <c r="U2934" s="2"/>
      <c r="V2934" s="2"/>
      <c r="W2934" s="2" t="s">
        <v>122</v>
      </c>
      <c r="X2934" s="2" t="s">
        <v>64</v>
      </c>
      <c r="Y2934" s="2" t="s">
        <v>65</v>
      </c>
      <c r="Z2934" s="2">
        <v>0</v>
      </c>
      <c r="AA2934" s="2"/>
      <c r="AB2934" s="2"/>
      <c r="AC2934" s="2"/>
      <c r="AD2934" s="2"/>
      <c r="AE2934" s="2" t="s">
        <v>123</v>
      </c>
      <c r="AF2934" s="2" t="s">
        <v>124</v>
      </c>
      <c r="AG2934" s="2" t="s">
        <v>312</v>
      </c>
      <c r="AH2934" s="2" t="s">
        <v>69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3589</v>
      </c>
      <c r="B2935" s="2" t="s">
        <v>3586</v>
      </c>
      <c r="C2935" s="2" t="s">
        <v>47</v>
      </c>
      <c r="D2935" s="2" t="s">
        <v>743</v>
      </c>
      <c r="E2935" s="2" t="s">
        <v>744</v>
      </c>
      <c r="F2935" s="2" t="s">
        <v>228</v>
      </c>
      <c r="G2935" s="2" t="s">
        <v>117</v>
      </c>
      <c r="H2935" s="2" t="s">
        <v>52</v>
      </c>
      <c r="I2935" s="2" t="s">
        <v>53</v>
      </c>
      <c r="J2935" s="2" t="s">
        <v>533</v>
      </c>
      <c r="K2935" s="2" t="s">
        <v>533</v>
      </c>
      <c r="L2935" s="2" t="s">
        <v>311</v>
      </c>
      <c r="M2935" s="2" t="s">
        <v>82</v>
      </c>
      <c r="N2935" s="3">
        <v>1916.25</v>
      </c>
      <c r="O2935" s="3" t="s">
        <v>120</v>
      </c>
      <c r="P2935" s="2"/>
      <c r="Q2935" s="2"/>
      <c r="R2935" s="2" t="s">
        <v>121</v>
      </c>
      <c r="S2935" s="2"/>
      <c r="T2935" s="2" t="s">
        <v>108</v>
      </c>
      <c r="U2935" s="2"/>
      <c r="V2935" s="2"/>
      <c r="W2935" s="2" t="s">
        <v>122</v>
      </c>
      <c r="X2935" s="2" t="s">
        <v>64</v>
      </c>
      <c r="Y2935" s="2" t="s">
        <v>65</v>
      </c>
      <c r="Z2935" s="2">
        <v>0</v>
      </c>
      <c r="AA2935" s="2"/>
      <c r="AB2935" s="2"/>
      <c r="AC2935" s="2"/>
      <c r="AD2935" s="2"/>
      <c r="AE2935" s="2" t="s">
        <v>123</v>
      </c>
      <c r="AF2935" s="2" t="s">
        <v>124</v>
      </c>
      <c r="AG2935" s="2" t="s">
        <v>312</v>
      </c>
      <c r="AH2935" s="2" t="s">
        <v>69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3590</v>
      </c>
      <c r="B2936" s="2" t="s">
        <v>3586</v>
      </c>
      <c r="C2936" s="2" t="s">
        <v>47</v>
      </c>
      <c r="D2936" s="2" t="s">
        <v>743</v>
      </c>
      <c r="E2936" s="2" t="s">
        <v>744</v>
      </c>
      <c r="F2936" s="2" t="s">
        <v>228</v>
      </c>
      <c r="G2936" s="2" t="s">
        <v>117</v>
      </c>
      <c r="H2936" s="2" t="s">
        <v>52</v>
      </c>
      <c r="I2936" s="2" t="s">
        <v>53</v>
      </c>
      <c r="J2936" s="2" t="s">
        <v>533</v>
      </c>
      <c r="K2936" s="2" t="s">
        <v>533</v>
      </c>
      <c r="L2936" s="2" t="s">
        <v>311</v>
      </c>
      <c r="M2936" s="2" t="s">
        <v>86</v>
      </c>
      <c r="N2936" s="3">
        <v>1916.25</v>
      </c>
      <c r="O2936" s="3" t="s">
        <v>120</v>
      </c>
      <c r="P2936" s="2"/>
      <c r="Q2936" s="2"/>
      <c r="R2936" s="2" t="s">
        <v>121</v>
      </c>
      <c r="S2936" s="2"/>
      <c r="T2936" s="2" t="s">
        <v>108</v>
      </c>
      <c r="U2936" s="2"/>
      <c r="V2936" s="2"/>
      <c r="W2936" s="2" t="s">
        <v>122</v>
      </c>
      <c r="X2936" s="2" t="s">
        <v>64</v>
      </c>
      <c r="Y2936" s="2" t="s">
        <v>65</v>
      </c>
      <c r="Z2936" s="2">
        <v>0</v>
      </c>
      <c r="AA2936" s="2"/>
      <c r="AB2936" s="2"/>
      <c r="AC2936" s="2"/>
      <c r="AD2936" s="2"/>
      <c r="AE2936" s="2" t="s">
        <v>123</v>
      </c>
      <c r="AF2936" s="2" t="s">
        <v>124</v>
      </c>
      <c r="AG2936" s="2" t="s">
        <v>312</v>
      </c>
      <c r="AH2936" s="2" t="s">
        <v>69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3591</v>
      </c>
      <c r="B2937" s="2" t="s">
        <v>3586</v>
      </c>
      <c r="C2937" s="2" t="s">
        <v>47</v>
      </c>
      <c r="D2937" s="2" t="s">
        <v>743</v>
      </c>
      <c r="E2937" s="2" t="s">
        <v>744</v>
      </c>
      <c r="F2937" s="2" t="s">
        <v>228</v>
      </c>
      <c r="G2937" s="2" t="s">
        <v>117</v>
      </c>
      <c r="H2937" s="2" t="s">
        <v>52</v>
      </c>
      <c r="I2937" s="2" t="s">
        <v>53</v>
      </c>
      <c r="J2937" s="2" t="s">
        <v>533</v>
      </c>
      <c r="K2937" s="2" t="s">
        <v>533</v>
      </c>
      <c r="L2937" s="2" t="s">
        <v>311</v>
      </c>
      <c r="M2937" s="2" t="s">
        <v>91</v>
      </c>
      <c r="N2937" s="3">
        <v>1916.25</v>
      </c>
      <c r="O2937" s="3" t="s">
        <v>120</v>
      </c>
      <c r="P2937" s="2"/>
      <c r="Q2937" s="2"/>
      <c r="R2937" s="2" t="s">
        <v>121</v>
      </c>
      <c r="S2937" s="2"/>
      <c r="T2937" s="2" t="s">
        <v>108</v>
      </c>
      <c r="U2937" s="2"/>
      <c r="V2937" s="2"/>
      <c r="W2937" s="2" t="s">
        <v>122</v>
      </c>
      <c r="X2937" s="2" t="s">
        <v>64</v>
      </c>
      <c r="Y2937" s="2" t="s">
        <v>65</v>
      </c>
      <c r="Z2937" s="2">
        <v>0</v>
      </c>
      <c r="AA2937" s="2"/>
      <c r="AB2937" s="2"/>
      <c r="AC2937" s="2"/>
      <c r="AD2937" s="2"/>
      <c r="AE2937" s="2" t="s">
        <v>123</v>
      </c>
      <c r="AF2937" s="2" t="s">
        <v>124</v>
      </c>
      <c r="AG2937" s="2" t="s">
        <v>312</v>
      </c>
      <c r="AH2937" s="2" t="s">
        <v>69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3592</v>
      </c>
      <c r="B2938" s="2" t="s">
        <v>3586</v>
      </c>
      <c r="C2938" s="2" t="s">
        <v>47</v>
      </c>
      <c r="D2938" s="2" t="s">
        <v>743</v>
      </c>
      <c r="E2938" s="2" t="s">
        <v>744</v>
      </c>
      <c r="F2938" s="2" t="s">
        <v>228</v>
      </c>
      <c r="G2938" s="2" t="s">
        <v>117</v>
      </c>
      <c r="H2938" s="2" t="s">
        <v>52</v>
      </c>
      <c r="I2938" s="2" t="s">
        <v>53</v>
      </c>
      <c r="J2938" s="2" t="s">
        <v>533</v>
      </c>
      <c r="K2938" s="2" t="s">
        <v>533</v>
      </c>
      <c r="L2938" s="2" t="s">
        <v>311</v>
      </c>
      <c r="M2938" s="2" t="s">
        <v>95</v>
      </c>
      <c r="N2938" s="3">
        <v>1916.25</v>
      </c>
      <c r="O2938" s="3" t="s">
        <v>120</v>
      </c>
      <c r="P2938" s="2"/>
      <c r="Q2938" s="2"/>
      <c r="R2938" s="2" t="s">
        <v>121</v>
      </c>
      <c r="S2938" s="2"/>
      <c r="T2938" s="2" t="s">
        <v>108</v>
      </c>
      <c r="U2938" s="2"/>
      <c r="V2938" s="2"/>
      <c r="W2938" s="2" t="s">
        <v>122</v>
      </c>
      <c r="X2938" s="2" t="s">
        <v>64</v>
      </c>
      <c r="Y2938" s="2" t="s">
        <v>65</v>
      </c>
      <c r="Z2938" s="2">
        <v>0</v>
      </c>
      <c r="AA2938" s="2"/>
      <c r="AB2938" s="2"/>
      <c r="AC2938" s="2"/>
      <c r="AD2938" s="2"/>
      <c r="AE2938" s="2" t="s">
        <v>123</v>
      </c>
      <c r="AF2938" s="2" t="s">
        <v>124</v>
      </c>
      <c r="AG2938" s="2" t="s">
        <v>312</v>
      </c>
      <c r="AH2938" s="2" t="s">
        <v>69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3593</v>
      </c>
      <c r="B2939" s="2" t="s">
        <v>3586</v>
      </c>
      <c r="C2939" s="2" t="s">
        <v>47</v>
      </c>
      <c r="D2939" s="2" t="s">
        <v>743</v>
      </c>
      <c r="E2939" s="2" t="s">
        <v>744</v>
      </c>
      <c r="F2939" s="2" t="s">
        <v>228</v>
      </c>
      <c r="G2939" s="2" t="s">
        <v>117</v>
      </c>
      <c r="H2939" s="2" t="s">
        <v>52</v>
      </c>
      <c r="I2939" s="2" t="s">
        <v>53</v>
      </c>
      <c r="J2939" s="2" t="s">
        <v>533</v>
      </c>
      <c r="K2939" s="2" t="s">
        <v>533</v>
      </c>
      <c r="L2939" s="2" t="s">
        <v>311</v>
      </c>
      <c r="M2939" s="2" t="s">
        <v>100</v>
      </c>
      <c r="N2939" s="3">
        <v>1916.25</v>
      </c>
      <c r="O2939" s="3" t="s">
        <v>120</v>
      </c>
      <c r="P2939" s="2"/>
      <c r="Q2939" s="2"/>
      <c r="R2939" s="2" t="s">
        <v>121</v>
      </c>
      <c r="S2939" s="2"/>
      <c r="T2939" s="2" t="s">
        <v>108</v>
      </c>
      <c r="U2939" s="2"/>
      <c r="V2939" s="2"/>
      <c r="W2939" s="2" t="s">
        <v>122</v>
      </c>
      <c r="X2939" s="2" t="s">
        <v>64</v>
      </c>
      <c r="Y2939" s="2" t="s">
        <v>65</v>
      </c>
      <c r="Z2939" s="2">
        <v>0</v>
      </c>
      <c r="AA2939" s="2"/>
      <c r="AB2939" s="2"/>
      <c r="AC2939" s="2"/>
      <c r="AD2939" s="2"/>
      <c r="AE2939" s="2" t="s">
        <v>123</v>
      </c>
      <c r="AF2939" s="2" t="s">
        <v>124</v>
      </c>
      <c r="AG2939" s="2" t="s">
        <v>312</v>
      </c>
      <c r="AH2939" s="2" t="s">
        <v>69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3594</v>
      </c>
      <c r="B2940" s="2" t="s">
        <v>3586</v>
      </c>
      <c r="C2940" s="2" t="s">
        <v>47</v>
      </c>
      <c r="D2940" s="2" t="s">
        <v>743</v>
      </c>
      <c r="E2940" s="2" t="s">
        <v>744</v>
      </c>
      <c r="F2940" s="2" t="s">
        <v>228</v>
      </c>
      <c r="G2940" s="2" t="s">
        <v>117</v>
      </c>
      <c r="H2940" s="2" t="s">
        <v>52</v>
      </c>
      <c r="I2940" s="2"/>
      <c r="J2940" s="2"/>
      <c r="K2940" s="2"/>
      <c r="L2940" s="2"/>
      <c r="M2940" s="2" t="s">
        <v>104</v>
      </c>
      <c r="N2940" s="3"/>
      <c r="O2940" s="3"/>
      <c r="P2940" s="4">
        <v>0.0</v>
      </c>
      <c r="Q2940" s="2" t="s">
        <v>105</v>
      </c>
      <c r="R2940" s="2" t="s">
        <v>106</v>
      </c>
      <c r="S2940" s="2" t="s">
        <v>107</v>
      </c>
      <c r="T2940" s="2" t="s">
        <v>108</v>
      </c>
      <c r="U2940" s="4">
        <f>0.0</f>
        <v>0.0</v>
      </c>
      <c r="V2940" s="2" t="s">
        <v>109</v>
      </c>
      <c r="W2940" s="2" t="s">
        <v>110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111</v>
      </c>
      <c r="AH2940" s="2" t="s">
        <v>69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3595</v>
      </c>
      <c r="B2941" s="2" t="s">
        <v>3596</v>
      </c>
      <c r="C2941" s="2" t="s">
        <v>47</v>
      </c>
      <c r="D2941" s="2" t="s">
        <v>399</v>
      </c>
      <c r="E2941" s="2" t="s">
        <v>400</v>
      </c>
      <c r="F2941" s="2" t="s">
        <v>228</v>
      </c>
      <c r="G2941" s="2" t="s">
        <v>117</v>
      </c>
      <c r="H2941" s="2" t="s">
        <v>138</v>
      </c>
      <c r="I2941" s="2" t="s">
        <v>53</v>
      </c>
      <c r="J2941" s="2" t="s">
        <v>230</v>
      </c>
      <c r="K2941" s="2" t="s">
        <v>55</v>
      </c>
      <c r="L2941" s="2" t="s">
        <v>51</v>
      </c>
      <c r="M2941" s="2" t="s">
        <v>56</v>
      </c>
      <c r="N2941" s="3">
        <v>125297</v>
      </c>
      <c r="O2941" s="3" t="s">
        <v>57</v>
      </c>
      <c r="P2941" s="4">
        <f>IF(O2941="吨",N2941*1000,IF(O2941="万立方米",N2941*10000,""))</f>
        <v>125297000.0</v>
      </c>
      <c r="Q2941" s="2" t="s">
        <v>58</v>
      </c>
      <c r="R2941" s="2" t="s">
        <v>59</v>
      </c>
      <c r="S2941" s="2" t="s">
        <v>60</v>
      </c>
      <c r="T2941" s="2" t="s">
        <v>61</v>
      </c>
      <c r="U2941" s="4">
        <f>0.06</f>
        <v>0.06</v>
      </c>
      <c r="V2941" s="2" t="s">
        <v>62</v>
      </c>
      <c r="W2941" s="2" t="s">
        <v>63</v>
      </c>
      <c r="X2941" s="2" t="s">
        <v>64</v>
      </c>
      <c r="Y2941" s="2" t="s">
        <v>65</v>
      </c>
      <c r="Z2941" s="2">
        <v>0</v>
      </c>
      <c r="AA2941" s="2"/>
      <c r="AB2941" s="2"/>
      <c r="AC2941" s="4">
        <f>P2941*U2941/1000000</f>
        <v>7.51782</v>
      </c>
      <c r="AD2941" s="4">
        <f>AC2941*(1-Z2941/100)</f>
        <v>7.51782</v>
      </c>
      <c r="AE2941" s="2" t="s">
        <v>66</v>
      </c>
      <c r="AF2941" s="2" t="s">
        <v>67</v>
      </c>
      <c r="AG2941" s="2" t="s">
        <v>68</v>
      </c>
      <c r="AH2941" s="2" t="s">
        <v>69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3597</v>
      </c>
      <c r="B2942" s="2" t="s">
        <v>3596</v>
      </c>
      <c r="C2942" s="2" t="s">
        <v>47</v>
      </c>
      <c r="D2942" s="2" t="s">
        <v>399</v>
      </c>
      <c r="E2942" s="2" t="s">
        <v>400</v>
      </c>
      <c r="F2942" s="2" t="s">
        <v>228</v>
      </c>
      <c r="G2942" s="2" t="s">
        <v>117</v>
      </c>
      <c r="H2942" s="2" t="s">
        <v>138</v>
      </c>
      <c r="I2942" s="2" t="s">
        <v>53</v>
      </c>
      <c r="J2942" s="2" t="s">
        <v>230</v>
      </c>
      <c r="K2942" s="2" t="s">
        <v>55</v>
      </c>
      <c r="L2942" s="2" t="s">
        <v>51</v>
      </c>
      <c r="M2942" s="2" t="s">
        <v>73</v>
      </c>
      <c r="N2942" s="3">
        <v>125297</v>
      </c>
      <c r="O2942" s="3" t="s">
        <v>57</v>
      </c>
      <c r="P2942" s="4">
        <f>IF(O2942="吨",N2942*1000,IF(O2942="万立方米",N2942*10000,""))</f>
        <v>125297000.0</v>
      </c>
      <c r="Q2942" s="2" t="s">
        <v>58</v>
      </c>
      <c r="R2942" s="2" t="s">
        <v>59</v>
      </c>
      <c r="S2942" s="2" t="s">
        <v>74</v>
      </c>
      <c r="T2942" s="2" t="s">
        <v>75</v>
      </c>
      <c r="U2942" s="4">
        <f>1.5</f>
        <v>1.5</v>
      </c>
      <c r="V2942" s="2" t="s">
        <v>62</v>
      </c>
      <c r="W2942" s="2" t="s">
        <v>76</v>
      </c>
      <c r="X2942" s="2" t="s">
        <v>64</v>
      </c>
      <c r="Y2942" s="2" t="s">
        <v>65</v>
      </c>
      <c r="Z2942" s="2">
        <v>0</v>
      </c>
      <c r="AA2942" s="2"/>
      <c r="AB2942" s="2"/>
      <c r="AC2942" s="4">
        <f>P2942*U2942/1000000</f>
        <v>187.9455</v>
      </c>
      <c r="AD2942" s="4">
        <f>AC2942*(1-Z2942/100)</f>
        <v>187.9455</v>
      </c>
      <c r="AE2942" s="2" t="s">
        <v>66</v>
      </c>
      <c r="AF2942" s="2" t="s">
        <v>67</v>
      </c>
      <c r="AG2942" s="2" t="s">
        <v>68</v>
      </c>
      <c r="AH2942" s="2" t="s">
        <v>69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3598</v>
      </c>
      <c r="B2943" s="2" t="s">
        <v>3596</v>
      </c>
      <c r="C2943" s="2" t="s">
        <v>47</v>
      </c>
      <c r="D2943" s="2" t="s">
        <v>399</v>
      </c>
      <c r="E2943" s="2" t="s">
        <v>400</v>
      </c>
      <c r="F2943" s="2" t="s">
        <v>228</v>
      </c>
      <c r="G2943" s="2" t="s">
        <v>117</v>
      </c>
      <c r="H2943" s="2" t="s">
        <v>138</v>
      </c>
      <c r="I2943" s="2" t="s">
        <v>53</v>
      </c>
      <c r="J2943" s="2" t="s">
        <v>230</v>
      </c>
      <c r="K2943" s="2" t="s">
        <v>55</v>
      </c>
      <c r="L2943" s="2" t="s">
        <v>51</v>
      </c>
      <c r="M2943" s="2" t="s">
        <v>78</v>
      </c>
      <c r="N2943" s="3">
        <v>125297</v>
      </c>
      <c r="O2943" s="3" t="s">
        <v>57</v>
      </c>
      <c r="P2943" s="4">
        <f>IF(O2943="吨",N2943*1000,IF(O2943="万立方米",N2943*10000,""))</f>
        <v>125297000.0</v>
      </c>
      <c r="Q2943" s="2" t="s">
        <v>58</v>
      </c>
      <c r="R2943" s="2" t="s">
        <v>59</v>
      </c>
      <c r="S2943" s="2" t="s">
        <v>79</v>
      </c>
      <c r="T2943" s="2" t="s">
        <v>75</v>
      </c>
      <c r="U2943" s="4">
        <f>6.0</f>
        <v>6.0</v>
      </c>
      <c r="V2943" s="2" t="s">
        <v>62</v>
      </c>
      <c r="W2943" s="2" t="s">
        <v>80</v>
      </c>
      <c r="X2943" s="2" t="s">
        <v>64</v>
      </c>
      <c r="Y2943" s="2" t="s">
        <v>65</v>
      </c>
      <c r="Z2943" s="2">
        <v>0</v>
      </c>
      <c r="AA2943" s="2"/>
      <c r="AB2943" s="2"/>
      <c r="AC2943" s="4">
        <f>P2943*U2943/1000000</f>
        <v>751.782</v>
      </c>
      <c r="AD2943" s="4">
        <f>AC2943*(1-Z2943/100)</f>
        <v>751.782</v>
      </c>
      <c r="AE2943" s="2" t="s">
        <v>66</v>
      </c>
      <c r="AF2943" s="2" t="s">
        <v>67</v>
      </c>
      <c r="AG2943" s="2" t="s">
        <v>68</v>
      </c>
      <c r="AH2943" s="2" t="s">
        <v>69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3599</v>
      </c>
      <c r="B2944" s="2" t="s">
        <v>3596</v>
      </c>
      <c r="C2944" s="2" t="s">
        <v>47</v>
      </c>
      <c r="D2944" s="2" t="s">
        <v>399</v>
      </c>
      <c r="E2944" s="2" t="s">
        <v>400</v>
      </c>
      <c r="F2944" s="2" t="s">
        <v>228</v>
      </c>
      <c r="G2944" s="2" t="s">
        <v>117</v>
      </c>
      <c r="H2944" s="2" t="s">
        <v>138</v>
      </c>
      <c r="I2944" s="2" t="s">
        <v>53</v>
      </c>
      <c r="J2944" s="2" t="s">
        <v>230</v>
      </c>
      <c r="K2944" s="2" t="s">
        <v>55</v>
      </c>
      <c r="L2944" s="2" t="s">
        <v>51</v>
      </c>
      <c r="M2944" s="2" t="s">
        <v>82</v>
      </c>
      <c r="N2944" s="3">
        <v>125297</v>
      </c>
      <c r="O2944" s="3" t="s">
        <v>57</v>
      </c>
      <c r="P2944" s="4">
        <f>IF(O2944="吨",N2944*1000,IF(O2944="万立方米",N2944*10000,""))</f>
        <v>125297000.0</v>
      </c>
      <c r="Q2944" s="2" t="s">
        <v>58</v>
      </c>
      <c r="R2944" s="2" t="s">
        <v>59</v>
      </c>
      <c r="S2944" s="2" t="s">
        <v>83</v>
      </c>
      <c r="T2944" s="2" t="s">
        <v>61</v>
      </c>
      <c r="U2944" s="4">
        <f>0.35</f>
        <v>0.35</v>
      </c>
      <c r="V2944" s="2" t="s">
        <v>62</v>
      </c>
      <c r="W2944" s="2" t="s">
        <v>84</v>
      </c>
      <c r="X2944" s="2" t="s">
        <v>64</v>
      </c>
      <c r="Y2944" s="2" t="s">
        <v>65</v>
      </c>
      <c r="Z2944" s="2">
        <v>0</v>
      </c>
      <c r="AA2944" s="2"/>
      <c r="AB2944" s="2"/>
      <c r="AC2944" s="4">
        <f>P2944*U2944/1000000</f>
        <v>43.85395</v>
      </c>
      <c r="AD2944" s="4">
        <f>AC2944*(1-Z2944/100)</f>
        <v>43.85395</v>
      </c>
      <c r="AE2944" s="2" t="s">
        <v>66</v>
      </c>
      <c r="AF2944" s="2" t="s">
        <v>67</v>
      </c>
      <c r="AG2944" s="2" t="s">
        <v>68</v>
      </c>
      <c r="AH2944" s="2" t="s">
        <v>69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3600</v>
      </c>
      <c r="B2945" s="2" t="s">
        <v>3596</v>
      </c>
      <c r="C2945" s="2" t="s">
        <v>47</v>
      </c>
      <c r="D2945" s="2" t="s">
        <v>399</v>
      </c>
      <c r="E2945" s="2" t="s">
        <v>400</v>
      </c>
      <c r="F2945" s="2" t="s">
        <v>228</v>
      </c>
      <c r="G2945" s="2" t="s">
        <v>117</v>
      </c>
      <c r="H2945" s="2" t="s">
        <v>138</v>
      </c>
      <c r="I2945" s="2" t="s">
        <v>53</v>
      </c>
      <c r="J2945" s="2" t="s">
        <v>230</v>
      </c>
      <c r="K2945" s="2" t="s">
        <v>55</v>
      </c>
      <c r="L2945" s="2" t="s">
        <v>51</v>
      </c>
      <c r="M2945" s="2" t="s">
        <v>86</v>
      </c>
      <c r="N2945" s="3">
        <v>125297</v>
      </c>
      <c r="O2945" s="3" t="s">
        <v>57</v>
      </c>
      <c r="P2945" s="4">
        <f>IF(O2945="吨",N2945*1000,IF(O2945="万立方米",N2945*10000,""))</f>
        <v>125297000.0</v>
      </c>
      <c r="Q2945" s="2" t="s">
        <v>58</v>
      </c>
      <c r="R2945" s="2" t="s">
        <v>59</v>
      </c>
      <c r="S2945" s="2" t="s">
        <v>87</v>
      </c>
      <c r="T2945" s="2" t="s">
        <v>88</v>
      </c>
      <c r="U2945" s="4">
        <f>0.75</f>
        <v>0.75</v>
      </c>
      <c r="V2945" s="2" t="s">
        <v>62</v>
      </c>
      <c r="W2945" s="2" t="s">
        <v>89</v>
      </c>
      <c r="X2945" s="2" t="s">
        <v>64</v>
      </c>
      <c r="Y2945" s="2" t="s">
        <v>65</v>
      </c>
      <c r="Z2945" s="2">
        <v>0</v>
      </c>
      <c r="AA2945" s="2"/>
      <c r="AB2945" s="2"/>
      <c r="AC2945" s="4">
        <f>P2945*U2945/1000000</f>
        <v>93.97275</v>
      </c>
      <c r="AD2945" s="4">
        <f>AC2946*(1-AA2945/100)+(AC2945-AC2946)*(1-AB2945/100)</f>
        <v>93.97275</v>
      </c>
      <c r="AE2945" s="2" t="s">
        <v>66</v>
      </c>
      <c r="AF2945" s="2" t="s">
        <v>67</v>
      </c>
      <c r="AG2945" s="2" t="s">
        <v>68</v>
      </c>
      <c r="AH2945" s="2" t="s">
        <v>69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3601</v>
      </c>
      <c r="B2946" s="2" t="s">
        <v>3596</v>
      </c>
      <c r="C2946" s="2" t="s">
        <v>47</v>
      </c>
      <c r="D2946" s="2" t="s">
        <v>399</v>
      </c>
      <c r="E2946" s="2" t="s">
        <v>400</v>
      </c>
      <c r="F2946" s="2" t="s">
        <v>228</v>
      </c>
      <c r="G2946" s="2" t="s">
        <v>117</v>
      </c>
      <c r="H2946" s="2" t="s">
        <v>138</v>
      </c>
      <c r="I2946" s="2" t="s">
        <v>53</v>
      </c>
      <c r="J2946" s="2" t="s">
        <v>230</v>
      </c>
      <c r="K2946" s="2" t="s">
        <v>55</v>
      </c>
      <c r="L2946" s="2" t="s">
        <v>51</v>
      </c>
      <c r="M2946" s="2" t="s">
        <v>91</v>
      </c>
      <c r="N2946" s="3">
        <v>125297</v>
      </c>
      <c r="O2946" s="3" t="s">
        <v>57</v>
      </c>
      <c r="P2946" s="4">
        <f>IF(O2946="吨",N2946*1000,IF(O2946="万立方米",N2946*10000,""))</f>
        <v>125297000.0</v>
      </c>
      <c r="Q2946" s="2" t="s">
        <v>58</v>
      </c>
      <c r="R2946" s="2" t="s">
        <v>59</v>
      </c>
      <c r="S2946" s="2" t="s">
        <v>92</v>
      </c>
      <c r="T2946" s="2" t="s">
        <v>88</v>
      </c>
      <c r="U2946" s="4">
        <f>0.75</f>
        <v>0.75</v>
      </c>
      <c r="V2946" s="2" t="s">
        <v>62</v>
      </c>
      <c r="W2946" s="2" t="s">
        <v>93</v>
      </c>
      <c r="X2946" s="2" t="s">
        <v>64</v>
      </c>
      <c r="Y2946" s="2" t="s">
        <v>65</v>
      </c>
      <c r="Z2946" s="2">
        <v>0</v>
      </c>
      <c r="AA2946" s="2"/>
      <c r="AB2946" s="2"/>
      <c r="AC2946" s="4">
        <f>P2946*U2946/1000000</f>
        <v>93.97275</v>
      </c>
      <c r="AD2946" s="4">
        <f>AC2946*(1-Z2946/100)</f>
        <v>93.97275</v>
      </c>
      <c r="AE2946" s="2" t="s">
        <v>66</v>
      </c>
      <c r="AF2946" s="2" t="s">
        <v>67</v>
      </c>
      <c r="AG2946" s="2" t="s">
        <v>68</v>
      </c>
      <c r="AH2946" s="2" t="s">
        <v>69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3602</v>
      </c>
      <c r="B2947" s="2" t="s">
        <v>3596</v>
      </c>
      <c r="C2947" s="2" t="s">
        <v>47</v>
      </c>
      <c r="D2947" s="2" t="s">
        <v>399</v>
      </c>
      <c r="E2947" s="2" t="s">
        <v>400</v>
      </c>
      <c r="F2947" s="2" t="s">
        <v>228</v>
      </c>
      <c r="G2947" s="2" t="s">
        <v>117</v>
      </c>
      <c r="H2947" s="2" t="s">
        <v>138</v>
      </c>
      <c r="I2947" s="2" t="s">
        <v>53</v>
      </c>
      <c r="J2947" s="2" t="s">
        <v>230</v>
      </c>
      <c r="K2947" s="2" t="s">
        <v>55</v>
      </c>
      <c r="L2947" s="2" t="s">
        <v>51</v>
      </c>
      <c r="M2947" s="2" t="s">
        <v>95</v>
      </c>
      <c r="N2947" s="3">
        <v>125297</v>
      </c>
      <c r="O2947" s="3" t="s">
        <v>57</v>
      </c>
      <c r="P2947" s="4">
        <f>IF(O2947="吨",N2947*1000,IF(O2947="万立方米",N2947*10000,""))</f>
        <v>125297000.0</v>
      </c>
      <c r="Q2947" s="2" t="s">
        <v>58</v>
      </c>
      <c r="R2947" s="2" t="s">
        <v>59</v>
      </c>
      <c r="S2947" s="2" t="s">
        <v>96</v>
      </c>
      <c r="T2947" s="2" t="s">
        <v>97</v>
      </c>
      <c r="U2947" s="4">
        <f>1.7</f>
        <v>1.7</v>
      </c>
      <c r="V2947" s="2" t="s">
        <v>62</v>
      </c>
      <c r="W2947" s="2" t="s">
        <v>98</v>
      </c>
      <c r="X2947" s="2" t="s">
        <v>64</v>
      </c>
      <c r="Y2947" s="2" t="s">
        <v>65</v>
      </c>
      <c r="Z2947" s="2">
        <v>0</v>
      </c>
      <c r="AA2947" s="2"/>
      <c r="AB2947" s="2"/>
      <c r="AC2947" s="4">
        <f>P2947*U2947/1000000</f>
        <v>213.0049</v>
      </c>
      <c r="AD2947" s="4">
        <f>AC2947*(1-Z2947/100)</f>
        <v>213.0049</v>
      </c>
      <c r="AE2947" s="2" t="s">
        <v>66</v>
      </c>
      <c r="AF2947" s="2" t="s">
        <v>67</v>
      </c>
      <c r="AG2947" s="2" t="s">
        <v>68</v>
      </c>
      <c r="AH2947" s="2" t="s">
        <v>69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3603</v>
      </c>
      <c r="B2948" s="2" t="s">
        <v>3596</v>
      </c>
      <c r="C2948" s="2" t="s">
        <v>47</v>
      </c>
      <c r="D2948" s="2" t="s">
        <v>399</v>
      </c>
      <c r="E2948" s="2" t="s">
        <v>400</v>
      </c>
      <c r="F2948" s="2" t="s">
        <v>228</v>
      </c>
      <c r="G2948" s="2" t="s">
        <v>117</v>
      </c>
      <c r="H2948" s="2" t="s">
        <v>138</v>
      </c>
      <c r="I2948" s="2" t="s">
        <v>53</v>
      </c>
      <c r="J2948" s="2" t="s">
        <v>230</v>
      </c>
      <c r="K2948" s="2" t="s">
        <v>55</v>
      </c>
      <c r="L2948" s="2" t="s">
        <v>51</v>
      </c>
      <c r="M2948" s="2" t="s">
        <v>100</v>
      </c>
      <c r="N2948" s="3">
        <v>125297</v>
      </c>
      <c r="O2948" s="3" t="s">
        <v>57</v>
      </c>
      <c r="P2948" s="4">
        <f>IF(O2948="吨",N2948*1000,IF(O2948="万立方米",N2948*10000,""))</f>
        <v>125297000.0</v>
      </c>
      <c r="Q2948" s="2" t="s">
        <v>58</v>
      </c>
      <c r="R2948" s="2" t="s">
        <v>59</v>
      </c>
      <c r="S2948" s="2" t="s">
        <v>101</v>
      </c>
      <c r="T2948" s="2" t="s">
        <v>75</v>
      </c>
      <c r="U2948" s="4">
        <f>0.12</f>
        <v>0.12</v>
      </c>
      <c r="V2948" s="2" t="s">
        <v>62</v>
      </c>
      <c r="W2948" s="2" t="s">
        <v>102</v>
      </c>
      <c r="X2948" s="2" t="s">
        <v>64</v>
      </c>
      <c r="Y2948" s="2" t="s">
        <v>65</v>
      </c>
      <c r="Z2948" s="2">
        <v>0</v>
      </c>
      <c r="AA2948" s="2"/>
      <c r="AB2948" s="2"/>
      <c r="AC2948" s="4">
        <f>P2948*U2948/1000000</f>
        <v>15.03564</v>
      </c>
      <c r="AD2948" s="4">
        <f>AC2948*(1-Z2948/100)</f>
        <v>15.03564</v>
      </c>
      <c r="AE2948" s="2" t="s">
        <v>66</v>
      </c>
      <c r="AF2948" s="2" t="s">
        <v>67</v>
      </c>
      <c r="AG2948" s="2" t="s">
        <v>68</v>
      </c>
      <c r="AH2948" s="2" t="s">
        <v>69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3604</v>
      </c>
      <c r="B2949" s="2" t="s">
        <v>3596</v>
      </c>
      <c r="C2949" s="2" t="s">
        <v>47</v>
      </c>
      <c r="D2949" s="2" t="s">
        <v>399</v>
      </c>
      <c r="E2949" s="2" t="s">
        <v>400</v>
      </c>
      <c r="F2949" s="2" t="s">
        <v>228</v>
      </c>
      <c r="G2949" s="2" t="s">
        <v>117</v>
      </c>
      <c r="H2949" s="2" t="s">
        <v>138</v>
      </c>
      <c r="I2949" s="2"/>
      <c r="J2949" s="2"/>
      <c r="K2949" s="2" t="s">
        <v>147</v>
      </c>
      <c r="L2949" s="2" t="s">
        <v>253</v>
      </c>
      <c r="M2949" s="2" t="s">
        <v>104</v>
      </c>
      <c r="N2949" s="3"/>
      <c r="O2949" s="3"/>
      <c r="P2949" s="2"/>
      <c r="Q2949" s="2" t="s">
        <v>105</v>
      </c>
      <c r="R2949" s="2" t="s">
        <v>106</v>
      </c>
      <c r="S2949" s="2" t="s">
        <v>107</v>
      </c>
      <c r="T2949" s="2" t="s">
        <v>108</v>
      </c>
      <c r="U2949" s="2"/>
      <c r="V2949" s="2" t="s">
        <v>109</v>
      </c>
      <c r="W2949" s="2" t="s">
        <v>110</v>
      </c>
      <c r="X2949" s="2"/>
      <c r="Y2949" s="2" t="s">
        <v>65</v>
      </c>
      <c r="Z2949" s="2">
        <v>0</v>
      </c>
      <c r="AA2949" s="2"/>
      <c r="AB2949" s="2"/>
      <c r="AC2949" s="2"/>
      <c r="AD2949" s="2"/>
      <c r="AE2949" s="2" t="s">
        <v>123</v>
      </c>
      <c r="AF2949" s="2" t="s">
        <v>222</v>
      </c>
      <c r="AG2949" s="2" t="s">
        <v>223</v>
      </c>
      <c r="AH2949" s="2" t="s">
        <v>69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3605</v>
      </c>
      <c r="B2950" s="2" t="s">
        <v>3606</v>
      </c>
      <c r="C2950" s="2" t="s">
        <v>47</v>
      </c>
      <c r="D2950" s="2" t="s">
        <v>334</v>
      </c>
      <c r="E2950" s="2" t="s">
        <v>213</v>
      </c>
      <c r="F2950" s="2" t="s">
        <v>228</v>
      </c>
      <c r="G2950" s="2" t="s">
        <v>117</v>
      </c>
      <c r="H2950" s="2" t="s">
        <v>323</v>
      </c>
      <c r="I2950" s="2" t="s">
        <v>53</v>
      </c>
      <c r="J2950" s="2" t="s">
        <v>230</v>
      </c>
      <c r="K2950" s="2" t="s">
        <v>55</v>
      </c>
      <c r="L2950" s="2" t="s">
        <v>51</v>
      </c>
      <c r="M2950" s="2" t="s">
        <v>56</v>
      </c>
      <c r="N2950" s="3">
        <v>109946.7</v>
      </c>
      <c r="O2950" s="3" t="s">
        <v>57</v>
      </c>
      <c r="P2950" s="4">
        <f>IF(O2950="吨",N2950*1000,IF(O2950="万立方米",N2950*10000,""))</f>
        <v>109946700.0</v>
      </c>
      <c r="Q2950" s="2" t="s">
        <v>58</v>
      </c>
      <c r="R2950" s="2" t="s">
        <v>59</v>
      </c>
      <c r="S2950" s="2" t="s">
        <v>60</v>
      </c>
      <c r="T2950" s="2" t="s">
        <v>61</v>
      </c>
      <c r="U2950" s="4">
        <f>0.06</f>
        <v>0.06</v>
      </c>
      <c r="V2950" s="2" t="s">
        <v>62</v>
      </c>
      <c r="W2950" s="2" t="s">
        <v>63</v>
      </c>
      <c r="X2950" s="2" t="s">
        <v>64</v>
      </c>
      <c r="Y2950" s="2" t="s">
        <v>65</v>
      </c>
      <c r="Z2950" s="2">
        <v>0</v>
      </c>
      <c r="AA2950" s="2"/>
      <c r="AB2950" s="2"/>
      <c r="AC2950" s="4">
        <f>P2950*U2950/1000000</f>
        <v>6.596802</v>
      </c>
      <c r="AD2950" s="4">
        <f>AC2950*(1-Z2950/100)</f>
        <v>6.596802</v>
      </c>
      <c r="AE2950" s="2" t="s">
        <v>66</v>
      </c>
      <c r="AF2950" s="2" t="s">
        <v>67</v>
      </c>
      <c r="AG2950" s="2" t="s">
        <v>68</v>
      </c>
      <c r="AH2950" s="2" t="s">
        <v>69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3607</v>
      </c>
      <c r="B2951" s="2" t="s">
        <v>3606</v>
      </c>
      <c r="C2951" s="2" t="s">
        <v>47</v>
      </c>
      <c r="D2951" s="2" t="s">
        <v>334</v>
      </c>
      <c r="E2951" s="2" t="s">
        <v>213</v>
      </c>
      <c r="F2951" s="2" t="s">
        <v>228</v>
      </c>
      <c r="G2951" s="2" t="s">
        <v>117</v>
      </c>
      <c r="H2951" s="2" t="s">
        <v>323</v>
      </c>
      <c r="I2951" s="2" t="s">
        <v>53</v>
      </c>
      <c r="J2951" s="2" t="s">
        <v>230</v>
      </c>
      <c r="K2951" s="2" t="s">
        <v>55</v>
      </c>
      <c r="L2951" s="2" t="s">
        <v>51</v>
      </c>
      <c r="M2951" s="2" t="s">
        <v>73</v>
      </c>
      <c r="N2951" s="3">
        <v>109946.7</v>
      </c>
      <c r="O2951" s="3" t="s">
        <v>57</v>
      </c>
      <c r="P2951" s="4">
        <f>IF(O2951="吨",N2951*1000,IF(O2951="万立方米",N2951*10000,""))</f>
        <v>109946700.0</v>
      </c>
      <c r="Q2951" s="2" t="s">
        <v>58</v>
      </c>
      <c r="R2951" s="2" t="s">
        <v>59</v>
      </c>
      <c r="S2951" s="2" t="s">
        <v>74</v>
      </c>
      <c r="T2951" s="2" t="s">
        <v>75</v>
      </c>
      <c r="U2951" s="4">
        <f>1.5</f>
        <v>1.5</v>
      </c>
      <c r="V2951" s="2" t="s">
        <v>62</v>
      </c>
      <c r="W2951" s="2" t="s">
        <v>76</v>
      </c>
      <c r="X2951" s="2" t="s">
        <v>64</v>
      </c>
      <c r="Y2951" s="2" t="s">
        <v>65</v>
      </c>
      <c r="Z2951" s="2">
        <v>0</v>
      </c>
      <c r="AA2951" s="2"/>
      <c r="AB2951" s="2"/>
      <c r="AC2951" s="4">
        <f>P2951*U2951/1000000</f>
        <v>164.92005</v>
      </c>
      <c r="AD2951" s="4">
        <f>AC2951*(1-Z2951/100)</f>
        <v>164.92005</v>
      </c>
      <c r="AE2951" s="2" t="s">
        <v>66</v>
      </c>
      <c r="AF2951" s="2" t="s">
        <v>67</v>
      </c>
      <c r="AG2951" s="2" t="s">
        <v>68</v>
      </c>
      <c r="AH2951" s="2" t="s">
        <v>69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3608</v>
      </c>
      <c r="B2952" s="2" t="s">
        <v>3606</v>
      </c>
      <c r="C2952" s="2" t="s">
        <v>47</v>
      </c>
      <c r="D2952" s="2" t="s">
        <v>334</v>
      </c>
      <c r="E2952" s="2" t="s">
        <v>213</v>
      </c>
      <c r="F2952" s="2" t="s">
        <v>228</v>
      </c>
      <c r="G2952" s="2" t="s">
        <v>117</v>
      </c>
      <c r="H2952" s="2" t="s">
        <v>323</v>
      </c>
      <c r="I2952" s="2" t="s">
        <v>53</v>
      </c>
      <c r="J2952" s="2" t="s">
        <v>230</v>
      </c>
      <c r="K2952" s="2" t="s">
        <v>55</v>
      </c>
      <c r="L2952" s="2" t="s">
        <v>51</v>
      </c>
      <c r="M2952" s="2" t="s">
        <v>78</v>
      </c>
      <c r="N2952" s="3">
        <v>109946.7</v>
      </c>
      <c r="O2952" s="3" t="s">
        <v>57</v>
      </c>
      <c r="P2952" s="4">
        <f>IF(O2952="吨",N2952*1000,IF(O2952="万立方米",N2952*10000,""))</f>
        <v>109946700.0</v>
      </c>
      <c r="Q2952" s="2" t="s">
        <v>58</v>
      </c>
      <c r="R2952" s="2" t="s">
        <v>59</v>
      </c>
      <c r="S2952" s="2" t="s">
        <v>79</v>
      </c>
      <c r="T2952" s="2" t="s">
        <v>75</v>
      </c>
      <c r="U2952" s="4">
        <f>6.0</f>
        <v>6.0</v>
      </c>
      <c r="V2952" s="2" t="s">
        <v>62</v>
      </c>
      <c r="W2952" s="2" t="s">
        <v>80</v>
      </c>
      <c r="X2952" s="2" t="s">
        <v>64</v>
      </c>
      <c r="Y2952" s="2" t="s">
        <v>65</v>
      </c>
      <c r="Z2952" s="2">
        <v>0</v>
      </c>
      <c r="AA2952" s="2"/>
      <c r="AB2952" s="2"/>
      <c r="AC2952" s="4">
        <f>P2952*U2952/1000000</f>
        <v>659.6802</v>
      </c>
      <c r="AD2952" s="4">
        <f>AC2952*(1-Z2952/100)</f>
        <v>659.6802</v>
      </c>
      <c r="AE2952" s="2" t="s">
        <v>66</v>
      </c>
      <c r="AF2952" s="2" t="s">
        <v>67</v>
      </c>
      <c r="AG2952" s="2" t="s">
        <v>68</v>
      </c>
      <c r="AH2952" s="2" t="s">
        <v>69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3609</v>
      </c>
      <c r="B2953" s="2" t="s">
        <v>3606</v>
      </c>
      <c r="C2953" s="2" t="s">
        <v>47</v>
      </c>
      <c r="D2953" s="2" t="s">
        <v>334</v>
      </c>
      <c r="E2953" s="2" t="s">
        <v>213</v>
      </c>
      <c r="F2953" s="2" t="s">
        <v>228</v>
      </c>
      <c r="G2953" s="2" t="s">
        <v>117</v>
      </c>
      <c r="H2953" s="2" t="s">
        <v>323</v>
      </c>
      <c r="I2953" s="2" t="s">
        <v>53</v>
      </c>
      <c r="J2953" s="2" t="s">
        <v>230</v>
      </c>
      <c r="K2953" s="2" t="s">
        <v>55</v>
      </c>
      <c r="L2953" s="2" t="s">
        <v>51</v>
      </c>
      <c r="M2953" s="2" t="s">
        <v>82</v>
      </c>
      <c r="N2953" s="3">
        <v>109946.7</v>
      </c>
      <c r="O2953" s="3" t="s">
        <v>57</v>
      </c>
      <c r="P2953" s="4">
        <f>IF(O2953="吨",N2953*1000,IF(O2953="万立方米",N2953*10000,""))</f>
        <v>109946700.0</v>
      </c>
      <c r="Q2953" s="2" t="s">
        <v>58</v>
      </c>
      <c r="R2953" s="2" t="s">
        <v>59</v>
      </c>
      <c r="S2953" s="2" t="s">
        <v>83</v>
      </c>
      <c r="T2953" s="2" t="s">
        <v>61</v>
      </c>
      <c r="U2953" s="4">
        <f>0.35</f>
        <v>0.35</v>
      </c>
      <c r="V2953" s="2" t="s">
        <v>62</v>
      </c>
      <c r="W2953" s="2" t="s">
        <v>84</v>
      </c>
      <c r="X2953" s="2" t="s">
        <v>64</v>
      </c>
      <c r="Y2953" s="2" t="s">
        <v>65</v>
      </c>
      <c r="Z2953" s="2">
        <v>0</v>
      </c>
      <c r="AA2953" s="2"/>
      <c r="AB2953" s="2"/>
      <c r="AC2953" s="4">
        <f>P2953*U2953/1000000</f>
        <v>38.481345</v>
      </c>
      <c r="AD2953" s="4">
        <f>AC2953*(1-Z2953/100)</f>
        <v>38.481345</v>
      </c>
      <c r="AE2953" s="2" t="s">
        <v>66</v>
      </c>
      <c r="AF2953" s="2" t="s">
        <v>67</v>
      </c>
      <c r="AG2953" s="2" t="s">
        <v>68</v>
      </c>
      <c r="AH2953" s="2" t="s">
        <v>69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3610</v>
      </c>
      <c r="B2954" s="2" t="s">
        <v>3606</v>
      </c>
      <c r="C2954" s="2" t="s">
        <v>47</v>
      </c>
      <c r="D2954" s="2" t="s">
        <v>334</v>
      </c>
      <c r="E2954" s="2" t="s">
        <v>213</v>
      </c>
      <c r="F2954" s="2" t="s">
        <v>228</v>
      </c>
      <c r="G2954" s="2" t="s">
        <v>117</v>
      </c>
      <c r="H2954" s="2" t="s">
        <v>323</v>
      </c>
      <c r="I2954" s="2" t="s">
        <v>53</v>
      </c>
      <c r="J2954" s="2" t="s">
        <v>230</v>
      </c>
      <c r="K2954" s="2" t="s">
        <v>55</v>
      </c>
      <c r="L2954" s="2" t="s">
        <v>51</v>
      </c>
      <c r="M2954" s="2" t="s">
        <v>86</v>
      </c>
      <c r="N2954" s="3">
        <v>109946.7</v>
      </c>
      <c r="O2954" s="3" t="s">
        <v>57</v>
      </c>
      <c r="P2954" s="4">
        <f>IF(O2954="吨",N2954*1000,IF(O2954="万立方米",N2954*10000,""))</f>
        <v>109946700.0</v>
      </c>
      <c r="Q2954" s="2" t="s">
        <v>58</v>
      </c>
      <c r="R2954" s="2" t="s">
        <v>59</v>
      </c>
      <c r="S2954" s="2" t="s">
        <v>87</v>
      </c>
      <c r="T2954" s="2" t="s">
        <v>88</v>
      </c>
      <c r="U2954" s="4">
        <f>0.75</f>
        <v>0.75</v>
      </c>
      <c r="V2954" s="2" t="s">
        <v>62</v>
      </c>
      <c r="W2954" s="2" t="s">
        <v>89</v>
      </c>
      <c r="X2954" s="2" t="s">
        <v>64</v>
      </c>
      <c r="Y2954" s="2" t="s">
        <v>65</v>
      </c>
      <c r="Z2954" s="2">
        <v>0</v>
      </c>
      <c r="AA2954" s="2"/>
      <c r="AB2954" s="2"/>
      <c r="AC2954" s="4">
        <f>P2954*U2954/1000000</f>
        <v>82.460025</v>
      </c>
      <c r="AD2954" s="4">
        <f>AC2955*(1-AA2954/100)+(AC2954-AC2955)*(1-AB2954/100)</f>
        <v>82.460025</v>
      </c>
      <c r="AE2954" s="2" t="s">
        <v>66</v>
      </c>
      <c r="AF2954" s="2" t="s">
        <v>67</v>
      </c>
      <c r="AG2954" s="2" t="s">
        <v>68</v>
      </c>
      <c r="AH2954" s="2" t="s">
        <v>69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3611</v>
      </c>
      <c r="B2955" s="2" t="s">
        <v>3606</v>
      </c>
      <c r="C2955" s="2" t="s">
        <v>47</v>
      </c>
      <c r="D2955" s="2" t="s">
        <v>334</v>
      </c>
      <c r="E2955" s="2" t="s">
        <v>213</v>
      </c>
      <c r="F2955" s="2" t="s">
        <v>228</v>
      </c>
      <c r="G2955" s="2" t="s">
        <v>117</v>
      </c>
      <c r="H2955" s="2" t="s">
        <v>323</v>
      </c>
      <c r="I2955" s="2" t="s">
        <v>53</v>
      </c>
      <c r="J2955" s="2" t="s">
        <v>230</v>
      </c>
      <c r="K2955" s="2" t="s">
        <v>55</v>
      </c>
      <c r="L2955" s="2" t="s">
        <v>51</v>
      </c>
      <c r="M2955" s="2" t="s">
        <v>91</v>
      </c>
      <c r="N2955" s="3">
        <v>109946.7</v>
      </c>
      <c r="O2955" s="3" t="s">
        <v>57</v>
      </c>
      <c r="P2955" s="4">
        <f>IF(O2955="吨",N2955*1000,IF(O2955="万立方米",N2955*10000,""))</f>
        <v>109946700.0</v>
      </c>
      <c r="Q2955" s="2" t="s">
        <v>58</v>
      </c>
      <c r="R2955" s="2" t="s">
        <v>59</v>
      </c>
      <c r="S2955" s="2" t="s">
        <v>92</v>
      </c>
      <c r="T2955" s="2" t="s">
        <v>88</v>
      </c>
      <c r="U2955" s="4">
        <f>0.75</f>
        <v>0.75</v>
      </c>
      <c r="V2955" s="2" t="s">
        <v>62</v>
      </c>
      <c r="W2955" s="2" t="s">
        <v>93</v>
      </c>
      <c r="X2955" s="2" t="s">
        <v>64</v>
      </c>
      <c r="Y2955" s="2" t="s">
        <v>65</v>
      </c>
      <c r="Z2955" s="2">
        <v>0</v>
      </c>
      <c r="AA2955" s="2"/>
      <c r="AB2955" s="2"/>
      <c r="AC2955" s="4">
        <f>P2955*U2955/1000000</f>
        <v>82.460025</v>
      </c>
      <c r="AD2955" s="4">
        <f>AC2955*(1-Z2955/100)</f>
        <v>82.460025</v>
      </c>
      <c r="AE2955" s="2" t="s">
        <v>66</v>
      </c>
      <c r="AF2955" s="2" t="s">
        <v>67</v>
      </c>
      <c r="AG2955" s="2" t="s">
        <v>68</v>
      </c>
      <c r="AH2955" s="2" t="s">
        <v>69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3612</v>
      </c>
      <c r="B2956" s="2" t="s">
        <v>3606</v>
      </c>
      <c r="C2956" s="2" t="s">
        <v>47</v>
      </c>
      <c r="D2956" s="2" t="s">
        <v>334</v>
      </c>
      <c r="E2956" s="2" t="s">
        <v>213</v>
      </c>
      <c r="F2956" s="2" t="s">
        <v>228</v>
      </c>
      <c r="G2956" s="2" t="s">
        <v>117</v>
      </c>
      <c r="H2956" s="2" t="s">
        <v>323</v>
      </c>
      <c r="I2956" s="2" t="s">
        <v>53</v>
      </c>
      <c r="J2956" s="2" t="s">
        <v>230</v>
      </c>
      <c r="K2956" s="2" t="s">
        <v>55</v>
      </c>
      <c r="L2956" s="2" t="s">
        <v>51</v>
      </c>
      <c r="M2956" s="2" t="s">
        <v>95</v>
      </c>
      <c r="N2956" s="3">
        <v>109946.7</v>
      </c>
      <c r="O2956" s="3" t="s">
        <v>57</v>
      </c>
      <c r="P2956" s="4">
        <f>IF(O2956="吨",N2956*1000,IF(O2956="万立方米",N2956*10000,""))</f>
        <v>109946700.0</v>
      </c>
      <c r="Q2956" s="2" t="s">
        <v>58</v>
      </c>
      <c r="R2956" s="2" t="s">
        <v>59</v>
      </c>
      <c r="S2956" s="2" t="s">
        <v>96</v>
      </c>
      <c r="T2956" s="2" t="s">
        <v>97</v>
      </c>
      <c r="U2956" s="4">
        <f>1.7</f>
        <v>1.7</v>
      </c>
      <c r="V2956" s="2" t="s">
        <v>62</v>
      </c>
      <c r="W2956" s="2" t="s">
        <v>98</v>
      </c>
      <c r="X2956" s="2" t="s">
        <v>64</v>
      </c>
      <c r="Y2956" s="2" t="s">
        <v>65</v>
      </c>
      <c r="Z2956" s="2">
        <v>0</v>
      </c>
      <c r="AA2956" s="2"/>
      <c r="AB2956" s="2"/>
      <c r="AC2956" s="4">
        <f>P2956*U2956/1000000</f>
        <v>186.90939</v>
      </c>
      <c r="AD2956" s="4">
        <f>AC2956*(1-Z2956/100)</f>
        <v>186.90939</v>
      </c>
      <c r="AE2956" s="2" t="s">
        <v>66</v>
      </c>
      <c r="AF2956" s="2" t="s">
        <v>67</v>
      </c>
      <c r="AG2956" s="2" t="s">
        <v>68</v>
      </c>
      <c r="AH2956" s="2" t="s">
        <v>69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3613</v>
      </c>
      <c r="B2957" s="2" t="s">
        <v>3606</v>
      </c>
      <c r="C2957" s="2" t="s">
        <v>47</v>
      </c>
      <c r="D2957" s="2" t="s">
        <v>334</v>
      </c>
      <c r="E2957" s="2" t="s">
        <v>213</v>
      </c>
      <c r="F2957" s="2" t="s">
        <v>228</v>
      </c>
      <c r="G2957" s="2" t="s">
        <v>117</v>
      </c>
      <c r="H2957" s="2" t="s">
        <v>323</v>
      </c>
      <c r="I2957" s="2" t="s">
        <v>53</v>
      </c>
      <c r="J2957" s="2" t="s">
        <v>230</v>
      </c>
      <c r="K2957" s="2" t="s">
        <v>55</v>
      </c>
      <c r="L2957" s="2" t="s">
        <v>51</v>
      </c>
      <c r="M2957" s="2" t="s">
        <v>100</v>
      </c>
      <c r="N2957" s="3">
        <v>109946.7</v>
      </c>
      <c r="O2957" s="3" t="s">
        <v>57</v>
      </c>
      <c r="P2957" s="4">
        <f>IF(O2957="吨",N2957*1000,IF(O2957="万立方米",N2957*10000,""))</f>
        <v>109946700.0</v>
      </c>
      <c r="Q2957" s="2" t="s">
        <v>58</v>
      </c>
      <c r="R2957" s="2" t="s">
        <v>59</v>
      </c>
      <c r="S2957" s="2" t="s">
        <v>101</v>
      </c>
      <c r="T2957" s="2" t="s">
        <v>75</v>
      </c>
      <c r="U2957" s="4">
        <f>0.12</f>
        <v>0.12</v>
      </c>
      <c r="V2957" s="2" t="s">
        <v>62</v>
      </c>
      <c r="W2957" s="2" t="s">
        <v>102</v>
      </c>
      <c r="X2957" s="2" t="s">
        <v>64</v>
      </c>
      <c r="Y2957" s="2" t="s">
        <v>65</v>
      </c>
      <c r="Z2957" s="2">
        <v>0</v>
      </c>
      <c r="AA2957" s="2"/>
      <c r="AB2957" s="2"/>
      <c r="AC2957" s="4">
        <f>P2957*U2957/1000000</f>
        <v>13.193604</v>
      </c>
      <c r="AD2957" s="4">
        <f>AC2957*(1-Z2957/100)</f>
        <v>13.193604</v>
      </c>
      <c r="AE2957" s="2" t="s">
        <v>66</v>
      </c>
      <c r="AF2957" s="2" t="s">
        <v>67</v>
      </c>
      <c r="AG2957" s="2" t="s">
        <v>68</v>
      </c>
      <c r="AH2957" s="2" t="s">
        <v>69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3614</v>
      </c>
      <c r="B2958" s="2" t="s">
        <v>3606</v>
      </c>
      <c r="C2958" s="2" t="s">
        <v>47</v>
      </c>
      <c r="D2958" s="2" t="s">
        <v>334</v>
      </c>
      <c r="E2958" s="2" t="s">
        <v>213</v>
      </c>
      <c r="F2958" s="2" t="s">
        <v>228</v>
      </c>
      <c r="G2958" s="2" t="s">
        <v>117</v>
      </c>
      <c r="H2958" s="2" t="s">
        <v>323</v>
      </c>
      <c r="I2958" s="2"/>
      <c r="J2958" s="2"/>
      <c r="K2958" s="2" t="s">
        <v>147</v>
      </c>
      <c r="L2958" s="2" t="s">
        <v>253</v>
      </c>
      <c r="M2958" s="2" t="s">
        <v>104</v>
      </c>
      <c r="N2958" s="3"/>
      <c r="O2958" s="3"/>
      <c r="P2958" s="2"/>
      <c r="Q2958" s="2" t="s">
        <v>105</v>
      </c>
      <c r="R2958" s="2" t="s">
        <v>106</v>
      </c>
      <c r="S2958" s="2" t="s">
        <v>107</v>
      </c>
      <c r="T2958" s="2" t="s">
        <v>108</v>
      </c>
      <c r="U2958" s="2"/>
      <c r="V2958" s="2" t="s">
        <v>109</v>
      </c>
      <c r="W2958" s="2" t="s">
        <v>110</v>
      </c>
      <c r="X2958" s="2"/>
      <c r="Y2958" s="2" t="s">
        <v>65</v>
      </c>
      <c r="Z2958" s="2">
        <v>0</v>
      </c>
      <c r="AA2958" s="2"/>
      <c r="AB2958" s="2"/>
      <c r="AC2958" s="2"/>
      <c r="AD2958" s="2"/>
      <c r="AE2958" s="2" t="s">
        <v>123</v>
      </c>
      <c r="AF2958" s="2" t="s">
        <v>222</v>
      </c>
      <c r="AG2958" s="2" t="s">
        <v>223</v>
      </c>
      <c r="AH2958" s="2" t="s">
        <v>69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3615</v>
      </c>
      <c r="B2959" s="2" t="s">
        <v>3616</v>
      </c>
      <c r="C2959" s="2" t="s">
        <v>47</v>
      </c>
      <c r="D2959" s="2" t="s">
        <v>452</v>
      </c>
      <c r="E2959" s="2" t="s">
        <v>377</v>
      </c>
      <c r="F2959" s="2" t="s">
        <v>178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51</v>
      </c>
      <c r="M2959" s="2" t="s">
        <v>56</v>
      </c>
      <c r="N2959" s="3">
        <v>151921</v>
      </c>
      <c r="O2959" s="3" t="s">
        <v>57</v>
      </c>
      <c r="P2959" s="4">
        <f>IF(O2959="吨",N2959*1000,IF(O2959="万立方米",N2959*10000,""))</f>
        <v>151921000.0</v>
      </c>
      <c r="Q2959" s="2" t="s">
        <v>58</v>
      </c>
      <c r="R2959" s="2" t="s">
        <v>59</v>
      </c>
      <c r="S2959" s="2" t="s">
        <v>60</v>
      </c>
      <c r="T2959" s="2" t="s">
        <v>61</v>
      </c>
      <c r="U2959" s="4">
        <f>0.06</f>
        <v>0.06</v>
      </c>
      <c r="V2959" s="2" t="s">
        <v>62</v>
      </c>
      <c r="W2959" s="2" t="s">
        <v>63</v>
      </c>
      <c r="X2959" s="2" t="s">
        <v>64</v>
      </c>
      <c r="Y2959" s="2" t="s">
        <v>65</v>
      </c>
      <c r="Z2959" s="2">
        <v>0</v>
      </c>
      <c r="AA2959" s="2"/>
      <c r="AB2959" s="2"/>
      <c r="AC2959" s="4">
        <f>P2959*U2959/1000000</f>
        <v>9.11526</v>
      </c>
      <c r="AD2959" s="4">
        <f>AC2959*(1-Z2959/100)</f>
        <v>9.11526</v>
      </c>
      <c r="AE2959" s="2" t="s">
        <v>66</v>
      </c>
      <c r="AF2959" s="2" t="s">
        <v>67</v>
      </c>
      <c r="AG2959" s="2" t="s">
        <v>68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3617</v>
      </c>
      <c r="B2960" s="2" t="s">
        <v>3616</v>
      </c>
      <c r="C2960" s="2" t="s">
        <v>47</v>
      </c>
      <c r="D2960" s="2" t="s">
        <v>452</v>
      </c>
      <c r="E2960" s="2" t="s">
        <v>377</v>
      </c>
      <c r="F2960" s="2" t="s">
        <v>178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51</v>
      </c>
      <c r="M2960" s="2" t="s">
        <v>73</v>
      </c>
      <c r="N2960" s="3">
        <v>151921</v>
      </c>
      <c r="O2960" s="3" t="s">
        <v>57</v>
      </c>
      <c r="P2960" s="4">
        <f>IF(O2960="吨",N2960*1000,IF(O2960="万立方米",N2960*10000,""))</f>
        <v>151921000.0</v>
      </c>
      <c r="Q2960" s="2" t="s">
        <v>58</v>
      </c>
      <c r="R2960" s="2" t="s">
        <v>59</v>
      </c>
      <c r="S2960" s="2" t="s">
        <v>74</v>
      </c>
      <c r="T2960" s="2" t="s">
        <v>75</v>
      </c>
      <c r="U2960" s="4">
        <f>1.5</f>
        <v>1.5</v>
      </c>
      <c r="V2960" s="2" t="s">
        <v>62</v>
      </c>
      <c r="W2960" s="2" t="s">
        <v>76</v>
      </c>
      <c r="X2960" s="2" t="s">
        <v>64</v>
      </c>
      <c r="Y2960" s="2" t="s">
        <v>65</v>
      </c>
      <c r="Z2960" s="2">
        <v>0</v>
      </c>
      <c r="AA2960" s="2"/>
      <c r="AB2960" s="2"/>
      <c r="AC2960" s="4">
        <f>P2960*U2960/1000000</f>
        <v>227.8815</v>
      </c>
      <c r="AD2960" s="4">
        <f>AC2960*(1-Z2960/100)</f>
        <v>227.8815</v>
      </c>
      <c r="AE2960" s="2" t="s">
        <v>66</v>
      </c>
      <c r="AF2960" s="2" t="s">
        <v>67</v>
      </c>
      <c r="AG2960" s="2" t="s">
        <v>68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3618</v>
      </c>
      <c r="B2961" s="2" t="s">
        <v>3616</v>
      </c>
      <c r="C2961" s="2" t="s">
        <v>47</v>
      </c>
      <c r="D2961" s="2" t="s">
        <v>452</v>
      </c>
      <c r="E2961" s="2" t="s">
        <v>377</v>
      </c>
      <c r="F2961" s="2" t="s">
        <v>178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51</v>
      </c>
      <c r="M2961" s="2" t="s">
        <v>78</v>
      </c>
      <c r="N2961" s="3">
        <v>151921</v>
      </c>
      <c r="O2961" s="3" t="s">
        <v>57</v>
      </c>
      <c r="P2961" s="4">
        <f>IF(O2961="吨",N2961*1000,IF(O2961="万立方米",N2961*10000,""))</f>
        <v>151921000.0</v>
      </c>
      <c r="Q2961" s="2" t="s">
        <v>58</v>
      </c>
      <c r="R2961" s="2" t="s">
        <v>59</v>
      </c>
      <c r="S2961" s="2" t="s">
        <v>79</v>
      </c>
      <c r="T2961" s="2" t="s">
        <v>75</v>
      </c>
      <c r="U2961" s="4">
        <f>6.0</f>
        <v>6.0</v>
      </c>
      <c r="V2961" s="2" t="s">
        <v>62</v>
      </c>
      <c r="W2961" s="2" t="s">
        <v>80</v>
      </c>
      <c r="X2961" s="2" t="s">
        <v>64</v>
      </c>
      <c r="Y2961" s="2" t="s">
        <v>65</v>
      </c>
      <c r="Z2961" s="2">
        <v>0</v>
      </c>
      <c r="AA2961" s="2"/>
      <c r="AB2961" s="2"/>
      <c r="AC2961" s="4">
        <f>P2961*U2961/1000000</f>
        <v>911.526</v>
      </c>
      <c r="AD2961" s="4">
        <f>AC2961*(1-Z2961/100)</f>
        <v>911.526</v>
      </c>
      <c r="AE2961" s="2" t="s">
        <v>66</v>
      </c>
      <c r="AF2961" s="2" t="s">
        <v>67</v>
      </c>
      <c r="AG2961" s="2" t="s">
        <v>68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3619</v>
      </c>
      <c r="B2962" s="2" t="s">
        <v>3616</v>
      </c>
      <c r="C2962" s="2" t="s">
        <v>47</v>
      </c>
      <c r="D2962" s="2" t="s">
        <v>452</v>
      </c>
      <c r="E2962" s="2" t="s">
        <v>377</v>
      </c>
      <c r="F2962" s="2" t="s">
        <v>178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51</v>
      </c>
      <c r="M2962" s="2" t="s">
        <v>82</v>
      </c>
      <c r="N2962" s="3">
        <v>151921</v>
      </c>
      <c r="O2962" s="3" t="s">
        <v>57</v>
      </c>
      <c r="P2962" s="4">
        <f>IF(O2962="吨",N2962*1000,IF(O2962="万立方米",N2962*10000,""))</f>
        <v>151921000.0</v>
      </c>
      <c r="Q2962" s="2" t="s">
        <v>58</v>
      </c>
      <c r="R2962" s="2" t="s">
        <v>59</v>
      </c>
      <c r="S2962" s="2" t="s">
        <v>83</v>
      </c>
      <c r="T2962" s="2" t="s">
        <v>61</v>
      </c>
      <c r="U2962" s="4">
        <f>0.35</f>
        <v>0.35</v>
      </c>
      <c r="V2962" s="2" t="s">
        <v>62</v>
      </c>
      <c r="W2962" s="2" t="s">
        <v>84</v>
      </c>
      <c r="X2962" s="2" t="s">
        <v>64</v>
      </c>
      <c r="Y2962" s="2" t="s">
        <v>65</v>
      </c>
      <c r="Z2962" s="2">
        <v>0</v>
      </c>
      <c r="AA2962" s="2"/>
      <c r="AB2962" s="2"/>
      <c r="AC2962" s="4">
        <f>P2962*U2962/1000000</f>
        <v>53.17235</v>
      </c>
      <c r="AD2962" s="4">
        <f>AC2962*(1-Z2962/100)</f>
        <v>53.17235</v>
      </c>
      <c r="AE2962" s="2" t="s">
        <v>66</v>
      </c>
      <c r="AF2962" s="2" t="s">
        <v>67</v>
      </c>
      <c r="AG2962" s="2" t="s">
        <v>68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3620</v>
      </c>
      <c r="B2963" s="2" t="s">
        <v>3616</v>
      </c>
      <c r="C2963" s="2" t="s">
        <v>47</v>
      </c>
      <c r="D2963" s="2" t="s">
        <v>452</v>
      </c>
      <c r="E2963" s="2" t="s">
        <v>377</v>
      </c>
      <c r="F2963" s="2" t="s">
        <v>178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51</v>
      </c>
      <c r="M2963" s="2" t="s">
        <v>86</v>
      </c>
      <c r="N2963" s="3">
        <v>151921</v>
      </c>
      <c r="O2963" s="3" t="s">
        <v>57</v>
      </c>
      <c r="P2963" s="4">
        <f>IF(O2963="吨",N2963*1000,IF(O2963="万立方米",N2963*10000,""))</f>
        <v>151921000.0</v>
      </c>
      <c r="Q2963" s="2" t="s">
        <v>58</v>
      </c>
      <c r="R2963" s="2" t="s">
        <v>59</v>
      </c>
      <c r="S2963" s="2" t="s">
        <v>87</v>
      </c>
      <c r="T2963" s="2" t="s">
        <v>88</v>
      </c>
      <c r="U2963" s="4">
        <f>0.75</f>
        <v>0.75</v>
      </c>
      <c r="V2963" s="2" t="s">
        <v>62</v>
      </c>
      <c r="W2963" s="2" t="s">
        <v>89</v>
      </c>
      <c r="X2963" s="2" t="s">
        <v>64</v>
      </c>
      <c r="Y2963" s="2" t="s">
        <v>65</v>
      </c>
      <c r="Z2963" s="2">
        <v>0</v>
      </c>
      <c r="AA2963" s="2"/>
      <c r="AB2963" s="2"/>
      <c r="AC2963" s="4">
        <f>P2963*U2963/1000000</f>
        <v>113.94075</v>
      </c>
      <c r="AD2963" s="4">
        <f>AC2964*(1-AA2963/100)+(AC2963-AC2964)*(1-AB2963/100)</f>
        <v>113.94075</v>
      </c>
      <c r="AE2963" s="2" t="s">
        <v>66</v>
      </c>
      <c r="AF2963" s="2" t="s">
        <v>67</v>
      </c>
      <c r="AG2963" s="2" t="s">
        <v>68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3621</v>
      </c>
      <c r="B2964" s="2" t="s">
        <v>3616</v>
      </c>
      <c r="C2964" s="2" t="s">
        <v>47</v>
      </c>
      <c r="D2964" s="2" t="s">
        <v>452</v>
      </c>
      <c r="E2964" s="2" t="s">
        <v>377</v>
      </c>
      <c r="F2964" s="2" t="s">
        <v>178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51</v>
      </c>
      <c r="M2964" s="2" t="s">
        <v>91</v>
      </c>
      <c r="N2964" s="3">
        <v>151921</v>
      </c>
      <c r="O2964" s="3" t="s">
        <v>57</v>
      </c>
      <c r="P2964" s="4">
        <f>IF(O2964="吨",N2964*1000,IF(O2964="万立方米",N2964*10000,""))</f>
        <v>151921000.0</v>
      </c>
      <c r="Q2964" s="2" t="s">
        <v>58</v>
      </c>
      <c r="R2964" s="2" t="s">
        <v>59</v>
      </c>
      <c r="S2964" s="2" t="s">
        <v>92</v>
      </c>
      <c r="T2964" s="2" t="s">
        <v>88</v>
      </c>
      <c r="U2964" s="4">
        <f>0.75</f>
        <v>0.75</v>
      </c>
      <c r="V2964" s="2" t="s">
        <v>62</v>
      </c>
      <c r="W2964" s="2" t="s">
        <v>93</v>
      </c>
      <c r="X2964" s="2" t="s">
        <v>64</v>
      </c>
      <c r="Y2964" s="2" t="s">
        <v>65</v>
      </c>
      <c r="Z2964" s="2">
        <v>0</v>
      </c>
      <c r="AA2964" s="2"/>
      <c r="AB2964" s="2"/>
      <c r="AC2964" s="4">
        <f>P2964*U2964/1000000</f>
        <v>113.94075</v>
      </c>
      <c r="AD2964" s="4">
        <f>AC2964*(1-Z2964/100)</f>
        <v>113.94075</v>
      </c>
      <c r="AE2964" s="2" t="s">
        <v>66</v>
      </c>
      <c r="AF2964" s="2" t="s">
        <v>67</v>
      </c>
      <c r="AG2964" s="2" t="s">
        <v>68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3622</v>
      </c>
      <c r="B2965" s="2" t="s">
        <v>3616</v>
      </c>
      <c r="C2965" s="2" t="s">
        <v>47</v>
      </c>
      <c r="D2965" s="2" t="s">
        <v>452</v>
      </c>
      <c r="E2965" s="2" t="s">
        <v>377</v>
      </c>
      <c r="F2965" s="2" t="s">
        <v>178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51</v>
      </c>
      <c r="M2965" s="2" t="s">
        <v>95</v>
      </c>
      <c r="N2965" s="3">
        <v>151921</v>
      </c>
      <c r="O2965" s="3" t="s">
        <v>57</v>
      </c>
      <c r="P2965" s="4">
        <f>IF(O2965="吨",N2965*1000,IF(O2965="万立方米",N2965*10000,""))</f>
        <v>151921000.0</v>
      </c>
      <c r="Q2965" s="2" t="s">
        <v>58</v>
      </c>
      <c r="R2965" s="2" t="s">
        <v>59</v>
      </c>
      <c r="S2965" s="2" t="s">
        <v>96</v>
      </c>
      <c r="T2965" s="2" t="s">
        <v>97</v>
      </c>
      <c r="U2965" s="4">
        <f>1.7</f>
        <v>1.7</v>
      </c>
      <c r="V2965" s="2" t="s">
        <v>62</v>
      </c>
      <c r="W2965" s="2" t="s">
        <v>98</v>
      </c>
      <c r="X2965" s="2" t="s">
        <v>64</v>
      </c>
      <c r="Y2965" s="2" t="s">
        <v>65</v>
      </c>
      <c r="Z2965" s="2">
        <v>0</v>
      </c>
      <c r="AA2965" s="2"/>
      <c r="AB2965" s="2"/>
      <c r="AC2965" s="4">
        <f>P2965*U2965/1000000</f>
        <v>258.2657</v>
      </c>
      <c r="AD2965" s="4">
        <f>AC2965*(1-Z2965/100)</f>
        <v>258.2657</v>
      </c>
      <c r="AE2965" s="2" t="s">
        <v>66</v>
      </c>
      <c r="AF2965" s="2" t="s">
        <v>67</v>
      </c>
      <c r="AG2965" s="2" t="s">
        <v>68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3623</v>
      </c>
      <c r="B2966" s="2" t="s">
        <v>3616</v>
      </c>
      <c r="C2966" s="2" t="s">
        <v>47</v>
      </c>
      <c r="D2966" s="2" t="s">
        <v>452</v>
      </c>
      <c r="E2966" s="2" t="s">
        <v>377</v>
      </c>
      <c r="F2966" s="2" t="s">
        <v>178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51</v>
      </c>
      <c r="M2966" s="2" t="s">
        <v>100</v>
      </c>
      <c r="N2966" s="3">
        <v>151921</v>
      </c>
      <c r="O2966" s="3" t="s">
        <v>57</v>
      </c>
      <c r="P2966" s="4">
        <f>IF(O2966="吨",N2966*1000,IF(O2966="万立方米",N2966*10000,""))</f>
        <v>151921000.0</v>
      </c>
      <c r="Q2966" s="2" t="s">
        <v>58</v>
      </c>
      <c r="R2966" s="2" t="s">
        <v>59</v>
      </c>
      <c r="S2966" s="2" t="s">
        <v>101</v>
      </c>
      <c r="T2966" s="2" t="s">
        <v>75</v>
      </c>
      <c r="U2966" s="4">
        <f>0.12</f>
        <v>0.12</v>
      </c>
      <c r="V2966" s="2" t="s">
        <v>62</v>
      </c>
      <c r="W2966" s="2" t="s">
        <v>102</v>
      </c>
      <c r="X2966" s="2" t="s">
        <v>64</v>
      </c>
      <c r="Y2966" s="2" t="s">
        <v>65</v>
      </c>
      <c r="Z2966" s="2">
        <v>0</v>
      </c>
      <c r="AA2966" s="2"/>
      <c r="AB2966" s="2"/>
      <c r="AC2966" s="4">
        <f>P2966*U2966/1000000</f>
        <v>18.23052</v>
      </c>
      <c r="AD2966" s="4">
        <f>AC2966*(1-Z2966/100)</f>
        <v>18.23052</v>
      </c>
      <c r="AE2966" s="2" t="s">
        <v>66</v>
      </c>
      <c r="AF2966" s="2" t="s">
        <v>67</v>
      </c>
      <c r="AG2966" s="2" t="s">
        <v>68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3624</v>
      </c>
      <c r="B2967" s="2" t="s">
        <v>3616</v>
      </c>
      <c r="C2967" s="2" t="s">
        <v>47</v>
      </c>
      <c r="D2967" s="2" t="s">
        <v>452</v>
      </c>
      <c r="E2967" s="2" t="s">
        <v>377</v>
      </c>
      <c r="F2967" s="2" t="s">
        <v>178</v>
      </c>
      <c r="G2967" s="2" t="s">
        <v>51</v>
      </c>
      <c r="H2967" s="2" t="s">
        <v>52</v>
      </c>
      <c r="I2967" s="2"/>
      <c r="J2967" s="2"/>
      <c r="K2967" s="2" t="s">
        <v>147</v>
      </c>
      <c r="L2967" s="2" t="s">
        <v>148</v>
      </c>
      <c r="M2967" s="2" t="s">
        <v>104</v>
      </c>
      <c r="N2967" s="3"/>
      <c r="O2967" s="3"/>
      <c r="P2967" s="4">
        <v>151921000.0</v>
      </c>
      <c r="Q2967" s="2" t="s">
        <v>105</v>
      </c>
      <c r="R2967" s="2" t="s">
        <v>106</v>
      </c>
      <c r="S2967" s="2" t="s">
        <v>107</v>
      </c>
      <c r="T2967" s="2" t="s">
        <v>108</v>
      </c>
      <c r="U2967" s="4">
        <f>0.0</f>
        <v>0.0</v>
      </c>
      <c r="V2967" s="2" t="s">
        <v>109</v>
      </c>
      <c r="W2967" s="2" t="s">
        <v>110</v>
      </c>
      <c r="X2967" s="2"/>
      <c r="Y2967" s="2" t="s">
        <v>65</v>
      </c>
      <c r="Z2967" s="2">
        <v>0</v>
      </c>
      <c r="AA2967" s="2"/>
      <c r="AB2967" s="2"/>
      <c r="AC2967" s="4">
        <f>P2967*U2967/1000000</f>
        <v>0.0</v>
      </c>
      <c r="AD2967" s="4">
        <f>AC2967*(1-Z2967/100)</f>
        <v>0.0</v>
      </c>
      <c r="AE2967" s="2" t="s">
        <v>66</v>
      </c>
      <c r="AF2967" s="2" t="s">
        <v>67</v>
      </c>
      <c r="AG2967" s="2" t="s">
        <v>68</v>
      </c>
      <c r="AH2967" s="2" t="s">
        <v>69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3625</v>
      </c>
      <c r="B2968" s="2" t="s">
        <v>3626</v>
      </c>
      <c r="C2968" s="2" t="s">
        <v>47</v>
      </c>
      <c r="D2968" s="2" t="s">
        <v>897</v>
      </c>
      <c r="E2968" s="2" t="s">
        <v>898</v>
      </c>
      <c r="F2968" s="2" t="s">
        <v>116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51</v>
      </c>
      <c r="M2968" s="2" t="s">
        <v>56</v>
      </c>
      <c r="N2968" s="3">
        <v>30000</v>
      </c>
      <c r="O2968" s="3" t="s">
        <v>57</v>
      </c>
      <c r="P2968" s="4">
        <f>IF(O2968="吨",N2968*1000,IF(O2968="万立方米",N2968*10000,""))</f>
        <v>30000000.0</v>
      </c>
      <c r="Q2968" s="2" t="s">
        <v>58</v>
      </c>
      <c r="R2968" s="2" t="s">
        <v>59</v>
      </c>
      <c r="S2968" s="2" t="s">
        <v>60</v>
      </c>
      <c r="T2968" s="2" t="s">
        <v>61</v>
      </c>
      <c r="U2968" s="4">
        <f>0.06</f>
        <v>0.06</v>
      </c>
      <c r="V2968" s="2" t="s">
        <v>62</v>
      </c>
      <c r="W2968" s="2" t="s">
        <v>63</v>
      </c>
      <c r="X2968" s="2" t="s">
        <v>64</v>
      </c>
      <c r="Y2968" s="2" t="s">
        <v>65</v>
      </c>
      <c r="Z2968" s="2">
        <v>0</v>
      </c>
      <c r="AA2968" s="2"/>
      <c r="AB2968" s="2"/>
      <c r="AC2968" s="4">
        <f>P2968*U2968/1000000</f>
        <v>1.8</v>
      </c>
      <c r="AD2968" s="4">
        <f>AC2968*(1-Z2968/100)</f>
        <v>1.8</v>
      </c>
      <c r="AE2968" s="2" t="s">
        <v>66</v>
      </c>
      <c r="AF2968" s="2" t="s">
        <v>67</v>
      </c>
      <c r="AG2968" s="2"/>
      <c r="AH2968" s="2" t="s">
        <v>69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3627</v>
      </c>
      <c r="B2969" s="2" t="s">
        <v>3626</v>
      </c>
      <c r="C2969" s="2" t="s">
        <v>47</v>
      </c>
      <c r="D2969" s="2" t="s">
        <v>897</v>
      </c>
      <c r="E2969" s="2" t="s">
        <v>898</v>
      </c>
      <c r="F2969" s="2" t="s">
        <v>116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51</v>
      </c>
      <c r="M2969" s="2" t="s">
        <v>73</v>
      </c>
      <c r="N2969" s="3">
        <v>30000</v>
      </c>
      <c r="O2969" s="3" t="s">
        <v>57</v>
      </c>
      <c r="P2969" s="4">
        <f>IF(O2969="吨",N2969*1000,IF(O2969="万立方米",N2969*10000,""))</f>
        <v>30000000.0</v>
      </c>
      <c r="Q2969" s="2" t="s">
        <v>58</v>
      </c>
      <c r="R2969" s="2" t="s">
        <v>59</v>
      </c>
      <c r="S2969" s="2" t="s">
        <v>74</v>
      </c>
      <c r="T2969" s="2" t="s">
        <v>75</v>
      </c>
      <c r="U2969" s="4">
        <f>1.5</f>
        <v>1.5</v>
      </c>
      <c r="V2969" s="2" t="s">
        <v>62</v>
      </c>
      <c r="W2969" s="2" t="s">
        <v>76</v>
      </c>
      <c r="X2969" s="2" t="s">
        <v>64</v>
      </c>
      <c r="Y2969" s="2" t="s">
        <v>65</v>
      </c>
      <c r="Z2969" s="2">
        <v>0</v>
      </c>
      <c r="AA2969" s="2"/>
      <c r="AB2969" s="2"/>
      <c r="AC2969" s="4">
        <f>P2969*U2969/1000000</f>
        <v>45.0</v>
      </c>
      <c r="AD2969" s="4">
        <f>AC2969*(1-Z2969/100)</f>
        <v>45.0</v>
      </c>
      <c r="AE2969" s="2" t="s">
        <v>66</v>
      </c>
      <c r="AF2969" s="2" t="s">
        <v>67</v>
      </c>
      <c r="AG2969" s="2"/>
      <c r="AH2969" s="2" t="s">
        <v>69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3628</v>
      </c>
      <c r="B2970" s="2" t="s">
        <v>3626</v>
      </c>
      <c r="C2970" s="2" t="s">
        <v>47</v>
      </c>
      <c r="D2970" s="2" t="s">
        <v>897</v>
      </c>
      <c r="E2970" s="2" t="s">
        <v>898</v>
      </c>
      <c r="F2970" s="2" t="s">
        <v>116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51</v>
      </c>
      <c r="M2970" s="2" t="s">
        <v>78</v>
      </c>
      <c r="N2970" s="3">
        <v>30000</v>
      </c>
      <c r="O2970" s="3" t="s">
        <v>57</v>
      </c>
      <c r="P2970" s="4">
        <f>IF(O2970="吨",N2970*1000,IF(O2970="万立方米",N2970*10000,""))</f>
        <v>30000000.0</v>
      </c>
      <c r="Q2970" s="2" t="s">
        <v>58</v>
      </c>
      <c r="R2970" s="2" t="s">
        <v>59</v>
      </c>
      <c r="S2970" s="2" t="s">
        <v>79</v>
      </c>
      <c r="T2970" s="2" t="s">
        <v>75</v>
      </c>
      <c r="U2970" s="4">
        <f>6.0</f>
        <v>6.0</v>
      </c>
      <c r="V2970" s="2" t="s">
        <v>62</v>
      </c>
      <c r="W2970" s="2" t="s">
        <v>80</v>
      </c>
      <c r="X2970" s="2" t="s">
        <v>64</v>
      </c>
      <c r="Y2970" s="2" t="s">
        <v>65</v>
      </c>
      <c r="Z2970" s="2">
        <v>0</v>
      </c>
      <c r="AA2970" s="2"/>
      <c r="AB2970" s="2"/>
      <c r="AC2970" s="4">
        <f>P2970*U2970/1000000</f>
        <v>180.0</v>
      </c>
      <c r="AD2970" s="4">
        <f>AC2970*(1-Z2970/100)</f>
        <v>180.0</v>
      </c>
      <c r="AE2970" s="2" t="s">
        <v>66</v>
      </c>
      <c r="AF2970" s="2" t="s">
        <v>67</v>
      </c>
      <c r="AG2970" s="2"/>
      <c r="AH2970" s="2" t="s">
        <v>69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3629</v>
      </c>
      <c r="B2971" s="2" t="s">
        <v>3626</v>
      </c>
      <c r="C2971" s="2" t="s">
        <v>47</v>
      </c>
      <c r="D2971" s="2" t="s">
        <v>897</v>
      </c>
      <c r="E2971" s="2" t="s">
        <v>898</v>
      </c>
      <c r="F2971" s="2" t="s">
        <v>116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51</v>
      </c>
      <c r="M2971" s="2" t="s">
        <v>82</v>
      </c>
      <c r="N2971" s="3">
        <v>30000</v>
      </c>
      <c r="O2971" s="3" t="s">
        <v>57</v>
      </c>
      <c r="P2971" s="4">
        <f>IF(O2971="吨",N2971*1000,IF(O2971="万立方米",N2971*10000,""))</f>
        <v>30000000.0</v>
      </c>
      <c r="Q2971" s="2" t="s">
        <v>58</v>
      </c>
      <c r="R2971" s="2" t="s">
        <v>59</v>
      </c>
      <c r="S2971" s="2" t="s">
        <v>83</v>
      </c>
      <c r="T2971" s="2" t="s">
        <v>61</v>
      </c>
      <c r="U2971" s="4">
        <f>0.35</f>
        <v>0.35</v>
      </c>
      <c r="V2971" s="2" t="s">
        <v>62</v>
      </c>
      <c r="W2971" s="2" t="s">
        <v>84</v>
      </c>
      <c r="X2971" s="2" t="s">
        <v>64</v>
      </c>
      <c r="Y2971" s="2" t="s">
        <v>65</v>
      </c>
      <c r="Z2971" s="2">
        <v>0</v>
      </c>
      <c r="AA2971" s="2"/>
      <c r="AB2971" s="2"/>
      <c r="AC2971" s="4">
        <f>P2971*U2971/1000000</f>
        <v>10.5</v>
      </c>
      <c r="AD2971" s="4">
        <f>AC2971*(1-Z2971/100)</f>
        <v>10.5</v>
      </c>
      <c r="AE2971" s="2" t="s">
        <v>66</v>
      </c>
      <c r="AF2971" s="2" t="s">
        <v>67</v>
      </c>
      <c r="AG2971" s="2"/>
      <c r="AH2971" s="2" t="s">
        <v>69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3630</v>
      </c>
      <c r="B2972" s="2" t="s">
        <v>3626</v>
      </c>
      <c r="C2972" s="2" t="s">
        <v>47</v>
      </c>
      <c r="D2972" s="2" t="s">
        <v>897</v>
      </c>
      <c r="E2972" s="2" t="s">
        <v>898</v>
      </c>
      <c r="F2972" s="2" t="s">
        <v>116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51</v>
      </c>
      <c r="M2972" s="2" t="s">
        <v>86</v>
      </c>
      <c r="N2972" s="3">
        <v>30000</v>
      </c>
      <c r="O2972" s="3" t="s">
        <v>57</v>
      </c>
      <c r="P2972" s="4">
        <f>IF(O2972="吨",N2972*1000,IF(O2972="万立方米",N2972*10000,""))</f>
        <v>30000000.0</v>
      </c>
      <c r="Q2972" s="2" t="s">
        <v>58</v>
      </c>
      <c r="R2972" s="2" t="s">
        <v>59</v>
      </c>
      <c r="S2972" s="2" t="s">
        <v>87</v>
      </c>
      <c r="T2972" s="2" t="s">
        <v>88</v>
      </c>
      <c r="U2972" s="4">
        <f>0.75</f>
        <v>0.75</v>
      </c>
      <c r="V2972" s="2" t="s">
        <v>62</v>
      </c>
      <c r="W2972" s="2" t="s">
        <v>89</v>
      </c>
      <c r="X2972" s="2" t="s">
        <v>64</v>
      </c>
      <c r="Y2972" s="2" t="s">
        <v>65</v>
      </c>
      <c r="Z2972" s="2">
        <v>0</v>
      </c>
      <c r="AA2972" s="2"/>
      <c r="AB2972" s="2"/>
      <c r="AC2972" s="4">
        <f>P2972*U2972/1000000</f>
        <v>22.5</v>
      </c>
      <c r="AD2972" s="4">
        <f>AC2973*(1-AA2972/100)+(AC2972-AC2973)*(1-AB2972/100)</f>
        <v>22.5</v>
      </c>
      <c r="AE2972" s="2" t="s">
        <v>66</v>
      </c>
      <c r="AF2972" s="2" t="s">
        <v>67</v>
      </c>
      <c r="AG2972" s="2"/>
      <c r="AH2972" s="2" t="s">
        <v>69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3631</v>
      </c>
      <c r="B2973" s="2" t="s">
        <v>3626</v>
      </c>
      <c r="C2973" s="2" t="s">
        <v>47</v>
      </c>
      <c r="D2973" s="2" t="s">
        <v>897</v>
      </c>
      <c r="E2973" s="2" t="s">
        <v>898</v>
      </c>
      <c r="F2973" s="2" t="s">
        <v>116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51</v>
      </c>
      <c r="M2973" s="2" t="s">
        <v>91</v>
      </c>
      <c r="N2973" s="3">
        <v>30000</v>
      </c>
      <c r="O2973" s="3" t="s">
        <v>57</v>
      </c>
      <c r="P2973" s="4">
        <f>IF(O2973="吨",N2973*1000,IF(O2973="万立方米",N2973*10000,""))</f>
        <v>30000000.0</v>
      </c>
      <c r="Q2973" s="2" t="s">
        <v>58</v>
      </c>
      <c r="R2973" s="2" t="s">
        <v>59</v>
      </c>
      <c r="S2973" s="2" t="s">
        <v>92</v>
      </c>
      <c r="T2973" s="2" t="s">
        <v>88</v>
      </c>
      <c r="U2973" s="4">
        <f>0.75</f>
        <v>0.75</v>
      </c>
      <c r="V2973" s="2" t="s">
        <v>62</v>
      </c>
      <c r="W2973" s="2" t="s">
        <v>93</v>
      </c>
      <c r="X2973" s="2" t="s">
        <v>64</v>
      </c>
      <c r="Y2973" s="2" t="s">
        <v>65</v>
      </c>
      <c r="Z2973" s="2">
        <v>0</v>
      </c>
      <c r="AA2973" s="2"/>
      <c r="AB2973" s="2"/>
      <c r="AC2973" s="4">
        <f>P2973*U2973/1000000</f>
        <v>22.5</v>
      </c>
      <c r="AD2973" s="4">
        <f>AC2973*(1-Z2973/100)</f>
        <v>22.5</v>
      </c>
      <c r="AE2973" s="2" t="s">
        <v>66</v>
      </c>
      <c r="AF2973" s="2" t="s">
        <v>67</v>
      </c>
      <c r="AG2973" s="2"/>
      <c r="AH2973" s="2" t="s">
        <v>69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3632</v>
      </c>
      <c r="B2974" s="2" t="s">
        <v>3626</v>
      </c>
      <c r="C2974" s="2" t="s">
        <v>47</v>
      </c>
      <c r="D2974" s="2" t="s">
        <v>897</v>
      </c>
      <c r="E2974" s="2" t="s">
        <v>898</v>
      </c>
      <c r="F2974" s="2" t="s">
        <v>116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51</v>
      </c>
      <c r="M2974" s="2" t="s">
        <v>95</v>
      </c>
      <c r="N2974" s="3">
        <v>30000</v>
      </c>
      <c r="O2974" s="3" t="s">
        <v>57</v>
      </c>
      <c r="P2974" s="4">
        <f>IF(O2974="吨",N2974*1000,IF(O2974="万立方米",N2974*10000,""))</f>
        <v>30000000.0</v>
      </c>
      <c r="Q2974" s="2" t="s">
        <v>58</v>
      </c>
      <c r="R2974" s="2" t="s">
        <v>59</v>
      </c>
      <c r="S2974" s="2" t="s">
        <v>96</v>
      </c>
      <c r="T2974" s="2" t="s">
        <v>97</v>
      </c>
      <c r="U2974" s="4">
        <f>1.7</f>
        <v>1.7</v>
      </c>
      <c r="V2974" s="2" t="s">
        <v>62</v>
      </c>
      <c r="W2974" s="2" t="s">
        <v>98</v>
      </c>
      <c r="X2974" s="2" t="s">
        <v>64</v>
      </c>
      <c r="Y2974" s="2" t="s">
        <v>65</v>
      </c>
      <c r="Z2974" s="2">
        <v>0</v>
      </c>
      <c r="AA2974" s="2"/>
      <c r="AB2974" s="2"/>
      <c r="AC2974" s="4">
        <f>P2974*U2974/1000000</f>
        <v>51.0</v>
      </c>
      <c r="AD2974" s="4">
        <f>AC2974*(1-Z2974/100)</f>
        <v>51.0</v>
      </c>
      <c r="AE2974" s="2" t="s">
        <v>66</v>
      </c>
      <c r="AF2974" s="2" t="s">
        <v>67</v>
      </c>
      <c r="AG2974" s="2"/>
      <c r="AH2974" s="2" t="s">
        <v>69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3633</v>
      </c>
      <c r="B2975" s="2" t="s">
        <v>3626</v>
      </c>
      <c r="C2975" s="2" t="s">
        <v>47</v>
      </c>
      <c r="D2975" s="2" t="s">
        <v>897</v>
      </c>
      <c r="E2975" s="2" t="s">
        <v>898</v>
      </c>
      <c r="F2975" s="2" t="s">
        <v>116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51</v>
      </c>
      <c r="M2975" s="2" t="s">
        <v>100</v>
      </c>
      <c r="N2975" s="3">
        <v>30000</v>
      </c>
      <c r="O2975" s="3" t="s">
        <v>57</v>
      </c>
      <c r="P2975" s="4">
        <f>IF(O2975="吨",N2975*1000,IF(O2975="万立方米",N2975*10000,""))</f>
        <v>30000000.0</v>
      </c>
      <c r="Q2975" s="2" t="s">
        <v>58</v>
      </c>
      <c r="R2975" s="2" t="s">
        <v>59</v>
      </c>
      <c r="S2975" s="2" t="s">
        <v>101</v>
      </c>
      <c r="T2975" s="2" t="s">
        <v>75</v>
      </c>
      <c r="U2975" s="4">
        <f>0.12</f>
        <v>0.12</v>
      </c>
      <c r="V2975" s="2" t="s">
        <v>62</v>
      </c>
      <c r="W2975" s="2" t="s">
        <v>102</v>
      </c>
      <c r="X2975" s="2" t="s">
        <v>64</v>
      </c>
      <c r="Y2975" s="2" t="s">
        <v>65</v>
      </c>
      <c r="Z2975" s="2">
        <v>0</v>
      </c>
      <c r="AA2975" s="2"/>
      <c r="AB2975" s="2"/>
      <c r="AC2975" s="4">
        <f>P2975*U2975/1000000</f>
        <v>3.6</v>
      </c>
      <c r="AD2975" s="4">
        <f>AC2975*(1-Z2975/100)</f>
        <v>3.6</v>
      </c>
      <c r="AE2975" s="2" t="s">
        <v>66</v>
      </c>
      <c r="AF2975" s="2" t="s">
        <v>67</v>
      </c>
      <c r="AG2975" s="2"/>
      <c r="AH2975" s="2" t="s">
        <v>69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3634</v>
      </c>
      <c r="B2976" s="2" t="s">
        <v>3626</v>
      </c>
      <c r="C2976" s="2" t="s">
        <v>47</v>
      </c>
      <c r="D2976" s="2" t="s">
        <v>897</v>
      </c>
      <c r="E2976" s="2" t="s">
        <v>898</v>
      </c>
      <c r="F2976" s="2" t="s">
        <v>116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104</v>
      </c>
      <c r="N2976" s="3"/>
      <c r="O2976" s="3"/>
      <c r="P2976" s="4">
        <v>0.0</v>
      </c>
      <c r="Q2976" s="2" t="s">
        <v>105</v>
      </c>
      <c r="R2976" s="2" t="s">
        <v>106</v>
      </c>
      <c r="S2976" s="2" t="s">
        <v>107</v>
      </c>
      <c r="T2976" s="2" t="s">
        <v>108</v>
      </c>
      <c r="U2976" s="4">
        <f>0.0</f>
        <v>0.0</v>
      </c>
      <c r="V2976" s="2" t="s">
        <v>109</v>
      </c>
      <c r="W2976" s="2" t="s">
        <v>110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134</v>
      </c>
      <c r="AH2976" s="2" t="s">
        <v>69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3635</v>
      </c>
      <c r="B2977" s="2" t="s">
        <v>3636</v>
      </c>
      <c r="C2977" s="2" t="s">
        <v>47</v>
      </c>
      <c r="D2977" s="2" t="s">
        <v>2960</v>
      </c>
      <c r="E2977" s="2" t="s">
        <v>744</v>
      </c>
      <c r="F2977" s="2" t="s">
        <v>50</v>
      </c>
      <c r="G2977" s="2" t="s">
        <v>179</v>
      </c>
      <c r="H2977" s="2" t="s">
        <v>138</v>
      </c>
      <c r="I2977" s="2" t="s">
        <v>53</v>
      </c>
      <c r="J2977" s="2" t="s">
        <v>180</v>
      </c>
      <c r="K2977" s="2" t="s">
        <v>180</v>
      </c>
      <c r="L2977" s="2" t="s">
        <v>181</v>
      </c>
      <c r="M2977" s="2" t="s">
        <v>56</v>
      </c>
      <c r="N2977" s="3">
        <v>27249.786</v>
      </c>
      <c r="O2977" s="3" t="s">
        <v>182</v>
      </c>
      <c r="P2977" s="4">
        <f>IF(O2977="吨",N2977*1000,IF(O2977="万立方米",N2977*10000,""))</f>
        <v>272497860.0</v>
      </c>
      <c r="Q2977" s="2" t="s">
        <v>183</v>
      </c>
      <c r="R2977" s="2" t="s">
        <v>184</v>
      </c>
      <c r="S2977" s="2" t="s">
        <v>185</v>
      </c>
      <c r="T2977" s="2" t="s">
        <v>75</v>
      </c>
      <c r="U2977" s="4">
        <f>0.001</f>
        <v>0.001</v>
      </c>
      <c r="V2977" s="2" t="s">
        <v>186</v>
      </c>
      <c r="W2977" s="2" t="s">
        <v>187</v>
      </c>
      <c r="X2977" s="2" t="s">
        <v>64</v>
      </c>
      <c r="Y2977" s="2" t="s">
        <v>65</v>
      </c>
      <c r="Z2977" s="2">
        <v>0</v>
      </c>
      <c r="AA2977" s="2"/>
      <c r="AB2977" s="2"/>
      <c r="AC2977" s="4">
        <f>P2977*U2977/1000000</f>
        <v>0.27249786</v>
      </c>
      <c r="AD2977" s="4">
        <f>AC2977*(1-Z2977/100)</f>
        <v>0.27249786</v>
      </c>
      <c r="AE2977" s="2" t="s">
        <v>66</v>
      </c>
      <c r="AF2977" s="2" t="s">
        <v>67</v>
      </c>
      <c r="AG2977" s="2"/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3637</v>
      </c>
      <c r="B2978" s="2" t="s">
        <v>3636</v>
      </c>
      <c r="C2978" s="2" t="s">
        <v>47</v>
      </c>
      <c r="D2978" s="2" t="s">
        <v>2960</v>
      </c>
      <c r="E2978" s="2" t="s">
        <v>744</v>
      </c>
      <c r="F2978" s="2" t="s">
        <v>50</v>
      </c>
      <c r="G2978" s="2" t="s">
        <v>179</v>
      </c>
      <c r="H2978" s="2" t="s">
        <v>138</v>
      </c>
      <c r="I2978" s="2" t="s">
        <v>53</v>
      </c>
      <c r="J2978" s="2" t="s">
        <v>180</v>
      </c>
      <c r="K2978" s="2" t="s">
        <v>180</v>
      </c>
      <c r="L2978" s="2" t="s">
        <v>181</v>
      </c>
      <c r="M2978" s="2" t="s">
        <v>73</v>
      </c>
      <c r="N2978" s="3">
        <v>27249.786</v>
      </c>
      <c r="O2978" s="3" t="s">
        <v>182</v>
      </c>
      <c r="P2978" s="4">
        <f>IF(O2978="吨",N2978*1000,IF(O2978="万立方米",N2978*10000,""))</f>
        <v>272497860.0</v>
      </c>
      <c r="Q2978" s="2" t="s">
        <v>183</v>
      </c>
      <c r="R2978" s="2" t="s">
        <v>184</v>
      </c>
      <c r="S2978" s="2" t="s">
        <v>189</v>
      </c>
      <c r="T2978" s="2" t="s">
        <v>75</v>
      </c>
      <c r="U2978" s="4">
        <f>0.35</f>
        <v>0.35</v>
      </c>
      <c r="V2978" s="2" t="s">
        <v>186</v>
      </c>
      <c r="W2978" s="2" t="s">
        <v>190</v>
      </c>
      <c r="X2978" s="2" t="s">
        <v>64</v>
      </c>
      <c r="Y2978" s="2" t="s">
        <v>65</v>
      </c>
      <c r="Z2978" s="2">
        <v>0</v>
      </c>
      <c r="AA2978" s="2"/>
      <c r="AB2978" s="2"/>
      <c r="AC2978" s="4">
        <f>P2978*U2978/1000000</f>
        <v>95.374251</v>
      </c>
      <c r="AD2978" s="4">
        <f>AC2978*(1-Z2978/100)</f>
        <v>95.374251</v>
      </c>
      <c r="AE2978" s="2" t="s">
        <v>66</v>
      </c>
      <c r="AF2978" s="2" t="s">
        <v>67</v>
      </c>
      <c r="AG2978" s="2"/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3638</v>
      </c>
      <c r="B2979" s="2" t="s">
        <v>3636</v>
      </c>
      <c r="C2979" s="2" t="s">
        <v>47</v>
      </c>
      <c r="D2979" s="2" t="s">
        <v>2960</v>
      </c>
      <c r="E2979" s="2" t="s">
        <v>744</v>
      </c>
      <c r="F2979" s="2" t="s">
        <v>50</v>
      </c>
      <c r="G2979" s="2" t="s">
        <v>179</v>
      </c>
      <c r="H2979" s="2" t="s">
        <v>138</v>
      </c>
      <c r="I2979" s="2" t="s">
        <v>53</v>
      </c>
      <c r="J2979" s="2" t="s">
        <v>180</v>
      </c>
      <c r="K2979" s="2" t="s">
        <v>180</v>
      </c>
      <c r="L2979" s="2" t="s">
        <v>181</v>
      </c>
      <c r="M2979" s="2" t="s">
        <v>78</v>
      </c>
      <c r="N2979" s="3">
        <v>27249.786</v>
      </c>
      <c r="O2979" s="3" t="s">
        <v>182</v>
      </c>
      <c r="P2979" s="4">
        <f>IF(O2979="吨",N2979*1000,IF(O2979="万立方米",N2979*10000,""))</f>
        <v>272497860.0</v>
      </c>
      <c r="Q2979" s="2" t="s">
        <v>183</v>
      </c>
      <c r="R2979" s="2" t="s">
        <v>184</v>
      </c>
      <c r="S2979" s="2" t="s">
        <v>192</v>
      </c>
      <c r="T2979" s="2" t="s">
        <v>75</v>
      </c>
      <c r="U2979" s="4">
        <f>1.2</f>
        <v>1.2</v>
      </c>
      <c r="V2979" s="2" t="s">
        <v>186</v>
      </c>
      <c r="W2979" s="2" t="s">
        <v>193</v>
      </c>
      <c r="X2979" s="2" t="s">
        <v>64</v>
      </c>
      <c r="Y2979" s="2" t="s">
        <v>65</v>
      </c>
      <c r="Z2979" s="2">
        <v>0</v>
      </c>
      <c r="AA2979" s="2"/>
      <c r="AB2979" s="2"/>
      <c r="AC2979" s="4">
        <f>P2979*U2979/1000000</f>
        <v>326.997432</v>
      </c>
      <c r="AD2979" s="4">
        <f>AC2979*(1-Z2979/100)</f>
        <v>326.997432</v>
      </c>
      <c r="AE2979" s="2" t="s">
        <v>66</v>
      </c>
      <c r="AF2979" s="2" t="s">
        <v>67</v>
      </c>
      <c r="AG2979" s="2"/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3639</v>
      </c>
      <c r="B2980" s="2" t="s">
        <v>3636</v>
      </c>
      <c r="C2980" s="2" t="s">
        <v>47</v>
      </c>
      <c r="D2980" s="2" t="s">
        <v>2960</v>
      </c>
      <c r="E2980" s="2" t="s">
        <v>744</v>
      </c>
      <c r="F2980" s="2" t="s">
        <v>50</v>
      </c>
      <c r="G2980" s="2" t="s">
        <v>179</v>
      </c>
      <c r="H2980" s="2" t="s">
        <v>138</v>
      </c>
      <c r="I2980" s="2" t="s">
        <v>53</v>
      </c>
      <c r="J2980" s="2" t="s">
        <v>180</v>
      </c>
      <c r="K2980" s="2" t="s">
        <v>180</v>
      </c>
      <c r="L2980" s="2" t="s">
        <v>181</v>
      </c>
      <c r="M2980" s="2" t="s">
        <v>82</v>
      </c>
      <c r="N2980" s="3">
        <v>27249.786</v>
      </c>
      <c r="O2980" s="3" t="s">
        <v>182</v>
      </c>
      <c r="P2980" s="4">
        <f>IF(O2980="吨",N2980*1000,IF(O2980="万立方米",N2980*10000,""))</f>
        <v>272497860.0</v>
      </c>
      <c r="Q2980" s="2" t="s">
        <v>183</v>
      </c>
      <c r="R2980" s="2" t="s">
        <v>184</v>
      </c>
      <c r="S2980" s="2" t="s">
        <v>195</v>
      </c>
      <c r="T2980" s="2" t="s">
        <v>75</v>
      </c>
      <c r="U2980" s="4">
        <f>0.002</f>
        <v>0.002</v>
      </c>
      <c r="V2980" s="2" t="s">
        <v>186</v>
      </c>
      <c r="W2980" s="2" t="s">
        <v>196</v>
      </c>
      <c r="X2980" s="2" t="s">
        <v>64</v>
      </c>
      <c r="Y2980" s="2" t="s">
        <v>65</v>
      </c>
      <c r="Z2980" s="2">
        <v>0</v>
      </c>
      <c r="AA2980" s="2"/>
      <c r="AB2980" s="2"/>
      <c r="AC2980" s="4">
        <f>P2980*U2980/1000000</f>
        <v>0.54499572</v>
      </c>
      <c r="AD2980" s="4">
        <f>AC2980*(1-Z2980/100)</f>
        <v>0.54499572</v>
      </c>
      <c r="AE2980" s="2" t="s">
        <v>66</v>
      </c>
      <c r="AF2980" s="2" t="s">
        <v>67</v>
      </c>
      <c r="AG2980" s="2"/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3640</v>
      </c>
      <c r="B2981" s="2" t="s">
        <v>3636</v>
      </c>
      <c r="C2981" s="2" t="s">
        <v>47</v>
      </c>
      <c r="D2981" s="2" t="s">
        <v>2960</v>
      </c>
      <c r="E2981" s="2" t="s">
        <v>744</v>
      </c>
      <c r="F2981" s="2" t="s">
        <v>50</v>
      </c>
      <c r="G2981" s="2" t="s">
        <v>179</v>
      </c>
      <c r="H2981" s="2" t="s">
        <v>138</v>
      </c>
      <c r="I2981" s="2" t="s">
        <v>53</v>
      </c>
      <c r="J2981" s="2" t="s">
        <v>180</v>
      </c>
      <c r="K2981" s="2" t="s">
        <v>180</v>
      </c>
      <c r="L2981" s="2" t="s">
        <v>181</v>
      </c>
      <c r="M2981" s="2" t="s">
        <v>86</v>
      </c>
      <c r="N2981" s="3">
        <v>27249.786</v>
      </c>
      <c r="O2981" s="3" t="s">
        <v>182</v>
      </c>
      <c r="P2981" s="4">
        <f>IF(O2981="吨",N2981*1000,IF(O2981="万立方米",N2981*10000,""))</f>
        <v>272497860.0</v>
      </c>
      <c r="Q2981" s="2" t="s">
        <v>183</v>
      </c>
      <c r="R2981" s="2" t="s">
        <v>184</v>
      </c>
      <c r="S2981" s="2" t="s">
        <v>198</v>
      </c>
      <c r="T2981" s="2" t="s">
        <v>75</v>
      </c>
      <c r="U2981" s="4">
        <f>0.01</f>
        <v>0.01</v>
      </c>
      <c r="V2981" s="2" t="s">
        <v>186</v>
      </c>
      <c r="W2981" s="2" t="s">
        <v>199</v>
      </c>
      <c r="X2981" s="2" t="s">
        <v>64</v>
      </c>
      <c r="Y2981" s="2" t="s">
        <v>65</v>
      </c>
      <c r="Z2981" s="2">
        <v>0</v>
      </c>
      <c r="AA2981" s="2"/>
      <c r="AB2981" s="2"/>
      <c r="AC2981" s="4">
        <f>P2981*U2981/1000000</f>
        <v>2.7249786</v>
      </c>
      <c r="AD2981" s="4">
        <f>AC2982*(1-AA2981/100)+(AC2981-AC2982)*(1-AB2981/100)</f>
        <v>2.7249786</v>
      </c>
      <c r="AE2981" s="2" t="s">
        <v>66</v>
      </c>
      <c r="AF2981" s="2" t="s">
        <v>67</v>
      </c>
      <c r="AG2981" s="2"/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3641</v>
      </c>
      <c r="B2982" s="2" t="s">
        <v>3636</v>
      </c>
      <c r="C2982" s="2" t="s">
        <v>47</v>
      </c>
      <c r="D2982" s="2" t="s">
        <v>2960</v>
      </c>
      <c r="E2982" s="2" t="s">
        <v>744</v>
      </c>
      <c r="F2982" s="2" t="s">
        <v>50</v>
      </c>
      <c r="G2982" s="2" t="s">
        <v>179</v>
      </c>
      <c r="H2982" s="2" t="s">
        <v>138</v>
      </c>
      <c r="I2982" s="2" t="s">
        <v>53</v>
      </c>
      <c r="J2982" s="2" t="s">
        <v>180</v>
      </c>
      <c r="K2982" s="2" t="s">
        <v>180</v>
      </c>
      <c r="L2982" s="2" t="s">
        <v>181</v>
      </c>
      <c r="M2982" s="2" t="s">
        <v>91</v>
      </c>
      <c r="N2982" s="3">
        <v>27249.786</v>
      </c>
      <c r="O2982" s="3" t="s">
        <v>182</v>
      </c>
      <c r="P2982" s="4">
        <f>IF(O2982="吨",N2982*1000,IF(O2982="万立方米",N2982*10000,""))</f>
        <v>272497860.0</v>
      </c>
      <c r="Q2982" s="2" t="s">
        <v>183</v>
      </c>
      <c r="R2982" s="2" t="s">
        <v>184</v>
      </c>
      <c r="S2982" s="2" t="s">
        <v>201</v>
      </c>
      <c r="T2982" s="2" t="s">
        <v>75</v>
      </c>
      <c r="U2982" s="4">
        <f>0.005</f>
        <v>0.005</v>
      </c>
      <c r="V2982" s="2" t="s">
        <v>186</v>
      </c>
      <c r="W2982" s="2" t="s">
        <v>202</v>
      </c>
      <c r="X2982" s="2" t="s">
        <v>64</v>
      </c>
      <c r="Y2982" s="2" t="s">
        <v>65</v>
      </c>
      <c r="Z2982" s="2">
        <v>0</v>
      </c>
      <c r="AA2982" s="2"/>
      <c r="AB2982" s="2"/>
      <c r="AC2982" s="4">
        <f>P2982*U2982/1000000</f>
        <v>1.3624893</v>
      </c>
      <c r="AD2982" s="4">
        <f>AC2982*(1-Z2982/100)</f>
        <v>1.3624893</v>
      </c>
      <c r="AE2982" s="2" t="s">
        <v>66</v>
      </c>
      <c r="AF2982" s="2" t="s">
        <v>67</v>
      </c>
      <c r="AG2982" s="2"/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3642</v>
      </c>
      <c r="B2983" s="2" t="s">
        <v>3636</v>
      </c>
      <c r="C2983" s="2" t="s">
        <v>47</v>
      </c>
      <c r="D2983" s="2" t="s">
        <v>2960</v>
      </c>
      <c r="E2983" s="2" t="s">
        <v>744</v>
      </c>
      <c r="F2983" s="2" t="s">
        <v>50</v>
      </c>
      <c r="G2983" s="2" t="s">
        <v>179</v>
      </c>
      <c r="H2983" s="2" t="s">
        <v>138</v>
      </c>
      <c r="I2983" s="2" t="s">
        <v>53</v>
      </c>
      <c r="J2983" s="2" t="s">
        <v>180</v>
      </c>
      <c r="K2983" s="2" t="s">
        <v>180</v>
      </c>
      <c r="L2983" s="2" t="s">
        <v>181</v>
      </c>
      <c r="M2983" s="2" t="s">
        <v>95</v>
      </c>
      <c r="N2983" s="3">
        <v>27249.786</v>
      </c>
      <c r="O2983" s="3" t="s">
        <v>182</v>
      </c>
      <c r="P2983" s="4">
        <f>IF(O2983="吨",N2983*1000,IF(O2983="万立方米",N2983*10000,""))</f>
        <v>272497860.0</v>
      </c>
      <c r="Q2983" s="2" t="s">
        <v>183</v>
      </c>
      <c r="R2983" s="2" t="s">
        <v>184</v>
      </c>
      <c r="S2983" s="2" t="s">
        <v>204</v>
      </c>
      <c r="T2983" s="2" t="s">
        <v>75</v>
      </c>
      <c r="U2983" s="4">
        <f>0.005</f>
        <v>0.005</v>
      </c>
      <c r="V2983" s="2" t="s">
        <v>186</v>
      </c>
      <c r="W2983" s="2" t="s">
        <v>205</v>
      </c>
      <c r="X2983" s="2" t="s">
        <v>64</v>
      </c>
      <c r="Y2983" s="2" t="s">
        <v>65</v>
      </c>
      <c r="Z2983" s="2">
        <v>0</v>
      </c>
      <c r="AA2983" s="2"/>
      <c r="AB2983" s="2"/>
      <c r="AC2983" s="4">
        <f>P2983*U2983/1000000</f>
        <v>1.3624893</v>
      </c>
      <c r="AD2983" s="4">
        <f>AC2983*(1-Z2983/100)</f>
        <v>1.3624893</v>
      </c>
      <c r="AE2983" s="2" t="s">
        <v>66</v>
      </c>
      <c r="AF2983" s="2" t="s">
        <v>67</v>
      </c>
      <c r="AG2983" s="2"/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3643</v>
      </c>
      <c r="B2984" s="2" t="s">
        <v>3636</v>
      </c>
      <c r="C2984" s="2" t="s">
        <v>47</v>
      </c>
      <c r="D2984" s="2" t="s">
        <v>2960</v>
      </c>
      <c r="E2984" s="2" t="s">
        <v>744</v>
      </c>
      <c r="F2984" s="2" t="s">
        <v>50</v>
      </c>
      <c r="G2984" s="2" t="s">
        <v>179</v>
      </c>
      <c r="H2984" s="2" t="s">
        <v>138</v>
      </c>
      <c r="I2984" s="2" t="s">
        <v>53</v>
      </c>
      <c r="J2984" s="2" t="s">
        <v>180</v>
      </c>
      <c r="K2984" s="2" t="s">
        <v>180</v>
      </c>
      <c r="L2984" s="2" t="s">
        <v>181</v>
      </c>
      <c r="M2984" s="2" t="s">
        <v>100</v>
      </c>
      <c r="N2984" s="3">
        <v>27249.786</v>
      </c>
      <c r="O2984" s="3" t="s">
        <v>182</v>
      </c>
      <c r="P2984" s="4">
        <f>IF(O2984="吨",N2984*1000,IF(O2984="万立方米",N2984*10000,""))</f>
        <v>272497860.0</v>
      </c>
      <c r="Q2984" s="2" t="s">
        <v>183</v>
      </c>
      <c r="R2984" s="2" t="s">
        <v>184</v>
      </c>
      <c r="S2984" s="2" t="s">
        <v>207</v>
      </c>
      <c r="T2984" s="2" t="s">
        <v>75</v>
      </c>
      <c r="U2984" s="4">
        <f>0.02</f>
        <v>0.02</v>
      </c>
      <c r="V2984" s="2" t="s">
        <v>186</v>
      </c>
      <c r="W2984" s="2" t="s">
        <v>208</v>
      </c>
      <c r="X2984" s="2" t="s">
        <v>64</v>
      </c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/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3644</v>
      </c>
      <c r="B2985" s="2" t="s">
        <v>3636</v>
      </c>
      <c r="C2985" s="2" t="s">
        <v>47</v>
      </c>
      <c r="D2985" s="2" t="s">
        <v>2960</v>
      </c>
      <c r="E2985" s="2" t="s">
        <v>744</v>
      </c>
      <c r="F2985" s="2" t="s">
        <v>50</v>
      </c>
      <c r="G2985" s="2" t="s">
        <v>179</v>
      </c>
      <c r="H2985" s="2" t="s">
        <v>138</v>
      </c>
      <c r="I2985" s="2"/>
      <c r="J2985" s="2"/>
      <c r="K2985" s="2"/>
      <c r="L2985" s="2"/>
      <c r="M2985" s="2" t="s">
        <v>104</v>
      </c>
      <c r="N2985" s="3"/>
      <c r="O2985" s="3"/>
      <c r="P2985" s="4">
        <v>0.0</v>
      </c>
      <c r="Q2985" s="2" t="s">
        <v>105</v>
      </c>
      <c r="R2985" s="2" t="s">
        <v>106</v>
      </c>
      <c r="S2985" s="2" t="s">
        <v>107</v>
      </c>
      <c r="T2985" s="2" t="s">
        <v>108</v>
      </c>
      <c r="U2985" s="4">
        <f>0.0</f>
        <v>0.0</v>
      </c>
      <c r="V2985" s="2" t="s">
        <v>109</v>
      </c>
      <c r="W2985" s="2" t="s">
        <v>110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134</v>
      </c>
      <c r="AH2985" s="2" t="s">
        <v>69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3645</v>
      </c>
      <c r="B2986" s="2" t="s">
        <v>3646</v>
      </c>
      <c r="C2986" s="2" t="s">
        <v>47</v>
      </c>
      <c r="D2986" s="2" t="s">
        <v>3647</v>
      </c>
      <c r="E2986" s="2" t="s">
        <v>377</v>
      </c>
      <c r="F2986" s="2" t="s">
        <v>50</v>
      </c>
      <c r="G2986" s="2" t="s">
        <v>179</v>
      </c>
      <c r="H2986" s="2" t="s">
        <v>52</v>
      </c>
      <c r="I2986" s="2" t="s">
        <v>53</v>
      </c>
      <c r="J2986" s="2" t="s">
        <v>180</v>
      </c>
      <c r="K2986" s="2" t="s">
        <v>180</v>
      </c>
      <c r="L2986" s="2" t="s">
        <v>181</v>
      </c>
      <c r="M2986" s="2" t="s">
        <v>56</v>
      </c>
      <c r="N2986" s="3">
        <v>2943.372</v>
      </c>
      <c r="O2986" s="3" t="s">
        <v>182</v>
      </c>
      <c r="P2986" s="4">
        <f>IF(O2986="吨",N2986*1000,IF(O2986="万立方米",N2986*10000,""))</f>
        <v>29433720.0</v>
      </c>
      <c r="Q2986" s="2" t="s">
        <v>183</v>
      </c>
      <c r="R2986" s="2" t="s">
        <v>184</v>
      </c>
      <c r="S2986" s="2" t="s">
        <v>185</v>
      </c>
      <c r="T2986" s="2" t="s">
        <v>75</v>
      </c>
      <c r="U2986" s="4">
        <f>0.001</f>
        <v>0.001</v>
      </c>
      <c r="V2986" s="2" t="s">
        <v>186</v>
      </c>
      <c r="W2986" s="2" t="s">
        <v>187</v>
      </c>
      <c r="X2986" s="2" t="s">
        <v>64</v>
      </c>
      <c r="Y2986" s="2" t="s">
        <v>65</v>
      </c>
      <c r="Z2986" s="2">
        <v>0</v>
      </c>
      <c r="AA2986" s="2"/>
      <c r="AB2986" s="2"/>
      <c r="AC2986" s="4">
        <f>P2986*U2986/1000000</f>
        <v>0.02943372</v>
      </c>
      <c r="AD2986" s="4">
        <f>AC2986*(1-Z2986/100)</f>
        <v>0.02943372</v>
      </c>
      <c r="AE2986" s="2" t="s">
        <v>66</v>
      </c>
      <c r="AF2986" s="2" t="s">
        <v>67</v>
      </c>
      <c r="AG2986" s="2"/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3648</v>
      </c>
      <c r="B2987" s="2" t="s">
        <v>3646</v>
      </c>
      <c r="C2987" s="2" t="s">
        <v>47</v>
      </c>
      <c r="D2987" s="2" t="s">
        <v>3647</v>
      </c>
      <c r="E2987" s="2" t="s">
        <v>377</v>
      </c>
      <c r="F2987" s="2" t="s">
        <v>50</v>
      </c>
      <c r="G2987" s="2" t="s">
        <v>179</v>
      </c>
      <c r="H2987" s="2" t="s">
        <v>52</v>
      </c>
      <c r="I2987" s="2" t="s">
        <v>53</v>
      </c>
      <c r="J2987" s="2" t="s">
        <v>180</v>
      </c>
      <c r="K2987" s="2" t="s">
        <v>180</v>
      </c>
      <c r="L2987" s="2" t="s">
        <v>181</v>
      </c>
      <c r="M2987" s="2" t="s">
        <v>73</v>
      </c>
      <c r="N2987" s="3">
        <v>2943.372</v>
      </c>
      <c r="O2987" s="3" t="s">
        <v>182</v>
      </c>
      <c r="P2987" s="4">
        <f>IF(O2987="吨",N2987*1000,IF(O2987="万立方米",N2987*10000,""))</f>
        <v>29433720.0</v>
      </c>
      <c r="Q2987" s="2" t="s">
        <v>183</v>
      </c>
      <c r="R2987" s="2" t="s">
        <v>184</v>
      </c>
      <c r="S2987" s="2" t="s">
        <v>189</v>
      </c>
      <c r="T2987" s="2" t="s">
        <v>75</v>
      </c>
      <c r="U2987" s="4">
        <f>0.35</f>
        <v>0.35</v>
      </c>
      <c r="V2987" s="2" t="s">
        <v>186</v>
      </c>
      <c r="W2987" s="2" t="s">
        <v>190</v>
      </c>
      <c r="X2987" s="2" t="s">
        <v>64</v>
      </c>
      <c r="Y2987" s="2" t="s">
        <v>65</v>
      </c>
      <c r="Z2987" s="2">
        <v>0</v>
      </c>
      <c r="AA2987" s="2"/>
      <c r="AB2987" s="2"/>
      <c r="AC2987" s="4">
        <f>P2987*U2987/1000000</f>
        <v>10.301802</v>
      </c>
      <c r="AD2987" s="4">
        <f>AC2987*(1-Z2987/100)</f>
        <v>10.301802</v>
      </c>
      <c r="AE2987" s="2" t="s">
        <v>66</v>
      </c>
      <c r="AF2987" s="2" t="s">
        <v>67</v>
      </c>
      <c r="AG2987" s="2"/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3649</v>
      </c>
      <c r="B2988" s="2" t="s">
        <v>3646</v>
      </c>
      <c r="C2988" s="2" t="s">
        <v>47</v>
      </c>
      <c r="D2988" s="2" t="s">
        <v>3647</v>
      </c>
      <c r="E2988" s="2" t="s">
        <v>377</v>
      </c>
      <c r="F2988" s="2" t="s">
        <v>50</v>
      </c>
      <c r="G2988" s="2" t="s">
        <v>179</v>
      </c>
      <c r="H2988" s="2" t="s">
        <v>52</v>
      </c>
      <c r="I2988" s="2" t="s">
        <v>53</v>
      </c>
      <c r="J2988" s="2" t="s">
        <v>180</v>
      </c>
      <c r="K2988" s="2" t="s">
        <v>180</v>
      </c>
      <c r="L2988" s="2" t="s">
        <v>181</v>
      </c>
      <c r="M2988" s="2" t="s">
        <v>78</v>
      </c>
      <c r="N2988" s="3">
        <v>2943.372</v>
      </c>
      <c r="O2988" s="3" t="s">
        <v>182</v>
      </c>
      <c r="P2988" s="4">
        <f>IF(O2988="吨",N2988*1000,IF(O2988="万立方米",N2988*10000,""))</f>
        <v>29433720.0</v>
      </c>
      <c r="Q2988" s="2" t="s">
        <v>183</v>
      </c>
      <c r="R2988" s="2" t="s">
        <v>184</v>
      </c>
      <c r="S2988" s="2" t="s">
        <v>192</v>
      </c>
      <c r="T2988" s="2" t="s">
        <v>75</v>
      </c>
      <c r="U2988" s="4">
        <f>1.2</f>
        <v>1.2</v>
      </c>
      <c r="V2988" s="2" t="s">
        <v>186</v>
      </c>
      <c r="W2988" s="2" t="s">
        <v>193</v>
      </c>
      <c r="X2988" s="2" t="s">
        <v>64</v>
      </c>
      <c r="Y2988" s="2" t="s">
        <v>65</v>
      </c>
      <c r="Z2988" s="2">
        <v>0</v>
      </c>
      <c r="AA2988" s="2"/>
      <c r="AB2988" s="2"/>
      <c r="AC2988" s="4">
        <f>P2988*U2988/1000000</f>
        <v>35.320464</v>
      </c>
      <c r="AD2988" s="4">
        <f>AC2988*(1-Z2988/100)</f>
        <v>35.320464</v>
      </c>
      <c r="AE2988" s="2" t="s">
        <v>66</v>
      </c>
      <c r="AF2988" s="2" t="s">
        <v>67</v>
      </c>
      <c r="AG2988" s="2"/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3650</v>
      </c>
      <c r="B2989" s="2" t="s">
        <v>3646</v>
      </c>
      <c r="C2989" s="2" t="s">
        <v>47</v>
      </c>
      <c r="D2989" s="2" t="s">
        <v>3647</v>
      </c>
      <c r="E2989" s="2" t="s">
        <v>377</v>
      </c>
      <c r="F2989" s="2" t="s">
        <v>50</v>
      </c>
      <c r="G2989" s="2" t="s">
        <v>179</v>
      </c>
      <c r="H2989" s="2" t="s">
        <v>52</v>
      </c>
      <c r="I2989" s="2" t="s">
        <v>53</v>
      </c>
      <c r="J2989" s="2" t="s">
        <v>180</v>
      </c>
      <c r="K2989" s="2" t="s">
        <v>180</v>
      </c>
      <c r="L2989" s="2" t="s">
        <v>181</v>
      </c>
      <c r="M2989" s="2" t="s">
        <v>82</v>
      </c>
      <c r="N2989" s="3">
        <v>2943.372</v>
      </c>
      <c r="O2989" s="3" t="s">
        <v>182</v>
      </c>
      <c r="P2989" s="4">
        <f>IF(O2989="吨",N2989*1000,IF(O2989="万立方米",N2989*10000,""))</f>
        <v>29433720.0</v>
      </c>
      <c r="Q2989" s="2" t="s">
        <v>183</v>
      </c>
      <c r="R2989" s="2" t="s">
        <v>184</v>
      </c>
      <c r="S2989" s="2" t="s">
        <v>195</v>
      </c>
      <c r="T2989" s="2" t="s">
        <v>75</v>
      </c>
      <c r="U2989" s="4">
        <f>0.002</f>
        <v>0.002</v>
      </c>
      <c r="V2989" s="2" t="s">
        <v>186</v>
      </c>
      <c r="W2989" s="2" t="s">
        <v>196</v>
      </c>
      <c r="X2989" s="2" t="s">
        <v>64</v>
      </c>
      <c r="Y2989" s="2" t="s">
        <v>65</v>
      </c>
      <c r="Z2989" s="2">
        <v>0</v>
      </c>
      <c r="AA2989" s="2"/>
      <c r="AB2989" s="2"/>
      <c r="AC2989" s="4">
        <f>P2989*U2989/1000000</f>
        <v>0.05886744</v>
      </c>
      <c r="AD2989" s="4">
        <f>AC2989*(1-Z2989/100)</f>
        <v>0.05886744</v>
      </c>
      <c r="AE2989" s="2" t="s">
        <v>66</v>
      </c>
      <c r="AF2989" s="2" t="s">
        <v>67</v>
      </c>
      <c r="AG2989" s="2"/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3651</v>
      </c>
      <c r="B2990" s="2" t="s">
        <v>3646</v>
      </c>
      <c r="C2990" s="2" t="s">
        <v>47</v>
      </c>
      <c r="D2990" s="2" t="s">
        <v>3647</v>
      </c>
      <c r="E2990" s="2" t="s">
        <v>377</v>
      </c>
      <c r="F2990" s="2" t="s">
        <v>50</v>
      </c>
      <c r="G2990" s="2" t="s">
        <v>179</v>
      </c>
      <c r="H2990" s="2" t="s">
        <v>52</v>
      </c>
      <c r="I2990" s="2" t="s">
        <v>53</v>
      </c>
      <c r="J2990" s="2" t="s">
        <v>180</v>
      </c>
      <c r="K2990" s="2" t="s">
        <v>180</v>
      </c>
      <c r="L2990" s="2" t="s">
        <v>181</v>
      </c>
      <c r="M2990" s="2" t="s">
        <v>86</v>
      </c>
      <c r="N2990" s="3">
        <v>2943.372</v>
      </c>
      <c r="O2990" s="3" t="s">
        <v>182</v>
      </c>
      <c r="P2990" s="4">
        <f>IF(O2990="吨",N2990*1000,IF(O2990="万立方米",N2990*10000,""))</f>
        <v>29433720.0</v>
      </c>
      <c r="Q2990" s="2" t="s">
        <v>183</v>
      </c>
      <c r="R2990" s="2" t="s">
        <v>184</v>
      </c>
      <c r="S2990" s="2" t="s">
        <v>198</v>
      </c>
      <c r="T2990" s="2" t="s">
        <v>75</v>
      </c>
      <c r="U2990" s="4">
        <f>0.01</f>
        <v>0.01</v>
      </c>
      <c r="V2990" s="2" t="s">
        <v>186</v>
      </c>
      <c r="W2990" s="2" t="s">
        <v>199</v>
      </c>
      <c r="X2990" s="2" t="s">
        <v>64</v>
      </c>
      <c r="Y2990" s="2" t="s">
        <v>65</v>
      </c>
      <c r="Z2990" s="2">
        <v>0</v>
      </c>
      <c r="AA2990" s="2"/>
      <c r="AB2990" s="2"/>
      <c r="AC2990" s="4">
        <f>P2990*U2990/1000000</f>
        <v>0.2943372</v>
      </c>
      <c r="AD2990" s="4">
        <f>AC2991*(1-AA2990/100)+(AC2990-AC2991)*(1-AB2990/100)</f>
        <v>0.2943372</v>
      </c>
      <c r="AE2990" s="2" t="s">
        <v>66</v>
      </c>
      <c r="AF2990" s="2" t="s">
        <v>67</v>
      </c>
      <c r="AG2990" s="2"/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3652</v>
      </c>
      <c r="B2991" s="2" t="s">
        <v>3646</v>
      </c>
      <c r="C2991" s="2" t="s">
        <v>47</v>
      </c>
      <c r="D2991" s="2" t="s">
        <v>3647</v>
      </c>
      <c r="E2991" s="2" t="s">
        <v>377</v>
      </c>
      <c r="F2991" s="2" t="s">
        <v>50</v>
      </c>
      <c r="G2991" s="2" t="s">
        <v>179</v>
      </c>
      <c r="H2991" s="2" t="s">
        <v>52</v>
      </c>
      <c r="I2991" s="2" t="s">
        <v>53</v>
      </c>
      <c r="J2991" s="2" t="s">
        <v>180</v>
      </c>
      <c r="K2991" s="2" t="s">
        <v>180</v>
      </c>
      <c r="L2991" s="2" t="s">
        <v>181</v>
      </c>
      <c r="M2991" s="2" t="s">
        <v>91</v>
      </c>
      <c r="N2991" s="3">
        <v>2943.372</v>
      </c>
      <c r="O2991" s="3" t="s">
        <v>182</v>
      </c>
      <c r="P2991" s="4">
        <f>IF(O2991="吨",N2991*1000,IF(O2991="万立方米",N2991*10000,""))</f>
        <v>29433720.0</v>
      </c>
      <c r="Q2991" s="2" t="s">
        <v>183</v>
      </c>
      <c r="R2991" s="2" t="s">
        <v>184</v>
      </c>
      <c r="S2991" s="2" t="s">
        <v>201</v>
      </c>
      <c r="T2991" s="2" t="s">
        <v>75</v>
      </c>
      <c r="U2991" s="4">
        <f>0.005</f>
        <v>0.005</v>
      </c>
      <c r="V2991" s="2" t="s">
        <v>186</v>
      </c>
      <c r="W2991" s="2" t="s">
        <v>202</v>
      </c>
      <c r="X2991" s="2" t="s">
        <v>64</v>
      </c>
      <c r="Y2991" s="2" t="s">
        <v>65</v>
      </c>
      <c r="Z2991" s="2">
        <v>0</v>
      </c>
      <c r="AA2991" s="2"/>
      <c r="AB2991" s="2"/>
      <c r="AC2991" s="4">
        <f>P2991*U2991/1000000</f>
        <v>0.1471686</v>
      </c>
      <c r="AD2991" s="4">
        <f>AC2991*(1-Z2991/100)</f>
        <v>0.1471686</v>
      </c>
      <c r="AE2991" s="2" t="s">
        <v>66</v>
      </c>
      <c r="AF2991" s="2" t="s">
        <v>67</v>
      </c>
      <c r="AG2991" s="2"/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3653</v>
      </c>
      <c r="B2992" s="2" t="s">
        <v>3646</v>
      </c>
      <c r="C2992" s="2" t="s">
        <v>47</v>
      </c>
      <c r="D2992" s="2" t="s">
        <v>3647</v>
      </c>
      <c r="E2992" s="2" t="s">
        <v>377</v>
      </c>
      <c r="F2992" s="2" t="s">
        <v>50</v>
      </c>
      <c r="G2992" s="2" t="s">
        <v>179</v>
      </c>
      <c r="H2992" s="2" t="s">
        <v>52</v>
      </c>
      <c r="I2992" s="2" t="s">
        <v>53</v>
      </c>
      <c r="J2992" s="2" t="s">
        <v>180</v>
      </c>
      <c r="K2992" s="2" t="s">
        <v>180</v>
      </c>
      <c r="L2992" s="2" t="s">
        <v>181</v>
      </c>
      <c r="M2992" s="2" t="s">
        <v>95</v>
      </c>
      <c r="N2992" s="3">
        <v>2943.372</v>
      </c>
      <c r="O2992" s="3" t="s">
        <v>182</v>
      </c>
      <c r="P2992" s="4">
        <f>IF(O2992="吨",N2992*1000,IF(O2992="万立方米",N2992*10000,""))</f>
        <v>29433720.0</v>
      </c>
      <c r="Q2992" s="2" t="s">
        <v>183</v>
      </c>
      <c r="R2992" s="2" t="s">
        <v>184</v>
      </c>
      <c r="S2992" s="2" t="s">
        <v>204</v>
      </c>
      <c r="T2992" s="2" t="s">
        <v>75</v>
      </c>
      <c r="U2992" s="4">
        <f>0.005</f>
        <v>0.005</v>
      </c>
      <c r="V2992" s="2" t="s">
        <v>186</v>
      </c>
      <c r="W2992" s="2" t="s">
        <v>205</v>
      </c>
      <c r="X2992" s="2" t="s">
        <v>64</v>
      </c>
      <c r="Y2992" s="2" t="s">
        <v>65</v>
      </c>
      <c r="Z2992" s="2">
        <v>0</v>
      </c>
      <c r="AA2992" s="2"/>
      <c r="AB2992" s="2"/>
      <c r="AC2992" s="4">
        <f>P2992*U2992/1000000</f>
        <v>0.1471686</v>
      </c>
      <c r="AD2992" s="4">
        <f>AC2992*(1-Z2992/100)</f>
        <v>0.1471686</v>
      </c>
      <c r="AE2992" s="2" t="s">
        <v>66</v>
      </c>
      <c r="AF2992" s="2" t="s">
        <v>67</v>
      </c>
      <c r="AG2992" s="2"/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3654</v>
      </c>
      <c r="B2993" s="2" t="s">
        <v>3646</v>
      </c>
      <c r="C2993" s="2" t="s">
        <v>47</v>
      </c>
      <c r="D2993" s="2" t="s">
        <v>3647</v>
      </c>
      <c r="E2993" s="2" t="s">
        <v>377</v>
      </c>
      <c r="F2993" s="2" t="s">
        <v>50</v>
      </c>
      <c r="G2993" s="2" t="s">
        <v>179</v>
      </c>
      <c r="H2993" s="2" t="s">
        <v>52</v>
      </c>
      <c r="I2993" s="2" t="s">
        <v>53</v>
      </c>
      <c r="J2993" s="2" t="s">
        <v>180</v>
      </c>
      <c r="K2993" s="2" t="s">
        <v>180</v>
      </c>
      <c r="L2993" s="2" t="s">
        <v>181</v>
      </c>
      <c r="M2993" s="2" t="s">
        <v>100</v>
      </c>
      <c r="N2993" s="3">
        <v>2943.372</v>
      </c>
      <c r="O2993" s="3" t="s">
        <v>182</v>
      </c>
      <c r="P2993" s="4">
        <f>IF(O2993="吨",N2993*1000,IF(O2993="万立方米",N2993*10000,""))</f>
        <v>29433720.0</v>
      </c>
      <c r="Q2993" s="2" t="s">
        <v>183</v>
      </c>
      <c r="R2993" s="2" t="s">
        <v>184</v>
      </c>
      <c r="S2993" s="2" t="s">
        <v>207</v>
      </c>
      <c r="T2993" s="2" t="s">
        <v>75</v>
      </c>
      <c r="U2993" s="4">
        <f>0.02</f>
        <v>0.02</v>
      </c>
      <c r="V2993" s="2" t="s">
        <v>186</v>
      </c>
      <c r="W2993" s="2" t="s">
        <v>208</v>
      </c>
      <c r="X2993" s="2" t="s">
        <v>64</v>
      </c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/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3655</v>
      </c>
      <c r="B2994" s="2" t="s">
        <v>3646</v>
      </c>
      <c r="C2994" s="2" t="s">
        <v>47</v>
      </c>
      <c r="D2994" s="2" t="s">
        <v>3647</v>
      </c>
      <c r="E2994" s="2" t="s">
        <v>377</v>
      </c>
      <c r="F2994" s="2" t="s">
        <v>50</v>
      </c>
      <c r="G2994" s="2" t="s">
        <v>179</v>
      </c>
      <c r="H2994" s="2" t="s">
        <v>52</v>
      </c>
      <c r="I2994" s="2"/>
      <c r="J2994" s="2"/>
      <c r="K2994" s="2"/>
      <c r="L2994" s="2"/>
      <c r="M2994" s="2" t="s">
        <v>104</v>
      </c>
      <c r="N2994" s="3"/>
      <c r="O2994" s="3"/>
      <c r="P2994" s="4">
        <v>0.0</v>
      </c>
      <c r="Q2994" s="2" t="s">
        <v>105</v>
      </c>
      <c r="R2994" s="2" t="s">
        <v>106</v>
      </c>
      <c r="S2994" s="2" t="s">
        <v>107</v>
      </c>
      <c r="T2994" s="2" t="s">
        <v>108</v>
      </c>
      <c r="U2994" s="4">
        <f>0.0</f>
        <v>0.0</v>
      </c>
      <c r="V2994" s="2" t="s">
        <v>109</v>
      </c>
      <c r="W2994" s="2" t="s">
        <v>110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134</v>
      </c>
      <c r="AH2994" s="2" t="s">
        <v>69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3656</v>
      </c>
      <c r="B2995" s="2" t="s">
        <v>3657</v>
      </c>
      <c r="C2995" s="2" t="s">
        <v>47</v>
      </c>
      <c r="D2995" s="2" t="s">
        <v>1060</v>
      </c>
      <c r="E2995" s="2" t="s">
        <v>115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51</v>
      </c>
      <c r="M2995" s="2" t="s">
        <v>56</v>
      </c>
      <c r="N2995" s="3">
        <v>2356403</v>
      </c>
      <c r="O2995" s="3" t="s">
        <v>57</v>
      </c>
      <c r="P2995" s="4">
        <f>IF(O2995="吨",N2995*1000,IF(O2995="万立方米",N2995*10000,""))</f>
        <v>2356403000.0</v>
      </c>
      <c r="Q2995" s="2" t="s">
        <v>58</v>
      </c>
      <c r="R2995" s="2" t="s">
        <v>59</v>
      </c>
      <c r="S2995" s="2" t="s">
        <v>60</v>
      </c>
      <c r="T2995" s="2" t="s">
        <v>61</v>
      </c>
      <c r="U2995" s="4">
        <f>0.06</f>
        <v>0.06</v>
      </c>
      <c r="V2995" s="2" t="s">
        <v>62</v>
      </c>
      <c r="W2995" s="2" t="s">
        <v>63</v>
      </c>
      <c r="X2995" s="2" t="s">
        <v>64</v>
      </c>
      <c r="Y2995" s="2" t="s">
        <v>65</v>
      </c>
      <c r="Z2995" s="2">
        <v>0</v>
      </c>
      <c r="AA2995" s="2"/>
      <c r="AB2995" s="2"/>
      <c r="AC2995" s="4">
        <f>P2995*U2995/1000000</f>
        <v>141.38418</v>
      </c>
      <c r="AD2995" s="4">
        <f>AC2995*(1-Z2995/100)</f>
        <v>141.38418</v>
      </c>
      <c r="AE2995" s="2" t="s">
        <v>66</v>
      </c>
      <c r="AF2995" s="2" t="s">
        <v>67</v>
      </c>
      <c r="AG2995" s="2"/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3658</v>
      </c>
      <c r="B2996" s="2" t="s">
        <v>3657</v>
      </c>
      <c r="C2996" s="2" t="s">
        <v>47</v>
      </c>
      <c r="D2996" s="2" t="s">
        <v>1060</v>
      </c>
      <c r="E2996" s="2" t="s">
        <v>115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51</v>
      </c>
      <c r="M2996" s="2" t="s">
        <v>73</v>
      </c>
      <c r="N2996" s="3">
        <v>2356403</v>
      </c>
      <c r="O2996" s="3" t="s">
        <v>57</v>
      </c>
      <c r="P2996" s="4">
        <f>IF(O2996="吨",N2996*1000,IF(O2996="万立方米",N2996*10000,""))</f>
        <v>2356403000.0</v>
      </c>
      <c r="Q2996" s="2" t="s">
        <v>58</v>
      </c>
      <c r="R2996" s="2" t="s">
        <v>59</v>
      </c>
      <c r="S2996" s="2" t="s">
        <v>74</v>
      </c>
      <c r="T2996" s="2" t="s">
        <v>75</v>
      </c>
      <c r="U2996" s="4">
        <f>1.5</f>
        <v>1.5</v>
      </c>
      <c r="V2996" s="2" t="s">
        <v>62</v>
      </c>
      <c r="W2996" s="2" t="s">
        <v>76</v>
      </c>
      <c r="X2996" s="2" t="s">
        <v>64</v>
      </c>
      <c r="Y2996" s="2" t="s">
        <v>65</v>
      </c>
      <c r="Z2996" s="2">
        <v>0</v>
      </c>
      <c r="AA2996" s="2"/>
      <c r="AB2996" s="2"/>
      <c r="AC2996" s="4">
        <f>P2996*U2996/1000000</f>
        <v>3534.6045</v>
      </c>
      <c r="AD2996" s="4">
        <f>AC2996*(1-Z2996/100)</f>
        <v>3534.6045</v>
      </c>
      <c r="AE2996" s="2" t="s">
        <v>66</v>
      </c>
      <c r="AF2996" s="2" t="s">
        <v>67</v>
      </c>
      <c r="AG2996" s="2"/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3659</v>
      </c>
      <c r="B2997" s="2" t="s">
        <v>3657</v>
      </c>
      <c r="C2997" s="2" t="s">
        <v>47</v>
      </c>
      <c r="D2997" s="2" t="s">
        <v>1060</v>
      </c>
      <c r="E2997" s="2" t="s">
        <v>115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51</v>
      </c>
      <c r="M2997" s="2" t="s">
        <v>78</v>
      </c>
      <c r="N2997" s="3">
        <v>2356403</v>
      </c>
      <c r="O2997" s="3" t="s">
        <v>57</v>
      </c>
      <c r="P2997" s="4">
        <f>IF(O2997="吨",N2997*1000,IF(O2997="万立方米",N2997*10000,""))</f>
        <v>2356403000.0</v>
      </c>
      <c r="Q2997" s="2" t="s">
        <v>58</v>
      </c>
      <c r="R2997" s="2" t="s">
        <v>59</v>
      </c>
      <c r="S2997" s="2" t="s">
        <v>79</v>
      </c>
      <c r="T2997" s="2" t="s">
        <v>75</v>
      </c>
      <c r="U2997" s="4">
        <f>6.0</f>
        <v>6.0</v>
      </c>
      <c r="V2997" s="2" t="s">
        <v>62</v>
      </c>
      <c r="W2997" s="2" t="s">
        <v>80</v>
      </c>
      <c r="X2997" s="2" t="s">
        <v>64</v>
      </c>
      <c r="Y2997" s="2" t="s">
        <v>65</v>
      </c>
      <c r="Z2997" s="2">
        <v>0</v>
      </c>
      <c r="AA2997" s="2"/>
      <c r="AB2997" s="2"/>
      <c r="AC2997" s="4">
        <f>P2997*U2997/1000000</f>
        <v>14138.418</v>
      </c>
      <c r="AD2997" s="4">
        <f>AC2997*(1-Z2997/100)</f>
        <v>14138.418</v>
      </c>
      <c r="AE2997" s="2" t="s">
        <v>66</v>
      </c>
      <c r="AF2997" s="2" t="s">
        <v>67</v>
      </c>
      <c r="AG2997" s="2"/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3660</v>
      </c>
      <c r="B2998" s="2" t="s">
        <v>3657</v>
      </c>
      <c r="C2998" s="2" t="s">
        <v>47</v>
      </c>
      <c r="D2998" s="2" t="s">
        <v>1060</v>
      </c>
      <c r="E2998" s="2" t="s">
        <v>115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51</v>
      </c>
      <c r="M2998" s="2" t="s">
        <v>82</v>
      </c>
      <c r="N2998" s="3">
        <v>2356403</v>
      </c>
      <c r="O2998" s="3" t="s">
        <v>57</v>
      </c>
      <c r="P2998" s="4">
        <f>IF(O2998="吨",N2998*1000,IF(O2998="万立方米",N2998*10000,""))</f>
        <v>2356403000.0</v>
      </c>
      <c r="Q2998" s="2" t="s">
        <v>58</v>
      </c>
      <c r="R2998" s="2" t="s">
        <v>59</v>
      </c>
      <c r="S2998" s="2" t="s">
        <v>83</v>
      </c>
      <c r="T2998" s="2" t="s">
        <v>61</v>
      </c>
      <c r="U2998" s="4">
        <f>0.35</f>
        <v>0.35</v>
      </c>
      <c r="V2998" s="2" t="s">
        <v>62</v>
      </c>
      <c r="W2998" s="2" t="s">
        <v>84</v>
      </c>
      <c r="X2998" s="2" t="s">
        <v>64</v>
      </c>
      <c r="Y2998" s="2" t="s">
        <v>65</v>
      </c>
      <c r="Z2998" s="2">
        <v>0</v>
      </c>
      <c r="AA2998" s="2"/>
      <c r="AB2998" s="2"/>
      <c r="AC2998" s="4">
        <f>P2998*U2998/1000000</f>
        <v>824.74105</v>
      </c>
      <c r="AD2998" s="4">
        <f>AC2998*(1-Z2998/100)</f>
        <v>824.74105</v>
      </c>
      <c r="AE2998" s="2" t="s">
        <v>66</v>
      </c>
      <c r="AF2998" s="2" t="s">
        <v>67</v>
      </c>
      <c r="AG2998" s="2"/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3661</v>
      </c>
      <c r="B2999" s="2" t="s">
        <v>3657</v>
      </c>
      <c r="C2999" s="2" t="s">
        <v>47</v>
      </c>
      <c r="D2999" s="2" t="s">
        <v>1060</v>
      </c>
      <c r="E2999" s="2" t="s">
        <v>115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51</v>
      </c>
      <c r="M2999" s="2" t="s">
        <v>86</v>
      </c>
      <c r="N2999" s="3">
        <v>2356403</v>
      </c>
      <c r="O2999" s="3" t="s">
        <v>57</v>
      </c>
      <c r="P2999" s="4">
        <f>IF(O2999="吨",N2999*1000,IF(O2999="万立方米",N2999*10000,""))</f>
        <v>2356403000.0</v>
      </c>
      <c r="Q2999" s="2" t="s">
        <v>58</v>
      </c>
      <c r="R2999" s="2" t="s">
        <v>59</v>
      </c>
      <c r="S2999" s="2" t="s">
        <v>87</v>
      </c>
      <c r="T2999" s="2" t="s">
        <v>88</v>
      </c>
      <c r="U2999" s="4">
        <f>0.75</f>
        <v>0.75</v>
      </c>
      <c r="V2999" s="2" t="s">
        <v>62</v>
      </c>
      <c r="W2999" s="2" t="s">
        <v>89</v>
      </c>
      <c r="X2999" s="2" t="s">
        <v>64</v>
      </c>
      <c r="Y2999" s="2" t="s">
        <v>65</v>
      </c>
      <c r="Z2999" s="2">
        <v>0</v>
      </c>
      <c r="AA2999" s="2"/>
      <c r="AB2999" s="2"/>
      <c r="AC2999" s="4">
        <f>P2999*U2999/1000000</f>
        <v>1767.30225</v>
      </c>
      <c r="AD2999" s="4">
        <f>AC3000*(1-AA2999/100)+(AC2999-AC3000)*(1-AB2999/100)</f>
        <v>1767.30225</v>
      </c>
      <c r="AE2999" s="2" t="s">
        <v>66</v>
      </c>
      <c r="AF2999" s="2" t="s">
        <v>67</v>
      </c>
      <c r="AG2999" s="2"/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3662</v>
      </c>
      <c r="B3000" s="2" t="s">
        <v>3657</v>
      </c>
      <c r="C3000" s="2" t="s">
        <v>47</v>
      </c>
      <c r="D3000" s="2" t="s">
        <v>1060</v>
      </c>
      <c r="E3000" s="2" t="s">
        <v>115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51</v>
      </c>
      <c r="M3000" s="2" t="s">
        <v>91</v>
      </c>
      <c r="N3000" s="3">
        <v>2356403</v>
      </c>
      <c r="O3000" s="3" t="s">
        <v>57</v>
      </c>
      <c r="P3000" s="4">
        <f>IF(O3000="吨",N3000*1000,IF(O3000="万立方米",N3000*10000,""))</f>
        <v>2356403000.0</v>
      </c>
      <c r="Q3000" s="2" t="s">
        <v>58</v>
      </c>
      <c r="R3000" s="2" t="s">
        <v>59</v>
      </c>
      <c r="S3000" s="2" t="s">
        <v>92</v>
      </c>
      <c r="T3000" s="2" t="s">
        <v>88</v>
      </c>
      <c r="U3000" s="4">
        <f>0.75</f>
        <v>0.75</v>
      </c>
      <c r="V3000" s="2" t="s">
        <v>62</v>
      </c>
      <c r="W3000" s="2" t="s">
        <v>93</v>
      </c>
      <c r="X3000" s="2" t="s">
        <v>64</v>
      </c>
      <c r="Y3000" s="2" t="s">
        <v>65</v>
      </c>
      <c r="Z3000" s="2">
        <v>0</v>
      </c>
      <c r="AA3000" s="2"/>
      <c r="AB3000" s="2"/>
      <c r="AC3000" s="4">
        <f>P3000*U3000/1000000</f>
        <v>1767.30225</v>
      </c>
      <c r="AD3000" s="4">
        <f>AC3000*(1-Z3000/100)</f>
        <v>1767.30225</v>
      </c>
      <c r="AE3000" s="2" t="s">
        <v>66</v>
      </c>
      <c r="AF3000" s="2" t="s">
        <v>67</v>
      </c>
      <c r="AG3000" s="2"/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3663</v>
      </c>
      <c r="B3001" s="2" t="s">
        <v>3657</v>
      </c>
      <c r="C3001" s="2" t="s">
        <v>47</v>
      </c>
      <c r="D3001" s="2" t="s">
        <v>1060</v>
      </c>
      <c r="E3001" s="2" t="s">
        <v>115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51</v>
      </c>
      <c r="M3001" s="2" t="s">
        <v>95</v>
      </c>
      <c r="N3001" s="3">
        <v>2356403</v>
      </c>
      <c r="O3001" s="3" t="s">
        <v>57</v>
      </c>
      <c r="P3001" s="4">
        <f>IF(O3001="吨",N3001*1000,IF(O3001="万立方米",N3001*10000,""))</f>
        <v>2356403000.0</v>
      </c>
      <c r="Q3001" s="2" t="s">
        <v>58</v>
      </c>
      <c r="R3001" s="2" t="s">
        <v>59</v>
      </c>
      <c r="S3001" s="2" t="s">
        <v>96</v>
      </c>
      <c r="T3001" s="2" t="s">
        <v>97</v>
      </c>
      <c r="U3001" s="4">
        <f>1.7</f>
        <v>1.7</v>
      </c>
      <c r="V3001" s="2" t="s">
        <v>62</v>
      </c>
      <c r="W3001" s="2" t="s">
        <v>98</v>
      </c>
      <c r="X3001" s="2" t="s">
        <v>64</v>
      </c>
      <c r="Y3001" s="2" t="s">
        <v>65</v>
      </c>
      <c r="Z3001" s="2">
        <v>0</v>
      </c>
      <c r="AA3001" s="2"/>
      <c r="AB3001" s="2"/>
      <c r="AC3001" s="4">
        <f>P3001*U3001/1000000</f>
        <v>4005.8851</v>
      </c>
      <c r="AD3001" s="4">
        <f>AC3001*(1-Z3001/100)</f>
        <v>4005.8851</v>
      </c>
      <c r="AE3001" s="2" t="s">
        <v>66</v>
      </c>
      <c r="AF3001" s="2" t="s">
        <v>67</v>
      </c>
      <c r="AG3001" s="2"/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3664</v>
      </c>
      <c r="B3002" s="2" t="s">
        <v>3657</v>
      </c>
      <c r="C3002" s="2" t="s">
        <v>47</v>
      </c>
      <c r="D3002" s="2" t="s">
        <v>1060</v>
      </c>
      <c r="E3002" s="2" t="s">
        <v>115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51</v>
      </c>
      <c r="M3002" s="2" t="s">
        <v>100</v>
      </c>
      <c r="N3002" s="3">
        <v>2356403</v>
      </c>
      <c r="O3002" s="3" t="s">
        <v>57</v>
      </c>
      <c r="P3002" s="4">
        <f>IF(O3002="吨",N3002*1000,IF(O3002="万立方米",N3002*10000,""))</f>
        <v>2356403000.0</v>
      </c>
      <c r="Q3002" s="2" t="s">
        <v>58</v>
      </c>
      <c r="R3002" s="2" t="s">
        <v>59</v>
      </c>
      <c r="S3002" s="2" t="s">
        <v>101</v>
      </c>
      <c r="T3002" s="2" t="s">
        <v>75</v>
      </c>
      <c r="U3002" s="4">
        <f>0.12</f>
        <v>0.12</v>
      </c>
      <c r="V3002" s="2" t="s">
        <v>62</v>
      </c>
      <c r="W3002" s="2" t="s">
        <v>102</v>
      </c>
      <c r="X3002" s="2" t="s">
        <v>64</v>
      </c>
      <c r="Y3002" s="2" t="s">
        <v>65</v>
      </c>
      <c r="Z3002" s="2">
        <v>0</v>
      </c>
      <c r="AA3002" s="2"/>
      <c r="AB3002" s="2"/>
      <c r="AC3002" s="4">
        <f>P3002*U3002/1000000</f>
        <v>282.76836</v>
      </c>
      <c r="AD3002" s="4">
        <f>AC3002*(1-Z3002/100)</f>
        <v>282.76836</v>
      </c>
      <c r="AE3002" s="2" t="s">
        <v>66</v>
      </c>
      <c r="AF3002" s="2" t="s">
        <v>67</v>
      </c>
      <c r="AG3002" s="2"/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3665</v>
      </c>
      <c r="B3003" s="2" t="s">
        <v>3657</v>
      </c>
      <c r="C3003" s="2" t="s">
        <v>47</v>
      </c>
      <c r="D3003" s="2" t="s">
        <v>1060</v>
      </c>
      <c r="E3003" s="2" t="s">
        <v>115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104</v>
      </c>
      <c r="N3003" s="3"/>
      <c r="O3003" s="3"/>
      <c r="P3003" s="4">
        <v>0.0</v>
      </c>
      <c r="Q3003" s="2" t="s">
        <v>105</v>
      </c>
      <c r="R3003" s="2" t="s">
        <v>106</v>
      </c>
      <c r="S3003" s="2" t="s">
        <v>107</v>
      </c>
      <c r="T3003" s="2" t="s">
        <v>108</v>
      </c>
      <c r="U3003" s="4">
        <f>0.0</f>
        <v>0.0</v>
      </c>
      <c r="V3003" s="2" t="s">
        <v>109</v>
      </c>
      <c r="W3003" s="2" t="s">
        <v>110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134</v>
      </c>
      <c r="AH3003" s="2" t="s">
        <v>69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3666</v>
      </c>
      <c r="B3004" s="2" t="s">
        <v>3667</v>
      </c>
      <c r="C3004" s="2" t="s">
        <v>47</v>
      </c>
      <c r="D3004" s="2" t="s">
        <v>2454</v>
      </c>
      <c r="E3004" s="2" t="s">
        <v>595</v>
      </c>
      <c r="F3004" s="2" t="s">
        <v>228</v>
      </c>
      <c r="G3004" s="2" t="s">
        <v>117</v>
      </c>
      <c r="H3004" s="2" t="s">
        <v>138</v>
      </c>
      <c r="I3004" s="2" t="s">
        <v>53</v>
      </c>
      <c r="J3004" s="2" t="s">
        <v>230</v>
      </c>
      <c r="K3004" s="2" t="s">
        <v>55</v>
      </c>
      <c r="L3004" s="2" t="s">
        <v>51</v>
      </c>
      <c r="M3004" s="2" t="s">
        <v>56</v>
      </c>
      <c r="N3004" s="3">
        <v>179187.654</v>
      </c>
      <c r="O3004" s="3" t="s">
        <v>57</v>
      </c>
      <c r="P3004" s="4">
        <f>IF(O3004="吨",N3004*1000,IF(O3004="万立方米",N3004*10000,""))</f>
        <v>179187654.0</v>
      </c>
      <c r="Q3004" s="2" t="s">
        <v>58</v>
      </c>
      <c r="R3004" s="2" t="s">
        <v>59</v>
      </c>
      <c r="S3004" s="2" t="s">
        <v>60</v>
      </c>
      <c r="T3004" s="2" t="s">
        <v>61</v>
      </c>
      <c r="U3004" s="4">
        <f>0.06</f>
        <v>0.06</v>
      </c>
      <c r="V3004" s="2" t="s">
        <v>62</v>
      </c>
      <c r="W3004" s="2" t="s">
        <v>63</v>
      </c>
      <c r="X3004" s="2" t="s">
        <v>64</v>
      </c>
      <c r="Y3004" s="2" t="s">
        <v>65</v>
      </c>
      <c r="Z3004" s="2">
        <v>0</v>
      </c>
      <c r="AA3004" s="2"/>
      <c r="AB3004" s="2"/>
      <c r="AC3004" s="4">
        <f>P3004*U3004/1000000</f>
        <v>10.75125924</v>
      </c>
      <c r="AD3004" s="4">
        <f>AC3004*(1-Z3004/100)</f>
        <v>10.75125924</v>
      </c>
      <c r="AE3004" s="2" t="s">
        <v>66</v>
      </c>
      <c r="AF3004" s="2" t="s">
        <v>67</v>
      </c>
      <c r="AG3004" s="2" t="s">
        <v>68</v>
      </c>
      <c r="AH3004" s="2" t="s">
        <v>69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3668</v>
      </c>
      <c r="B3005" s="2" t="s">
        <v>3667</v>
      </c>
      <c r="C3005" s="2" t="s">
        <v>47</v>
      </c>
      <c r="D3005" s="2" t="s">
        <v>2454</v>
      </c>
      <c r="E3005" s="2" t="s">
        <v>595</v>
      </c>
      <c r="F3005" s="2" t="s">
        <v>228</v>
      </c>
      <c r="G3005" s="2" t="s">
        <v>117</v>
      </c>
      <c r="H3005" s="2" t="s">
        <v>138</v>
      </c>
      <c r="I3005" s="2" t="s">
        <v>53</v>
      </c>
      <c r="J3005" s="2" t="s">
        <v>230</v>
      </c>
      <c r="K3005" s="2" t="s">
        <v>55</v>
      </c>
      <c r="L3005" s="2" t="s">
        <v>51</v>
      </c>
      <c r="M3005" s="2" t="s">
        <v>73</v>
      </c>
      <c r="N3005" s="3">
        <v>179187.654</v>
      </c>
      <c r="O3005" s="3" t="s">
        <v>57</v>
      </c>
      <c r="P3005" s="4">
        <f>IF(O3005="吨",N3005*1000,IF(O3005="万立方米",N3005*10000,""))</f>
        <v>179187654.0</v>
      </c>
      <c r="Q3005" s="2" t="s">
        <v>58</v>
      </c>
      <c r="R3005" s="2" t="s">
        <v>59</v>
      </c>
      <c r="S3005" s="2" t="s">
        <v>74</v>
      </c>
      <c r="T3005" s="2" t="s">
        <v>75</v>
      </c>
      <c r="U3005" s="4">
        <f>1.5</f>
        <v>1.5</v>
      </c>
      <c r="V3005" s="2" t="s">
        <v>62</v>
      </c>
      <c r="W3005" s="2" t="s">
        <v>76</v>
      </c>
      <c r="X3005" s="2" t="s">
        <v>64</v>
      </c>
      <c r="Y3005" s="2" t="s">
        <v>65</v>
      </c>
      <c r="Z3005" s="2">
        <v>0</v>
      </c>
      <c r="AA3005" s="2"/>
      <c r="AB3005" s="2"/>
      <c r="AC3005" s="4">
        <f>P3005*U3005/1000000</f>
        <v>268.781481</v>
      </c>
      <c r="AD3005" s="4">
        <f>AC3005*(1-Z3005/100)</f>
        <v>268.781481</v>
      </c>
      <c r="AE3005" s="2" t="s">
        <v>66</v>
      </c>
      <c r="AF3005" s="2" t="s">
        <v>67</v>
      </c>
      <c r="AG3005" s="2" t="s">
        <v>68</v>
      </c>
      <c r="AH3005" s="2" t="s">
        <v>69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3669</v>
      </c>
      <c r="B3006" s="2" t="s">
        <v>3667</v>
      </c>
      <c r="C3006" s="2" t="s">
        <v>47</v>
      </c>
      <c r="D3006" s="2" t="s">
        <v>2454</v>
      </c>
      <c r="E3006" s="2" t="s">
        <v>595</v>
      </c>
      <c r="F3006" s="2" t="s">
        <v>228</v>
      </c>
      <c r="G3006" s="2" t="s">
        <v>117</v>
      </c>
      <c r="H3006" s="2" t="s">
        <v>138</v>
      </c>
      <c r="I3006" s="2" t="s">
        <v>53</v>
      </c>
      <c r="J3006" s="2" t="s">
        <v>230</v>
      </c>
      <c r="K3006" s="2" t="s">
        <v>55</v>
      </c>
      <c r="L3006" s="2" t="s">
        <v>51</v>
      </c>
      <c r="M3006" s="2" t="s">
        <v>78</v>
      </c>
      <c r="N3006" s="3">
        <v>179187.654</v>
      </c>
      <c r="O3006" s="3" t="s">
        <v>57</v>
      </c>
      <c r="P3006" s="4">
        <f>IF(O3006="吨",N3006*1000,IF(O3006="万立方米",N3006*10000,""))</f>
        <v>179187654.0</v>
      </c>
      <c r="Q3006" s="2" t="s">
        <v>58</v>
      </c>
      <c r="R3006" s="2" t="s">
        <v>59</v>
      </c>
      <c r="S3006" s="2" t="s">
        <v>79</v>
      </c>
      <c r="T3006" s="2" t="s">
        <v>75</v>
      </c>
      <c r="U3006" s="4">
        <f>6.0</f>
        <v>6.0</v>
      </c>
      <c r="V3006" s="2" t="s">
        <v>62</v>
      </c>
      <c r="W3006" s="2" t="s">
        <v>80</v>
      </c>
      <c r="X3006" s="2" t="s">
        <v>64</v>
      </c>
      <c r="Y3006" s="2" t="s">
        <v>65</v>
      </c>
      <c r="Z3006" s="2">
        <v>0</v>
      </c>
      <c r="AA3006" s="2"/>
      <c r="AB3006" s="2"/>
      <c r="AC3006" s="4">
        <f>P3006*U3006/1000000</f>
        <v>1075.125924</v>
      </c>
      <c r="AD3006" s="4">
        <f>AC3006*(1-Z3006/100)</f>
        <v>1075.125924</v>
      </c>
      <c r="AE3006" s="2" t="s">
        <v>66</v>
      </c>
      <c r="AF3006" s="2" t="s">
        <v>67</v>
      </c>
      <c r="AG3006" s="2" t="s">
        <v>68</v>
      </c>
      <c r="AH3006" s="2" t="s">
        <v>69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3670</v>
      </c>
      <c r="B3007" s="2" t="s">
        <v>3667</v>
      </c>
      <c r="C3007" s="2" t="s">
        <v>47</v>
      </c>
      <c r="D3007" s="2" t="s">
        <v>2454</v>
      </c>
      <c r="E3007" s="2" t="s">
        <v>595</v>
      </c>
      <c r="F3007" s="2" t="s">
        <v>228</v>
      </c>
      <c r="G3007" s="2" t="s">
        <v>117</v>
      </c>
      <c r="H3007" s="2" t="s">
        <v>138</v>
      </c>
      <c r="I3007" s="2" t="s">
        <v>53</v>
      </c>
      <c r="J3007" s="2" t="s">
        <v>230</v>
      </c>
      <c r="K3007" s="2" t="s">
        <v>55</v>
      </c>
      <c r="L3007" s="2" t="s">
        <v>51</v>
      </c>
      <c r="M3007" s="2" t="s">
        <v>82</v>
      </c>
      <c r="N3007" s="3">
        <v>179187.654</v>
      </c>
      <c r="O3007" s="3" t="s">
        <v>57</v>
      </c>
      <c r="P3007" s="4">
        <f>IF(O3007="吨",N3007*1000,IF(O3007="万立方米",N3007*10000,""))</f>
        <v>179187654.0</v>
      </c>
      <c r="Q3007" s="2" t="s">
        <v>58</v>
      </c>
      <c r="R3007" s="2" t="s">
        <v>59</v>
      </c>
      <c r="S3007" s="2" t="s">
        <v>83</v>
      </c>
      <c r="T3007" s="2" t="s">
        <v>61</v>
      </c>
      <c r="U3007" s="4">
        <f>0.35</f>
        <v>0.35</v>
      </c>
      <c r="V3007" s="2" t="s">
        <v>62</v>
      </c>
      <c r="W3007" s="2" t="s">
        <v>84</v>
      </c>
      <c r="X3007" s="2" t="s">
        <v>64</v>
      </c>
      <c r="Y3007" s="2" t="s">
        <v>65</v>
      </c>
      <c r="Z3007" s="2">
        <v>0</v>
      </c>
      <c r="AA3007" s="2"/>
      <c r="AB3007" s="2"/>
      <c r="AC3007" s="4">
        <f>P3007*U3007/1000000</f>
        <v>62.7156789</v>
      </c>
      <c r="AD3007" s="4">
        <f>AC3007*(1-Z3007/100)</f>
        <v>62.7156789</v>
      </c>
      <c r="AE3007" s="2" t="s">
        <v>66</v>
      </c>
      <c r="AF3007" s="2" t="s">
        <v>67</v>
      </c>
      <c r="AG3007" s="2" t="s">
        <v>68</v>
      </c>
      <c r="AH3007" s="2" t="s">
        <v>69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3671</v>
      </c>
      <c r="B3008" s="2" t="s">
        <v>3667</v>
      </c>
      <c r="C3008" s="2" t="s">
        <v>47</v>
      </c>
      <c r="D3008" s="2" t="s">
        <v>2454</v>
      </c>
      <c r="E3008" s="2" t="s">
        <v>595</v>
      </c>
      <c r="F3008" s="2" t="s">
        <v>228</v>
      </c>
      <c r="G3008" s="2" t="s">
        <v>117</v>
      </c>
      <c r="H3008" s="2" t="s">
        <v>138</v>
      </c>
      <c r="I3008" s="2" t="s">
        <v>53</v>
      </c>
      <c r="J3008" s="2" t="s">
        <v>230</v>
      </c>
      <c r="K3008" s="2" t="s">
        <v>55</v>
      </c>
      <c r="L3008" s="2" t="s">
        <v>51</v>
      </c>
      <c r="M3008" s="2" t="s">
        <v>86</v>
      </c>
      <c r="N3008" s="3">
        <v>179187.654</v>
      </c>
      <c r="O3008" s="3" t="s">
        <v>57</v>
      </c>
      <c r="P3008" s="4">
        <f>IF(O3008="吨",N3008*1000,IF(O3008="万立方米",N3008*10000,""))</f>
        <v>179187654.0</v>
      </c>
      <c r="Q3008" s="2" t="s">
        <v>58</v>
      </c>
      <c r="R3008" s="2" t="s">
        <v>59</v>
      </c>
      <c r="S3008" s="2" t="s">
        <v>87</v>
      </c>
      <c r="T3008" s="2" t="s">
        <v>88</v>
      </c>
      <c r="U3008" s="4">
        <f>0.75</f>
        <v>0.75</v>
      </c>
      <c r="V3008" s="2" t="s">
        <v>62</v>
      </c>
      <c r="W3008" s="2" t="s">
        <v>89</v>
      </c>
      <c r="X3008" s="2" t="s">
        <v>64</v>
      </c>
      <c r="Y3008" s="2" t="s">
        <v>65</v>
      </c>
      <c r="Z3008" s="2">
        <v>0</v>
      </c>
      <c r="AA3008" s="2"/>
      <c r="AB3008" s="2"/>
      <c r="AC3008" s="4">
        <f>P3008*U3008/1000000</f>
        <v>134.3907405</v>
      </c>
      <c r="AD3008" s="4">
        <f>AC3009*(1-AA3008/100)+(AC3008-AC3009)*(1-AB3008/100)</f>
        <v>134.3907405</v>
      </c>
      <c r="AE3008" s="2" t="s">
        <v>66</v>
      </c>
      <c r="AF3008" s="2" t="s">
        <v>67</v>
      </c>
      <c r="AG3008" s="2" t="s">
        <v>68</v>
      </c>
      <c r="AH3008" s="2" t="s">
        <v>69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3672</v>
      </c>
      <c r="B3009" s="2" t="s">
        <v>3667</v>
      </c>
      <c r="C3009" s="2" t="s">
        <v>47</v>
      </c>
      <c r="D3009" s="2" t="s">
        <v>2454</v>
      </c>
      <c r="E3009" s="2" t="s">
        <v>595</v>
      </c>
      <c r="F3009" s="2" t="s">
        <v>228</v>
      </c>
      <c r="G3009" s="2" t="s">
        <v>117</v>
      </c>
      <c r="H3009" s="2" t="s">
        <v>138</v>
      </c>
      <c r="I3009" s="2" t="s">
        <v>53</v>
      </c>
      <c r="J3009" s="2" t="s">
        <v>230</v>
      </c>
      <c r="K3009" s="2" t="s">
        <v>55</v>
      </c>
      <c r="L3009" s="2" t="s">
        <v>51</v>
      </c>
      <c r="M3009" s="2" t="s">
        <v>91</v>
      </c>
      <c r="N3009" s="3">
        <v>179187.654</v>
      </c>
      <c r="O3009" s="3" t="s">
        <v>57</v>
      </c>
      <c r="P3009" s="4">
        <f>IF(O3009="吨",N3009*1000,IF(O3009="万立方米",N3009*10000,""))</f>
        <v>179187654.0</v>
      </c>
      <c r="Q3009" s="2" t="s">
        <v>58</v>
      </c>
      <c r="R3009" s="2" t="s">
        <v>59</v>
      </c>
      <c r="S3009" s="2" t="s">
        <v>92</v>
      </c>
      <c r="T3009" s="2" t="s">
        <v>88</v>
      </c>
      <c r="U3009" s="4">
        <f>0.75</f>
        <v>0.75</v>
      </c>
      <c r="V3009" s="2" t="s">
        <v>62</v>
      </c>
      <c r="W3009" s="2" t="s">
        <v>93</v>
      </c>
      <c r="X3009" s="2" t="s">
        <v>64</v>
      </c>
      <c r="Y3009" s="2" t="s">
        <v>65</v>
      </c>
      <c r="Z3009" s="2">
        <v>0</v>
      </c>
      <c r="AA3009" s="2"/>
      <c r="AB3009" s="2"/>
      <c r="AC3009" s="4">
        <f>P3009*U3009/1000000</f>
        <v>134.3907405</v>
      </c>
      <c r="AD3009" s="4">
        <f>AC3009*(1-Z3009/100)</f>
        <v>134.3907405</v>
      </c>
      <c r="AE3009" s="2" t="s">
        <v>66</v>
      </c>
      <c r="AF3009" s="2" t="s">
        <v>67</v>
      </c>
      <c r="AG3009" s="2" t="s">
        <v>68</v>
      </c>
      <c r="AH3009" s="2" t="s">
        <v>69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3673</v>
      </c>
      <c r="B3010" s="2" t="s">
        <v>3667</v>
      </c>
      <c r="C3010" s="2" t="s">
        <v>47</v>
      </c>
      <c r="D3010" s="2" t="s">
        <v>2454</v>
      </c>
      <c r="E3010" s="2" t="s">
        <v>595</v>
      </c>
      <c r="F3010" s="2" t="s">
        <v>228</v>
      </c>
      <c r="G3010" s="2" t="s">
        <v>117</v>
      </c>
      <c r="H3010" s="2" t="s">
        <v>138</v>
      </c>
      <c r="I3010" s="2" t="s">
        <v>53</v>
      </c>
      <c r="J3010" s="2" t="s">
        <v>230</v>
      </c>
      <c r="K3010" s="2" t="s">
        <v>55</v>
      </c>
      <c r="L3010" s="2" t="s">
        <v>51</v>
      </c>
      <c r="M3010" s="2" t="s">
        <v>95</v>
      </c>
      <c r="N3010" s="3">
        <v>179187.654</v>
      </c>
      <c r="O3010" s="3" t="s">
        <v>57</v>
      </c>
      <c r="P3010" s="4">
        <f>IF(O3010="吨",N3010*1000,IF(O3010="万立方米",N3010*10000,""))</f>
        <v>179187654.0</v>
      </c>
      <c r="Q3010" s="2" t="s">
        <v>58</v>
      </c>
      <c r="R3010" s="2" t="s">
        <v>59</v>
      </c>
      <c r="S3010" s="2" t="s">
        <v>96</v>
      </c>
      <c r="T3010" s="2" t="s">
        <v>97</v>
      </c>
      <c r="U3010" s="4">
        <f>1.7</f>
        <v>1.7</v>
      </c>
      <c r="V3010" s="2" t="s">
        <v>62</v>
      </c>
      <c r="W3010" s="2" t="s">
        <v>98</v>
      </c>
      <c r="X3010" s="2" t="s">
        <v>64</v>
      </c>
      <c r="Y3010" s="2" t="s">
        <v>65</v>
      </c>
      <c r="Z3010" s="2">
        <v>0</v>
      </c>
      <c r="AA3010" s="2"/>
      <c r="AB3010" s="2"/>
      <c r="AC3010" s="4">
        <f>P3010*U3010/1000000</f>
        <v>304.6190118</v>
      </c>
      <c r="AD3010" s="4">
        <f>AC3010*(1-Z3010/100)</f>
        <v>304.6190118</v>
      </c>
      <c r="AE3010" s="2" t="s">
        <v>66</v>
      </c>
      <c r="AF3010" s="2" t="s">
        <v>67</v>
      </c>
      <c r="AG3010" s="2" t="s">
        <v>68</v>
      </c>
      <c r="AH3010" s="2" t="s">
        <v>69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3674</v>
      </c>
      <c r="B3011" s="2" t="s">
        <v>3667</v>
      </c>
      <c r="C3011" s="2" t="s">
        <v>47</v>
      </c>
      <c r="D3011" s="2" t="s">
        <v>2454</v>
      </c>
      <c r="E3011" s="2" t="s">
        <v>595</v>
      </c>
      <c r="F3011" s="2" t="s">
        <v>228</v>
      </c>
      <c r="G3011" s="2" t="s">
        <v>117</v>
      </c>
      <c r="H3011" s="2" t="s">
        <v>138</v>
      </c>
      <c r="I3011" s="2" t="s">
        <v>53</v>
      </c>
      <c r="J3011" s="2" t="s">
        <v>230</v>
      </c>
      <c r="K3011" s="2" t="s">
        <v>55</v>
      </c>
      <c r="L3011" s="2" t="s">
        <v>51</v>
      </c>
      <c r="M3011" s="2" t="s">
        <v>100</v>
      </c>
      <c r="N3011" s="3">
        <v>179187.654</v>
      </c>
      <c r="O3011" s="3" t="s">
        <v>57</v>
      </c>
      <c r="P3011" s="4">
        <f>IF(O3011="吨",N3011*1000,IF(O3011="万立方米",N3011*10000,""))</f>
        <v>179187654.0</v>
      </c>
      <c r="Q3011" s="2" t="s">
        <v>58</v>
      </c>
      <c r="R3011" s="2" t="s">
        <v>59</v>
      </c>
      <c r="S3011" s="2" t="s">
        <v>101</v>
      </c>
      <c r="T3011" s="2" t="s">
        <v>75</v>
      </c>
      <c r="U3011" s="4">
        <f>0.12</f>
        <v>0.12</v>
      </c>
      <c r="V3011" s="2" t="s">
        <v>62</v>
      </c>
      <c r="W3011" s="2" t="s">
        <v>102</v>
      </c>
      <c r="X3011" s="2" t="s">
        <v>64</v>
      </c>
      <c r="Y3011" s="2" t="s">
        <v>65</v>
      </c>
      <c r="Z3011" s="2">
        <v>0</v>
      </c>
      <c r="AA3011" s="2"/>
      <c r="AB3011" s="2"/>
      <c r="AC3011" s="4">
        <f>P3011*U3011/1000000</f>
        <v>21.50251848</v>
      </c>
      <c r="AD3011" s="4">
        <f>AC3011*(1-Z3011/100)</f>
        <v>21.50251848</v>
      </c>
      <c r="AE3011" s="2" t="s">
        <v>66</v>
      </c>
      <c r="AF3011" s="2" t="s">
        <v>67</v>
      </c>
      <c r="AG3011" s="2" t="s">
        <v>68</v>
      </c>
      <c r="AH3011" s="2" t="s">
        <v>69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3675</v>
      </c>
      <c r="B3012" s="2" t="s">
        <v>3667</v>
      </c>
      <c r="C3012" s="2" t="s">
        <v>47</v>
      </c>
      <c r="D3012" s="2" t="s">
        <v>2454</v>
      </c>
      <c r="E3012" s="2" t="s">
        <v>595</v>
      </c>
      <c r="F3012" s="2" t="s">
        <v>228</v>
      </c>
      <c r="G3012" s="2" t="s">
        <v>117</v>
      </c>
      <c r="H3012" s="2" t="s">
        <v>138</v>
      </c>
      <c r="I3012" s="2"/>
      <c r="J3012" s="2"/>
      <c r="K3012" s="2" t="s">
        <v>147</v>
      </c>
      <c r="L3012" s="2" t="s">
        <v>253</v>
      </c>
      <c r="M3012" s="2" t="s">
        <v>104</v>
      </c>
      <c r="N3012" s="3"/>
      <c r="O3012" s="3"/>
      <c r="P3012" s="2"/>
      <c r="Q3012" s="2" t="s">
        <v>105</v>
      </c>
      <c r="R3012" s="2" t="s">
        <v>106</v>
      </c>
      <c r="S3012" s="2" t="s">
        <v>107</v>
      </c>
      <c r="T3012" s="2" t="s">
        <v>108</v>
      </c>
      <c r="U3012" s="2"/>
      <c r="V3012" s="2" t="s">
        <v>109</v>
      </c>
      <c r="W3012" s="2" t="s">
        <v>110</v>
      </c>
      <c r="X3012" s="2"/>
      <c r="Y3012" s="2" t="s">
        <v>65</v>
      </c>
      <c r="Z3012" s="2">
        <v>0</v>
      </c>
      <c r="AA3012" s="2"/>
      <c r="AB3012" s="2"/>
      <c r="AC3012" s="2"/>
      <c r="AD3012" s="2"/>
      <c r="AE3012" s="2" t="s">
        <v>123</v>
      </c>
      <c r="AF3012" s="2" t="s">
        <v>222</v>
      </c>
      <c r="AG3012" s="2" t="s">
        <v>223</v>
      </c>
      <c r="AH3012" s="2" t="s">
        <v>69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3676</v>
      </c>
      <c r="B3013" s="2" t="s">
        <v>3677</v>
      </c>
      <c r="C3013" s="2" t="s">
        <v>47</v>
      </c>
      <c r="D3013" s="2" t="s">
        <v>1584</v>
      </c>
      <c r="E3013" s="2" t="s">
        <v>744</v>
      </c>
      <c r="F3013" s="2" t="s">
        <v>228</v>
      </c>
      <c r="G3013" s="2" t="s">
        <v>117</v>
      </c>
      <c r="H3013" s="2" t="s">
        <v>433</v>
      </c>
      <c r="I3013" s="2" t="s">
        <v>53</v>
      </c>
      <c r="J3013" s="2" t="s">
        <v>230</v>
      </c>
      <c r="K3013" s="2" t="s">
        <v>55</v>
      </c>
      <c r="L3013" s="2" t="s">
        <v>51</v>
      </c>
      <c r="M3013" s="2" t="s">
        <v>56</v>
      </c>
      <c r="N3013" s="3">
        <v>270337</v>
      </c>
      <c r="O3013" s="3" t="s">
        <v>57</v>
      </c>
      <c r="P3013" s="4">
        <f>IF(O3013="吨",N3013*1000,IF(O3013="万立方米",N3013*10000,""))</f>
        <v>270337000.0</v>
      </c>
      <c r="Q3013" s="2" t="s">
        <v>58</v>
      </c>
      <c r="R3013" s="2" t="s">
        <v>59</v>
      </c>
      <c r="S3013" s="2" t="s">
        <v>60</v>
      </c>
      <c r="T3013" s="2" t="s">
        <v>61</v>
      </c>
      <c r="U3013" s="4">
        <f>0.06</f>
        <v>0.06</v>
      </c>
      <c r="V3013" s="2" t="s">
        <v>62</v>
      </c>
      <c r="W3013" s="2" t="s">
        <v>63</v>
      </c>
      <c r="X3013" s="2" t="s">
        <v>64</v>
      </c>
      <c r="Y3013" s="2" t="s">
        <v>65</v>
      </c>
      <c r="Z3013" s="2">
        <v>0</v>
      </c>
      <c r="AA3013" s="2"/>
      <c r="AB3013" s="2"/>
      <c r="AC3013" s="4">
        <f>P3013*U3013/1000000</f>
        <v>16.22022</v>
      </c>
      <c r="AD3013" s="4">
        <f>AC3013*(1-Z3013/100)</f>
        <v>16.22022</v>
      </c>
      <c r="AE3013" s="2" t="s">
        <v>66</v>
      </c>
      <c r="AF3013" s="2" t="s">
        <v>67</v>
      </c>
      <c r="AG3013" s="2" t="s">
        <v>68</v>
      </c>
      <c r="AH3013" s="2" t="s">
        <v>69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3678</v>
      </c>
      <c r="B3014" s="2" t="s">
        <v>3677</v>
      </c>
      <c r="C3014" s="2" t="s">
        <v>47</v>
      </c>
      <c r="D3014" s="2" t="s">
        <v>1584</v>
      </c>
      <c r="E3014" s="2" t="s">
        <v>744</v>
      </c>
      <c r="F3014" s="2" t="s">
        <v>228</v>
      </c>
      <c r="G3014" s="2" t="s">
        <v>117</v>
      </c>
      <c r="H3014" s="2" t="s">
        <v>433</v>
      </c>
      <c r="I3014" s="2" t="s">
        <v>53</v>
      </c>
      <c r="J3014" s="2" t="s">
        <v>230</v>
      </c>
      <c r="K3014" s="2" t="s">
        <v>55</v>
      </c>
      <c r="L3014" s="2" t="s">
        <v>51</v>
      </c>
      <c r="M3014" s="2" t="s">
        <v>73</v>
      </c>
      <c r="N3014" s="3">
        <v>270337</v>
      </c>
      <c r="O3014" s="3" t="s">
        <v>57</v>
      </c>
      <c r="P3014" s="4">
        <f>IF(O3014="吨",N3014*1000,IF(O3014="万立方米",N3014*10000,""))</f>
        <v>270337000.0</v>
      </c>
      <c r="Q3014" s="2" t="s">
        <v>58</v>
      </c>
      <c r="R3014" s="2" t="s">
        <v>59</v>
      </c>
      <c r="S3014" s="2" t="s">
        <v>74</v>
      </c>
      <c r="T3014" s="2" t="s">
        <v>75</v>
      </c>
      <c r="U3014" s="4">
        <f>1.5</f>
        <v>1.5</v>
      </c>
      <c r="V3014" s="2" t="s">
        <v>62</v>
      </c>
      <c r="W3014" s="2" t="s">
        <v>76</v>
      </c>
      <c r="X3014" s="2" t="s">
        <v>64</v>
      </c>
      <c r="Y3014" s="2" t="s">
        <v>65</v>
      </c>
      <c r="Z3014" s="2">
        <v>0</v>
      </c>
      <c r="AA3014" s="2"/>
      <c r="AB3014" s="2"/>
      <c r="AC3014" s="4">
        <f>P3014*U3014/1000000</f>
        <v>405.5055</v>
      </c>
      <c r="AD3014" s="4">
        <f>AC3014*(1-Z3014/100)</f>
        <v>405.5055</v>
      </c>
      <c r="AE3014" s="2" t="s">
        <v>66</v>
      </c>
      <c r="AF3014" s="2" t="s">
        <v>67</v>
      </c>
      <c r="AG3014" s="2" t="s">
        <v>68</v>
      </c>
      <c r="AH3014" s="2" t="s">
        <v>69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3679</v>
      </c>
      <c r="B3015" s="2" t="s">
        <v>3677</v>
      </c>
      <c r="C3015" s="2" t="s">
        <v>47</v>
      </c>
      <c r="D3015" s="2" t="s">
        <v>1584</v>
      </c>
      <c r="E3015" s="2" t="s">
        <v>744</v>
      </c>
      <c r="F3015" s="2" t="s">
        <v>228</v>
      </c>
      <c r="G3015" s="2" t="s">
        <v>117</v>
      </c>
      <c r="H3015" s="2" t="s">
        <v>433</v>
      </c>
      <c r="I3015" s="2" t="s">
        <v>53</v>
      </c>
      <c r="J3015" s="2" t="s">
        <v>230</v>
      </c>
      <c r="K3015" s="2" t="s">
        <v>55</v>
      </c>
      <c r="L3015" s="2" t="s">
        <v>51</v>
      </c>
      <c r="M3015" s="2" t="s">
        <v>78</v>
      </c>
      <c r="N3015" s="3">
        <v>270337</v>
      </c>
      <c r="O3015" s="3" t="s">
        <v>57</v>
      </c>
      <c r="P3015" s="4">
        <f>IF(O3015="吨",N3015*1000,IF(O3015="万立方米",N3015*10000,""))</f>
        <v>270337000.0</v>
      </c>
      <c r="Q3015" s="2" t="s">
        <v>58</v>
      </c>
      <c r="R3015" s="2" t="s">
        <v>59</v>
      </c>
      <c r="S3015" s="2" t="s">
        <v>79</v>
      </c>
      <c r="T3015" s="2" t="s">
        <v>75</v>
      </c>
      <c r="U3015" s="4">
        <f>6.0</f>
        <v>6.0</v>
      </c>
      <c r="V3015" s="2" t="s">
        <v>62</v>
      </c>
      <c r="W3015" s="2" t="s">
        <v>80</v>
      </c>
      <c r="X3015" s="2" t="s">
        <v>64</v>
      </c>
      <c r="Y3015" s="2" t="s">
        <v>65</v>
      </c>
      <c r="Z3015" s="2">
        <v>0</v>
      </c>
      <c r="AA3015" s="2"/>
      <c r="AB3015" s="2"/>
      <c r="AC3015" s="4">
        <f>P3015*U3015/1000000</f>
        <v>1622.022</v>
      </c>
      <c r="AD3015" s="4">
        <f>AC3015*(1-Z3015/100)</f>
        <v>1622.022</v>
      </c>
      <c r="AE3015" s="2" t="s">
        <v>66</v>
      </c>
      <c r="AF3015" s="2" t="s">
        <v>67</v>
      </c>
      <c r="AG3015" s="2" t="s">
        <v>68</v>
      </c>
      <c r="AH3015" s="2" t="s">
        <v>69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3680</v>
      </c>
      <c r="B3016" s="2" t="s">
        <v>3677</v>
      </c>
      <c r="C3016" s="2" t="s">
        <v>47</v>
      </c>
      <c r="D3016" s="2" t="s">
        <v>1584</v>
      </c>
      <c r="E3016" s="2" t="s">
        <v>744</v>
      </c>
      <c r="F3016" s="2" t="s">
        <v>228</v>
      </c>
      <c r="G3016" s="2" t="s">
        <v>117</v>
      </c>
      <c r="H3016" s="2" t="s">
        <v>433</v>
      </c>
      <c r="I3016" s="2" t="s">
        <v>53</v>
      </c>
      <c r="J3016" s="2" t="s">
        <v>230</v>
      </c>
      <c r="K3016" s="2" t="s">
        <v>55</v>
      </c>
      <c r="L3016" s="2" t="s">
        <v>51</v>
      </c>
      <c r="M3016" s="2" t="s">
        <v>82</v>
      </c>
      <c r="N3016" s="3">
        <v>270337</v>
      </c>
      <c r="O3016" s="3" t="s">
        <v>57</v>
      </c>
      <c r="P3016" s="4">
        <f>IF(O3016="吨",N3016*1000,IF(O3016="万立方米",N3016*10000,""))</f>
        <v>270337000.0</v>
      </c>
      <c r="Q3016" s="2" t="s">
        <v>58</v>
      </c>
      <c r="R3016" s="2" t="s">
        <v>59</v>
      </c>
      <c r="S3016" s="2" t="s">
        <v>83</v>
      </c>
      <c r="T3016" s="2" t="s">
        <v>61</v>
      </c>
      <c r="U3016" s="4">
        <f>0.35</f>
        <v>0.35</v>
      </c>
      <c r="V3016" s="2" t="s">
        <v>62</v>
      </c>
      <c r="W3016" s="2" t="s">
        <v>84</v>
      </c>
      <c r="X3016" s="2" t="s">
        <v>64</v>
      </c>
      <c r="Y3016" s="2" t="s">
        <v>65</v>
      </c>
      <c r="Z3016" s="2">
        <v>0</v>
      </c>
      <c r="AA3016" s="2"/>
      <c r="AB3016" s="2"/>
      <c r="AC3016" s="4">
        <f>P3016*U3016/1000000</f>
        <v>94.61795</v>
      </c>
      <c r="AD3016" s="4">
        <f>AC3016*(1-Z3016/100)</f>
        <v>94.61795</v>
      </c>
      <c r="AE3016" s="2" t="s">
        <v>66</v>
      </c>
      <c r="AF3016" s="2" t="s">
        <v>67</v>
      </c>
      <c r="AG3016" s="2" t="s">
        <v>68</v>
      </c>
      <c r="AH3016" s="2" t="s">
        <v>69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3681</v>
      </c>
      <c r="B3017" s="2" t="s">
        <v>3677</v>
      </c>
      <c r="C3017" s="2" t="s">
        <v>47</v>
      </c>
      <c r="D3017" s="2" t="s">
        <v>1584</v>
      </c>
      <c r="E3017" s="2" t="s">
        <v>744</v>
      </c>
      <c r="F3017" s="2" t="s">
        <v>228</v>
      </c>
      <c r="G3017" s="2" t="s">
        <v>117</v>
      </c>
      <c r="H3017" s="2" t="s">
        <v>433</v>
      </c>
      <c r="I3017" s="2" t="s">
        <v>53</v>
      </c>
      <c r="J3017" s="2" t="s">
        <v>230</v>
      </c>
      <c r="K3017" s="2" t="s">
        <v>55</v>
      </c>
      <c r="L3017" s="2" t="s">
        <v>51</v>
      </c>
      <c r="M3017" s="2" t="s">
        <v>86</v>
      </c>
      <c r="N3017" s="3">
        <v>270337</v>
      </c>
      <c r="O3017" s="3" t="s">
        <v>57</v>
      </c>
      <c r="P3017" s="4">
        <f>IF(O3017="吨",N3017*1000,IF(O3017="万立方米",N3017*10000,""))</f>
        <v>270337000.0</v>
      </c>
      <c r="Q3017" s="2" t="s">
        <v>58</v>
      </c>
      <c r="R3017" s="2" t="s">
        <v>59</v>
      </c>
      <c r="S3017" s="2" t="s">
        <v>87</v>
      </c>
      <c r="T3017" s="2" t="s">
        <v>88</v>
      </c>
      <c r="U3017" s="4">
        <f>0.75</f>
        <v>0.75</v>
      </c>
      <c r="V3017" s="2" t="s">
        <v>62</v>
      </c>
      <c r="W3017" s="2" t="s">
        <v>89</v>
      </c>
      <c r="X3017" s="2" t="s">
        <v>64</v>
      </c>
      <c r="Y3017" s="2" t="s">
        <v>65</v>
      </c>
      <c r="Z3017" s="2">
        <v>0</v>
      </c>
      <c r="AA3017" s="2"/>
      <c r="AB3017" s="2"/>
      <c r="AC3017" s="4">
        <f>P3017*U3017/1000000</f>
        <v>202.75275</v>
      </c>
      <c r="AD3017" s="4">
        <f>AC3018*(1-AA3017/100)+(AC3017-AC3018)*(1-AB3017/100)</f>
        <v>202.75275</v>
      </c>
      <c r="AE3017" s="2" t="s">
        <v>66</v>
      </c>
      <c r="AF3017" s="2" t="s">
        <v>67</v>
      </c>
      <c r="AG3017" s="2" t="s">
        <v>68</v>
      </c>
      <c r="AH3017" s="2" t="s">
        <v>69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3682</v>
      </c>
      <c r="B3018" s="2" t="s">
        <v>3677</v>
      </c>
      <c r="C3018" s="2" t="s">
        <v>47</v>
      </c>
      <c r="D3018" s="2" t="s">
        <v>1584</v>
      </c>
      <c r="E3018" s="2" t="s">
        <v>744</v>
      </c>
      <c r="F3018" s="2" t="s">
        <v>228</v>
      </c>
      <c r="G3018" s="2" t="s">
        <v>117</v>
      </c>
      <c r="H3018" s="2" t="s">
        <v>433</v>
      </c>
      <c r="I3018" s="2" t="s">
        <v>53</v>
      </c>
      <c r="J3018" s="2" t="s">
        <v>230</v>
      </c>
      <c r="K3018" s="2" t="s">
        <v>55</v>
      </c>
      <c r="L3018" s="2" t="s">
        <v>51</v>
      </c>
      <c r="M3018" s="2" t="s">
        <v>91</v>
      </c>
      <c r="N3018" s="3">
        <v>270337</v>
      </c>
      <c r="O3018" s="3" t="s">
        <v>57</v>
      </c>
      <c r="P3018" s="4">
        <f>IF(O3018="吨",N3018*1000,IF(O3018="万立方米",N3018*10000,""))</f>
        <v>270337000.0</v>
      </c>
      <c r="Q3018" s="2" t="s">
        <v>58</v>
      </c>
      <c r="R3018" s="2" t="s">
        <v>59</v>
      </c>
      <c r="S3018" s="2" t="s">
        <v>92</v>
      </c>
      <c r="T3018" s="2" t="s">
        <v>88</v>
      </c>
      <c r="U3018" s="4">
        <f>0.75</f>
        <v>0.75</v>
      </c>
      <c r="V3018" s="2" t="s">
        <v>62</v>
      </c>
      <c r="W3018" s="2" t="s">
        <v>93</v>
      </c>
      <c r="X3018" s="2" t="s">
        <v>64</v>
      </c>
      <c r="Y3018" s="2" t="s">
        <v>65</v>
      </c>
      <c r="Z3018" s="2">
        <v>0</v>
      </c>
      <c r="AA3018" s="2"/>
      <c r="AB3018" s="2"/>
      <c r="AC3018" s="4">
        <f>P3018*U3018/1000000</f>
        <v>202.75275</v>
      </c>
      <c r="AD3018" s="4">
        <f>AC3018*(1-Z3018/100)</f>
        <v>202.75275</v>
      </c>
      <c r="AE3018" s="2" t="s">
        <v>66</v>
      </c>
      <c r="AF3018" s="2" t="s">
        <v>67</v>
      </c>
      <c r="AG3018" s="2" t="s">
        <v>68</v>
      </c>
      <c r="AH3018" s="2" t="s">
        <v>69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3683</v>
      </c>
      <c r="B3019" s="2" t="s">
        <v>3677</v>
      </c>
      <c r="C3019" s="2" t="s">
        <v>47</v>
      </c>
      <c r="D3019" s="2" t="s">
        <v>1584</v>
      </c>
      <c r="E3019" s="2" t="s">
        <v>744</v>
      </c>
      <c r="F3019" s="2" t="s">
        <v>228</v>
      </c>
      <c r="G3019" s="2" t="s">
        <v>117</v>
      </c>
      <c r="H3019" s="2" t="s">
        <v>433</v>
      </c>
      <c r="I3019" s="2" t="s">
        <v>53</v>
      </c>
      <c r="J3019" s="2" t="s">
        <v>230</v>
      </c>
      <c r="K3019" s="2" t="s">
        <v>55</v>
      </c>
      <c r="L3019" s="2" t="s">
        <v>51</v>
      </c>
      <c r="M3019" s="2" t="s">
        <v>95</v>
      </c>
      <c r="N3019" s="3">
        <v>270337</v>
      </c>
      <c r="O3019" s="3" t="s">
        <v>57</v>
      </c>
      <c r="P3019" s="4">
        <f>IF(O3019="吨",N3019*1000,IF(O3019="万立方米",N3019*10000,""))</f>
        <v>270337000.0</v>
      </c>
      <c r="Q3019" s="2" t="s">
        <v>58</v>
      </c>
      <c r="R3019" s="2" t="s">
        <v>59</v>
      </c>
      <c r="S3019" s="2" t="s">
        <v>96</v>
      </c>
      <c r="T3019" s="2" t="s">
        <v>97</v>
      </c>
      <c r="U3019" s="4">
        <f>1.7</f>
        <v>1.7</v>
      </c>
      <c r="V3019" s="2" t="s">
        <v>62</v>
      </c>
      <c r="W3019" s="2" t="s">
        <v>98</v>
      </c>
      <c r="X3019" s="2" t="s">
        <v>64</v>
      </c>
      <c r="Y3019" s="2" t="s">
        <v>65</v>
      </c>
      <c r="Z3019" s="2">
        <v>0</v>
      </c>
      <c r="AA3019" s="2"/>
      <c r="AB3019" s="2"/>
      <c r="AC3019" s="4">
        <f>P3019*U3019/1000000</f>
        <v>459.5729</v>
      </c>
      <c r="AD3019" s="4">
        <f>AC3019*(1-Z3019/100)</f>
        <v>459.5729</v>
      </c>
      <c r="AE3019" s="2" t="s">
        <v>66</v>
      </c>
      <c r="AF3019" s="2" t="s">
        <v>67</v>
      </c>
      <c r="AG3019" s="2" t="s">
        <v>68</v>
      </c>
      <c r="AH3019" s="2" t="s">
        <v>69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3684</v>
      </c>
      <c r="B3020" s="2" t="s">
        <v>3677</v>
      </c>
      <c r="C3020" s="2" t="s">
        <v>47</v>
      </c>
      <c r="D3020" s="2" t="s">
        <v>1584</v>
      </c>
      <c r="E3020" s="2" t="s">
        <v>744</v>
      </c>
      <c r="F3020" s="2" t="s">
        <v>228</v>
      </c>
      <c r="G3020" s="2" t="s">
        <v>117</v>
      </c>
      <c r="H3020" s="2" t="s">
        <v>433</v>
      </c>
      <c r="I3020" s="2" t="s">
        <v>53</v>
      </c>
      <c r="J3020" s="2" t="s">
        <v>230</v>
      </c>
      <c r="K3020" s="2" t="s">
        <v>55</v>
      </c>
      <c r="L3020" s="2" t="s">
        <v>51</v>
      </c>
      <c r="M3020" s="2" t="s">
        <v>100</v>
      </c>
      <c r="N3020" s="3">
        <v>270337</v>
      </c>
      <c r="O3020" s="3" t="s">
        <v>57</v>
      </c>
      <c r="P3020" s="4">
        <f>IF(O3020="吨",N3020*1000,IF(O3020="万立方米",N3020*10000,""))</f>
        <v>270337000.0</v>
      </c>
      <c r="Q3020" s="2" t="s">
        <v>58</v>
      </c>
      <c r="R3020" s="2" t="s">
        <v>59</v>
      </c>
      <c r="S3020" s="2" t="s">
        <v>101</v>
      </c>
      <c r="T3020" s="2" t="s">
        <v>75</v>
      </c>
      <c r="U3020" s="4">
        <f>0.12</f>
        <v>0.12</v>
      </c>
      <c r="V3020" s="2" t="s">
        <v>62</v>
      </c>
      <c r="W3020" s="2" t="s">
        <v>102</v>
      </c>
      <c r="X3020" s="2" t="s">
        <v>64</v>
      </c>
      <c r="Y3020" s="2" t="s">
        <v>65</v>
      </c>
      <c r="Z3020" s="2">
        <v>0</v>
      </c>
      <c r="AA3020" s="2"/>
      <c r="AB3020" s="2"/>
      <c r="AC3020" s="4">
        <f>P3020*U3020/1000000</f>
        <v>32.44044</v>
      </c>
      <c r="AD3020" s="4">
        <f>AC3020*(1-Z3020/100)</f>
        <v>32.44044</v>
      </c>
      <c r="AE3020" s="2" t="s">
        <v>66</v>
      </c>
      <c r="AF3020" s="2" t="s">
        <v>67</v>
      </c>
      <c r="AG3020" s="2" t="s">
        <v>68</v>
      </c>
      <c r="AH3020" s="2" t="s">
        <v>69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3685</v>
      </c>
      <c r="B3021" s="2" t="s">
        <v>3677</v>
      </c>
      <c r="C3021" s="2" t="s">
        <v>47</v>
      </c>
      <c r="D3021" s="2" t="s">
        <v>1584</v>
      </c>
      <c r="E3021" s="2" t="s">
        <v>744</v>
      </c>
      <c r="F3021" s="2" t="s">
        <v>228</v>
      </c>
      <c r="G3021" s="2" t="s">
        <v>117</v>
      </c>
      <c r="H3021" s="2" t="s">
        <v>433</v>
      </c>
      <c r="I3021" s="2" t="s">
        <v>161</v>
      </c>
      <c r="J3021" s="2" t="s">
        <v>180</v>
      </c>
      <c r="K3021" s="2" t="s">
        <v>180</v>
      </c>
      <c r="L3021" s="2" t="s">
        <v>181</v>
      </c>
      <c r="M3021" s="2" t="s">
        <v>56</v>
      </c>
      <c r="N3021" s="3">
        <v>50.643</v>
      </c>
      <c r="O3021" s="3" t="s">
        <v>182</v>
      </c>
      <c r="P3021" s="4">
        <f>IF(O3021="吨",N3021*1000,IF(O3021="万立方米",N3021*10000,""))</f>
        <v>506430.0</v>
      </c>
      <c r="Q3021" s="2" t="s">
        <v>183</v>
      </c>
      <c r="R3021" s="2" t="s">
        <v>184</v>
      </c>
      <c r="S3021" s="2" t="s">
        <v>185</v>
      </c>
      <c r="T3021" s="2" t="s">
        <v>75</v>
      </c>
      <c r="U3021" s="4">
        <f>0.001</f>
        <v>0.001</v>
      </c>
      <c r="V3021" s="2" t="s">
        <v>186</v>
      </c>
      <c r="W3021" s="2" t="s">
        <v>187</v>
      </c>
      <c r="X3021" s="2" t="s">
        <v>64</v>
      </c>
      <c r="Y3021" s="2" t="s">
        <v>65</v>
      </c>
      <c r="Z3021" s="2">
        <v>0</v>
      </c>
      <c r="AA3021" s="2"/>
      <c r="AB3021" s="2"/>
      <c r="AC3021" s="4">
        <f>P3021*U3021/1000000</f>
        <v>0.00050643</v>
      </c>
      <c r="AD3021" s="4">
        <f>AC3021*(1-Z3021/100)</f>
        <v>0.00050643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3686</v>
      </c>
      <c r="B3022" s="2" t="s">
        <v>3677</v>
      </c>
      <c r="C3022" s="2" t="s">
        <v>47</v>
      </c>
      <c r="D3022" s="2" t="s">
        <v>1584</v>
      </c>
      <c r="E3022" s="2" t="s">
        <v>744</v>
      </c>
      <c r="F3022" s="2" t="s">
        <v>228</v>
      </c>
      <c r="G3022" s="2" t="s">
        <v>117</v>
      </c>
      <c r="H3022" s="2" t="s">
        <v>433</v>
      </c>
      <c r="I3022" s="2" t="s">
        <v>161</v>
      </c>
      <c r="J3022" s="2" t="s">
        <v>180</v>
      </c>
      <c r="K3022" s="2" t="s">
        <v>180</v>
      </c>
      <c r="L3022" s="2" t="s">
        <v>181</v>
      </c>
      <c r="M3022" s="2" t="s">
        <v>73</v>
      </c>
      <c r="N3022" s="3">
        <v>50.643</v>
      </c>
      <c r="O3022" s="3" t="s">
        <v>182</v>
      </c>
      <c r="P3022" s="4">
        <f>IF(O3022="吨",N3022*1000,IF(O3022="万立方米",N3022*10000,""))</f>
        <v>506430.0</v>
      </c>
      <c r="Q3022" s="2" t="s">
        <v>183</v>
      </c>
      <c r="R3022" s="2" t="s">
        <v>184</v>
      </c>
      <c r="S3022" s="2" t="s">
        <v>189</v>
      </c>
      <c r="T3022" s="2" t="s">
        <v>75</v>
      </c>
      <c r="U3022" s="4">
        <f>0.35</f>
        <v>0.35</v>
      </c>
      <c r="V3022" s="2" t="s">
        <v>186</v>
      </c>
      <c r="W3022" s="2" t="s">
        <v>190</v>
      </c>
      <c r="X3022" s="2" t="s">
        <v>64</v>
      </c>
      <c r="Y3022" s="2" t="s">
        <v>65</v>
      </c>
      <c r="Z3022" s="2">
        <v>0</v>
      </c>
      <c r="AA3022" s="2"/>
      <c r="AB3022" s="2"/>
      <c r="AC3022" s="4">
        <f>P3022*U3022/1000000</f>
        <v>0.1772505</v>
      </c>
      <c r="AD3022" s="4">
        <f>AC3022*(1-Z3022/100)</f>
        <v>0.1772505</v>
      </c>
      <c r="AE3022" s="2" t="s">
        <v>66</v>
      </c>
      <c r="AF3022" s="2" t="s">
        <v>67</v>
      </c>
      <c r="AG3022" s="2" t="s">
        <v>68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3687</v>
      </c>
      <c r="B3023" s="2" t="s">
        <v>3677</v>
      </c>
      <c r="C3023" s="2" t="s">
        <v>47</v>
      </c>
      <c r="D3023" s="2" t="s">
        <v>1584</v>
      </c>
      <c r="E3023" s="2" t="s">
        <v>744</v>
      </c>
      <c r="F3023" s="2" t="s">
        <v>228</v>
      </c>
      <c r="G3023" s="2" t="s">
        <v>117</v>
      </c>
      <c r="H3023" s="2" t="s">
        <v>433</v>
      </c>
      <c r="I3023" s="2" t="s">
        <v>161</v>
      </c>
      <c r="J3023" s="2" t="s">
        <v>180</v>
      </c>
      <c r="K3023" s="2" t="s">
        <v>180</v>
      </c>
      <c r="L3023" s="2" t="s">
        <v>181</v>
      </c>
      <c r="M3023" s="2" t="s">
        <v>78</v>
      </c>
      <c r="N3023" s="3">
        <v>50.643</v>
      </c>
      <c r="O3023" s="3" t="s">
        <v>182</v>
      </c>
      <c r="P3023" s="4">
        <f>IF(O3023="吨",N3023*1000,IF(O3023="万立方米",N3023*10000,""))</f>
        <v>506430.0</v>
      </c>
      <c r="Q3023" s="2" t="s">
        <v>183</v>
      </c>
      <c r="R3023" s="2" t="s">
        <v>184</v>
      </c>
      <c r="S3023" s="2" t="s">
        <v>192</v>
      </c>
      <c r="T3023" s="2" t="s">
        <v>75</v>
      </c>
      <c r="U3023" s="4">
        <f>1.2</f>
        <v>1.2</v>
      </c>
      <c r="V3023" s="2" t="s">
        <v>186</v>
      </c>
      <c r="W3023" s="2" t="s">
        <v>193</v>
      </c>
      <c r="X3023" s="2" t="s">
        <v>64</v>
      </c>
      <c r="Y3023" s="2" t="s">
        <v>65</v>
      </c>
      <c r="Z3023" s="2">
        <v>0</v>
      </c>
      <c r="AA3023" s="2"/>
      <c r="AB3023" s="2"/>
      <c r="AC3023" s="4">
        <f>P3023*U3023/1000000</f>
        <v>0.607716</v>
      </c>
      <c r="AD3023" s="4">
        <f>AC3023*(1-Z3023/100)</f>
        <v>0.607716</v>
      </c>
      <c r="AE3023" s="2" t="s">
        <v>66</v>
      </c>
      <c r="AF3023" s="2" t="s">
        <v>67</v>
      </c>
      <c r="AG3023" s="2" t="s">
        <v>68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3688</v>
      </c>
      <c r="B3024" s="2" t="s">
        <v>3677</v>
      </c>
      <c r="C3024" s="2" t="s">
        <v>47</v>
      </c>
      <c r="D3024" s="2" t="s">
        <v>1584</v>
      </c>
      <c r="E3024" s="2" t="s">
        <v>744</v>
      </c>
      <c r="F3024" s="2" t="s">
        <v>228</v>
      </c>
      <c r="G3024" s="2" t="s">
        <v>117</v>
      </c>
      <c r="H3024" s="2" t="s">
        <v>433</v>
      </c>
      <c r="I3024" s="2" t="s">
        <v>161</v>
      </c>
      <c r="J3024" s="2" t="s">
        <v>180</v>
      </c>
      <c r="K3024" s="2" t="s">
        <v>180</v>
      </c>
      <c r="L3024" s="2" t="s">
        <v>181</v>
      </c>
      <c r="M3024" s="2" t="s">
        <v>82</v>
      </c>
      <c r="N3024" s="3">
        <v>50.643</v>
      </c>
      <c r="O3024" s="3" t="s">
        <v>182</v>
      </c>
      <c r="P3024" s="4">
        <f>IF(O3024="吨",N3024*1000,IF(O3024="万立方米",N3024*10000,""))</f>
        <v>506430.0</v>
      </c>
      <c r="Q3024" s="2" t="s">
        <v>183</v>
      </c>
      <c r="R3024" s="2" t="s">
        <v>184</v>
      </c>
      <c r="S3024" s="2" t="s">
        <v>195</v>
      </c>
      <c r="T3024" s="2" t="s">
        <v>75</v>
      </c>
      <c r="U3024" s="4">
        <f>0.002</f>
        <v>0.002</v>
      </c>
      <c r="V3024" s="2" t="s">
        <v>186</v>
      </c>
      <c r="W3024" s="2" t="s">
        <v>196</v>
      </c>
      <c r="X3024" s="2" t="s">
        <v>64</v>
      </c>
      <c r="Y3024" s="2" t="s">
        <v>65</v>
      </c>
      <c r="Z3024" s="2">
        <v>0</v>
      </c>
      <c r="AA3024" s="2"/>
      <c r="AB3024" s="2"/>
      <c r="AC3024" s="4">
        <f>P3024*U3024/1000000</f>
        <v>0.00101286</v>
      </c>
      <c r="AD3024" s="4">
        <f>AC3024*(1-Z3024/100)</f>
        <v>0.00101286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3689</v>
      </c>
      <c r="B3025" s="2" t="s">
        <v>3677</v>
      </c>
      <c r="C3025" s="2" t="s">
        <v>47</v>
      </c>
      <c r="D3025" s="2" t="s">
        <v>1584</v>
      </c>
      <c r="E3025" s="2" t="s">
        <v>744</v>
      </c>
      <c r="F3025" s="2" t="s">
        <v>228</v>
      </c>
      <c r="G3025" s="2" t="s">
        <v>117</v>
      </c>
      <c r="H3025" s="2" t="s">
        <v>433</v>
      </c>
      <c r="I3025" s="2" t="s">
        <v>161</v>
      </c>
      <c r="J3025" s="2" t="s">
        <v>180</v>
      </c>
      <c r="K3025" s="2" t="s">
        <v>180</v>
      </c>
      <c r="L3025" s="2" t="s">
        <v>181</v>
      </c>
      <c r="M3025" s="2" t="s">
        <v>86</v>
      </c>
      <c r="N3025" s="3">
        <v>50.643</v>
      </c>
      <c r="O3025" s="3" t="s">
        <v>182</v>
      </c>
      <c r="P3025" s="4">
        <f>IF(O3025="吨",N3025*1000,IF(O3025="万立方米",N3025*10000,""))</f>
        <v>506430.0</v>
      </c>
      <c r="Q3025" s="2" t="s">
        <v>183</v>
      </c>
      <c r="R3025" s="2" t="s">
        <v>184</v>
      </c>
      <c r="S3025" s="2" t="s">
        <v>198</v>
      </c>
      <c r="T3025" s="2" t="s">
        <v>75</v>
      </c>
      <c r="U3025" s="4">
        <f>0.01</f>
        <v>0.01</v>
      </c>
      <c r="V3025" s="2" t="s">
        <v>186</v>
      </c>
      <c r="W3025" s="2" t="s">
        <v>199</v>
      </c>
      <c r="X3025" s="2" t="s">
        <v>64</v>
      </c>
      <c r="Y3025" s="2" t="s">
        <v>65</v>
      </c>
      <c r="Z3025" s="2">
        <v>0</v>
      </c>
      <c r="AA3025" s="2"/>
      <c r="AB3025" s="2"/>
      <c r="AC3025" s="4">
        <f>P3025*U3025/1000000</f>
        <v>0.0050643</v>
      </c>
      <c r="AD3025" s="4">
        <f>AC3026*(1-AA3025/100)+(AC3025-AC3026)*(1-AB3025/100)</f>
        <v>0.0050643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3690</v>
      </c>
      <c r="B3026" s="2" t="s">
        <v>3677</v>
      </c>
      <c r="C3026" s="2" t="s">
        <v>47</v>
      </c>
      <c r="D3026" s="2" t="s">
        <v>1584</v>
      </c>
      <c r="E3026" s="2" t="s">
        <v>744</v>
      </c>
      <c r="F3026" s="2" t="s">
        <v>228</v>
      </c>
      <c r="G3026" s="2" t="s">
        <v>117</v>
      </c>
      <c r="H3026" s="2" t="s">
        <v>433</v>
      </c>
      <c r="I3026" s="2" t="s">
        <v>161</v>
      </c>
      <c r="J3026" s="2" t="s">
        <v>180</v>
      </c>
      <c r="K3026" s="2" t="s">
        <v>180</v>
      </c>
      <c r="L3026" s="2" t="s">
        <v>181</v>
      </c>
      <c r="M3026" s="2" t="s">
        <v>91</v>
      </c>
      <c r="N3026" s="3">
        <v>50.643</v>
      </c>
      <c r="O3026" s="3" t="s">
        <v>182</v>
      </c>
      <c r="P3026" s="4">
        <f>IF(O3026="吨",N3026*1000,IF(O3026="万立方米",N3026*10000,""))</f>
        <v>506430.0</v>
      </c>
      <c r="Q3026" s="2" t="s">
        <v>183</v>
      </c>
      <c r="R3026" s="2" t="s">
        <v>184</v>
      </c>
      <c r="S3026" s="2" t="s">
        <v>201</v>
      </c>
      <c r="T3026" s="2" t="s">
        <v>75</v>
      </c>
      <c r="U3026" s="4">
        <f>0.005</f>
        <v>0.005</v>
      </c>
      <c r="V3026" s="2" t="s">
        <v>186</v>
      </c>
      <c r="W3026" s="2" t="s">
        <v>202</v>
      </c>
      <c r="X3026" s="2" t="s">
        <v>64</v>
      </c>
      <c r="Y3026" s="2" t="s">
        <v>65</v>
      </c>
      <c r="Z3026" s="2">
        <v>0</v>
      </c>
      <c r="AA3026" s="2"/>
      <c r="AB3026" s="2"/>
      <c r="AC3026" s="4">
        <f>P3026*U3026/1000000</f>
        <v>0.00253215</v>
      </c>
      <c r="AD3026" s="4">
        <f>AC3026*(1-Z3026/100)</f>
        <v>0.00253215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3691</v>
      </c>
      <c r="B3027" s="2" t="s">
        <v>3677</v>
      </c>
      <c r="C3027" s="2" t="s">
        <v>47</v>
      </c>
      <c r="D3027" s="2" t="s">
        <v>1584</v>
      </c>
      <c r="E3027" s="2" t="s">
        <v>744</v>
      </c>
      <c r="F3027" s="2" t="s">
        <v>228</v>
      </c>
      <c r="G3027" s="2" t="s">
        <v>117</v>
      </c>
      <c r="H3027" s="2" t="s">
        <v>433</v>
      </c>
      <c r="I3027" s="2" t="s">
        <v>161</v>
      </c>
      <c r="J3027" s="2" t="s">
        <v>180</v>
      </c>
      <c r="K3027" s="2" t="s">
        <v>180</v>
      </c>
      <c r="L3027" s="2" t="s">
        <v>181</v>
      </c>
      <c r="M3027" s="2" t="s">
        <v>95</v>
      </c>
      <c r="N3027" s="3">
        <v>50.643</v>
      </c>
      <c r="O3027" s="3" t="s">
        <v>182</v>
      </c>
      <c r="P3027" s="4">
        <f>IF(O3027="吨",N3027*1000,IF(O3027="万立方米",N3027*10000,""))</f>
        <v>506430.0</v>
      </c>
      <c r="Q3027" s="2" t="s">
        <v>183</v>
      </c>
      <c r="R3027" s="2" t="s">
        <v>184</v>
      </c>
      <c r="S3027" s="2" t="s">
        <v>204</v>
      </c>
      <c r="T3027" s="2" t="s">
        <v>75</v>
      </c>
      <c r="U3027" s="4">
        <f>0.005</f>
        <v>0.005</v>
      </c>
      <c r="V3027" s="2" t="s">
        <v>186</v>
      </c>
      <c r="W3027" s="2" t="s">
        <v>205</v>
      </c>
      <c r="X3027" s="2" t="s">
        <v>64</v>
      </c>
      <c r="Y3027" s="2" t="s">
        <v>65</v>
      </c>
      <c r="Z3027" s="2">
        <v>0</v>
      </c>
      <c r="AA3027" s="2"/>
      <c r="AB3027" s="2"/>
      <c r="AC3027" s="4">
        <f>P3027*U3027/1000000</f>
        <v>0.00253215</v>
      </c>
      <c r="AD3027" s="4">
        <f>AC3027*(1-Z3027/100)</f>
        <v>0.00253215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3692</v>
      </c>
      <c r="B3028" s="2" t="s">
        <v>3677</v>
      </c>
      <c r="C3028" s="2" t="s">
        <v>47</v>
      </c>
      <c r="D3028" s="2" t="s">
        <v>1584</v>
      </c>
      <c r="E3028" s="2" t="s">
        <v>744</v>
      </c>
      <c r="F3028" s="2" t="s">
        <v>228</v>
      </c>
      <c r="G3028" s="2" t="s">
        <v>117</v>
      </c>
      <c r="H3028" s="2" t="s">
        <v>433</v>
      </c>
      <c r="I3028" s="2" t="s">
        <v>161</v>
      </c>
      <c r="J3028" s="2" t="s">
        <v>180</v>
      </c>
      <c r="K3028" s="2" t="s">
        <v>180</v>
      </c>
      <c r="L3028" s="2" t="s">
        <v>181</v>
      </c>
      <c r="M3028" s="2" t="s">
        <v>100</v>
      </c>
      <c r="N3028" s="3">
        <v>50.643</v>
      </c>
      <c r="O3028" s="3" t="s">
        <v>182</v>
      </c>
      <c r="P3028" s="4">
        <f>IF(O3028="吨",N3028*1000,IF(O3028="万立方米",N3028*10000,""))</f>
        <v>506430.0</v>
      </c>
      <c r="Q3028" s="2" t="s">
        <v>183</v>
      </c>
      <c r="R3028" s="2" t="s">
        <v>184</v>
      </c>
      <c r="S3028" s="2" t="s">
        <v>207</v>
      </c>
      <c r="T3028" s="2" t="s">
        <v>75</v>
      </c>
      <c r="U3028" s="4">
        <f>0.02</f>
        <v>0.02</v>
      </c>
      <c r="V3028" s="2" t="s">
        <v>186</v>
      </c>
      <c r="W3028" s="2" t="s">
        <v>208</v>
      </c>
      <c r="X3028" s="2" t="s">
        <v>64</v>
      </c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68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3693</v>
      </c>
      <c r="B3029" s="2" t="s">
        <v>3677</v>
      </c>
      <c r="C3029" s="2" t="s">
        <v>47</v>
      </c>
      <c r="D3029" s="2" t="s">
        <v>1584</v>
      </c>
      <c r="E3029" s="2" t="s">
        <v>744</v>
      </c>
      <c r="F3029" s="2" t="s">
        <v>228</v>
      </c>
      <c r="G3029" s="2" t="s">
        <v>117</v>
      </c>
      <c r="H3029" s="2" t="s">
        <v>433</v>
      </c>
      <c r="I3029" s="2"/>
      <c r="J3029" s="2"/>
      <c r="K3029" s="2"/>
      <c r="L3029" s="2"/>
      <c r="M3029" s="2" t="s">
        <v>104</v>
      </c>
      <c r="N3029" s="3"/>
      <c r="O3029" s="3"/>
      <c r="P3029" s="4">
        <v>0.0</v>
      </c>
      <c r="Q3029" s="2" t="s">
        <v>105</v>
      </c>
      <c r="R3029" s="2" t="s">
        <v>106</v>
      </c>
      <c r="S3029" s="2" t="s">
        <v>107</v>
      </c>
      <c r="T3029" s="2" t="s">
        <v>108</v>
      </c>
      <c r="U3029" s="4">
        <f>0.0</f>
        <v>0.0</v>
      </c>
      <c r="V3029" s="2" t="s">
        <v>109</v>
      </c>
      <c r="W3029" s="2" t="s">
        <v>110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111</v>
      </c>
      <c r="AH3029" s="2" t="s">
        <v>69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3694</v>
      </c>
      <c r="B3030" s="2" t="s">
        <v>3695</v>
      </c>
      <c r="C3030" s="2" t="s">
        <v>47</v>
      </c>
      <c r="D3030" s="2" t="s">
        <v>3373</v>
      </c>
      <c r="E3030" s="2" t="s">
        <v>744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1406</v>
      </c>
      <c r="K3030" s="2" t="s">
        <v>55</v>
      </c>
      <c r="L3030" s="2" t="s">
        <v>51</v>
      </c>
      <c r="M3030" s="2" t="s">
        <v>56</v>
      </c>
      <c r="N3030" s="3">
        <v>2734873.24</v>
      </c>
      <c r="O3030" s="3" t="s">
        <v>57</v>
      </c>
      <c r="P3030" s="4">
        <f>IF(O3030="吨",N3030*1000,IF(O3030="万立方米",N3030*10000,""))</f>
        <v>2734873240.0</v>
      </c>
      <c r="Q3030" s="2" t="s">
        <v>58</v>
      </c>
      <c r="R3030" s="2" t="s">
        <v>59</v>
      </c>
      <c r="S3030" s="2" t="s">
        <v>60</v>
      </c>
      <c r="T3030" s="2" t="s">
        <v>61</v>
      </c>
      <c r="U3030" s="4">
        <f>0.06</f>
        <v>0.06</v>
      </c>
      <c r="V3030" s="2" t="s">
        <v>62</v>
      </c>
      <c r="W3030" s="2" t="s">
        <v>63</v>
      </c>
      <c r="X3030" s="2" t="s">
        <v>64</v>
      </c>
      <c r="Y3030" s="2" t="s">
        <v>65</v>
      </c>
      <c r="Z3030" s="2">
        <v>0</v>
      </c>
      <c r="AA3030" s="2"/>
      <c r="AB3030" s="2"/>
      <c r="AC3030" s="4">
        <f>P3030*U3030/1000000</f>
        <v>164.09239440000002</v>
      </c>
      <c r="AD3030" s="4">
        <f>AC3030*(1-Z3030/100)</f>
        <v>164.09239440000002</v>
      </c>
      <c r="AE3030" s="2" t="s">
        <v>66</v>
      </c>
      <c r="AF3030" s="2" t="s">
        <v>67</v>
      </c>
      <c r="AG3030" s="2" t="s">
        <v>68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3696</v>
      </c>
      <c r="B3031" s="2" t="s">
        <v>3695</v>
      </c>
      <c r="C3031" s="2" t="s">
        <v>47</v>
      </c>
      <c r="D3031" s="2" t="s">
        <v>3373</v>
      </c>
      <c r="E3031" s="2" t="s">
        <v>744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1406</v>
      </c>
      <c r="K3031" s="2" t="s">
        <v>55</v>
      </c>
      <c r="L3031" s="2" t="s">
        <v>51</v>
      </c>
      <c r="M3031" s="2" t="s">
        <v>73</v>
      </c>
      <c r="N3031" s="3">
        <v>2734873.24</v>
      </c>
      <c r="O3031" s="3" t="s">
        <v>57</v>
      </c>
      <c r="P3031" s="4">
        <f>IF(O3031="吨",N3031*1000,IF(O3031="万立方米",N3031*10000,""))</f>
        <v>2734873240.0</v>
      </c>
      <c r="Q3031" s="2" t="s">
        <v>58</v>
      </c>
      <c r="R3031" s="2" t="s">
        <v>59</v>
      </c>
      <c r="S3031" s="2" t="s">
        <v>74</v>
      </c>
      <c r="T3031" s="2" t="s">
        <v>75</v>
      </c>
      <c r="U3031" s="4">
        <f>1.5</f>
        <v>1.5</v>
      </c>
      <c r="V3031" s="2" t="s">
        <v>62</v>
      </c>
      <c r="W3031" s="2" t="s">
        <v>76</v>
      </c>
      <c r="X3031" s="2" t="s">
        <v>64</v>
      </c>
      <c r="Y3031" s="2" t="s">
        <v>65</v>
      </c>
      <c r="Z3031" s="2">
        <v>0</v>
      </c>
      <c r="AA3031" s="2"/>
      <c r="AB3031" s="2"/>
      <c r="AC3031" s="4">
        <f>P3031*U3031/1000000</f>
        <v>4102.30986</v>
      </c>
      <c r="AD3031" s="4">
        <f>AC3031*(1-Z3031/100)</f>
        <v>4102.30986</v>
      </c>
      <c r="AE3031" s="2" t="s">
        <v>66</v>
      </c>
      <c r="AF3031" s="2" t="s">
        <v>67</v>
      </c>
      <c r="AG3031" s="2" t="s">
        <v>68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3697</v>
      </c>
      <c r="B3032" s="2" t="s">
        <v>3695</v>
      </c>
      <c r="C3032" s="2" t="s">
        <v>47</v>
      </c>
      <c r="D3032" s="2" t="s">
        <v>3373</v>
      </c>
      <c r="E3032" s="2" t="s">
        <v>744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1406</v>
      </c>
      <c r="K3032" s="2" t="s">
        <v>55</v>
      </c>
      <c r="L3032" s="2" t="s">
        <v>51</v>
      </c>
      <c r="M3032" s="2" t="s">
        <v>78</v>
      </c>
      <c r="N3032" s="3">
        <v>2734873.24</v>
      </c>
      <c r="O3032" s="3" t="s">
        <v>57</v>
      </c>
      <c r="P3032" s="4">
        <f>IF(O3032="吨",N3032*1000,IF(O3032="万立方米",N3032*10000,""))</f>
        <v>2734873240.0</v>
      </c>
      <c r="Q3032" s="2" t="s">
        <v>58</v>
      </c>
      <c r="R3032" s="2" t="s">
        <v>59</v>
      </c>
      <c r="S3032" s="2" t="s">
        <v>79</v>
      </c>
      <c r="T3032" s="2" t="s">
        <v>75</v>
      </c>
      <c r="U3032" s="4">
        <f>6.0</f>
        <v>6.0</v>
      </c>
      <c r="V3032" s="2" t="s">
        <v>62</v>
      </c>
      <c r="W3032" s="2" t="s">
        <v>80</v>
      </c>
      <c r="X3032" s="2" t="s">
        <v>64</v>
      </c>
      <c r="Y3032" s="2" t="s">
        <v>65</v>
      </c>
      <c r="Z3032" s="2">
        <v>0</v>
      </c>
      <c r="AA3032" s="2"/>
      <c r="AB3032" s="2"/>
      <c r="AC3032" s="4">
        <f>P3032*U3032/1000000</f>
        <v>16409.23944</v>
      </c>
      <c r="AD3032" s="4">
        <f>AC3032*(1-Z3032/100)</f>
        <v>16409.23944</v>
      </c>
      <c r="AE3032" s="2" t="s">
        <v>66</v>
      </c>
      <c r="AF3032" s="2" t="s">
        <v>67</v>
      </c>
      <c r="AG3032" s="2" t="s">
        <v>68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3698</v>
      </c>
      <c r="B3033" s="2" t="s">
        <v>3695</v>
      </c>
      <c r="C3033" s="2" t="s">
        <v>47</v>
      </c>
      <c r="D3033" s="2" t="s">
        <v>3373</v>
      </c>
      <c r="E3033" s="2" t="s">
        <v>744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1406</v>
      </c>
      <c r="K3033" s="2" t="s">
        <v>55</v>
      </c>
      <c r="L3033" s="2" t="s">
        <v>51</v>
      </c>
      <c r="M3033" s="2" t="s">
        <v>82</v>
      </c>
      <c r="N3033" s="3">
        <v>2734873.24</v>
      </c>
      <c r="O3033" s="3" t="s">
        <v>57</v>
      </c>
      <c r="P3033" s="4">
        <f>IF(O3033="吨",N3033*1000,IF(O3033="万立方米",N3033*10000,""))</f>
        <v>2734873240.0</v>
      </c>
      <c r="Q3033" s="2" t="s">
        <v>58</v>
      </c>
      <c r="R3033" s="2" t="s">
        <v>59</v>
      </c>
      <c r="S3033" s="2" t="s">
        <v>83</v>
      </c>
      <c r="T3033" s="2" t="s">
        <v>61</v>
      </c>
      <c r="U3033" s="4">
        <f>0.35</f>
        <v>0.35</v>
      </c>
      <c r="V3033" s="2" t="s">
        <v>62</v>
      </c>
      <c r="W3033" s="2" t="s">
        <v>84</v>
      </c>
      <c r="X3033" s="2" t="s">
        <v>64</v>
      </c>
      <c r="Y3033" s="2" t="s">
        <v>65</v>
      </c>
      <c r="Z3033" s="2">
        <v>0</v>
      </c>
      <c r="AA3033" s="2"/>
      <c r="AB3033" s="2"/>
      <c r="AC3033" s="4">
        <f>P3033*U3033/1000000</f>
        <v>957.2056339999999</v>
      </c>
      <c r="AD3033" s="4">
        <f>AC3033*(1-Z3033/100)</f>
        <v>957.2056339999999</v>
      </c>
      <c r="AE3033" s="2" t="s">
        <v>66</v>
      </c>
      <c r="AF3033" s="2" t="s">
        <v>67</v>
      </c>
      <c r="AG3033" s="2" t="s">
        <v>68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3699</v>
      </c>
      <c r="B3034" s="2" t="s">
        <v>3695</v>
      </c>
      <c r="C3034" s="2" t="s">
        <v>47</v>
      </c>
      <c r="D3034" s="2" t="s">
        <v>3373</v>
      </c>
      <c r="E3034" s="2" t="s">
        <v>744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1406</v>
      </c>
      <c r="K3034" s="2" t="s">
        <v>55</v>
      </c>
      <c r="L3034" s="2" t="s">
        <v>51</v>
      </c>
      <c r="M3034" s="2" t="s">
        <v>86</v>
      </c>
      <c r="N3034" s="3">
        <v>2734873.24</v>
      </c>
      <c r="O3034" s="3" t="s">
        <v>57</v>
      </c>
      <c r="P3034" s="4">
        <f>IF(O3034="吨",N3034*1000,IF(O3034="万立方米",N3034*10000,""))</f>
        <v>2734873240.0</v>
      </c>
      <c r="Q3034" s="2" t="s">
        <v>58</v>
      </c>
      <c r="R3034" s="2" t="s">
        <v>59</v>
      </c>
      <c r="S3034" s="2" t="s">
        <v>87</v>
      </c>
      <c r="T3034" s="2" t="s">
        <v>88</v>
      </c>
      <c r="U3034" s="4">
        <f>0.75</f>
        <v>0.75</v>
      </c>
      <c r="V3034" s="2" t="s">
        <v>62</v>
      </c>
      <c r="W3034" s="2" t="s">
        <v>89</v>
      </c>
      <c r="X3034" s="2" t="s">
        <v>64</v>
      </c>
      <c r="Y3034" s="2" t="s">
        <v>65</v>
      </c>
      <c r="Z3034" s="2">
        <v>0</v>
      </c>
      <c r="AA3034" s="2"/>
      <c r="AB3034" s="2"/>
      <c r="AC3034" s="4">
        <f>P3034*U3034/1000000</f>
        <v>2051.15493</v>
      </c>
      <c r="AD3034" s="4">
        <f>AC3035*(1-AA3034/100)+(AC3034-AC3035)*(1-AB3034/100)</f>
        <v>2051.15493</v>
      </c>
      <c r="AE3034" s="2" t="s">
        <v>66</v>
      </c>
      <c r="AF3034" s="2" t="s">
        <v>67</v>
      </c>
      <c r="AG3034" s="2" t="s">
        <v>68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3700</v>
      </c>
      <c r="B3035" s="2" t="s">
        <v>3695</v>
      </c>
      <c r="C3035" s="2" t="s">
        <v>47</v>
      </c>
      <c r="D3035" s="2" t="s">
        <v>3373</v>
      </c>
      <c r="E3035" s="2" t="s">
        <v>744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1406</v>
      </c>
      <c r="K3035" s="2" t="s">
        <v>55</v>
      </c>
      <c r="L3035" s="2" t="s">
        <v>51</v>
      </c>
      <c r="M3035" s="2" t="s">
        <v>91</v>
      </c>
      <c r="N3035" s="3">
        <v>2734873.24</v>
      </c>
      <c r="O3035" s="3" t="s">
        <v>57</v>
      </c>
      <c r="P3035" s="4">
        <f>IF(O3035="吨",N3035*1000,IF(O3035="万立方米",N3035*10000,""))</f>
        <v>2734873240.0</v>
      </c>
      <c r="Q3035" s="2" t="s">
        <v>58</v>
      </c>
      <c r="R3035" s="2" t="s">
        <v>59</v>
      </c>
      <c r="S3035" s="2" t="s">
        <v>92</v>
      </c>
      <c r="T3035" s="2" t="s">
        <v>88</v>
      </c>
      <c r="U3035" s="4">
        <f>0.75</f>
        <v>0.75</v>
      </c>
      <c r="V3035" s="2" t="s">
        <v>62</v>
      </c>
      <c r="W3035" s="2" t="s">
        <v>93</v>
      </c>
      <c r="X3035" s="2" t="s">
        <v>64</v>
      </c>
      <c r="Y3035" s="2" t="s">
        <v>65</v>
      </c>
      <c r="Z3035" s="2">
        <v>0</v>
      </c>
      <c r="AA3035" s="2"/>
      <c r="AB3035" s="2"/>
      <c r="AC3035" s="4">
        <f>P3035*U3035/1000000</f>
        <v>2051.15493</v>
      </c>
      <c r="AD3035" s="4">
        <f>AC3035*(1-Z3035/100)</f>
        <v>2051.15493</v>
      </c>
      <c r="AE3035" s="2" t="s">
        <v>66</v>
      </c>
      <c r="AF3035" s="2" t="s">
        <v>67</v>
      </c>
      <c r="AG3035" s="2" t="s">
        <v>68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3701</v>
      </c>
      <c r="B3036" s="2" t="s">
        <v>3695</v>
      </c>
      <c r="C3036" s="2" t="s">
        <v>47</v>
      </c>
      <c r="D3036" s="2" t="s">
        <v>3373</v>
      </c>
      <c r="E3036" s="2" t="s">
        <v>744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1406</v>
      </c>
      <c r="K3036" s="2" t="s">
        <v>55</v>
      </c>
      <c r="L3036" s="2" t="s">
        <v>51</v>
      </c>
      <c r="M3036" s="2" t="s">
        <v>95</v>
      </c>
      <c r="N3036" s="3">
        <v>2734873.24</v>
      </c>
      <c r="O3036" s="3" t="s">
        <v>57</v>
      </c>
      <c r="P3036" s="4">
        <f>IF(O3036="吨",N3036*1000,IF(O3036="万立方米",N3036*10000,""))</f>
        <v>2734873240.0</v>
      </c>
      <c r="Q3036" s="2" t="s">
        <v>58</v>
      </c>
      <c r="R3036" s="2" t="s">
        <v>59</v>
      </c>
      <c r="S3036" s="2" t="s">
        <v>96</v>
      </c>
      <c r="T3036" s="2" t="s">
        <v>97</v>
      </c>
      <c r="U3036" s="4">
        <f>1.7</f>
        <v>1.7</v>
      </c>
      <c r="V3036" s="2" t="s">
        <v>62</v>
      </c>
      <c r="W3036" s="2" t="s">
        <v>98</v>
      </c>
      <c r="X3036" s="2" t="s">
        <v>64</v>
      </c>
      <c r="Y3036" s="2" t="s">
        <v>65</v>
      </c>
      <c r="Z3036" s="2">
        <v>0</v>
      </c>
      <c r="AA3036" s="2"/>
      <c r="AB3036" s="2"/>
      <c r="AC3036" s="4">
        <f>P3036*U3036/1000000</f>
        <v>4649.284508</v>
      </c>
      <c r="AD3036" s="4">
        <f>AC3036*(1-Z3036/100)</f>
        <v>4649.284508</v>
      </c>
      <c r="AE3036" s="2" t="s">
        <v>66</v>
      </c>
      <c r="AF3036" s="2" t="s">
        <v>67</v>
      </c>
      <c r="AG3036" s="2" t="s">
        <v>68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3702</v>
      </c>
      <c r="B3037" s="2" t="s">
        <v>3695</v>
      </c>
      <c r="C3037" s="2" t="s">
        <v>47</v>
      </c>
      <c r="D3037" s="2" t="s">
        <v>3373</v>
      </c>
      <c r="E3037" s="2" t="s">
        <v>744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1406</v>
      </c>
      <c r="K3037" s="2" t="s">
        <v>55</v>
      </c>
      <c r="L3037" s="2" t="s">
        <v>51</v>
      </c>
      <c r="M3037" s="2" t="s">
        <v>100</v>
      </c>
      <c r="N3037" s="3">
        <v>2734873.24</v>
      </c>
      <c r="O3037" s="3" t="s">
        <v>57</v>
      </c>
      <c r="P3037" s="4">
        <f>IF(O3037="吨",N3037*1000,IF(O3037="万立方米",N3037*10000,""))</f>
        <v>2734873240.0</v>
      </c>
      <c r="Q3037" s="2" t="s">
        <v>58</v>
      </c>
      <c r="R3037" s="2" t="s">
        <v>59</v>
      </c>
      <c r="S3037" s="2" t="s">
        <v>101</v>
      </c>
      <c r="T3037" s="2" t="s">
        <v>75</v>
      </c>
      <c r="U3037" s="4">
        <f>0.12</f>
        <v>0.12</v>
      </c>
      <c r="V3037" s="2" t="s">
        <v>62</v>
      </c>
      <c r="W3037" s="2" t="s">
        <v>102</v>
      </c>
      <c r="X3037" s="2" t="s">
        <v>64</v>
      </c>
      <c r="Y3037" s="2" t="s">
        <v>65</v>
      </c>
      <c r="Z3037" s="2">
        <v>0</v>
      </c>
      <c r="AA3037" s="2"/>
      <c r="AB3037" s="2"/>
      <c r="AC3037" s="4">
        <f>P3037*U3037/1000000</f>
        <v>328.18478880000004</v>
      </c>
      <c r="AD3037" s="4">
        <f>AC3037*(1-Z3037/100)</f>
        <v>328.18478880000004</v>
      </c>
      <c r="AE3037" s="2" t="s">
        <v>66</v>
      </c>
      <c r="AF3037" s="2" t="s">
        <v>67</v>
      </c>
      <c r="AG3037" s="2" t="s">
        <v>68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3703</v>
      </c>
      <c r="B3038" s="2" t="s">
        <v>3695</v>
      </c>
      <c r="C3038" s="2" t="s">
        <v>47</v>
      </c>
      <c r="D3038" s="2" t="s">
        <v>3373</v>
      </c>
      <c r="E3038" s="2" t="s">
        <v>744</v>
      </c>
      <c r="F3038" s="2" t="s">
        <v>50</v>
      </c>
      <c r="G3038" s="2" t="s">
        <v>51</v>
      </c>
      <c r="H3038" s="2" t="s">
        <v>52</v>
      </c>
      <c r="I3038" s="2" t="s">
        <v>161</v>
      </c>
      <c r="J3038" s="2" t="s">
        <v>279</v>
      </c>
      <c r="K3038" s="2" t="s">
        <v>55</v>
      </c>
      <c r="L3038" s="2" t="s">
        <v>51</v>
      </c>
      <c r="M3038" s="2" t="s">
        <v>56</v>
      </c>
      <c r="N3038" s="3">
        <v>551.4400000000001</v>
      </c>
      <c r="O3038" s="3" t="s">
        <v>57</v>
      </c>
      <c r="P3038" s="4">
        <f>IF(O3038="吨",N3038*1000,IF(O3038="万立方米",N3038*10000,""))</f>
        <v>551440.0</v>
      </c>
      <c r="Q3038" s="2" t="s">
        <v>58</v>
      </c>
      <c r="R3038" s="2" t="s">
        <v>59</v>
      </c>
      <c r="S3038" s="2" t="s">
        <v>60</v>
      </c>
      <c r="T3038" s="2" t="s">
        <v>61</v>
      </c>
      <c r="U3038" s="4">
        <f>0.06</f>
        <v>0.06</v>
      </c>
      <c r="V3038" s="2" t="s">
        <v>62</v>
      </c>
      <c r="W3038" s="2" t="s">
        <v>63</v>
      </c>
      <c r="X3038" s="2" t="s">
        <v>64</v>
      </c>
      <c r="Y3038" s="2" t="s">
        <v>65</v>
      </c>
      <c r="Z3038" s="2">
        <v>0</v>
      </c>
      <c r="AA3038" s="2"/>
      <c r="AB3038" s="2"/>
      <c r="AC3038" s="4">
        <f>P3038*U3038/1000000</f>
        <v>0.0330864</v>
      </c>
      <c r="AD3038" s="4">
        <f>AC3038*(1-Z3038/100)</f>
        <v>0.0330864</v>
      </c>
      <c r="AE3038" s="2" t="s">
        <v>66</v>
      </c>
      <c r="AF3038" s="2" t="s">
        <v>67</v>
      </c>
      <c r="AG3038" s="2" t="s">
        <v>68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3704</v>
      </c>
      <c r="B3039" s="2" t="s">
        <v>3695</v>
      </c>
      <c r="C3039" s="2" t="s">
        <v>47</v>
      </c>
      <c r="D3039" s="2" t="s">
        <v>3373</v>
      </c>
      <c r="E3039" s="2" t="s">
        <v>744</v>
      </c>
      <c r="F3039" s="2" t="s">
        <v>50</v>
      </c>
      <c r="G3039" s="2" t="s">
        <v>51</v>
      </c>
      <c r="H3039" s="2" t="s">
        <v>52</v>
      </c>
      <c r="I3039" s="2" t="s">
        <v>161</v>
      </c>
      <c r="J3039" s="2" t="s">
        <v>279</v>
      </c>
      <c r="K3039" s="2" t="s">
        <v>55</v>
      </c>
      <c r="L3039" s="2" t="s">
        <v>51</v>
      </c>
      <c r="M3039" s="2" t="s">
        <v>73</v>
      </c>
      <c r="N3039" s="3">
        <v>551.4400000000001</v>
      </c>
      <c r="O3039" s="3" t="s">
        <v>57</v>
      </c>
      <c r="P3039" s="4">
        <f>IF(O3039="吨",N3039*1000,IF(O3039="万立方米",N3039*10000,""))</f>
        <v>551440.0</v>
      </c>
      <c r="Q3039" s="2" t="s">
        <v>58</v>
      </c>
      <c r="R3039" s="2" t="s">
        <v>59</v>
      </c>
      <c r="S3039" s="2" t="s">
        <v>74</v>
      </c>
      <c r="T3039" s="2" t="s">
        <v>75</v>
      </c>
      <c r="U3039" s="4">
        <f>1.5</f>
        <v>1.5</v>
      </c>
      <c r="V3039" s="2" t="s">
        <v>62</v>
      </c>
      <c r="W3039" s="2" t="s">
        <v>76</v>
      </c>
      <c r="X3039" s="2" t="s">
        <v>64</v>
      </c>
      <c r="Y3039" s="2" t="s">
        <v>65</v>
      </c>
      <c r="Z3039" s="2">
        <v>0</v>
      </c>
      <c r="AA3039" s="2"/>
      <c r="AB3039" s="2"/>
      <c r="AC3039" s="4">
        <f>P3039*U3039/1000000</f>
        <v>0.82716</v>
      </c>
      <c r="AD3039" s="4">
        <f>AC3039*(1-Z3039/100)</f>
        <v>0.82716</v>
      </c>
      <c r="AE3039" s="2" t="s">
        <v>66</v>
      </c>
      <c r="AF3039" s="2" t="s">
        <v>67</v>
      </c>
      <c r="AG3039" s="2" t="s">
        <v>68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3705</v>
      </c>
      <c r="B3040" s="2" t="s">
        <v>3695</v>
      </c>
      <c r="C3040" s="2" t="s">
        <v>47</v>
      </c>
      <c r="D3040" s="2" t="s">
        <v>3373</v>
      </c>
      <c r="E3040" s="2" t="s">
        <v>744</v>
      </c>
      <c r="F3040" s="2" t="s">
        <v>50</v>
      </c>
      <c r="G3040" s="2" t="s">
        <v>51</v>
      </c>
      <c r="H3040" s="2" t="s">
        <v>52</v>
      </c>
      <c r="I3040" s="2" t="s">
        <v>161</v>
      </c>
      <c r="J3040" s="2" t="s">
        <v>279</v>
      </c>
      <c r="K3040" s="2" t="s">
        <v>55</v>
      </c>
      <c r="L3040" s="2" t="s">
        <v>51</v>
      </c>
      <c r="M3040" s="2" t="s">
        <v>78</v>
      </c>
      <c r="N3040" s="3">
        <v>551.4400000000001</v>
      </c>
      <c r="O3040" s="3" t="s">
        <v>57</v>
      </c>
      <c r="P3040" s="4">
        <f>IF(O3040="吨",N3040*1000,IF(O3040="万立方米",N3040*10000,""))</f>
        <v>551440.0</v>
      </c>
      <c r="Q3040" s="2" t="s">
        <v>58</v>
      </c>
      <c r="R3040" s="2" t="s">
        <v>59</v>
      </c>
      <c r="S3040" s="2" t="s">
        <v>79</v>
      </c>
      <c r="T3040" s="2" t="s">
        <v>75</v>
      </c>
      <c r="U3040" s="4">
        <f>6.0</f>
        <v>6.0</v>
      </c>
      <c r="V3040" s="2" t="s">
        <v>62</v>
      </c>
      <c r="W3040" s="2" t="s">
        <v>80</v>
      </c>
      <c r="X3040" s="2" t="s">
        <v>64</v>
      </c>
      <c r="Y3040" s="2" t="s">
        <v>65</v>
      </c>
      <c r="Z3040" s="2">
        <v>0</v>
      </c>
      <c r="AA3040" s="2"/>
      <c r="AB3040" s="2"/>
      <c r="AC3040" s="4">
        <f>P3040*U3040/1000000</f>
        <v>3.30864</v>
      </c>
      <c r="AD3040" s="4">
        <f>AC3040*(1-Z3040/100)</f>
        <v>3.30864</v>
      </c>
      <c r="AE3040" s="2" t="s">
        <v>66</v>
      </c>
      <c r="AF3040" s="2" t="s">
        <v>67</v>
      </c>
      <c r="AG3040" s="2" t="s">
        <v>68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3706</v>
      </c>
      <c r="B3041" s="2" t="s">
        <v>3695</v>
      </c>
      <c r="C3041" s="2" t="s">
        <v>47</v>
      </c>
      <c r="D3041" s="2" t="s">
        <v>3373</v>
      </c>
      <c r="E3041" s="2" t="s">
        <v>744</v>
      </c>
      <c r="F3041" s="2" t="s">
        <v>50</v>
      </c>
      <c r="G3041" s="2" t="s">
        <v>51</v>
      </c>
      <c r="H3041" s="2" t="s">
        <v>52</v>
      </c>
      <c r="I3041" s="2" t="s">
        <v>161</v>
      </c>
      <c r="J3041" s="2" t="s">
        <v>279</v>
      </c>
      <c r="K3041" s="2" t="s">
        <v>55</v>
      </c>
      <c r="L3041" s="2" t="s">
        <v>51</v>
      </c>
      <c r="M3041" s="2" t="s">
        <v>82</v>
      </c>
      <c r="N3041" s="3">
        <v>551.4400000000001</v>
      </c>
      <c r="O3041" s="3" t="s">
        <v>57</v>
      </c>
      <c r="P3041" s="4">
        <f>IF(O3041="吨",N3041*1000,IF(O3041="万立方米",N3041*10000,""))</f>
        <v>551440.0</v>
      </c>
      <c r="Q3041" s="2" t="s">
        <v>58</v>
      </c>
      <c r="R3041" s="2" t="s">
        <v>59</v>
      </c>
      <c r="S3041" s="2" t="s">
        <v>83</v>
      </c>
      <c r="T3041" s="2" t="s">
        <v>61</v>
      </c>
      <c r="U3041" s="4">
        <f>0.35</f>
        <v>0.35</v>
      </c>
      <c r="V3041" s="2" t="s">
        <v>62</v>
      </c>
      <c r="W3041" s="2" t="s">
        <v>84</v>
      </c>
      <c r="X3041" s="2" t="s">
        <v>64</v>
      </c>
      <c r="Y3041" s="2" t="s">
        <v>65</v>
      </c>
      <c r="Z3041" s="2">
        <v>0</v>
      </c>
      <c r="AA3041" s="2"/>
      <c r="AB3041" s="2"/>
      <c r="AC3041" s="4">
        <f>P3041*U3041/1000000</f>
        <v>0.193004</v>
      </c>
      <c r="AD3041" s="4">
        <f>AC3041*(1-Z3041/100)</f>
        <v>0.193004</v>
      </c>
      <c r="AE3041" s="2" t="s">
        <v>66</v>
      </c>
      <c r="AF3041" s="2" t="s">
        <v>67</v>
      </c>
      <c r="AG3041" s="2" t="s">
        <v>68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3707</v>
      </c>
      <c r="B3042" s="2" t="s">
        <v>3695</v>
      </c>
      <c r="C3042" s="2" t="s">
        <v>47</v>
      </c>
      <c r="D3042" s="2" t="s">
        <v>3373</v>
      </c>
      <c r="E3042" s="2" t="s">
        <v>744</v>
      </c>
      <c r="F3042" s="2" t="s">
        <v>50</v>
      </c>
      <c r="G3042" s="2" t="s">
        <v>51</v>
      </c>
      <c r="H3042" s="2" t="s">
        <v>52</v>
      </c>
      <c r="I3042" s="2" t="s">
        <v>161</v>
      </c>
      <c r="J3042" s="2" t="s">
        <v>279</v>
      </c>
      <c r="K3042" s="2" t="s">
        <v>55</v>
      </c>
      <c r="L3042" s="2" t="s">
        <v>51</v>
      </c>
      <c r="M3042" s="2" t="s">
        <v>86</v>
      </c>
      <c r="N3042" s="3">
        <v>551.4400000000001</v>
      </c>
      <c r="O3042" s="3" t="s">
        <v>57</v>
      </c>
      <c r="P3042" s="4">
        <f>IF(O3042="吨",N3042*1000,IF(O3042="万立方米",N3042*10000,""))</f>
        <v>551440.0</v>
      </c>
      <c r="Q3042" s="2" t="s">
        <v>58</v>
      </c>
      <c r="R3042" s="2" t="s">
        <v>59</v>
      </c>
      <c r="S3042" s="2" t="s">
        <v>87</v>
      </c>
      <c r="T3042" s="2" t="s">
        <v>88</v>
      </c>
      <c r="U3042" s="4">
        <f>0.75</f>
        <v>0.75</v>
      </c>
      <c r="V3042" s="2" t="s">
        <v>62</v>
      </c>
      <c r="W3042" s="2" t="s">
        <v>89</v>
      </c>
      <c r="X3042" s="2" t="s">
        <v>64</v>
      </c>
      <c r="Y3042" s="2" t="s">
        <v>65</v>
      </c>
      <c r="Z3042" s="2">
        <v>0</v>
      </c>
      <c r="AA3042" s="2"/>
      <c r="AB3042" s="2"/>
      <c r="AC3042" s="4">
        <f>P3042*U3042/1000000</f>
        <v>0.41358</v>
      </c>
      <c r="AD3042" s="4">
        <f>AC3043*(1-AA3042/100)+(AC3042-AC3043)*(1-AB3042/100)</f>
        <v>0.41358</v>
      </c>
      <c r="AE3042" s="2" t="s">
        <v>66</v>
      </c>
      <c r="AF3042" s="2" t="s">
        <v>67</v>
      </c>
      <c r="AG3042" s="2" t="s">
        <v>68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3708</v>
      </c>
      <c r="B3043" s="2" t="s">
        <v>3695</v>
      </c>
      <c r="C3043" s="2" t="s">
        <v>47</v>
      </c>
      <c r="D3043" s="2" t="s">
        <v>3373</v>
      </c>
      <c r="E3043" s="2" t="s">
        <v>744</v>
      </c>
      <c r="F3043" s="2" t="s">
        <v>50</v>
      </c>
      <c r="G3043" s="2" t="s">
        <v>51</v>
      </c>
      <c r="H3043" s="2" t="s">
        <v>52</v>
      </c>
      <c r="I3043" s="2" t="s">
        <v>161</v>
      </c>
      <c r="J3043" s="2" t="s">
        <v>279</v>
      </c>
      <c r="K3043" s="2" t="s">
        <v>55</v>
      </c>
      <c r="L3043" s="2" t="s">
        <v>51</v>
      </c>
      <c r="M3043" s="2" t="s">
        <v>91</v>
      </c>
      <c r="N3043" s="3">
        <v>551.4400000000001</v>
      </c>
      <c r="O3043" s="3" t="s">
        <v>57</v>
      </c>
      <c r="P3043" s="4">
        <f>IF(O3043="吨",N3043*1000,IF(O3043="万立方米",N3043*10000,""))</f>
        <v>551440.0</v>
      </c>
      <c r="Q3043" s="2" t="s">
        <v>58</v>
      </c>
      <c r="R3043" s="2" t="s">
        <v>59</v>
      </c>
      <c r="S3043" s="2" t="s">
        <v>92</v>
      </c>
      <c r="T3043" s="2" t="s">
        <v>88</v>
      </c>
      <c r="U3043" s="4">
        <f>0.75</f>
        <v>0.75</v>
      </c>
      <c r="V3043" s="2" t="s">
        <v>62</v>
      </c>
      <c r="W3043" s="2" t="s">
        <v>93</v>
      </c>
      <c r="X3043" s="2" t="s">
        <v>64</v>
      </c>
      <c r="Y3043" s="2" t="s">
        <v>65</v>
      </c>
      <c r="Z3043" s="2">
        <v>0</v>
      </c>
      <c r="AA3043" s="2"/>
      <c r="AB3043" s="2"/>
      <c r="AC3043" s="4">
        <f>P3043*U3043/1000000</f>
        <v>0.41358</v>
      </c>
      <c r="AD3043" s="4">
        <f>AC3043*(1-Z3043/100)</f>
        <v>0.41358</v>
      </c>
      <c r="AE3043" s="2" t="s">
        <v>66</v>
      </c>
      <c r="AF3043" s="2" t="s">
        <v>67</v>
      </c>
      <c r="AG3043" s="2" t="s">
        <v>68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3709</v>
      </c>
      <c r="B3044" s="2" t="s">
        <v>3695</v>
      </c>
      <c r="C3044" s="2" t="s">
        <v>47</v>
      </c>
      <c r="D3044" s="2" t="s">
        <v>3373</v>
      </c>
      <c r="E3044" s="2" t="s">
        <v>744</v>
      </c>
      <c r="F3044" s="2" t="s">
        <v>50</v>
      </c>
      <c r="G3044" s="2" t="s">
        <v>51</v>
      </c>
      <c r="H3044" s="2" t="s">
        <v>52</v>
      </c>
      <c r="I3044" s="2" t="s">
        <v>161</v>
      </c>
      <c r="J3044" s="2" t="s">
        <v>279</v>
      </c>
      <c r="K3044" s="2" t="s">
        <v>55</v>
      </c>
      <c r="L3044" s="2" t="s">
        <v>51</v>
      </c>
      <c r="M3044" s="2" t="s">
        <v>95</v>
      </c>
      <c r="N3044" s="3">
        <v>551.4400000000001</v>
      </c>
      <c r="O3044" s="3" t="s">
        <v>57</v>
      </c>
      <c r="P3044" s="4">
        <f>IF(O3044="吨",N3044*1000,IF(O3044="万立方米",N3044*10000,""))</f>
        <v>551440.0</v>
      </c>
      <c r="Q3044" s="2" t="s">
        <v>58</v>
      </c>
      <c r="R3044" s="2" t="s">
        <v>59</v>
      </c>
      <c r="S3044" s="2" t="s">
        <v>96</v>
      </c>
      <c r="T3044" s="2" t="s">
        <v>97</v>
      </c>
      <c r="U3044" s="4">
        <f>1.7</f>
        <v>1.7</v>
      </c>
      <c r="V3044" s="2" t="s">
        <v>62</v>
      </c>
      <c r="W3044" s="2" t="s">
        <v>98</v>
      </c>
      <c r="X3044" s="2" t="s">
        <v>64</v>
      </c>
      <c r="Y3044" s="2" t="s">
        <v>65</v>
      </c>
      <c r="Z3044" s="2">
        <v>0</v>
      </c>
      <c r="AA3044" s="2"/>
      <c r="AB3044" s="2"/>
      <c r="AC3044" s="4">
        <f>P3044*U3044/1000000</f>
        <v>0.937448</v>
      </c>
      <c r="AD3044" s="4">
        <f>AC3044*(1-Z3044/100)</f>
        <v>0.937448</v>
      </c>
      <c r="AE3044" s="2" t="s">
        <v>66</v>
      </c>
      <c r="AF3044" s="2" t="s">
        <v>67</v>
      </c>
      <c r="AG3044" s="2" t="s">
        <v>68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3710</v>
      </c>
      <c r="B3045" s="2" t="s">
        <v>3695</v>
      </c>
      <c r="C3045" s="2" t="s">
        <v>47</v>
      </c>
      <c r="D3045" s="2" t="s">
        <v>3373</v>
      </c>
      <c r="E3045" s="2" t="s">
        <v>744</v>
      </c>
      <c r="F3045" s="2" t="s">
        <v>50</v>
      </c>
      <c r="G3045" s="2" t="s">
        <v>51</v>
      </c>
      <c r="H3045" s="2" t="s">
        <v>52</v>
      </c>
      <c r="I3045" s="2" t="s">
        <v>161</v>
      </c>
      <c r="J3045" s="2" t="s">
        <v>279</v>
      </c>
      <c r="K3045" s="2" t="s">
        <v>55</v>
      </c>
      <c r="L3045" s="2" t="s">
        <v>51</v>
      </c>
      <c r="M3045" s="2" t="s">
        <v>100</v>
      </c>
      <c r="N3045" s="3">
        <v>551.4400000000001</v>
      </c>
      <c r="O3045" s="3" t="s">
        <v>57</v>
      </c>
      <c r="P3045" s="4">
        <f>IF(O3045="吨",N3045*1000,IF(O3045="万立方米",N3045*10000,""))</f>
        <v>551440.0</v>
      </c>
      <c r="Q3045" s="2" t="s">
        <v>58</v>
      </c>
      <c r="R3045" s="2" t="s">
        <v>59</v>
      </c>
      <c r="S3045" s="2" t="s">
        <v>101</v>
      </c>
      <c r="T3045" s="2" t="s">
        <v>75</v>
      </c>
      <c r="U3045" s="4">
        <f>0.12</f>
        <v>0.12</v>
      </c>
      <c r="V3045" s="2" t="s">
        <v>62</v>
      </c>
      <c r="W3045" s="2" t="s">
        <v>102</v>
      </c>
      <c r="X3045" s="2" t="s">
        <v>64</v>
      </c>
      <c r="Y3045" s="2" t="s">
        <v>65</v>
      </c>
      <c r="Z3045" s="2">
        <v>0</v>
      </c>
      <c r="AA3045" s="2"/>
      <c r="AB3045" s="2"/>
      <c r="AC3045" s="4">
        <f>P3045*U3045/1000000</f>
        <v>0.0661728</v>
      </c>
      <c r="AD3045" s="4">
        <f>AC3045*(1-Z3045/100)</f>
        <v>0.0661728</v>
      </c>
      <c r="AE3045" s="2" t="s">
        <v>66</v>
      </c>
      <c r="AF3045" s="2" t="s">
        <v>67</v>
      </c>
      <c r="AG3045" s="2" t="s">
        <v>68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3711</v>
      </c>
      <c r="B3046" s="2" t="s">
        <v>3695</v>
      </c>
      <c r="C3046" s="2" t="s">
        <v>47</v>
      </c>
      <c r="D3046" s="2" t="s">
        <v>3373</v>
      </c>
      <c r="E3046" s="2" t="s">
        <v>744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147</v>
      </c>
      <c r="L3046" s="2" t="s">
        <v>148</v>
      </c>
      <c r="M3046" s="2" t="s">
        <v>104</v>
      </c>
      <c r="N3046" s="3"/>
      <c r="O3046" s="3"/>
      <c r="P3046" s="4">
        <v>2734873240.0</v>
      </c>
      <c r="Q3046" s="2" t="s">
        <v>105</v>
      </c>
      <c r="R3046" s="2" t="s">
        <v>106</v>
      </c>
      <c r="S3046" s="2" t="s">
        <v>107</v>
      </c>
      <c r="T3046" s="2" t="s">
        <v>108</v>
      </c>
      <c r="U3046" s="4">
        <f>0.0</f>
        <v>0.0</v>
      </c>
      <c r="V3046" s="2" t="s">
        <v>109</v>
      </c>
      <c r="W3046" s="2" t="s">
        <v>110</v>
      </c>
      <c r="X3046" s="2"/>
      <c r="Y3046" s="2" t="s">
        <v>65</v>
      </c>
      <c r="Z3046" s="2">
        <v>0</v>
      </c>
      <c r="AA3046" s="2"/>
      <c r="AB3046" s="2"/>
      <c r="AC3046" s="4">
        <f>P3046*U3046/1000000</f>
        <v>0.0</v>
      </c>
      <c r="AD3046" s="4">
        <f>AC3046*(1-Z3046/100)</f>
        <v>0.0</v>
      </c>
      <c r="AE3046" s="2" t="s">
        <v>66</v>
      </c>
      <c r="AF3046" s="2" t="s">
        <v>67</v>
      </c>
      <c r="AG3046" s="2" t="s">
        <v>68</v>
      </c>
      <c r="AH3046" s="2" t="s">
        <v>69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3712</v>
      </c>
      <c r="B3047" s="2" t="s">
        <v>3713</v>
      </c>
      <c r="C3047" s="2" t="s">
        <v>47</v>
      </c>
      <c r="D3047" s="2" t="s">
        <v>2255</v>
      </c>
      <c r="E3047" s="2" t="s">
        <v>213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51</v>
      </c>
      <c r="M3047" s="2" t="s">
        <v>56</v>
      </c>
      <c r="N3047" s="3">
        <v>773566.25</v>
      </c>
      <c r="O3047" s="3" t="s">
        <v>57</v>
      </c>
      <c r="P3047" s="4">
        <f>IF(O3047="吨",N3047*1000,IF(O3047="万立方米",N3047*10000,""))</f>
        <v>773566250.0</v>
      </c>
      <c r="Q3047" s="2" t="s">
        <v>58</v>
      </c>
      <c r="R3047" s="2" t="s">
        <v>59</v>
      </c>
      <c r="S3047" s="2" t="s">
        <v>60</v>
      </c>
      <c r="T3047" s="2" t="s">
        <v>61</v>
      </c>
      <c r="U3047" s="4">
        <f>0.06</f>
        <v>0.06</v>
      </c>
      <c r="V3047" s="2" t="s">
        <v>62</v>
      </c>
      <c r="W3047" s="2" t="s">
        <v>63</v>
      </c>
      <c r="X3047" s="2" t="s">
        <v>64</v>
      </c>
      <c r="Y3047" s="2" t="s">
        <v>65</v>
      </c>
      <c r="Z3047" s="2">
        <v>0</v>
      </c>
      <c r="AA3047" s="2"/>
      <c r="AB3047" s="2"/>
      <c r="AC3047" s="4">
        <f>P3047*U3047/1000000</f>
        <v>46.413975</v>
      </c>
      <c r="AD3047" s="4">
        <f>AC3047*(1-Z3047/100)</f>
        <v>46.413975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3714</v>
      </c>
      <c r="B3048" s="2" t="s">
        <v>3713</v>
      </c>
      <c r="C3048" s="2" t="s">
        <v>47</v>
      </c>
      <c r="D3048" s="2" t="s">
        <v>2255</v>
      </c>
      <c r="E3048" s="2" t="s">
        <v>213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51</v>
      </c>
      <c r="M3048" s="2" t="s">
        <v>73</v>
      </c>
      <c r="N3048" s="3">
        <v>773566.25</v>
      </c>
      <c r="O3048" s="3" t="s">
        <v>57</v>
      </c>
      <c r="P3048" s="4">
        <f>IF(O3048="吨",N3048*1000,IF(O3048="万立方米",N3048*10000,""))</f>
        <v>773566250.0</v>
      </c>
      <c r="Q3048" s="2" t="s">
        <v>58</v>
      </c>
      <c r="R3048" s="2" t="s">
        <v>59</v>
      </c>
      <c r="S3048" s="2" t="s">
        <v>74</v>
      </c>
      <c r="T3048" s="2" t="s">
        <v>75</v>
      </c>
      <c r="U3048" s="4">
        <f>1.5</f>
        <v>1.5</v>
      </c>
      <c r="V3048" s="2" t="s">
        <v>62</v>
      </c>
      <c r="W3048" s="2" t="s">
        <v>76</v>
      </c>
      <c r="X3048" s="2" t="s">
        <v>64</v>
      </c>
      <c r="Y3048" s="2" t="s">
        <v>65</v>
      </c>
      <c r="Z3048" s="2">
        <v>0</v>
      </c>
      <c r="AA3048" s="2"/>
      <c r="AB3048" s="2"/>
      <c r="AC3048" s="4">
        <f>P3048*U3048/1000000</f>
        <v>1160.349375</v>
      </c>
      <c r="AD3048" s="4">
        <f>AC3048*(1-Z3048/100)</f>
        <v>1160.349375</v>
      </c>
      <c r="AE3048" s="2" t="s">
        <v>66</v>
      </c>
      <c r="AF3048" s="2" t="s">
        <v>67</v>
      </c>
      <c r="AG3048" s="2" t="s">
        <v>68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3715</v>
      </c>
      <c r="B3049" s="2" t="s">
        <v>3713</v>
      </c>
      <c r="C3049" s="2" t="s">
        <v>47</v>
      </c>
      <c r="D3049" s="2" t="s">
        <v>2255</v>
      </c>
      <c r="E3049" s="2" t="s">
        <v>213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51</v>
      </c>
      <c r="M3049" s="2" t="s">
        <v>78</v>
      </c>
      <c r="N3049" s="3">
        <v>773566.25</v>
      </c>
      <c r="O3049" s="3" t="s">
        <v>57</v>
      </c>
      <c r="P3049" s="4">
        <f>IF(O3049="吨",N3049*1000,IF(O3049="万立方米",N3049*10000,""))</f>
        <v>773566250.0</v>
      </c>
      <c r="Q3049" s="2" t="s">
        <v>58</v>
      </c>
      <c r="R3049" s="2" t="s">
        <v>59</v>
      </c>
      <c r="S3049" s="2" t="s">
        <v>79</v>
      </c>
      <c r="T3049" s="2" t="s">
        <v>75</v>
      </c>
      <c r="U3049" s="4">
        <f>6.0</f>
        <v>6.0</v>
      </c>
      <c r="V3049" s="2" t="s">
        <v>62</v>
      </c>
      <c r="W3049" s="2" t="s">
        <v>80</v>
      </c>
      <c r="X3049" s="2" t="s">
        <v>64</v>
      </c>
      <c r="Y3049" s="2" t="s">
        <v>65</v>
      </c>
      <c r="Z3049" s="2">
        <v>0</v>
      </c>
      <c r="AA3049" s="2"/>
      <c r="AB3049" s="2"/>
      <c r="AC3049" s="4">
        <f>P3049*U3049/1000000</f>
        <v>4641.3975</v>
      </c>
      <c r="AD3049" s="4">
        <f>AC3049*(1-Z3049/100)</f>
        <v>4641.3975</v>
      </c>
      <c r="AE3049" s="2" t="s">
        <v>66</v>
      </c>
      <c r="AF3049" s="2" t="s">
        <v>67</v>
      </c>
      <c r="AG3049" s="2" t="s">
        <v>68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3716</v>
      </c>
      <c r="B3050" s="2" t="s">
        <v>3713</v>
      </c>
      <c r="C3050" s="2" t="s">
        <v>47</v>
      </c>
      <c r="D3050" s="2" t="s">
        <v>2255</v>
      </c>
      <c r="E3050" s="2" t="s">
        <v>213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51</v>
      </c>
      <c r="M3050" s="2" t="s">
        <v>82</v>
      </c>
      <c r="N3050" s="3">
        <v>773566.25</v>
      </c>
      <c r="O3050" s="3" t="s">
        <v>57</v>
      </c>
      <c r="P3050" s="4">
        <f>IF(O3050="吨",N3050*1000,IF(O3050="万立方米",N3050*10000,""))</f>
        <v>773566250.0</v>
      </c>
      <c r="Q3050" s="2" t="s">
        <v>58</v>
      </c>
      <c r="R3050" s="2" t="s">
        <v>59</v>
      </c>
      <c r="S3050" s="2" t="s">
        <v>83</v>
      </c>
      <c r="T3050" s="2" t="s">
        <v>61</v>
      </c>
      <c r="U3050" s="4">
        <f>0.35</f>
        <v>0.35</v>
      </c>
      <c r="V3050" s="2" t="s">
        <v>62</v>
      </c>
      <c r="W3050" s="2" t="s">
        <v>84</v>
      </c>
      <c r="X3050" s="2" t="s">
        <v>64</v>
      </c>
      <c r="Y3050" s="2" t="s">
        <v>65</v>
      </c>
      <c r="Z3050" s="2">
        <v>0</v>
      </c>
      <c r="AA3050" s="2"/>
      <c r="AB3050" s="2"/>
      <c r="AC3050" s="4">
        <f>P3050*U3050/1000000</f>
        <v>270.7481875</v>
      </c>
      <c r="AD3050" s="4">
        <f>AC3050*(1-Z3050/100)</f>
        <v>270.7481875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3717</v>
      </c>
      <c r="B3051" s="2" t="s">
        <v>3713</v>
      </c>
      <c r="C3051" s="2" t="s">
        <v>47</v>
      </c>
      <c r="D3051" s="2" t="s">
        <v>2255</v>
      </c>
      <c r="E3051" s="2" t="s">
        <v>213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51</v>
      </c>
      <c r="M3051" s="2" t="s">
        <v>86</v>
      </c>
      <c r="N3051" s="3">
        <v>773566.25</v>
      </c>
      <c r="O3051" s="3" t="s">
        <v>57</v>
      </c>
      <c r="P3051" s="4">
        <f>IF(O3051="吨",N3051*1000,IF(O3051="万立方米",N3051*10000,""))</f>
        <v>773566250.0</v>
      </c>
      <c r="Q3051" s="2" t="s">
        <v>58</v>
      </c>
      <c r="R3051" s="2" t="s">
        <v>59</v>
      </c>
      <c r="S3051" s="2" t="s">
        <v>87</v>
      </c>
      <c r="T3051" s="2" t="s">
        <v>88</v>
      </c>
      <c r="U3051" s="4">
        <f>0.75</f>
        <v>0.75</v>
      </c>
      <c r="V3051" s="2" t="s">
        <v>62</v>
      </c>
      <c r="W3051" s="2" t="s">
        <v>89</v>
      </c>
      <c r="X3051" s="2" t="s">
        <v>64</v>
      </c>
      <c r="Y3051" s="2" t="s">
        <v>65</v>
      </c>
      <c r="Z3051" s="2">
        <v>0</v>
      </c>
      <c r="AA3051" s="2"/>
      <c r="AB3051" s="2"/>
      <c r="AC3051" s="4">
        <f>P3051*U3051/1000000</f>
        <v>580.1746875</v>
      </c>
      <c r="AD3051" s="4">
        <f>AC3052*(1-AA3051/100)+(AC3051-AC3052)*(1-AB3051/100)</f>
        <v>580.1746875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3718</v>
      </c>
      <c r="B3052" s="2" t="s">
        <v>3713</v>
      </c>
      <c r="C3052" s="2" t="s">
        <v>47</v>
      </c>
      <c r="D3052" s="2" t="s">
        <v>2255</v>
      </c>
      <c r="E3052" s="2" t="s">
        <v>213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51</v>
      </c>
      <c r="M3052" s="2" t="s">
        <v>91</v>
      </c>
      <c r="N3052" s="3">
        <v>773566.25</v>
      </c>
      <c r="O3052" s="3" t="s">
        <v>57</v>
      </c>
      <c r="P3052" s="4">
        <f>IF(O3052="吨",N3052*1000,IF(O3052="万立方米",N3052*10000,""))</f>
        <v>773566250.0</v>
      </c>
      <c r="Q3052" s="2" t="s">
        <v>58</v>
      </c>
      <c r="R3052" s="2" t="s">
        <v>59</v>
      </c>
      <c r="S3052" s="2" t="s">
        <v>92</v>
      </c>
      <c r="T3052" s="2" t="s">
        <v>88</v>
      </c>
      <c r="U3052" s="4">
        <f>0.75</f>
        <v>0.75</v>
      </c>
      <c r="V3052" s="2" t="s">
        <v>62</v>
      </c>
      <c r="W3052" s="2" t="s">
        <v>93</v>
      </c>
      <c r="X3052" s="2" t="s">
        <v>64</v>
      </c>
      <c r="Y3052" s="2" t="s">
        <v>65</v>
      </c>
      <c r="Z3052" s="2">
        <v>0</v>
      </c>
      <c r="AA3052" s="2"/>
      <c r="AB3052" s="2"/>
      <c r="AC3052" s="4">
        <f>P3052*U3052/1000000</f>
        <v>580.1746875</v>
      </c>
      <c r="AD3052" s="4">
        <f>AC3052*(1-Z3052/100)</f>
        <v>580.1746875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3719</v>
      </c>
      <c r="B3053" s="2" t="s">
        <v>3713</v>
      </c>
      <c r="C3053" s="2" t="s">
        <v>47</v>
      </c>
      <c r="D3053" s="2" t="s">
        <v>2255</v>
      </c>
      <c r="E3053" s="2" t="s">
        <v>213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51</v>
      </c>
      <c r="M3053" s="2" t="s">
        <v>95</v>
      </c>
      <c r="N3053" s="3">
        <v>773566.25</v>
      </c>
      <c r="O3053" s="3" t="s">
        <v>57</v>
      </c>
      <c r="P3053" s="4">
        <f>IF(O3053="吨",N3053*1000,IF(O3053="万立方米",N3053*10000,""))</f>
        <v>773566250.0</v>
      </c>
      <c r="Q3053" s="2" t="s">
        <v>58</v>
      </c>
      <c r="R3053" s="2" t="s">
        <v>59</v>
      </c>
      <c r="S3053" s="2" t="s">
        <v>96</v>
      </c>
      <c r="T3053" s="2" t="s">
        <v>97</v>
      </c>
      <c r="U3053" s="4">
        <f>1.7</f>
        <v>1.7</v>
      </c>
      <c r="V3053" s="2" t="s">
        <v>62</v>
      </c>
      <c r="W3053" s="2" t="s">
        <v>98</v>
      </c>
      <c r="X3053" s="2" t="s">
        <v>64</v>
      </c>
      <c r="Y3053" s="2" t="s">
        <v>65</v>
      </c>
      <c r="Z3053" s="2">
        <v>0</v>
      </c>
      <c r="AA3053" s="2"/>
      <c r="AB3053" s="2"/>
      <c r="AC3053" s="4">
        <f>P3053*U3053/1000000</f>
        <v>1315.062625</v>
      </c>
      <c r="AD3053" s="4">
        <f>AC3053*(1-Z3053/100)</f>
        <v>1315.062625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3720</v>
      </c>
      <c r="B3054" s="2" t="s">
        <v>3713</v>
      </c>
      <c r="C3054" s="2" t="s">
        <v>47</v>
      </c>
      <c r="D3054" s="2" t="s">
        <v>2255</v>
      </c>
      <c r="E3054" s="2" t="s">
        <v>213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51</v>
      </c>
      <c r="M3054" s="2" t="s">
        <v>100</v>
      </c>
      <c r="N3054" s="3">
        <v>773566.25</v>
      </c>
      <c r="O3054" s="3" t="s">
        <v>57</v>
      </c>
      <c r="P3054" s="4">
        <f>IF(O3054="吨",N3054*1000,IF(O3054="万立方米",N3054*10000,""))</f>
        <v>773566250.0</v>
      </c>
      <c r="Q3054" s="2" t="s">
        <v>58</v>
      </c>
      <c r="R3054" s="2" t="s">
        <v>59</v>
      </c>
      <c r="S3054" s="2" t="s">
        <v>101</v>
      </c>
      <c r="T3054" s="2" t="s">
        <v>75</v>
      </c>
      <c r="U3054" s="4">
        <f>0.12</f>
        <v>0.12</v>
      </c>
      <c r="V3054" s="2" t="s">
        <v>62</v>
      </c>
      <c r="W3054" s="2" t="s">
        <v>102</v>
      </c>
      <c r="X3054" s="2" t="s">
        <v>64</v>
      </c>
      <c r="Y3054" s="2" t="s">
        <v>65</v>
      </c>
      <c r="Z3054" s="2">
        <v>0</v>
      </c>
      <c r="AA3054" s="2"/>
      <c r="AB3054" s="2"/>
      <c r="AC3054" s="4">
        <f>P3054*U3054/1000000</f>
        <v>92.82795</v>
      </c>
      <c r="AD3054" s="4">
        <f>AC3054*(1-Z3054/100)</f>
        <v>92.82795</v>
      </c>
      <c r="AE3054" s="2" t="s">
        <v>66</v>
      </c>
      <c r="AF3054" s="2" t="s">
        <v>67</v>
      </c>
      <c r="AG3054" s="2" t="s">
        <v>68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3721</v>
      </c>
      <c r="B3055" s="2" t="s">
        <v>3713</v>
      </c>
      <c r="C3055" s="2" t="s">
        <v>47</v>
      </c>
      <c r="D3055" s="2" t="s">
        <v>2255</v>
      </c>
      <c r="E3055" s="2" t="s">
        <v>213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104</v>
      </c>
      <c r="N3055" s="3"/>
      <c r="O3055" s="3"/>
      <c r="P3055" s="4">
        <v>0.0</v>
      </c>
      <c r="Q3055" s="2" t="s">
        <v>105</v>
      </c>
      <c r="R3055" s="2" t="s">
        <v>106</v>
      </c>
      <c r="S3055" s="2" t="s">
        <v>107</v>
      </c>
      <c r="T3055" s="2" t="s">
        <v>108</v>
      </c>
      <c r="U3055" s="4">
        <f>0.0</f>
        <v>0.0</v>
      </c>
      <c r="V3055" s="2" t="s">
        <v>109</v>
      </c>
      <c r="W3055" s="2" t="s">
        <v>110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111</v>
      </c>
      <c r="AH3055" s="2" t="s">
        <v>69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3722</v>
      </c>
      <c r="B3056" s="2" t="s">
        <v>3723</v>
      </c>
      <c r="C3056" s="2" t="s">
        <v>47</v>
      </c>
      <c r="D3056" s="2" t="s">
        <v>1018</v>
      </c>
      <c r="E3056" s="2" t="s">
        <v>227</v>
      </c>
      <c r="F3056" s="2" t="s">
        <v>228</v>
      </c>
      <c r="G3056" s="2" t="s">
        <v>179</v>
      </c>
      <c r="H3056" s="2" t="s">
        <v>243</v>
      </c>
      <c r="I3056" s="2" t="s">
        <v>53</v>
      </c>
      <c r="J3056" s="2" t="s">
        <v>476</v>
      </c>
      <c r="K3056" s="2" t="s">
        <v>180</v>
      </c>
      <c r="L3056" s="2" t="s">
        <v>181</v>
      </c>
      <c r="M3056" s="2" t="s">
        <v>56</v>
      </c>
      <c r="N3056" s="3">
        <v>458.55</v>
      </c>
      <c r="O3056" s="3" t="s">
        <v>182</v>
      </c>
      <c r="P3056" s="4">
        <f>IF(O3056="吨",N3056*1000,IF(O3056="万立方米",N3056*10000,""))</f>
        <v>4585500.0</v>
      </c>
      <c r="Q3056" s="2" t="s">
        <v>183</v>
      </c>
      <c r="R3056" s="2" t="s">
        <v>184</v>
      </c>
      <c r="S3056" s="2" t="s">
        <v>185</v>
      </c>
      <c r="T3056" s="2" t="s">
        <v>75</v>
      </c>
      <c r="U3056" s="4">
        <f>0.001</f>
        <v>0.001</v>
      </c>
      <c r="V3056" s="2" t="s">
        <v>186</v>
      </c>
      <c r="W3056" s="2" t="s">
        <v>187</v>
      </c>
      <c r="X3056" s="2" t="s">
        <v>64</v>
      </c>
      <c r="Y3056" s="2" t="s">
        <v>65</v>
      </c>
      <c r="Z3056" s="2">
        <v>0</v>
      </c>
      <c r="AA3056" s="2"/>
      <c r="AB3056" s="2"/>
      <c r="AC3056" s="4">
        <f>P3056*U3056/1000000</f>
        <v>0.0045855</v>
      </c>
      <c r="AD3056" s="4">
        <f>AC3056*(1-Z3056/100)</f>
        <v>0.0045855</v>
      </c>
      <c r="AE3056" s="2" t="s">
        <v>66</v>
      </c>
      <c r="AF3056" s="2" t="s">
        <v>67</v>
      </c>
      <c r="AG3056" s="2"/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3724</v>
      </c>
      <c r="B3057" s="2" t="s">
        <v>3723</v>
      </c>
      <c r="C3057" s="2" t="s">
        <v>47</v>
      </c>
      <c r="D3057" s="2" t="s">
        <v>1018</v>
      </c>
      <c r="E3057" s="2" t="s">
        <v>227</v>
      </c>
      <c r="F3057" s="2" t="s">
        <v>228</v>
      </c>
      <c r="G3057" s="2" t="s">
        <v>179</v>
      </c>
      <c r="H3057" s="2" t="s">
        <v>243</v>
      </c>
      <c r="I3057" s="2" t="s">
        <v>53</v>
      </c>
      <c r="J3057" s="2" t="s">
        <v>476</v>
      </c>
      <c r="K3057" s="2" t="s">
        <v>180</v>
      </c>
      <c r="L3057" s="2" t="s">
        <v>181</v>
      </c>
      <c r="M3057" s="2" t="s">
        <v>73</v>
      </c>
      <c r="N3057" s="3">
        <v>458.55</v>
      </c>
      <c r="O3057" s="3" t="s">
        <v>182</v>
      </c>
      <c r="P3057" s="4">
        <f>IF(O3057="吨",N3057*1000,IF(O3057="万立方米",N3057*10000,""))</f>
        <v>4585500.0</v>
      </c>
      <c r="Q3057" s="2" t="s">
        <v>183</v>
      </c>
      <c r="R3057" s="2" t="s">
        <v>184</v>
      </c>
      <c r="S3057" s="2" t="s">
        <v>189</v>
      </c>
      <c r="T3057" s="2" t="s">
        <v>75</v>
      </c>
      <c r="U3057" s="4">
        <f>0.35</f>
        <v>0.35</v>
      </c>
      <c r="V3057" s="2" t="s">
        <v>186</v>
      </c>
      <c r="W3057" s="2" t="s">
        <v>190</v>
      </c>
      <c r="X3057" s="2" t="s">
        <v>64</v>
      </c>
      <c r="Y3057" s="2" t="s">
        <v>65</v>
      </c>
      <c r="Z3057" s="2">
        <v>0</v>
      </c>
      <c r="AA3057" s="2"/>
      <c r="AB3057" s="2"/>
      <c r="AC3057" s="4">
        <f>P3057*U3057/1000000</f>
        <v>1.604925</v>
      </c>
      <c r="AD3057" s="4">
        <f>AC3057*(1-Z3057/100)</f>
        <v>1.604925</v>
      </c>
      <c r="AE3057" s="2" t="s">
        <v>66</v>
      </c>
      <c r="AF3057" s="2" t="s">
        <v>67</v>
      </c>
      <c r="AG3057" s="2"/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3725</v>
      </c>
      <c r="B3058" s="2" t="s">
        <v>3723</v>
      </c>
      <c r="C3058" s="2" t="s">
        <v>47</v>
      </c>
      <c r="D3058" s="2" t="s">
        <v>1018</v>
      </c>
      <c r="E3058" s="2" t="s">
        <v>227</v>
      </c>
      <c r="F3058" s="2" t="s">
        <v>228</v>
      </c>
      <c r="G3058" s="2" t="s">
        <v>179</v>
      </c>
      <c r="H3058" s="2" t="s">
        <v>243</v>
      </c>
      <c r="I3058" s="2" t="s">
        <v>53</v>
      </c>
      <c r="J3058" s="2" t="s">
        <v>476</v>
      </c>
      <c r="K3058" s="2" t="s">
        <v>180</v>
      </c>
      <c r="L3058" s="2" t="s">
        <v>181</v>
      </c>
      <c r="M3058" s="2" t="s">
        <v>78</v>
      </c>
      <c r="N3058" s="3">
        <v>458.55</v>
      </c>
      <c r="O3058" s="3" t="s">
        <v>182</v>
      </c>
      <c r="P3058" s="4">
        <f>IF(O3058="吨",N3058*1000,IF(O3058="万立方米",N3058*10000,""))</f>
        <v>4585500.0</v>
      </c>
      <c r="Q3058" s="2" t="s">
        <v>183</v>
      </c>
      <c r="R3058" s="2" t="s">
        <v>184</v>
      </c>
      <c r="S3058" s="2" t="s">
        <v>192</v>
      </c>
      <c r="T3058" s="2" t="s">
        <v>75</v>
      </c>
      <c r="U3058" s="4">
        <f>1.2</f>
        <v>1.2</v>
      </c>
      <c r="V3058" s="2" t="s">
        <v>186</v>
      </c>
      <c r="W3058" s="2" t="s">
        <v>193</v>
      </c>
      <c r="X3058" s="2" t="s">
        <v>64</v>
      </c>
      <c r="Y3058" s="2" t="s">
        <v>65</v>
      </c>
      <c r="Z3058" s="2">
        <v>0</v>
      </c>
      <c r="AA3058" s="2"/>
      <c r="AB3058" s="2"/>
      <c r="AC3058" s="4">
        <f>P3058*U3058/1000000</f>
        <v>5.5026</v>
      </c>
      <c r="AD3058" s="4">
        <f>AC3058*(1-Z3058/100)</f>
        <v>5.5026</v>
      </c>
      <c r="AE3058" s="2" t="s">
        <v>66</v>
      </c>
      <c r="AF3058" s="2" t="s">
        <v>67</v>
      </c>
      <c r="AG3058" s="2"/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3726</v>
      </c>
      <c r="B3059" s="2" t="s">
        <v>3723</v>
      </c>
      <c r="C3059" s="2" t="s">
        <v>47</v>
      </c>
      <c r="D3059" s="2" t="s">
        <v>1018</v>
      </c>
      <c r="E3059" s="2" t="s">
        <v>227</v>
      </c>
      <c r="F3059" s="2" t="s">
        <v>228</v>
      </c>
      <c r="G3059" s="2" t="s">
        <v>179</v>
      </c>
      <c r="H3059" s="2" t="s">
        <v>243</v>
      </c>
      <c r="I3059" s="2" t="s">
        <v>53</v>
      </c>
      <c r="J3059" s="2" t="s">
        <v>476</v>
      </c>
      <c r="K3059" s="2" t="s">
        <v>180</v>
      </c>
      <c r="L3059" s="2" t="s">
        <v>181</v>
      </c>
      <c r="M3059" s="2" t="s">
        <v>82</v>
      </c>
      <c r="N3059" s="3">
        <v>458.55</v>
      </c>
      <c r="O3059" s="3" t="s">
        <v>182</v>
      </c>
      <c r="P3059" s="4">
        <f>IF(O3059="吨",N3059*1000,IF(O3059="万立方米",N3059*10000,""))</f>
        <v>4585500.0</v>
      </c>
      <c r="Q3059" s="2" t="s">
        <v>183</v>
      </c>
      <c r="R3059" s="2" t="s">
        <v>184</v>
      </c>
      <c r="S3059" s="2" t="s">
        <v>195</v>
      </c>
      <c r="T3059" s="2" t="s">
        <v>75</v>
      </c>
      <c r="U3059" s="4">
        <f>0.002</f>
        <v>0.002</v>
      </c>
      <c r="V3059" s="2" t="s">
        <v>186</v>
      </c>
      <c r="W3059" s="2" t="s">
        <v>196</v>
      </c>
      <c r="X3059" s="2" t="s">
        <v>64</v>
      </c>
      <c r="Y3059" s="2" t="s">
        <v>65</v>
      </c>
      <c r="Z3059" s="2">
        <v>0</v>
      </c>
      <c r="AA3059" s="2"/>
      <c r="AB3059" s="2"/>
      <c r="AC3059" s="4">
        <f>P3059*U3059/1000000</f>
        <v>0.009171</v>
      </c>
      <c r="AD3059" s="4">
        <f>AC3059*(1-Z3059/100)</f>
        <v>0.009171</v>
      </c>
      <c r="AE3059" s="2" t="s">
        <v>66</v>
      </c>
      <c r="AF3059" s="2" t="s">
        <v>67</v>
      </c>
      <c r="AG3059" s="2"/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3727</v>
      </c>
      <c r="B3060" s="2" t="s">
        <v>3723</v>
      </c>
      <c r="C3060" s="2" t="s">
        <v>47</v>
      </c>
      <c r="D3060" s="2" t="s">
        <v>1018</v>
      </c>
      <c r="E3060" s="2" t="s">
        <v>227</v>
      </c>
      <c r="F3060" s="2" t="s">
        <v>228</v>
      </c>
      <c r="G3060" s="2" t="s">
        <v>179</v>
      </c>
      <c r="H3060" s="2" t="s">
        <v>243</v>
      </c>
      <c r="I3060" s="2" t="s">
        <v>53</v>
      </c>
      <c r="J3060" s="2" t="s">
        <v>476</v>
      </c>
      <c r="K3060" s="2" t="s">
        <v>180</v>
      </c>
      <c r="L3060" s="2" t="s">
        <v>181</v>
      </c>
      <c r="M3060" s="2" t="s">
        <v>86</v>
      </c>
      <c r="N3060" s="3">
        <v>458.55</v>
      </c>
      <c r="O3060" s="3" t="s">
        <v>182</v>
      </c>
      <c r="P3060" s="4">
        <f>IF(O3060="吨",N3060*1000,IF(O3060="万立方米",N3060*10000,""))</f>
        <v>4585500.0</v>
      </c>
      <c r="Q3060" s="2" t="s">
        <v>183</v>
      </c>
      <c r="R3060" s="2" t="s">
        <v>184</v>
      </c>
      <c r="S3060" s="2" t="s">
        <v>198</v>
      </c>
      <c r="T3060" s="2" t="s">
        <v>75</v>
      </c>
      <c r="U3060" s="4">
        <f>0.01</f>
        <v>0.01</v>
      </c>
      <c r="V3060" s="2" t="s">
        <v>186</v>
      </c>
      <c r="W3060" s="2" t="s">
        <v>199</v>
      </c>
      <c r="X3060" s="2" t="s">
        <v>64</v>
      </c>
      <c r="Y3060" s="2" t="s">
        <v>65</v>
      </c>
      <c r="Z3060" s="2">
        <v>0</v>
      </c>
      <c r="AA3060" s="2"/>
      <c r="AB3060" s="2"/>
      <c r="AC3060" s="4">
        <f>P3060*U3060/1000000</f>
        <v>0.045855</v>
      </c>
      <c r="AD3060" s="4">
        <f>AC3061*(1-AA3060/100)+(AC3060-AC3061)*(1-AB3060/100)</f>
        <v>0.045855</v>
      </c>
      <c r="AE3060" s="2" t="s">
        <v>66</v>
      </c>
      <c r="AF3060" s="2" t="s">
        <v>67</v>
      </c>
      <c r="AG3060" s="2"/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3728</v>
      </c>
      <c r="B3061" s="2" t="s">
        <v>3723</v>
      </c>
      <c r="C3061" s="2" t="s">
        <v>47</v>
      </c>
      <c r="D3061" s="2" t="s">
        <v>1018</v>
      </c>
      <c r="E3061" s="2" t="s">
        <v>227</v>
      </c>
      <c r="F3061" s="2" t="s">
        <v>228</v>
      </c>
      <c r="G3061" s="2" t="s">
        <v>179</v>
      </c>
      <c r="H3061" s="2" t="s">
        <v>243</v>
      </c>
      <c r="I3061" s="2" t="s">
        <v>53</v>
      </c>
      <c r="J3061" s="2" t="s">
        <v>476</v>
      </c>
      <c r="K3061" s="2" t="s">
        <v>180</v>
      </c>
      <c r="L3061" s="2" t="s">
        <v>181</v>
      </c>
      <c r="M3061" s="2" t="s">
        <v>91</v>
      </c>
      <c r="N3061" s="3">
        <v>458.55</v>
      </c>
      <c r="O3061" s="3" t="s">
        <v>182</v>
      </c>
      <c r="P3061" s="4">
        <f>IF(O3061="吨",N3061*1000,IF(O3061="万立方米",N3061*10000,""))</f>
        <v>4585500.0</v>
      </c>
      <c r="Q3061" s="2" t="s">
        <v>183</v>
      </c>
      <c r="R3061" s="2" t="s">
        <v>184</v>
      </c>
      <c r="S3061" s="2" t="s">
        <v>201</v>
      </c>
      <c r="T3061" s="2" t="s">
        <v>75</v>
      </c>
      <c r="U3061" s="4">
        <f>0.005</f>
        <v>0.005</v>
      </c>
      <c r="V3061" s="2" t="s">
        <v>186</v>
      </c>
      <c r="W3061" s="2" t="s">
        <v>202</v>
      </c>
      <c r="X3061" s="2" t="s">
        <v>64</v>
      </c>
      <c r="Y3061" s="2" t="s">
        <v>65</v>
      </c>
      <c r="Z3061" s="2">
        <v>0</v>
      </c>
      <c r="AA3061" s="2"/>
      <c r="AB3061" s="2"/>
      <c r="AC3061" s="4">
        <f>P3061*U3061/1000000</f>
        <v>0.0229275</v>
      </c>
      <c r="AD3061" s="4">
        <f>AC3061*(1-Z3061/100)</f>
        <v>0.0229275</v>
      </c>
      <c r="AE3061" s="2" t="s">
        <v>66</v>
      </c>
      <c r="AF3061" s="2" t="s">
        <v>67</v>
      </c>
      <c r="AG3061" s="2"/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3729</v>
      </c>
      <c r="B3062" s="2" t="s">
        <v>3723</v>
      </c>
      <c r="C3062" s="2" t="s">
        <v>47</v>
      </c>
      <c r="D3062" s="2" t="s">
        <v>1018</v>
      </c>
      <c r="E3062" s="2" t="s">
        <v>227</v>
      </c>
      <c r="F3062" s="2" t="s">
        <v>228</v>
      </c>
      <c r="G3062" s="2" t="s">
        <v>179</v>
      </c>
      <c r="H3062" s="2" t="s">
        <v>243</v>
      </c>
      <c r="I3062" s="2" t="s">
        <v>53</v>
      </c>
      <c r="J3062" s="2" t="s">
        <v>476</v>
      </c>
      <c r="K3062" s="2" t="s">
        <v>180</v>
      </c>
      <c r="L3062" s="2" t="s">
        <v>181</v>
      </c>
      <c r="M3062" s="2" t="s">
        <v>95</v>
      </c>
      <c r="N3062" s="3">
        <v>458.55</v>
      </c>
      <c r="O3062" s="3" t="s">
        <v>182</v>
      </c>
      <c r="P3062" s="4">
        <f>IF(O3062="吨",N3062*1000,IF(O3062="万立方米",N3062*10000,""))</f>
        <v>4585500.0</v>
      </c>
      <c r="Q3062" s="2" t="s">
        <v>183</v>
      </c>
      <c r="R3062" s="2" t="s">
        <v>184</v>
      </c>
      <c r="S3062" s="2" t="s">
        <v>204</v>
      </c>
      <c r="T3062" s="2" t="s">
        <v>75</v>
      </c>
      <c r="U3062" s="4">
        <f>0.005</f>
        <v>0.005</v>
      </c>
      <c r="V3062" s="2" t="s">
        <v>186</v>
      </c>
      <c r="W3062" s="2" t="s">
        <v>205</v>
      </c>
      <c r="X3062" s="2" t="s">
        <v>64</v>
      </c>
      <c r="Y3062" s="2" t="s">
        <v>65</v>
      </c>
      <c r="Z3062" s="2">
        <v>0</v>
      </c>
      <c r="AA3062" s="2"/>
      <c r="AB3062" s="2"/>
      <c r="AC3062" s="4">
        <f>P3062*U3062/1000000</f>
        <v>0.0229275</v>
      </c>
      <c r="AD3062" s="4">
        <f>AC3062*(1-Z3062/100)</f>
        <v>0.0229275</v>
      </c>
      <c r="AE3062" s="2" t="s">
        <v>66</v>
      </c>
      <c r="AF3062" s="2" t="s">
        <v>67</v>
      </c>
      <c r="AG3062" s="2"/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3730</v>
      </c>
      <c r="B3063" s="2" t="s">
        <v>3723</v>
      </c>
      <c r="C3063" s="2" t="s">
        <v>47</v>
      </c>
      <c r="D3063" s="2" t="s">
        <v>1018</v>
      </c>
      <c r="E3063" s="2" t="s">
        <v>227</v>
      </c>
      <c r="F3063" s="2" t="s">
        <v>228</v>
      </c>
      <c r="G3063" s="2" t="s">
        <v>179</v>
      </c>
      <c r="H3063" s="2" t="s">
        <v>243</v>
      </c>
      <c r="I3063" s="2" t="s">
        <v>53</v>
      </c>
      <c r="J3063" s="2" t="s">
        <v>476</v>
      </c>
      <c r="K3063" s="2" t="s">
        <v>180</v>
      </c>
      <c r="L3063" s="2" t="s">
        <v>181</v>
      </c>
      <c r="M3063" s="2" t="s">
        <v>100</v>
      </c>
      <c r="N3063" s="3">
        <v>458.55</v>
      </c>
      <c r="O3063" s="3" t="s">
        <v>182</v>
      </c>
      <c r="P3063" s="4">
        <f>IF(O3063="吨",N3063*1000,IF(O3063="万立方米",N3063*10000,""))</f>
        <v>4585500.0</v>
      </c>
      <c r="Q3063" s="2" t="s">
        <v>183</v>
      </c>
      <c r="R3063" s="2" t="s">
        <v>184</v>
      </c>
      <c r="S3063" s="2" t="s">
        <v>207</v>
      </c>
      <c r="T3063" s="2" t="s">
        <v>75</v>
      </c>
      <c r="U3063" s="4">
        <f>0.02</f>
        <v>0.02</v>
      </c>
      <c r="V3063" s="2" t="s">
        <v>186</v>
      </c>
      <c r="W3063" s="2" t="s">
        <v>208</v>
      </c>
      <c r="X3063" s="2" t="s">
        <v>64</v>
      </c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/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3731</v>
      </c>
      <c r="B3064" s="2" t="s">
        <v>3723</v>
      </c>
      <c r="C3064" s="2" t="s">
        <v>47</v>
      </c>
      <c r="D3064" s="2" t="s">
        <v>1018</v>
      </c>
      <c r="E3064" s="2" t="s">
        <v>227</v>
      </c>
      <c r="F3064" s="2" t="s">
        <v>228</v>
      </c>
      <c r="G3064" s="2" t="s">
        <v>179</v>
      </c>
      <c r="H3064" s="2" t="s">
        <v>243</v>
      </c>
      <c r="I3064" s="2"/>
      <c r="J3064" s="2"/>
      <c r="K3064" s="2"/>
      <c r="L3064" s="2"/>
      <c r="M3064" s="2" t="s">
        <v>104</v>
      </c>
      <c r="N3064" s="3"/>
      <c r="O3064" s="3"/>
      <c r="P3064" s="4">
        <v>0.0</v>
      </c>
      <c r="Q3064" s="2" t="s">
        <v>105</v>
      </c>
      <c r="R3064" s="2" t="s">
        <v>106</v>
      </c>
      <c r="S3064" s="2" t="s">
        <v>107</v>
      </c>
      <c r="T3064" s="2" t="s">
        <v>108</v>
      </c>
      <c r="U3064" s="4">
        <f>0.0</f>
        <v>0.0</v>
      </c>
      <c r="V3064" s="2" t="s">
        <v>109</v>
      </c>
      <c r="W3064" s="2" t="s">
        <v>110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134</v>
      </c>
      <c r="AH3064" s="2" t="s">
        <v>69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3732</v>
      </c>
      <c r="B3065" s="2" t="s">
        <v>3733</v>
      </c>
      <c r="C3065" s="2" t="s">
        <v>47</v>
      </c>
      <c r="D3065" s="2" t="s">
        <v>606</v>
      </c>
      <c r="E3065" s="2" t="s">
        <v>412</v>
      </c>
      <c r="F3065" s="2" t="s">
        <v>228</v>
      </c>
      <c r="G3065" s="2" t="s">
        <v>117</v>
      </c>
      <c r="H3065" s="2" t="s">
        <v>243</v>
      </c>
      <c r="I3065" s="2" t="s">
        <v>53</v>
      </c>
      <c r="J3065" s="2" t="s">
        <v>230</v>
      </c>
      <c r="K3065" s="2" t="s">
        <v>55</v>
      </c>
      <c r="L3065" s="2" t="s">
        <v>51</v>
      </c>
      <c r="M3065" s="2" t="s">
        <v>56</v>
      </c>
      <c r="N3065" s="3">
        <v>221486.333</v>
      </c>
      <c r="O3065" s="3" t="s">
        <v>57</v>
      </c>
      <c r="P3065" s="4">
        <f>IF(O3065="吨",N3065*1000,IF(O3065="万立方米",N3065*10000,""))</f>
        <v>221486333.0</v>
      </c>
      <c r="Q3065" s="2" t="s">
        <v>58</v>
      </c>
      <c r="R3065" s="2" t="s">
        <v>59</v>
      </c>
      <c r="S3065" s="2" t="s">
        <v>60</v>
      </c>
      <c r="T3065" s="2" t="s">
        <v>61</v>
      </c>
      <c r="U3065" s="4">
        <f>0.06</f>
        <v>0.06</v>
      </c>
      <c r="V3065" s="2" t="s">
        <v>62</v>
      </c>
      <c r="W3065" s="2" t="s">
        <v>63</v>
      </c>
      <c r="X3065" s="2" t="s">
        <v>64</v>
      </c>
      <c r="Y3065" s="2" t="s">
        <v>65</v>
      </c>
      <c r="Z3065" s="2">
        <v>0</v>
      </c>
      <c r="AA3065" s="2"/>
      <c r="AB3065" s="2"/>
      <c r="AC3065" s="4">
        <f>P3065*U3065/1000000</f>
        <v>13.289179979999998</v>
      </c>
      <c r="AD3065" s="4">
        <f>AC3065*(1-Z3065/100)</f>
        <v>13.289179979999998</v>
      </c>
      <c r="AE3065" s="2" t="s">
        <v>66</v>
      </c>
      <c r="AF3065" s="2" t="s">
        <v>67</v>
      </c>
      <c r="AG3065" s="2" t="s">
        <v>68</v>
      </c>
      <c r="AH3065" s="2" t="s">
        <v>69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3734</v>
      </c>
      <c r="B3066" s="2" t="s">
        <v>3733</v>
      </c>
      <c r="C3066" s="2" t="s">
        <v>47</v>
      </c>
      <c r="D3066" s="2" t="s">
        <v>606</v>
      </c>
      <c r="E3066" s="2" t="s">
        <v>412</v>
      </c>
      <c r="F3066" s="2" t="s">
        <v>228</v>
      </c>
      <c r="G3066" s="2" t="s">
        <v>117</v>
      </c>
      <c r="H3066" s="2" t="s">
        <v>243</v>
      </c>
      <c r="I3066" s="2" t="s">
        <v>53</v>
      </c>
      <c r="J3066" s="2" t="s">
        <v>230</v>
      </c>
      <c r="K3066" s="2" t="s">
        <v>55</v>
      </c>
      <c r="L3066" s="2" t="s">
        <v>51</v>
      </c>
      <c r="M3066" s="2" t="s">
        <v>73</v>
      </c>
      <c r="N3066" s="3">
        <v>221486.333</v>
      </c>
      <c r="O3066" s="3" t="s">
        <v>57</v>
      </c>
      <c r="P3066" s="4">
        <f>IF(O3066="吨",N3066*1000,IF(O3066="万立方米",N3066*10000,""))</f>
        <v>221486333.0</v>
      </c>
      <c r="Q3066" s="2" t="s">
        <v>58</v>
      </c>
      <c r="R3066" s="2" t="s">
        <v>59</v>
      </c>
      <c r="S3066" s="2" t="s">
        <v>74</v>
      </c>
      <c r="T3066" s="2" t="s">
        <v>75</v>
      </c>
      <c r="U3066" s="4">
        <f>1.5</f>
        <v>1.5</v>
      </c>
      <c r="V3066" s="2" t="s">
        <v>62</v>
      </c>
      <c r="W3066" s="2" t="s">
        <v>76</v>
      </c>
      <c r="X3066" s="2" t="s">
        <v>64</v>
      </c>
      <c r="Y3066" s="2" t="s">
        <v>65</v>
      </c>
      <c r="Z3066" s="2">
        <v>0</v>
      </c>
      <c r="AA3066" s="2"/>
      <c r="AB3066" s="2"/>
      <c r="AC3066" s="4">
        <f>P3066*U3066/1000000</f>
        <v>332.2294995</v>
      </c>
      <c r="AD3066" s="4">
        <f>AC3066*(1-Z3066/100)</f>
        <v>332.2294995</v>
      </c>
      <c r="AE3066" s="2" t="s">
        <v>66</v>
      </c>
      <c r="AF3066" s="2" t="s">
        <v>67</v>
      </c>
      <c r="AG3066" s="2" t="s">
        <v>68</v>
      </c>
      <c r="AH3066" s="2" t="s">
        <v>69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3735</v>
      </c>
      <c r="B3067" s="2" t="s">
        <v>3733</v>
      </c>
      <c r="C3067" s="2" t="s">
        <v>47</v>
      </c>
      <c r="D3067" s="2" t="s">
        <v>606</v>
      </c>
      <c r="E3067" s="2" t="s">
        <v>412</v>
      </c>
      <c r="F3067" s="2" t="s">
        <v>228</v>
      </c>
      <c r="G3067" s="2" t="s">
        <v>117</v>
      </c>
      <c r="H3067" s="2" t="s">
        <v>243</v>
      </c>
      <c r="I3067" s="2" t="s">
        <v>53</v>
      </c>
      <c r="J3067" s="2" t="s">
        <v>230</v>
      </c>
      <c r="K3067" s="2" t="s">
        <v>55</v>
      </c>
      <c r="L3067" s="2" t="s">
        <v>51</v>
      </c>
      <c r="M3067" s="2" t="s">
        <v>78</v>
      </c>
      <c r="N3067" s="3">
        <v>221486.333</v>
      </c>
      <c r="O3067" s="3" t="s">
        <v>57</v>
      </c>
      <c r="P3067" s="4">
        <f>IF(O3067="吨",N3067*1000,IF(O3067="万立方米",N3067*10000,""))</f>
        <v>221486333.0</v>
      </c>
      <c r="Q3067" s="2" t="s">
        <v>58</v>
      </c>
      <c r="R3067" s="2" t="s">
        <v>59</v>
      </c>
      <c r="S3067" s="2" t="s">
        <v>79</v>
      </c>
      <c r="T3067" s="2" t="s">
        <v>75</v>
      </c>
      <c r="U3067" s="4">
        <f>6.0</f>
        <v>6.0</v>
      </c>
      <c r="V3067" s="2" t="s">
        <v>62</v>
      </c>
      <c r="W3067" s="2" t="s">
        <v>80</v>
      </c>
      <c r="X3067" s="2" t="s">
        <v>64</v>
      </c>
      <c r="Y3067" s="2" t="s">
        <v>65</v>
      </c>
      <c r="Z3067" s="2">
        <v>0</v>
      </c>
      <c r="AA3067" s="2"/>
      <c r="AB3067" s="2"/>
      <c r="AC3067" s="4">
        <f>P3067*U3067/1000000</f>
        <v>1328.917998</v>
      </c>
      <c r="AD3067" s="4">
        <f>AC3067*(1-Z3067/100)</f>
        <v>1328.917998</v>
      </c>
      <c r="AE3067" s="2" t="s">
        <v>66</v>
      </c>
      <c r="AF3067" s="2" t="s">
        <v>67</v>
      </c>
      <c r="AG3067" s="2" t="s">
        <v>68</v>
      </c>
      <c r="AH3067" s="2" t="s">
        <v>69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3736</v>
      </c>
      <c r="B3068" s="2" t="s">
        <v>3733</v>
      </c>
      <c r="C3068" s="2" t="s">
        <v>47</v>
      </c>
      <c r="D3068" s="2" t="s">
        <v>606</v>
      </c>
      <c r="E3068" s="2" t="s">
        <v>412</v>
      </c>
      <c r="F3068" s="2" t="s">
        <v>228</v>
      </c>
      <c r="G3068" s="2" t="s">
        <v>117</v>
      </c>
      <c r="H3068" s="2" t="s">
        <v>243</v>
      </c>
      <c r="I3068" s="2" t="s">
        <v>53</v>
      </c>
      <c r="J3068" s="2" t="s">
        <v>230</v>
      </c>
      <c r="K3068" s="2" t="s">
        <v>55</v>
      </c>
      <c r="L3068" s="2" t="s">
        <v>51</v>
      </c>
      <c r="M3068" s="2" t="s">
        <v>82</v>
      </c>
      <c r="N3068" s="3">
        <v>221486.333</v>
      </c>
      <c r="O3068" s="3" t="s">
        <v>57</v>
      </c>
      <c r="P3068" s="4">
        <f>IF(O3068="吨",N3068*1000,IF(O3068="万立方米",N3068*10000,""))</f>
        <v>221486333.0</v>
      </c>
      <c r="Q3068" s="2" t="s">
        <v>58</v>
      </c>
      <c r="R3068" s="2" t="s">
        <v>59</v>
      </c>
      <c r="S3068" s="2" t="s">
        <v>83</v>
      </c>
      <c r="T3068" s="2" t="s">
        <v>61</v>
      </c>
      <c r="U3068" s="4">
        <f>0.35</f>
        <v>0.35</v>
      </c>
      <c r="V3068" s="2" t="s">
        <v>62</v>
      </c>
      <c r="W3068" s="2" t="s">
        <v>84</v>
      </c>
      <c r="X3068" s="2" t="s">
        <v>64</v>
      </c>
      <c r="Y3068" s="2" t="s">
        <v>65</v>
      </c>
      <c r="Z3068" s="2">
        <v>0</v>
      </c>
      <c r="AA3068" s="2"/>
      <c r="AB3068" s="2"/>
      <c r="AC3068" s="4">
        <f>P3068*U3068/1000000</f>
        <v>77.52021655</v>
      </c>
      <c r="AD3068" s="4">
        <f>AC3068*(1-Z3068/100)</f>
        <v>77.52021655</v>
      </c>
      <c r="AE3068" s="2" t="s">
        <v>66</v>
      </c>
      <c r="AF3068" s="2" t="s">
        <v>67</v>
      </c>
      <c r="AG3068" s="2" t="s">
        <v>68</v>
      </c>
      <c r="AH3068" s="2" t="s">
        <v>69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3737</v>
      </c>
      <c r="B3069" s="2" t="s">
        <v>3733</v>
      </c>
      <c r="C3069" s="2" t="s">
        <v>47</v>
      </c>
      <c r="D3069" s="2" t="s">
        <v>606</v>
      </c>
      <c r="E3069" s="2" t="s">
        <v>412</v>
      </c>
      <c r="F3069" s="2" t="s">
        <v>228</v>
      </c>
      <c r="G3069" s="2" t="s">
        <v>117</v>
      </c>
      <c r="H3069" s="2" t="s">
        <v>243</v>
      </c>
      <c r="I3069" s="2" t="s">
        <v>53</v>
      </c>
      <c r="J3069" s="2" t="s">
        <v>230</v>
      </c>
      <c r="K3069" s="2" t="s">
        <v>55</v>
      </c>
      <c r="L3069" s="2" t="s">
        <v>51</v>
      </c>
      <c r="M3069" s="2" t="s">
        <v>86</v>
      </c>
      <c r="N3069" s="3">
        <v>221486.333</v>
      </c>
      <c r="O3069" s="3" t="s">
        <v>57</v>
      </c>
      <c r="P3069" s="4">
        <f>IF(O3069="吨",N3069*1000,IF(O3069="万立方米",N3069*10000,""))</f>
        <v>221486333.0</v>
      </c>
      <c r="Q3069" s="2" t="s">
        <v>58</v>
      </c>
      <c r="R3069" s="2" t="s">
        <v>59</v>
      </c>
      <c r="S3069" s="2" t="s">
        <v>87</v>
      </c>
      <c r="T3069" s="2" t="s">
        <v>88</v>
      </c>
      <c r="U3069" s="4">
        <f>0.75</f>
        <v>0.75</v>
      </c>
      <c r="V3069" s="2" t="s">
        <v>62</v>
      </c>
      <c r="W3069" s="2" t="s">
        <v>89</v>
      </c>
      <c r="X3069" s="2" t="s">
        <v>64</v>
      </c>
      <c r="Y3069" s="2" t="s">
        <v>65</v>
      </c>
      <c r="Z3069" s="2">
        <v>0</v>
      </c>
      <c r="AA3069" s="2"/>
      <c r="AB3069" s="2"/>
      <c r="AC3069" s="4">
        <f>P3069*U3069/1000000</f>
        <v>166.11474975</v>
      </c>
      <c r="AD3069" s="4">
        <f>AC3070*(1-AA3069/100)+(AC3069-AC3070)*(1-AB3069/100)</f>
        <v>166.11474975</v>
      </c>
      <c r="AE3069" s="2" t="s">
        <v>66</v>
      </c>
      <c r="AF3069" s="2" t="s">
        <v>67</v>
      </c>
      <c r="AG3069" s="2" t="s">
        <v>68</v>
      </c>
      <c r="AH3069" s="2" t="s">
        <v>69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3738</v>
      </c>
      <c r="B3070" s="2" t="s">
        <v>3733</v>
      </c>
      <c r="C3070" s="2" t="s">
        <v>47</v>
      </c>
      <c r="D3070" s="2" t="s">
        <v>606</v>
      </c>
      <c r="E3070" s="2" t="s">
        <v>412</v>
      </c>
      <c r="F3070" s="2" t="s">
        <v>228</v>
      </c>
      <c r="G3070" s="2" t="s">
        <v>117</v>
      </c>
      <c r="H3070" s="2" t="s">
        <v>243</v>
      </c>
      <c r="I3070" s="2" t="s">
        <v>53</v>
      </c>
      <c r="J3070" s="2" t="s">
        <v>230</v>
      </c>
      <c r="K3070" s="2" t="s">
        <v>55</v>
      </c>
      <c r="L3070" s="2" t="s">
        <v>51</v>
      </c>
      <c r="M3070" s="2" t="s">
        <v>91</v>
      </c>
      <c r="N3070" s="3">
        <v>221486.333</v>
      </c>
      <c r="O3070" s="3" t="s">
        <v>57</v>
      </c>
      <c r="P3070" s="4">
        <f>IF(O3070="吨",N3070*1000,IF(O3070="万立方米",N3070*10000,""))</f>
        <v>221486333.0</v>
      </c>
      <c r="Q3070" s="2" t="s">
        <v>58</v>
      </c>
      <c r="R3070" s="2" t="s">
        <v>59</v>
      </c>
      <c r="S3070" s="2" t="s">
        <v>92</v>
      </c>
      <c r="T3070" s="2" t="s">
        <v>88</v>
      </c>
      <c r="U3070" s="4">
        <f>0.75</f>
        <v>0.75</v>
      </c>
      <c r="V3070" s="2" t="s">
        <v>62</v>
      </c>
      <c r="W3070" s="2" t="s">
        <v>93</v>
      </c>
      <c r="X3070" s="2" t="s">
        <v>64</v>
      </c>
      <c r="Y3070" s="2" t="s">
        <v>65</v>
      </c>
      <c r="Z3070" s="2">
        <v>0</v>
      </c>
      <c r="AA3070" s="2"/>
      <c r="AB3070" s="2"/>
      <c r="AC3070" s="4">
        <f>P3070*U3070/1000000</f>
        <v>166.11474975</v>
      </c>
      <c r="AD3070" s="4">
        <f>AC3070*(1-Z3070/100)</f>
        <v>166.11474975</v>
      </c>
      <c r="AE3070" s="2" t="s">
        <v>66</v>
      </c>
      <c r="AF3070" s="2" t="s">
        <v>67</v>
      </c>
      <c r="AG3070" s="2" t="s">
        <v>68</v>
      </c>
      <c r="AH3070" s="2" t="s">
        <v>69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3739</v>
      </c>
      <c r="B3071" s="2" t="s">
        <v>3733</v>
      </c>
      <c r="C3071" s="2" t="s">
        <v>47</v>
      </c>
      <c r="D3071" s="2" t="s">
        <v>606</v>
      </c>
      <c r="E3071" s="2" t="s">
        <v>412</v>
      </c>
      <c r="F3071" s="2" t="s">
        <v>228</v>
      </c>
      <c r="G3071" s="2" t="s">
        <v>117</v>
      </c>
      <c r="H3071" s="2" t="s">
        <v>243</v>
      </c>
      <c r="I3071" s="2" t="s">
        <v>53</v>
      </c>
      <c r="J3071" s="2" t="s">
        <v>230</v>
      </c>
      <c r="K3071" s="2" t="s">
        <v>55</v>
      </c>
      <c r="L3071" s="2" t="s">
        <v>51</v>
      </c>
      <c r="M3071" s="2" t="s">
        <v>95</v>
      </c>
      <c r="N3071" s="3">
        <v>221486.333</v>
      </c>
      <c r="O3071" s="3" t="s">
        <v>57</v>
      </c>
      <c r="P3071" s="4">
        <f>IF(O3071="吨",N3071*1000,IF(O3071="万立方米",N3071*10000,""))</f>
        <v>221486333.0</v>
      </c>
      <c r="Q3071" s="2" t="s">
        <v>58</v>
      </c>
      <c r="R3071" s="2" t="s">
        <v>59</v>
      </c>
      <c r="S3071" s="2" t="s">
        <v>96</v>
      </c>
      <c r="T3071" s="2" t="s">
        <v>97</v>
      </c>
      <c r="U3071" s="4">
        <f>1.7</f>
        <v>1.7</v>
      </c>
      <c r="V3071" s="2" t="s">
        <v>62</v>
      </c>
      <c r="W3071" s="2" t="s">
        <v>98</v>
      </c>
      <c r="X3071" s="2" t="s">
        <v>64</v>
      </c>
      <c r="Y3071" s="2" t="s">
        <v>65</v>
      </c>
      <c r="Z3071" s="2">
        <v>0</v>
      </c>
      <c r="AA3071" s="2"/>
      <c r="AB3071" s="2"/>
      <c r="AC3071" s="4">
        <f>P3071*U3071/1000000</f>
        <v>376.5267661</v>
      </c>
      <c r="AD3071" s="4">
        <f>AC3071*(1-Z3071/100)</f>
        <v>376.5267661</v>
      </c>
      <c r="AE3071" s="2" t="s">
        <v>66</v>
      </c>
      <c r="AF3071" s="2" t="s">
        <v>67</v>
      </c>
      <c r="AG3071" s="2" t="s">
        <v>68</v>
      </c>
      <c r="AH3071" s="2" t="s">
        <v>69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3740</v>
      </c>
      <c r="B3072" s="2" t="s">
        <v>3733</v>
      </c>
      <c r="C3072" s="2" t="s">
        <v>47</v>
      </c>
      <c r="D3072" s="2" t="s">
        <v>606</v>
      </c>
      <c r="E3072" s="2" t="s">
        <v>412</v>
      </c>
      <c r="F3072" s="2" t="s">
        <v>228</v>
      </c>
      <c r="G3072" s="2" t="s">
        <v>117</v>
      </c>
      <c r="H3072" s="2" t="s">
        <v>243</v>
      </c>
      <c r="I3072" s="2" t="s">
        <v>53</v>
      </c>
      <c r="J3072" s="2" t="s">
        <v>230</v>
      </c>
      <c r="K3072" s="2" t="s">
        <v>55</v>
      </c>
      <c r="L3072" s="2" t="s">
        <v>51</v>
      </c>
      <c r="M3072" s="2" t="s">
        <v>100</v>
      </c>
      <c r="N3072" s="3">
        <v>221486.333</v>
      </c>
      <c r="O3072" s="3" t="s">
        <v>57</v>
      </c>
      <c r="P3072" s="4">
        <f>IF(O3072="吨",N3072*1000,IF(O3072="万立方米",N3072*10000,""))</f>
        <v>221486333.0</v>
      </c>
      <c r="Q3072" s="2" t="s">
        <v>58</v>
      </c>
      <c r="R3072" s="2" t="s">
        <v>59</v>
      </c>
      <c r="S3072" s="2" t="s">
        <v>101</v>
      </c>
      <c r="T3072" s="2" t="s">
        <v>75</v>
      </c>
      <c r="U3072" s="4">
        <f>0.12</f>
        <v>0.12</v>
      </c>
      <c r="V3072" s="2" t="s">
        <v>62</v>
      </c>
      <c r="W3072" s="2" t="s">
        <v>102</v>
      </c>
      <c r="X3072" s="2" t="s">
        <v>64</v>
      </c>
      <c r="Y3072" s="2" t="s">
        <v>65</v>
      </c>
      <c r="Z3072" s="2">
        <v>0</v>
      </c>
      <c r="AA3072" s="2"/>
      <c r="AB3072" s="2"/>
      <c r="AC3072" s="4">
        <f>P3072*U3072/1000000</f>
        <v>26.578359959999997</v>
      </c>
      <c r="AD3072" s="4">
        <f>AC3072*(1-Z3072/100)</f>
        <v>26.578359959999997</v>
      </c>
      <c r="AE3072" s="2" t="s">
        <v>66</v>
      </c>
      <c r="AF3072" s="2" t="s">
        <v>67</v>
      </c>
      <c r="AG3072" s="2" t="s">
        <v>68</v>
      </c>
      <c r="AH3072" s="2" t="s">
        <v>69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3741</v>
      </c>
      <c r="B3073" s="2" t="s">
        <v>3733</v>
      </c>
      <c r="C3073" s="2" t="s">
        <v>47</v>
      </c>
      <c r="D3073" s="2" t="s">
        <v>606</v>
      </c>
      <c r="E3073" s="2" t="s">
        <v>412</v>
      </c>
      <c r="F3073" s="2" t="s">
        <v>228</v>
      </c>
      <c r="G3073" s="2" t="s">
        <v>117</v>
      </c>
      <c r="H3073" s="2" t="s">
        <v>243</v>
      </c>
      <c r="I3073" s="2"/>
      <c r="J3073" s="2"/>
      <c r="K3073" s="2" t="s">
        <v>147</v>
      </c>
      <c r="L3073" s="2" t="s">
        <v>253</v>
      </c>
      <c r="M3073" s="2" t="s">
        <v>104</v>
      </c>
      <c r="N3073" s="3"/>
      <c r="O3073" s="3"/>
      <c r="P3073" s="2"/>
      <c r="Q3073" s="2" t="s">
        <v>105</v>
      </c>
      <c r="R3073" s="2" t="s">
        <v>106</v>
      </c>
      <c r="S3073" s="2" t="s">
        <v>107</v>
      </c>
      <c r="T3073" s="2" t="s">
        <v>108</v>
      </c>
      <c r="U3073" s="2"/>
      <c r="V3073" s="2" t="s">
        <v>109</v>
      </c>
      <c r="W3073" s="2" t="s">
        <v>110</v>
      </c>
      <c r="X3073" s="2"/>
      <c r="Y3073" s="2" t="s">
        <v>65</v>
      </c>
      <c r="Z3073" s="2">
        <v>0</v>
      </c>
      <c r="AA3073" s="2"/>
      <c r="AB3073" s="2"/>
      <c r="AC3073" s="2"/>
      <c r="AD3073" s="2"/>
      <c r="AE3073" s="2" t="s">
        <v>123</v>
      </c>
      <c r="AF3073" s="2" t="s">
        <v>222</v>
      </c>
      <c r="AG3073" s="2" t="s">
        <v>223</v>
      </c>
      <c r="AH3073" s="2" t="s">
        <v>69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3742</v>
      </c>
      <c r="B3074" s="2" t="s">
        <v>3743</v>
      </c>
      <c r="C3074" s="2" t="s">
        <v>47</v>
      </c>
      <c r="D3074" s="2" t="s">
        <v>3744</v>
      </c>
      <c r="E3074" s="2" t="s">
        <v>744</v>
      </c>
      <c r="F3074" s="2" t="s">
        <v>228</v>
      </c>
      <c r="G3074" s="2" t="s">
        <v>572</v>
      </c>
      <c r="H3074" s="2" t="s">
        <v>138</v>
      </c>
      <c r="I3074" s="2" t="s">
        <v>53</v>
      </c>
      <c r="J3074" s="2" t="s">
        <v>230</v>
      </c>
      <c r="K3074" s="2" t="s">
        <v>55</v>
      </c>
      <c r="L3074" s="2" t="s">
        <v>51</v>
      </c>
      <c r="M3074" s="2" t="s">
        <v>56</v>
      </c>
      <c r="N3074" s="3">
        <v>57848.73</v>
      </c>
      <c r="O3074" s="3" t="s">
        <v>57</v>
      </c>
      <c r="P3074" s="4">
        <f>IF(O3074="吨",N3074*1000,IF(O3074="万立方米",N3074*10000,""))</f>
        <v>57848730.0</v>
      </c>
      <c r="Q3074" s="2" t="s">
        <v>58</v>
      </c>
      <c r="R3074" s="2" t="s">
        <v>59</v>
      </c>
      <c r="S3074" s="2" t="s">
        <v>60</v>
      </c>
      <c r="T3074" s="2" t="s">
        <v>61</v>
      </c>
      <c r="U3074" s="4">
        <f>0.06</f>
        <v>0.06</v>
      </c>
      <c r="V3074" s="2" t="s">
        <v>62</v>
      </c>
      <c r="W3074" s="2" t="s">
        <v>63</v>
      </c>
      <c r="X3074" s="2" t="s">
        <v>64</v>
      </c>
      <c r="Y3074" s="2" t="s">
        <v>65</v>
      </c>
      <c r="Z3074" s="2">
        <v>0</v>
      </c>
      <c r="AA3074" s="2"/>
      <c r="AB3074" s="2"/>
      <c r="AC3074" s="4">
        <f>P3074*U3074/1000000</f>
        <v>3.4709238</v>
      </c>
      <c r="AD3074" s="4">
        <f>AC3074*(1-Z3074/100)</f>
        <v>3.4709238</v>
      </c>
      <c r="AE3074" s="2" t="s">
        <v>66</v>
      </c>
      <c r="AF3074" s="2" t="s">
        <v>67</v>
      </c>
      <c r="AG3074" s="2"/>
      <c r="AH3074" s="2" t="s">
        <v>69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3745</v>
      </c>
      <c r="B3075" s="2" t="s">
        <v>3743</v>
      </c>
      <c r="C3075" s="2" t="s">
        <v>47</v>
      </c>
      <c r="D3075" s="2" t="s">
        <v>3744</v>
      </c>
      <c r="E3075" s="2" t="s">
        <v>744</v>
      </c>
      <c r="F3075" s="2" t="s">
        <v>228</v>
      </c>
      <c r="G3075" s="2" t="s">
        <v>572</v>
      </c>
      <c r="H3075" s="2" t="s">
        <v>138</v>
      </c>
      <c r="I3075" s="2" t="s">
        <v>53</v>
      </c>
      <c r="J3075" s="2" t="s">
        <v>230</v>
      </c>
      <c r="K3075" s="2" t="s">
        <v>55</v>
      </c>
      <c r="L3075" s="2" t="s">
        <v>51</v>
      </c>
      <c r="M3075" s="2" t="s">
        <v>73</v>
      </c>
      <c r="N3075" s="3">
        <v>57848.73</v>
      </c>
      <c r="O3075" s="3" t="s">
        <v>57</v>
      </c>
      <c r="P3075" s="4">
        <f>IF(O3075="吨",N3075*1000,IF(O3075="万立方米",N3075*10000,""))</f>
        <v>57848730.0</v>
      </c>
      <c r="Q3075" s="2" t="s">
        <v>58</v>
      </c>
      <c r="R3075" s="2" t="s">
        <v>59</v>
      </c>
      <c r="S3075" s="2" t="s">
        <v>74</v>
      </c>
      <c r="T3075" s="2" t="s">
        <v>75</v>
      </c>
      <c r="U3075" s="4">
        <f>1.5</f>
        <v>1.5</v>
      </c>
      <c r="V3075" s="2" t="s">
        <v>62</v>
      </c>
      <c r="W3075" s="2" t="s">
        <v>76</v>
      </c>
      <c r="X3075" s="2" t="s">
        <v>64</v>
      </c>
      <c r="Y3075" s="2" t="s">
        <v>65</v>
      </c>
      <c r="Z3075" s="2">
        <v>0</v>
      </c>
      <c r="AA3075" s="2"/>
      <c r="AB3075" s="2"/>
      <c r="AC3075" s="4">
        <f>P3075*U3075/1000000</f>
        <v>86.773095</v>
      </c>
      <c r="AD3075" s="4">
        <f>AC3075*(1-Z3075/100)</f>
        <v>86.773095</v>
      </c>
      <c r="AE3075" s="2" t="s">
        <v>66</v>
      </c>
      <c r="AF3075" s="2" t="s">
        <v>67</v>
      </c>
      <c r="AG3075" s="2"/>
      <c r="AH3075" s="2" t="s">
        <v>69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3746</v>
      </c>
      <c r="B3076" s="2" t="s">
        <v>3743</v>
      </c>
      <c r="C3076" s="2" t="s">
        <v>47</v>
      </c>
      <c r="D3076" s="2" t="s">
        <v>3744</v>
      </c>
      <c r="E3076" s="2" t="s">
        <v>744</v>
      </c>
      <c r="F3076" s="2" t="s">
        <v>228</v>
      </c>
      <c r="G3076" s="2" t="s">
        <v>572</v>
      </c>
      <c r="H3076" s="2" t="s">
        <v>138</v>
      </c>
      <c r="I3076" s="2" t="s">
        <v>53</v>
      </c>
      <c r="J3076" s="2" t="s">
        <v>230</v>
      </c>
      <c r="K3076" s="2" t="s">
        <v>55</v>
      </c>
      <c r="L3076" s="2" t="s">
        <v>51</v>
      </c>
      <c r="M3076" s="2" t="s">
        <v>78</v>
      </c>
      <c r="N3076" s="3">
        <v>57848.73</v>
      </c>
      <c r="O3076" s="3" t="s">
        <v>57</v>
      </c>
      <c r="P3076" s="4">
        <f>IF(O3076="吨",N3076*1000,IF(O3076="万立方米",N3076*10000,""))</f>
        <v>57848730.0</v>
      </c>
      <c r="Q3076" s="2" t="s">
        <v>58</v>
      </c>
      <c r="R3076" s="2" t="s">
        <v>59</v>
      </c>
      <c r="S3076" s="2" t="s">
        <v>79</v>
      </c>
      <c r="T3076" s="2" t="s">
        <v>75</v>
      </c>
      <c r="U3076" s="4">
        <f>6.0</f>
        <v>6.0</v>
      </c>
      <c r="V3076" s="2" t="s">
        <v>62</v>
      </c>
      <c r="W3076" s="2" t="s">
        <v>80</v>
      </c>
      <c r="X3076" s="2" t="s">
        <v>64</v>
      </c>
      <c r="Y3076" s="2" t="s">
        <v>65</v>
      </c>
      <c r="Z3076" s="2">
        <v>0</v>
      </c>
      <c r="AA3076" s="2"/>
      <c r="AB3076" s="2"/>
      <c r="AC3076" s="4">
        <f>P3076*U3076/1000000</f>
        <v>347.09238</v>
      </c>
      <c r="AD3076" s="4">
        <f>AC3076*(1-Z3076/100)</f>
        <v>347.09238</v>
      </c>
      <c r="AE3076" s="2" t="s">
        <v>66</v>
      </c>
      <c r="AF3076" s="2" t="s">
        <v>67</v>
      </c>
      <c r="AG3076" s="2"/>
      <c r="AH3076" s="2" t="s">
        <v>69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3747</v>
      </c>
      <c r="B3077" s="2" t="s">
        <v>3743</v>
      </c>
      <c r="C3077" s="2" t="s">
        <v>47</v>
      </c>
      <c r="D3077" s="2" t="s">
        <v>3744</v>
      </c>
      <c r="E3077" s="2" t="s">
        <v>744</v>
      </c>
      <c r="F3077" s="2" t="s">
        <v>228</v>
      </c>
      <c r="G3077" s="2" t="s">
        <v>572</v>
      </c>
      <c r="H3077" s="2" t="s">
        <v>138</v>
      </c>
      <c r="I3077" s="2" t="s">
        <v>53</v>
      </c>
      <c r="J3077" s="2" t="s">
        <v>230</v>
      </c>
      <c r="K3077" s="2" t="s">
        <v>55</v>
      </c>
      <c r="L3077" s="2" t="s">
        <v>51</v>
      </c>
      <c r="M3077" s="2" t="s">
        <v>82</v>
      </c>
      <c r="N3077" s="3">
        <v>57848.73</v>
      </c>
      <c r="O3077" s="3" t="s">
        <v>57</v>
      </c>
      <c r="P3077" s="4">
        <f>IF(O3077="吨",N3077*1000,IF(O3077="万立方米",N3077*10000,""))</f>
        <v>57848730.0</v>
      </c>
      <c r="Q3077" s="2" t="s">
        <v>58</v>
      </c>
      <c r="R3077" s="2" t="s">
        <v>59</v>
      </c>
      <c r="S3077" s="2" t="s">
        <v>83</v>
      </c>
      <c r="T3077" s="2" t="s">
        <v>61</v>
      </c>
      <c r="U3077" s="4">
        <f>0.35</f>
        <v>0.35</v>
      </c>
      <c r="V3077" s="2" t="s">
        <v>62</v>
      </c>
      <c r="W3077" s="2" t="s">
        <v>84</v>
      </c>
      <c r="X3077" s="2" t="s">
        <v>64</v>
      </c>
      <c r="Y3077" s="2" t="s">
        <v>65</v>
      </c>
      <c r="Z3077" s="2">
        <v>0</v>
      </c>
      <c r="AA3077" s="2"/>
      <c r="AB3077" s="2"/>
      <c r="AC3077" s="4">
        <f>P3077*U3077/1000000</f>
        <v>20.2470555</v>
      </c>
      <c r="AD3077" s="4">
        <f>AC3077*(1-Z3077/100)</f>
        <v>20.2470555</v>
      </c>
      <c r="AE3077" s="2" t="s">
        <v>66</v>
      </c>
      <c r="AF3077" s="2" t="s">
        <v>67</v>
      </c>
      <c r="AG3077" s="2"/>
      <c r="AH3077" s="2" t="s">
        <v>69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3748</v>
      </c>
      <c r="B3078" s="2" t="s">
        <v>3743</v>
      </c>
      <c r="C3078" s="2" t="s">
        <v>47</v>
      </c>
      <c r="D3078" s="2" t="s">
        <v>3744</v>
      </c>
      <c r="E3078" s="2" t="s">
        <v>744</v>
      </c>
      <c r="F3078" s="2" t="s">
        <v>228</v>
      </c>
      <c r="G3078" s="2" t="s">
        <v>572</v>
      </c>
      <c r="H3078" s="2" t="s">
        <v>138</v>
      </c>
      <c r="I3078" s="2" t="s">
        <v>53</v>
      </c>
      <c r="J3078" s="2" t="s">
        <v>230</v>
      </c>
      <c r="K3078" s="2" t="s">
        <v>55</v>
      </c>
      <c r="L3078" s="2" t="s">
        <v>51</v>
      </c>
      <c r="M3078" s="2" t="s">
        <v>86</v>
      </c>
      <c r="N3078" s="3">
        <v>57848.73</v>
      </c>
      <c r="O3078" s="3" t="s">
        <v>57</v>
      </c>
      <c r="P3078" s="4">
        <f>IF(O3078="吨",N3078*1000,IF(O3078="万立方米",N3078*10000,""))</f>
        <v>57848730.0</v>
      </c>
      <c r="Q3078" s="2" t="s">
        <v>58</v>
      </c>
      <c r="R3078" s="2" t="s">
        <v>59</v>
      </c>
      <c r="S3078" s="2" t="s">
        <v>87</v>
      </c>
      <c r="T3078" s="2" t="s">
        <v>88</v>
      </c>
      <c r="U3078" s="4">
        <f>0.75</f>
        <v>0.75</v>
      </c>
      <c r="V3078" s="2" t="s">
        <v>62</v>
      </c>
      <c r="W3078" s="2" t="s">
        <v>89</v>
      </c>
      <c r="X3078" s="2" t="s">
        <v>64</v>
      </c>
      <c r="Y3078" s="2" t="s">
        <v>65</v>
      </c>
      <c r="Z3078" s="2">
        <v>0</v>
      </c>
      <c r="AA3078" s="2"/>
      <c r="AB3078" s="2"/>
      <c r="AC3078" s="4">
        <f>P3078*U3078/1000000</f>
        <v>43.3865475</v>
      </c>
      <c r="AD3078" s="4">
        <f>AC3079*(1-AA3078/100)+(AC3078-AC3079)*(1-AB3078/100)</f>
        <v>43.3865475</v>
      </c>
      <c r="AE3078" s="2" t="s">
        <v>66</v>
      </c>
      <c r="AF3078" s="2" t="s">
        <v>67</v>
      </c>
      <c r="AG3078" s="2"/>
      <c r="AH3078" s="2" t="s">
        <v>69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3749</v>
      </c>
      <c r="B3079" s="2" t="s">
        <v>3743</v>
      </c>
      <c r="C3079" s="2" t="s">
        <v>47</v>
      </c>
      <c r="D3079" s="2" t="s">
        <v>3744</v>
      </c>
      <c r="E3079" s="2" t="s">
        <v>744</v>
      </c>
      <c r="F3079" s="2" t="s">
        <v>228</v>
      </c>
      <c r="G3079" s="2" t="s">
        <v>572</v>
      </c>
      <c r="H3079" s="2" t="s">
        <v>138</v>
      </c>
      <c r="I3079" s="2" t="s">
        <v>53</v>
      </c>
      <c r="J3079" s="2" t="s">
        <v>230</v>
      </c>
      <c r="K3079" s="2" t="s">
        <v>55</v>
      </c>
      <c r="L3079" s="2" t="s">
        <v>51</v>
      </c>
      <c r="M3079" s="2" t="s">
        <v>91</v>
      </c>
      <c r="N3079" s="3">
        <v>57848.73</v>
      </c>
      <c r="O3079" s="3" t="s">
        <v>57</v>
      </c>
      <c r="P3079" s="4">
        <f>IF(O3079="吨",N3079*1000,IF(O3079="万立方米",N3079*10000,""))</f>
        <v>57848730.0</v>
      </c>
      <c r="Q3079" s="2" t="s">
        <v>58</v>
      </c>
      <c r="R3079" s="2" t="s">
        <v>59</v>
      </c>
      <c r="S3079" s="2" t="s">
        <v>92</v>
      </c>
      <c r="T3079" s="2" t="s">
        <v>88</v>
      </c>
      <c r="U3079" s="4">
        <f>0.75</f>
        <v>0.75</v>
      </c>
      <c r="V3079" s="2" t="s">
        <v>62</v>
      </c>
      <c r="W3079" s="2" t="s">
        <v>93</v>
      </c>
      <c r="X3079" s="2" t="s">
        <v>64</v>
      </c>
      <c r="Y3079" s="2" t="s">
        <v>65</v>
      </c>
      <c r="Z3079" s="2">
        <v>0</v>
      </c>
      <c r="AA3079" s="2"/>
      <c r="AB3079" s="2"/>
      <c r="AC3079" s="4">
        <f>P3079*U3079/1000000</f>
        <v>43.3865475</v>
      </c>
      <c r="AD3079" s="4">
        <f>AC3079*(1-Z3079/100)</f>
        <v>43.3865475</v>
      </c>
      <c r="AE3079" s="2" t="s">
        <v>66</v>
      </c>
      <c r="AF3079" s="2" t="s">
        <v>67</v>
      </c>
      <c r="AG3079" s="2"/>
      <c r="AH3079" s="2" t="s">
        <v>69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3750</v>
      </c>
      <c r="B3080" s="2" t="s">
        <v>3743</v>
      </c>
      <c r="C3080" s="2" t="s">
        <v>47</v>
      </c>
      <c r="D3080" s="2" t="s">
        <v>3744</v>
      </c>
      <c r="E3080" s="2" t="s">
        <v>744</v>
      </c>
      <c r="F3080" s="2" t="s">
        <v>228</v>
      </c>
      <c r="G3080" s="2" t="s">
        <v>572</v>
      </c>
      <c r="H3080" s="2" t="s">
        <v>138</v>
      </c>
      <c r="I3080" s="2" t="s">
        <v>53</v>
      </c>
      <c r="J3080" s="2" t="s">
        <v>230</v>
      </c>
      <c r="K3080" s="2" t="s">
        <v>55</v>
      </c>
      <c r="L3080" s="2" t="s">
        <v>51</v>
      </c>
      <c r="M3080" s="2" t="s">
        <v>95</v>
      </c>
      <c r="N3080" s="3">
        <v>57848.73</v>
      </c>
      <c r="O3080" s="3" t="s">
        <v>57</v>
      </c>
      <c r="P3080" s="4">
        <f>IF(O3080="吨",N3080*1000,IF(O3080="万立方米",N3080*10000,""))</f>
        <v>57848730.0</v>
      </c>
      <c r="Q3080" s="2" t="s">
        <v>58</v>
      </c>
      <c r="R3080" s="2" t="s">
        <v>59</v>
      </c>
      <c r="S3080" s="2" t="s">
        <v>96</v>
      </c>
      <c r="T3080" s="2" t="s">
        <v>97</v>
      </c>
      <c r="U3080" s="4">
        <f>1.7</f>
        <v>1.7</v>
      </c>
      <c r="V3080" s="2" t="s">
        <v>62</v>
      </c>
      <c r="W3080" s="2" t="s">
        <v>98</v>
      </c>
      <c r="X3080" s="2" t="s">
        <v>64</v>
      </c>
      <c r="Y3080" s="2" t="s">
        <v>65</v>
      </c>
      <c r="Z3080" s="2">
        <v>0</v>
      </c>
      <c r="AA3080" s="2"/>
      <c r="AB3080" s="2"/>
      <c r="AC3080" s="4">
        <f>P3080*U3080/1000000</f>
        <v>98.342841</v>
      </c>
      <c r="AD3080" s="4">
        <f>AC3080*(1-Z3080/100)</f>
        <v>98.342841</v>
      </c>
      <c r="AE3080" s="2" t="s">
        <v>66</v>
      </c>
      <c r="AF3080" s="2" t="s">
        <v>67</v>
      </c>
      <c r="AG3080" s="2"/>
      <c r="AH3080" s="2" t="s">
        <v>69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3751</v>
      </c>
      <c r="B3081" s="2" t="s">
        <v>3743</v>
      </c>
      <c r="C3081" s="2" t="s">
        <v>47</v>
      </c>
      <c r="D3081" s="2" t="s">
        <v>3744</v>
      </c>
      <c r="E3081" s="2" t="s">
        <v>744</v>
      </c>
      <c r="F3081" s="2" t="s">
        <v>228</v>
      </c>
      <c r="G3081" s="2" t="s">
        <v>572</v>
      </c>
      <c r="H3081" s="2" t="s">
        <v>138</v>
      </c>
      <c r="I3081" s="2" t="s">
        <v>53</v>
      </c>
      <c r="J3081" s="2" t="s">
        <v>230</v>
      </c>
      <c r="K3081" s="2" t="s">
        <v>55</v>
      </c>
      <c r="L3081" s="2" t="s">
        <v>51</v>
      </c>
      <c r="M3081" s="2" t="s">
        <v>100</v>
      </c>
      <c r="N3081" s="3">
        <v>57848.73</v>
      </c>
      <c r="O3081" s="3" t="s">
        <v>57</v>
      </c>
      <c r="P3081" s="4">
        <f>IF(O3081="吨",N3081*1000,IF(O3081="万立方米",N3081*10000,""))</f>
        <v>57848730.0</v>
      </c>
      <c r="Q3081" s="2" t="s">
        <v>58</v>
      </c>
      <c r="R3081" s="2" t="s">
        <v>59</v>
      </c>
      <c r="S3081" s="2" t="s">
        <v>101</v>
      </c>
      <c r="T3081" s="2" t="s">
        <v>75</v>
      </c>
      <c r="U3081" s="4">
        <f>0.12</f>
        <v>0.12</v>
      </c>
      <c r="V3081" s="2" t="s">
        <v>62</v>
      </c>
      <c r="W3081" s="2" t="s">
        <v>102</v>
      </c>
      <c r="X3081" s="2" t="s">
        <v>64</v>
      </c>
      <c r="Y3081" s="2" t="s">
        <v>65</v>
      </c>
      <c r="Z3081" s="2">
        <v>0</v>
      </c>
      <c r="AA3081" s="2"/>
      <c r="AB3081" s="2"/>
      <c r="AC3081" s="4">
        <f>P3081*U3081/1000000</f>
        <v>6.9418476</v>
      </c>
      <c r="AD3081" s="4">
        <f>AC3081*(1-Z3081/100)</f>
        <v>6.9418476</v>
      </c>
      <c r="AE3081" s="2" t="s">
        <v>66</v>
      </c>
      <c r="AF3081" s="2" t="s">
        <v>67</v>
      </c>
      <c r="AG3081" s="2"/>
      <c r="AH3081" s="2" t="s">
        <v>69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3752</v>
      </c>
      <c r="B3082" s="2" t="s">
        <v>3743</v>
      </c>
      <c r="C3082" s="2" t="s">
        <v>47</v>
      </c>
      <c r="D3082" s="2" t="s">
        <v>3744</v>
      </c>
      <c r="E3082" s="2" t="s">
        <v>744</v>
      </c>
      <c r="F3082" s="2" t="s">
        <v>228</v>
      </c>
      <c r="G3082" s="2" t="s">
        <v>572</v>
      </c>
      <c r="H3082" s="2" t="s">
        <v>138</v>
      </c>
      <c r="I3082" s="2" t="s">
        <v>161</v>
      </c>
      <c r="J3082" s="2" t="s">
        <v>279</v>
      </c>
      <c r="K3082" s="2" t="s">
        <v>55</v>
      </c>
      <c r="L3082" s="2" t="s">
        <v>51</v>
      </c>
      <c r="M3082" s="2" t="s">
        <v>56</v>
      </c>
      <c r="N3082" s="3">
        <v>52.455</v>
      </c>
      <c r="O3082" s="3" t="s">
        <v>57</v>
      </c>
      <c r="P3082" s="4">
        <f>IF(O3082="吨",N3082*1000,IF(O3082="万立方米",N3082*10000,""))</f>
        <v>52455.0</v>
      </c>
      <c r="Q3082" s="2" t="s">
        <v>58</v>
      </c>
      <c r="R3082" s="2" t="s">
        <v>59</v>
      </c>
      <c r="S3082" s="2" t="s">
        <v>60</v>
      </c>
      <c r="T3082" s="2" t="s">
        <v>61</v>
      </c>
      <c r="U3082" s="4">
        <f>0.06</f>
        <v>0.06</v>
      </c>
      <c r="V3082" s="2" t="s">
        <v>62</v>
      </c>
      <c r="W3082" s="2" t="s">
        <v>63</v>
      </c>
      <c r="X3082" s="2" t="s">
        <v>64</v>
      </c>
      <c r="Y3082" s="2" t="s">
        <v>65</v>
      </c>
      <c r="Z3082" s="2">
        <v>0</v>
      </c>
      <c r="AA3082" s="2"/>
      <c r="AB3082" s="2"/>
      <c r="AC3082" s="4">
        <f>P3082*U3082/1000000</f>
        <v>0.0031472999999999996</v>
      </c>
      <c r="AD3082" s="4">
        <f>AC3082*(1-Z3082/100)</f>
        <v>0.0031472999999999996</v>
      </c>
      <c r="AE3082" s="2" t="s">
        <v>66</v>
      </c>
      <c r="AF3082" s="2" t="s">
        <v>67</v>
      </c>
      <c r="AG3082" s="2"/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3753</v>
      </c>
      <c r="B3083" s="2" t="s">
        <v>3743</v>
      </c>
      <c r="C3083" s="2" t="s">
        <v>47</v>
      </c>
      <c r="D3083" s="2" t="s">
        <v>3744</v>
      </c>
      <c r="E3083" s="2" t="s">
        <v>744</v>
      </c>
      <c r="F3083" s="2" t="s">
        <v>228</v>
      </c>
      <c r="G3083" s="2" t="s">
        <v>572</v>
      </c>
      <c r="H3083" s="2" t="s">
        <v>138</v>
      </c>
      <c r="I3083" s="2" t="s">
        <v>161</v>
      </c>
      <c r="J3083" s="2" t="s">
        <v>279</v>
      </c>
      <c r="K3083" s="2" t="s">
        <v>55</v>
      </c>
      <c r="L3083" s="2" t="s">
        <v>51</v>
      </c>
      <c r="M3083" s="2" t="s">
        <v>73</v>
      </c>
      <c r="N3083" s="3">
        <v>52.455</v>
      </c>
      <c r="O3083" s="3" t="s">
        <v>57</v>
      </c>
      <c r="P3083" s="4">
        <f>IF(O3083="吨",N3083*1000,IF(O3083="万立方米",N3083*10000,""))</f>
        <v>52455.0</v>
      </c>
      <c r="Q3083" s="2" t="s">
        <v>58</v>
      </c>
      <c r="R3083" s="2" t="s">
        <v>59</v>
      </c>
      <c r="S3083" s="2" t="s">
        <v>74</v>
      </c>
      <c r="T3083" s="2" t="s">
        <v>75</v>
      </c>
      <c r="U3083" s="4">
        <f>1.5</f>
        <v>1.5</v>
      </c>
      <c r="V3083" s="2" t="s">
        <v>62</v>
      </c>
      <c r="W3083" s="2" t="s">
        <v>76</v>
      </c>
      <c r="X3083" s="2" t="s">
        <v>64</v>
      </c>
      <c r="Y3083" s="2" t="s">
        <v>65</v>
      </c>
      <c r="Z3083" s="2">
        <v>0</v>
      </c>
      <c r="AA3083" s="2"/>
      <c r="AB3083" s="2"/>
      <c r="AC3083" s="4">
        <f>P3083*U3083/1000000</f>
        <v>0.0786825</v>
      </c>
      <c r="AD3083" s="4">
        <f>AC3083*(1-Z3083/100)</f>
        <v>0.0786825</v>
      </c>
      <c r="AE3083" s="2" t="s">
        <v>66</v>
      </c>
      <c r="AF3083" s="2" t="s">
        <v>67</v>
      </c>
      <c r="AG3083" s="2"/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3754</v>
      </c>
      <c r="B3084" s="2" t="s">
        <v>3743</v>
      </c>
      <c r="C3084" s="2" t="s">
        <v>47</v>
      </c>
      <c r="D3084" s="2" t="s">
        <v>3744</v>
      </c>
      <c r="E3084" s="2" t="s">
        <v>744</v>
      </c>
      <c r="F3084" s="2" t="s">
        <v>228</v>
      </c>
      <c r="G3084" s="2" t="s">
        <v>572</v>
      </c>
      <c r="H3084" s="2" t="s">
        <v>138</v>
      </c>
      <c r="I3084" s="2" t="s">
        <v>161</v>
      </c>
      <c r="J3084" s="2" t="s">
        <v>279</v>
      </c>
      <c r="K3084" s="2" t="s">
        <v>55</v>
      </c>
      <c r="L3084" s="2" t="s">
        <v>51</v>
      </c>
      <c r="M3084" s="2" t="s">
        <v>78</v>
      </c>
      <c r="N3084" s="3">
        <v>52.455</v>
      </c>
      <c r="O3084" s="3" t="s">
        <v>57</v>
      </c>
      <c r="P3084" s="4">
        <f>IF(O3084="吨",N3084*1000,IF(O3084="万立方米",N3084*10000,""))</f>
        <v>52455.0</v>
      </c>
      <c r="Q3084" s="2" t="s">
        <v>58</v>
      </c>
      <c r="R3084" s="2" t="s">
        <v>59</v>
      </c>
      <c r="S3084" s="2" t="s">
        <v>79</v>
      </c>
      <c r="T3084" s="2" t="s">
        <v>75</v>
      </c>
      <c r="U3084" s="4">
        <f>6.0</f>
        <v>6.0</v>
      </c>
      <c r="V3084" s="2" t="s">
        <v>62</v>
      </c>
      <c r="W3084" s="2" t="s">
        <v>80</v>
      </c>
      <c r="X3084" s="2" t="s">
        <v>64</v>
      </c>
      <c r="Y3084" s="2" t="s">
        <v>65</v>
      </c>
      <c r="Z3084" s="2">
        <v>0</v>
      </c>
      <c r="AA3084" s="2"/>
      <c r="AB3084" s="2"/>
      <c r="AC3084" s="4">
        <f>P3084*U3084/1000000</f>
        <v>0.31473</v>
      </c>
      <c r="AD3084" s="4">
        <f>AC3084*(1-Z3084/100)</f>
        <v>0.31473</v>
      </c>
      <c r="AE3084" s="2" t="s">
        <v>66</v>
      </c>
      <c r="AF3084" s="2" t="s">
        <v>67</v>
      </c>
      <c r="AG3084" s="2"/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3755</v>
      </c>
      <c r="B3085" s="2" t="s">
        <v>3743</v>
      </c>
      <c r="C3085" s="2" t="s">
        <v>47</v>
      </c>
      <c r="D3085" s="2" t="s">
        <v>3744</v>
      </c>
      <c r="E3085" s="2" t="s">
        <v>744</v>
      </c>
      <c r="F3085" s="2" t="s">
        <v>228</v>
      </c>
      <c r="G3085" s="2" t="s">
        <v>572</v>
      </c>
      <c r="H3085" s="2" t="s">
        <v>138</v>
      </c>
      <c r="I3085" s="2" t="s">
        <v>161</v>
      </c>
      <c r="J3085" s="2" t="s">
        <v>279</v>
      </c>
      <c r="K3085" s="2" t="s">
        <v>55</v>
      </c>
      <c r="L3085" s="2" t="s">
        <v>51</v>
      </c>
      <c r="M3085" s="2" t="s">
        <v>82</v>
      </c>
      <c r="N3085" s="3">
        <v>52.455</v>
      </c>
      <c r="O3085" s="3" t="s">
        <v>57</v>
      </c>
      <c r="P3085" s="4">
        <f>IF(O3085="吨",N3085*1000,IF(O3085="万立方米",N3085*10000,""))</f>
        <v>52455.0</v>
      </c>
      <c r="Q3085" s="2" t="s">
        <v>58</v>
      </c>
      <c r="R3085" s="2" t="s">
        <v>59</v>
      </c>
      <c r="S3085" s="2" t="s">
        <v>83</v>
      </c>
      <c r="T3085" s="2" t="s">
        <v>61</v>
      </c>
      <c r="U3085" s="4">
        <f>0.35</f>
        <v>0.35</v>
      </c>
      <c r="V3085" s="2" t="s">
        <v>62</v>
      </c>
      <c r="W3085" s="2" t="s">
        <v>84</v>
      </c>
      <c r="X3085" s="2" t="s">
        <v>64</v>
      </c>
      <c r="Y3085" s="2" t="s">
        <v>65</v>
      </c>
      <c r="Z3085" s="2">
        <v>0</v>
      </c>
      <c r="AA3085" s="2"/>
      <c r="AB3085" s="2"/>
      <c r="AC3085" s="4">
        <f>P3085*U3085/1000000</f>
        <v>0.01835925</v>
      </c>
      <c r="AD3085" s="4">
        <f>AC3085*(1-Z3085/100)</f>
        <v>0.01835925</v>
      </c>
      <c r="AE3085" s="2" t="s">
        <v>66</v>
      </c>
      <c r="AF3085" s="2" t="s">
        <v>67</v>
      </c>
      <c r="AG3085" s="2"/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3756</v>
      </c>
      <c r="B3086" s="2" t="s">
        <v>3743</v>
      </c>
      <c r="C3086" s="2" t="s">
        <v>47</v>
      </c>
      <c r="D3086" s="2" t="s">
        <v>3744</v>
      </c>
      <c r="E3086" s="2" t="s">
        <v>744</v>
      </c>
      <c r="F3086" s="2" t="s">
        <v>228</v>
      </c>
      <c r="G3086" s="2" t="s">
        <v>572</v>
      </c>
      <c r="H3086" s="2" t="s">
        <v>138</v>
      </c>
      <c r="I3086" s="2" t="s">
        <v>161</v>
      </c>
      <c r="J3086" s="2" t="s">
        <v>279</v>
      </c>
      <c r="K3086" s="2" t="s">
        <v>55</v>
      </c>
      <c r="L3086" s="2" t="s">
        <v>51</v>
      </c>
      <c r="M3086" s="2" t="s">
        <v>86</v>
      </c>
      <c r="N3086" s="3">
        <v>52.455</v>
      </c>
      <c r="O3086" s="3" t="s">
        <v>57</v>
      </c>
      <c r="P3086" s="4">
        <f>IF(O3086="吨",N3086*1000,IF(O3086="万立方米",N3086*10000,""))</f>
        <v>52455.0</v>
      </c>
      <c r="Q3086" s="2" t="s">
        <v>58</v>
      </c>
      <c r="R3086" s="2" t="s">
        <v>59</v>
      </c>
      <c r="S3086" s="2" t="s">
        <v>87</v>
      </c>
      <c r="T3086" s="2" t="s">
        <v>88</v>
      </c>
      <c r="U3086" s="4">
        <f>0.75</f>
        <v>0.75</v>
      </c>
      <c r="V3086" s="2" t="s">
        <v>62</v>
      </c>
      <c r="W3086" s="2" t="s">
        <v>89</v>
      </c>
      <c r="X3086" s="2" t="s">
        <v>64</v>
      </c>
      <c r="Y3086" s="2" t="s">
        <v>65</v>
      </c>
      <c r="Z3086" s="2">
        <v>0</v>
      </c>
      <c r="AA3086" s="2"/>
      <c r="AB3086" s="2"/>
      <c r="AC3086" s="4">
        <f>P3086*U3086/1000000</f>
        <v>0.03934125</v>
      </c>
      <c r="AD3086" s="4">
        <f>AC3087*(1-AA3086/100)+(AC3086-AC3087)*(1-AB3086/100)</f>
        <v>0.03934125</v>
      </c>
      <c r="AE3086" s="2" t="s">
        <v>66</v>
      </c>
      <c r="AF3086" s="2" t="s">
        <v>67</v>
      </c>
      <c r="AG3086" s="2"/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3757</v>
      </c>
      <c r="B3087" s="2" t="s">
        <v>3743</v>
      </c>
      <c r="C3087" s="2" t="s">
        <v>47</v>
      </c>
      <c r="D3087" s="2" t="s">
        <v>3744</v>
      </c>
      <c r="E3087" s="2" t="s">
        <v>744</v>
      </c>
      <c r="F3087" s="2" t="s">
        <v>228</v>
      </c>
      <c r="G3087" s="2" t="s">
        <v>572</v>
      </c>
      <c r="H3087" s="2" t="s">
        <v>138</v>
      </c>
      <c r="I3087" s="2" t="s">
        <v>161</v>
      </c>
      <c r="J3087" s="2" t="s">
        <v>279</v>
      </c>
      <c r="K3087" s="2" t="s">
        <v>55</v>
      </c>
      <c r="L3087" s="2" t="s">
        <v>51</v>
      </c>
      <c r="M3087" s="2" t="s">
        <v>91</v>
      </c>
      <c r="N3087" s="3">
        <v>52.455</v>
      </c>
      <c r="O3087" s="3" t="s">
        <v>57</v>
      </c>
      <c r="P3087" s="4">
        <f>IF(O3087="吨",N3087*1000,IF(O3087="万立方米",N3087*10000,""))</f>
        <v>52455.0</v>
      </c>
      <c r="Q3087" s="2" t="s">
        <v>58</v>
      </c>
      <c r="R3087" s="2" t="s">
        <v>59</v>
      </c>
      <c r="S3087" s="2" t="s">
        <v>92</v>
      </c>
      <c r="T3087" s="2" t="s">
        <v>88</v>
      </c>
      <c r="U3087" s="4">
        <f>0.75</f>
        <v>0.75</v>
      </c>
      <c r="V3087" s="2" t="s">
        <v>62</v>
      </c>
      <c r="W3087" s="2" t="s">
        <v>93</v>
      </c>
      <c r="X3087" s="2" t="s">
        <v>64</v>
      </c>
      <c r="Y3087" s="2" t="s">
        <v>65</v>
      </c>
      <c r="Z3087" s="2">
        <v>0</v>
      </c>
      <c r="AA3087" s="2"/>
      <c r="AB3087" s="2"/>
      <c r="AC3087" s="4">
        <f>P3087*U3087/1000000</f>
        <v>0.03934125</v>
      </c>
      <c r="AD3087" s="4">
        <f>AC3087*(1-Z3087/100)</f>
        <v>0.03934125</v>
      </c>
      <c r="AE3087" s="2" t="s">
        <v>66</v>
      </c>
      <c r="AF3087" s="2" t="s">
        <v>67</v>
      </c>
      <c r="AG3087" s="2"/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3758</v>
      </c>
      <c r="B3088" s="2" t="s">
        <v>3743</v>
      </c>
      <c r="C3088" s="2" t="s">
        <v>47</v>
      </c>
      <c r="D3088" s="2" t="s">
        <v>3744</v>
      </c>
      <c r="E3088" s="2" t="s">
        <v>744</v>
      </c>
      <c r="F3088" s="2" t="s">
        <v>228</v>
      </c>
      <c r="G3088" s="2" t="s">
        <v>572</v>
      </c>
      <c r="H3088" s="2" t="s">
        <v>138</v>
      </c>
      <c r="I3088" s="2" t="s">
        <v>161</v>
      </c>
      <c r="J3088" s="2" t="s">
        <v>279</v>
      </c>
      <c r="K3088" s="2" t="s">
        <v>55</v>
      </c>
      <c r="L3088" s="2" t="s">
        <v>51</v>
      </c>
      <c r="M3088" s="2" t="s">
        <v>95</v>
      </c>
      <c r="N3088" s="3">
        <v>52.455</v>
      </c>
      <c r="O3088" s="3" t="s">
        <v>57</v>
      </c>
      <c r="P3088" s="4">
        <f>IF(O3088="吨",N3088*1000,IF(O3088="万立方米",N3088*10000,""))</f>
        <v>52455.0</v>
      </c>
      <c r="Q3088" s="2" t="s">
        <v>58</v>
      </c>
      <c r="R3088" s="2" t="s">
        <v>59</v>
      </c>
      <c r="S3088" s="2" t="s">
        <v>96</v>
      </c>
      <c r="T3088" s="2" t="s">
        <v>97</v>
      </c>
      <c r="U3088" s="4">
        <f>1.7</f>
        <v>1.7</v>
      </c>
      <c r="V3088" s="2" t="s">
        <v>62</v>
      </c>
      <c r="W3088" s="2" t="s">
        <v>98</v>
      </c>
      <c r="X3088" s="2" t="s">
        <v>64</v>
      </c>
      <c r="Y3088" s="2" t="s">
        <v>65</v>
      </c>
      <c r="Z3088" s="2">
        <v>0</v>
      </c>
      <c r="AA3088" s="2"/>
      <c r="AB3088" s="2"/>
      <c r="AC3088" s="4">
        <f>P3088*U3088/1000000</f>
        <v>0.0891735</v>
      </c>
      <c r="AD3088" s="4">
        <f>AC3088*(1-Z3088/100)</f>
        <v>0.0891735</v>
      </c>
      <c r="AE3088" s="2" t="s">
        <v>66</v>
      </c>
      <c r="AF3088" s="2" t="s">
        <v>67</v>
      </c>
      <c r="AG3088" s="2"/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3759</v>
      </c>
      <c r="B3089" s="2" t="s">
        <v>3743</v>
      </c>
      <c r="C3089" s="2" t="s">
        <v>47</v>
      </c>
      <c r="D3089" s="2" t="s">
        <v>3744</v>
      </c>
      <c r="E3089" s="2" t="s">
        <v>744</v>
      </c>
      <c r="F3089" s="2" t="s">
        <v>228</v>
      </c>
      <c r="G3089" s="2" t="s">
        <v>572</v>
      </c>
      <c r="H3089" s="2" t="s">
        <v>138</v>
      </c>
      <c r="I3089" s="2" t="s">
        <v>161</v>
      </c>
      <c r="J3089" s="2" t="s">
        <v>279</v>
      </c>
      <c r="K3089" s="2" t="s">
        <v>55</v>
      </c>
      <c r="L3089" s="2" t="s">
        <v>51</v>
      </c>
      <c r="M3089" s="2" t="s">
        <v>100</v>
      </c>
      <c r="N3089" s="3">
        <v>52.455</v>
      </c>
      <c r="O3089" s="3" t="s">
        <v>57</v>
      </c>
      <c r="P3089" s="4">
        <f>IF(O3089="吨",N3089*1000,IF(O3089="万立方米",N3089*10000,""))</f>
        <v>52455.0</v>
      </c>
      <c r="Q3089" s="2" t="s">
        <v>58</v>
      </c>
      <c r="R3089" s="2" t="s">
        <v>59</v>
      </c>
      <c r="S3089" s="2" t="s">
        <v>101</v>
      </c>
      <c r="T3089" s="2" t="s">
        <v>75</v>
      </c>
      <c r="U3089" s="4">
        <f>0.12</f>
        <v>0.12</v>
      </c>
      <c r="V3089" s="2" t="s">
        <v>62</v>
      </c>
      <c r="W3089" s="2" t="s">
        <v>102</v>
      </c>
      <c r="X3089" s="2" t="s">
        <v>64</v>
      </c>
      <c r="Y3089" s="2" t="s">
        <v>65</v>
      </c>
      <c r="Z3089" s="2">
        <v>0</v>
      </c>
      <c r="AA3089" s="2"/>
      <c r="AB3089" s="2"/>
      <c r="AC3089" s="4">
        <f>P3089*U3089/1000000</f>
        <v>0.006294599999999999</v>
      </c>
      <c r="AD3089" s="4">
        <f>AC3089*(1-Z3089/100)</f>
        <v>0.006294599999999999</v>
      </c>
      <c r="AE3089" s="2" t="s">
        <v>66</v>
      </c>
      <c r="AF3089" s="2" t="s">
        <v>67</v>
      </c>
      <c r="AG3089" s="2"/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3760</v>
      </c>
      <c r="B3090" s="2" t="s">
        <v>3743</v>
      </c>
      <c r="C3090" s="2" t="s">
        <v>47</v>
      </c>
      <c r="D3090" s="2" t="s">
        <v>3744</v>
      </c>
      <c r="E3090" s="2" t="s">
        <v>744</v>
      </c>
      <c r="F3090" s="2" t="s">
        <v>228</v>
      </c>
      <c r="G3090" s="2" t="s">
        <v>572</v>
      </c>
      <c r="H3090" s="2" t="s">
        <v>138</v>
      </c>
      <c r="I3090" s="2"/>
      <c r="J3090" s="2"/>
      <c r="K3090" s="2"/>
      <c r="L3090" s="2"/>
      <c r="M3090" s="2" t="s">
        <v>104</v>
      </c>
      <c r="N3090" s="3"/>
      <c r="O3090" s="3"/>
      <c r="P3090" s="4">
        <v>0.0</v>
      </c>
      <c r="Q3090" s="2" t="s">
        <v>105</v>
      </c>
      <c r="R3090" s="2" t="s">
        <v>106</v>
      </c>
      <c r="S3090" s="2" t="s">
        <v>107</v>
      </c>
      <c r="T3090" s="2" t="s">
        <v>108</v>
      </c>
      <c r="U3090" s="4">
        <f>0.0</f>
        <v>0.0</v>
      </c>
      <c r="V3090" s="2" t="s">
        <v>109</v>
      </c>
      <c r="W3090" s="2" t="s">
        <v>110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134</v>
      </c>
      <c r="AH3090" s="2" t="s">
        <v>69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3761</v>
      </c>
      <c r="B3091" s="2" t="s">
        <v>3762</v>
      </c>
      <c r="C3091" s="2" t="s">
        <v>47</v>
      </c>
      <c r="D3091" s="2" t="s">
        <v>1946</v>
      </c>
      <c r="E3091" s="2" t="s">
        <v>412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51</v>
      </c>
      <c r="M3091" s="2" t="s">
        <v>56</v>
      </c>
      <c r="N3091" s="3">
        <v>1111102</v>
      </c>
      <c r="O3091" s="3" t="s">
        <v>57</v>
      </c>
      <c r="P3091" s="4">
        <f>IF(O3091="吨",N3091*1000,IF(O3091="万立方米",N3091*10000,""))</f>
        <v>1111102000.0</v>
      </c>
      <c r="Q3091" s="2" t="s">
        <v>58</v>
      </c>
      <c r="R3091" s="2" t="s">
        <v>59</v>
      </c>
      <c r="S3091" s="2" t="s">
        <v>60</v>
      </c>
      <c r="T3091" s="2" t="s">
        <v>61</v>
      </c>
      <c r="U3091" s="4">
        <f>0.06</f>
        <v>0.06</v>
      </c>
      <c r="V3091" s="2" t="s">
        <v>62</v>
      </c>
      <c r="W3091" s="2" t="s">
        <v>63</v>
      </c>
      <c r="X3091" s="2" t="s">
        <v>64</v>
      </c>
      <c r="Y3091" s="2" t="s">
        <v>65</v>
      </c>
      <c r="Z3091" s="2">
        <v>0</v>
      </c>
      <c r="AA3091" s="2"/>
      <c r="AB3091" s="2"/>
      <c r="AC3091" s="4">
        <f>P3091*U3091/1000000</f>
        <v>66.66612</v>
      </c>
      <c r="AD3091" s="4">
        <f>AC3091*(1-Z3091/100)</f>
        <v>66.66612</v>
      </c>
      <c r="AE3091" s="2" t="s">
        <v>66</v>
      </c>
      <c r="AF3091" s="2" t="s">
        <v>67</v>
      </c>
      <c r="AG3091" s="2" t="s">
        <v>68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3763</v>
      </c>
      <c r="B3092" s="2" t="s">
        <v>3762</v>
      </c>
      <c r="C3092" s="2" t="s">
        <v>47</v>
      </c>
      <c r="D3092" s="2" t="s">
        <v>1946</v>
      </c>
      <c r="E3092" s="2" t="s">
        <v>412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51</v>
      </c>
      <c r="M3092" s="2" t="s">
        <v>73</v>
      </c>
      <c r="N3092" s="3">
        <v>1111102</v>
      </c>
      <c r="O3092" s="3" t="s">
        <v>57</v>
      </c>
      <c r="P3092" s="4">
        <f>IF(O3092="吨",N3092*1000,IF(O3092="万立方米",N3092*10000,""))</f>
        <v>1111102000.0</v>
      </c>
      <c r="Q3092" s="2" t="s">
        <v>58</v>
      </c>
      <c r="R3092" s="2" t="s">
        <v>59</v>
      </c>
      <c r="S3092" s="2" t="s">
        <v>74</v>
      </c>
      <c r="T3092" s="2" t="s">
        <v>75</v>
      </c>
      <c r="U3092" s="4">
        <f>1.5</f>
        <v>1.5</v>
      </c>
      <c r="V3092" s="2" t="s">
        <v>62</v>
      </c>
      <c r="W3092" s="2" t="s">
        <v>76</v>
      </c>
      <c r="X3092" s="2" t="s">
        <v>64</v>
      </c>
      <c r="Y3092" s="2" t="s">
        <v>65</v>
      </c>
      <c r="Z3092" s="2">
        <v>0</v>
      </c>
      <c r="AA3092" s="2"/>
      <c r="AB3092" s="2"/>
      <c r="AC3092" s="4">
        <f>P3092*U3092/1000000</f>
        <v>1666.653</v>
      </c>
      <c r="AD3092" s="4">
        <f>AC3092*(1-Z3092/100)</f>
        <v>1666.653</v>
      </c>
      <c r="AE3092" s="2" t="s">
        <v>66</v>
      </c>
      <c r="AF3092" s="2" t="s">
        <v>67</v>
      </c>
      <c r="AG3092" s="2" t="s">
        <v>68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3764</v>
      </c>
      <c r="B3093" s="2" t="s">
        <v>3762</v>
      </c>
      <c r="C3093" s="2" t="s">
        <v>47</v>
      </c>
      <c r="D3093" s="2" t="s">
        <v>1946</v>
      </c>
      <c r="E3093" s="2" t="s">
        <v>412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51</v>
      </c>
      <c r="M3093" s="2" t="s">
        <v>78</v>
      </c>
      <c r="N3093" s="3">
        <v>1111102</v>
      </c>
      <c r="O3093" s="3" t="s">
        <v>57</v>
      </c>
      <c r="P3093" s="4">
        <f>IF(O3093="吨",N3093*1000,IF(O3093="万立方米",N3093*10000,""))</f>
        <v>1111102000.0</v>
      </c>
      <c r="Q3093" s="2" t="s">
        <v>58</v>
      </c>
      <c r="R3093" s="2" t="s">
        <v>59</v>
      </c>
      <c r="S3093" s="2" t="s">
        <v>79</v>
      </c>
      <c r="T3093" s="2" t="s">
        <v>75</v>
      </c>
      <c r="U3093" s="4">
        <f>6.0</f>
        <v>6.0</v>
      </c>
      <c r="V3093" s="2" t="s">
        <v>62</v>
      </c>
      <c r="W3093" s="2" t="s">
        <v>80</v>
      </c>
      <c r="X3093" s="2" t="s">
        <v>64</v>
      </c>
      <c r="Y3093" s="2" t="s">
        <v>65</v>
      </c>
      <c r="Z3093" s="2">
        <v>0</v>
      </c>
      <c r="AA3093" s="2"/>
      <c r="AB3093" s="2"/>
      <c r="AC3093" s="4">
        <f>P3093*U3093/1000000</f>
        <v>6666.612</v>
      </c>
      <c r="AD3093" s="4">
        <f>AC3093*(1-Z3093/100)</f>
        <v>6666.612</v>
      </c>
      <c r="AE3093" s="2" t="s">
        <v>66</v>
      </c>
      <c r="AF3093" s="2" t="s">
        <v>67</v>
      </c>
      <c r="AG3093" s="2" t="s">
        <v>68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3765</v>
      </c>
      <c r="B3094" s="2" t="s">
        <v>3762</v>
      </c>
      <c r="C3094" s="2" t="s">
        <v>47</v>
      </c>
      <c r="D3094" s="2" t="s">
        <v>1946</v>
      </c>
      <c r="E3094" s="2" t="s">
        <v>412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51</v>
      </c>
      <c r="M3094" s="2" t="s">
        <v>82</v>
      </c>
      <c r="N3094" s="3">
        <v>1111102</v>
      </c>
      <c r="O3094" s="3" t="s">
        <v>57</v>
      </c>
      <c r="P3094" s="4">
        <f>IF(O3094="吨",N3094*1000,IF(O3094="万立方米",N3094*10000,""))</f>
        <v>1111102000.0</v>
      </c>
      <c r="Q3094" s="2" t="s">
        <v>58</v>
      </c>
      <c r="R3094" s="2" t="s">
        <v>59</v>
      </c>
      <c r="S3094" s="2" t="s">
        <v>83</v>
      </c>
      <c r="T3094" s="2" t="s">
        <v>61</v>
      </c>
      <c r="U3094" s="4">
        <f>0.35</f>
        <v>0.35</v>
      </c>
      <c r="V3094" s="2" t="s">
        <v>62</v>
      </c>
      <c r="W3094" s="2" t="s">
        <v>84</v>
      </c>
      <c r="X3094" s="2" t="s">
        <v>64</v>
      </c>
      <c r="Y3094" s="2" t="s">
        <v>65</v>
      </c>
      <c r="Z3094" s="2">
        <v>0</v>
      </c>
      <c r="AA3094" s="2"/>
      <c r="AB3094" s="2"/>
      <c r="AC3094" s="4">
        <f>P3094*U3094/1000000</f>
        <v>388.8857</v>
      </c>
      <c r="AD3094" s="4">
        <f>AC3094*(1-Z3094/100)</f>
        <v>388.8857</v>
      </c>
      <c r="AE3094" s="2" t="s">
        <v>66</v>
      </c>
      <c r="AF3094" s="2" t="s">
        <v>67</v>
      </c>
      <c r="AG3094" s="2" t="s">
        <v>68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3766</v>
      </c>
      <c r="B3095" s="2" t="s">
        <v>3762</v>
      </c>
      <c r="C3095" s="2" t="s">
        <v>47</v>
      </c>
      <c r="D3095" s="2" t="s">
        <v>1946</v>
      </c>
      <c r="E3095" s="2" t="s">
        <v>412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51</v>
      </c>
      <c r="M3095" s="2" t="s">
        <v>86</v>
      </c>
      <c r="N3095" s="3">
        <v>1111102</v>
      </c>
      <c r="O3095" s="3" t="s">
        <v>57</v>
      </c>
      <c r="P3095" s="4">
        <f>IF(O3095="吨",N3095*1000,IF(O3095="万立方米",N3095*10000,""))</f>
        <v>1111102000.0</v>
      </c>
      <c r="Q3095" s="2" t="s">
        <v>58</v>
      </c>
      <c r="R3095" s="2" t="s">
        <v>59</v>
      </c>
      <c r="S3095" s="2" t="s">
        <v>87</v>
      </c>
      <c r="T3095" s="2" t="s">
        <v>88</v>
      </c>
      <c r="U3095" s="4">
        <f>0.75</f>
        <v>0.75</v>
      </c>
      <c r="V3095" s="2" t="s">
        <v>62</v>
      </c>
      <c r="W3095" s="2" t="s">
        <v>89</v>
      </c>
      <c r="X3095" s="2" t="s">
        <v>64</v>
      </c>
      <c r="Y3095" s="2" t="s">
        <v>65</v>
      </c>
      <c r="Z3095" s="2">
        <v>0</v>
      </c>
      <c r="AA3095" s="2"/>
      <c r="AB3095" s="2"/>
      <c r="AC3095" s="4">
        <f>P3095*U3095/1000000</f>
        <v>833.3265</v>
      </c>
      <c r="AD3095" s="4">
        <f>AC3096*(1-AA3095/100)+(AC3095-AC3096)*(1-AB3095/100)</f>
        <v>833.3265</v>
      </c>
      <c r="AE3095" s="2" t="s">
        <v>66</v>
      </c>
      <c r="AF3095" s="2" t="s">
        <v>67</v>
      </c>
      <c r="AG3095" s="2" t="s">
        <v>68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3767</v>
      </c>
      <c r="B3096" s="2" t="s">
        <v>3762</v>
      </c>
      <c r="C3096" s="2" t="s">
        <v>47</v>
      </c>
      <c r="D3096" s="2" t="s">
        <v>1946</v>
      </c>
      <c r="E3096" s="2" t="s">
        <v>412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51</v>
      </c>
      <c r="M3096" s="2" t="s">
        <v>91</v>
      </c>
      <c r="N3096" s="3">
        <v>1111102</v>
      </c>
      <c r="O3096" s="3" t="s">
        <v>57</v>
      </c>
      <c r="P3096" s="4">
        <f>IF(O3096="吨",N3096*1000,IF(O3096="万立方米",N3096*10000,""))</f>
        <v>1111102000.0</v>
      </c>
      <c r="Q3096" s="2" t="s">
        <v>58</v>
      </c>
      <c r="R3096" s="2" t="s">
        <v>59</v>
      </c>
      <c r="S3096" s="2" t="s">
        <v>92</v>
      </c>
      <c r="T3096" s="2" t="s">
        <v>88</v>
      </c>
      <c r="U3096" s="4">
        <f>0.75</f>
        <v>0.75</v>
      </c>
      <c r="V3096" s="2" t="s">
        <v>62</v>
      </c>
      <c r="W3096" s="2" t="s">
        <v>93</v>
      </c>
      <c r="X3096" s="2" t="s">
        <v>64</v>
      </c>
      <c r="Y3096" s="2" t="s">
        <v>65</v>
      </c>
      <c r="Z3096" s="2">
        <v>0</v>
      </c>
      <c r="AA3096" s="2"/>
      <c r="AB3096" s="2"/>
      <c r="AC3096" s="4">
        <f>P3096*U3096/1000000</f>
        <v>833.3265</v>
      </c>
      <c r="AD3096" s="4">
        <f>AC3096*(1-Z3096/100)</f>
        <v>833.3265</v>
      </c>
      <c r="AE3096" s="2" t="s">
        <v>66</v>
      </c>
      <c r="AF3096" s="2" t="s">
        <v>67</v>
      </c>
      <c r="AG3096" s="2" t="s">
        <v>68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3768</v>
      </c>
      <c r="B3097" s="2" t="s">
        <v>3762</v>
      </c>
      <c r="C3097" s="2" t="s">
        <v>47</v>
      </c>
      <c r="D3097" s="2" t="s">
        <v>1946</v>
      </c>
      <c r="E3097" s="2" t="s">
        <v>412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51</v>
      </c>
      <c r="M3097" s="2" t="s">
        <v>95</v>
      </c>
      <c r="N3097" s="3">
        <v>1111102</v>
      </c>
      <c r="O3097" s="3" t="s">
        <v>57</v>
      </c>
      <c r="P3097" s="4">
        <f>IF(O3097="吨",N3097*1000,IF(O3097="万立方米",N3097*10000,""))</f>
        <v>1111102000.0</v>
      </c>
      <c r="Q3097" s="2" t="s">
        <v>58</v>
      </c>
      <c r="R3097" s="2" t="s">
        <v>59</v>
      </c>
      <c r="S3097" s="2" t="s">
        <v>96</v>
      </c>
      <c r="T3097" s="2" t="s">
        <v>97</v>
      </c>
      <c r="U3097" s="4">
        <f>1.7</f>
        <v>1.7</v>
      </c>
      <c r="V3097" s="2" t="s">
        <v>62</v>
      </c>
      <c r="W3097" s="2" t="s">
        <v>98</v>
      </c>
      <c r="X3097" s="2" t="s">
        <v>64</v>
      </c>
      <c r="Y3097" s="2" t="s">
        <v>65</v>
      </c>
      <c r="Z3097" s="2">
        <v>0</v>
      </c>
      <c r="AA3097" s="2"/>
      <c r="AB3097" s="2"/>
      <c r="AC3097" s="4">
        <f>P3097*U3097/1000000</f>
        <v>1888.8734</v>
      </c>
      <c r="AD3097" s="4">
        <f>AC3097*(1-Z3097/100)</f>
        <v>1888.8734</v>
      </c>
      <c r="AE3097" s="2" t="s">
        <v>66</v>
      </c>
      <c r="AF3097" s="2" t="s">
        <v>67</v>
      </c>
      <c r="AG3097" s="2" t="s">
        <v>68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3769</v>
      </c>
      <c r="B3098" s="2" t="s">
        <v>3762</v>
      </c>
      <c r="C3098" s="2" t="s">
        <v>47</v>
      </c>
      <c r="D3098" s="2" t="s">
        <v>1946</v>
      </c>
      <c r="E3098" s="2" t="s">
        <v>412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51</v>
      </c>
      <c r="M3098" s="2" t="s">
        <v>100</v>
      </c>
      <c r="N3098" s="3">
        <v>1111102</v>
      </c>
      <c r="O3098" s="3" t="s">
        <v>57</v>
      </c>
      <c r="P3098" s="4">
        <f>IF(O3098="吨",N3098*1000,IF(O3098="万立方米",N3098*10000,""))</f>
        <v>1111102000.0</v>
      </c>
      <c r="Q3098" s="2" t="s">
        <v>58</v>
      </c>
      <c r="R3098" s="2" t="s">
        <v>59</v>
      </c>
      <c r="S3098" s="2" t="s">
        <v>101</v>
      </c>
      <c r="T3098" s="2" t="s">
        <v>75</v>
      </c>
      <c r="U3098" s="4">
        <f>0.12</f>
        <v>0.12</v>
      </c>
      <c r="V3098" s="2" t="s">
        <v>62</v>
      </c>
      <c r="W3098" s="2" t="s">
        <v>102</v>
      </c>
      <c r="X3098" s="2" t="s">
        <v>64</v>
      </c>
      <c r="Y3098" s="2" t="s">
        <v>65</v>
      </c>
      <c r="Z3098" s="2">
        <v>0</v>
      </c>
      <c r="AA3098" s="2"/>
      <c r="AB3098" s="2"/>
      <c r="AC3098" s="4">
        <f>P3098*U3098/1000000</f>
        <v>133.33224</v>
      </c>
      <c r="AD3098" s="4">
        <f>AC3098*(1-Z3098/100)</f>
        <v>133.33224</v>
      </c>
      <c r="AE3098" s="2" t="s">
        <v>66</v>
      </c>
      <c r="AF3098" s="2" t="s">
        <v>67</v>
      </c>
      <c r="AG3098" s="2" t="s">
        <v>68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3770</v>
      </c>
      <c r="B3099" s="2" t="s">
        <v>3762</v>
      </c>
      <c r="C3099" s="2" t="s">
        <v>47</v>
      </c>
      <c r="D3099" s="2" t="s">
        <v>1946</v>
      </c>
      <c r="E3099" s="2" t="s">
        <v>412</v>
      </c>
      <c r="F3099" s="2" t="s">
        <v>50</v>
      </c>
      <c r="G3099" s="2" t="s">
        <v>51</v>
      </c>
      <c r="H3099" s="2" t="s">
        <v>52</v>
      </c>
      <c r="I3099" s="2" t="s">
        <v>161</v>
      </c>
      <c r="J3099" s="2" t="s">
        <v>279</v>
      </c>
      <c r="K3099" s="2" t="s">
        <v>55</v>
      </c>
      <c r="L3099" s="2" t="s">
        <v>51</v>
      </c>
      <c r="M3099" s="2" t="s">
        <v>56</v>
      </c>
      <c r="N3099" s="3">
        <v>800.92</v>
      </c>
      <c r="O3099" s="3" t="s">
        <v>57</v>
      </c>
      <c r="P3099" s="4">
        <f>IF(O3099="吨",N3099*1000,IF(O3099="万立方米",N3099*10000,""))</f>
        <v>800920.0</v>
      </c>
      <c r="Q3099" s="2" t="s">
        <v>58</v>
      </c>
      <c r="R3099" s="2" t="s">
        <v>59</v>
      </c>
      <c r="S3099" s="2" t="s">
        <v>60</v>
      </c>
      <c r="T3099" s="2" t="s">
        <v>61</v>
      </c>
      <c r="U3099" s="4">
        <f>0.06</f>
        <v>0.06</v>
      </c>
      <c r="V3099" s="2" t="s">
        <v>62</v>
      </c>
      <c r="W3099" s="2" t="s">
        <v>63</v>
      </c>
      <c r="X3099" s="2" t="s">
        <v>64</v>
      </c>
      <c r="Y3099" s="2" t="s">
        <v>65</v>
      </c>
      <c r="Z3099" s="2">
        <v>0</v>
      </c>
      <c r="AA3099" s="2"/>
      <c r="AB3099" s="2"/>
      <c r="AC3099" s="4">
        <f>P3099*U3099/1000000</f>
        <v>0.0480552</v>
      </c>
      <c r="AD3099" s="4">
        <f>AC3099*(1-Z3099/100)</f>
        <v>0.0480552</v>
      </c>
      <c r="AE3099" s="2" t="s">
        <v>66</v>
      </c>
      <c r="AF3099" s="2" t="s">
        <v>67</v>
      </c>
      <c r="AG3099" s="2" t="s">
        <v>68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3771</v>
      </c>
      <c r="B3100" s="2" t="s">
        <v>3762</v>
      </c>
      <c r="C3100" s="2" t="s">
        <v>47</v>
      </c>
      <c r="D3100" s="2" t="s">
        <v>1946</v>
      </c>
      <c r="E3100" s="2" t="s">
        <v>412</v>
      </c>
      <c r="F3100" s="2" t="s">
        <v>50</v>
      </c>
      <c r="G3100" s="2" t="s">
        <v>51</v>
      </c>
      <c r="H3100" s="2" t="s">
        <v>52</v>
      </c>
      <c r="I3100" s="2" t="s">
        <v>161</v>
      </c>
      <c r="J3100" s="2" t="s">
        <v>279</v>
      </c>
      <c r="K3100" s="2" t="s">
        <v>55</v>
      </c>
      <c r="L3100" s="2" t="s">
        <v>51</v>
      </c>
      <c r="M3100" s="2" t="s">
        <v>73</v>
      </c>
      <c r="N3100" s="3">
        <v>800.92</v>
      </c>
      <c r="O3100" s="3" t="s">
        <v>57</v>
      </c>
      <c r="P3100" s="4">
        <f>IF(O3100="吨",N3100*1000,IF(O3100="万立方米",N3100*10000,""))</f>
        <v>800920.0</v>
      </c>
      <c r="Q3100" s="2" t="s">
        <v>58</v>
      </c>
      <c r="R3100" s="2" t="s">
        <v>59</v>
      </c>
      <c r="S3100" s="2" t="s">
        <v>74</v>
      </c>
      <c r="T3100" s="2" t="s">
        <v>75</v>
      </c>
      <c r="U3100" s="4">
        <f>1.5</f>
        <v>1.5</v>
      </c>
      <c r="V3100" s="2" t="s">
        <v>62</v>
      </c>
      <c r="W3100" s="2" t="s">
        <v>76</v>
      </c>
      <c r="X3100" s="2" t="s">
        <v>64</v>
      </c>
      <c r="Y3100" s="2" t="s">
        <v>65</v>
      </c>
      <c r="Z3100" s="2">
        <v>0</v>
      </c>
      <c r="AA3100" s="2"/>
      <c r="AB3100" s="2"/>
      <c r="AC3100" s="4">
        <f>P3100*U3100/1000000</f>
        <v>1.20138</v>
      </c>
      <c r="AD3100" s="4">
        <f>AC3100*(1-Z3100/100)</f>
        <v>1.20138</v>
      </c>
      <c r="AE3100" s="2" t="s">
        <v>66</v>
      </c>
      <c r="AF3100" s="2" t="s">
        <v>67</v>
      </c>
      <c r="AG3100" s="2" t="s">
        <v>68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3772</v>
      </c>
      <c r="B3101" s="2" t="s">
        <v>3762</v>
      </c>
      <c r="C3101" s="2" t="s">
        <v>47</v>
      </c>
      <c r="D3101" s="2" t="s">
        <v>1946</v>
      </c>
      <c r="E3101" s="2" t="s">
        <v>412</v>
      </c>
      <c r="F3101" s="2" t="s">
        <v>50</v>
      </c>
      <c r="G3101" s="2" t="s">
        <v>51</v>
      </c>
      <c r="H3101" s="2" t="s">
        <v>52</v>
      </c>
      <c r="I3101" s="2" t="s">
        <v>161</v>
      </c>
      <c r="J3101" s="2" t="s">
        <v>279</v>
      </c>
      <c r="K3101" s="2" t="s">
        <v>55</v>
      </c>
      <c r="L3101" s="2" t="s">
        <v>51</v>
      </c>
      <c r="M3101" s="2" t="s">
        <v>78</v>
      </c>
      <c r="N3101" s="3">
        <v>800.92</v>
      </c>
      <c r="O3101" s="3" t="s">
        <v>57</v>
      </c>
      <c r="P3101" s="4">
        <f>IF(O3101="吨",N3101*1000,IF(O3101="万立方米",N3101*10000,""))</f>
        <v>800920.0</v>
      </c>
      <c r="Q3101" s="2" t="s">
        <v>58</v>
      </c>
      <c r="R3101" s="2" t="s">
        <v>59</v>
      </c>
      <c r="S3101" s="2" t="s">
        <v>79</v>
      </c>
      <c r="T3101" s="2" t="s">
        <v>75</v>
      </c>
      <c r="U3101" s="4">
        <f>6.0</f>
        <v>6.0</v>
      </c>
      <c r="V3101" s="2" t="s">
        <v>62</v>
      </c>
      <c r="W3101" s="2" t="s">
        <v>80</v>
      </c>
      <c r="X3101" s="2" t="s">
        <v>64</v>
      </c>
      <c r="Y3101" s="2" t="s">
        <v>65</v>
      </c>
      <c r="Z3101" s="2">
        <v>0</v>
      </c>
      <c r="AA3101" s="2"/>
      <c r="AB3101" s="2"/>
      <c r="AC3101" s="4">
        <f>P3101*U3101/1000000</f>
        <v>4.80552</v>
      </c>
      <c r="AD3101" s="4">
        <f>AC3101*(1-Z3101/100)</f>
        <v>4.80552</v>
      </c>
      <c r="AE3101" s="2" t="s">
        <v>66</v>
      </c>
      <c r="AF3101" s="2" t="s">
        <v>67</v>
      </c>
      <c r="AG3101" s="2" t="s">
        <v>68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3773</v>
      </c>
      <c r="B3102" s="2" t="s">
        <v>3762</v>
      </c>
      <c r="C3102" s="2" t="s">
        <v>47</v>
      </c>
      <c r="D3102" s="2" t="s">
        <v>1946</v>
      </c>
      <c r="E3102" s="2" t="s">
        <v>412</v>
      </c>
      <c r="F3102" s="2" t="s">
        <v>50</v>
      </c>
      <c r="G3102" s="2" t="s">
        <v>51</v>
      </c>
      <c r="H3102" s="2" t="s">
        <v>52</v>
      </c>
      <c r="I3102" s="2" t="s">
        <v>161</v>
      </c>
      <c r="J3102" s="2" t="s">
        <v>279</v>
      </c>
      <c r="K3102" s="2" t="s">
        <v>55</v>
      </c>
      <c r="L3102" s="2" t="s">
        <v>51</v>
      </c>
      <c r="M3102" s="2" t="s">
        <v>82</v>
      </c>
      <c r="N3102" s="3">
        <v>800.92</v>
      </c>
      <c r="O3102" s="3" t="s">
        <v>57</v>
      </c>
      <c r="P3102" s="4">
        <f>IF(O3102="吨",N3102*1000,IF(O3102="万立方米",N3102*10000,""))</f>
        <v>800920.0</v>
      </c>
      <c r="Q3102" s="2" t="s">
        <v>58</v>
      </c>
      <c r="R3102" s="2" t="s">
        <v>59</v>
      </c>
      <c r="S3102" s="2" t="s">
        <v>83</v>
      </c>
      <c r="T3102" s="2" t="s">
        <v>61</v>
      </c>
      <c r="U3102" s="4">
        <f>0.35</f>
        <v>0.35</v>
      </c>
      <c r="V3102" s="2" t="s">
        <v>62</v>
      </c>
      <c r="W3102" s="2" t="s">
        <v>84</v>
      </c>
      <c r="X3102" s="2" t="s">
        <v>64</v>
      </c>
      <c r="Y3102" s="2" t="s">
        <v>65</v>
      </c>
      <c r="Z3102" s="2">
        <v>0</v>
      </c>
      <c r="AA3102" s="2"/>
      <c r="AB3102" s="2"/>
      <c r="AC3102" s="4">
        <f>P3102*U3102/1000000</f>
        <v>0.280322</v>
      </c>
      <c r="AD3102" s="4">
        <f>AC3102*(1-Z3102/100)</f>
        <v>0.280322</v>
      </c>
      <c r="AE3102" s="2" t="s">
        <v>66</v>
      </c>
      <c r="AF3102" s="2" t="s">
        <v>67</v>
      </c>
      <c r="AG3102" s="2" t="s">
        <v>68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3774</v>
      </c>
      <c r="B3103" s="2" t="s">
        <v>3762</v>
      </c>
      <c r="C3103" s="2" t="s">
        <v>47</v>
      </c>
      <c r="D3103" s="2" t="s">
        <v>1946</v>
      </c>
      <c r="E3103" s="2" t="s">
        <v>412</v>
      </c>
      <c r="F3103" s="2" t="s">
        <v>50</v>
      </c>
      <c r="G3103" s="2" t="s">
        <v>51</v>
      </c>
      <c r="H3103" s="2" t="s">
        <v>52</v>
      </c>
      <c r="I3103" s="2" t="s">
        <v>161</v>
      </c>
      <c r="J3103" s="2" t="s">
        <v>279</v>
      </c>
      <c r="K3103" s="2" t="s">
        <v>55</v>
      </c>
      <c r="L3103" s="2" t="s">
        <v>51</v>
      </c>
      <c r="M3103" s="2" t="s">
        <v>86</v>
      </c>
      <c r="N3103" s="3">
        <v>800.92</v>
      </c>
      <c r="O3103" s="3" t="s">
        <v>57</v>
      </c>
      <c r="P3103" s="4">
        <f>IF(O3103="吨",N3103*1000,IF(O3103="万立方米",N3103*10000,""))</f>
        <v>800920.0</v>
      </c>
      <c r="Q3103" s="2" t="s">
        <v>58</v>
      </c>
      <c r="R3103" s="2" t="s">
        <v>59</v>
      </c>
      <c r="S3103" s="2" t="s">
        <v>87</v>
      </c>
      <c r="T3103" s="2" t="s">
        <v>88</v>
      </c>
      <c r="U3103" s="4">
        <f>0.75</f>
        <v>0.75</v>
      </c>
      <c r="V3103" s="2" t="s">
        <v>62</v>
      </c>
      <c r="W3103" s="2" t="s">
        <v>89</v>
      </c>
      <c r="X3103" s="2" t="s">
        <v>64</v>
      </c>
      <c r="Y3103" s="2" t="s">
        <v>65</v>
      </c>
      <c r="Z3103" s="2">
        <v>0</v>
      </c>
      <c r="AA3103" s="2"/>
      <c r="AB3103" s="2"/>
      <c r="AC3103" s="4">
        <f>P3103*U3103/1000000</f>
        <v>0.60069</v>
      </c>
      <c r="AD3103" s="4">
        <f>AC3104*(1-AA3103/100)+(AC3103-AC3104)*(1-AB3103/100)</f>
        <v>0.60069</v>
      </c>
      <c r="AE3103" s="2" t="s">
        <v>66</v>
      </c>
      <c r="AF3103" s="2" t="s">
        <v>67</v>
      </c>
      <c r="AG3103" s="2" t="s">
        <v>68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3775</v>
      </c>
      <c r="B3104" s="2" t="s">
        <v>3762</v>
      </c>
      <c r="C3104" s="2" t="s">
        <v>47</v>
      </c>
      <c r="D3104" s="2" t="s">
        <v>1946</v>
      </c>
      <c r="E3104" s="2" t="s">
        <v>412</v>
      </c>
      <c r="F3104" s="2" t="s">
        <v>50</v>
      </c>
      <c r="G3104" s="2" t="s">
        <v>51</v>
      </c>
      <c r="H3104" s="2" t="s">
        <v>52</v>
      </c>
      <c r="I3104" s="2" t="s">
        <v>161</v>
      </c>
      <c r="J3104" s="2" t="s">
        <v>279</v>
      </c>
      <c r="K3104" s="2" t="s">
        <v>55</v>
      </c>
      <c r="L3104" s="2" t="s">
        <v>51</v>
      </c>
      <c r="M3104" s="2" t="s">
        <v>91</v>
      </c>
      <c r="N3104" s="3">
        <v>800.92</v>
      </c>
      <c r="O3104" s="3" t="s">
        <v>57</v>
      </c>
      <c r="P3104" s="4">
        <f>IF(O3104="吨",N3104*1000,IF(O3104="万立方米",N3104*10000,""))</f>
        <v>800920.0</v>
      </c>
      <c r="Q3104" s="2" t="s">
        <v>58</v>
      </c>
      <c r="R3104" s="2" t="s">
        <v>59</v>
      </c>
      <c r="S3104" s="2" t="s">
        <v>92</v>
      </c>
      <c r="T3104" s="2" t="s">
        <v>88</v>
      </c>
      <c r="U3104" s="4">
        <f>0.75</f>
        <v>0.75</v>
      </c>
      <c r="V3104" s="2" t="s">
        <v>62</v>
      </c>
      <c r="W3104" s="2" t="s">
        <v>93</v>
      </c>
      <c r="X3104" s="2" t="s">
        <v>64</v>
      </c>
      <c r="Y3104" s="2" t="s">
        <v>65</v>
      </c>
      <c r="Z3104" s="2">
        <v>0</v>
      </c>
      <c r="AA3104" s="2"/>
      <c r="AB3104" s="2"/>
      <c r="AC3104" s="4">
        <f>P3104*U3104/1000000</f>
        <v>0.60069</v>
      </c>
      <c r="AD3104" s="4">
        <f>AC3104*(1-Z3104/100)</f>
        <v>0.60069</v>
      </c>
      <c r="AE3104" s="2" t="s">
        <v>66</v>
      </c>
      <c r="AF3104" s="2" t="s">
        <v>67</v>
      </c>
      <c r="AG3104" s="2" t="s">
        <v>68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3776</v>
      </c>
      <c r="B3105" s="2" t="s">
        <v>3762</v>
      </c>
      <c r="C3105" s="2" t="s">
        <v>47</v>
      </c>
      <c r="D3105" s="2" t="s">
        <v>1946</v>
      </c>
      <c r="E3105" s="2" t="s">
        <v>412</v>
      </c>
      <c r="F3105" s="2" t="s">
        <v>50</v>
      </c>
      <c r="G3105" s="2" t="s">
        <v>51</v>
      </c>
      <c r="H3105" s="2" t="s">
        <v>52</v>
      </c>
      <c r="I3105" s="2" t="s">
        <v>161</v>
      </c>
      <c r="J3105" s="2" t="s">
        <v>279</v>
      </c>
      <c r="K3105" s="2" t="s">
        <v>55</v>
      </c>
      <c r="L3105" s="2" t="s">
        <v>51</v>
      </c>
      <c r="M3105" s="2" t="s">
        <v>95</v>
      </c>
      <c r="N3105" s="3">
        <v>800.92</v>
      </c>
      <c r="O3105" s="3" t="s">
        <v>57</v>
      </c>
      <c r="P3105" s="4">
        <f>IF(O3105="吨",N3105*1000,IF(O3105="万立方米",N3105*10000,""))</f>
        <v>800920.0</v>
      </c>
      <c r="Q3105" s="2" t="s">
        <v>58</v>
      </c>
      <c r="R3105" s="2" t="s">
        <v>59</v>
      </c>
      <c r="S3105" s="2" t="s">
        <v>96</v>
      </c>
      <c r="T3105" s="2" t="s">
        <v>97</v>
      </c>
      <c r="U3105" s="4">
        <f>1.7</f>
        <v>1.7</v>
      </c>
      <c r="V3105" s="2" t="s">
        <v>62</v>
      </c>
      <c r="W3105" s="2" t="s">
        <v>98</v>
      </c>
      <c r="X3105" s="2" t="s">
        <v>64</v>
      </c>
      <c r="Y3105" s="2" t="s">
        <v>65</v>
      </c>
      <c r="Z3105" s="2">
        <v>0</v>
      </c>
      <c r="AA3105" s="2"/>
      <c r="AB3105" s="2"/>
      <c r="AC3105" s="4">
        <f>P3105*U3105/1000000</f>
        <v>1.361564</v>
      </c>
      <c r="AD3105" s="4">
        <f>AC3105*(1-Z3105/100)</f>
        <v>1.361564</v>
      </c>
      <c r="AE3105" s="2" t="s">
        <v>66</v>
      </c>
      <c r="AF3105" s="2" t="s">
        <v>67</v>
      </c>
      <c r="AG3105" s="2" t="s">
        <v>68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3777</v>
      </c>
      <c r="B3106" s="2" t="s">
        <v>3762</v>
      </c>
      <c r="C3106" s="2" t="s">
        <v>47</v>
      </c>
      <c r="D3106" s="2" t="s">
        <v>1946</v>
      </c>
      <c r="E3106" s="2" t="s">
        <v>412</v>
      </c>
      <c r="F3106" s="2" t="s">
        <v>50</v>
      </c>
      <c r="G3106" s="2" t="s">
        <v>51</v>
      </c>
      <c r="H3106" s="2" t="s">
        <v>52</v>
      </c>
      <c r="I3106" s="2" t="s">
        <v>161</v>
      </c>
      <c r="J3106" s="2" t="s">
        <v>279</v>
      </c>
      <c r="K3106" s="2" t="s">
        <v>55</v>
      </c>
      <c r="L3106" s="2" t="s">
        <v>51</v>
      </c>
      <c r="M3106" s="2" t="s">
        <v>100</v>
      </c>
      <c r="N3106" s="3">
        <v>800.92</v>
      </c>
      <c r="O3106" s="3" t="s">
        <v>57</v>
      </c>
      <c r="P3106" s="4">
        <f>IF(O3106="吨",N3106*1000,IF(O3106="万立方米",N3106*10000,""))</f>
        <v>800920.0</v>
      </c>
      <c r="Q3106" s="2" t="s">
        <v>58</v>
      </c>
      <c r="R3106" s="2" t="s">
        <v>59</v>
      </c>
      <c r="S3106" s="2" t="s">
        <v>101</v>
      </c>
      <c r="T3106" s="2" t="s">
        <v>75</v>
      </c>
      <c r="U3106" s="4">
        <f>0.12</f>
        <v>0.12</v>
      </c>
      <c r="V3106" s="2" t="s">
        <v>62</v>
      </c>
      <c r="W3106" s="2" t="s">
        <v>102</v>
      </c>
      <c r="X3106" s="2" t="s">
        <v>64</v>
      </c>
      <c r="Y3106" s="2" t="s">
        <v>65</v>
      </c>
      <c r="Z3106" s="2">
        <v>0</v>
      </c>
      <c r="AA3106" s="2"/>
      <c r="AB3106" s="2"/>
      <c r="AC3106" s="4">
        <f>P3106*U3106/1000000</f>
        <v>0.0961104</v>
      </c>
      <c r="AD3106" s="4">
        <f>AC3106*(1-Z3106/100)</f>
        <v>0.0961104</v>
      </c>
      <c r="AE3106" s="2" t="s">
        <v>66</v>
      </c>
      <c r="AF3106" s="2" t="s">
        <v>67</v>
      </c>
      <c r="AG3106" s="2" t="s">
        <v>68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3778</v>
      </c>
      <c r="B3107" s="2" t="s">
        <v>3762</v>
      </c>
      <c r="C3107" s="2" t="s">
        <v>47</v>
      </c>
      <c r="D3107" s="2" t="s">
        <v>1946</v>
      </c>
      <c r="E3107" s="2" t="s">
        <v>412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147</v>
      </c>
      <c r="L3107" s="2" t="s">
        <v>148</v>
      </c>
      <c r="M3107" s="2" t="s">
        <v>104</v>
      </c>
      <c r="N3107" s="3"/>
      <c r="O3107" s="3"/>
      <c r="P3107" s="4">
        <v>1111102000.0</v>
      </c>
      <c r="Q3107" s="2" t="s">
        <v>105</v>
      </c>
      <c r="R3107" s="2" t="s">
        <v>106</v>
      </c>
      <c r="S3107" s="2" t="s">
        <v>107</v>
      </c>
      <c r="T3107" s="2" t="s">
        <v>108</v>
      </c>
      <c r="U3107" s="4">
        <f>0.0</f>
        <v>0.0</v>
      </c>
      <c r="V3107" s="2" t="s">
        <v>109</v>
      </c>
      <c r="W3107" s="2" t="s">
        <v>110</v>
      </c>
      <c r="X3107" s="2"/>
      <c r="Y3107" s="2" t="s">
        <v>65</v>
      </c>
      <c r="Z3107" s="2">
        <v>0</v>
      </c>
      <c r="AA3107" s="2"/>
      <c r="AB3107" s="2"/>
      <c r="AC3107" s="4">
        <f>P3107*U3107/1000000</f>
        <v>0.0</v>
      </c>
      <c r="AD3107" s="4">
        <f>AC3107*(1-Z3107/100)</f>
        <v>0.0</v>
      </c>
      <c r="AE3107" s="2" t="s">
        <v>66</v>
      </c>
      <c r="AF3107" s="2" t="s">
        <v>67</v>
      </c>
      <c r="AG3107" s="2" t="s">
        <v>68</v>
      </c>
      <c r="AH3107" s="2" t="s">
        <v>69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3779</v>
      </c>
      <c r="B3108" s="2" t="s">
        <v>3780</v>
      </c>
      <c r="C3108" s="2" t="s">
        <v>47</v>
      </c>
      <c r="D3108" s="2" t="s">
        <v>3781</v>
      </c>
      <c r="E3108" s="2" t="s">
        <v>258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270</v>
      </c>
      <c r="K3108" s="2" t="s">
        <v>55</v>
      </c>
      <c r="L3108" s="2" t="s">
        <v>51</v>
      </c>
      <c r="M3108" s="2" t="s">
        <v>56</v>
      </c>
      <c r="N3108" s="3">
        <v>121879.293</v>
      </c>
      <c r="O3108" s="3" t="s">
        <v>57</v>
      </c>
      <c r="P3108" s="4">
        <f>IF(O3108="吨",N3108*1000,IF(O3108="万立方米",N3108*10000,""))</f>
        <v>121879293.0</v>
      </c>
      <c r="Q3108" s="2" t="s">
        <v>58</v>
      </c>
      <c r="R3108" s="2" t="s">
        <v>59</v>
      </c>
      <c r="S3108" s="2" t="s">
        <v>60</v>
      </c>
      <c r="T3108" s="2" t="s">
        <v>61</v>
      </c>
      <c r="U3108" s="4">
        <f>0.06</f>
        <v>0.06</v>
      </c>
      <c r="V3108" s="2" t="s">
        <v>62</v>
      </c>
      <c r="W3108" s="2" t="s">
        <v>63</v>
      </c>
      <c r="X3108" s="2" t="s">
        <v>64</v>
      </c>
      <c r="Y3108" s="2" t="s">
        <v>65</v>
      </c>
      <c r="Z3108" s="2">
        <v>0</v>
      </c>
      <c r="AA3108" s="2"/>
      <c r="AB3108" s="2"/>
      <c r="AC3108" s="4">
        <f>P3108*U3108/1000000</f>
        <v>7.31275758</v>
      </c>
      <c r="AD3108" s="4">
        <f>AC3108*(1-Z3108/100)</f>
        <v>7.31275758</v>
      </c>
      <c r="AE3108" s="2" t="s">
        <v>66</v>
      </c>
      <c r="AF3108" s="2" t="s">
        <v>67</v>
      </c>
      <c r="AG3108" s="2"/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3782</v>
      </c>
      <c r="B3109" s="2" t="s">
        <v>3780</v>
      </c>
      <c r="C3109" s="2" t="s">
        <v>47</v>
      </c>
      <c r="D3109" s="2" t="s">
        <v>3781</v>
      </c>
      <c r="E3109" s="2" t="s">
        <v>258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270</v>
      </c>
      <c r="K3109" s="2" t="s">
        <v>55</v>
      </c>
      <c r="L3109" s="2" t="s">
        <v>51</v>
      </c>
      <c r="M3109" s="2" t="s">
        <v>73</v>
      </c>
      <c r="N3109" s="3">
        <v>121879.293</v>
      </c>
      <c r="O3109" s="3" t="s">
        <v>57</v>
      </c>
      <c r="P3109" s="4">
        <f>IF(O3109="吨",N3109*1000,IF(O3109="万立方米",N3109*10000,""))</f>
        <v>121879293.0</v>
      </c>
      <c r="Q3109" s="2" t="s">
        <v>58</v>
      </c>
      <c r="R3109" s="2" t="s">
        <v>59</v>
      </c>
      <c r="S3109" s="2" t="s">
        <v>74</v>
      </c>
      <c r="T3109" s="2" t="s">
        <v>75</v>
      </c>
      <c r="U3109" s="4">
        <f>1.5</f>
        <v>1.5</v>
      </c>
      <c r="V3109" s="2" t="s">
        <v>62</v>
      </c>
      <c r="W3109" s="2" t="s">
        <v>76</v>
      </c>
      <c r="X3109" s="2" t="s">
        <v>64</v>
      </c>
      <c r="Y3109" s="2" t="s">
        <v>65</v>
      </c>
      <c r="Z3109" s="2">
        <v>0</v>
      </c>
      <c r="AA3109" s="2"/>
      <c r="AB3109" s="2"/>
      <c r="AC3109" s="4">
        <f>P3109*U3109/1000000</f>
        <v>182.8189395</v>
      </c>
      <c r="AD3109" s="4">
        <f>AC3109*(1-Z3109/100)</f>
        <v>182.8189395</v>
      </c>
      <c r="AE3109" s="2" t="s">
        <v>66</v>
      </c>
      <c r="AF3109" s="2" t="s">
        <v>67</v>
      </c>
      <c r="AG3109" s="2"/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3783</v>
      </c>
      <c r="B3110" s="2" t="s">
        <v>3780</v>
      </c>
      <c r="C3110" s="2" t="s">
        <v>47</v>
      </c>
      <c r="D3110" s="2" t="s">
        <v>3781</v>
      </c>
      <c r="E3110" s="2" t="s">
        <v>258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270</v>
      </c>
      <c r="K3110" s="2" t="s">
        <v>55</v>
      </c>
      <c r="L3110" s="2" t="s">
        <v>51</v>
      </c>
      <c r="M3110" s="2" t="s">
        <v>78</v>
      </c>
      <c r="N3110" s="3">
        <v>121879.293</v>
      </c>
      <c r="O3110" s="3" t="s">
        <v>57</v>
      </c>
      <c r="P3110" s="4">
        <f>IF(O3110="吨",N3110*1000,IF(O3110="万立方米",N3110*10000,""))</f>
        <v>121879293.0</v>
      </c>
      <c r="Q3110" s="2" t="s">
        <v>58</v>
      </c>
      <c r="R3110" s="2" t="s">
        <v>59</v>
      </c>
      <c r="S3110" s="2" t="s">
        <v>79</v>
      </c>
      <c r="T3110" s="2" t="s">
        <v>75</v>
      </c>
      <c r="U3110" s="4">
        <f>6.0</f>
        <v>6.0</v>
      </c>
      <c r="V3110" s="2" t="s">
        <v>62</v>
      </c>
      <c r="W3110" s="2" t="s">
        <v>80</v>
      </c>
      <c r="X3110" s="2" t="s">
        <v>64</v>
      </c>
      <c r="Y3110" s="2" t="s">
        <v>65</v>
      </c>
      <c r="Z3110" s="2">
        <v>0</v>
      </c>
      <c r="AA3110" s="2"/>
      <c r="AB3110" s="2"/>
      <c r="AC3110" s="4">
        <f>P3110*U3110/1000000</f>
        <v>731.275758</v>
      </c>
      <c r="AD3110" s="4">
        <f>AC3110*(1-Z3110/100)</f>
        <v>731.275758</v>
      </c>
      <c r="AE3110" s="2" t="s">
        <v>66</v>
      </c>
      <c r="AF3110" s="2" t="s">
        <v>67</v>
      </c>
      <c r="AG3110" s="2"/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3784</v>
      </c>
      <c r="B3111" s="2" t="s">
        <v>3780</v>
      </c>
      <c r="C3111" s="2" t="s">
        <v>47</v>
      </c>
      <c r="D3111" s="2" t="s">
        <v>3781</v>
      </c>
      <c r="E3111" s="2" t="s">
        <v>258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270</v>
      </c>
      <c r="K3111" s="2" t="s">
        <v>55</v>
      </c>
      <c r="L3111" s="2" t="s">
        <v>51</v>
      </c>
      <c r="M3111" s="2" t="s">
        <v>82</v>
      </c>
      <c r="N3111" s="3">
        <v>121879.293</v>
      </c>
      <c r="O3111" s="3" t="s">
        <v>57</v>
      </c>
      <c r="P3111" s="4">
        <f>IF(O3111="吨",N3111*1000,IF(O3111="万立方米",N3111*10000,""))</f>
        <v>121879293.0</v>
      </c>
      <c r="Q3111" s="2" t="s">
        <v>58</v>
      </c>
      <c r="R3111" s="2" t="s">
        <v>59</v>
      </c>
      <c r="S3111" s="2" t="s">
        <v>83</v>
      </c>
      <c r="T3111" s="2" t="s">
        <v>61</v>
      </c>
      <c r="U3111" s="4">
        <f>0.35</f>
        <v>0.35</v>
      </c>
      <c r="V3111" s="2" t="s">
        <v>62</v>
      </c>
      <c r="W3111" s="2" t="s">
        <v>84</v>
      </c>
      <c r="X3111" s="2" t="s">
        <v>64</v>
      </c>
      <c r="Y3111" s="2" t="s">
        <v>65</v>
      </c>
      <c r="Z3111" s="2">
        <v>0</v>
      </c>
      <c r="AA3111" s="2"/>
      <c r="AB3111" s="2"/>
      <c r="AC3111" s="4">
        <f>P3111*U3111/1000000</f>
        <v>42.65775255</v>
      </c>
      <c r="AD3111" s="4">
        <f>AC3111*(1-Z3111/100)</f>
        <v>42.65775255</v>
      </c>
      <c r="AE3111" s="2" t="s">
        <v>66</v>
      </c>
      <c r="AF3111" s="2" t="s">
        <v>67</v>
      </c>
      <c r="AG3111" s="2"/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3785</v>
      </c>
      <c r="B3112" s="2" t="s">
        <v>3780</v>
      </c>
      <c r="C3112" s="2" t="s">
        <v>47</v>
      </c>
      <c r="D3112" s="2" t="s">
        <v>3781</v>
      </c>
      <c r="E3112" s="2" t="s">
        <v>258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270</v>
      </c>
      <c r="K3112" s="2" t="s">
        <v>55</v>
      </c>
      <c r="L3112" s="2" t="s">
        <v>51</v>
      </c>
      <c r="M3112" s="2" t="s">
        <v>86</v>
      </c>
      <c r="N3112" s="3">
        <v>121879.293</v>
      </c>
      <c r="O3112" s="3" t="s">
        <v>57</v>
      </c>
      <c r="P3112" s="4">
        <f>IF(O3112="吨",N3112*1000,IF(O3112="万立方米",N3112*10000,""))</f>
        <v>121879293.0</v>
      </c>
      <c r="Q3112" s="2" t="s">
        <v>58</v>
      </c>
      <c r="R3112" s="2" t="s">
        <v>59</v>
      </c>
      <c r="S3112" s="2" t="s">
        <v>87</v>
      </c>
      <c r="T3112" s="2" t="s">
        <v>88</v>
      </c>
      <c r="U3112" s="4">
        <f>0.75</f>
        <v>0.75</v>
      </c>
      <c r="V3112" s="2" t="s">
        <v>62</v>
      </c>
      <c r="W3112" s="2" t="s">
        <v>89</v>
      </c>
      <c r="X3112" s="2" t="s">
        <v>64</v>
      </c>
      <c r="Y3112" s="2" t="s">
        <v>65</v>
      </c>
      <c r="Z3112" s="2">
        <v>0</v>
      </c>
      <c r="AA3112" s="2"/>
      <c r="AB3112" s="2"/>
      <c r="AC3112" s="4">
        <f>P3112*U3112/1000000</f>
        <v>91.40946975</v>
      </c>
      <c r="AD3112" s="4">
        <f>AC3113*(1-AA3112/100)+(AC3112-AC3113)*(1-AB3112/100)</f>
        <v>91.40946975</v>
      </c>
      <c r="AE3112" s="2" t="s">
        <v>66</v>
      </c>
      <c r="AF3112" s="2" t="s">
        <v>67</v>
      </c>
      <c r="AG3112" s="2"/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3786</v>
      </c>
      <c r="B3113" s="2" t="s">
        <v>3780</v>
      </c>
      <c r="C3113" s="2" t="s">
        <v>47</v>
      </c>
      <c r="D3113" s="2" t="s">
        <v>3781</v>
      </c>
      <c r="E3113" s="2" t="s">
        <v>258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270</v>
      </c>
      <c r="K3113" s="2" t="s">
        <v>55</v>
      </c>
      <c r="L3113" s="2" t="s">
        <v>51</v>
      </c>
      <c r="M3113" s="2" t="s">
        <v>91</v>
      </c>
      <c r="N3113" s="3">
        <v>121879.293</v>
      </c>
      <c r="O3113" s="3" t="s">
        <v>57</v>
      </c>
      <c r="P3113" s="4">
        <f>IF(O3113="吨",N3113*1000,IF(O3113="万立方米",N3113*10000,""))</f>
        <v>121879293.0</v>
      </c>
      <c r="Q3113" s="2" t="s">
        <v>58</v>
      </c>
      <c r="R3113" s="2" t="s">
        <v>59</v>
      </c>
      <c r="S3113" s="2" t="s">
        <v>92</v>
      </c>
      <c r="T3113" s="2" t="s">
        <v>88</v>
      </c>
      <c r="U3113" s="4">
        <f>0.75</f>
        <v>0.75</v>
      </c>
      <c r="V3113" s="2" t="s">
        <v>62</v>
      </c>
      <c r="W3113" s="2" t="s">
        <v>93</v>
      </c>
      <c r="X3113" s="2" t="s">
        <v>64</v>
      </c>
      <c r="Y3113" s="2" t="s">
        <v>65</v>
      </c>
      <c r="Z3113" s="2">
        <v>0</v>
      </c>
      <c r="AA3113" s="2"/>
      <c r="AB3113" s="2"/>
      <c r="AC3113" s="4">
        <f>P3113*U3113/1000000</f>
        <v>91.40946975</v>
      </c>
      <c r="AD3113" s="4">
        <f>AC3113*(1-Z3113/100)</f>
        <v>91.40946975</v>
      </c>
      <c r="AE3113" s="2" t="s">
        <v>66</v>
      </c>
      <c r="AF3113" s="2" t="s">
        <v>67</v>
      </c>
      <c r="AG3113" s="2"/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3787</v>
      </c>
      <c r="B3114" s="2" t="s">
        <v>3780</v>
      </c>
      <c r="C3114" s="2" t="s">
        <v>47</v>
      </c>
      <c r="D3114" s="2" t="s">
        <v>3781</v>
      </c>
      <c r="E3114" s="2" t="s">
        <v>258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270</v>
      </c>
      <c r="K3114" s="2" t="s">
        <v>55</v>
      </c>
      <c r="L3114" s="2" t="s">
        <v>51</v>
      </c>
      <c r="M3114" s="2" t="s">
        <v>95</v>
      </c>
      <c r="N3114" s="3">
        <v>121879.293</v>
      </c>
      <c r="O3114" s="3" t="s">
        <v>57</v>
      </c>
      <c r="P3114" s="4">
        <f>IF(O3114="吨",N3114*1000,IF(O3114="万立方米",N3114*10000,""))</f>
        <v>121879293.0</v>
      </c>
      <c r="Q3114" s="2" t="s">
        <v>58</v>
      </c>
      <c r="R3114" s="2" t="s">
        <v>59</v>
      </c>
      <c r="S3114" s="2" t="s">
        <v>96</v>
      </c>
      <c r="T3114" s="2" t="s">
        <v>97</v>
      </c>
      <c r="U3114" s="4">
        <f>1.7</f>
        <v>1.7</v>
      </c>
      <c r="V3114" s="2" t="s">
        <v>62</v>
      </c>
      <c r="W3114" s="2" t="s">
        <v>98</v>
      </c>
      <c r="X3114" s="2" t="s">
        <v>64</v>
      </c>
      <c r="Y3114" s="2" t="s">
        <v>65</v>
      </c>
      <c r="Z3114" s="2">
        <v>0</v>
      </c>
      <c r="AA3114" s="2"/>
      <c r="AB3114" s="2"/>
      <c r="AC3114" s="4">
        <f>P3114*U3114/1000000</f>
        <v>207.19479809999999</v>
      </c>
      <c r="AD3114" s="4">
        <f>AC3114*(1-Z3114/100)</f>
        <v>207.19479809999999</v>
      </c>
      <c r="AE3114" s="2" t="s">
        <v>66</v>
      </c>
      <c r="AF3114" s="2" t="s">
        <v>67</v>
      </c>
      <c r="AG3114" s="2"/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3788</v>
      </c>
      <c r="B3115" s="2" t="s">
        <v>3780</v>
      </c>
      <c r="C3115" s="2" t="s">
        <v>47</v>
      </c>
      <c r="D3115" s="2" t="s">
        <v>3781</v>
      </c>
      <c r="E3115" s="2" t="s">
        <v>258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270</v>
      </c>
      <c r="K3115" s="2" t="s">
        <v>55</v>
      </c>
      <c r="L3115" s="2" t="s">
        <v>51</v>
      </c>
      <c r="M3115" s="2" t="s">
        <v>100</v>
      </c>
      <c r="N3115" s="3">
        <v>121879.293</v>
      </c>
      <c r="O3115" s="3" t="s">
        <v>57</v>
      </c>
      <c r="P3115" s="4">
        <f>IF(O3115="吨",N3115*1000,IF(O3115="万立方米",N3115*10000,""))</f>
        <v>121879293.0</v>
      </c>
      <c r="Q3115" s="2" t="s">
        <v>58</v>
      </c>
      <c r="R3115" s="2" t="s">
        <v>59</v>
      </c>
      <c r="S3115" s="2" t="s">
        <v>101</v>
      </c>
      <c r="T3115" s="2" t="s">
        <v>75</v>
      </c>
      <c r="U3115" s="4">
        <f>0.12</f>
        <v>0.12</v>
      </c>
      <c r="V3115" s="2" t="s">
        <v>62</v>
      </c>
      <c r="W3115" s="2" t="s">
        <v>102</v>
      </c>
      <c r="X3115" s="2" t="s">
        <v>64</v>
      </c>
      <c r="Y3115" s="2" t="s">
        <v>65</v>
      </c>
      <c r="Z3115" s="2">
        <v>0</v>
      </c>
      <c r="AA3115" s="2"/>
      <c r="AB3115" s="2"/>
      <c r="AC3115" s="4">
        <f>P3115*U3115/1000000</f>
        <v>14.62551516</v>
      </c>
      <c r="AD3115" s="4">
        <f>AC3115*(1-Z3115/100)</f>
        <v>14.62551516</v>
      </c>
      <c r="AE3115" s="2" t="s">
        <v>66</v>
      </c>
      <c r="AF3115" s="2" t="s">
        <v>67</v>
      </c>
      <c r="AG3115" s="2"/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3789</v>
      </c>
      <c r="B3116" s="2" t="s">
        <v>3780</v>
      </c>
      <c r="C3116" s="2" t="s">
        <v>47</v>
      </c>
      <c r="D3116" s="2" t="s">
        <v>3781</v>
      </c>
      <c r="E3116" s="2" t="s">
        <v>258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104</v>
      </c>
      <c r="N3116" s="3"/>
      <c r="O3116" s="3"/>
      <c r="P3116" s="4">
        <v>0.0</v>
      </c>
      <c r="Q3116" s="2" t="s">
        <v>105</v>
      </c>
      <c r="R3116" s="2" t="s">
        <v>106</v>
      </c>
      <c r="S3116" s="2" t="s">
        <v>107</v>
      </c>
      <c r="T3116" s="2" t="s">
        <v>108</v>
      </c>
      <c r="U3116" s="4">
        <f>0.0</f>
        <v>0.0</v>
      </c>
      <c r="V3116" s="2" t="s">
        <v>109</v>
      </c>
      <c r="W3116" s="2" t="s">
        <v>110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134</v>
      </c>
      <c r="AH3116" s="2" t="s">
        <v>69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3790</v>
      </c>
      <c r="B3117" s="2" t="s">
        <v>3791</v>
      </c>
      <c r="C3117" s="2" t="s">
        <v>47</v>
      </c>
      <c r="D3117" s="2" t="s">
        <v>432</v>
      </c>
      <c r="E3117" s="2" t="s">
        <v>227</v>
      </c>
      <c r="F3117" s="2" t="s">
        <v>228</v>
      </c>
      <c r="G3117" s="2" t="s">
        <v>117</v>
      </c>
      <c r="H3117" s="2" t="s">
        <v>138</v>
      </c>
      <c r="I3117" s="2" t="s">
        <v>53</v>
      </c>
      <c r="J3117" s="2" t="s">
        <v>230</v>
      </c>
      <c r="K3117" s="2" t="s">
        <v>55</v>
      </c>
      <c r="L3117" s="2" t="s">
        <v>51</v>
      </c>
      <c r="M3117" s="2" t="s">
        <v>56</v>
      </c>
      <c r="N3117" s="3">
        <v>207871.722</v>
      </c>
      <c r="O3117" s="3" t="s">
        <v>57</v>
      </c>
      <c r="P3117" s="4">
        <f>IF(O3117="吨",N3117*1000,IF(O3117="万立方米",N3117*10000,""))</f>
        <v>207871722.0</v>
      </c>
      <c r="Q3117" s="2" t="s">
        <v>58</v>
      </c>
      <c r="R3117" s="2" t="s">
        <v>59</v>
      </c>
      <c r="S3117" s="2" t="s">
        <v>60</v>
      </c>
      <c r="T3117" s="2" t="s">
        <v>61</v>
      </c>
      <c r="U3117" s="4">
        <f>0.06</f>
        <v>0.06</v>
      </c>
      <c r="V3117" s="2" t="s">
        <v>62</v>
      </c>
      <c r="W3117" s="2" t="s">
        <v>63</v>
      </c>
      <c r="X3117" s="2" t="s">
        <v>64</v>
      </c>
      <c r="Y3117" s="2" t="s">
        <v>65</v>
      </c>
      <c r="Z3117" s="2">
        <v>0</v>
      </c>
      <c r="AA3117" s="2"/>
      <c r="AB3117" s="2"/>
      <c r="AC3117" s="4">
        <f>P3117*U3117/1000000</f>
        <v>12.47230332</v>
      </c>
      <c r="AD3117" s="4">
        <f>AC3117*(1-Z3117/100)</f>
        <v>12.47230332</v>
      </c>
      <c r="AE3117" s="2" t="s">
        <v>66</v>
      </c>
      <c r="AF3117" s="2" t="s">
        <v>67</v>
      </c>
      <c r="AG3117" s="2" t="s">
        <v>68</v>
      </c>
      <c r="AH3117" s="2" t="s">
        <v>69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3792</v>
      </c>
      <c r="B3118" s="2" t="s">
        <v>3791</v>
      </c>
      <c r="C3118" s="2" t="s">
        <v>47</v>
      </c>
      <c r="D3118" s="2" t="s">
        <v>432</v>
      </c>
      <c r="E3118" s="2" t="s">
        <v>227</v>
      </c>
      <c r="F3118" s="2" t="s">
        <v>228</v>
      </c>
      <c r="G3118" s="2" t="s">
        <v>117</v>
      </c>
      <c r="H3118" s="2" t="s">
        <v>138</v>
      </c>
      <c r="I3118" s="2" t="s">
        <v>53</v>
      </c>
      <c r="J3118" s="2" t="s">
        <v>230</v>
      </c>
      <c r="K3118" s="2" t="s">
        <v>55</v>
      </c>
      <c r="L3118" s="2" t="s">
        <v>51</v>
      </c>
      <c r="M3118" s="2" t="s">
        <v>73</v>
      </c>
      <c r="N3118" s="3">
        <v>207871.722</v>
      </c>
      <c r="O3118" s="3" t="s">
        <v>57</v>
      </c>
      <c r="P3118" s="4">
        <f>IF(O3118="吨",N3118*1000,IF(O3118="万立方米",N3118*10000,""))</f>
        <v>207871722.0</v>
      </c>
      <c r="Q3118" s="2" t="s">
        <v>58</v>
      </c>
      <c r="R3118" s="2" t="s">
        <v>59</v>
      </c>
      <c r="S3118" s="2" t="s">
        <v>74</v>
      </c>
      <c r="T3118" s="2" t="s">
        <v>75</v>
      </c>
      <c r="U3118" s="4">
        <f>1.5</f>
        <v>1.5</v>
      </c>
      <c r="V3118" s="2" t="s">
        <v>62</v>
      </c>
      <c r="W3118" s="2" t="s">
        <v>76</v>
      </c>
      <c r="X3118" s="2" t="s">
        <v>64</v>
      </c>
      <c r="Y3118" s="2" t="s">
        <v>65</v>
      </c>
      <c r="Z3118" s="2">
        <v>0</v>
      </c>
      <c r="AA3118" s="2"/>
      <c r="AB3118" s="2"/>
      <c r="AC3118" s="4">
        <f>P3118*U3118/1000000</f>
        <v>311.807583</v>
      </c>
      <c r="AD3118" s="4">
        <f>AC3118*(1-Z3118/100)</f>
        <v>311.807583</v>
      </c>
      <c r="AE3118" s="2" t="s">
        <v>66</v>
      </c>
      <c r="AF3118" s="2" t="s">
        <v>67</v>
      </c>
      <c r="AG3118" s="2" t="s">
        <v>68</v>
      </c>
      <c r="AH3118" s="2" t="s">
        <v>69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3793</v>
      </c>
      <c r="B3119" s="2" t="s">
        <v>3791</v>
      </c>
      <c r="C3119" s="2" t="s">
        <v>47</v>
      </c>
      <c r="D3119" s="2" t="s">
        <v>432</v>
      </c>
      <c r="E3119" s="2" t="s">
        <v>227</v>
      </c>
      <c r="F3119" s="2" t="s">
        <v>228</v>
      </c>
      <c r="G3119" s="2" t="s">
        <v>117</v>
      </c>
      <c r="H3119" s="2" t="s">
        <v>138</v>
      </c>
      <c r="I3119" s="2" t="s">
        <v>53</v>
      </c>
      <c r="J3119" s="2" t="s">
        <v>230</v>
      </c>
      <c r="K3119" s="2" t="s">
        <v>55</v>
      </c>
      <c r="L3119" s="2" t="s">
        <v>51</v>
      </c>
      <c r="M3119" s="2" t="s">
        <v>78</v>
      </c>
      <c r="N3119" s="3">
        <v>207871.722</v>
      </c>
      <c r="O3119" s="3" t="s">
        <v>57</v>
      </c>
      <c r="P3119" s="4">
        <f>IF(O3119="吨",N3119*1000,IF(O3119="万立方米",N3119*10000,""))</f>
        <v>207871722.0</v>
      </c>
      <c r="Q3119" s="2" t="s">
        <v>58</v>
      </c>
      <c r="R3119" s="2" t="s">
        <v>59</v>
      </c>
      <c r="S3119" s="2" t="s">
        <v>79</v>
      </c>
      <c r="T3119" s="2" t="s">
        <v>75</v>
      </c>
      <c r="U3119" s="4">
        <f>6.0</f>
        <v>6.0</v>
      </c>
      <c r="V3119" s="2" t="s">
        <v>62</v>
      </c>
      <c r="W3119" s="2" t="s">
        <v>80</v>
      </c>
      <c r="X3119" s="2" t="s">
        <v>64</v>
      </c>
      <c r="Y3119" s="2" t="s">
        <v>65</v>
      </c>
      <c r="Z3119" s="2">
        <v>0</v>
      </c>
      <c r="AA3119" s="2"/>
      <c r="AB3119" s="2"/>
      <c r="AC3119" s="4">
        <f>P3119*U3119/1000000</f>
        <v>1247.230332</v>
      </c>
      <c r="AD3119" s="4">
        <f>AC3119*(1-Z3119/100)</f>
        <v>1247.230332</v>
      </c>
      <c r="AE3119" s="2" t="s">
        <v>66</v>
      </c>
      <c r="AF3119" s="2" t="s">
        <v>67</v>
      </c>
      <c r="AG3119" s="2" t="s">
        <v>68</v>
      </c>
      <c r="AH3119" s="2" t="s">
        <v>69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3794</v>
      </c>
      <c r="B3120" s="2" t="s">
        <v>3791</v>
      </c>
      <c r="C3120" s="2" t="s">
        <v>47</v>
      </c>
      <c r="D3120" s="2" t="s">
        <v>432</v>
      </c>
      <c r="E3120" s="2" t="s">
        <v>227</v>
      </c>
      <c r="F3120" s="2" t="s">
        <v>228</v>
      </c>
      <c r="G3120" s="2" t="s">
        <v>117</v>
      </c>
      <c r="H3120" s="2" t="s">
        <v>138</v>
      </c>
      <c r="I3120" s="2" t="s">
        <v>53</v>
      </c>
      <c r="J3120" s="2" t="s">
        <v>230</v>
      </c>
      <c r="K3120" s="2" t="s">
        <v>55</v>
      </c>
      <c r="L3120" s="2" t="s">
        <v>51</v>
      </c>
      <c r="M3120" s="2" t="s">
        <v>82</v>
      </c>
      <c r="N3120" s="3">
        <v>207871.722</v>
      </c>
      <c r="O3120" s="3" t="s">
        <v>57</v>
      </c>
      <c r="P3120" s="4">
        <f>IF(O3120="吨",N3120*1000,IF(O3120="万立方米",N3120*10000,""))</f>
        <v>207871722.0</v>
      </c>
      <c r="Q3120" s="2" t="s">
        <v>58</v>
      </c>
      <c r="R3120" s="2" t="s">
        <v>59</v>
      </c>
      <c r="S3120" s="2" t="s">
        <v>83</v>
      </c>
      <c r="T3120" s="2" t="s">
        <v>61</v>
      </c>
      <c r="U3120" s="4">
        <f>0.35</f>
        <v>0.35</v>
      </c>
      <c r="V3120" s="2" t="s">
        <v>62</v>
      </c>
      <c r="W3120" s="2" t="s">
        <v>84</v>
      </c>
      <c r="X3120" s="2" t="s">
        <v>64</v>
      </c>
      <c r="Y3120" s="2" t="s">
        <v>65</v>
      </c>
      <c r="Z3120" s="2">
        <v>0</v>
      </c>
      <c r="AA3120" s="2"/>
      <c r="AB3120" s="2"/>
      <c r="AC3120" s="4">
        <f>P3120*U3120/1000000</f>
        <v>72.7551027</v>
      </c>
      <c r="AD3120" s="4">
        <f>AC3120*(1-Z3120/100)</f>
        <v>72.7551027</v>
      </c>
      <c r="AE3120" s="2" t="s">
        <v>66</v>
      </c>
      <c r="AF3120" s="2" t="s">
        <v>67</v>
      </c>
      <c r="AG3120" s="2" t="s">
        <v>68</v>
      </c>
      <c r="AH3120" s="2" t="s">
        <v>69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3795</v>
      </c>
      <c r="B3121" s="2" t="s">
        <v>3791</v>
      </c>
      <c r="C3121" s="2" t="s">
        <v>47</v>
      </c>
      <c r="D3121" s="2" t="s">
        <v>432</v>
      </c>
      <c r="E3121" s="2" t="s">
        <v>227</v>
      </c>
      <c r="F3121" s="2" t="s">
        <v>228</v>
      </c>
      <c r="G3121" s="2" t="s">
        <v>117</v>
      </c>
      <c r="H3121" s="2" t="s">
        <v>138</v>
      </c>
      <c r="I3121" s="2" t="s">
        <v>53</v>
      </c>
      <c r="J3121" s="2" t="s">
        <v>230</v>
      </c>
      <c r="K3121" s="2" t="s">
        <v>55</v>
      </c>
      <c r="L3121" s="2" t="s">
        <v>51</v>
      </c>
      <c r="M3121" s="2" t="s">
        <v>86</v>
      </c>
      <c r="N3121" s="3">
        <v>207871.722</v>
      </c>
      <c r="O3121" s="3" t="s">
        <v>57</v>
      </c>
      <c r="P3121" s="4">
        <f>IF(O3121="吨",N3121*1000,IF(O3121="万立方米",N3121*10000,""))</f>
        <v>207871722.0</v>
      </c>
      <c r="Q3121" s="2" t="s">
        <v>58</v>
      </c>
      <c r="R3121" s="2" t="s">
        <v>59</v>
      </c>
      <c r="S3121" s="2" t="s">
        <v>87</v>
      </c>
      <c r="T3121" s="2" t="s">
        <v>88</v>
      </c>
      <c r="U3121" s="4">
        <f>0.75</f>
        <v>0.75</v>
      </c>
      <c r="V3121" s="2" t="s">
        <v>62</v>
      </c>
      <c r="W3121" s="2" t="s">
        <v>89</v>
      </c>
      <c r="X3121" s="2" t="s">
        <v>64</v>
      </c>
      <c r="Y3121" s="2" t="s">
        <v>65</v>
      </c>
      <c r="Z3121" s="2">
        <v>0</v>
      </c>
      <c r="AA3121" s="2"/>
      <c r="AB3121" s="2"/>
      <c r="AC3121" s="4">
        <f>P3121*U3121/1000000</f>
        <v>155.9037915</v>
      </c>
      <c r="AD3121" s="4">
        <f>AC3122*(1-AA3121/100)+(AC3121-AC3122)*(1-AB3121/100)</f>
        <v>155.9037915</v>
      </c>
      <c r="AE3121" s="2" t="s">
        <v>66</v>
      </c>
      <c r="AF3121" s="2" t="s">
        <v>67</v>
      </c>
      <c r="AG3121" s="2" t="s">
        <v>68</v>
      </c>
      <c r="AH3121" s="2" t="s">
        <v>69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3796</v>
      </c>
      <c r="B3122" s="2" t="s">
        <v>3791</v>
      </c>
      <c r="C3122" s="2" t="s">
        <v>47</v>
      </c>
      <c r="D3122" s="2" t="s">
        <v>432</v>
      </c>
      <c r="E3122" s="2" t="s">
        <v>227</v>
      </c>
      <c r="F3122" s="2" t="s">
        <v>228</v>
      </c>
      <c r="G3122" s="2" t="s">
        <v>117</v>
      </c>
      <c r="H3122" s="2" t="s">
        <v>138</v>
      </c>
      <c r="I3122" s="2" t="s">
        <v>53</v>
      </c>
      <c r="J3122" s="2" t="s">
        <v>230</v>
      </c>
      <c r="K3122" s="2" t="s">
        <v>55</v>
      </c>
      <c r="L3122" s="2" t="s">
        <v>51</v>
      </c>
      <c r="M3122" s="2" t="s">
        <v>91</v>
      </c>
      <c r="N3122" s="3">
        <v>207871.722</v>
      </c>
      <c r="O3122" s="3" t="s">
        <v>57</v>
      </c>
      <c r="P3122" s="4">
        <f>IF(O3122="吨",N3122*1000,IF(O3122="万立方米",N3122*10000,""))</f>
        <v>207871722.0</v>
      </c>
      <c r="Q3122" s="2" t="s">
        <v>58</v>
      </c>
      <c r="R3122" s="2" t="s">
        <v>59</v>
      </c>
      <c r="S3122" s="2" t="s">
        <v>92</v>
      </c>
      <c r="T3122" s="2" t="s">
        <v>88</v>
      </c>
      <c r="U3122" s="4">
        <f>0.75</f>
        <v>0.75</v>
      </c>
      <c r="V3122" s="2" t="s">
        <v>62</v>
      </c>
      <c r="W3122" s="2" t="s">
        <v>93</v>
      </c>
      <c r="X3122" s="2" t="s">
        <v>64</v>
      </c>
      <c r="Y3122" s="2" t="s">
        <v>65</v>
      </c>
      <c r="Z3122" s="2">
        <v>0</v>
      </c>
      <c r="AA3122" s="2"/>
      <c r="AB3122" s="2"/>
      <c r="AC3122" s="4">
        <f>P3122*U3122/1000000</f>
        <v>155.9037915</v>
      </c>
      <c r="AD3122" s="4">
        <f>AC3122*(1-Z3122/100)</f>
        <v>155.9037915</v>
      </c>
      <c r="AE3122" s="2" t="s">
        <v>66</v>
      </c>
      <c r="AF3122" s="2" t="s">
        <v>67</v>
      </c>
      <c r="AG3122" s="2" t="s">
        <v>68</v>
      </c>
      <c r="AH3122" s="2" t="s">
        <v>69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3797</v>
      </c>
      <c r="B3123" s="2" t="s">
        <v>3791</v>
      </c>
      <c r="C3123" s="2" t="s">
        <v>47</v>
      </c>
      <c r="D3123" s="2" t="s">
        <v>432</v>
      </c>
      <c r="E3123" s="2" t="s">
        <v>227</v>
      </c>
      <c r="F3123" s="2" t="s">
        <v>228</v>
      </c>
      <c r="G3123" s="2" t="s">
        <v>117</v>
      </c>
      <c r="H3123" s="2" t="s">
        <v>138</v>
      </c>
      <c r="I3123" s="2" t="s">
        <v>53</v>
      </c>
      <c r="J3123" s="2" t="s">
        <v>230</v>
      </c>
      <c r="K3123" s="2" t="s">
        <v>55</v>
      </c>
      <c r="L3123" s="2" t="s">
        <v>51</v>
      </c>
      <c r="M3123" s="2" t="s">
        <v>95</v>
      </c>
      <c r="N3123" s="3">
        <v>207871.722</v>
      </c>
      <c r="O3123" s="3" t="s">
        <v>57</v>
      </c>
      <c r="P3123" s="4">
        <f>IF(O3123="吨",N3123*1000,IF(O3123="万立方米",N3123*10000,""))</f>
        <v>207871722.0</v>
      </c>
      <c r="Q3123" s="2" t="s">
        <v>58</v>
      </c>
      <c r="R3123" s="2" t="s">
        <v>59</v>
      </c>
      <c r="S3123" s="2" t="s">
        <v>96</v>
      </c>
      <c r="T3123" s="2" t="s">
        <v>97</v>
      </c>
      <c r="U3123" s="4">
        <f>1.7</f>
        <v>1.7</v>
      </c>
      <c r="V3123" s="2" t="s">
        <v>62</v>
      </c>
      <c r="W3123" s="2" t="s">
        <v>98</v>
      </c>
      <c r="X3123" s="2" t="s">
        <v>64</v>
      </c>
      <c r="Y3123" s="2" t="s">
        <v>65</v>
      </c>
      <c r="Z3123" s="2">
        <v>0</v>
      </c>
      <c r="AA3123" s="2"/>
      <c r="AB3123" s="2"/>
      <c r="AC3123" s="4">
        <f>P3123*U3123/1000000</f>
        <v>353.3819274</v>
      </c>
      <c r="AD3123" s="4">
        <f>AC3123*(1-Z3123/100)</f>
        <v>353.3819274</v>
      </c>
      <c r="AE3123" s="2" t="s">
        <v>66</v>
      </c>
      <c r="AF3123" s="2" t="s">
        <v>67</v>
      </c>
      <c r="AG3123" s="2" t="s">
        <v>68</v>
      </c>
      <c r="AH3123" s="2" t="s">
        <v>69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3798</v>
      </c>
      <c r="B3124" s="2" t="s">
        <v>3791</v>
      </c>
      <c r="C3124" s="2" t="s">
        <v>47</v>
      </c>
      <c r="D3124" s="2" t="s">
        <v>432</v>
      </c>
      <c r="E3124" s="2" t="s">
        <v>227</v>
      </c>
      <c r="F3124" s="2" t="s">
        <v>228</v>
      </c>
      <c r="G3124" s="2" t="s">
        <v>117</v>
      </c>
      <c r="H3124" s="2" t="s">
        <v>138</v>
      </c>
      <c r="I3124" s="2" t="s">
        <v>53</v>
      </c>
      <c r="J3124" s="2" t="s">
        <v>230</v>
      </c>
      <c r="K3124" s="2" t="s">
        <v>55</v>
      </c>
      <c r="L3124" s="2" t="s">
        <v>51</v>
      </c>
      <c r="M3124" s="2" t="s">
        <v>100</v>
      </c>
      <c r="N3124" s="3">
        <v>207871.722</v>
      </c>
      <c r="O3124" s="3" t="s">
        <v>57</v>
      </c>
      <c r="P3124" s="4">
        <f>IF(O3124="吨",N3124*1000,IF(O3124="万立方米",N3124*10000,""))</f>
        <v>207871722.0</v>
      </c>
      <c r="Q3124" s="2" t="s">
        <v>58</v>
      </c>
      <c r="R3124" s="2" t="s">
        <v>59</v>
      </c>
      <c r="S3124" s="2" t="s">
        <v>101</v>
      </c>
      <c r="T3124" s="2" t="s">
        <v>75</v>
      </c>
      <c r="U3124" s="4">
        <f>0.12</f>
        <v>0.12</v>
      </c>
      <c r="V3124" s="2" t="s">
        <v>62</v>
      </c>
      <c r="W3124" s="2" t="s">
        <v>102</v>
      </c>
      <c r="X3124" s="2" t="s">
        <v>64</v>
      </c>
      <c r="Y3124" s="2" t="s">
        <v>65</v>
      </c>
      <c r="Z3124" s="2">
        <v>0</v>
      </c>
      <c r="AA3124" s="2"/>
      <c r="AB3124" s="2"/>
      <c r="AC3124" s="4">
        <f>P3124*U3124/1000000</f>
        <v>24.94460664</v>
      </c>
      <c r="AD3124" s="4">
        <f>AC3124*(1-Z3124/100)</f>
        <v>24.94460664</v>
      </c>
      <c r="AE3124" s="2" t="s">
        <v>66</v>
      </c>
      <c r="AF3124" s="2" t="s">
        <v>67</v>
      </c>
      <c r="AG3124" s="2" t="s">
        <v>68</v>
      </c>
      <c r="AH3124" s="2" t="s">
        <v>69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3799</v>
      </c>
      <c r="B3125" s="2" t="s">
        <v>3791</v>
      </c>
      <c r="C3125" s="2" t="s">
        <v>47</v>
      </c>
      <c r="D3125" s="2" t="s">
        <v>432</v>
      </c>
      <c r="E3125" s="2" t="s">
        <v>227</v>
      </c>
      <c r="F3125" s="2" t="s">
        <v>228</v>
      </c>
      <c r="G3125" s="2" t="s">
        <v>117</v>
      </c>
      <c r="H3125" s="2" t="s">
        <v>138</v>
      </c>
      <c r="I3125" s="2" t="s">
        <v>161</v>
      </c>
      <c r="J3125" s="2" t="s">
        <v>279</v>
      </c>
      <c r="K3125" s="2" t="s">
        <v>55</v>
      </c>
      <c r="L3125" s="2" t="s">
        <v>51</v>
      </c>
      <c r="M3125" s="2" t="s">
        <v>56</v>
      </c>
      <c r="N3125" s="3">
        <v>159.989</v>
      </c>
      <c r="O3125" s="3" t="s">
        <v>57</v>
      </c>
      <c r="P3125" s="4">
        <f>IF(O3125="吨",N3125*1000,IF(O3125="万立方米",N3125*10000,""))</f>
        <v>159989.0</v>
      </c>
      <c r="Q3125" s="2" t="s">
        <v>58</v>
      </c>
      <c r="R3125" s="2" t="s">
        <v>59</v>
      </c>
      <c r="S3125" s="2" t="s">
        <v>60</v>
      </c>
      <c r="T3125" s="2" t="s">
        <v>61</v>
      </c>
      <c r="U3125" s="4">
        <f>0.06</f>
        <v>0.06</v>
      </c>
      <c r="V3125" s="2" t="s">
        <v>62</v>
      </c>
      <c r="W3125" s="2" t="s">
        <v>63</v>
      </c>
      <c r="X3125" s="2" t="s">
        <v>64</v>
      </c>
      <c r="Y3125" s="2" t="s">
        <v>65</v>
      </c>
      <c r="Z3125" s="2">
        <v>0</v>
      </c>
      <c r="AA3125" s="2"/>
      <c r="AB3125" s="2"/>
      <c r="AC3125" s="4">
        <f>P3125*U3125/1000000</f>
        <v>0.00959934</v>
      </c>
      <c r="AD3125" s="4">
        <f>AC3125*(1-Z3125/100)</f>
        <v>0.00959934</v>
      </c>
      <c r="AE3125" s="2" t="s">
        <v>66</v>
      </c>
      <c r="AF3125" s="2" t="s">
        <v>67</v>
      </c>
      <c r="AG3125" s="2" t="s">
        <v>68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3800</v>
      </c>
      <c r="B3126" s="2" t="s">
        <v>3791</v>
      </c>
      <c r="C3126" s="2" t="s">
        <v>47</v>
      </c>
      <c r="D3126" s="2" t="s">
        <v>432</v>
      </c>
      <c r="E3126" s="2" t="s">
        <v>227</v>
      </c>
      <c r="F3126" s="2" t="s">
        <v>228</v>
      </c>
      <c r="G3126" s="2" t="s">
        <v>117</v>
      </c>
      <c r="H3126" s="2" t="s">
        <v>138</v>
      </c>
      <c r="I3126" s="2" t="s">
        <v>161</v>
      </c>
      <c r="J3126" s="2" t="s">
        <v>279</v>
      </c>
      <c r="K3126" s="2" t="s">
        <v>55</v>
      </c>
      <c r="L3126" s="2" t="s">
        <v>51</v>
      </c>
      <c r="M3126" s="2" t="s">
        <v>73</v>
      </c>
      <c r="N3126" s="3">
        <v>159.989</v>
      </c>
      <c r="O3126" s="3" t="s">
        <v>57</v>
      </c>
      <c r="P3126" s="4">
        <f>IF(O3126="吨",N3126*1000,IF(O3126="万立方米",N3126*10000,""))</f>
        <v>159989.0</v>
      </c>
      <c r="Q3126" s="2" t="s">
        <v>58</v>
      </c>
      <c r="R3126" s="2" t="s">
        <v>59</v>
      </c>
      <c r="S3126" s="2" t="s">
        <v>74</v>
      </c>
      <c r="T3126" s="2" t="s">
        <v>75</v>
      </c>
      <c r="U3126" s="4">
        <f>1.5</f>
        <v>1.5</v>
      </c>
      <c r="V3126" s="2" t="s">
        <v>62</v>
      </c>
      <c r="W3126" s="2" t="s">
        <v>76</v>
      </c>
      <c r="X3126" s="2" t="s">
        <v>64</v>
      </c>
      <c r="Y3126" s="2" t="s">
        <v>65</v>
      </c>
      <c r="Z3126" s="2">
        <v>0</v>
      </c>
      <c r="AA3126" s="2"/>
      <c r="AB3126" s="2"/>
      <c r="AC3126" s="4">
        <f>P3126*U3126/1000000</f>
        <v>0.2399835</v>
      </c>
      <c r="AD3126" s="4">
        <f>AC3126*(1-Z3126/100)</f>
        <v>0.2399835</v>
      </c>
      <c r="AE3126" s="2" t="s">
        <v>66</v>
      </c>
      <c r="AF3126" s="2" t="s">
        <v>67</v>
      </c>
      <c r="AG3126" s="2" t="s">
        <v>68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3801</v>
      </c>
      <c r="B3127" s="2" t="s">
        <v>3791</v>
      </c>
      <c r="C3127" s="2" t="s">
        <v>47</v>
      </c>
      <c r="D3127" s="2" t="s">
        <v>432</v>
      </c>
      <c r="E3127" s="2" t="s">
        <v>227</v>
      </c>
      <c r="F3127" s="2" t="s">
        <v>228</v>
      </c>
      <c r="G3127" s="2" t="s">
        <v>117</v>
      </c>
      <c r="H3127" s="2" t="s">
        <v>138</v>
      </c>
      <c r="I3127" s="2" t="s">
        <v>161</v>
      </c>
      <c r="J3127" s="2" t="s">
        <v>279</v>
      </c>
      <c r="K3127" s="2" t="s">
        <v>55</v>
      </c>
      <c r="L3127" s="2" t="s">
        <v>51</v>
      </c>
      <c r="M3127" s="2" t="s">
        <v>78</v>
      </c>
      <c r="N3127" s="3">
        <v>159.989</v>
      </c>
      <c r="O3127" s="3" t="s">
        <v>57</v>
      </c>
      <c r="P3127" s="4">
        <f>IF(O3127="吨",N3127*1000,IF(O3127="万立方米",N3127*10000,""))</f>
        <v>159989.0</v>
      </c>
      <c r="Q3127" s="2" t="s">
        <v>58</v>
      </c>
      <c r="R3127" s="2" t="s">
        <v>59</v>
      </c>
      <c r="S3127" s="2" t="s">
        <v>79</v>
      </c>
      <c r="T3127" s="2" t="s">
        <v>75</v>
      </c>
      <c r="U3127" s="4">
        <f>6.0</f>
        <v>6.0</v>
      </c>
      <c r="V3127" s="2" t="s">
        <v>62</v>
      </c>
      <c r="W3127" s="2" t="s">
        <v>80</v>
      </c>
      <c r="X3127" s="2" t="s">
        <v>64</v>
      </c>
      <c r="Y3127" s="2" t="s">
        <v>65</v>
      </c>
      <c r="Z3127" s="2">
        <v>0</v>
      </c>
      <c r="AA3127" s="2"/>
      <c r="AB3127" s="2"/>
      <c r="AC3127" s="4">
        <f>P3127*U3127/1000000</f>
        <v>0.959934</v>
      </c>
      <c r="AD3127" s="4">
        <f>AC3127*(1-Z3127/100)</f>
        <v>0.959934</v>
      </c>
      <c r="AE3127" s="2" t="s">
        <v>66</v>
      </c>
      <c r="AF3127" s="2" t="s">
        <v>67</v>
      </c>
      <c r="AG3127" s="2" t="s">
        <v>68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3802</v>
      </c>
      <c r="B3128" s="2" t="s">
        <v>3791</v>
      </c>
      <c r="C3128" s="2" t="s">
        <v>47</v>
      </c>
      <c r="D3128" s="2" t="s">
        <v>432</v>
      </c>
      <c r="E3128" s="2" t="s">
        <v>227</v>
      </c>
      <c r="F3128" s="2" t="s">
        <v>228</v>
      </c>
      <c r="G3128" s="2" t="s">
        <v>117</v>
      </c>
      <c r="H3128" s="2" t="s">
        <v>138</v>
      </c>
      <c r="I3128" s="2" t="s">
        <v>161</v>
      </c>
      <c r="J3128" s="2" t="s">
        <v>279</v>
      </c>
      <c r="K3128" s="2" t="s">
        <v>55</v>
      </c>
      <c r="L3128" s="2" t="s">
        <v>51</v>
      </c>
      <c r="M3128" s="2" t="s">
        <v>82</v>
      </c>
      <c r="N3128" s="3">
        <v>159.989</v>
      </c>
      <c r="O3128" s="3" t="s">
        <v>57</v>
      </c>
      <c r="P3128" s="4">
        <f>IF(O3128="吨",N3128*1000,IF(O3128="万立方米",N3128*10000,""))</f>
        <v>159989.0</v>
      </c>
      <c r="Q3128" s="2" t="s">
        <v>58</v>
      </c>
      <c r="R3128" s="2" t="s">
        <v>59</v>
      </c>
      <c r="S3128" s="2" t="s">
        <v>83</v>
      </c>
      <c r="T3128" s="2" t="s">
        <v>61</v>
      </c>
      <c r="U3128" s="4">
        <f>0.35</f>
        <v>0.35</v>
      </c>
      <c r="V3128" s="2" t="s">
        <v>62</v>
      </c>
      <c r="W3128" s="2" t="s">
        <v>84</v>
      </c>
      <c r="X3128" s="2" t="s">
        <v>64</v>
      </c>
      <c r="Y3128" s="2" t="s">
        <v>65</v>
      </c>
      <c r="Z3128" s="2">
        <v>0</v>
      </c>
      <c r="AA3128" s="2"/>
      <c r="AB3128" s="2"/>
      <c r="AC3128" s="4">
        <f>P3128*U3128/1000000</f>
        <v>0.055996149999999995</v>
      </c>
      <c r="AD3128" s="4">
        <f>AC3128*(1-Z3128/100)</f>
        <v>0.055996149999999995</v>
      </c>
      <c r="AE3128" s="2" t="s">
        <v>66</v>
      </c>
      <c r="AF3128" s="2" t="s">
        <v>67</v>
      </c>
      <c r="AG3128" s="2" t="s">
        <v>68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3803</v>
      </c>
      <c r="B3129" s="2" t="s">
        <v>3791</v>
      </c>
      <c r="C3129" s="2" t="s">
        <v>47</v>
      </c>
      <c r="D3129" s="2" t="s">
        <v>432</v>
      </c>
      <c r="E3129" s="2" t="s">
        <v>227</v>
      </c>
      <c r="F3129" s="2" t="s">
        <v>228</v>
      </c>
      <c r="G3129" s="2" t="s">
        <v>117</v>
      </c>
      <c r="H3129" s="2" t="s">
        <v>138</v>
      </c>
      <c r="I3129" s="2" t="s">
        <v>161</v>
      </c>
      <c r="J3129" s="2" t="s">
        <v>279</v>
      </c>
      <c r="K3129" s="2" t="s">
        <v>55</v>
      </c>
      <c r="L3129" s="2" t="s">
        <v>51</v>
      </c>
      <c r="M3129" s="2" t="s">
        <v>86</v>
      </c>
      <c r="N3129" s="3">
        <v>159.989</v>
      </c>
      <c r="O3129" s="3" t="s">
        <v>57</v>
      </c>
      <c r="P3129" s="4">
        <f>IF(O3129="吨",N3129*1000,IF(O3129="万立方米",N3129*10000,""))</f>
        <v>159989.0</v>
      </c>
      <c r="Q3129" s="2" t="s">
        <v>58</v>
      </c>
      <c r="R3129" s="2" t="s">
        <v>59</v>
      </c>
      <c r="S3129" s="2" t="s">
        <v>87</v>
      </c>
      <c r="T3129" s="2" t="s">
        <v>88</v>
      </c>
      <c r="U3129" s="4">
        <f>0.75</f>
        <v>0.75</v>
      </c>
      <c r="V3129" s="2" t="s">
        <v>62</v>
      </c>
      <c r="W3129" s="2" t="s">
        <v>89</v>
      </c>
      <c r="X3129" s="2" t="s">
        <v>64</v>
      </c>
      <c r="Y3129" s="2" t="s">
        <v>65</v>
      </c>
      <c r="Z3129" s="2">
        <v>0</v>
      </c>
      <c r="AA3129" s="2"/>
      <c r="AB3129" s="2"/>
      <c r="AC3129" s="4">
        <f>P3129*U3129/1000000</f>
        <v>0.11999175</v>
      </c>
      <c r="AD3129" s="4">
        <f>AC3130*(1-AA3129/100)+(AC3129-AC3130)*(1-AB3129/100)</f>
        <v>0.11999175</v>
      </c>
      <c r="AE3129" s="2" t="s">
        <v>66</v>
      </c>
      <c r="AF3129" s="2" t="s">
        <v>67</v>
      </c>
      <c r="AG3129" s="2" t="s">
        <v>68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3804</v>
      </c>
      <c r="B3130" s="2" t="s">
        <v>3791</v>
      </c>
      <c r="C3130" s="2" t="s">
        <v>47</v>
      </c>
      <c r="D3130" s="2" t="s">
        <v>432</v>
      </c>
      <c r="E3130" s="2" t="s">
        <v>227</v>
      </c>
      <c r="F3130" s="2" t="s">
        <v>228</v>
      </c>
      <c r="G3130" s="2" t="s">
        <v>117</v>
      </c>
      <c r="H3130" s="2" t="s">
        <v>138</v>
      </c>
      <c r="I3130" s="2" t="s">
        <v>161</v>
      </c>
      <c r="J3130" s="2" t="s">
        <v>279</v>
      </c>
      <c r="K3130" s="2" t="s">
        <v>55</v>
      </c>
      <c r="L3130" s="2" t="s">
        <v>51</v>
      </c>
      <c r="M3130" s="2" t="s">
        <v>91</v>
      </c>
      <c r="N3130" s="3">
        <v>159.989</v>
      </c>
      <c r="O3130" s="3" t="s">
        <v>57</v>
      </c>
      <c r="P3130" s="4">
        <f>IF(O3130="吨",N3130*1000,IF(O3130="万立方米",N3130*10000,""))</f>
        <v>159989.0</v>
      </c>
      <c r="Q3130" s="2" t="s">
        <v>58</v>
      </c>
      <c r="R3130" s="2" t="s">
        <v>59</v>
      </c>
      <c r="S3130" s="2" t="s">
        <v>92</v>
      </c>
      <c r="T3130" s="2" t="s">
        <v>88</v>
      </c>
      <c r="U3130" s="4">
        <f>0.75</f>
        <v>0.75</v>
      </c>
      <c r="V3130" s="2" t="s">
        <v>62</v>
      </c>
      <c r="W3130" s="2" t="s">
        <v>93</v>
      </c>
      <c r="X3130" s="2" t="s">
        <v>64</v>
      </c>
      <c r="Y3130" s="2" t="s">
        <v>65</v>
      </c>
      <c r="Z3130" s="2">
        <v>0</v>
      </c>
      <c r="AA3130" s="2"/>
      <c r="AB3130" s="2"/>
      <c r="AC3130" s="4">
        <f>P3130*U3130/1000000</f>
        <v>0.11999175</v>
      </c>
      <c r="AD3130" s="4">
        <f>AC3130*(1-Z3130/100)</f>
        <v>0.11999175</v>
      </c>
      <c r="AE3130" s="2" t="s">
        <v>66</v>
      </c>
      <c r="AF3130" s="2" t="s">
        <v>67</v>
      </c>
      <c r="AG3130" s="2" t="s">
        <v>68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3805</v>
      </c>
      <c r="B3131" s="2" t="s">
        <v>3791</v>
      </c>
      <c r="C3131" s="2" t="s">
        <v>47</v>
      </c>
      <c r="D3131" s="2" t="s">
        <v>432</v>
      </c>
      <c r="E3131" s="2" t="s">
        <v>227</v>
      </c>
      <c r="F3131" s="2" t="s">
        <v>228</v>
      </c>
      <c r="G3131" s="2" t="s">
        <v>117</v>
      </c>
      <c r="H3131" s="2" t="s">
        <v>138</v>
      </c>
      <c r="I3131" s="2" t="s">
        <v>161</v>
      </c>
      <c r="J3131" s="2" t="s">
        <v>279</v>
      </c>
      <c r="K3131" s="2" t="s">
        <v>55</v>
      </c>
      <c r="L3131" s="2" t="s">
        <v>51</v>
      </c>
      <c r="M3131" s="2" t="s">
        <v>95</v>
      </c>
      <c r="N3131" s="3">
        <v>159.989</v>
      </c>
      <c r="O3131" s="3" t="s">
        <v>57</v>
      </c>
      <c r="P3131" s="4">
        <f>IF(O3131="吨",N3131*1000,IF(O3131="万立方米",N3131*10000,""))</f>
        <v>159989.0</v>
      </c>
      <c r="Q3131" s="2" t="s">
        <v>58</v>
      </c>
      <c r="R3131" s="2" t="s">
        <v>59</v>
      </c>
      <c r="S3131" s="2" t="s">
        <v>96</v>
      </c>
      <c r="T3131" s="2" t="s">
        <v>97</v>
      </c>
      <c r="U3131" s="4">
        <f>1.7</f>
        <v>1.7</v>
      </c>
      <c r="V3131" s="2" t="s">
        <v>62</v>
      </c>
      <c r="W3131" s="2" t="s">
        <v>98</v>
      </c>
      <c r="X3131" s="2" t="s">
        <v>64</v>
      </c>
      <c r="Y3131" s="2" t="s">
        <v>65</v>
      </c>
      <c r="Z3131" s="2">
        <v>0</v>
      </c>
      <c r="AA3131" s="2"/>
      <c r="AB3131" s="2"/>
      <c r="AC3131" s="4">
        <f>P3131*U3131/1000000</f>
        <v>0.2719813</v>
      </c>
      <c r="AD3131" s="4">
        <f>AC3131*(1-Z3131/100)</f>
        <v>0.2719813</v>
      </c>
      <c r="AE3131" s="2" t="s">
        <v>66</v>
      </c>
      <c r="AF3131" s="2" t="s">
        <v>67</v>
      </c>
      <c r="AG3131" s="2" t="s">
        <v>68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3806</v>
      </c>
      <c r="B3132" s="2" t="s">
        <v>3791</v>
      </c>
      <c r="C3132" s="2" t="s">
        <v>47</v>
      </c>
      <c r="D3132" s="2" t="s">
        <v>432</v>
      </c>
      <c r="E3132" s="2" t="s">
        <v>227</v>
      </c>
      <c r="F3132" s="2" t="s">
        <v>228</v>
      </c>
      <c r="G3132" s="2" t="s">
        <v>117</v>
      </c>
      <c r="H3132" s="2" t="s">
        <v>138</v>
      </c>
      <c r="I3132" s="2" t="s">
        <v>161</v>
      </c>
      <c r="J3132" s="2" t="s">
        <v>279</v>
      </c>
      <c r="K3132" s="2" t="s">
        <v>55</v>
      </c>
      <c r="L3132" s="2" t="s">
        <v>51</v>
      </c>
      <c r="M3132" s="2" t="s">
        <v>100</v>
      </c>
      <c r="N3132" s="3">
        <v>159.989</v>
      </c>
      <c r="O3132" s="3" t="s">
        <v>57</v>
      </c>
      <c r="P3132" s="4">
        <f>IF(O3132="吨",N3132*1000,IF(O3132="万立方米",N3132*10000,""))</f>
        <v>159989.0</v>
      </c>
      <c r="Q3132" s="2" t="s">
        <v>58</v>
      </c>
      <c r="R3132" s="2" t="s">
        <v>59</v>
      </c>
      <c r="S3132" s="2" t="s">
        <v>101</v>
      </c>
      <c r="T3132" s="2" t="s">
        <v>75</v>
      </c>
      <c r="U3132" s="4">
        <f>0.12</f>
        <v>0.12</v>
      </c>
      <c r="V3132" s="2" t="s">
        <v>62</v>
      </c>
      <c r="W3132" s="2" t="s">
        <v>102</v>
      </c>
      <c r="X3132" s="2" t="s">
        <v>64</v>
      </c>
      <c r="Y3132" s="2" t="s">
        <v>65</v>
      </c>
      <c r="Z3132" s="2">
        <v>0</v>
      </c>
      <c r="AA3132" s="2"/>
      <c r="AB3132" s="2"/>
      <c r="AC3132" s="4">
        <f>P3132*U3132/1000000</f>
        <v>0.01919868</v>
      </c>
      <c r="AD3132" s="4">
        <f>AC3132*(1-Z3132/100)</f>
        <v>0.01919868</v>
      </c>
      <c r="AE3132" s="2" t="s">
        <v>66</v>
      </c>
      <c r="AF3132" s="2" t="s">
        <v>67</v>
      </c>
      <c r="AG3132" s="2" t="s">
        <v>68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3807</v>
      </c>
      <c r="B3133" s="2" t="s">
        <v>3791</v>
      </c>
      <c r="C3133" s="2" t="s">
        <v>47</v>
      </c>
      <c r="D3133" s="2" t="s">
        <v>432</v>
      </c>
      <c r="E3133" s="2" t="s">
        <v>227</v>
      </c>
      <c r="F3133" s="2" t="s">
        <v>228</v>
      </c>
      <c r="G3133" s="2" t="s">
        <v>117</v>
      </c>
      <c r="H3133" s="2" t="s">
        <v>138</v>
      </c>
      <c r="I3133" s="2"/>
      <c r="J3133" s="2"/>
      <c r="K3133" s="2" t="s">
        <v>147</v>
      </c>
      <c r="L3133" s="2" t="s">
        <v>253</v>
      </c>
      <c r="M3133" s="2" t="s">
        <v>104</v>
      </c>
      <c r="N3133" s="3"/>
      <c r="O3133" s="3"/>
      <c r="P3133" s="2"/>
      <c r="Q3133" s="2" t="s">
        <v>105</v>
      </c>
      <c r="R3133" s="2" t="s">
        <v>106</v>
      </c>
      <c r="S3133" s="2" t="s">
        <v>107</v>
      </c>
      <c r="T3133" s="2" t="s">
        <v>108</v>
      </c>
      <c r="U3133" s="2"/>
      <c r="V3133" s="2" t="s">
        <v>109</v>
      </c>
      <c r="W3133" s="2" t="s">
        <v>110</v>
      </c>
      <c r="X3133" s="2"/>
      <c r="Y3133" s="2" t="s">
        <v>65</v>
      </c>
      <c r="Z3133" s="2">
        <v>0</v>
      </c>
      <c r="AA3133" s="2"/>
      <c r="AB3133" s="2"/>
      <c r="AC3133" s="2"/>
      <c r="AD3133" s="2"/>
      <c r="AE3133" s="2" t="s">
        <v>123</v>
      </c>
      <c r="AF3133" s="2" t="s">
        <v>222</v>
      </c>
      <c r="AG3133" s="2" t="s">
        <v>223</v>
      </c>
      <c r="AH3133" s="2" t="s">
        <v>69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3808</v>
      </c>
      <c r="B3134" s="2" t="s">
        <v>3809</v>
      </c>
      <c r="C3134" s="2" t="s">
        <v>47</v>
      </c>
      <c r="D3134" s="2" t="s">
        <v>520</v>
      </c>
      <c r="E3134" s="2" t="s">
        <v>242</v>
      </c>
      <c r="F3134" s="2" t="s">
        <v>228</v>
      </c>
      <c r="G3134" s="2" t="s">
        <v>117</v>
      </c>
      <c r="H3134" s="2" t="s">
        <v>243</v>
      </c>
      <c r="I3134" s="2" t="s">
        <v>53</v>
      </c>
      <c r="J3134" s="2" t="s">
        <v>230</v>
      </c>
      <c r="K3134" s="2" t="s">
        <v>55</v>
      </c>
      <c r="L3134" s="2" t="s">
        <v>51</v>
      </c>
      <c r="M3134" s="2" t="s">
        <v>56</v>
      </c>
      <c r="N3134" s="3">
        <v>83252</v>
      </c>
      <c r="O3134" s="3" t="s">
        <v>57</v>
      </c>
      <c r="P3134" s="4">
        <f>IF(O3134="吨",N3134*1000,IF(O3134="万立方米",N3134*10000,""))</f>
        <v>83252000.0</v>
      </c>
      <c r="Q3134" s="2" t="s">
        <v>58</v>
      </c>
      <c r="R3134" s="2" t="s">
        <v>59</v>
      </c>
      <c r="S3134" s="2" t="s">
        <v>60</v>
      </c>
      <c r="T3134" s="2" t="s">
        <v>61</v>
      </c>
      <c r="U3134" s="4">
        <f>0.06</f>
        <v>0.06</v>
      </c>
      <c r="V3134" s="2" t="s">
        <v>62</v>
      </c>
      <c r="W3134" s="2" t="s">
        <v>63</v>
      </c>
      <c r="X3134" s="2" t="s">
        <v>64</v>
      </c>
      <c r="Y3134" s="2" t="s">
        <v>65</v>
      </c>
      <c r="Z3134" s="2">
        <v>0</v>
      </c>
      <c r="AA3134" s="2"/>
      <c r="AB3134" s="2"/>
      <c r="AC3134" s="4">
        <f>P3134*U3134/1000000</f>
        <v>4.99512</v>
      </c>
      <c r="AD3134" s="4">
        <f>AC3134*(1-Z3134/100)</f>
        <v>4.99512</v>
      </c>
      <c r="AE3134" s="2" t="s">
        <v>66</v>
      </c>
      <c r="AF3134" s="2" t="s">
        <v>67</v>
      </c>
      <c r="AG3134" s="2" t="s">
        <v>68</v>
      </c>
      <c r="AH3134" s="2" t="s">
        <v>69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3810</v>
      </c>
      <c r="B3135" s="2" t="s">
        <v>3809</v>
      </c>
      <c r="C3135" s="2" t="s">
        <v>47</v>
      </c>
      <c r="D3135" s="2" t="s">
        <v>520</v>
      </c>
      <c r="E3135" s="2" t="s">
        <v>242</v>
      </c>
      <c r="F3135" s="2" t="s">
        <v>228</v>
      </c>
      <c r="G3135" s="2" t="s">
        <v>117</v>
      </c>
      <c r="H3135" s="2" t="s">
        <v>243</v>
      </c>
      <c r="I3135" s="2" t="s">
        <v>53</v>
      </c>
      <c r="J3135" s="2" t="s">
        <v>230</v>
      </c>
      <c r="K3135" s="2" t="s">
        <v>55</v>
      </c>
      <c r="L3135" s="2" t="s">
        <v>51</v>
      </c>
      <c r="M3135" s="2" t="s">
        <v>73</v>
      </c>
      <c r="N3135" s="3">
        <v>83252</v>
      </c>
      <c r="O3135" s="3" t="s">
        <v>57</v>
      </c>
      <c r="P3135" s="4">
        <f>IF(O3135="吨",N3135*1000,IF(O3135="万立方米",N3135*10000,""))</f>
        <v>83252000.0</v>
      </c>
      <c r="Q3135" s="2" t="s">
        <v>58</v>
      </c>
      <c r="R3135" s="2" t="s">
        <v>59</v>
      </c>
      <c r="S3135" s="2" t="s">
        <v>74</v>
      </c>
      <c r="T3135" s="2" t="s">
        <v>75</v>
      </c>
      <c r="U3135" s="4">
        <f>1.5</f>
        <v>1.5</v>
      </c>
      <c r="V3135" s="2" t="s">
        <v>62</v>
      </c>
      <c r="W3135" s="2" t="s">
        <v>76</v>
      </c>
      <c r="X3135" s="2" t="s">
        <v>64</v>
      </c>
      <c r="Y3135" s="2" t="s">
        <v>65</v>
      </c>
      <c r="Z3135" s="2">
        <v>0</v>
      </c>
      <c r="AA3135" s="2"/>
      <c r="AB3135" s="2"/>
      <c r="AC3135" s="4">
        <f>P3135*U3135/1000000</f>
        <v>124.878</v>
      </c>
      <c r="AD3135" s="4">
        <f>AC3135*(1-Z3135/100)</f>
        <v>124.878</v>
      </c>
      <c r="AE3135" s="2" t="s">
        <v>66</v>
      </c>
      <c r="AF3135" s="2" t="s">
        <v>67</v>
      </c>
      <c r="AG3135" s="2" t="s">
        <v>68</v>
      </c>
      <c r="AH3135" s="2" t="s">
        <v>69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3811</v>
      </c>
      <c r="B3136" s="2" t="s">
        <v>3809</v>
      </c>
      <c r="C3136" s="2" t="s">
        <v>47</v>
      </c>
      <c r="D3136" s="2" t="s">
        <v>520</v>
      </c>
      <c r="E3136" s="2" t="s">
        <v>242</v>
      </c>
      <c r="F3136" s="2" t="s">
        <v>228</v>
      </c>
      <c r="G3136" s="2" t="s">
        <v>117</v>
      </c>
      <c r="H3136" s="2" t="s">
        <v>243</v>
      </c>
      <c r="I3136" s="2" t="s">
        <v>53</v>
      </c>
      <c r="J3136" s="2" t="s">
        <v>230</v>
      </c>
      <c r="K3136" s="2" t="s">
        <v>55</v>
      </c>
      <c r="L3136" s="2" t="s">
        <v>51</v>
      </c>
      <c r="M3136" s="2" t="s">
        <v>78</v>
      </c>
      <c r="N3136" s="3">
        <v>83252</v>
      </c>
      <c r="O3136" s="3" t="s">
        <v>57</v>
      </c>
      <c r="P3136" s="4">
        <f>IF(O3136="吨",N3136*1000,IF(O3136="万立方米",N3136*10000,""))</f>
        <v>83252000.0</v>
      </c>
      <c r="Q3136" s="2" t="s">
        <v>58</v>
      </c>
      <c r="R3136" s="2" t="s">
        <v>59</v>
      </c>
      <c r="S3136" s="2" t="s">
        <v>79</v>
      </c>
      <c r="T3136" s="2" t="s">
        <v>75</v>
      </c>
      <c r="U3136" s="4">
        <f>6.0</f>
        <v>6.0</v>
      </c>
      <c r="V3136" s="2" t="s">
        <v>62</v>
      </c>
      <c r="W3136" s="2" t="s">
        <v>80</v>
      </c>
      <c r="X3136" s="2" t="s">
        <v>64</v>
      </c>
      <c r="Y3136" s="2" t="s">
        <v>65</v>
      </c>
      <c r="Z3136" s="2">
        <v>0</v>
      </c>
      <c r="AA3136" s="2"/>
      <c r="AB3136" s="2"/>
      <c r="AC3136" s="4">
        <f>P3136*U3136/1000000</f>
        <v>499.512</v>
      </c>
      <c r="AD3136" s="4">
        <f>AC3136*(1-Z3136/100)</f>
        <v>499.512</v>
      </c>
      <c r="AE3136" s="2" t="s">
        <v>66</v>
      </c>
      <c r="AF3136" s="2" t="s">
        <v>67</v>
      </c>
      <c r="AG3136" s="2" t="s">
        <v>68</v>
      </c>
      <c r="AH3136" s="2" t="s">
        <v>69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3812</v>
      </c>
      <c r="B3137" s="2" t="s">
        <v>3809</v>
      </c>
      <c r="C3137" s="2" t="s">
        <v>47</v>
      </c>
      <c r="D3137" s="2" t="s">
        <v>520</v>
      </c>
      <c r="E3137" s="2" t="s">
        <v>242</v>
      </c>
      <c r="F3137" s="2" t="s">
        <v>228</v>
      </c>
      <c r="G3137" s="2" t="s">
        <v>117</v>
      </c>
      <c r="H3137" s="2" t="s">
        <v>243</v>
      </c>
      <c r="I3137" s="2" t="s">
        <v>53</v>
      </c>
      <c r="J3137" s="2" t="s">
        <v>230</v>
      </c>
      <c r="K3137" s="2" t="s">
        <v>55</v>
      </c>
      <c r="L3137" s="2" t="s">
        <v>51</v>
      </c>
      <c r="M3137" s="2" t="s">
        <v>82</v>
      </c>
      <c r="N3137" s="3">
        <v>83252</v>
      </c>
      <c r="O3137" s="3" t="s">
        <v>57</v>
      </c>
      <c r="P3137" s="4">
        <f>IF(O3137="吨",N3137*1000,IF(O3137="万立方米",N3137*10000,""))</f>
        <v>83252000.0</v>
      </c>
      <c r="Q3137" s="2" t="s">
        <v>58</v>
      </c>
      <c r="R3137" s="2" t="s">
        <v>59</v>
      </c>
      <c r="S3137" s="2" t="s">
        <v>83</v>
      </c>
      <c r="T3137" s="2" t="s">
        <v>61</v>
      </c>
      <c r="U3137" s="4">
        <f>0.35</f>
        <v>0.35</v>
      </c>
      <c r="V3137" s="2" t="s">
        <v>62</v>
      </c>
      <c r="W3137" s="2" t="s">
        <v>84</v>
      </c>
      <c r="X3137" s="2" t="s">
        <v>64</v>
      </c>
      <c r="Y3137" s="2" t="s">
        <v>65</v>
      </c>
      <c r="Z3137" s="2">
        <v>0</v>
      </c>
      <c r="AA3137" s="2"/>
      <c r="AB3137" s="2"/>
      <c r="AC3137" s="4">
        <f>P3137*U3137/1000000</f>
        <v>29.1382</v>
      </c>
      <c r="AD3137" s="4">
        <f>AC3137*(1-Z3137/100)</f>
        <v>29.1382</v>
      </c>
      <c r="AE3137" s="2" t="s">
        <v>66</v>
      </c>
      <c r="AF3137" s="2" t="s">
        <v>67</v>
      </c>
      <c r="AG3137" s="2" t="s">
        <v>68</v>
      </c>
      <c r="AH3137" s="2" t="s">
        <v>69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3813</v>
      </c>
      <c r="B3138" s="2" t="s">
        <v>3809</v>
      </c>
      <c r="C3138" s="2" t="s">
        <v>47</v>
      </c>
      <c r="D3138" s="2" t="s">
        <v>520</v>
      </c>
      <c r="E3138" s="2" t="s">
        <v>242</v>
      </c>
      <c r="F3138" s="2" t="s">
        <v>228</v>
      </c>
      <c r="G3138" s="2" t="s">
        <v>117</v>
      </c>
      <c r="H3138" s="2" t="s">
        <v>243</v>
      </c>
      <c r="I3138" s="2" t="s">
        <v>53</v>
      </c>
      <c r="J3138" s="2" t="s">
        <v>230</v>
      </c>
      <c r="K3138" s="2" t="s">
        <v>55</v>
      </c>
      <c r="L3138" s="2" t="s">
        <v>51</v>
      </c>
      <c r="M3138" s="2" t="s">
        <v>86</v>
      </c>
      <c r="N3138" s="3">
        <v>83252</v>
      </c>
      <c r="O3138" s="3" t="s">
        <v>57</v>
      </c>
      <c r="P3138" s="4">
        <f>IF(O3138="吨",N3138*1000,IF(O3138="万立方米",N3138*10000,""))</f>
        <v>83252000.0</v>
      </c>
      <c r="Q3138" s="2" t="s">
        <v>58</v>
      </c>
      <c r="R3138" s="2" t="s">
        <v>59</v>
      </c>
      <c r="S3138" s="2" t="s">
        <v>87</v>
      </c>
      <c r="T3138" s="2" t="s">
        <v>88</v>
      </c>
      <c r="U3138" s="4">
        <f>0.75</f>
        <v>0.75</v>
      </c>
      <c r="V3138" s="2" t="s">
        <v>62</v>
      </c>
      <c r="W3138" s="2" t="s">
        <v>89</v>
      </c>
      <c r="X3138" s="2" t="s">
        <v>64</v>
      </c>
      <c r="Y3138" s="2" t="s">
        <v>65</v>
      </c>
      <c r="Z3138" s="2">
        <v>0</v>
      </c>
      <c r="AA3138" s="2"/>
      <c r="AB3138" s="2"/>
      <c r="AC3138" s="4">
        <f>P3138*U3138/1000000</f>
        <v>62.439</v>
      </c>
      <c r="AD3138" s="4">
        <f>AC3139*(1-AA3138/100)+(AC3138-AC3139)*(1-AB3138/100)</f>
        <v>62.439</v>
      </c>
      <c r="AE3138" s="2" t="s">
        <v>66</v>
      </c>
      <c r="AF3138" s="2" t="s">
        <v>67</v>
      </c>
      <c r="AG3138" s="2" t="s">
        <v>68</v>
      </c>
      <c r="AH3138" s="2" t="s">
        <v>69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3814</v>
      </c>
      <c r="B3139" s="2" t="s">
        <v>3809</v>
      </c>
      <c r="C3139" s="2" t="s">
        <v>47</v>
      </c>
      <c r="D3139" s="2" t="s">
        <v>520</v>
      </c>
      <c r="E3139" s="2" t="s">
        <v>242</v>
      </c>
      <c r="F3139" s="2" t="s">
        <v>228</v>
      </c>
      <c r="G3139" s="2" t="s">
        <v>117</v>
      </c>
      <c r="H3139" s="2" t="s">
        <v>243</v>
      </c>
      <c r="I3139" s="2" t="s">
        <v>53</v>
      </c>
      <c r="J3139" s="2" t="s">
        <v>230</v>
      </c>
      <c r="K3139" s="2" t="s">
        <v>55</v>
      </c>
      <c r="L3139" s="2" t="s">
        <v>51</v>
      </c>
      <c r="M3139" s="2" t="s">
        <v>91</v>
      </c>
      <c r="N3139" s="3">
        <v>83252</v>
      </c>
      <c r="O3139" s="3" t="s">
        <v>57</v>
      </c>
      <c r="P3139" s="4">
        <f>IF(O3139="吨",N3139*1000,IF(O3139="万立方米",N3139*10000,""))</f>
        <v>83252000.0</v>
      </c>
      <c r="Q3139" s="2" t="s">
        <v>58</v>
      </c>
      <c r="R3139" s="2" t="s">
        <v>59</v>
      </c>
      <c r="S3139" s="2" t="s">
        <v>92</v>
      </c>
      <c r="T3139" s="2" t="s">
        <v>88</v>
      </c>
      <c r="U3139" s="4">
        <f>0.75</f>
        <v>0.75</v>
      </c>
      <c r="V3139" s="2" t="s">
        <v>62</v>
      </c>
      <c r="W3139" s="2" t="s">
        <v>93</v>
      </c>
      <c r="X3139" s="2" t="s">
        <v>64</v>
      </c>
      <c r="Y3139" s="2" t="s">
        <v>65</v>
      </c>
      <c r="Z3139" s="2">
        <v>0</v>
      </c>
      <c r="AA3139" s="2"/>
      <c r="AB3139" s="2"/>
      <c r="AC3139" s="4">
        <f>P3139*U3139/1000000</f>
        <v>62.439</v>
      </c>
      <c r="AD3139" s="4">
        <f>AC3139*(1-Z3139/100)</f>
        <v>62.439</v>
      </c>
      <c r="AE3139" s="2" t="s">
        <v>66</v>
      </c>
      <c r="AF3139" s="2" t="s">
        <v>67</v>
      </c>
      <c r="AG3139" s="2" t="s">
        <v>68</v>
      </c>
      <c r="AH3139" s="2" t="s">
        <v>69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3815</v>
      </c>
      <c r="B3140" s="2" t="s">
        <v>3809</v>
      </c>
      <c r="C3140" s="2" t="s">
        <v>47</v>
      </c>
      <c r="D3140" s="2" t="s">
        <v>520</v>
      </c>
      <c r="E3140" s="2" t="s">
        <v>242</v>
      </c>
      <c r="F3140" s="2" t="s">
        <v>228</v>
      </c>
      <c r="G3140" s="2" t="s">
        <v>117</v>
      </c>
      <c r="H3140" s="2" t="s">
        <v>243</v>
      </c>
      <c r="I3140" s="2" t="s">
        <v>53</v>
      </c>
      <c r="J3140" s="2" t="s">
        <v>230</v>
      </c>
      <c r="K3140" s="2" t="s">
        <v>55</v>
      </c>
      <c r="L3140" s="2" t="s">
        <v>51</v>
      </c>
      <c r="M3140" s="2" t="s">
        <v>95</v>
      </c>
      <c r="N3140" s="3">
        <v>83252</v>
      </c>
      <c r="O3140" s="3" t="s">
        <v>57</v>
      </c>
      <c r="P3140" s="4">
        <f>IF(O3140="吨",N3140*1000,IF(O3140="万立方米",N3140*10000,""))</f>
        <v>83252000.0</v>
      </c>
      <c r="Q3140" s="2" t="s">
        <v>58</v>
      </c>
      <c r="R3140" s="2" t="s">
        <v>59</v>
      </c>
      <c r="S3140" s="2" t="s">
        <v>96</v>
      </c>
      <c r="T3140" s="2" t="s">
        <v>97</v>
      </c>
      <c r="U3140" s="4">
        <f>1.7</f>
        <v>1.7</v>
      </c>
      <c r="V3140" s="2" t="s">
        <v>62</v>
      </c>
      <c r="W3140" s="2" t="s">
        <v>98</v>
      </c>
      <c r="X3140" s="2" t="s">
        <v>64</v>
      </c>
      <c r="Y3140" s="2" t="s">
        <v>65</v>
      </c>
      <c r="Z3140" s="2">
        <v>0</v>
      </c>
      <c r="AA3140" s="2"/>
      <c r="AB3140" s="2"/>
      <c r="AC3140" s="4">
        <f>P3140*U3140/1000000</f>
        <v>141.5284</v>
      </c>
      <c r="AD3140" s="4">
        <f>AC3140*(1-Z3140/100)</f>
        <v>141.5284</v>
      </c>
      <c r="AE3140" s="2" t="s">
        <v>66</v>
      </c>
      <c r="AF3140" s="2" t="s">
        <v>67</v>
      </c>
      <c r="AG3140" s="2" t="s">
        <v>68</v>
      </c>
      <c r="AH3140" s="2" t="s">
        <v>69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3816</v>
      </c>
      <c r="B3141" s="2" t="s">
        <v>3809</v>
      </c>
      <c r="C3141" s="2" t="s">
        <v>47</v>
      </c>
      <c r="D3141" s="2" t="s">
        <v>520</v>
      </c>
      <c r="E3141" s="2" t="s">
        <v>242</v>
      </c>
      <c r="F3141" s="2" t="s">
        <v>228</v>
      </c>
      <c r="G3141" s="2" t="s">
        <v>117</v>
      </c>
      <c r="H3141" s="2" t="s">
        <v>243</v>
      </c>
      <c r="I3141" s="2" t="s">
        <v>53</v>
      </c>
      <c r="J3141" s="2" t="s">
        <v>230</v>
      </c>
      <c r="K3141" s="2" t="s">
        <v>55</v>
      </c>
      <c r="L3141" s="2" t="s">
        <v>51</v>
      </c>
      <c r="M3141" s="2" t="s">
        <v>100</v>
      </c>
      <c r="N3141" s="3">
        <v>83252</v>
      </c>
      <c r="O3141" s="3" t="s">
        <v>57</v>
      </c>
      <c r="P3141" s="4">
        <f>IF(O3141="吨",N3141*1000,IF(O3141="万立方米",N3141*10000,""))</f>
        <v>83252000.0</v>
      </c>
      <c r="Q3141" s="2" t="s">
        <v>58</v>
      </c>
      <c r="R3141" s="2" t="s">
        <v>59</v>
      </c>
      <c r="S3141" s="2" t="s">
        <v>101</v>
      </c>
      <c r="T3141" s="2" t="s">
        <v>75</v>
      </c>
      <c r="U3141" s="4">
        <f>0.12</f>
        <v>0.12</v>
      </c>
      <c r="V3141" s="2" t="s">
        <v>62</v>
      </c>
      <c r="W3141" s="2" t="s">
        <v>102</v>
      </c>
      <c r="X3141" s="2" t="s">
        <v>64</v>
      </c>
      <c r="Y3141" s="2" t="s">
        <v>65</v>
      </c>
      <c r="Z3141" s="2">
        <v>0</v>
      </c>
      <c r="AA3141" s="2"/>
      <c r="AB3141" s="2"/>
      <c r="AC3141" s="4">
        <f>P3141*U3141/1000000</f>
        <v>9.99024</v>
      </c>
      <c r="AD3141" s="4">
        <f>AC3141*(1-Z3141/100)</f>
        <v>9.99024</v>
      </c>
      <c r="AE3141" s="2" t="s">
        <v>66</v>
      </c>
      <c r="AF3141" s="2" t="s">
        <v>67</v>
      </c>
      <c r="AG3141" s="2" t="s">
        <v>68</v>
      </c>
      <c r="AH3141" s="2" t="s">
        <v>69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3817</v>
      </c>
      <c r="B3142" s="2" t="s">
        <v>3809</v>
      </c>
      <c r="C3142" s="2" t="s">
        <v>47</v>
      </c>
      <c r="D3142" s="2" t="s">
        <v>520</v>
      </c>
      <c r="E3142" s="2" t="s">
        <v>242</v>
      </c>
      <c r="F3142" s="2" t="s">
        <v>228</v>
      </c>
      <c r="G3142" s="2" t="s">
        <v>117</v>
      </c>
      <c r="H3142" s="2" t="s">
        <v>243</v>
      </c>
      <c r="I3142" s="2"/>
      <c r="J3142" s="2"/>
      <c r="K3142" s="2"/>
      <c r="L3142" s="2"/>
      <c r="M3142" s="2" t="s">
        <v>104</v>
      </c>
      <c r="N3142" s="3"/>
      <c r="O3142" s="3"/>
      <c r="P3142" s="4">
        <v>0.0</v>
      </c>
      <c r="Q3142" s="2" t="s">
        <v>105</v>
      </c>
      <c r="R3142" s="2" t="s">
        <v>106</v>
      </c>
      <c r="S3142" s="2" t="s">
        <v>107</v>
      </c>
      <c r="T3142" s="2" t="s">
        <v>108</v>
      </c>
      <c r="U3142" s="4">
        <f>0.0</f>
        <v>0.0</v>
      </c>
      <c r="V3142" s="2" t="s">
        <v>109</v>
      </c>
      <c r="W3142" s="2" t="s">
        <v>110</v>
      </c>
      <c r="X3142" s="2"/>
      <c r="Y3142" s="2" t="s">
        <v>65</v>
      </c>
      <c r="Z3142" s="2">
        <v>0</v>
      </c>
      <c r="AA3142" s="2"/>
      <c r="AB3142" s="2"/>
      <c r="AC3142" s="4"/>
      <c r="AD3142" s="4"/>
      <c r="AE3142" s="2" t="s">
        <v>171</v>
      </c>
      <c r="AF3142" s="2" t="s">
        <v>172</v>
      </c>
      <c r="AG3142" s="2" t="s">
        <v>173</v>
      </c>
      <c r="AH3142" s="2" t="s">
        <v>69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3818</v>
      </c>
      <c r="B3143" s="2" t="s">
        <v>3819</v>
      </c>
      <c r="C3143" s="2" t="s">
        <v>47</v>
      </c>
      <c r="D3143" s="2" t="s">
        <v>2526</v>
      </c>
      <c r="E3143" s="2" t="s">
        <v>799</v>
      </c>
      <c r="F3143" s="2" t="s">
        <v>50</v>
      </c>
      <c r="G3143" s="2" t="s">
        <v>51</v>
      </c>
      <c r="H3143" s="2" t="s">
        <v>732</v>
      </c>
      <c r="I3143" s="2" t="s">
        <v>53</v>
      </c>
      <c r="J3143" s="2" t="s">
        <v>270</v>
      </c>
      <c r="K3143" s="2" t="s">
        <v>55</v>
      </c>
      <c r="L3143" s="2" t="s">
        <v>51</v>
      </c>
      <c r="M3143" s="2" t="s">
        <v>56</v>
      </c>
      <c r="N3143" s="3">
        <v>2546450.62</v>
      </c>
      <c r="O3143" s="3" t="s">
        <v>57</v>
      </c>
      <c r="P3143" s="4">
        <f>IF(O3143="吨",N3143*1000,IF(O3143="万立方米",N3143*10000,""))</f>
        <v>2546450620.0</v>
      </c>
      <c r="Q3143" s="2" t="s">
        <v>58</v>
      </c>
      <c r="R3143" s="2" t="s">
        <v>59</v>
      </c>
      <c r="S3143" s="2" t="s">
        <v>60</v>
      </c>
      <c r="T3143" s="2" t="s">
        <v>61</v>
      </c>
      <c r="U3143" s="4">
        <f>0.06</f>
        <v>0.06</v>
      </c>
      <c r="V3143" s="2" t="s">
        <v>62</v>
      </c>
      <c r="W3143" s="2" t="s">
        <v>63</v>
      </c>
      <c r="X3143" s="2" t="s">
        <v>64</v>
      </c>
      <c r="Y3143" s="2" t="s">
        <v>65</v>
      </c>
      <c r="Z3143" s="2">
        <v>0</v>
      </c>
      <c r="AA3143" s="2"/>
      <c r="AB3143" s="2"/>
      <c r="AC3143" s="4">
        <f>P3143*U3143/1000000</f>
        <v>152.7870372</v>
      </c>
      <c r="AD3143" s="4">
        <f>AC3143*(1-Z3143/100)</f>
        <v>152.7870372</v>
      </c>
      <c r="AE3143" s="2" t="s">
        <v>66</v>
      </c>
      <c r="AF3143" s="2" t="s">
        <v>67</v>
      </c>
      <c r="AG3143" s="2"/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3820</v>
      </c>
      <c r="B3144" s="2" t="s">
        <v>3819</v>
      </c>
      <c r="C3144" s="2" t="s">
        <v>47</v>
      </c>
      <c r="D3144" s="2" t="s">
        <v>2526</v>
      </c>
      <c r="E3144" s="2" t="s">
        <v>799</v>
      </c>
      <c r="F3144" s="2" t="s">
        <v>50</v>
      </c>
      <c r="G3144" s="2" t="s">
        <v>51</v>
      </c>
      <c r="H3144" s="2" t="s">
        <v>732</v>
      </c>
      <c r="I3144" s="2" t="s">
        <v>53</v>
      </c>
      <c r="J3144" s="2" t="s">
        <v>270</v>
      </c>
      <c r="K3144" s="2" t="s">
        <v>55</v>
      </c>
      <c r="L3144" s="2" t="s">
        <v>51</v>
      </c>
      <c r="M3144" s="2" t="s">
        <v>73</v>
      </c>
      <c r="N3144" s="3">
        <v>2546450.62</v>
      </c>
      <c r="O3144" s="3" t="s">
        <v>57</v>
      </c>
      <c r="P3144" s="4">
        <f>IF(O3144="吨",N3144*1000,IF(O3144="万立方米",N3144*10000,""))</f>
        <v>2546450620.0</v>
      </c>
      <c r="Q3144" s="2" t="s">
        <v>58</v>
      </c>
      <c r="R3144" s="2" t="s">
        <v>59</v>
      </c>
      <c r="S3144" s="2" t="s">
        <v>74</v>
      </c>
      <c r="T3144" s="2" t="s">
        <v>75</v>
      </c>
      <c r="U3144" s="4">
        <f>1.5</f>
        <v>1.5</v>
      </c>
      <c r="V3144" s="2" t="s">
        <v>62</v>
      </c>
      <c r="W3144" s="2" t="s">
        <v>76</v>
      </c>
      <c r="X3144" s="2" t="s">
        <v>64</v>
      </c>
      <c r="Y3144" s="2" t="s">
        <v>65</v>
      </c>
      <c r="Z3144" s="2">
        <v>0</v>
      </c>
      <c r="AA3144" s="2"/>
      <c r="AB3144" s="2"/>
      <c r="AC3144" s="4">
        <f>P3144*U3144/1000000</f>
        <v>3819.67593</v>
      </c>
      <c r="AD3144" s="4">
        <f>AC3144*(1-Z3144/100)</f>
        <v>3819.67593</v>
      </c>
      <c r="AE3144" s="2" t="s">
        <v>66</v>
      </c>
      <c r="AF3144" s="2" t="s">
        <v>67</v>
      </c>
      <c r="AG3144" s="2"/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3821</v>
      </c>
      <c r="B3145" s="2" t="s">
        <v>3819</v>
      </c>
      <c r="C3145" s="2" t="s">
        <v>47</v>
      </c>
      <c r="D3145" s="2" t="s">
        <v>2526</v>
      </c>
      <c r="E3145" s="2" t="s">
        <v>799</v>
      </c>
      <c r="F3145" s="2" t="s">
        <v>50</v>
      </c>
      <c r="G3145" s="2" t="s">
        <v>51</v>
      </c>
      <c r="H3145" s="2" t="s">
        <v>732</v>
      </c>
      <c r="I3145" s="2" t="s">
        <v>53</v>
      </c>
      <c r="J3145" s="2" t="s">
        <v>270</v>
      </c>
      <c r="K3145" s="2" t="s">
        <v>55</v>
      </c>
      <c r="L3145" s="2" t="s">
        <v>51</v>
      </c>
      <c r="M3145" s="2" t="s">
        <v>78</v>
      </c>
      <c r="N3145" s="3">
        <v>2546450.62</v>
      </c>
      <c r="O3145" s="3" t="s">
        <v>57</v>
      </c>
      <c r="P3145" s="4">
        <f>IF(O3145="吨",N3145*1000,IF(O3145="万立方米",N3145*10000,""))</f>
        <v>2546450620.0</v>
      </c>
      <c r="Q3145" s="2" t="s">
        <v>58</v>
      </c>
      <c r="R3145" s="2" t="s">
        <v>59</v>
      </c>
      <c r="S3145" s="2" t="s">
        <v>79</v>
      </c>
      <c r="T3145" s="2" t="s">
        <v>75</v>
      </c>
      <c r="U3145" s="4">
        <f>6.0</f>
        <v>6.0</v>
      </c>
      <c r="V3145" s="2" t="s">
        <v>62</v>
      </c>
      <c r="W3145" s="2" t="s">
        <v>80</v>
      </c>
      <c r="X3145" s="2" t="s">
        <v>64</v>
      </c>
      <c r="Y3145" s="2" t="s">
        <v>65</v>
      </c>
      <c r="Z3145" s="2">
        <v>0</v>
      </c>
      <c r="AA3145" s="2"/>
      <c r="AB3145" s="2"/>
      <c r="AC3145" s="4">
        <f>P3145*U3145/1000000</f>
        <v>15278.70372</v>
      </c>
      <c r="AD3145" s="4">
        <f>AC3145*(1-Z3145/100)</f>
        <v>15278.70372</v>
      </c>
      <c r="AE3145" s="2" t="s">
        <v>66</v>
      </c>
      <c r="AF3145" s="2" t="s">
        <v>67</v>
      </c>
      <c r="AG3145" s="2"/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3822</v>
      </c>
      <c r="B3146" s="2" t="s">
        <v>3819</v>
      </c>
      <c r="C3146" s="2" t="s">
        <v>47</v>
      </c>
      <c r="D3146" s="2" t="s">
        <v>2526</v>
      </c>
      <c r="E3146" s="2" t="s">
        <v>799</v>
      </c>
      <c r="F3146" s="2" t="s">
        <v>50</v>
      </c>
      <c r="G3146" s="2" t="s">
        <v>51</v>
      </c>
      <c r="H3146" s="2" t="s">
        <v>732</v>
      </c>
      <c r="I3146" s="2" t="s">
        <v>53</v>
      </c>
      <c r="J3146" s="2" t="s">
        <v>270</v>
      </c>
      <c r="K3146" s="2" t="s">
        <v>55</v>
      </c>
      <c r="L3146" s="2" t="s">
        <v>51</v>
      </c>
      <c r="M3146" s="2" t="s">
        <v>82</v>
      </c>
      <c r="N3146" s="3">
        <v>2546450.62</v>
      </c>
      <c r="O3146" s="3" t="s">
        <v>57</v>
      </c>
      <c r="P3146" s="4">
        <f>IF(O3146="吨",N3146*1000,IF(O3146="万立方米",N3146*10000,""))</f>
        <v>2546450620.0</v>
      </c>
      <c r="Q3146" s="2" t="s">
        <v>58</v>
      </c>
      <c r="R3146" s="2" t="s">
        <v>59</v>
      </c>
      <c r="S3146" s="2" t="s">
        <v>83</v>
      </c>
      <c r="T3146" s="2" t="s">
        <v>61</v>
      </c>
      <c r="U3146" s="4">
        <f>0.35</f>
        <v>0.35</v>
      </c>
      <c r="V3146" s="2" t="s">
        <v>62</v>
      </c>
      <c r="W3146" s="2" t="s">
        <v>84</v>
      </c>
      <c r="X3146" s="2" t="s">
        <v>64</v>
      </c>
      <c r="Y3146" s="2" t="s">
        <v>65</v>
      </c>
      <c r="Z3146" s="2">
        <v>0</v>
      </c>
      <c r="AA3146" s="2"/>
      <c r="AB3146" s="2"/>
      <c r="AC3146" s="4">
        <f>P3146*U3146/1000000</f>
        <v>891.257717</v>
      </c>
      <c r="AD3146" s="4">
        <f>AC3146*(1-Z3146/100)</f>
        <v>891.257717</v>
      </c>
      <c r="AE3146" s="2" t="s">
        <v>66</v>
      </c>
      <c r="AF3146" s="2" t="s">
        <v>67</v>
      </c>
      <c r="AG3146" s="2"/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3823</v>
      </c>
      <c r="B3147" s="2" t="s">
        <v>3819</v>
      </c>
      <c r="C3147" s="2" t="s">
        <v>47</v>
      </c>
      <c r="D3147" s="2" t="s">
        <v>2526</v>
      </c>
      <c r="E3147" s="2" t="s">
        <v>799</v>
      </c>
      <c r="F3147" s="2" t="s">
        <v>50</v>
      </c>
      <c r="G3147" s="2" t="s">
        <v>51</v>
      </c>
      <c r="H3147" s="2" t="s">
        <v>732</v>
      </c>
      <c r="I3147" s="2" t="s">
        <v>53</v>
      </c>
      <c r="J3147" s="2" t="s">
        <v>270</v>
      </c>
      <c r="K3147" s="2" t="s">
        <v>55</v>
      </c>
      <c r="L3147" s="2" t="s">
        <v>51</v>
      </c>
      <c r="M3147" s="2" t="s">
        <v>86</v>
      </c>
      <c r="N3147" s="3">
        <v>2546450.62</v>
      </c>
      <c r="O3147" s="3" t="s">
        <v>57</v>
      </c>
      <c r="P3147" s="4">
        <f>IF(O3147="吨",N3147*1000,IF(O3147="万立方米",N3147*10000,""))</f>
        <v>2546450620.0</v>
      </c>
      <c r="Q3147" s="2" t="s">
        <v>58</v>
      </c>
      <c r="R3147" s="2" t="s">
        <v>59</v>
      </c>
      <c r="S3147" s="2" t="s">
        <v>87</v>
      </c>
      <c r="T3147" s="2" t="s">
        <v>88</v>
      </c>
      <c r="U3147" s="4">
        <f>0.75</f>
        <v>0.75</v>
      </c>
      <c r="V3147" s="2" t="s">
        <v>62</v>
      </c>
      <c r="W3147" s="2" t="s">
        <v>89</v>
      </c>
      <c r="X3147" s="2" t="s">
        <v>64</v>
      </c>
      <c r="Y3147" s="2" t="s">
        <v>65</v>
      </c>
      <c r="Z3147" s="2">
        <v>0</v>
      </c>
      <c r="AA3147" s="2"/>
      <c r="AB3147" s="2"/>
      <c r="AC3147" s="4">
        <f>P3147*U3147/1000000</f>
        <v>1909.837965</v>
      </c>
      <c r="AD3147" s="4">
        <f>AC3148*(1-AA3147/100)+(AC3147-AC3148)*(1-AB3147/100)</f>
        <v>1909.837965</v>
      </c>
      <c r="AE3147" s="2" t="s">
        <v>66</v>
      </c>
      <c r="AF3147" s="2" t="s">
        <v>67</v>
      </c>
      <c r="AG3147" s="2"/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3824</v>
      </c>
      <c r="B3148" s="2" t="s">
        <v>3819</v>
      </c>
      <c r="C3148" s="2" t="s">
        <v>47</v>
      </c>
      <c r="D3148" s="2" t="s">
        <v>2526</v>
      </c>
      <c r="E3148" s="2" t="s">
        <v>799</v>
      </c>
      <c r="F3148" s="2" t="s">
        <v>50</v>
      </c>
      <c r="G3148" s="2" t="s">
        <v>51</v>
      </c>
      <c r="H3148" s="2" t="s">
        <v>732</v>
      </c>
      <c r="I3148" s="2" t="s">
        <v>53</v>
      </c>
      <c r="J3148" s="2" t="s">
        <v>270</v>
      </c>
      <c r="K3148" s="2" t="s">
        <v>55</v>
      </c>
      <c r="L3148" s="2" t="s">
        <v>51</v>
      </c>
      <c r="M3148" s="2" t="s">
        <v>91</v>
      </c>
      <c r="N3148" s="3">
        <v>2546450.62</v>
      </c>
      <c r="O3148" s="3" t="s">
        <v>57</v>
      </c>
      <c r="P3148" s="4">
        <f>IF(O3148="吨",N3148*1000,IF(O3148="万立方米",N3148*10000,""))</f>
        <v>2546450620.0</v>
      </c>
      <c r="Q3148" s="2" t="s">
        <v>58</v>
      </c>
      <c r="R3148" s="2" t="s">
        <v>59</v>
      </c>
      <c r="S3148" s="2" t="s">
        <v>92</v>
      </c>
      <c r="T3148" s="2" t="s">
        <v>88</v>
      </c>
      <c r="U3148" s="4">
        <f>0.75</f>
        <v>0.75</v>
      </c>
      <c r="V3148" s="2" t="s">
        <v>62</v>
      </c>
      <c r="W3148" s="2" t="s">
        <v>93</v>
      </c>
      <c r="X3148" s="2" t="s">
        <v>64</v>
      </c>
      <c r="Y3148" s="2" t="s">
        <v>65</v>
      </c>
      <c r="Z3148" s="2">
        <v>0</v>
      </c>
      <c r="AA3148" s="2"/>
      <c r="AB3148" s="2"/>
      <c r="AC3148" s="4">
        <f>P3148*U3148/1000000</f>
        <v>1909.837965</v>
      </c>
      <c r="AD3148" s="4">
        <f>AC3148*(1-Z3148/100)</f>
        <v>1909.837965</v>
      </c>
      <c r="AE3148" s="2" t="s">
        <v>66</v>
      </c>
      <c r="AF3148" s="2" t="s">
        <v>67</v>
      </c>
      <c r="AG3148" s="2"/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3825</v>
      </c>
      <c r="B3149" s="2" t="s">
        <v>3819</v>
      </c>
      <c r="C3149" s="2" t="s">
        <v>47</v>
      </c>
      <c r="D3149" s="2" t="s">
        <v>2526</v>
      </c>
      <c r="E3149" s="2" t="s">
        <v>799</v>
      </c>
      <c r="F3149" s="2" t="s">
        <v>50</v>
      </c>
      <c r="G3149" s="2" t="s">
        <v>51</v>
      </c>
      <c r="H3149" s="2" t="s">
        <v>732</v>
      </c>
      <c r="I3149" s="2" t="s">
        <v>53</v>
      </c>
      <c r="J3149" s="2" t="s">
        <v>270</v>
      </c>
      <c r="K3149" s="2" t="s">
        <v>55</v>
      </c>
      <c r="L3149" s="2" t="s">
        <v>51</v>
      </c>
      <c r="M3149" s="2" t="s">
        <v>95</v>
      </c>
      <c r="N3149" s="3">
        <v>2546450.62</v>
      </c>
      <c r="O3149" s="3" t="s">
        <v>57</v>
      </c>
      <c r="P3149" s="4">
        <f>IF(O3149="吨",N3149*1000,IF(O3149="万立方米",N3149*10000,""))</f>
        <v>2546450620.0</v>
      </c>
      <c r="Q3149" s="2" t="s">
        <v>58</v>
      </c>
      <c r="R3149" s="2" t="s">
        <v>59</v>
      </c>
      <c r="S3149" s="2" t="s">
        <v>96</v>
      </c>
      <c r="T3149" s="2" t="s">
        <v>97</v>
      </c>
      <c r="U3149" s="4">
        <f>1.7</f>
        <v>1.7</v>
      </c>
      <c r="V3149" s="2" t="s">
        <v>62</v>
      </c>
      <c r="W3149" s="2" t="s">
        <v>98</v>
      </c>
      <c r="X3149" s="2" t="s">
        <v>64</v>
      </c>
      <c r="Y3149" s="2" t="s">
        <v>65</v>
      </c>
      <c r="Z3149" s="2">
        <v>0</v>
      </c>
      <c r="AA3149" s="2"/>
      <c r="AB3149" s="2"/>
      <c r="AC3149" s="4">
        <f>P3149*U3149/1000000</f>
        <v>4328.966054</v>
      </c>
      <c r="AD3149" s="4">
        <f>AC3149*(1-Z3149/100)</f>
        <v>4328.966054</v>
      </c>
      <c r="AE3149" s="2" t="s">
        <v>66</v>
      </c>
      <c r="AF3149" s="2" t="s">
        <v>67</v>
      </c>
      <c r="AG3149" s="2"/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3826</v>
      </c>
      <c r="B3150" s="2" t="s">
        <v>3819</v>
      </c>
      <c r="C3150" s="2" t="s">
        <v>47</v>
      </c>
      <c r="D3150" s="2" t="s">
        <v>2526</v>
      </c>
      <c r="E3150" s="2" t="s">
        <v>799</v>
      </c>
      <c r="F3150" s="2" t="s">
        <v>50</v>
      </c>
      <c r="G3150" s="2" t="s">
        <v>51</v>
      </c>
      <c r="H3150" s="2" t="s">
        <v>732</v>
      </c>
      <c r="I3150" s="2" t="s">
        <v>53</v>
      </c>
      <c r="J3150" s="2" t="s">
        <v>270</v>
      </c>
      <c r="K3150" s="2" t="s">
        <v>55</v>
      </c>
      <c r="L3150" s="2" t="s">
        <v>51</v>
      </c>
      <c r="M3150" s="2" t="s">
        <v>100</v>
      </c>
      <c r="N3150" s="3">
        <v>2546450.62</v>
      </c>
      <c r="O3150" s="3" t="s">
        <v>57</v>
      </c>
      <c r="P3150" s="4">
        <f>IF(O3150="吨",N3150*1000,IF(O3150="万立方米",N3150*10000,""))</f>
        <v>2546450620.0</v>
      </c>
      <c r="Q3150" s="2" t="s">
        <v>58</v>
      </c>
      <c r="R3150" s="2" t="s">
        <v>59</v>
      </c>
      <c r="S3150" s="2" t="s">
        <v>101</v>
      </c>
      <c r="T3150" s="2" t="s">
        <v>75</v>
      </c>
      <c r="U3150" s="4">
        <f>0.12</f>
        <v>0.12</v>
      </c>
      <c r="V3150" s="2" t="s">
        <v>62</v>
      </c>
      <c r="W3150" s="2" t="s">
        <v>102</v>
      </c>
      <c r="X3150" s="2" t="s">
        <v>64</v>
      </c>
      <c r="Y3150" s="2" t="s">
        <v>65</v>
      </c>
      <c r="Z3150" s="2">
        <v>0</v>
      </c>
      <c r="AA3150" s="2"/>
      <c r="AB3150" s="2"/>
      <c r="AC3150" s="4">
        <f>P3150*U3150/1000000</f>
        <v>305.5740744</v>
      </c>
      <c r="AD3150" s="4">
        <f>AC3150*(1-Z3150/100)</f>
        <v>305.5740744</v>
      </c>
      <c r="AE3150" s="2" t="s">
        <v>66</v>
      </c>
      <c r="AF3150" s="2" t="s">
        <v>67</v>
      </c>
      <c r="AG3150" s="2"/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3827</v>
      </c>
      <c r="B3151" s="2" t="s">
        <v>3819</v>
      </c>
      <c r="C3151" s="2" t="s">
        <v>47</v>
      </c>
      <c r="D3151" s="2" t="s">
        <v>2526</v>
      </c>
      <c r="E3151" s="2" t="s">
        <v>799</v>
      </c>
      <c r="F3151" s="2" t="s">
        <v>50</v>
      </c>
      <c r="G3151" s="2" t="s">
        <v>51</v>
      </c>
      <c r="H3151" s="2" t="s">
        <v>732</v>
      </c>
      <c r="I3151" s="2"/>
      <c r="J3151" s="2"/>
      <c r="K3151" s="2"/>
      <c r="L3151" s="2"/>
      <c r="M3151" s="2" t="s">
        <v>104</v>
      </c>
      <c r="N3151" s="3"/>
      <c r="O3151" s="3"/>
      <c r="P3151" s="4">
        <v>0.0</v>
      </c>
      <c r="Q3151" s="2" t="s">
        <v>105</v>
      </c>
      <c r="R3151" s="2" t="s">
        <v>106</v>
      </c>
      <c r="S3151" s="2" t="s">
        <v>107</v>
      </c>
      <c r="T3151" s="2" t="s">
        <v>108</v>
      </c>
      <c r="U3151" s="4">
        <f>0.0</f>
        <v>0.0</v>
      </c>
      <c r="V3151" s="2" t="s">
        <v>109</v>
      </c>
      <c r="W3151" s="2" t="s">
        <v>110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134</v>
      </c>
      <c r="AH3151" s="2" t="s">
        <v>69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3828</v>
      </c>
      <c r="B3152" s="2" t="s">
        <v>3829</v>
      </c>
      <c r="C3152" s="2" t="s">
        <v>47</v>
      </c>
      <c r="D3152" s="2" t="s">
        <v>1249</v>
      </c>
      <c r="E3152" s="2" t="s">
        <v>346</v>
      </c>
      <c r="F3152" s="2" t="s">
        <v>228</v>
      </c>
      <c r="G3152" s="2" t="s">
        <v>117</v>
      </c>
      <c r="H3152" s="2" t="s">
        <v>52</v>
      </c>
      <c r="I3152" s="2" t="s">
        <v>53</v>
      </c>
      <c r="J3152" s="2" t="s">
        <v>230</v>
      </c>
      <c r="K3152" s="2" t="s">
        <v>55</v>
      </c>
      <c r="L3152" s="2" t="s">
        <v>51</v>
      </c>
      <c r="M3152" s="2" t="s">
        <v>56</v>
      </c>
      <c r="N3152" s="3">
        <v>107335.5</v>
      </c>
      <c r="O3152" s="3" t="s">
        <v>57</v>
      </c>
      <c r="P3152" s="4">
        <f>IF(O3152="吨",N3152*1000,IF(O3152="万立方米",N3152*10000,""))</f>
        <v>107335500.0</v>
      </c>
      <c r="Q3152" s="2" t="s">
        <v>58</v>
      </c>
      <c r="R3152" s="2" t="s">
        <v>59</v>
      </c>
      <c r="S3152" s="2" t="s">
        <v>60</v>
      </c>
      <c r="T3152" s="2" t="s">
        <v>61</v>
      </c>
      <c r="U3152" s="4">
        <f>0.06</f>
        <v>0.06</v>
      </c>
      <c r="V3152" s="2" t="s">
        <v>62</v>
      </c>
      <c r="W3152" s="2" t="s">
        <v>63</v>
      </c>
      <c r="X3152" s="2" t="s">
        <v>64</v>
      </c>
      <c r="Y3152" s="2" t="s">
        <v>65</v>
      </c>
      <c r="Z3152" s="2">
        <v>0</v>
      </c>
      <c r="AA3152" s="2"/>
      <c r="AB3152" s="2"/>
      <c r="AC3152" s="4">
        <f>P3152*U3152/1000000</f>
        <v>6.44013</v>
      </c>
      <c r="AD3152" s="4">
        <f>AC3152*(1-Z3152/100)</f>
        <v>6.44013</v>
      </c>
      <c r="AE3152" s="2" t="s">
        <v>66</v>
      </c>
      <c r="AF3152" s="2" t="s">
        <v>67</v>
      </c>
      <c r="AG3152" s="2" t="s">
        <v>68</v>
      </c>
      <c r="AH3152" s="2" t="s">
        <v>69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3830</v>
      </c>
      <c r="B3153" s="2" t="s">
        <v>3829</v>
      </c>
      <c r="C3153" s="2" t="s">
        <v>47</v>
      </c>
      <c r="D3153" s="2" t="s">
        <v>1249</v>
      </c>
      <c r="E3153" s="2" t="s">
        <v>346</v>
      </c>
      <c r="F3153" s="2" t="s">
        <v>228</v>
      </c>
      <c r="G3153" s="2" t="s">
        <v>117</v>
      </c>
      <c r="H3153" s="2" t="s">
        <v>52</v>
      </c>
      <c r="I3153" s="2" t="s">
        <v>53</v>
      </c>
      <c r="J3153" s="2" t="s">
        <v>230</v>
      </c>
      <c r="K3153" s="2" t="s">
        <v>55</v>
      </c>
      <c r="L3153" s="2" t="s">
        <v>51</v>
      </c>
      <c r="M3153" s="2" t="s">
        <v>73</v>
      </c>
      <c r="N3153" s="3">
        <v>107335.5</v>
      </c>
      <c r="O3153" s="3" t="s">
        <v>57</v>
      </c>
      <c r="P3153" s="4">
        <f>IF(O3153="吨",N3153*1000,IF(O3153="万立方米",N3153*10000,""))</f>
        <v>107335500.0</v>
      </c>
      <c r="Q3153" s="2" t="s">
        <v>58</v>
      </c>
      <c r="R3153" s="2" t="s">
        <v>59</v>
      </c>
      <c r="S3153" s="2" t="s">
        <v>74</v>
      </c>
      <c r="T3153" s="2" t="s">
        <v>75</v>
      </c>
      <c r="U3153" s="4">
        <f>1.5</f>
        <v>1.5</v>
      </c>
      <c r="V3153" s="2" t="s">
        <v>62</v>
      </c>
      <c r="W3153" s="2" t="s">
        <v>76</v>
      </c>
      <c r="X3153" s="2" t="s">
        <v>64</v>
      </c>
      <c r="Y3153" s="2" t="s">
        <v>65</v>
      </c>
      <c r="Z3153" s="2">
        <v>0</v>
      </c>
      <c r="AA3153" s="2"/>
      <c r="AB3153" s="2"/>
      <c r="AC3153" s="4">
        <f>P3153*U3153/1000000</f>
        <v>161.00325</v>
      </c>
      <c r="AD3153" s="4">
        <f>AC3153*(1-Z3153/100)</f>
        <v>161.00325</v>
      </c>
      <c r="AE3153" s="2" t="s">
        <v>66</v>
      </c>
      <c r="AF3153" s="2" t="s">
        <v>67</v>
      </c>
      <c r="AG3153" s="2" t="s">
        <v>68</v>
      </c>
      <c r="AH3153" s="2" t="s">
        <v>69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3831</v>
      </c>
      <c r="B3154" s="2" t="s">
        <v>3829</v>
      </c>
      <c r="C3154" s="2" t="s">
        <v>47</v>
      </c>
      <c r="D3154" s="2" t="s">
        <v>1249</v>
      </c>
      <c r="E3154" s="2" t="s">
        <v>346</v>
      </c>
      <c r="F3154" s="2" t="s">
        <v>228</v>
      </c>
      <c r="G3154" s="2" t="s">
        <v>117</v>
      </c>
      <c r="H3154" s="2" t="s">
        <v>52</v>
      </c>
      <c r="I3154" s="2" t="s">
        <v>53</v>
      </c>
      <c r="J3154" s="2" t="s">
        <v>230</v>
      </c>
      <c r="K3154" s="2" t="s">
        <v>55</v>
      </c>
      <c r="L3154" s="2" t="s">
        <v>51</v>
      </c>
      <c r="M3154" s="2" t="s">
        <v>78</v>
      </c>
      <c r="N3154" s="3">
        <v>107335.5</v>
      </c>
      <c r="O3154" s="3" t="s">
        <v>57</v>
      </c>
      <c r="P3154" s="4">
        <f>IF(O3154="吨",N3154*1000,IF(O3154="万立方米",N3154*10000,""))</f>
        <v>107335500.0</v>
      </c>
      <c r="Q3154" s="2" t="s">
        <v>58</v>
      </c>
      <c r="R3154" s="2" t="s">
        <v>59</v>
      </c>
      <c r="S3154" s="2" t="s">
        <v>79</v>
      </c>
      <c r="T3154" s="2" t="s">
        <v>75</v>
      </c>
      <c r="U3154" s="4">
        <f>6.0</f>
        <v>6.0</v>
      </c>
      <c r="V3154" s="2" t="s">
        <v>62</v>
      </c>
      <c r="W3154" s="2" t="s">
        <v>80</v>
      </c>
      <c r="X3154" s="2" t="s">
        <v>64</v>
      </c>
      <c r="Y3154" s="2" t="s">
        <v>65</v>
      </c>
      <c r="Z3154" s="2">
        <v>0</v>
      </c>
      <c r="AA3154" s="2"/>
      <c r="AB3154" s="2"/>
      <c r="AC3154" s="4">
        <f>P3154*U3154/1000000</f>
        <v>644.013</v>
      </c>
      <c r="AD3154" s="4">
        <f>AC3154*(1-Z3154/100)</f>
        <v>644.013</v>
      </c>
      <c r="AE3154" s="2" t="s">
        <v>66</v>
      </c>
      <c r="AF3154" s="2" t="s">
        <v>67</v>
      </c>
      <c r="AG3154" s="2" t="s">
        <v>68</v>
      </c>
      <c r="AH3154" s="2" t="s">
        <v>69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3832</v>
      </c>
      <c r="B3155" s="2" t="s">
        <v>3829</v>
      </c>
      <c r="C3155" s="2" t="s">
        <v>47</v>
      </c>
      <c r="D3155" s="2" t="s">
        <v>1249</v>
      </c>
      <c r="E3155" s="2" t="s">
        <v>346</v>
      </c>
      <c r="F3155" s="2" t="s">
        <v>228</v>
      </c>
      <c r="G3155" s="2" t="s">
        <v>117</v>
      </c>
      <c r="H3155" s="2" t="s">
        <v>52</v>
      </c>
      <c r="I3155" s="2" t="s">
        <v>53</v>
      </c>
      <c r="J3155" s="2" t="s">
        <v>230</v>
      </c>
      <c r="K3155" s="2" t="s">
        <v>55</v>
      </c>
      <c r="L3155" s="2" t="s">
        <v>51</v>
      </c>
      <c r="M3155" s="2" t="s">
        <v>82</v>
      </c>
      <c r="N3155" s="3">
        <v>107335.5</v>
      </c>
      <c r="O3155" s="3" t="s">
        <v>57</v>
      </c>
      <c r="P3155" s="4">
        <f>IF(O3155="吨",N3155*1000,IF(O3155="万立方米",N3155*10000,""))</f>
        <v>107335500.0</v>
      </c>
      <c r="Q3155" s="2" t="s">
        <v>58</v>
      </c>
      <c r="R3155" s="2" t="s">
        <v>59</v>
      </c>
      <c r="S3155" s="2" t="s">
        <v>83</v>
      </c>
      <c r="T3155" s="2" t="s">
        <v>61</v>
      </c>
      <c r="U3155" s="4">
        <f>0.35</f>
        <v>0.35</v>
      </c>
      <c r="V3155" s="2" t="s">
        <v>62</v>
      </c>
      <c r="W3155" s="2" t="s">
        <v>84</v>
      </c>
      <c r="X3155" s="2" t="s">
        <v>64</v>
      </c>
      <c r="Y3155" s="2" t="s">
        <v>65</v>
      </c>
      <c r="Z3155" s="2">
        <v>0</v>
      </c>
      <c r="AA3155" s="2"/>
      <c r="AB3155" s="2"/>
      <c r="AC3155" s="4">
        <f>P3155*U3155/1000000</f>
        <v>37.567425</v>
      </c>
      <c r="AD3155" s="4">
        <f>AC3155*(1-Z3155/100)</f>
        <v>37.567425</v>
      </c>
      <c r="AE3155" s="2" t="s">
        <v>66</v>
      </c>
      <c r="AF3155" s="2" t="s">
        <v>67</v>
      </c>
      <c r="AG3155" s="2" t="s">
        <v>68</v>
      </c>
      <c r="AH3155" s="2" t="s">
        <v>69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3833</v>
      </c>
      <c r="B3156" s="2" t="s">
        <v>3829</v>
      </c>
      <c r="C3156" s="2" t="s">
        <v>47</v>
      </c>
      <c r="D3156" s="2" t="s">
        <v>1249</v>
      </c>
      <c r="E3156" s="2" t="s">
        <v>346</v>
      </c>
      <c r="F3156" s="2" t="s">
        <v>228</v>
      </c>
      <c r="G3156" s="2" t="s">
        <v>117</v>
      </c>
      <c r="H3156" s="2" t="s">
        <v>52</v>
      </c>
      <c r="I3156" s="2" t="s">
        <v>53</v>
      </c>
      <c r="J3156" s="2" t="s">
        <v>230</v>
      </c>
      <c r="K3156" s="2" t="s">
        <v>55</v>
      </c>
      <c r="L3156" s="2" t="s">
        <v>51</v>
      </c>
      <c r="M3156" s="2" t="s">
        <v>86</v>
      </c>
      <c r="N3156" s="3">
        <v>107335.5</v>
      </c>
      <c r="O3156" s="3" t="s">
        <v>57</v>
      </c>
      <c r="P3156" s="4">
        <f>IF(O3156="吨",N3156*1000,IF(O3156="万立方米",N3156*10000,""))</f>
        <v>107335500.0</v>
      </c>
      <c r="Q3156" s="2" t="s">
        <v>58</v>
      </c>
      <c r="R3156" s="2" t="s">
        <v>59</v>
      </c>
      <c r="S3156" s="2" t="s">
        <v>87</v>
      </c>
      <c r="T3156" s="2" t="s">
        <v>88</v>
      </c>
      <c r="U3156" s="4">
        <f>0.75</f>
        <v>0.75</v>
      </c>
      <c r="V3156" s="2" t="s">
        <v>62</v>
      </c>
      <c r="W3156" s="2" t="s">
        <v>89</v>
      </c>
      <c r="X3156" s="2" t="s">
        <v>64</v>
      </c>
      <c r="Y3156" s="2" t="s">
        <v>65</v>
      </c>
      <c r="Z3156" s="2">
        <v>0</v>
      </c>
      <c r="AA3156" s="2"/>
      <c r="AB3156" s="2"/>
      <c r="AC3156" s="4">
        <f>P3156*U3156/1000000</f>
        <v>80.501625</v>
      </c>
      <c r="AD3156" s="4">
        <f>AC3157*(1-AA3156/100)+(AC3156-AC3157)*(1-AB3156/100)</f>
        <v>80.501625</v>
      </c>
      <c r="AE3156" s="2" t="s">
        <v>66</v>
      </c>
      <c r="AF3156" s="2" t="s">
        <v>67</v>
      </c>
      <c r="AG3156" s="2" t="s">
        <v>68</v>
      </c>
      <c r="AH3156" s="2" t="s">
        <v>69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3834</v>
      </c>
      <c r="B3157" s="2" t="s">
        <v>3829</v>
      </c>
      <c r="C3157" s="2" t="s">
        <v>47</v>
      </c>
      <c r="D3157" s="2" t="s">
        <v>1249</v>
      </c>
      <c r="E3157" s="2" t="s">
        <v>346</v>
      </c>
      <c r="F3157" s="2" t="s">
        <v>228</v>
      </c>
      <c r="G3157" s="2" t="s">
        <v>117</v>
      </c>
      <c r="H3157" s="2" t="s">
        <v>52</v>
      </c>
      <c r="I3157" s="2" t="s">
        <v>53</v>
      </c>
      <c r="J3157" s="2" t="s">
        <v>230</v>
      </c>
      <c r="K3157" s="2" t="s">
        <v>55</v>
      </c>
      <c r="L3157" s="2" t="s">
        <v>51</v>
      </c>
      <c r="M3157" s="2" t="s">
        <v>91</v>
      </c>
      <c r="N3157" s="3">
        <v>107335.5</v>
      </c>
      <c r="O3157" s="3" t="s">
        <v>57</v>
      </c>
      <c r="P3157" s="4">
        <f>IF(O3157="吨",N3157*1000,IF(O3157="万立方米",N3157*10000,""))</f>
        <v>107335500.0</v>
      </c>
      <c r="Q3157" s="2" t="s">
        <v>58</v>
      </c>
      <c r="R3157" s="2" t="s">
        <v>59</v>
      </c>
      <c r="S3157" s="2" t="s">
        <v>92</v>
      </c>
      <c r="T3157" s="2" t="s">
        <v>88</v>
      </c>
      <c r="U3157" s="4">
        <f>0.75</f>
        <v>0.75</v>
      </c>
      <c r="V3157" s="2" t="s">
        <v>62</v>
      </c>
      <c r="W3157" s="2" t="s">
        <v>93</v>
      </c>
      <c r="X3157" s="2" t="s">
        <v>64</v>
      </c>
      <c r="Y3157" s="2" t="s">
        <v>65</v>
      </c>
      <c r="Z3157" s="2">
        <v>0</v>
      </c>
      <c r="AA3157" s="2"/>
      <c r="AB3157" s="2"/>
      <c r="AC3157" s="4">
        <f>P3157*U3157/1000000</f>
        <v>80.501625</v>
      </c>
      <c r="AD3157" s="4">
        <f>AC3157*(1-Z3157/100)</f>
        <v>80.501625</v>
      </c>
      <c r="AE3157" s="2" t="s">
        <v>66</v>
      </c>
      <c r="AF3157" s="2" t="s">
        <v>67</v>
      </c>
      <c r="AG3157" s="2" t="s">
        <v>68</v>
      </c>
      <c r="AH3157" s="2" t="s">
        <v>69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3835</v>
      </c>
      <c r="B3158" s="2" t="s">
        <v>3829</v>
      </c>
      <c r="C3158" s="2" t="s">
        <v>47</v>
      </c>
      <c r="D3158" s="2" t="s">
        <v>1249</v>
      </c>
      <c r="E3158" s="2" t="s">
        <v>346</v>
      </c>
      <c r="F3158" s="2" t="s">
        <v>228</v>
      </c>
      <c r="G3158" s="2" t="s">
        <v>117</v>
      </c>
      <c r="H3158" s="2" t="s">
        <v>52</v>
      </c>
      <c r="I3158" s="2" t="s">
        <v>53</v>
      </c>
      <c r="J3158" s="2" t="s">
        <v>230</v>
      </c>
      <c r="K3158" s="2" t="s">
        <v>55</v>
      </c>
      <c r="L3158" s="2" t="s">
        <v>51</v>
      </c>
      <c r="M3158" s="2" t="s">
        <v>95</v>
      </c>
      <c r="N3158" s="3">
        <v>107335.5</v>
      </c>
      <c r="O3158" s="3" t="s">
        <v>57</v>
      </c>
      <c r="P3158" s="4">
        <f>IF(O3158="吨",N3158*1000,IF(O3158="万立方米",N3158*10000,""))</f>
        <v>107335500.0</v>
      </c>
      <c r="Q3158" s="2" t="s">
        <v>58</v>
      </c>
      <c r="R3158" s="2" t="s">
        <v>59</v>
      </c>
      <c r="S3158" s="2" t="s">
        <v>96</v>
      </c>
      <c r="T3158" s="2" t="s">
        <v>97</v>
      </c>
      <c r="U3158" s="4">
        <f>1.7</f>
        <v>1.7</v>
      </c>
      <c r="V3158" s="2" t="s">
        <v>62</v>
      </c>
      <c r="W3158" s="2" t="s">
        <v>98</v>
      </c>
      <c r="X3158" s="2" t="s">
        <v>64</v>
      </c>
      <c r="Y3158" s="2" t="s">
        <v>65</v>
      </c>
      <c r="Z3158" s="2">
        <v>0</v>
      </c>
      <c r="AA3158" s="2"/>
      <c r="AB3158" s="2"/>
      <c r="AC3158" s="4">
        <f>P3158*U3158/1000000</f>
        <v>182.47035</v>
      </c>
      <c r="AD3158" s="4">
        <f>AC3158*(1-Z3158/100)</f>
        <v>182.47035</v>
      </c>
      <c r="AE3158" s="2" t="s">
        <v>66</v>
      </c>
      <c r="AF3158" s="2" t="s">
        <v>67</v>
      </c>
      <c r="AG3158" s="2" t="s">
        <v>68</v>
      </c>
      <c r="AH3158" s="2" t="s">
        <v>69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3836</v>
      </c>
      <c r="B3159" s="2" t="s">
        <v>3829</v>
      </c>
      <c r="C3159" s="2" t="s">
        <v>47</v>
      </c>
      <c r="D3159" s="2" t="s">
        <v>1249</v>
      </c>
      <c r="E3159" s="2" t="s">
        <v>346</v>
      </c>
      <c r="F3159" s="2" t="s">
        <v>228</v>
      </c>
      <c r="G3159" s="2" t="s">
        <v>117</v>
      </c>
      <c r="H3159" s="2" t="s">
        <v>52</v>
      </c>
      <c r="I3159" s="2" t="s">
        <v>53</v>
      </c>
      <c r="J3159" s="2" t="s">
        <v>230</v>
      </c>
      <c r="K3159" s="2" t="s">
        <v>55</v>
      </c>
      <c r="L3159" s="2" t="s">
        <v>51</v>
      </c>
      <c r="M3159" s="2" t="s">
        <v>100</v>
      </c>
      <c r="N3159" s="3">
        <v>107335.5</v>
      </c>
      <c r="O3159" s="3" t="s">
        <v>57</v>
      </c>
      <c r="P3159" s="4">
        <f>IF(O3159="吨",N3159*1000,IF(O3159="万立方米",N3159*10000,""))</f>
        <v>107335500.0</v>
      </c>
      <c r="Q3159" s="2" t="s">
        <v>58</v>
      </c>
      <c r="R3159" s="2" t="s">
        <v>59</v>
      </c>
      <c r="S3159" s="2" t="s">
        <v>101</v>
      </c>
      <c r="T3159" s="2" t="s">
        <v>75</v>
      </c>
      <c r="U3159" s="4">
        <f>0.12</f>
        <v>0.12</v>
      </c>
      <c r="V3159" s="2" t="s">
        <v>62</v>
      </c>
      <c r="W3159" s="2" t="s">
        <v>102</v>
      </c>
      <c r="X3159" s="2" t="s">
        <v>64</v>
      </c>
      <c r="Y3159" s="2" t="s">
        <v>65</v>
      </c>
      <c r="Z3159" s="2">
        <v>0</v>
      </c>
      <c r="AA3159" s="2"/>
      <c r="AB3159" s="2"/>
      <c r="AC3159" s="4">
        <f>P3159*U3159/1000000</f>
        <v>12.88026</v>
      </c>
      <c r="AD3159" s="4">
        <f>AC3159*(1-Z3159/100)</f>
        <v>12.88026</v>
      </c>
      <c r="AE3159" s="2" t="s">
        <v>66</v>
      </c>
      <c r="AF3159" s="2" t="s">
        <v>67</v>
      </c>
      <c r="AG3159" s="2" t="s">
        <v>68</v>
      </c>
      <c r="AH3159" s="2" t="s">
        <v>69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3837</v>
      </c>
      <c r="B3160" s="2" t="s">
        <v>3829</v>
      </c>
      <c r="C3160" s="2" t="s">
        <v>47</v>
      </c>
      <c r="D3160" s="2" t="s">
        <v>1249</v>
      </c>
      <c r="E3160" s="2" t="s">
        <v>346</v>
      </c>
      <c r="F3160" s="2" t="s">
        <v>228</v>
      </c>
      <c r="G3160" s="2" t="s">
        <v>117</v>
      </c>
      <c r="H3160" s="2" t="s">
        <v>52</v>
      </c>
      <c r="I3160" s="2"/>
      <c r="J3160" s="2"/>
      <c r="K3160" s="2" t="s">
        <v>147</v>
      </c>
      <c r="L3160" s="2" t="s">
        <v>148</v>
      </c>
      <c r="M3160" s="2" t="s">
        <v>104</v>
      </c>
      <c r="N3160" s="3"/>
      <c r="O3160" s="3"/>
      <c r="P3160" s="2"/>
      <c r="Q3160" s="2" t="s">
        <v>105</v>
      </c>
      <c r="R3160" s="2" t="s">
        <v>106</v>
      </c>
      <c r="S3160" s="2" t="s">
        <v>107</v>
      </c>
      <c r="T3160" s="2" t="s">
        <v>108</v>
      </c>
      <c r="U3160" s="2"/>
      <c r="V3160" s="2" t="s">
        <v>109</v>
      </c>
      <c r="W3160" s="2" t="s">
        <v>110</v>
      </c>
      <c r="X3160" s="2"/>
      <c r="Y3160" s="2" t="s">
        <v>65</v>
      </c>
      <c r="Z3160" s="2">
        <v>0</v>
      </c>
      <c r="AA3160" s="2"/>
      <c r="AB3160" s="2"/>
      <c r="AC3160" s="2"/>
      <c r="AD3160" s="2"/>
      <c r="AE3160" s="2" t="s">
        <v>123</v>
      </c>
      <c r="AF3160" s="2" t="s">
        <v>222</v>
      </c>
      <c r="AG3160" s="2" t="s">
        <v>223</v>
      </c>
      <c r="AH3160" s="2" t="s">
        <v>69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3838</v>
      </c>
      <c r="B3161" s="2" t="s">
        <v>3839</v>
      </c>
      <c r="C3161" s="2" t="s">
        <v>47</v>
      </c>
      <c r="D3161" s="2" t="s">
        <v>3138</v>
      </c>
      <c r="E3161" s="2" t="s">
        <v>898</v>
      </c>
      <c r="F3161" s="2" t="s">
        <v>178</v>
      </c>
      <c r="G3161" s="2" t="s">
        <v>181</v>
      </c>
      <c r="H3161" s="2" t="s">
        <v>323</v>
      </c>
      <c r="I3161" s="2" t="s">
        <v>53</v>
      </c>
      <c r="J3161" s="2" t="s">
        <v>180</v>
      </c>
      <c r="K3161" s="2" t="s">
        <v>180</v>
      </c>
      <c r="L3161" s="2" t="s">
        <v>181</v>
      </c>
      <c r="M3161" s="2" t="s">
        <v>56</v>
      </c>
      <c r="N3161" s="3">
        <v>26680.447</v>
      </c>
      <c r="O3161" s="3" t="s">
        <v>182</v>
      </c>
      <c r="P3161" s="4">
        <f>IF(O3161="吨",N3161*1000,IF(O3161="万立方米",N3161*10000,""))</f>
        <v>266804470.0</v>
      </c>
      <c r="Q3161" s="2" t="s">
        <v>183</v>
      </c>
      <c r="R3161" s="2" t="s">
        <v>184</v>
      </c>
      <c r="S3161" s="2" t="s">
        <v>185</v>
      </c>
      <c r="T3161" s="2" t="s">
        <v>75</v>
      </c>
      <c r="U3161" s="4">
        <f>0.001</f>
        <v>0.001</v>
      </c>
      <c r="V3161" s="2" t="s">
        <v>186</v>
      </c>
      <c r="W3161" s="2" t="s">
        <v>187</v>
      </c>
      <c r="X3161" s="2" t="s">
        <v>64</v>
      </c>
      <c r="Y3161" s="2" t="s">
        <v>65</v>
      </c>
      <c r="Z3161" s="2">
        <v>0</v>
      </c>
      <c r="AA3161" s="2"/>
      <c r="AB3161" s="2"/>
      <c r="AC3161" s="4">
        <f>P3161*U3161/1000000</f>
        <v>0.26680447</v>
      </c>
      <c r="AD3161" s="4">
        <f>AC3161*(1-Z3161/100)</f>
        <v>0.26680447</v>
      </c>
      <c r="AE3161" s="2" t="s">
        <v>66</v>
      </c>
      <c r="AF3161" s="2" t="s">
        <v>67</v>
      </c>
      <c r="AG3161" s="2" t="s">
        <v>68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3840</v>
      </c>
      <c r="B3162" s="2" t="s">
        <v>3839</v>
      </c>
      <c r="C3162" s="2" t="s">
        <v>47</v>
      </c>
      <c r="D3162" s="2" t="s">
        <v>3138</v>
      </c>
      <c r="E3162" s="2" t="s">
        <v>898</v>
      </c>
      <c r="F3162" s="2" t="s">
        <v>178</v>
      </c>
      <c r="G3162" s="2" t="s">
        <v>181</v>
      </c>
      <c r="H3162" s="2" t="s">
        <v>323</v>
      </c>
      <c r="I3162" s="2" t="s">
        <v>53</v>
      </c>
      <c r="J3162" s="2" t="s">
        <v>180</v>
      </c>
      <c r="K3162" s="2" t="s">
        <v>180</v>
      </c>
      <c r="L3162" s="2" t="s">
        <v>181</v>
      </c>
      <c r="M3162" s="2" t="s">
        <v>73</v>
      </c>
      <c r="N3162" s="3">
        <v>26680.447</v>
      </c>
      <c r="O3162" s="3" t="s">
        <v>182</v>
      </c>
      <c r="P3162" s="4">
        <f>IF(O3162="吨",N3162*1000,IF(O3162="万立方米",N3162*10000,""))</f>
        <v>266804470.0</v>
      </c>
      <c r="Q3162" s="2" t="s">
        <v>183</v>
      </c>
      <c r="R3162" s="2" t="s">
        <v>184</v>
      </c>
      <c r="S3162" s="2" t="s">
        <v>189</v>
      </c>
      <c r="T3162" s="2" t="s">
        <v>75</v>
      </c>
      <c r="U3162" s="4">
        <f>0.35</f>
        <v>0.35</v>
      </c>
      <c r="V3162" s="2" t="s">
        <v>186</v>
      </c>
      <c r="W3162" s="2" t="s">
        <v>190</v>
      </c>
      <c r="X3162" s="2" t="s">
        <v>64</v>
      </c>
      <c r="Y3162" s="2" t="s">
        <v>65</v>
      </c>
      <c r="Z3162" s="2">
        <v>0</v>
      </c>
      <c r="AA3162" s="2"/>
      <c r="AB3162" s="2"/>
      <c r="AC3162" s="4">
        <f>P3162*U3162/1000000</f>
        <v>93.3815645</v>
      </c>
      <c r="AD3162" s="4">
        <f>AC3162*(1-Z3162/100)</f>
        <v>93.3815645</v>
      </c>
      <c r="AE3162" s="2" t="s">
        <v>66</v>
      </c>
      <c r="AF3162" s="2" t="s">
        <v>67</v>
      </c>
      <c r="AG3162" s="2" t="s">
        <v>68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3841</v>
      </c>
      <c r="B3163" s="2" t="s">
        <v>3839</v>
      </c>
      <c r="C3163" s="2" t="s">
        <v>47</v>
      </c>
      <c r="D3163" s="2" t="s">
        <v>3138</v>
      </c>
      <c r="E3163" s="2" t="s">
        <v>898</v>
      </c>
      <c r="F3163" s="2" t="s">
        <v>178</v>
      </c>
      <c r="G3163" s="2" t="s">
        <v>181</v>
      </c>
      <c r="H3163" s="2" t="s">
        <v>323</v>
      </c>
      <c r="I3163" s="2" t="s">
        <v>53</v>
      </c>
      <c r="J3163" s="2" t="s">
        <v>180</v>
      </c>
      <c r="K3163" s="2" t="s">
        <v>180</v>
      </c>
      <c r="L3163" s="2" t="s">
        <v>181</v>
      </c>
      <c r="M3163" s="2" t="s">
        <v>78</v>
      </c>
      <c r="N3163" s="3">
        <v>26680.447</v>
      </c>
      <c r="O3163" s="3" t="s">
        <v>182</v>
      </c>
      <c r="P3163" s="4">
        <f>IF(O3163="吨",N3163*1000,IF(O3163="万立方米",N3163*10000,""))</f>
        <v>266804470.0</v>
      </c>
      <c r="Q3163" s="2" t="s">
        <v>183</v>
      </c>
      <c r="R3163" s="2" t="s">
        <v>184</v>
      </c>
      <c r="S3163" s="2" t="s">
        <v>192</v>
      </c>
      <c r="T3163" s="2" t="s">
        <v>75</v>
      </c>
      <c r="U3163" s="4">
        <f>1.2</f>
        <v>1.2</v>
      </c>
      <c r="V3163" s="2" t="s">
        <v>186</v>
      </c>
      <c r="W3163" s="2" t="s">
        <v>193</v>
      </c>
      <c r="X3163" s="2" t="s">
        <v>64</v>
      </c>
      <c r="Y3163" s="2" t="s">
        <v>65</v>
      </c>
      <c r="Z3163" s="2">
        <v>0</v>
      </c>
      <c r="AA3163" s="2"/>
      <c r="AB3163" s="2"/>
      <c r="AC3163" s="4">
        <f>P3163*U3163/1000000</f>
        <v>320.165364</v>
      </c>
      <c r="AD3163" s="4">
        <f>AC3163*(1-Z3163/100)</f>
        <v>320.165364</v>
      </c>
      <c r="AE3163" s="2" t="s">
        <v>66</v>
      </c>
      <c r="AF3163" s="2" t="s">
        <v>67</v>
      </c>
      <c r="AG3163" s="2" t="s">
        <v>68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3842</v>
      </c>
      <c r="B3164" s="2" t="s">
        <v>3839</v>
      </c>
      <c r="C3164" s="2" t="s">
        <v>47</v>
      </c>
      <c r="D3164" s="2" t="s">
        <v>3138</v>
      </c>
      <c r="E3164" s="2" t="s">
        <v>898</v>
      </c>
      <c r="F3164" s="2" t="s">
        <v>178</v>
      </c>
      <c r="G3164" s="2" t="s">
        <v>181</v>
      </c>
      <c r="H3164" s="2" t="s">
        <v>323</v>
      </c>
      <c r="I3164" s="2" t="s">
        <v>53</v>
      </c>
      <c r="J3164" s="2" t="s">
        <v>180</v>
      </c>
      <c r="K3164" s="2" t="s">
        <v>180</v>
      </c>
      <c r="L3164" s="2" t="s">
        <v>181</v>
      </c>
      <c r="M3164" s="2" t="s">
        <v>82</v>
      </c>
      <c r="N3164" s="3">
        <v>26680.447</v>
      </c>
      <c r="O3164" s="3" t="s">
        <v>182</v>
      </c>
      <c r="P3164" s="4">
        <f>IF(O3164="吨",N3164*1000,IF(O3164="万立方米",N3164*10000,""))</f>
        <v>266804470.0</v>
      </c>
      <c r="Q3164" s="2" t="s">
        <v>183</v>
      </c>
      <c r="R3164" s="2" t="s">
        <v>184</v>
      </c>
      <c r="S3164" s="2" t="s">
        <v>195</v>
      </c>
      <c r="T3164" s="2" t="s">
        <v>75</v>
      </c>
      <c r="U3164" s="4">
        <f>0.002</f>
        <v>0.002</v>
      </c>
      <c r="V3164" s="2" t="s">
        <v>186</v>
      </c>
      <c r="W3164" s="2" t="s">
        <v>196</v>
      </c>
      <c r="X3164" s="2" t="s">
        <v>64</v>
      </c>
      <c r="Y3164" s="2" t="s">
        <v>65</v>
      </c>
      <c r="Z3164" s="2">
        <v>0</v>
      </c>
      <c r="AA3164" s="2"/>
      <c r="AB3164" s="2"/>
      <c r="AC3164" s="4">
        <f>P3164*U3164/1000000</f>
        <v>0.53360894</v>
      </c>
      <c r="AD3164" s="4">
        <f>AC3164*(1-Z3164/100)</f>
        <v>0.53360894</v>
      </c>
      <c r="AE3164" s="2" t="s">
        <v>66</v>
      </c>
      <c r="AF3164" s="2" t="s">
        <v>67</v>
      </c>
      <c r="AG3164" s="2" t="s">
        <v>68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3843</v>
      </c>
      <c r="B3165" s="2" t="s">
        <v>3839</v>
      </c>
      <c r="C3165" s="2" t="s">
        <v>47</v>
      </c>
      <c r="D3165" s="2" t="s">
        <v>3138</v>
      </c>
      <c r="E3165" s="2" t="s">
        <v>898</v>
      </c>
      <c r="F3165" s="2" t="s">
        <v>178</v>
      </c>
      <c r="G3165" s="2" t="s">
        <v>181</v>
      </c>
      <c r="H3165" s="2" t="s">
        <v>323</v>
      </c>
      <c r="I3165" s="2" t="s">
        <v>53</v>
      </c>
      <c r="J3165" s="2" t="s">
        <v>180</v>
      </c>
      <c r="K3165" s="2" t="s">
        <v>180</v>
      </c>
      <c r="L3165" s="2" t="s">
        <v>181</v>
      </c>
      <c r="M3165" s="2" t="s">
        <v>86</v>
      </c>
      <c r="N3165" s="3">
        <v>26680.447</v>
      </c>
      <c r="O3165" s="3" t="s">
        <v>182</v>
      </c>
      <c r="P3165" s="4">
        <f>IF(O3165="吨",N3165*1000,IF(O3165="万立方米",N3165*10000,""))</f>
        <v>266804470.0</v>
      </c>
      <c r="Q3165" s="2" t="s">
        <v>183</v>
      </c>
      <c r="R3165" s="2" t="s">
        <v>184</v>
      </c>
      <c r="S3165" s="2" t="s">
        <v>198</v>
      </c>
      <c r="T3165" s="2" t="s">
        <v>75</v>
      </c>
      <c r="U3165" s="4">
        <f>0.01</f>
        <v>0.01</v>
      </c>
      <c r="V3165" s="2" t="s">
        <v>186</v>
      </c>
      <c r="W3165" s="2" t="s">
        <v>199</v>
      </c>
      <c r="X3165" s="2" t="s">
        <v>64</v>
      </c>
      <c r="Y3165" s="2" t="s">
        <v>65</v>
      </c>
      <c r="Z3165" s="2">
        <v>0</v>
      </c>
      <c r="AA3165" s="2"/>
      <c r="AB3165" s="2"/>
      <c r="AC3165" s="4">
        <f>P3165*U3165/1000000</f>
        <v>2.6680447000000003</v>
      </c>
      <c r="AD3165" s="4">
        <f>AC3166*(1-AA3165/100)+(AC3165-AC3166)*(1-AB3165/100)</f>
        <v>2.6680447000000003</v>
      </c>
      <c r="AE3165" s="2" t="s">
        <v>66</v>
      </c>
      <c r="AF3165" s="2" t="s">
        <v>67</v>
      </c>
      <c r="AG3165" s="2" t="s">
        <v>68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3844</v>
      </c>
      <c r="B3166" s="2" t="s">
        <v>3839</v>
      </c>
      <c r="C3166" s="2" t="s">
        <v>47</v>
      </c>
      <c r="D3166" s="2" t="s">
        <v>3138</v>
      </c>
      <c r="E3166" s="2" t="s">
        <v>898</v>
      </c>
      <c r="F3166" s="2" t="s">
        <v>178</v>
      </c>
      <c r="G3166" s="2" t="s">
        <v>181</v>
      </c>
      <c r="H3166" s="2" t="s">
        <v>323</v>
      </c>
      <c r="I3166" s="2" t="s">
        <v>53</v>
      </c>
      <c r="J3166" s="2" t="s">
        <v>180</v>
      </c>
      <c r="K3166" s="2" t="s">
        <v>180</v>
      </c>
      <c r="L3166" s="2" t="s">
        <v>181</v>
      </c>
      <c r="M3166" s="2" t="s">
        <v>91</v>
      </c>
      <c r="N3166" s="3">
        <v>26680.447</v>
      </c>
      <c r="O3166" s="3" t="s">
        <v>182</v>
      </c>
      <c r="P3166" s="4">
        <f>IF(O3166="吨",N3166*1000,IF(O3166="万立方米",N3166*10000,""))</f>
        <v>266804470.0</v>
      </c>
      <c r="Q3166" s="2" t="s">
        <v>183</v>
      </c>
      <c r="R3166" s="2" t="s">
        <v>184</v>
      </c>
      <c r="S3166" s="2" t="s">
        <v>201</v>
      </c>
      <c r="T3166" s="2" t="s">
        <v>75</v>
      </c>
      <c r="U3166" s="4">
        <f>0.005</f>
        <v>0.005</v>
      </c>
      <c r="V3166" s="2" t="s">
        <v>186</v>
      </c>
      <c r="W3166" s="2" t="s">
        <v>202</v>
      </c>
      <c r="X3166" s="2" t="s">
        <v>64</v>
      </c>
      <c r="Y3166" s="2" t="s">
        <v>65</v>
      </c>
      <c r="Z3166" s="2">
        <v>0</v>
      </c>
      <c r="AA3166" s="2"/>
      <c r="AB3166" s="2"/>
      <c r="AC3166" s="4">
        <f>P3166*U3166/1000000</f>
        <v>1.3340223500000001</v>
      </c>
      <c r="AD3166" s="4">
        <f>AC3166*(1-Z3166/100)</f>
        <v>1.3340223500000001</v>
      </c>
      <c r="AE3166" s="2" t="s">
        <v>66</v>
      </c>
      <c r="AF3166" s="2" t="s">
        <v>67</v>
      </c>
      <c r="AG3166" s="2" t="s">
        <v>68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3845</v>
      </c>
      <c r="B3167" s="2" t="s">
        <v>3839</v>
      </c>
      <c r="C3167" s="2" t="s">
        <v>47</v>
      </c>
      <c r="D3167" s="2" t="s">
        <v>3138</v>
      </c>
      <c r="E3167" s="2" t="s">
        <v>898</v>
      </c>
      <c r="F3167" s="2" t="s">
        <v>178</v>
      </c>
      <c r="G3167" s="2" t="s">
        <v>181</v>
      </c>
      <c r="H3167" s="2" t="s">
        <v>323</v>
      </c>
      <c r="I3167" s="2" t="s">
        <v>53</v>
      </c>
      <c r="J3167" s="2" t="s">
        <v>180</v>
      </c>
      <c r="K3167" s="2" t="s">
        <v>180</v>
      </c>
      <c r="L3167" s="2" t="s">
        <v>181</v>
      </c>
      <c r="M3167" s="2" t="s">
        <v>95</v>
      </c>
      <c r="N3167" s="3">
        <v>26680.447</v>
      </c>
      <c r="O3167" s="3" t="s">
        <v>182</v>
      </c>
      <c r="P3167" s="4">
        <f>IF(O3167="吨",N3167*1000,IF(O3167="万立方米",N3167*10000,""))</f>
        <v>266804470.0</v>
      </c>
      <c r="Q3167" s="2" t="s">
        <v>183</v>
      </c>
      <c r="R3167" s="2" t="s">
        <v>184</v>
      </c>
      <c r="S3167" s="2" t="s">
        <v>204</v>
      </c>
      <c r="T3167" s="2" t="s">
        <v>75</v>
      </c>
      <c r="U3167" s="4">
        <f>0.005</f>
        <v>0.005</v>
      </c>
      <c r="V3167" s="2" t="s">
        <v>186</v>
      </c>
      <c r="W3167" s="2" t="s">
        <v>205</v>
      </c>
      <c r="X3167" s="2" t="s">
        <v>64</v>
      </c>
      <c r="Y3167" s="2" t="s">
        <v>65</v>
      </c>
      <c r="Z3167" s="2">
        <v>0</v>
      </c>
      <c r="AA3167" s="2"/>
      <c r="AB3167" s="2"/>
      <c r="AC3167" s="4">
        <f>P3167*U3167/1000000</f>
        <v>1.3340223500000001</v>
      </c>
      <c r="AD3167" s="4">
        <f>AC3167*(1-Z3167/100)</f>
        <v>1.3340223500000001</v>
      </c>
      <c r="AE3167" s="2" t="s">
        <v>66</v>
      </c>
      <c r="AF3167" s="2" t="s">
        <v>67</v>
      </c>
      <c r="AG3167" s="2" t="s">
        <v>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3846</v>
      </c>
      <c r="B3168" s="2" t="s">
        <v>3839</v>
      </c>
      <c r="C3168" s="2" t="s">
        <v>47</v>
      </c>
      <c r="D3168" s="2" t="s">
        <v>3138</v>
      </c>
      <c r="E3168" s="2" t="s">
        <v>898</v>
      </c>
      <c r="F3168" s="2" t="s">
        <v>178</v>
      </c>
      <c r="G3168" s="2" t="s">
        <v>181</v>
      </c>
      <c r="H3168" s="2" t="s">
        <v>323</v>
      </c>
      <c r="I3168" s="2" t="s">
        <v>53</v>
      </c>
      <c r="J3168" s="2" t="s">
        <v>180</v>
      </c>
      <c r="K3168" s="2" t="s">
        <v>180</v>
      </c>
      <c r="L3168" s="2" t="s">
        <v>181</v>
      </c>
      <c r="M3168" s="2" t="s">
        <v>100</v>
      </c>
      <c r="N3168" s="3">
        <v>26680.447</v>
      </c>
      <c r="O3168" s="3" t="s">
        <v>182</v>
      </c>
      <c r="P3168" s="4">
        <f>IF(O3168="吨",N3168*1000,IF(O3168="万立方米",N3168*10000,""))</f>
        <v>266804470.0</v>
      </c>
      <c r="Q3168" s="2" t="s">
        <v>183</v>
      </c>
      <c r="R3168" s="2" t="s">
        <v>184</v>
      </c>
      <c r="S3168" s="2" t="s">
        <v>207</v>
      </c>
      <c r="T3168" s="2" t="s">
        <v>75</v>
      </c>
      <c r="U3168" s="4">
        <f>0.02</f>
        <v>0.02</v>
      </c>
      <c r="V3168" s="2" t="s">
        <v>186</v>
      </c>
      <c r="W3168" s="2" t="s">
        <v>208</v>
      </c>
      <c r="X3168" s="2" t="s">
        <v>64</v>
      </c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68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3847</v>
      </c>
      <c r="B3169" s="2" t="s">
        <v>3839</v>
      </c>
      <c r="C3169" s="2" t="s">
        <v>47</v>
      </c>
      <c r="D3169" s="2" t="s">
        <v>3138</v>
      </c>
      <c r="E3169" s="2" t="s">
        <v>898</v>
      </c>
      <c r="F3169" s="2" t="s">
        <v>178</v>
      </c>
      <c r="G3169" s="2" t="s">
        <v>181</v>
      </c>
      <c r="H3169" s="2" t="s">
        <v>323</v>
      </c>
      <c r="I3169" s="2"/>
      <c r="J3169" s="2"/>
      <c r="K3169" s="2" t="s">
        <v>147</v>
      </c>
      <c r="L3169" s="2" t="s">
        <v>148</v>
      </c>
      <c r="M3169" s="2" t="s">
        <v>104</v>
      </c>
      <c r="N3169" s="3"/>
      <c r="O3169" s="3"/>
      <c r="P3169" s="2"/>
      <c r="Q3169" s="2" t="s">
        <v>105</v>
      </c>
      <c r="R3169" s="2" t="s">
        <v>106</v>
      </c>
      <c r="S3169" s="2" t="s">
        <v>107</v>
      </c>
      <c r="T3169" s="2" t="s">
        <v>108</v>
      </c>
      <c r="U3169" s="2"/>
      <c r="V3169" s="2" t="s">
        <v>109</v>
      </c>
      <c r="W3169" s="2" t="s">
        <v>110</v>
      </c>
      <c r="X3169" s="2"/>
      <c r="Y3169" s="2" t="s">
        <v>65</v>
      </c>
      <c r="Z3169" s="2">
        <v>0</v>
      </c>
      <c r="AA3169" s="2"/>
      <c r="AB3169" s="2"/>
      <c r="AC3169" s="2"/>
      <c r="AD3169" s="2"/>
      <c r="AE3169" s="2" t="s">
        <v>123</v>
      </c>
      <c r="AF3169" s="2" t="s">
        <v>222</v>
      </c>
      <c r="AG3169" s="2" t="s">
        <v>223</v>
      </c>
      <c r="AH3169" s="2" t="s">
        <v>69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3848</v>
      </c>
      <c r="B3170" s="2" t="s">
        <v>3849</v>
      </c>
      <c r="C3170" s="2" t="s">
        <v>47</v>
      </c>
      <c r="D3170" s="2" t="s">
        <v>690</v>
      </c>
      <c r="E3170" s="2" t="s">
        <v>400</v>
      </c>
      <c r="F3170" s="2" t="s">
        <v>228</v>
      </c>
      <c r="G3170" s="2" t="s">
        <v>117</v>
      </c>
      <c r="H3170" s="2" t="s">
        <v>52</v>
      </c>
      <c r="I3170" s="2" t="s">
        <v>53</v>
      </c>
      <c r="J3170" s="2" t="s">
        <v>230</v>
      </c>
      <c r="K3170" s="2" t="s">
        <v>55</v>
      </c>
      <c r="L3170" s="2" t="s">
        <v>51</v>
      </c>
      <c r="M3170" s="2" t="s">
        <v>56</v>
      </c>
      <c r="N3170" s="3">
        <v>173806.54</v>
      </c>
      <c r="O3170" s="3" t="s">
        <v>57</v>
      </c>
      <c r="P3170" s="4">
        <f>IF(O3170="吨",N3170*1000,IF(O3170="万立方米",N3170*10000,""))</f>
        <v>173806540.0</v>
      </c>
      <c r="Q3170" s="2" t="s">
        <v>58</v>
      </c>
      <c r="R3170" s="2" t="s">
        <v>59</v>
      </c>
      <c r="S3170" s="2" t="s">
        <v>60</v>
      </c>
      <c r="T3170" s="2" t="s">
        <v>61</v>
      </c>
      <c r="U3170" s="4">
        <f>0.06</f>
        <v>0.06</v>
      </c>
      <c r="V3170" s="2" t="s">
        <v>62</v>
      </c>
      <c r="W3170" s="2" t="s">
        <v>63</v>
      </c>
      <c r="X3170" s="2" t="s">
        <v>64</v>
      </c>
      <c r="Y3170" s="2" t="s">
        <v>65</v>
      </c>
      <c r="Z3170" s="2">
        <v>0</v>
      </c>
      <c r="AA3170" s="2"/>
      <c r="AB3170" s="2"/>
      <c r="AC3170" s="4">
        <f>P3170*U3170/1000000</f>
        <v>10.4283924</v>
      </c>
      <c r="AD3170" s="4">
        <f>AC3170*(1-Z3170/100)</f>
        <v>10.4283924</v>
      </c>
      <c r="AE3170" s="2" t="s">
        <v>66</v>
      </c>
      <c r="AF3170" s="2" t="s">
        <v>67</v>
      </c>
      <c r="AG3170" s="2" t="s">
        <v>68</v>
      </c>
      <c r="AH3170" s="2" t="s">
        <v>69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3850</v>
      </c>
      <c r="B3171" s="2" t="s">
        <v>3849</v>
      </c>
      <c r="C3171" s="2" t="s">
        <v>47</v>
      </c>
      <c r="D3171" s="2" t="s">
        <v>690</v>
      </c>
      <c r="E3171" s="2" t="s">
        <v>400</v>
      </c>
      <c r="F3171" s="2" t="s">
        <v>228</v>
      </c>
      <c r="G3171" s="2" t="s">
        <v>117</v>
      </c>
      <c r="H3171" s="2" t="s">
        <v>52</v>
      </c>
      <c r="I3171" s="2" t="s">
        <v>53</v>
      </c>
      <c r="J3171" s="2" t="s">
        <v>230</v>
      </c>
      <c r="K3171" s="2" t="s">
        <v>55</v>
      </c>
      <c r="L3171" s="2" t="s">
        <v>51</v>
      </c>
      <c r="M3171" s="2" t="s">
        <v>73</v>
      </c>
      <c r="N3171" s="3">
        <v>173806.54</v>
      </c>
      <c r="O3171" s="3" t="s">
        <v>57</v>
      </c>
      <c r="P3171" s="4">
        <f>IF(O3171="吨",N3171*1000,IF(O3171="万立方米",N3171*10000,""))</f>
        <v>173806540.0</v>
      </c>
      <c r="Q3171" s="2" t="s">
        <v>58</v>
      </c>
      <c r="R3171" s="2" t="s">
        <v>59</v>
      </c>
      <c r="S3171" s="2" t="s">
        <v>74</v>
      </c>
      <c r="T3171" s="2" t="s">
        <v>75</v>
      </c>
      <c r="U3171" s="4">
        <f>1.5</f>
        <v>1.5</v>
      </c>
      <c r="V3171" s="2" t="s">
        <v>62</v>
      </c>
      <c r="W3171" s="2" t="s">
        <v>76</v>
      </c>
      <c r="X3171" s="2" t="s">
        <v>64</v>
      </c>
      <c r="Y3171" s="2" t="s">
        <v>65</v>
      </c>
      <c r="Z3171" s="2">
        <v>0</v>
      </c>
      <c r="AA3171" s="2"/>
      <c r="AB3171" s="2"/>
      <c r="AC3171" s="4">
        <f>P3171*U3171/1000000</f>
        <v>260.70981</v>
      </c>
      <c r="AD3171" s="4">
        <f>AC3171*(1-Z3171/100)</f>
        <v>260.70981</v>
      </c>
      <c r="AE3171" s="2" t="s">
        <v>66</v>
      </c>
      <c r="AF3171" s="2" t="s">
        <v>67</v>
      </c>
      <c r="AG3171" s="2" t="s">
        <v>68</v>
      </c>
      <c r="AH3171" s="2" t="s">
        <v>69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3851</v>
      </c>
      <c r="B3172" s="2" t="s">
        <v>3849</v>
      </c>
      <c r="C3172" s="2" t="s">
        <v>47</v>
      </c>
      <c r="D3172" s="2" t="s">
        <v>690</v>
      </c>
      <c r="E3172" s="2" t="s">
        <v>400</v>
      </c>
      <c r="F3172" s="2" t="s">
        <v>228</v>
      </c>
      <c r="G3172" s="2" t="s">
        <v>117</v>
      </c>
      <c r="H3172" s="2" t="s">
        <v>52</v>
      </c>
      <c r="I3172" s="2" t="s">
        <v>53</v>
      </c>
      <c r="J3172" s="2" t="s">
        <v>230</v>
      </c>
      <c r="K3172" s="2" t="s">
        <v>55</v>
      </c>
      <c r="L3172" s="2" t="s">
        <v>51</v>
      </c>
      <c r="M3172" s="2" t="s">
        <v>78</v>
      </c>
      <c r="N3172" s="3">
        <v>173806.54</v>
      </c>
      <c r="O3172" s="3" t="s">
        <v>57</v>
      </c>
      <c r="P3172" s="4">
        <f>IF(O3172="吨",N3172*1000,IF(O3172="万立方米",N3172*10000,""))</f>
        <v>173806540.0</v>
      </c>
      <c r="Q3172" s="2" t="s">
        <v>58</v>
      </c>
      <c r="R3172" s="2" t="s">
        <v>59</v>
      </c>
      <c r="S3172" s="2" t="s">
        <v>79</v>
      </c>
      <c r="T3172" s="2" t="s">
        <v>75</v>
      </c>
      <c r="U3172" s="4">
        <f>6.0</f>
        <v>6.0</v>
      </c>
      <c r="V3172" s="2" t="s">
        <v>62</v>
      </c>
      <c r="W3172" s="2" t="s">
        <v>80</v>
      </c>
      <c r="X3172" s="2" t="s">
        <v>64</v>
      </c>
      <c r="Y3172" s="2" t="s">
        <v>65</v>
      </c>
      <c r="Z3172" s="2">
        <v>0</v>
      </c>
      <c r="AA3172" s="2"/>
      <c r="AB3172" s="2"/>
      <c r="AC3172" s="4">
        <f>P3172*U3172/1000000</f>
        <v>1042.83924</v>
      </c>
      <c r="AD3172" s="4">
        <f>AC3172*(1-Z3172/100)</f>
        <v>1042.83924</v>
      </c>
      <c r="AE3172" s="2" t="s">
        <v>66</v>
      </c>
      <c r="AF3172" s="2" t="s">
        <v>67</v>
      </c>
      <c r="AG3172" s="2" t="s">
        <v>68</v>
      </c>
      <c r="AH3172" s="2" t="s">
        <v>69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3852</v>
      </c>
      <c r="B3173" s="2" t="s">
        <v>3849</v>
      </c>
      <c r="C3173" s="2" t="s">
        <v>47</v>
      </c>
      <c r="D3173" s="2" t="s">
        <v>690</v>
      </c>
      <c r="E3173" s="2" t="s">
        <v>400</v>
      </c>
      <c r="F3173" s="2" t="s">
        <v>228</v>
      </c>
      <c r="G3173" s="2" t="s">
        <v>117</v>
      </c>
      <c r="H3173" s="2" t="s">
        <v>52</v>
      </c>
      <c r="I3173" s="2" t="s">
        <v>53</v>
      </c>
      <c r="J3173" s="2" t="s">
        <v>230</v>
      </c>
      <c r="K3173" s="2" t="s">
        <v>55</v>
      </c>
      <c r="L3173" s="2" t="s">
        <v>51</v>
      </c>
      <c r="M3173" s="2" t="s">
        <v>82</v>
      </c>
      <c r="N3173" s="3">
        <v>173806.54</v>
      </c>
      <c r="O3173" s="3" t="s">
        <v>57</v>
      </c>
      <c r="P3173" s="4">
        <f>IF(O3173="吨",N3173*1000,IF(O3173="万立方米",N3173*10000,""))</f>
        <v>173806540.0</v>
      </c>
      <c r="Q3173" s="2" t="s">
        <v>58</v>
      </c>
      <c r="R3173" s="2" t="s">
        <v>59</v>
      </c>
      <c r="S3173" s="2" t="s">
        <v>83</v>
      </c>
      <c r="T3173" s="2" t="s">
        <v>61</v>
      </c>
      <c r="U3173" s="4">
        <f>0.35</f>
        <v>0.35</v>
      </c>
      <c r="V3173" s="2" t="s">
        <v>62</v>
      </c>
      <c r="W3173" s="2" t="s">
        <v>84</v>
      </c>
      <c r="X3173" s="2" t="s">
        <v>64</v>
      </c>
      <c r="Y3173" s="2" t="s">
        <v>65</v>
      </c>
      <c r="Z3173" s="2">
        <v>0</v>
      </c>
      <c r="AA3173" s="2"/>
      <c r="AB3173" s="2"/>
      <c r="AC3173" s="4">
        <f>P3173*U3173/1000000</f>
        <v>60.832288999999996</v>
      </c>
      <c r="AD3173" s="4">
        <f>AC3173*(1-Z3173/100)</f>
        <v>60.832288999999996</v>
      </c>
      <c r="AE3173" s="2" t="s">
        <v>66</v>
      </c>
      <c r="AF3173" s="2" t="s">
        <v>67</v>
      </c>
      <c r="AG3173" s="2" t="s">
        <v>68</v>
      </c>
      <c r="AH3173" s="2" t="s">
        <v>69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3853</v>
      </c>
      <c r="B3174" s="2" t="s">
        <v>3849</v>
      </c>
      <c r="C3174" s="2" t="s">
        <v>47</v>
      </c>
      <c r="D3174" s="2" t="s">
        <v>690</v>
      </c>
      <c r="E3174" s="2" t="s">
        <v>400</v>
      </c>
      <c r="F3174" s="2" t="s">
        <v>228</v>
      </c>
      <c r="G3174" s="2" t="s">
        <v>117</v>
      </c>
      <c r="H3174" s="2" t="s">
        <v>52</v>
      </c>
      <c r="I3174" s="2" t="s">
        <v>53</v>
      </c>
      <c r="J3174" s="2" t="s">
        <v>230</v>
      </c>
      <c r="K3174" s="2" t="s">
        <v>55</v>
      </c>
      <c r="L3174" s="2" t="s">
        <v>51</v>
      </c>
      <c r="M3174" s="2" t="s">
        <v>86</v>
      </c>
      <c r="N3174" s="3">
        <v>173806.54</v>
      </c>
      <c r="O3174" s="3" t="s">
        <v>57</v>
      </c>
      <c r="P3174" s="4">
        <f>IF(O3174="吨",N3174*1000,IF(O3174="万立方米",N3174*10000,""))</f>
        <v>173806540.0</v>
      </c>
      <c r="Q3174" s="2" t="s">
        <v>58</v>
      </c>
      <c r="R3174" s="2" t="s">
        <v>59</v>
      </c>
      <c r="S3174" s="2" t="s">
        <v>87</v>
      </c>
      <c r="T3174" s="2" t="s">
        <v>88</v>
      </c>
      <c r="U3174" s="4">
        <f>0.75</f>
        <v>0.75</v>
      </c>
      <c r="V3174" s="2" t="s">
        <v>62</v>
      </c>
      <c r="W3174" s="2" t="s">
        <v>89</v>
      </c>
      <c r="X3174" s="2" t="s">
        <v>64</v>
      </c>
      <c r="Y3174" s="2" t="s">
        <v>65</v>
      </c>
      <c r="Z3174" s="2">
        <v>0</v>
      </c>
      <c r="AA3174" s="2"/>
      <c r="AB3174" s="2"/>
      <c r="AC3174" s="4">
        <f>P3174*U3174/1000000</f>
        <v>130.354905</v>
      </c>
      <c r="AD3174" s="4">
        <f>AC3175*(1-AA3174/100)+(AC3174-AC3175)*(1-AB3174/100)</f>
        <v>130.354905</v>
      </c>
      <c r="AE3174" s="2" t="s">
        <v>66</v>
      </c>
      <c r="AF3174" s="2" t="s">
        <v>67</v>
      </c>
      <c r="AG3174" s="2" t="s">
        <v>68</v>
      </c>
      <c r="AH3174" s="2" t="s">
        <v>69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3854</v>
      </c>
      <c r="B3175" s="2" t="s">
        <v>3849</v>
      </c>
      <c r="C3175" s="2" t="s">
        <v>47</v>
      </c>
      <c r="D3175" s="2" t="s">
        <v>690</v>
      </c>
      <c r="E3175" s="2" t="s">
        <v>400</v>
      </c>
      <c r="F3175" s="2" t="s">
        <v>228</v>
      </c>
      <c r="G3175" s="2" t="s">
        <v>117</v>
      </c>
      <c r="H3175" s="2" t="s">
        <v>52</v>
      </c>
      <c r="I3175" s="2" t="s">
        <v>53</v>
      </c>
      <c r="J3175" s="2" t="s">
        <v>230</v>
      </c>
      <c r="K3175" s="2" t="s">
        <v>55</v>
      </c>
      <c r="L3175" s="2" t="s">
        <v>51</v>
      </c>
      <c r="M3175" s="2" t="s">
        <v>91</v>
      </c>
      <c r="N3175" s="3">
        <v>173806.54</v>
      </c>
      <c r="O3175" s="3" t="s">
        <v>57</v>
      </c>
      <c r="P3175" s="4">
        <f>IF(O3175="吨",N3175*1000,IF(O3175="万立方米",N3175*10000,""))</f>
        <v>173806540.0</v>
      </c>
      <c r="Q3175" s="2" t="s">
        <v>58</v>
      </c>
      <c r="R3175" s="2" t="s">
        <v>59</v>
      </c>
      <c r="S3175" s="2" t="s">
        <v>92</v>
      </c>
      <c r="T3175" s="2" t="s">
        <v>88</v>
      </c>
      <c r="U3175" s="4">
        <f>0.75</f>
        <v>0.75</v>
      </c>
      <c r="V3175" s="2" t="s">
        <v>62</v>
      </c>
      <c r="W3175" s="2" t="s">
        <v>93</v>
      </c>
      <c r="X3175" s="2" t="s">
        <v>64</v>
      </c>
      <c r="Y3175" s="2" t="s">
        <v>65</v>
      </c>
      <c r="Z3175" s="2">
        <v>0</v>
      </c>
      <c r="AA3175" s="2"/>
      <c r="AB3175" s="2"/>
      <c r="AC3175" s="4">
        <f>P3175*U3175/1000000</f>
        <v>130.354905</v>
      </c>
      <c r="AD3175" s="4">
        <f>AC3175*(1-Z3175/100)</f>
        <v>130.354905</v>
      </c>
      <c r="AE3175" s="2" t="s">
        <v>66</v>
      </c>
      <c r="AF3175" s="2" t="s">
        <v>67</v>
      </c>
      <c r="AG3175" s="2" t="s">
        <v>68</v>
      </c>
      <c r="AH3175" s="2" t="s">
        <v>69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3855</v>
      </c>
      <c r="B3176" s="2" t="s">
        <v>3849</v>
      </c>
      <c r="C3176" s="2" t="s">
        <v>47</v>
      </c>
      <c r="D3176" s="2" t="s">
        <v>690</v>
      </c>
      <c r="E3176" s="2" t="s">
        <v>400</v>
      </c>
      <c r="F3176" s="2" t="s">
        <v>228</v>
      </c>
      <c r="G3176" s="2" t="s">
        <v>117</v>
      </c>
      <c r="H3176" s="2" t="s">
        <v>52</v>
      </c>
      <c r="I3176" s="2" t="s">
        <v>53</v>
      </c>
      <c r="J3176" s="2" t="s">
        <v>230</v>
      </c>
      <c r="K3176" s="2" t="s">
        <v>55</v>
      </c>
      <c r="L3176" s="2" t="s">
        <v>51</v>
      </c>
      <c r="M3176" s="2" t="s">
        <v>95</v>
      </c>
      <c r="N3176" s="3">
        <v>173806.54</v>
      </c>
      <c r="O3176" s="3" t="s">
        <v>57</v>
      </c>
      <c r="P3176" s="4">
        <f>IF(O3176="吨",N3176*1000,IF(O3176="万立方米",N3176*10000,""))</f>
        <v>173806540.0</v>
      </c>
      <c r="Q3176" s="2" t="s">
        <v>58</v>
      </c>
      <c r="R3176" s="2" t="s">
        <v>59</v>
      </c>
      <c r="S3176" s="2" t="s">
        <v>96</v>
      </c>
      <c r="T3176" s="2" t="s">
        <v>97</v>
      </c>
      <c r="U3176" s="4">
        <f>1.7</f>
        <v>1.7</v>
      </c>
      <c r="V3176" s="2" t="s">
        <v>62</v>
      </c>
      <c r="W3176" s="2" t="s">
        <v>98</v>
      </c>
      <c r="X3176" s="2" t="s">
        <v>64</v>
      </c>
      <c r="Y3176" s="2" t="s">
        <v>65</v>
      </c>
      <c r="Z3176" s="2">
        <v>0</v>
      </c>
      <c r="AA3176" s="2"/>
      <c r="AB3176" s="2"/>
      <c r="AC3176" s="4">
        <f>P3176*U3176/1000000</f>
        <v>295.471118</v>
      </c>
      <c r="AD3176" s="4">
        <f>AC3176*(1-Z3176/100)</f>
        <v>295.471118</v>
      </c>
      <c r="AE3176" s="2" t="s">
        <v>66</v>
      </c>
      <c r="AF3176" s="2" t="s">
        <v>67</v>
      </c>
      <c r="AG3176" s="2" t="s">
        <v>68</v>
      </c>
      <c r="AH3176" s="2" t="s">
        <v>69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3856</v>
      </c>
      <c r="B3177" s="2" t="s">
        <v>3849</v>
      </c>
      <c r="C3177" s="2" t="s">
        <v>47</v>
      </c>
      <c r="D3177" s="2" t="s">
        <v>690</v>
      </c>
      <c r="E3177" s="2" t="s">
        <v>400</v>
      </c>
      <c r="F3177" s="2" t="s">
        <v>228</v>
      </c>
      <c r="G3177" s="2" t="s">
        <v>117</v>
      </c>
      <c r="H3177" s="2" t="s">
        <v>52</v>
      </c>
      <c r="I3177" s="2" t="s">
        <v>53</v>
      </c>
      <c r="J3177" s="2" t="s">
        <v>230</v>
      </c>
      <c r="K3177" s="2" t="s">
        <v>55</v>
      </c>
      <c r="L3177" s="2" t="s">
        <v>51</v>
      </c>
      <c r="M3177" s="2" t="s">
        <v>100</v>
      </c>
      <c r="N3177" s="3">
        <v>173806.54</v>
      </c>
      <c r="O3177" s="3" t="s">
        <v>57</v>
      </c>
      <c r="P3177" s="4">
        <f>IF(O3177="吨",N3177*1000,IF(O3177="万立方米",N3177*10000,""))</f>
        <v>173806540.0</v>
      </c>
      <c r="Q3177" s="2" t="s">
        <v>58</v>
      </c>
      <c r="R3177" s="2" t="s">
        <v>59</v>
      </c>
      <c r="S3177" s="2" t="s">
        <v>101</v>
      </c>
      <c r="T3177" s="2" t="s">
        <v>75</v>
      </c>
      <c r="U3177" s="4">
        <f>0.12</f>
        <v>0.12</v>
      </c>
      <c r="V3177" s="2" t="s">
        <v>62</v>
      </c>
      <c r="W3177" s="2" t="s">
        <v>102</v>
      </c>
      <c r="X3177" s="2" t="s">
        <v>64</v>
      </c>
      <c r="Y3177" s="2" t="s">
        <v>65</v>
      </c>
      <c r="Z3177" s="2">
        <v>0</v>
      </c>
      <c r="AA3177" s="2"/>
      <c r="AB3177" s="2"/>
      <c r="AC3177" s="4">
        <f>P3177*U3177/1000000</f>
        <v>20.8567848</v>
      </c>
      <c r="AD3177" s="4">
        <f>AC3177*(1-Z3177/100)</f>
        <v>20.8567848</v>
      </c>
      <c r="AE3177" s="2" t="s">
        <v>66</v>
      </c>
      <c r="AF3177" s="2" t="s">
        <v>67</v>
      </c>
      <c r="AG3177" s="2" t="s">
        <v>68</v>
      </c>
      <c r="AH3177" s="2" t="s">
        <v>69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3857</v>
      </c>
      <c r="B3178" s="2" t="s">
        <v>3849</v>
      </c>
      <c r="C3178" s="2" t="s">
        <v>47</v>
      </c>
      <c r="D3178" s="2" t="s">
        <v>690</v>
      </c>
      <c r="E3178" s="2" t="s">
        <v>400</v>
      </c>
      <c r="F3178" s="2" t="s">
        <v>228</v>
      </c>
      <c r="G3178" s="2" t="s">
        <v>117</v>
      </c>
      <c r="H3178" s="2" t="s">
        <v>52</v>
      </c>
      <c r="I3178" s="2"/>
      <c r="J3178" s="2"/>
      <c r="K3178" s="2" t="s">
        <v>147</v>
      </c>
      <c r="L3178" s="2" t="s">
        <v>148</v>
      </c>
      <c r="M3178" s="2" t="s">
        <v>104</v>
      </c>
      <c r="N3178" s="3"/>
      <c r="O3178" s="3"/>
      <c r="P3178" s="2"/>
      <c r="Q3178" s="2" t="s">
        <v>105</v>
      </c>
      <c r="R3178" s="2" t="s">
        <v>106</v>
      </c>
      <c r="S3178" s="2" t="s">
        <v>107</v>
      </c>
      <c r="T3178" s="2" t="s">
        <v>108</v>
      </c>
      <c r="U3178" s="2"/>
      <c r="V3178" s="2" t="s">
        <v>109</v>
      </c>
      <c r="W3178" s="2" t="s">
        <v>110</v>
      </c>
      <c r="X3178" s="2"/>
      <c r="Y3178" s="2" t="s">
        <v>65</v>
      </c>
      <c r="Z3178" s="2">
        <v>0</v>
      </c>
      <c r="AA3178" s="2"/>
      <c r="AB3178" s="2"/>
      <c r="AC3178" s="2"/>
      <c r="AD3178" s="2"/>
      <c r="AE3178" s="2" t="s">
        <v>123</v>
      </c>
      <c r="AF3178" s="2" t="s">
        <v>222</v>
      </c>
      <c r="AG3178" s="2" t="s">
        <v>223</v>
      </c>
      <c r="AH3178" s="2" t="s">
        <v>69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3858</v>
      </c>
      <c r="B3179" s="2" t="s">
        <v>3859</v>
      </c>
      <c r="C3179" s="2" t="s">
        <v>47</v>
      </c>
      <c r="D3179" s="2" t="s">
        <v>3860</v>
      </c>
      <c r="E3179" s="2" t="s">
        <v>744</v>
      </c>
      <c r="F3179" s="2" t="s">
        <v>50</v>
      </c>
      <c r="G3179" s="2" t="s">
        <v>179</v>
      </c>
      <c r="H3179" s="2" t="s">
        <v>243</v>
      </c>
      <c r="I3179" s="2" t="s">
        <v>53</v>
      </c>
      <c r="J3179" s="2" t="s">
        <v>180</v>
      </c>
      <c r="K3179" s="2" t="s">
        <v>180</v>
      </c>
      <c r="L3179" s="2" t="s">
        <v>181</v>
      </c>
      <c r="M3179" s="2" t="s">
        <v>56</v>
      </c>
      <c r="N3179" s="3">
        <v>10232.385</v>
      </c>
      <c r="O3179" s="3" t="s">
        <v>182</v>
      </c>
      <c r="P3179" s="4">
        <f>IF(O3179="吨",N3179*1000,IF(O3179="万立方米",N3179*10000,""))</f>
        <v>102323850.0</v>
      </c>
      <c r="Q3179" s="2" t="s">
        <v>183</v>
      </c>
      <c r="R3179" s="2" t="s">
        <v>184</v>
      </c>
      <c r="S3179" s="2" t="s">
        <v>185</v>
      </c>
      <c r="T3179" s="2" t="s">
        <v>75</v>
      </c>
      <c r="U3179" s="4">
        <f>0.001</f>
        <v>0.001</v>
      </c>
      <c r="V3179" s="2" t="s">
        <v>186</v>
      </c>
      <c r="W3179" s="2" t="s">
        <v>187</v>
      </c>
      <c r="X3179" s="2" t="s">
        <v>64</v>
      </c>
      <c r="Y3179" s="2" t="s">
        <v>65</v>
      </c>
      <c r="Z3179" s="2">
        <v>0</v>
      </c>
      <c r="AA3179" s="2"/>
      <c r="AB3179" s="2"/>
      <c r="AC3179" s="4">
        <f>P3179*U3179/1000000</f>
        <v>0.10232385000000001</v>
      </c>
      <c r="AD3179" s="4">
        <f>AC3179*(1-Z3179/100)</f>
        <v>0.10232385000000001</v>
      </c>
      <c r="AE3179" s="2" t="s">
        <v>66</v>
      </c>
      <c r="AF3179" s="2" t="s">
        <v>67</v>
      </c>
      <c r="AG3179" s="2"/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3861</v>
      </c>
      <c r="B3180" s="2" t="s">
        <v>3859</v>
      </c>
      <c r="C3180" s="2" t="s">
        <v>47</v>
      </c>
      <c r="D3180" s="2" t="s">
        <v>3860</v>
      </c>
      <c r="E3180" s="2" t="s">
        <v>744</v>
      </c>
      <c r="F3180" s="2" t="s">
        <v>50</v>
      </c>
      <c r="G3180" s="2" t="s">
        <v>179</v>
      </c>
      <c r="H3180" s="2" t="s">
        <v>243</v>
      </c>
      <c r="I3180" s="2" t="s">
        <v>53</v>
      </c>
      <c r="J3180" s="2" t="s">
        <v>180</v>
      </c>
      <c r="K3180" s="2" t="s">
        <v>180</v>
      </c>
      <c r="L3180" s="2" t="s">
        <v>181</v>
      </c>
      <c r="M3180" s="2" t="s">
        <v>73</v>
      </c>
      <c r="N3180" s="3">
        <v>10232.385</v>
      </c>
      <c r="O3180" s="3" t="s">
        <v>182</v>
      </c>
      <c r="P3180" s="4">
        <f>IF(O3180="吨",N3180*1000,IF(O3180="万立方米",N3180*10000,""))</f>
        <v>102323850.0</v>
      </c>
      <c r="Q3180" s="2" t="s">
        <v>183</v>
      </c>
      <c r="R3180" s="2" t="s">
        <v>184</v>
      </c>
      <c r="S3180" s="2" t="s">
        <v>189</v>
      </c>
      <c r="T3180" s="2" t="s">
        <v>75</v>
      </c>
      <c r="U3180" s="4">
        <f>0.35</f>
        <v>0.35</v>
      </c>
      <c r="V3180" s="2" t="s">
        <v>186</v>
      </c>
      <c r="W3180" s="2" t="s">
        <v>190</v>
      </c>
      <c r="X3180" s="2" t="s">
        <v>64</v>
      </c>
      <c r="Y3180" s="2" t="s">
        <v>65</v>
      </c>
      <c r="Z3180" s="2">
        <v>0</v>
      </c>
      <c r="AA3180" s="2"/>
      <c r="AB3180" s="2"/>
      <c r="AC3180" s="4">
        <f>P3180*U3180/1000000</f>
        <v>35.8133475</v>
      </c>
      <c r="AD3180" s="4">
        <f>AC3180*(1-Z3180/100)</f>
        <v>35.8133475</v>
      </c>
      <c r="AE3180" s="2" t="s">
        <v>66</v>
      </c>
      <c r="AF3180" s="2" t="s">
        <v>67</v>
      </c>
      <c r="AG3180" s="2"/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3862</v>
      </c>
      <c r="B3181" s="2" t="s">
        <v>3859</v>
      </c>
      <c r="C3181" s="2" t="s">
        <v>47</v>
      </c>
      <c r="D3181" s="2" t="s">
        <v>3860</v>
      </c>
      <c r="E3181" s="2" t="s">
        <v>744</v>
      </c>
      <c r="F3181" s="2" t="s">
        <v>50</v>
      </c>
      <c r="G3181" s="2" t="s">
        <v>179</v>
      </c>
      <c r="H3181" s="2" t="s">
        <v>243</v>
      </c>
      <c r="I3181" s="2" t="s">
        <v>53</v>
      </c>
      <c r="J3181" s="2" t="s">
        <v>180</v>
      </c>
      <c r="K3181" s="2" t="s">
        <v>180</v>
      </c>
      <c r="L3181" s="2" t="s">
        <v>181</v>
      </c>
      <c r="M3181" s="2" t="s">
        <v>78</v>
      </c>
      <c r="N3181" s="3">
        <v>10232.385</v>
      </c>
      <c r="O3181" s="3" t="s">
        <v>182</v>
      </c>
      <c r="P3181" s="4">
        <f>IF(O3181="吨",N3181*1000,IF(O3181="万立方米",N3181*10000,""))</f>
        <v>102323850.0</v>
      </c>
      <c r="Q3181" s="2" t="s">
        <v>183</v>
      </c>
      <c r="R3181" s="2" t="s">
        <v>184</v>
      </c>
      <c r="S3181" s="2" t="s">
        <v>192</v>
      </c>
      <c r="T3181" s="2" t="s">
        <v>75</v>
      </c>
      <c r="U3181" s="4">
        <f>1.2</f>
        <v>1.2</v>
      </c>
      <c r="V3181" s="2" t="s">
        <v>186</v>
      </c>
      <c r="W3181" s="2" t="s">
        <v>193</v>
      </c>
      <c r="X3181" s="2" t="s">
        <v>64</v>
      </c>
      <c r="Y3181" s="2" t="s">
        <v>65</v>
      </c>
      <c r="Z3181" s="2">
        <v>0</v>
      </c>
      <c r="AA3181" s="2"/>
      <c r="AB3181" s="2"/>
      <c r="AC3181" s="4">
        <f>P3181*U3181/1000000</f>
        <v>122.78862</v>
      </c>
      <c r="AD3181" s="4">
        <f>AC3181*(1-Z3181/100)</f>
        <v>122.78862</v>
      </c>
      <c r="AE3181" s="2" t="s">
        <v>66</v>
      </c>
      <c r="AF3181" s="2" t="s">
        <v>67</v>
      </c>
      <c r="AG3181" s="2"/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3863</v>
      </c>
      <c r="B3182" s="2" t="s">
        <v>3859</v>
      </c>
      <c r="C3182" s="2" t="s">
        <v>47</v>
      </c>
      <c r="D3182" s="2" t="s">
        <v>3860</v>
      </c>
      <c r="E3182" s="2" t="s">
        <v>744</v>
      </c>
      <c r="F3182" s="2" t="s">
        <v>50</v>
      </c>
      <c r="G3182" s="2" t="s">
        <v>179</v>
      </c>
      <c r="H3182" s="2" t="s">
        <v>243</v>
      </c>
      <c r="I3182" s="2" t="s">
        <v>53</v>
      </c>
      <c r="J3182" s="2" t="s">
        <v>180</v>
      </c>
      <c r="K3182" s="2" t="s">
        <v>180</v>
      </c>
      <c r="L3182" s="2" t="s">
        <v>181</v>
      </c>
      <c r="M3182" s="2" t="s">
        <v>82</v>
      </c>
      <c r="N3182" s="3">
        <v>10232.385</v>
      </c>
      <c r="O3182" s="3" t="s">
        <v>182</v>
      </c>
      <c r="P3182" s="4">
        <f>IF(O3182="吨",N3182*1000,IF(O3182="万立方米",N3182*10000,""))</f>
        <v>102323850.0</v>
      </c>
      <c r="Q3182" s="2" t="s">
        <v>183</v>
      </c>
      <c r="R3182" s="2" t="s">
        <v>184</v>
      </c>
      <c r="S3182" s="2" t="s">
        <v>195</v>
      </c>
      <c r="T3182" s="2" t="s">
        <v>75</v>
      </c>
      <c r="U3182" s="4">
        <f>0.002</f>
        <v>0.002</v>
      </c>
      <c r="V3182" s="2" t="s">
        <v>186</v>
      </c>
      <c r="W3182" s="2" t="s">
        <v>196</v>
      </c>
      <c r="X3182" s="2" t="s">
        <v>64</v>
      </c>
      <c r="Y3182" s="2" t="s">
        <v>65</v>
      </c>
      <c r="Z3182" s="2">
        <v>0</v>
      </c>
      <c r="AA3182" s="2"/>
      <c r="AB3182" s="2"/>
      <c r="AC3182" s="4">
        <f>P3182*U3182/1000000</f>
        <v>0.20464770000000002</v>
      </c>
      <c r="AD3182" s="4">
        <f>AC3182*(1-Z3182/100)</f>
        <v>0.20464770000000002</v>
      </c>
      <c r="AE3182" s="2" t="s">
        <v>66</v>
      </c>
      <c r="AF3182" s="2" t="s">
        <v>67</v>
      </c>
      <c r="AG3182" s="2"/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3864</v>
      </c>
      <c r="B3183" s="2" t="s">
        <v>3859</v>
      </c>
      <c r="C3183" s="2" t="s">
        <v>47</v>
      </c>
      <c r="D3183" s="2" t="s">
        <v>3860</v>
      </c>
      <c r="E3183" s="2" t="s">
        <v>744</v>
      </c>
      <c r="F3183" s="2" t="s">
        <v>50</v>
      </c>
      <c r="G3183" s="2" t="s">
        <v>179</v>
      </c>
      <c r="H3183" s="2" t="s">
        <v>243</v>
      </c>
      <c r="I3183" s="2" t="s">
        <v>53</v>
      </c>
      <c r="J3183" s="2" t="s">
        <v>180</v>
      </c>
      <c r="K3183" s="2" t="s">
        <v>180</v>
      </c>
      <c r="L3183" s="2" t="s">
        <v>181</v>
      </c>
      <c r="M3183" s="2" t="s">
        <v>86</v>
      </c>
      <c r="N3183" s="3">
        <v>10232.385</v>
      </c>
      <c r="O3183" s="3" t="s">
        <v>182</v>
      </c>
      <c r="P3183" s="4">
        <f>IF(O3183="吨",N3183*1000,IF(O3183="万立方米",N3183*10000,""))</f>
        <v>102323850.0</v>
      </c>
      <c r="Q3183" s="2" t="s">
        <v>183</v>
      </c>
      <c r="R3183" s="2" t="s">
        <v>184</v>
      </c>
      <c r="S3183" s="2" t="s">
        <v>198</v>
      </c>
      <c r="T3183" s="2" t="s">
        <v>75</v>
      </c>
      <c r="U3183" s="4">
        <f>0.01</f>
        <v>0.01</v>
      </c>
      <c r="V3183" s="2" t="s">
        <v>186</v>
      </c>
      <c r="W3183" s="2" t="s">
        <v>199</v>
      </c>
      <c r="X3183" s="2" t="s">
        <v>64</v>
      </c>
      <c r="Y3183" s="2" t="s">
        <v>65</v>
      </c>
      <c r="Z3183" s="2">
        <v>0</v>
      </c>
      <c r="AA3183" s="2"/>
      <c r="AB3183" s="2"/>
      <c r="AC3183" s="4">
        <f>P3183*U3183/1000000</f>
        <v>1.0232385</v>
      </c>
      <c r="AD3183" s="4">
        <f>AC3184*(1-AA3183/100)+(AC3183-AC3184)*(1-AB3183/100)</f>
        <v>1.0232385</v>
      </c>
      <c r="AE3183" s="2" t="s">
        <v>66</v>
      </c>
      <c r="AF3183" s="2" t="s">
        <v>67</v>
      </c>
      <c r="AG3183" s="2"/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3865</v>
      </c>
      <c r="B3184" s="2" t="s">
        <v>3859</v>
      </c>
      <c r="C3184" s="2" t="s">
        <v>47</v>
      </c>
      <c r="D3184" s="2" t="s">
        <v>3860</v>
      </c>
      <c r="E3184" s="2" t="s">
        <v>744</v>
      </c>
      <c r="F3184" s="2" t="s">
        <v>50</v>
      </c>
      <c r="G3184" s="2" t="s">
        <v>179</v>
      </c>
      <c r="H3184" s="2" t="s">
        <v>243</v>
      </c>
      <c r="I3184" s="2" t="s">
        <v>53</v>
      </c>
      <c r="J3184" s="2" t="s">
        <v>180</v>
      </c>
      <c r="K3184" s="2" t="s">
        <v>180</v>
      </c>
      <c r="L3184" s="2" t="s">
        <v>181</v>
      </c>
      <c r="M3184" s="2" t="s">
        <v>91</v>
      </c>
      <c r="N3184" s="3">
        <v>10232.385</v>
      </c>
      <c r="O3184" s="3" t="s">
        <v>182</v>
      </c>
      <c r="P3184" s="4">
        <f>IF(O3184="吨",N3184*1000,IF(O3184="万立方米",N3184*10000,""))</f>
        <v>102323850.0</v>
      </c>
      <c r="Q3184" s="2" t="s">
        <v>183</v>
      </c>
      <c r="R3184" s="2" t="s">
        <v>184</v>
      </c>
      <c r="S3184" s="2" t="s">
        <v>201</v>
      </c>
      <c r="T3184" s="2" t="s">
        <v>75</v>
      </c>
      <c r="U3184" s="4">
        <f>0.005</f>
        <v>0.005</v>
      </c>
      <c r="V3184" s="2" t="s">
        <v>186</v>
      </c>
      <c r="W3184" s="2" t="s">
        <v>202</v>
      </c>
      <c r="X3184" s="2" t="s">
        <v>64</v>
      </c>
      <c r="Y3184" s="2" t="s">
        <v>65</v>
      </c>
      <c r="Z3184" s="2">
        <v>0</v>
      </c>
      <c r="AA3184" s="2"/>
      <c r="AB3184" s="2"/>
      <c r="AC3184" s="4">
        <f>P3184*U3184/1000000</f>
        <v>0.51161925</v>
      </c>
      <c r="AD3184" s="4">
        <f>AC3184*(1-Z3184/100)</f>
        <v>0.51161925</v>
      </c>
      <c r="AE3184" s="2" t="s">
        <v>66</v>
      </c>
      <c r="AF3184" s="2" t="s">
        <v>67</v>
      </c>
      <c r="AG3184" s="2"/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3866</v>
      </c>
      <c r="B3185" s="2" t="s">
        <v>3859</v>
      </c>
      <c r="C3185" s="2" t="s">
        <v>47</v>
      </c>
      <c r="D3185" s="2" t="s">
        <v>3860</v>
      </c>
      <c r="E3185" s="2" t="s">
        <v>744</v>
      </c>
      <c r="F3185" s="2" t="s">
        <v>50</v>
      </c>
      <c r="G3185" s="2" t="s">
        <v>179</v>
      </c>
      <c r="H3185" s="2" t="s">
        <v>243</v>
      </c>
      <c r="I3185" s="2" t="s">
        <v>53</v>
      </c>
      <c r="J3185" s="2" t="s">
        <v>180</v>
      </c>
      <c r="K3185" s="2" t="s">
        <v>180</v>
      </c>
      <c r="L3185" s="2" t="s">
        <v>181</v>
      </c>
      <c r="M3185" s="2" t="s">
        <v>95</v>
      </c>
      <c r="N3185" s="3">
        <v>10232.385</v>
      </c>
      <c r="O3185" s="3" t="s">
        <v>182</v>
      </c>
      <c r="P3185" s="4">
        <f>IF(O3185="吨",N3185*1000,IF(O3185="万立方米",N3185*10000,""))</f>
        <v>102323850.0</v>
      </c>
      <c r="Q3185" s="2" t="s">
        <v>183</v>
      </c>
      <c r="R3185" s="2" t="s">
        <v>184</v>
      </c>
      <c r="S3185" s="2" t="s">
        <v>204</v>
      </c>
      <c r="T3185" s="2" t="s">
        <v>75</v>
      </c>
      <c r="U3185" s="4">
        <f>0.005</f>
        <v>0.005</v>
      </c>
      <c r="V3185" s="2" t="s">
        <v>186</v>
      </c>
      <c r="W3185" s="2" t="s">
        <v>205</v>
      </c>
      <c r="X3185" s="2" t="s">
        <v>64</v>
      </c>
      <c r="Y3185" s="2" t="s">
        <v>65</v>
      </c>
      <c r="Z3185" s="2">
        <v>0</v>
      </c>
      <c r="AA3185" s="2"/>
      <c r="AB3185" s="2"/>
      <c r="AC3185" s="4">
        <f>P3185*U3185/1000000</f>
        <v>0.51161925</v>
      </c>
      <c r="AD3185" s="4">
        <f>AC3185*(1-Z3185/100)</f>
        <v>0.51161925</v>
      </c>
      <c r="AE3185" s="2" t="s">
        <v>66</v>
      </c>
      <c r="AF3185" s="2" t="s">
        <v>67</v>
      </c>
      <c r="AG3185" s="2"/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3867</v>
      </c>
      <c r="B3186" s="2" t="s">
        <v>3859</v>
      </c>
      <c r="C3186" s="2" t="s">
        <v>47</v>
      </c>
      <c r="D3186" s="2" t="s">
        <v>3860</v>
      </c>
      <c r="E3186" s="2" t="s">
        <v>744</v>
      </c>
      <c r="F3186" s="2" t="s">
        <v>50</v>
      </c>
      <c r="G3186" s="2" t="s">
        <v>179</v>
      </c>
      <c r="H3186" s="2" t="s">
        <v>243</v>
      </c>
      <c r="I3186" s="2" t="s">
        <v>53</v>
      </c>
      <c r="J3186" s="2" t="s">
        <v>180</v>
      </c>
      <c r="K3186" s="2" t="s">
        <v>180</v>
      </c>
      <c r="L3186" s="2" t="s">
        <v>181</v>
      </c>
      <c r="M3186" s="2" t="s">
        <v>100</v>
      </c>
      <c r="N3186" s="3">
        <v>10232.385</v>
      </c>
      <c r="O3186" s="3" t="s">
        <v>182</v>
      </c>
      <c r="P3186" s="4">
        <f>IF(O3186="吨",N3186*1000,IF(O3186="万立方米",N3186*10000,""))</f>
        <v>102323850.0</v>
      </c>
      <c r="Q3186" s="2" t="s">
        <v>183</v>
      </c>
      <c r="R3186" s="2" t="s">
        <v>184</v>
      </c>
      <c r="S3186" s="2" t="s">
        <v>207</v>
      </c>
      <c r="T3186" s="2" t="s">
        <v>75</v>
      </c>
      <c r="U3186" s="4">
        <f>0.02</f>
        <v>0.02</v>
      </c>
      <c r="V3186" s="2" t="s">
        <v>186</v>
      </c>
      <c r="W3186" s="2" t="s">
        <v>208</v>
      </c>
      <c r="X3186" s="2" t="s">
        <v>64</v>
      </c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/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3868</v>
      </c>
      <c r="B3187" s="2" t="s">
        <v>3859</v>
      </c>
      <c r="C3187" s="2" t="s">
        <v>47</v>
      </c>
      <c r="D3187" s="2" t="s">
        <v>3860</v>
      </c>
      <c r="E3187" s="2" t="s">
        <v>744</v>
      </c>
      <c r="F3187" s="2" t="s">
        <v>50</v>
      </c>
      <c r="G3187" s="2" t="s">
        <v>179</v>
      </c>
      <c r="H3187" s="2" t="s">
        <v>243</v>
      </c>
      <c r="I3187" s="2"/>
      <c r="J3187" s="2"/>
      <c r="K3187" s="2"/>
      <c r="L3187" s="2"/>
      <c r="M3187" s="2" t="s">
        <v>104</v>
      </c>
      <c r="N3187" s="3"/>
      <c r="O3187" s="3"/>
      <c r="P3187" s="4">
        <v>0.0</v>
      </c>
      <c r="Q3187" s="2" t="s">
        <v>105</v>
      </c>
      <c r="R3187" s="2" t="s">
        <v>106</v>
      </c>
      <c r="S3187" s="2" t="s">
        <v>107</v>
      </c>
      <c r="T3187" s="2" t="s">
        <v>108</v>
      </c>
      <c r="U3187" s="4">
        <f>0.0</f>
        <v>0.0</v>
      </c>
      <c r="V3187" s="2" t="s">
        <v>109</v>
      </c>
      <c r="W3187" s="2" t="s">
        <v>110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134</v>
      </c>
      <c r="AH3187" s="2" t="s">
        <v>69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3869</v>
      </c>
      <c r="B3188" s="2" t="s">
        <v>3870</v>
      </c>
      <c r="C3188" s="2" t="s">
        <v>47</v>
      </c>
      <c r="D3188" s="2" t="s">
        <v>3871</v>
      </c>
      <c r="E3188" s="2" t="s">
        <v>227</v>
      </c>
      <c r="F3188" s="2" t="s">
        <v>178</v>
      </c>
      <c r="G3188" s="2" t="s">
        <v>51</v>
      </c>
      <c r="H3188" s="2" t="s">
        <v>138</v>
      </c>
      <c r="I3188" s="2" t="s">
        <v>53</v>
      </c>
      <c r="J3188" s="2" t="s">
        <v>270</v>
      </c>
      <c r="K3188" s="2" t="s">
        <v>55</v>
      </c>
      <c r="L3188" s="2" t="s">
        <v>51</v>
      </c>
      <c r="M3188" s="2" t="s">
        <v>56</v>
      </c>
      <c r="N3188" s="3">
        <v>812692.7</v>
      </c>
      <c r="O3188" s="3" t="s">
        <v>57</v>
      </c>
      <c r="P3188" s="4">
        <f>IF(O3188="吨",N3188*1000,IF(O3188="万立方米",N3188*10000,""))</f>
        <v>812692700.0</v>
      </c>
      <c r="Q3188" s="2" t="s">
        <v>58</v>
      </c>
      <c r="R3188" s="2" t="s">
        <v>59</v>
      </c>
      <c r="S3188" s="2" t="s">
        <v>60</v>
      </c>
      <c r="T3188" s="2" t="s">
        <v>61</v>
      </c>
      <c r="U3188" s="4">
        <f>0.06</f>
        <v>0.06</v>
      </c>
      <c r="V3188" s="2" t="s">
        <v>62</v>
      </c>
      <c r="W3188" s="2" t="s">
        <v>63</v>
      </c>
      <c r="X3188" s="2" t="s">
        <v>64</v>
      </c>
      <c r="Y3188" s="2" t="s">
        <v>65</v>
      </c>
      <c r="Z3188" s="2">
        <v>0</v>
      </c>
      <c r="AA3188" s="2"/>
      <c r="AB3188" s="2"/>
      <c r="AC3188" s="4">
        <f>P3188*U3188/1000000</f>
        <v>48.761562</v>
      </c>
      <c r="AD3188" s="4">
        <f>AC3188*(1-Z3188/100)</f>
        <v>48.761562</v>
      </c>
      <c r="AE3188" s="2" t="s">
        <v>66</v>
      </c>
      <c r="AF3188" s="2" t="s">
        <v>67</v>
      </c>
      <c r="AG3188" s="2" t="s">
        <v>68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3872</v>
      </c>
      <c r="B3189" s="2" t="s">
        <v>3870</v>
      </c>
      <c r="C3189" s="2" t="s">
        <v>47</v>
      </c>
      <c r="D3189" s="2" t="s">
        <v>3871</v>
      </c>
      <c r="E3189" s="2" t="s">
        <v>227</v>
      </c>
      <c r="F3189" s="2" t="s">
        <v>178</v>
      </c>
      <c r="G3189" s="2" t="s">
        <v>51</v>
      </c>
      <c r="H3189" s="2" t="s">
        <v>138</v>
      </c>
      <c r="I3189" s="2" t="s">
        <v>53</v>
      </c>
      <c r="J3189" s="2" t="s">
        <v>270</v>
      </c>
      <c r="K3189" s="2" t="s">
        <v>55</v>
      </c>
      <c r="L3189" s="2" t="s">
        <v>51</v>
      </c>
      <c r="M3189" s="2" t="s">
        <v>73</v>
      </c>
      <c r="N3189" s="3">
        <v>812692.7</v>
      </c>
      <c r="O3189" s="3" t="s">
        <v>57</v>
      </c>
      <c r="P3189" s="4">
        <f>IF(O3189="吨",N3189*1000,IF(O3189="万立方米",N3189*10000,""))</f>
        <v>812692700.0</v>
      </c>
      <c r="Q3189" s="2" t="s">
        <v>58</v>
      </c>
      <c r="R3189" s="2" t="s">
        <v>59</v>
      </c>
      <c r="S3189" s="2" t="s">
        <v>74</v>
      </c>
      <c r="T3189" s="2" t="s">
        <v>75</v>
      </c>
      <c r="U3189" s="4">
        <f>1.5</f>
        <v>1.5</v>
      </c>
      <c r="V3189" s="2" t="s">
        <v>62</v>
      </c>
      <c r="W3189" s="2" t="s">
        <v>76</v>
      </c>
      <c r="X3189" s="2" t="s">
        <v>64</v>
      </c>
      <c r="Y3189" s="2" t="s">
        <v>65</v>
      </c>
      <c r="Z3189" s="2">
        <v>0</v>
      </c>
      <c r="AA3189" s="2"/>
      <c r="AB3189" s="2"/>
      <c r="AC3189" s="4">
        <f>P3189*U3189/1000000</f>
        <v>1219.03905</v>
      </c>
      <c r="AD3189" s="4">
        <f>AC3189*(1-Z3189/100)</f>
        <v>1219.03905</v>
      </c>
      <c r="AE3189" s="2" t="s">
        <v>66</v>
      </c>
      <c r="AF3189" s="2" t="s">
        <v>67</v>
      </c>
      <c r="AG3189" s="2" t="s">
        <v>68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3873</v>
      </c>
      <c r="B3190" s="2" t="s">
        <v>3870</v>
      </c>
      <c r="C3190" s="2" t="s">
        <v>47</v>
      </c>
      <c r="D3190" s="2" t="s">
        <v>3871</v>
      </c>
      <c r="E3190" s="2" t="s">
        <v>227</v>
      </c>
      <c r="F3190" s="2" t="s">
        <v>178</v>
      </c>
      <c r="G3190" s="2" t="s">
        <v>51</v>
      </c>
      <c r="H3190" s="2" t="s">
        <v>138</v>
      </c>
      <c r="I3190" s="2" t="s">
        <v>53</v>
      </c>
      <c r="J3190" s="2" t="s">
        <v>270</v>
      </c>
      <c r="K3190" s="2" t="s">
        <v>55</v>
      </c>
      <c r="L3190" s="2" t="s">
        <v>51</v>
      </c>
      <c r="M3190" s="2" t="s">
        <v>78</v>
      </c>
      <c r="N3190" s="3">
        <v>812692.7</v>
      </c>
      <c r="O3190" s="3" t="s">
        <v>57</v>
      </c>
      <c r="P3190" s="4">
        <f>IF(O3190="吨",N3190*1000,IF(O3190="万立方米",N3190*10000,""))</f>
        <v>812692700.0</v>
      </c>
      <c r="Q3190" s="2" t="s">
        <v>58</v>
      </c>
      <c r="R3190" s="2" t="s">
        <v>59</v>
      </c>
      <c r="S3190" s="2" t="s">
        <v>79</v>
      </c>
      <c r="T3190" s="2" t="s">
        <v>75</v>
      </c>
      <c r="U3190" s="4">
        <f>6.0</f>
        <v>6.0</v>
      </c>
      <c r="V3190" s="2" t="s">
        <v>62</v>
      </c>
      <c r="W3190" s="2" t="s">
        <v>80</v>
      </c>
      <c r="X3190" s="2" t="s">
        <v>64</v>
      </c>
      <c r="Y3190" s="2" t="s">
        <v>65</v>
      </c>
      <c r="Z3190" s="2">
        <v>0</v>
      </c>
      <c r="AA3190" s="2"/>
      <c r="AB3190" s="2"/>
      <c r="AC3190" s="4">
        <f>P3190*U3190/1000000</f>
        <v>4876.1562</v>
      </c>
      <c r="AD3190" s="4">
        <f>AC3190*(1-Z3190/100)</f>
        <v>4876.1562</v>
      </c>
      <c r="AE3190" s="2" t="s">
        <v>66</v>
      </c>
      <c r="AF3190" s="2" t="s">
        <v>67</v>
      </c>
      <c r="AG3190" s="2" t="s">
        <v>68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3874</v>
      </c>
      <c r="B3191" s="2" t="s">
        <v>3870</v>
      </c>
      <c r="C3191" s="2" t="s">
        <v>47</v>
      </c>
      <c r="D3191" s="2" t="s">
        <v>3871</v>
      </c>
      <c r="E3191" s="2" t="s">
        <v>227</v>
      </c>
      <c r="F3191" s="2" t="s">
        <v>178</v>
      </c>
      <c r="G3191" s="2" t="s">
        <v>51</v>
      </c>
      <c r="H3191" s="2" t="s">
        <v>138</v>
      </c>
      <c r="I3191" s="2" t="s">
        <v>53</v>
      </c>
      <c r="J3191" s="2" t="s">
        <v>270</v>
      </c>
      <c r="K3191" s="2" t="s">
        <v>55</v>
      </c>
      <c r="L3191" s="2" t="s">
        <v>51</v>
      </c>
      <c r="M3191" s="2" t="s">
        <v>82</v>
      </c>
      <c r="N3191" s="3">
        <v>812692.7</v>
      </c>
      <c r="O3191" s="3" t="s">
        <v>57</v>
      </c>
      <c r="P3191" s="4">
        <f>IF(O3191="吨",N3191*1000,IF(O3191="万立方米",N3191*10000,""))</f>
        <v>812692700.0</v>
      </c>
      <c r="Q3191" s="2" t="s">
        <v>58</v>
      </c>
      <c r="R3191" s="2" t="s">
        <v>59</v>
      </c>
      <c r="S3191" s="2" t="s">
        <v>83</v>
      </c>
      <c r="T3191" s="2" t="s">
        <v>61</v>
      </c>
      <c r="U3191" s="4">
        <f>0.35</f>
        <v>0.35</v>
      </c>
      <c r="V3191" s="2" t="s">
        <v>62</v>
      </c>
      <c r="W3191" s="2" t="s">
        <v>84</v>
      </c>
      <c r="X3191" s="2" t="s">
        <v>64</v>
      </c>
      <c r="Y3191" s="2" t="s">
        <v>65</v>
      </c>
      <c r="Z3191" s="2">
        <v>0</v>
      </c>
      <c r="AA3191" s="2"/>
      <c r="AB3191" s="2"/>
      <c r="AC3191" s="4">
        <f>P3191*U3191/1000000</f>
        <v>284.442445</v>
      </c>
      <c r="AD3191" s="4">
        <f>AC3191*(1-Z3191/100)</f>
        <v>284.442445</v>
      </c>
      <c r="AE3191" s="2" t="s">
        <v>66</v>
      </c>
      <c r="AF3191" s="2" t="s">
        <v>67</v>
      </c>
      <c r="AG3191" s="2" t="s">
        <v>68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3875</v>
      </c>
      <c r="B3192" s="2" t="s">
        <v>3870</v>
      </c>
      <c r="C3192" s="2" t="s">
        <v>47</v>
      </c>
      <c r="D3192" s="2" t="s">
        <v>3871</v>
      </c>
      <c r="E3192" s="2" t="s">
        <v>227</v>
      </c>
      <c r="F3192" s="2" t="s">
        <v>178</v>
      </c>
      <c r="G3192" s="2" t="s">
        <v>51</v>
      </c>
      <c r="H3192" s="2" t="s">
        <v>138</v>
      </c>
      <c r="I3192" s="2" t="s">
        <v>53</v>
      </c>
      <c r="J3192" s="2" t="s">
        <v>270</v>
      </c>
      <c r="K3192" s="2" t="s">
        <v>55</v>
      </c>
      <c r="L3192" s="2" t="s">
        <v>51</v>
      </c>
      <c r="M3192" s="2" t="s">
        <v>86</v>
      </c>
      <c r="N3192" s="3">
        <v>812692.7</v>
      </c>
      <c r="O3192" s="3" t="s">
        <v>57</v>
      </c>
      <c r="P3192" s="4">
        <f>IF(O3192="吨",N3192*1000,IF(O3192="万立方米",N3192*10000,""))</f>
        <v>812692700.0</v>
      </c>
      <c r="Q3192" s="2" t="s">
        <v>58</v>
      </c>
      <c r="R3192" s="2" t="s">
        <v>59</v>
      </c>
      <c r="S3192" s="2" t="s">
        <v>87</v>
      </c>
      <c r="T3192" s="2" t="s">
        <v>88</v>
      </c>
      <c r="U3192" s="4">
        <f>0.75</f>
        <v>0.75</v>
      </c>
      <c r="V3192" s="2" t="s">
        <v>62</v>
      </c>
      <c r="W3192" s="2" t="s">
        <v>89</v>
      </c>
      <c r="X3192" s="2" t="s">
        <v>64</v>
      </c>
      <c r="Y3192" s="2" t="s">
        <v>65</v>
      </c>
      <c r="Z3192" s="2">
        <v>0</v>
      </c>
      <c r="AA3192" s="2"/>
      <c r="AB3192" s="2"/>
      <c r="AC3192" s="4">
        <f>P3192*U3192/1000000</f>
        <v>609.519525</v>
      </c>
      <c r="AD3192" s="4">
        <f>AC3193*(1-AA3192/100)+(AC3192-AC3193)*(1-AB3192/100)</f>
        <v>609.519525</v>
      </c>
      <c r="AE3192" s="2" t="s">
        <v>66</v>
      </c>
      <c r="AF3192" s="2" t="s">
        <v>67</v>
      </c>
      <c r="AG3192" s="2" t="s">
        <v>68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3876</v>
      </c>
      <c r="B3193" s="2" t="s">
        <v>3870</v>
      </c>
      <c r="C3193" s="2" t="s">
        <v>47</v>
      </c>
      <c r="D3193" s="2" t="s">
        <v>3871</v>
      </c>
      <c r="E3193" s="2" t="s">
        <v>227</v>
      </c>
      <c r="F3193" s="2" t="s">
        <v>178</v>
      </c>
      <c r="G3193" s="2" t="s">
        <v>51</v>
      </c>
      <c r="H3193" s="2" t="s">
        <v>138</v>
      </c>
      <c r="I3193" s="2" t="s">
        <v>53</v>
      </c>
      <c r="J3193" s="2" t="s">
        <v>270</v>
      </c>
      <c r="K3193" s="2" t="s">
        <v>55</v>
      </c>
      <c r="L3193" s="2" t="s">
        <v>51</v>
      </c>
      <c r="M3193" s="2" t="s">
        <v>91</v>
      </c>
      <c r="N3193" s="3">
        <v>812692.7</v>
      </c>
      <c r="O3193" s="3" t="s">
        <v>57</v>
      </c>
      <c r="P3193" s="4">
        <f>IF(O3193="吨",N3193*1000,IF(O3193="万立方米",N3193*10000,""))</f>
        <v>812692700.0</v>
      </c>
      <c r="Q3193" s="2" t="s">
        <v>58</v>
      </c>
      <c r="R3193" s="2" t="s">
        <v>59</v>
      </c>
      <c r="S3193" s="2" t="s">
        <v>92</v>
      </c>
      <c r="T3193" s="2" t="s">
        <v>88</v>
      </c>
      <c r="U3193" s="4">
        <f>0.75</f>
        <v>0.75</v>
      </c>
      <c r="V3193" s="2" t="s">
        <v>62</v>
      </c>
      <c r="W3193" s="2" t="s">
        <v>93</v>
      </c>
      <c r="X3193" s="2" t="s">
        <v>64</v>
      </c>
      <c r="Y3193" s="2" t="s">
        <v>65</v>
      </c>
      <c r="Z3193" s="2">
        <v>0</v>
      </c>
      <c r="AA3193" s="2"/>
      <c r="AB3193" s="2"/>
      <c r="AC3193" s="4">
        <f>P3193*U3193/1000000</f>
        <v>609.519525</v>
      </c>
      <c r="AD3193" s="4">
        <f>AC3193*(1-Z3193/100)</f>
        <v>609.519525</v>
      </c>
      <c r="AE3193" s="2" t="s">
        <v>66</v>
      </c>
      <c r="AF3193" s="2" t="s">
        <v>67</v>
      </c>
      <c r="AG3193" s="2" t="s">
        <v>68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3877</v>
      </c>
      <c r="B3194" s="2" t="s">
        <v>3870</v>
      </c>
      <c r="C3194" s="2" t="s">
        <v>47</v>
      </c>
      <c r="D3194" s="2" t="s">
        <v>3871</v>
      </c>
      <c r="E3194" s="2" t="s">
        <v>227</v>
      </c>
      <c r="F3194" s="2" t="s">
        <v>178</v>
      </c>
      <c r="G3194" s="2" t="s">
        <v>51</v>
      </c>
      <c r="H3194" s="2" t="s">
        <v>138</v>
      </c>
      <c r="I3194" s="2" t="s">
        <v>53</v>
      </c>
      <c r="J3194" s="2" t="s">
        <v>270</v>
      </c>
      <c r="K3194" s="2" t="s">
        <v>55</v>
      </c>
      <c r="L3194" s="2" t="s">
        <v>51</v>
      </c>
      <c r="M3194" s="2" t="s">
        <v>95</v>
      </c>
      <c r="N3194" s="3">
        <v>812692.7</v>
      </c>
      <c r="O3194" s="3" t="s">
        <v>57</v>
      </c>
      <c r="P3194" s="4">
        <f>IF(O3194="吨",N3194*1000,IF(O3194="万立方米",N3194*10000,""))</f>
        <v>812692700.0</v>
      </c>
      <c r="Q3194" s="2" t="s">
        <v>58</v>
      </c>
      <c r="R3194" s="2" t="s">
        <v>59</v>
      </c>
      <c r="S3194" s="2" t="s">
        <v>96</v>
      </c>
      <c r="T3194" s="2" t="s">
        <v>97</v>
      </c>
      <c r="U3194" s="4">
        <f>1.7</f>
        <v>1.7</v>
      </c>
      <c r="V3194" s="2" t="s">
        <v>62</v>
      </c>
      <c r="W3194" s="2" t="s">
        <v>98</v>
      </c>
      <c r="X3194" s="2" t="s">
        <v>64</v>
      </c>
      <c r="Y3194" s="2" t="s">
        <v>65</v>
      </c>
      <c r="Z3194" s="2">
        <v>0</v>
      </c>
      <c r="AA3194" s="2"/>
      <c r="AB3194" s="2"/>
      <c r="AC3194" s="4">
        <f>P3194*U3194/1000000</f>
        <v>1381.57759</v>
      </c>
      <c r="AD3194" s="4">
        <f>AC3194*(1-Z3194/100)</f>
        <v>1381.57759</v>
      </c>
      <c r="AE3194" s="2" t="s">
        <v>66</v>
      </c>
      <c r="AF3194" s="2" t="s">
        <v>67</v>
      </c>
      <c r="AG3194" s="2" t="s">
        <v>68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3878</v>
      </c>
      <c r="B3195" s="2" t="s">
        <v>3870</v>
      </c>
      <c r="C3195" s="2" t="s">
        <v>47</v>
      </c>
      <c r="D3195" s="2" t="s">
        <v>3871</v>
      </c>
      <c r="E3195" s="2" t="s">
        <v>227</v>
      </c>
      <c r="F3195" s="2" t="s">
        <v>178</v>
      </c>
      <c r="G3195" s="2" t="s">
        <v>51</v>
      </c>
      <c r="H3195" s="2" t="s">
        <v>138</v>
      </c>
      <c r="I3195" s="2" t="s">
        <v>53</v>
      </c>
      <c r="J3195" s="2" t="s">
        <v>270</v>
      </c>
      <c r="K3195" s="2" t="s">
        <v>55</v>
      </c>
      <c r="L3195" s="2" t="s">
        <v>51</v>
      </c>
      <c r="M3195" s="2" t="s">
        <v>100</v>
      </c>
      <c r="N3195" s="3">
        <v>812692.7</v>
      </c>
      <c r="O3195" s="3" t="s">
        <v>57</v>
      </c>
      <c r="P3195" s="4">
        <f>IF(O3195="吨",N3195*1000,IF(O3195="万立方米",N3195*10000,""))</f>
        <v>812692700.0</v>
      </c>
      <c r="Q3195" s="2" t="s">
        <v>58</v>
      </c>
      <c r="R3195" s="2" t="s">
        <v>59</v>
      </c>
      <c r="S3195" s="2" t="s">
        <v>101</v>
      </c>
      <c r="T3195" s="2" t="s">
        <v>75</v>
      </c>
      <c r="U3195" s="4">
        <f>0.12</f>
        <v>0.12</v>
      </c>
      <c r="V3195" s="2" t="s">
        <v>62</v>
      </c>
      <c r="W3195" s="2" t="s">
        <v>102</v>
      </c>
      <c r="X3195" s="2" t="s">
        <v>64</v>
      </c>
      <c r="Y3195" s="2" t="s">
        <v>65</v>
      </c>
      <c r="Z3195" s="2">
        <v>0</v>
      </c>
      <c r="AA3195" s="2"/>
      <c r="AB3195" s="2"/>
      <c r="AC3195" s="4">
        <f>P3195*U3195/1000000</f>
        <v>97.523124</v>
      </c>
      <c r="AD3195" s="4">
        <f>AC3195*(1-Z3195/100)</f>
        <v>97.523124</v>
      </c>
      <c r="AE3195" s="2" t="s">
        <v>66</v>
      </c>
      <c r="AF3195" s="2" t="s">
        <v>67</v>
      </c>
      <c r="AG3195" s="2" t="s">
        <v>68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3879</v>
      </c>
      <c r="B3196" s="2" t="s">
        <v>3870</v>
      </c>
      <c r="C3196" s="2" t="s">
        <v>47</v>
      </c>
      <c r="D3196" s="2" t="s">
        <v>3871</v>
      </c>
      <c r="E3196" s="2" t="s">
        <v>227</v>
      </c>
      <c r="F3196" s="2" t="s">
        <v>178</v>
      </c>
      <c r="G3196" s="2" t="s">
        <v>51</v>
      </c>
      <c r="H3196" s="2" t="s">
        <v>138</v>
      </c>
      <c r="I3196" s="2"/>
      <c r="J3196" s="2"/>
      <c r="K3196" s="2" t="s">
        <v>147</v>
      </c>
      <c r="L3196" s="2" t="s">
        <v>148</v>
      </c>
      <c r="M3196" s="2" t="s">
        <v>104</v>
      </c>
      <c r="N3196" s="3"/>
      <c r="O3196" s="3"/>
      <c r="P3196" s="4">
        <v>812692700.0</v>
      </c>
      <c r="Q3196" s="2" t="s">
        <v>105</v>
      </c>
      <c r="R3196" s="2" t="s">
        <v>106</v>
      </c>
      <c r="S3196" s="2" t="s">
        <v>107</v>
      </c>
      <c r="T3196" s="2" t="s">
        <v>108</v>
      </c>
      <c r="U3196" s="4">
        <f>0.0</f>
        <v>0.0</v>
      </c>
      <c r="V3196" s="2" t="s">
        <v>109</v>
      </c>
      <c r="W3196" s="2" t="s">
        <v>110</v>
      </c>
      <c r="X3196" s="2"/>
      <c r="Y3196" s="2" t="s">
        <v>65</v>
      </c>
      <c r="Z3196" s="2">
        <v>0</v>
      </c>
      <c r="AA3196" s="2"/>
      <c r="AB3196" s="2"/>
      <c r="AC3196" s="4">
        <f>P3196*U3196/1000000</f>
        <v>0.0</v>
      </c>
      <c r="AD3196" s="4">
        <f>AC3196*(1-Z3196/100)</f>
        <v>0.0</v>
      </c>
      <c r="AE3196" s="2" t="s">
        <v>66</v>
      </c>
      <c r="AF3196" s="2" t="s">
        <v>67</v>
      </c>
      <c r="AG3196" s="2" t="s">
        <v>68</v>
      </c>
      <c r="AH3196" s="2" t="s">
        <v>69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3880</v>
      </c>
      <c r="B3197" s="2" t="s">
        <v>3881</v>
      </c>
      <c r="C3197" s="2" t="s">
        <v>47</v>
      </c>
      <c r="D3197" s="2" t="s">
        <v>1492</v>
      </c>
      <c r="E3197" s="2" t="s">
        <v>1493</v>
      </c>
      <c r="F3197" s="2" t="s">
        <v>50</v>
      </c>
      <c r="G3197" s="2" t="s">
        <v>51</v>
      </c>
      <c r="H3197" s="2" t="s">
        <v>138</v>
      </c>
      <c r="I3197" s="2" t="s">
        <v>53</v>
      </c>
      <c r="J3197" s="2" t="s">
        <v>54</v>
      </c>
      <c r="K3197" s="2" t="s">
        <v>55</v>
      </c>
      <c r="L3197" s="2" t="s">
        <v>51</v>
      </c>
      <c r="M3197" s="2" t="s">
        <v>56</v>
      </c>
      <c r="N3197" s="3">
        <v>195445</v>
      </c>
      <c r="O3197" s="3" t="s">
        <v>57</v>
      </c>
      <c r="P3197" s="4">
        <f>IF(O3197="吨",N3197*1000,IF(O3197="万立方米",N3197*10000,""))</f>
        <v>195445000.0</v>
      </c>
      <c r="Q3197" s="2" t="s">
        <v>58</v>
      </c>
      <c r="R3197" s="2" t="s">
        <v>59</v>
      </c>
      <c r="S3197" s="2" t="s">
        <v>60</v>
      </c>
      <c r="T3197" s="2" t="s">
        <v>61</v>
      </c>
      <c r="U3197" s="4">
        <f>0.06</f>
        <v>0.06</v>
      </c>
      <c r="V3197" s="2" t="s">
        <v>62</v>
      </c>
      <c r="W3197" s="2" t="s">
        <v>63</v>
      </c>
      <c r="X3197" s="2" t="s">
        <v>64</v>
      </c>
      <c r="Y3197" s="2" t="s">
        <v>65</v>
      </c>
      <c r="Z3197" s="2">
        <v>0</v>
      </c>
      <c r="AA3197" s="2"/>
      <c r="AB3197" s="2"/>
      <c r="AC3197" s="4">
        <f>P3197*U3197/1000000</f>
        <v>11.7267</v>
      </c>
      <c r="AD3197" s="4">
        <f>AC3197*(1-Z3197/100)</f>
        <v>11.7267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3882</v>
      </c>
      <c r="B3198" s="2" t="s">
        <v>3881</v>
      </c>
      <c r="C3198" s="2" t="s">
        <v>47</v>
      </c>
      <c r="D3198" s="2" t="s">
        <v>1492</v>
      </c>
      <c r="E3198" s="2" t="s">
        <v>1493</v>
      </c>
      <c r="F3198" s="2" t="s">
        <v>50</v>
      </c>
      <c r="G3198" s="2" t="s">
        <v>51</v>
      </c>
      <c r="H3198" s="2" t="s">
        <v>138</v>
      </c>
      <c r="I3198" s="2" t="s">
        <v>53</v>
      </c>
      <c r="J3198" s="2" t="s">
        <v>54</v>
      </c>
      <c r="K3198" s="2" t="s">
        <v>55</v>
      </c>
      <c r="L3198" s="2" t="s">
        <v>51</v>
      </c>
      <c r="M3198" s="2" t="s">
        <v>73</v>
      </c>
      <c r="N3198" s="3">
        <v>195445</v>
      </c>
      <c r="O3198" s="3" t="s">
        <v>57</v>
      </c>
      <c r="P3198" s="4">
        <f>IF(O3198="吨",N3198*1000,IF(O3198="万立方米",N3198*10000,""))</f>
        <v>195445000.0</v>
      </c>
      <c r="Q3198" s="2" t="s">
        <v>58</v>
      </c>
      <c r="R3198" s="2" t="s">
        <v>59</v>
      </c>
      <c r="S3198" s="2" t="s">
        <v>74</v>
      </c>
      <c r="T3198" s="2" t="s">
        <v>75</v>
      </c>
      <c r="U3198" s="4">
        <f>1.5</f>
        <v>1.5</v>
      </c>
      <c r="V3198" s="2" t="s">
        <v>62</v>
      </c>
      <c r="W3198" s="2" t="s">
        <v>76</v>
      </c>
      <c r="X3198" s="2" t="s">
        <v>64</v>
      </c>
      <c r="Y3198" s="2" t="s">
        <v>65</v>
      </c>
      <c r="Z3198" s="2">
        <v>0</v>
      </c>
      <c r="AA3198" s="2"/>
      <c r="AB3198" s="2"/>
      <c r="AC3198" s="4">
        <f>P3198*U3198/1000000</f>
        <v>293.1675</v>
      </c>
      <c r="AD3198" s="4">
        <f>AC3198*(1-Z3198/100)</f>
        <v>293.1675</v>
      </c>
      <c r="AE3198" s="2" t="s">
        <v>66</v>
      </c>
      <c r="AF3198" s="2" t="s">
        <v>67</v>
      </c>
      <c r="AG3198" s="2" t="s">
        <v>68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3883</v>
      </c>
      <c r="B3199" s="2" t="s">
        <v>3881</v>
      </c>
      <c r="C3199" s="2" t="s">
        <v>47</v>
      </c>
      <c r="D3199" s="2" t="s">
        <v>1492</v>
      </c>
      <c r="E3199" s="2" t="s">
        <v>1493</v>
      </c>
      <c r="F3199" s="2" t="s">
        <v>50</v>
      </c>
      <c r="G3199" s="2" t="s">
        <v>51</v>
      </c>
      <c r="H3199" s="2" t="s">
        <v>138</v>
      </c>
      <c r="I3199" s="2" t="s">
        <v>53</v>
      </c>
      <c r="J3199" s="2" t="s">
        <v>54</v>
      </c>
      <c r="K3199" s="2" t="s">
        <v>55</v>
      </c>
      <c r="L3199" s="2" t="s">
        <v>51</v>
      </c>
      <c r="M3199" s="2" t="s">
        <v>78</v>
      </c>
      <c r="N3199" s="3">
        <v>195445</v>
      </c>
      <c r="O3199" s="3" t="s">
        <v>57</v>
      </c>
      <c r="P3199" s="4">
        <f>IF(O3199="吨",N3199*1000,IF(O3199="万立方米",N3199*10000,""))</f>
        <v>195445000.0</v>
      </c>
      <c r="Q3199" s="2" t="s">
        <v>58</v>
      </c>
      <c r="R3199" s="2" t="s">
        <v>59</v>
      </c>
      <c r="S3199" s="2" t="s">
        <v>79</v>
      </c>
      <c r="T3199" s="2" t="s">
        <v>75</v>
      </c>
      <c r="U3199" s="4">
        <f>6.0</f>
        <v>6.0</v>
      </c>
      <c r="V3199" s="2" t="s">
        <v>62</v>
      </c>
      <c r="W3199" s="2" t="s">
        <v>80</v>
      </c>
      <c r="X3199" s="2" t="s">
        <v>64</v>
      </c>
      <c r="Y3199" s="2" t="s">
        <v>65</v>
      </c>
      <c r="Z3199" s="2">
        <v>0</v>
      </c>
      <c r="AA3199" s="2"/>
      <c r="AB3199" s="2"/>
      <c r="AC3199" s="4">
        <f>P3199*U3199/1000000</f>
        <v>1172.67</v>
      </c>
      <c r="AD3199" s="4">
        <f>AC3199*(1-Z3199/100)</f>
        <v>1172.67</v>
      </c>
      <c r="AE3199" s="2" t="s">
        <v>66</v>
      </c>
      <c r="AF3199" s="2" t="s">
        <v>67</v>
      </c>
      <c r="AG3199" s="2" t="s">
        <v>68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3884</v>
      </c>
      <c r="B3200" s="2" t="s">
        <v>3881</v>
      </c>
      <c r="C3200" s="2" t="s">
        <v>47</v>
      </c>
      <c r="D3200" s="2" t="s">
        <v>1492</v>
      </c>
      <c r="E3200" s="2" t="s">
        <v>1493</v>
      </c>
      <c r="F3200" s="2" t="s">
        <v>50</v>
      </c>
      <c r="G3200" s="2" t="s">
        <v>51</v>
      </c>
      <c r="H3200" s="2" t="s">
        <v>138</v>
      </c>
      <c r="I3200" s="2" t="s">
        <v>53</v>
      </c>
      <c r="J3200" s="2" t="s">
        <v>54</v>
      </c>
      <c r="K3200" s="2" t="s">
        <v>55</v>
      </c>
      <c r="L3200" s="2" t="s">
        <v>51</v>
      </c>
      <c r="M3200" s="2" t="s">
        <v>82</v>
      </c>
      <c r="N3200" s="3">
        <v>195445</v>
      </c>
      <c r="O3200" s="3" t="s">
        <v>57</v>
      </c>
      <c r="P3200" s="4">
        <f>IF(O3200="吨",N3200*1000,IF(O3200="万立方米",N3200*10000,""))</f>
        <v>195445000.0</v>
      </c>
      <c r="Q3200" s="2" t="s">
        <v>58</v>
      </c>
      <c r="R3200" s="2" t="s">
        <v>59</v>
      </c>
      <c r="S3200" s="2" t="s">
        <v>83</v>
      </c>
      <c r="T3200" s="2" t="s">
        <v>61</v>
      </c>
      <c r="U3200" s="4">
        <f>0.35</f>
        <v>0.35</v>
      </c>
      <c r="V3200" s="2" t="s">
        <v>62</v>
      </c>
      <c r="W3200" s="2" t="s">
        <v>84</v>
      </c>
      <c r="X3200" s="2" t="s">
        <v>64</v>
      </c>
      <c r="Y3200" s="2" t="s">
        <v>65</v>
      </c>
      <c r="Z3200" s="2">
        <v>0</v>
      </c>
      <c r="AA3200" s="2"/>
      <c r="AB3200" s="2"/>
      <c r="AC3200" s="4">
        <f>P3200*U3200/1000000</f>
        <v>68.40575</v>
      </c>
      <c r="AD3200" s="4">
        <f>AC3200*(1-Z3200/100)</f>
        <v>68.40575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3885</v>
      </c>
      <c r="B3201" s="2" t="s">
        <v>3881</v>
      </c>
      <c r="C3201" s="2" t="s">
        <v>47</v>
      </c>
      <c r="D3201" s="2" t="s">
        <v>1492</v>
      </c>
      <c r="E3201" s="2" t="s">
        <v>1493</v>
      </c>
      <c r="F3201" s="2" t="s">
        <v>50</v>
      </c>
      <c r="G3201" s="2" t="s">
        <v>51</v>
      </c>
      <c r="H3201" s="2" t="s">
        <v>138</v>
      </c>
      <c r="I3201" s="2" t="s">
        <v>53</v>
      </c>
      <c r="J3201" s="2" t="s">
        <v>54</v>
      </c>
      <c r="K3201" s="2" t="s">
        <v>55</v>
      </c>
      <c r="L3201" s="2" t="s">
        <v>51</v>
      </c>
      <c r="M3201" s="2" t="s">
        <v>86</v>
      </c>
      <c r="N3201" s="3">
        <v>195445</v>
      </c>
      <c r="O3201" s="3" t="s">
        <v>57</v>
      </c>
      <c r="P3201" s="4">
        <f>IF(O3201="吨",N3201*1000,IF(O3201="万立方米",N3201*10000,""))</f>
        <v>195445000.0</v>
      </c>
      <c r="Q3201" s="2" t="s">
        <v>58</v>
      </c>
      <c r="R3201" s="2" t="s">
        <v>59</v>
      </c>
      <c r="S3201" s="2" t="s">
        <v>87</v>
      </c>
      <c r="T3201" s="2" t="s">
        <v>88</v>
      </c>
      <c r="U3201" s="4">
        <f>0.75</f>
        <v>0.75</v>
      </c>
      <c r="V3201" s="2" t="s">
        <v>62</v>
      </c>
      <c r="W3201" s="2" t="s">
        <v>89</v>
      </c>
      <c r="X3201" s="2" t="s">
        <v>64</v>
      </c>
      <c r="Y3201" s="2" t="s">
        <v>65</v>
      </c>
      <c r="Z3201" s="2">
        <v>0</v>
      </c>
      <c r="AA3201" s="2"/>
      <c r="AB3201" s="2"/>
      <c r="AC3201" s="4">
        <f>P3201*U3201/1000000</f>
        <v>146.58375</v>
      </c>
      <c r="AD3201" s="4">
        <f>AC3202*(1-AA3201/100)+(AC3201-AC3202)*(1-AB3201/100)</f>
        <v>146.58375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3886</v>
      </c>
      <c r="B3202" s="2" t="s">
        <v>3881</v>
      </c>
      <c r="C3202" s="2" t="s">
        <v>47</v>
      </c>
      <c r="D3202" s="2" t="s">
        <v>1492</v>
      </c>
      <c r="E3202" s="2" t="s">
        <v>1493</v>
      </c>
      <c r="F3202" s="2" t="s">
        <v>50</v>
      </c>
      <c r="G3202" s="2" t="s">
        <v>51</v>
      </c>
      <c r="H3202" s="2" t="s">
        <v>138</v>
      </c>
      <c r="I3202" s="2" t="s">
        <v>53</v>
      </c>
      <c r="J3202" s="2" t="s">
        <v>54</v>
      </c>
      <c r="K3202" s="2" t="s">
        <v>55</v>
      </c>
      <c r="L3202" s="2" t="s">
        <v>51</v>
      </c>
      <c r="M3202" s="2" t="s">
        <v>91</v>
      </c>
      <c r="N3202" s="3">
        <v>195445</v>
      </c>
      <c r="O3202" s="3" t="s">
        <v>57</v>
      </c>
      <c r="P3202" s="4">
        <f>IF(O3202="吨",N3202*1000,IF(O3202="万立方米",N3202*10000,""))</f>
        <v>195445000.0</v>
      </c>
      <c r="Q3202" s="2" t="s">
        <v>58</v>
      </c>
      <c r="R3202" s="2" t="s">
        <v>59</v>
      </c>
      <c r="S3202" s="2" t="s">
        <v>92</v>
      </c>
      <c r="T3202" s="2" t="s">
        <v>88</v>
      </c>
      <c r="U3202" s="4">
        <f>0.75</f>
        <v>0.75</v>
      </c>
      <c r="V3202" s="2" t="s">
        <v>62</v>
      </c>
      <c r="W3202" s="2" t="s">
        <v>93</v>
      </c>
      <c r="X3202" s="2" t="s">
        <v>64</v>
      </c>
      <c r="Y3202" s="2" t="s">
        <v>65</v>
      </c>
      <c r="Z3202" s="2">
        <v>0</v>
      </c>
      <c r="AA3202" s="2"/>
      <c r="AB3202" s="2"/>
      <c r="AC3202" s="4">
        <f>P3202*U3202/1000000</f>
        <v>146.58375</v>
      </c>
      <c r="AD3202" s="4">
        <f>AC3202*(1-Z3202/100)</f>
        <v>146.58375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3887</v>
      </c>
      <c r="B3203" s="2" t="s">
        <v>3881</v>
      </c>
      <c r="C3203" s="2" t="s">
        <v>47</v>
      </c>
      <c r="D3203" s="2" t="s">
        <v>1492</v>
      </c>
      <c r="E3203" s="2" t="s">
        <v>1493</v>
      </c>
      <c r="F3203" s="2" t="s">
        <v>50</v>
      </c>
      <c r="G3203" s="2" t="s">
        <v>51</v>
      </c>
      <c r="H3203" s="2" t="s">
        <v>138</v>
      </c>
      <c r="I3203" s="2" t="s">
        <v>53</v>
      </c>
      <c r="J3203" s="2" t="s">
        <v>54</v>
      </c>
      <c r="K3203" s="2" t="s">
        <v>55</v>
      </c>
      <c r="L3203" s="2" t="s">
        <v>51</v>
      </c>
      <c r="M3203" s="2" t="s">
        <v>95</v>
      </c>
      <c r="N3203" s="3">
        <v>195445</v>
      </c>
      <c r="O3203" s="3" t="s">
        <v>57</v>
      </c>
      <c r="P3203" s="4">
        <f>IF(O3203="吨",N3203*1000,IF(O3203="万立方米",N3203*10000,""))</f>
        <v>195445000.0</v>
      </c>
      <c r="Q3203" s="2" t="s">
        <v>58</v>
      </c>
      <c r="R3203" s="2" t="s">
        <v>59</v>
      </c>
      <c r="S3203" s="2" t="s">
        <v>96</v>
      </c>
      <c r="T3203" s="2" t="s">
        <v>97</v>
      </c>
      <c r="U3203" s="4">
        <f>1.7</f>
        <v>1.7</v>
      </c>
      <c r="V3203" s="2" t="s">
        <v>62</v>
      </c>
      <c r="W3203" s="2" t="s">
        <v>98</v>
      </c>
      <c r="X3203" s="2" t="s">
        <v>64</v>
      </c>
      <c r="Y3203" s="2" t="s">
        <v>65</v>
      </c>
      <c r="Z3203" s="2">
        <v>0</v>
      </c>
      <c r="AA3203" s="2"/>
      <c r="AB3203" s="2"/>
      <c r="AC3203" s="4">
        <f>P3203*U3203/1000000</f>
        <v>332.2565</v>
      </c>
      <c r="AD3203" s="4">
        <f>AC3203*(1-Z3203/100)</f>
        <v>332.2565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3888</v>
      </c>
      <c r="B3204" s="2" t="s">
        <v>3881</v>
      </c>
      <c r="C3204" s="2" t="s">
        <v>47</v>
      </c>
      <c r="D3204" s="2" t="s">
        <v>1492</v>
      </c>
      <c r="E3204" s="2" t="s">
        <v>1493</v>
      </c>
      <c r="F3204" s="2" t="s">
        <v>50</v>
      </c>
      <c r="G3204" s="2" t="s">
        <v>51</v>
      </c>
      <c r="H3204" s="2" t="s">
        <v>138</v>
      </c>
      <c r="I3204" s="2" t="s">
        <v>53</v>
      </c>
      <c r="J3204" s="2" t="s">
        <v>54</v>
      </c>
      <c r="K3204" s="2" t="s">
        <v>55</v>
      </c>
      <c r="L3204" s="2" t="s">
        <v>51</v>
      </c>
      <c r="M3204" s="2" t="s">
        <v>100</v>
      </c>
      <c r="N3204" s="3">
        <v>195445</v>
      </c>
      <c r="O3204" s="3" t="s">
        <v>57</v>
      </c>
      <c r="P3204" s="4">
        <f>IF(O3204="吨",N3204*1000,IF(O3204="万立方米",N3204*10000,""))</f>
        <v>195445000.0</v>
      </c>
      <c r="Q3204" s="2" t="s">
        <v>58</v>
      </c>
      <c r="R3204" s="2" t="s">
        <v>59</v>
      </c>
      <c r="S3204" s="2" t="s">
        <v>101</v>
      </c>
      <c r="T3204" s="2" t="s">
        <v>75</v>
      </c>
      <c r="U3204" s="4">
        <f>0.12</f>
        <v>0.12</v>
      </c>
      <c r="V3204" s="2" t="s">
        <v>62</v>
      </c>
      <c r="W3204" s="2" t="s">
        <v>102</v>
      </c>
      <c r="X3204" s="2" t="s">
        <v>64</v>
      </c>
      <c r="Y3204" s="2" t="s">
        <v>65</v>
      </c>
      <c r="Z3204" s="2">
        <v>0</v>
      </c>
      <c r="AA3204" s="2"/>
      <c r="AB3204" s="2"/>
      <c r="AC3204" s="4">
        <f>P3204*U3204/1000000</f>
        <v>23.4534</v>
      </c>
      <c r="AD3204" s="4">
        <f>AC3204*(1-Z3204/100)</f>
        <v>23.4534</v>
      </c>
      <c r="AE3204" s="2" t="s">
        <v>66</v>
      </c>
      <c r="AF3204" s="2" t="s">
        <v>67</v>
      </c>
      <c r="AG3204" s="2" t="s">
        <v>68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3889</v>
      </c>
      <c r="B3205" s="2" t="s">
        <v>3881</v>
      </c>
      <c r="C3205" s="2" t="s">
        <v>47</v>
      </c>
      <c r="D3205" s="2" t="s">
        <v>1492</v>
      </c>
      <c r="E3205" s="2" t="s">
        <v>1493</v>
      </c>
      <c r="F3205" s="2" t="s">
        <v>50</v>
      </c>
      <c r="G3205" s="2" t="s">
        <v>51</v>
      </c>
      <c r="H3205" s="2" t="s">
        <v>138</v>
      </c>
      <c r="I3205" s="2"/>
      <c r="J3205" s="2"/>
      <c r="K3205" s="2"/>
      <c r="L3205" s="2"/>
      <c r="M3205" s="2" t="s">
        <v>104</v>
      </c>
      <c r="N3205" s="3"/>
      <c r="O3205" s="3"/>
      <c r="P3205" s="4">
        <v>0.0</v>
      </c>
      <c r="Q3205" s="2" t="s">
        <v>105</v>
      </c>
      <c r="R3205" s="2" t="s">
        <v>106</v>
      </c>
      <c r="S3205" s="2" t="s">
        <v>107</v>
      </c>
      <c r="T3205" s="2" t="s">
        <v>108</v>
      </c>
      <c r="U3205" s="4">
        <f>0.0</f>
        <v>0.0</v>
      </c>
      <c r="V3205" s="2" t="s">
        <v>109</v>
      </c>
      <c r="W3205" s="2" t="s">
        <v>110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111</v>
      </c>
      <c r="AH3205" s="2" t="s">
        <v>69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3890</v>
      </c>
      <c r="B3206" s="2" t="s">
        <v>3891</v>
      </c>
      <c r="C3206" s="2" t="s">
        <v>47</v>
      </c>
      <c r="D3206" s="2" t="s">
        <v>3892</v>
      </c>
      <c r="E3206" s="2" t="s">
        <v>213</v>
      </c>
      <c r="F3206" s="2" t="s">
        <v>116</v>
      </c>
      <c r="G3206" s="2" t="s">
        <v>117</v>
      </c>
      <c r="H3206" s="2" t="s">
        <v>52</v>
      </c>
      <c r="I3206" s="2" t="s">
        <v>53</v>
      </c>
      <c r="J3206" s="2" t="s">
        <v>118</v>
      </c>
      <c r="K3206" s="2" t="s">
        <v>118</v>
      </c>
      <c r="L3206" s="2" t="s">
        <v>311</v>
      </c>
      <c r="M3206" s="2" t="s">
        <v>56</v>
      </c>
      <c r="N3206" s="3">
        <v>3988</v>
      </c>
      <c r="O3206" s="3" t="s">
        <v>120</v>
      </c>
      <c r="P3206" s="2"/>
      <c r="Q3206" s="2"/>
      <c r="R3206" s="2" t="s">
        <v>121</v>
      </c>
      <c r="S3206" s="2"/>
      <c r="T3206" s="2" t="s">
        <v>108</v>
      </c>
      <c r="U3206" s="2"/>
      <c r="V3206" s="2"/>
      <c r="W3206" s="2" t="s">
        <v>122</v>
      </c>
      <c r="X3206" s="2" t="s">
        <v>64</v>
      </c>
      <c r="Y3206" s="2" t="s">
        <v>65</v>
      </c>
      <c r="Z3206" s="2">
        <v>0</v>
      </c>
      <c r="AA3206" s="2"/>
      <c r="AB3206" s="2"/>
      <c r="AC3206" s="2"/>
      <c r="AD3206" s="2"/>
      <c r="AE3206" s="2" t="s">
        <v>123</v>
      </c>
      <c r="AF3206" s="2" t="s">
        <v>124</v>
      </c>
      <c r="AG3206" s="2" t="s">
        <v>125</v>
      </c>
      <c r="AH3206" s="2" t="s">
        <v>69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3893</v>
      </c>
      <c r="B3207" s="2" t="s">
        <v>3891</v>
      </c>
      <c r="C3207" s="2" t="s">
        <v>47</v>
      </c>
      <c r="D3207" s="2" t="s">
        <v>3892</v>
      </c>
      <c r="E3207" s="2" t="s">
        <v>213</v>
      </c>
      <c r="F3207" s="2" t="s">
        <v>116</v>
      </c>
      <c r="G3207" s="2" t="s">
        <v>117</v>
      </c>
      <c r="H3207" s="2" t="s">
        <v>52</v>
      </c>
      <c r="I3207" s="2" t="s">
        <v>53</v>
      </c>
      <c r="J3207" s="2" t="s">
        <v>118</v>
      </c>
      <c r="K3207" s="2" t="s">
        <v>118</v>
      </c>
      <c r="L3207" s="2" t="s">
        <v>311</v>
      </c>
      <c r="M3207" s="2" t="s">
        <v>73</v>
      </c>
      <c r="N3207" s="3">
        <v>3988</v>
      </c>
      <c r="O3207" s="3" t="s">
        <v>120</v>
      </c>
      <c r="P3207" s="2"/>
      <c r="Q3207" s="2"/>
      <c r="R3207" s="2" t="s">
        <v>121</v>
      </c>
      <c r="S3207" s="2"/>
      <c r="T3207" s="2" t="s">
        <v>108</v>
      </c>
      <c r="U3207" s="2"/>
      <c r="V3207" s="2"/>
      <c r="W3207" s="2" t="s">
        <v>122</v>
      </c>
      <c r="X3207" s="2" t="s">
        <v>64</v>
      </c>
      <c r="Y3207" s="2" t="s">
        <v>65</v>
      </c>
      <c r="Z3207" s="2">
        <v>0</v>
      </c>
      <c r="AA3207" s="2"/>
      <c r="AB3207" s="2"/>
      <c r="AC3207" s="2"/>
      <c r="AD3207" s="2"/>
      <c r="AE3207" s="2" t="s">
        <v>123</v>
      </c>
      <c r="AF3207" s="2" t="s">
        <v>124</v>
      </c>
      <c r="AG3207" s="2" t="s">
        <v>125</v>
      </c>
      <c r="AH3207" s="2" t="s">
        <v>69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3894</v>
      </c>
      <c r="B3208" s="2" t="s">
        <v>3891</v>
      </c>
      <c r="C3208" s="2" t="s">
        <v>47</v>
      </c>
      <c r="D3208" s="2" t="s">
        <v>3892</v>
      </c>
      <c r="E3208" s="2" t="s">
        <v>213</v>
      </c>
      <c r="F3208" s="2" t="s">
        <v>116</v>
      </c>
      <c r="G3208" s="2" t="s">
        <v>117</v>
      </c>
      <c r="H3208" s="2" t="s">
        <v>52</v>
      </c>
      <c r="I3208" s="2" t="s">
        <v>53</v>
      </c>
      <c r="J3208" s="2" t="s">
        <v>118</v>
      </c>
      <c r="K3208" s="2" t="s">
        <v>118</v>
      </c>
      <c r="L3208" s="2" t="s">
        <v>311</v>
      </c>
      <c r="M3208" s="2" t="s">
        <v>78</v>
      </c>
      <c r="N3208" s="3">
        <v>3988</v>
      </c>
      <c r="O3208" s="3" t="s">
        <v>120</v>
      </c>
      <c r="P3208" s="2"/>
      <c r="Q3208" s="2"/>
      <c r="R3208" s="2" t="s">
        <v>121</v>
      </c>
      <c r="S3208" s="2"/>
      <c r="T3208" s="2" t="s">
        <v>108</v>
      </c>
      <c r="U3208" s="2"/>
      <c r="V3208" s="2"/>
      <c r="W3208" s="2" t="s">
        <v>122</v>
      </c>
      <c r="X3208" s="2" t="s">
        <v>64</v>
      </c>
      <c r="Y3208" s="2" t="s">
        <v>65</v>
      </c>
      <c r="Z3208" s="2">
        <v>0</v>
      </c>
      <c r="AA3208" s="2"/>
      <c r="AB3208" s="2"/>
      <c r="AC3208" s="2"/>
      <c r="AD3208" s="2"/>
      <c r="AE3208" s="2" t="s">
        <v>123</v>
      </c>
      <c r="AF3208" s="2" t="s">
        <v>124</v>
      </c>
      <c r="AG3208" s="2" t="s">
        <v>125</v>
      </c>
      <c r="AH3208" s="2" t="s">
        <v>69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3895</v>
      </c>
      <c r="B3209" s="2" t="s">
        <v>3891</v>
      </c>
      <c r="C3209" s="2" t="s">
        <v>47</v>
      </c>
      <c r="D3209" s="2" t="s">
        <v>3892</v>
      </c>
      <c r="E3209" s="2" t="s">
        <v>213</v>
      </c>
      <c r="F3209" s="2" t="s">
        <v>116</v>
      </c>
      <c r="G3209" s="2" t="s">
        <v>117</v>
      </c>
      <c r="H3209" s="2" t="s">
        <v>52</v>
      </c>
      <c r="I3209" s="2" t="s">
        <v>53</v>
      </c>
      <c r="J3209" s="2" t="s">
        <v>118</v>
      </c>
      <c r="K3209" s="2" t="s">
        <v>118</v>
      </c>
      <c r="L3209" s="2" t="s">
        <v>311</v>
      </c>
      <c r="M3209" s="2" t="s">
        <v>82</v>
      </c>
      <c r="N3209" s="3">
        <v>3988</v>
      </c>
      <c r="O3209" s="3" t="s">
        <v>120</v>
      </c>
      <c r="P3209" s="2"/>
      <c r="Q3209" s="2"/>
      <c r="R3209" s="2" t="s">
        <v>121</v>
      </c>
      <c r="S3209" s="2"/>
      <c r="T3209" s="2" t="s">
        <v>108</v>
      </c>
      <c r="U3209" s="2"/>
      <c r="V3209" s="2"/>
      <c r="W3209" s="2" t="s">
        <v>122</v>
      </c>
      <c r="X3209" s="2" t="s">
        <v>64</v>
      </c>
      <c r="Y3209" s="2" t="s">
        <v>65</v>
      </c>
      <c r="Z3209" s="2">
        <v>0</v>
      </c>
      <c r="AA3209" s="2"/>
      <c r="AB3209" s="2"/>
      <c r="AC3209" s="2"/>
      <c r="AD3209" s="2"/>
      <c r="AE3209" s="2" t="s">
        <v>123</v>
      </c>
      <c r="AF3209" s="2" t="s">
        <v>124</v>
      </c>
      <c r="AG3209" s="2" t="s">
        <v>125</v>
      </c>
      <c r="AH3209" s="2" t="s">
        <v>69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3896</v>
      </c>
      <c r="B3210" s="2" t="s">
        <v>3891</v>
      </c>
      <c r="C3210" s="2" t="s">
        <v>47</v>
      </c>
      <c r="D3210" s="2" t="s">
        <v>3892</v>
      </c>
      <c r="E3210" s="2" t="s">
        <v>213</v>
      </c>
      <c r="F3210" s="2" t="s">
        <v>116</v>
      </c>
      <c r="G3210" s="2" t="s">
        <v>117</v>
      </c>
      <c r="H3210" s="2" t="s">
        <v>52</v>
      </c>
      <c r="I3210" s="2" t="s">
        <v>53</v>
      </c>
      <c r="J3210" s="2" t="s">
        <v>118</v>
      </c>
      <c r="K3210" s="2" t="s">
        <v>118</v>
      </c>
      <c r="L3210" s="2" t="s">
        <v>311</v>
      </c>
      <c r="M3210" s="2" t="s">
        <v>86</v>
      </c>
      <c r="N3210" s="3">
        <v>3988</v>
      </c>
      <c r="O3210" s="3" t="s">
        <v>120</v>
      </c>
      <c r="P3210" s="2"/>
      <c r="Q3210" s="2"/>
      <c r="R3210" s="2" t="s">
        <v>121</v>
      </c>
      <c r="S3210" s="2"/>
      <c r="T3210" s="2" t="s">
        <v>108</v>
      </c>
      <c r="U3210" s="2"/>
      <c r="V3210" s="2"/>
      <c r="W3210" s="2" t="s">
        <v>122</v>
      </c>
      <c r="X3210" s="2" t="s">
        <v>64</v>
      </c>
      <c r="Y3210" s="2" t="s">
        <v>65</v>
      </c>
      <c r="Z3210" s="2">
        <v>0</v>
      </c>
      <c r="AA3210" s="2"/>
      <c r="AB3210" s="2"/>
      <c r="AC3210" s="2"/>
      <c r="AD3210" s="2"/>
      <c r="AE3210" s="2" t="s">
        <v>123</v>
      </c>
      <c r="AF3210" s="2" t="s">
        <v>124</v>
      </c>
      <c r="AG3210" s="2" t="s">
        <v>125</v>
      </c>
      <c r="AH3210" s="2" t="s">
        <v>69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3897</v>
      </c>
      <c r="B3211" s="2" t="s">
        <v>3891</v>
      </c>
      <c r="C3211" s="2" t="s">
        <v>47</v>
      </c>
      <c r="D3211" s="2" t="s">
        <v>3892</v>
      </c>
      <c r="E3211" s="2" t="s">
        <v>213</v>
      </c>
      <c r="F3211" s="2" t="s">
        <v>116</v>
      </c>
      <c r="G3211" s="2" t="s">
        <v>117</v>
      </c>
      <c r="H3211" s="2" t="s">
        <v>52</v>
      </c>
      <c r="I3211" s="2" t="s">
        <v>53</v>
      </c>
      <c r="J3211" s="2" t="s">
        <v>118</v>
      </c>
      <c r="K3211" s="2" t="s">
        <v>118</v>
      </c>
      <c r="L3211" s="2" t="s">
        <v>311</v>
      </c>
      <c r="M3211" s="2" t="s">
        <v>91</v>
      </c>
      <c r="N3211" s="3">
        <v>3988</v>
      </c>
      <c r="O3211" s="3" t="s">
        <v>120</v>
      </c>
      <c r="P3211" s="2"/>
      <c r="Q3211" s="2"/>
      <c r="R3211" s="2" t="s">
        <v>121</v>
      </c>
      <c r="S3211" s="2"/>
      <c r="T3211" s="2" t="s">
        <v>108</v>
      </c>
      <c r="U3211" s="2"/>
      <c r="V3211" s="2"/>
      <c r="W3211" s="2" t="s">
        <v>122</v>
      </c>
      <c r="X3211" s="2" t="s">
        <v>64</v>
      </c>
      <c r="Y3211" s="2" t="s">
        <v>65</v>
      </c>
      <c r="Z3211" s="2">
        <v>0</v>
      </c>
      <c r="AA3211" s="2"/>
      <c r="AB3211" s="2"/>
      <c r="AC3211" s="2"/>
      <c r="AD3211" s="2"/>
      <c r="AE3211" s="2" t="s">
        <v>123</v>
      </c>
      <c r="AF3211" s="2" t="s">
        <v>124</v>
      </c>
      <c r="AG3211" s="2" t="s">
        <v>125</v>
      </c>
      <c r="AH3211" s="2" t="s">
        <v>69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3898</v>
      </c>
      <c r="B3212" s="2" t="s">
        <v>3891</v>
      </c>
      <c r="C3212" s="2" t="s">
        <v>47</v>
      </c>
      <c r="D3212" s="2" t="s">
        <v>3892</v>
      </c>
      <c r="E3212" s="2" t="s">
        <v>213</v>
      </c>
      <c r="F3212" s="2" t="s">
        <v>116</v>
      </c>
      <c r="G3212" s="2" t="s">
        <v>117</v>
      </c>
      <c r="H3212" s="2" t="s">
        <v>52</v>
      </c>
      <c r="I3212" s="2" t="s">
        <v>53</v>
      </c>
      <c r="J3212" s="2" t="s">
        <v>118</v>
      </c>
      <c r="K3212" s="2" t="s">
        <v>118</v>
      </c>
      <c r="L3212" s="2" t="s">
        <v>311</v>
      </c>
      <c r="M3212" s="2" t="s">
        <v>95</v>
      </c>
      <c r="N3212" s="3">
        <v>3988</v>
      </c>
      <c r="O3212" s="3" t="s">
        <v>120</v>
      </c>
      <c r="P3212" s="2"/>
      <c r="Q3212" s="2"/>
      <c r="R3212" s="2" t="s">
        <v>121</v>
      </c>
      <c r="S3212" s="2"/>
      <c r="T3212" s="2" t="s">
        <v>108</v>
      </c>
      <c r="U3212" s="2"/>
      <c r="V3212" s="2"/>
      <c r="W3212" s="2" t="s">
        <v>122</v>
      </c>
      <c r="X3212" s="2" t="s">
        <v>64</v>
      </c>
      <c r="Y3212" s="2" t="s">
        <v>65</v>
      </c>
      <c r="Z3212" s="2">
        <v>0</v>
      </c>
      <c r="AA3212" s="2"/>
      <c r="AB3212" s="2"/>
      <c r="AC3212" s="2"/>
      <c r="AD3212" s="2"/>
      <c r="AE3212" s="2" t="s">
        <v>123</v>
      </c>
      <c r="AF3212" s="2" t="s">
        <v>124</v>
      </c>
      <c r="AG3212" s="2" t="s">
        <v>125</v>
      </c>
      <c r="AH3212" s="2" t="s">
        <v>69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3899</v>
      </c>
      <c r="B3213" s="2" t="s">
        <v>3891</v>
      </c>
      <c r="C3213" s="2" t="s">
        <v>47</v>
      </c>
      <c r="D3213" s="2" t="s">
        <v>3892</v>
      </c>
      <c r="E3213" s="2" t="s">
        <v>213</v>
      </c>
      <c r="F3213" s="2" t="s">
        <v>116</v>
      </c>
      <c r="G3213" s="2" t="s">
        <v>117</v>
      </c>
      <c r="H3213" s="2" t="s">
        <v>52</v>
      </c>
      <c r="I3213" s="2" t="s">
        <v>53</v>
      </c>
      <c r="J3213" s="2" t="s">
        <v>118</v>
      </c>
      <c r="K3213" s="2" t="s">
        <v>118</v>
      </c>
      <c r="L3213" s="2" t="s">
        <v>311</v>
      </c>
      <c r="M3213" s="2" t="s">
        <v>100</v>
      </c>
      <c r="N3213" s="3">
        <v>3988</v>
      </c>
      <c r="O3213" s="3" t="s">
        <v>120</v>
      </c>
      <c r="P3213" s="2"/>
      <c r="Q3213" s="2"/>
      <c r="R3213" s="2" t="s">
        <v>121</v>
      </c>
      <c r="S3213" s="2"/>
      <c r="T3213" s="2" t="s">
        <v>108</v>
      </c>
      <c r="U3213" s="2"/>
      <c r="V3213" s="2"/>
      <c r="W3213" s="2" t="s">
        <v>122</v>
      </c>
      <c r="X3213" s="2" t="s">
        <v>64</v>
      </c>
      <c r="Y3213" s="2" t="s">
        <v>65</v>
      </c>
      <c r="Z3213" s="2">
        <v>0</v>
      </c>
      <c r="AA3213" s="2"/>
      <c r="AB3213" s="2"/>
      <c r="AC3213" s="2"/>
      <c r="AD3213" s="2"/>
      <c r="AE3213" s="2" t="s">
        <v>123</v>
      </c>
      <c r="AF3213" s="2" t="s">
        <v>124</v>
      </c>
      <c r="AG3213" s="2" t="s">
        <v>125</v>
      </c>
      <c r="AH3213" s="2" t="s">
        <v>69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3900</v>
      </c>
      <c r="B3214" s="2" t="s">
        <v>3891</v>
      </c>
      <c r="C3214" s="2" t="s">
        <v>47</v>
      </c>
      <c r="D3214" s="2" t="s">
        <v>3892</v>
      </c>
      <c r="E3214" s="2" t="s">
        <v>213</v>
      </c>
      <c r="F3214" s="2" t="s">
        <v>116</v>
      </c>
      <c r="G3214" s="2" t="s">
        <v>117</v>
      </c>
      <c r="H3214" s="2" t="s">
        <v>52</v>
      </c>
      <c r="I3214" s="2"/>
      <c r="J3214" s="2"/>
      <c r="K3214" s="2"/>
      <c r="L3214" s="2"/>
      <c r="M3214" s="2" t="s">
        <v>104</v>
      </c>
      <c r="N3214" s="3"/>
      <c r="O3214" s="3"/>
      <c r="P3214" s="4">
        <v>0.0</v>
      </c>
      <c r="Q3214" s="2" t="s">
        <v>105</v>
      </c>
      <c r="R3214" s="2" t="s">
        <v>106</v>
      </c>
      <c r="S3214" s="2" t="s">
        <v>107</v>
      </c>
      <c r="T3214" s="2" t="s">
        <v>108</v>
      </c>
      <c r="U3214" s="4">
        <f>0.0</f>
        <v>0.0</v>
      </c>
      <c r="V3214" s="2" t="s">
        <v>109</v>
      </c>
      <c r="W3214" s="2" t="s">
        <v>110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134</v>
      </c>
      <c r="AH3214" s="2" t="s">
        <v>69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3901</v>
      </c>
      <c r="B3215" s="2" t="s">
        <v>3902</v>
      </c>
      <c r="C3215" s="2" t="s">
        <v>47</v>
      </c>
      <c r="D3215" s="2" t="s">
        <v>3903</v>
      </c>
      <c r="E3215" s="2" t="s">
        <v>400</v>
      </c>
      <c r="F3215" s="2" t="s">
        <v>116</v>
      </c>
      <c r="G3215" s="2" t="s">
        <v>181</v>
      </c>
      <c r="H3215" s="2" t="s">
        <v>138</v>
      </c>
      <c r="I3215" s="2" t="s">
        <v>53</v>
      </c>
      <c r="J3215" s="2" t="s">
        <v>1418</v>
      </c>
      <c r="K3215" s="2" t="s">
        <v>55</v>
      </c>
      <c r="L3215" s="2" t="s">
        <v>51</v>
      </c>
      <c r="M3215" s="2" t="s">
        <v>56</v>
      </c>
      <c r="N3215" s="3">
        <v>666.04</v>
      </c>
      <c r="O3215" s="3" t="s">
        <v>57</v>
      </c>
      <c r="P3215" s="4">
        <f>IF(O3215="吨",N3215*1000,IF(O3215="万立方米",N3215*10000,""))</f>
        <v>666040.0</v>
      </c>
      <c r="Q3215" s="2" t="s">
        <v>58</v>
      </c>
      <c r="R3215" s="2" t="s">
        <v>59</v>
      </c>
      <c r="S3215" s="2" t="s">
        <v>60</v>
      </c>
      <c r="T3215" s="2" t="s">
        <v>61</v>
      </c>
      <c r="U3215" s="4">
        <f>0.06</f>
        <v>0.06</v>
      </c>
      <c r="V3215" s="2" t="s">
        <v>62</v>
      </c>
      <c r="W3215" s="2" t="s">
        <v>63</v>
      </c>
      <c r="X3215" s="2" t="s">
        <v>64</v>
      </c>
      <c r="Y3215" s="2" t="s">
        <v>65</v>
      </c>
      <c r="Z3215" s="2">
        <v>0</v>
      </c>
      <c r="AA3215" s="2"/>
      <c r="AB3215" s="2"/>
      <c r="AC3215" s="4">
        <f>P3215*U3215/1000000</f>
        <v>0.0399624</v>
      </c>
      <c r="AD3215" s="4">
        <f>AC3215*(1-Z3215/100)</f>
        <v>0.0399624</v>
      </c>
      <c r="AE3215" s="2" t="s">
        <v>66</v>
      </c>
      <c r="AF3215" s="2" t="s">
        <v>67</v>
      </c>
      <c r="AG3215" s="2"/>
      <c r="AH3215" s="2" t="s">
        <v>69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3904</v>
      </c>
      <c r="B3216" s="2" t="s">
        <v>3902</v>
      </c>
      <c r="C3216" s="2" t="s">
        <v>47</v>
      </c>
      <c r="D3216" s="2" t="s">
        <v>3903</v>
      </c>
      <c r="E3216" s="2" t="s">
        <v>400</v>
      </c>
      <c r="F3216" s="2" t="s">
        <v>116</v>
      </c>
      <c r="G3216" s="2" t="s">
        <v>181</v>
      </c>
      <c r="H3216" s="2" t="s">
        <v>138</v>
      </c>
      <c r="I3216" s="2" t="s">
        <v>53</v>
      </c>
      <c r="J3216" s="2" t="s">
        <v>1418</v>
      </c>
      <c r="K3216" s="2" t="s">
        <v>55</v>
      </c>
      <c r="L3216" s="2" t="s">
        <v>51</v>
      </c>
      <c r="M3216" s="2" t="s">
        <v>73</v>
      </c>
      <c r="N3216" s="3">
        <v>666.04</v>
      </c>
      <c r="O3216" s="3" t="s">
        <v>57</v>
      </c>
      <c r="P3216" s="4">
        <f>IF(O3216="吨",N3216*1000,IF(O3216="万立方米",N3216*10000,""))</f>
        <v>666040.0</v>
      </c>
      <c r="Q3216" s="2" t="s">
        <v>58</v>
      </c>
      <c r="R3216" s="2" t="s">
        <v>59</v>
      </c>
      <c r="S3216" s="2" t="s">
        <v>74</v>
      </c>
      <c r="T3216" s="2" t="s">
        <v>75</v>
      </c>
      <c r="U3216" s="4">
        <f>1.5</f>
        <v>1.5</v>
      </c>
      <c r="V3216" s="2" t="s">
        <v>62</v>
      </c>
      <c r="W3216" s="2" t="s">
        <v>76</v>
      </c>
      <c r="X3216" s="2" t="s">
        <v>64</v>
      </c>
      <c r="Y3216" s="2" t="s">
        <v>65</v>
      </c>
      <c r="Z3216" s="2">
        <v>0</v>
      </c>
      <c r="AA3216" s="2"/>
      <c r="AB3216" s="2"/>
      <c r="AC3216" s="4">
        <f>P3216*U3216/1000000</f>
        <v>0.99906</v>
      </c>
      <c r="AD3216" s="4">
        <f>AC3216*(1-Z3216/100)</f>
        <v>0.99906</v>
      </c>
      <c r="AE3216" s="2" t="s">
        <v>66</v>
      </c>
      <c r="AF3216" s="2" t="s">
        <v>67</v>
      </c>
      <c r="AG3216" s="2"/>
      <c r="AH3216" s="2" t="s">
        <v>69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3905</v>
      </c>
      <c r="B3217" s="2" t="s">
        <v>3902</v>
      </c>
      <c r="C3217" s="2" t="s">
        <v>47</v>
      </c>
      <c r="D3217" s="2" t="s">
        <v>3903</v>
      </c>
      <c r="E3217" s="2" t="s">
        <v>400</v>
      </c>
      <c r="F3217" s="2" t="s">
        <v>116</v>
      </c>
      <c r="G3217" s="2" t="s">
        <v>181</v>
      </c>
      <c r="H3217" s="2" t="s">
        <v>138</v>
      </c>
      <c r="I3217" s="2" t="s">
        <v>53</v>
      </c>
      <c r="J3217" s="2" t="s">
        <v>1418</v>
      </c>
      <c r="K3217" s="2" t="s">
        <v>55</v>
      </c>
      <c r="L3217" s="2" t="s">
        <v>51</v>
      </c>
      <c r="M3217" s="2" t="s">
        <v>78</v>
      </c>
      <c r="N3217" s="3">
        <v>666.04</v>
      </c>
      <c r="O3217" s="3" t="s">
        <v>57</v>
      </c>
      <c r="P3217" s="4">
        <f>IF(O3217="吨",N3217*1000,IF(O3217="万立方米",N3217*10000,""))</f>
        <v>666040.0</v>
      </c>
      <c r="Q3217" s="2" t="s">
        <v>58</v>
      </c>
      <c r="R3217" s="2" t="s">
        <v>59</v>
      </c>
      <c r="S3217" s="2" t="s">
        <v>79</v>
      </c>
      <c r="T3217" s="2" t="s">
        <v>75</v>
      </c>
      <c r="U3217" s="4">
        <f>6.0</f>
        <v>6.0</v>
      </c>
      <c r="V3217" s="2" t="s">
        <v>62</v>
      </c>
      <c r="W3217" s="2" t="s">
        <v>80</v>
      </c>
      <c r="X3217" s="2" t="s">
        <v>64</v>
      </c>
      <c r="Y3217" s="2" t="s">
        <v>65</v>
      </c>
      <c r="Z3217" s="2">
        <v>0</v>
      </c>
      <c r="AA3217" s="2"/>
      <c r="AB3217" s="2"/>
      <c r="AC3217" s="4">
        <f>P3217*U3217/1000000</f>
        <v>3.99624</v>
      </c>
      <c r="AD3217" s="4">
        <f>AC3217*(1-Z3217/100)</f>
        <v>3.99624</v>
      </c>
      <c r="AE3217" s="2" t="s">
        <v>66</v>
      </c>
      <c r="AF3217" s="2" t="s">
        <v>67</v>
      </c>
      <c r="AG3217" s="2"/>
      <c r="AH3217" s="2" t="s">
        <v>69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3906</v>
      </c>
      <c r="B3218" s="2" t="s">
        <v>3902</v>
      </c>
      <c r="C3218" s="2" t="s">
        <v>47</v>
      </c>
      <c r="D3218" s="2" t="s">
        <v>3903</v>
      </c>
      <c r="E3218" s="2" t="s">
        <v>400</v>
      </c>
      <c r="F3218" s="2" t="s">
        <v>116</v>
      </c>
      <c r="G3218" s="2" t="s">
        <v>181</v>
      </c>
      <c r="H3218" s="2" t="s">
        <v>138</v>
      </c>
      <c r="I3218" s="2" t="s">
        <v>53</v>
      </c>
      <c r="J3218" s="2" t="s">
        <v>1418</v>
      </c>
      <c r="K3218" s="2" t="s">
        <v>55</v>
      </c>
      <c r="L3218" s="2" t="s">
        <v>51</v>
      </c>
      <c r="M3218" s="2" t="s">
        <v>82</v>
      </c>
      <c r="N3218" s="3">
        <v>666.04</v>
      </c>
      <c r="O3218" s="3" t="s">
        <v>57</v>
      </c>
      <c r="P3218" s="4">
        <f>IF(O3218="吨",N3218*1000,IF(O3218="万立方米",N3218*10000,""))</f>
        <v>666040.0</v>
      </c>
      <c r="Q3218" s="2" t="s">
        <v>58</v>
      </c>
      <c r="R3218" s="2" t="s">
        <v>59</v>
      </c>
      <c r="S3218" s="2" t="s">
        <v>83</v>
      </c>
      <c r="T3218" s="2" t="s">
        <v>61</v>
      </c>
      <c r="U3218" s="4">
        <f>0.35</f>
        <v>0.35</v>
      </c>
      <c r="V3218" s="2" t="s">
        <v>62</v>
      </c>
      <c r="W3218" s="2" t="s">
        <v>84</v>
      </c>
      <c r="X3218" s="2" t="s">
        <v>64</v>
      </c>
      <c r="Y3218" s="2" t="s">
        <v>65</v>
      </c>
      <c r="Z3218" s="2">
        <v>0</v>
      </c>
      <c r="AA3218" s="2"/>
      <c r="AB3218" s="2"/>
      <c r="AC3218" s="4">
        <f>P3218*U3218/1000000</f>
        <v>0.23311399999999996</v>
      </c>
      <c r="AD3218" s="4">
        <f>AC3218*(1-Z3218/100)</f>
        <v>0.23311399999999996</v>
      </c>
      <c r="AE3218" s="2" t="s">
        <v>66</v>
      </c>
      <c r="AF3218" s="2" t="s">
        <v>67</v>
      </c>
      <c r="AG3218" s="2"/>
      <c r="AH3218" s="2" t="s">
        <v>69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3907</v>
      </c>
      <c r="B3219" s="2" t="s">
        <v>3902</v>
      </c>
      <c r="C3219" s="2" t="s">
        <v>47</v>
      </c>
      <c r="D3219" s="2" t="s">
        <v>3903</v>
      </c>
      <c r="E3219" s="2" t="s">
        <v>400</v>
      </c>
      <c r="F3219" s="2" t="s">
        <v>116</v>
      </c>
      <c r="G3219" s="2" t="s">
        <v>181</v>
      </c>
      <c r="H3219" s="2" t="s">
        <v>138</v>
      </c>
      <c r="I3219" s="2" t="s">
        <v>53</v>
      </c>
      <c r="J3219" s="2" t="s">
        <v>1418</v>
      </c>
      <c r="K3219" s="2" t="s">
        <v>55</v>
      </c>
      <c r="L3219" s="2" t="s">
        <v>51</v>
      </c>
      <c r="M3219" s="2" t="s">
        <v>86</v>
      </c>
      <c r="N3219" s="3">
        <v>666.04</v>
      </c>
      <c r="O3219" s="3" t="s">
        <v>57</v>
      </c>
      <c r="P3219" s="4">
        <f>IF(O3219="吨",N3219*1000,IF(O3219="万立方米",N3219*10000,""))</f>
        <v>666040.0</v>
      </c>
      <c r="Q3219" s="2" t="s">
        <v>58</v>
      </c>
      <c r="R3219" s="2" t="s">
        <v>59</v>
      </c>
      <c r="S3219" s="2" t="s">
        <v>87</v>
      </c>
      <c r="T3219" s="2" t="s">
        <v>88</v>
      </c>
      <c r="U3219" s="4">
        <f>0.75</f>
        <v>0.75</v>
      </c>
      <c r="V3219" s="2" t="s">
        <v>62</v>
      </c>
      <c r="W3219" s="2" t="s">
        <v>89</v>
      </c>
      <c r="X3219" s="2" t="s">
        <v>64</v>
      </c>
      <c r="Y3219" s="2" t="s">
        <v>65</v>
      </c>
      <c r="Z3219" s="2">
        <v>0</v>
      </c>
      <c r="AA3219" s="2"/>
      <c r="AB3219" s="2"/>
      <c r="AC3219" s="4">
        <f>P3219*U3219/1000000</f>
        <v>0.49953</v>
      </c>
      <c r="AD3219" s="4">
        <f>AC3220*(1-AA3219/100)+(AC3219-AC3220)*(1-AB3219/100)</f>
        <v>0.49953</v>
      </c>
      <c r="AE3219" s="2" t="s">
        <v>66</v>
      </c>
      <c r="AF3219" s="2" t="s">
        <v>67</v>
      </c>
      <c r="AG3219" s="2"/>
      <c r="AH3219" s="2" t="s">
        <v>69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3908</v>
      </c>
      <c r="B3220" s="2" t="s">
        <v>3902</v>
      </c>
      <c r="C3220" s="2" t="s">
        <v>47</v>
      </c>
      <c r="D3220" s="2" t="s">
        <v>3903</v>
      </c>
      <c r="E3220" s="2" t="s">
        <v>400</v>
      </c>
      <c r="F3220" s="2" t="s">
        <v>116</v>
      </c>
      <c r="G3220" s="2" t="s">
        <v>181</v>
      </c>
      <c r="H3220" s="2" t="s">
        <v>138</v>
      </c>
      <c r="I3220" s="2" t="s">
        <v>53</v>
      </c>
      <c r="J3220" s="2" t="s">
        <v>1418</v>
      </c>
      <c r="K3220" s="2" t="s">
        <v>55</v>
      </c>
      <c r="L3220" s="2" t="s">
        <v>51</v>
      </c>
      <c r="M3220" s="2" t="s">
        <v>91</v>
      </c>
      <c r="N3220" s="3">
        <v>666.04</v>
      </c>
      <c r="O3220" s="3" t="s">
        <v>57</v>
      </c>
      <c r="P3220" s="4">
        <f>IF(O3220="吨",N3220*1000,IF(O3220="万立方米",N3220*10000,""))</f>
        <v>666040.0</v>
      </c>
      <c r="Q3220" s="2" t="s">
        <v>58</v>
      </c>
      <c r="R3220" s="2" t="s">
        <v>59</v>
      </c>
      <c r="S3220" s="2" t="s">
        <v>92</v>
      </c>
      <c r="T3220" s="2" t="s">
        <v>88</v>
      </c>
      <c r="U3220" s="4">
        <f>0.75</f>
        <v>0.75</v>
      </c>
      <c r="V3220" s="2" t="s">
        <v>62</v>
      </c>
      <c r="W3220" s="2" t="s">
        <v>93</v>
      </c>
      <c r="X3220" s="2" t="s">
        <v>64</v>
      </c>
      <c r="Y3220" s="2" t="s">
        <v>65</v>
      </c>
      <c r="Z3220" s="2">
        <v>0</v>
      </c>
      <c r="AA3220" s="2"/>
      <c r="AB3220" s="2"/>
      <c r="AC3220" s="4">
        <f>P3220*U3220/1000000</f>
        <v>0.49953</v>
      </c>
      <c r="AD3220" s="4">
        <f>AC3220*(1-Z3220/100)</f>
        <v>0.49953</v>
      </c>
      <c r="AE3220" s="2" t="s">
        <v>66</v>
      </c>
      <c r="AF3220" s="2" t="s">
        <v>67</v>
      </c>
      <c r="AG3220" s="2"/>
      <c r="AH3220" s="2" t="s">
        <v>69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3909</v>
      </c>
      <c r="B3221" s="2" t="s">
        <v>3902</v>
      </c>
      <c r="C3221" s="2" t="s">
        <v>47</v>
      </c>
      <c r="D3221" s="2" t="s">
        <v>3903</v>
      </c>
      <c r="E3221" s="2" t="s">
        <v>400</v>
      </c>
      <c r="F3221" s="2" t="s">
        <v>116</v>
      </c>
      <c r="G3221" s="2" t="s">
        <v>181</v>
      </c>
      <c r="H3221" s="2" t="s">
        <v>138</v>
      </c>
      <c r="I3221" s="2" t="s">
        <v>53</v>
      </c>
      <c r="J3221" s="2" t="s">
        <v>1418</v>
      </c>
      <c r="K3221" s="2" t="s">
        <v>55</v>
      </c>
      <c r="L3221" s="2" t="s">
        <v>51</v>
      </c>
      <c r="M3221" s="2" t="s">
        <v>95</v>
      </c>
      <c r="N3221" s="3">
        <v>666.04</v>
      </c>
      <c r="O3221" s="3" t="s">
        <v>57</v>
      </c>
      <c r="P3221" s="4">
        <f>IF(O3221="吨",N3221*1000,IF(O3221="万立方米",N3221*10000,""))</f>
        <v>666040.0</v>
      </c>
      <c r="Q3221" s="2" t="s">
        <v>58</v>
      </c>
      <c r="R3221" s="2" t="s">
        <v>59</v>
      </c>
      <c r="S3221" s="2" t="s">
        <v>96</v>
      </c>
      <c r="T3221" s="2" t="s">
        <v>97</v>
      </c>
      <c r="U3221" s="4">
        <f>1.7</f>
        <v>1.7</v>
      </c>
      <c r="V3221" s="2" t="s">
        <v>62</v>
      </c>
      <c r="W3221" s="2" t="s">
        <v>98</v>
      </c>
      <c r="X3221" s="2" t="s">
        <v>64</v>
      </c>
      <c r="Y3221" s="2" t="s">
        <v>65</v>
      </c>
      <c r="Z3221" s="2">
        <v>0</v>
      </c>
      <c r="AA3221" s="2"/>
      <c r="AB3221" s="2"/>
      <c r="AC3221" s="4">
        <f>P3221*U3221/1000000</f>
        <v>1.132268</v>
      </c>
      <c r="AD3221" s="4">
        <f>AC3221*(1-Z3221/100)</f>
        <v>1.132268</v>
      </c>
      <c r="AE3221" s="2" t="s">
        <v>66</v>
      </c>
      <c r="AF3221" s="2" t="s">
        <v>67</v>
      </c>
      <c r="AG3221" s="2"/>
      <c r="AH3221" s="2" t="s">
        <v>69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3910</v>
      </c>
      <c r="B3222" s="2" t="s">
        <v>3902</v>
      </c>
      <c r="C3222" s="2" t="s">
        <v>47</v>
      </c>
      <c r="D3222" s="2" t="s">
        <v>3903</v>
      </c>
      <c r="E3222" s="2" t="s">
        <v>400</v>
      </c>
      <c r="F3222" s="2" t="s">
        <v>116</v>
      </c>
      <c r="G3222" s="2" t="s">
        <v>181</v>
      </c>
      <c r="H3222" s="2" t="s">
        <v>138</v>
      </c>
      <c r="I3222" s="2" t="s">
        <v>53</v>
      </c>
      <c r="J3222" s="2" t="s">
        <v>1418</v>
      </c>
      <c r="K3222" s="2" t="s">
        <v>55</v>
      </c>
      <c r="L3222" s="2" t="s">
        <v>51</v>
      </c>
      <c r="M3222" s="2" t="s">
        <v>100</v>
      </c>
      <c r="N3222" s="3">
        <v>666.04</v>
      </c>
      <c r="O3222" s="3" t="s">
        <v>57</v>
      </c>
      <c r="P3222" s="4">
        <f>IF(O3222="吨",N3222*1000,IF(O3222="万立方米",N3222*10000,""))</f>
        <v>666040.0</v>
      </c>
      <c r="Q3222" s="2" t="s">
        <v>58</v>
      </c>
      <c r="R3222" s="2" t="s">
        <v>59</v>
      </c>
      <c r="S3222" s="2" t="s">
        <v>101</v>
      </c>
      <c r="T3222" s="2" t="s">
        <v>75</v>
      </c>
      <c r="U3222" s="4">
        <f>0.12</f>
        <v>0.12</v>
      </c>
      <c r="V3222" s="2" t="s">
        <v>62</v>
      </c>
      <c r="W3222" s="2" t="s">
        <v>102</v>
      </c>
      <c r="X3222" s="2" t="s">
        <v>64</v>
      </c>
      <c r="Y3222" s="2" t="s">
        <v>65</v>
      </c>
      <c r="Z3222" s="2">
        <v>0</v>
      </c>
      <c r="AA3222" s="2"/>
      <c r="AB3222" s="2"/>
      <c r="AC3222" s="4">
        <f>P3222*U3222/1000000</f>
        <v>0.0799248</v>
      </c>
      <c r="AD3222" s="4">
        <f>AC3222*(1-Z3222/100)</f>
        <v>0.0799248</v>
      </c>
      <c r="AE3222" s="2" t="s">
        <v>66</v>
      </c>
      <c r="AF3222" s="2" t="s">
        <v>67</v>
      </c>
      <c r="AG3222" s="2"/>
      <c r="AH3222" s="2" t="s">
        <v>69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3911</v>
      </c>
      <c r="B3223" s="2" t="s">
        <v>3902</v>
      </c>
      <c r="C3223" s="2" t="s">
        <v>47</v>
      </c>
      <c r="D3223" s="2" t="s">
        <v>3903</v>
      </c>
      <c r="E3223" s="2" t="s">
        <v>400</v>
      </c>
      <c r="F3223" s="2" t="s">
        <v>116</v>
      </c>
      <c r="G3223" s="2" t="s">
        <v>181</v>
      </c>
      <c r="H3223" s="2" t="s">
        <v>138</v>
      </c>
      <c r="I3223" s="2"/>
      <c r="J3223" s="2"/>
      <c r="K3223" s="2"/>
      <c r="L3223" s="2"/>
      <c r="M3223" s="2" t="s">
        <v>104</v>
      </c>
      <c r="N3223" s="3"/>
      <c r="O3223" s="3"/>
      <c r="P3223" s="4">
        <v>0.0</v>
      </c>
      <c r="Q3223" s="2" t="s">
        <v>105</v>
      </c>
      <c r="R3223" s="2" t="s">
        <v>106</v>
      </c>
      <c r="S3223" s="2" t="s">
        <v>107</v>
      </c>
      <c r="T3223" s="2" t="s">
        <v>108</v>
      </c>
      <c r="U3223" s="4">
        <f>0.0</f>
        <v>0.0</v>
      </c>
      <c r="V3223" s="2" t="s">
        <v>109</v>
      </c>
      <c r="W3223" s="2" t="s">
        <v>110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134</v>
      </c>
      <c r="AH3223" s="2" t="s">
        <v>69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3912</v>
      </c>
      <c r="B3224" s="2" t="s">
        <v>3913</v>
      </c>
      <c r="C3224" s="2" t="s">
        <v>47</v>
      </c>
      <c r="D3224" s="2" t="s">
        <v>1220</v>
      </c>
      <c r="E3224" s="2" t="s">
        <v>377</v>
      </c>
      <c r="F3224" s="2" t="s">
        <v>228</v>
      </c>
      <c r="G3224" s="2" t="s">
        <v>117</v>
      </c>
      <c r="H3224" s="2" t="s">
        <v>52</v>
      </c>
      <c r="I3224" s="2" t="s">
        <v>53</v>
      </c>
      <c r="J3224" s="2" t="s">
        <v>230</v>
      </c>
      <c r="K3224" s="2" t="s">
        <v>55</v>
      </c>
      <c r="L3224" s="2" t="s">
        <v>51</v>
      </c>
      <c r="M3224" s="2" t="s">
        <v>56</v>
      </c>
      <c r="N3224" s="3">
        <v>24.91</v>
      </c>
      <c r="O3224" s="3" t="s">
        <v>57</v>
      </c>
      <c r="P3224" s="4">
        <f>IF(O3224="吨",N3224*1000,IF(O3224="万立方米",N3224*10000,""))</f>
        <v>24910.0</v>
      </c>
      <c r="Q3224" s="2" t="s">
        <v>58</v>
      </c>
      <c r="R3224" s="2" t="s">
        <v>59</v>
      </c>
      <c r="S3224" s="2" t="s">
        <v>60</v>
      </c>
      <c r="T3224" s="2" t="s">
        <v>61</v>
      </c>
      <c r="U3224" s="4">
        <f>0.06</f>
        <v>0.06</v>
      </c>
      <c r="V3224" s="2" t="s">
        <v>62</v>
      </c>
      <c r="W3224" s="2" t="s">
        <v>63</v>
      </c>
      <c r="X3224" s="2" t="s">
        <v>64</v>
      </c>
      <c r="Y3224" s="2" t="s">
        <v>65</v>
      </c>
      <c r="Z3224" s="2">
        <v>0</v>
      </c>
      <c r="AA3224" s="2"/>
      <c r="AB3224" s="2"/>
      <c r="AC3224" s="4">
        <f>P3224*U3224/1000000</f>
        <v>0.0014946</v>
      </c>
      <c r="AD3224" s="4">
        <f>AC3224*(1-Z3224/100)</f>
        <v>0.0014946</v>
      </c>
      <c r="AE3224" s="2" t="s">
        <v>66</v>
      </c>
      <c r="AF3224" s="2" t="s">
        <v>67</v>
      </c>
      <c r="AG3224" s="2"/>
      <c r="AH3224" s="2" t="s">
        <v>69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3914</v>
      </c>
      <c r="B3225" s="2" t="s">
        <v>3913</v>
      </c>
      <c r="C3225" s="2" t="s">
        <v>47</v>
      </c>
      <c r="D3225" s="2" t="s">
        <v>1220</v>
      </c>
      <c r="E3225" s="2" t="s">
        <v>377</v>
      </c>
      <c r="F3225" s="2" t="s">
        <v>228</v>
      </c>
      <c r="G3225" s="2" t="s">
        <v>117</v>
      </c>
      <c r="H3225" s="2" t="s">
        <v>52</v>
      </c>
      <c r="I3225" s="2" t="s">
        <v>53</v>
      </c>
      <c r="J3225" s="2" t="s">
        <v>230</v>
      </c>
      <c r="K3225" s="2" t="s">
        <v>55</v>
      </c>
      <c r="L3225" s="2" t="s">
        <v>51</v>
      </c>
      <c r="M3225" s="2" t="s">
        <v>73</v>
      </c>
      <c r="N3225" s="3">
        <v>24.91</v>
      </c>
      <c r="O3225" s="3" t="s">
        <v>57</v>
      </c>
      <c r="P3225" s="4">
        <f>IF(O3225="吨",N3225*1000,IF(O3225="万立方米",N3225*10000,""))</f>
        <v>24910.0</v>
      </c>
      <c r="Q3225" s="2" t="s">
        <v>58</v>
      </c>
      <c r="R3225" s="2" t="s">
        <v>59</v>
      </c>
      <c r="S3225" s="2" t="s">
        <v>74</v>
      </c>
      <c r="T3225" s="2" t="s">
        <v>75</v>
      </c>
      <c r="U3225" s="4">
        <f>1.5</f>
        <v>1.5</v>
      </c>
      <c r="V3225" s="2" t="s">
        <v>62</v>
      </c>
      <c r="W3225" s="2" t="s">
        <v>76</v>
      </c>
      <c r="X3225" s="2" t="s">
        <v>64</v>
      </c>
      <c r="Y3225" s="2" t="s">
        <v>65</v>
      </c>
      <c r="Z3225" s="2">
        <v>0</v>
      </c>
      <c r="AA3225" s="2"/>
      <c r="AB3225" s="2"/>
      <c r="AC3225" s="4">
        <f>P3225*U3225/1000000</f>
        <v>0.037365</v>
      </c>
      <c r="AD3225" s="4">
        <f>AC3225*(1-Z3225/100)</f>
        <v>0.037365</v>
      </c>
      <c r="AE3225" s="2" t="s">
        <v>66</v>
      </c>
      <c r="AF3225" s="2" t="s">
        <v>67</v>
      </c>
      <c r="AG3225" s="2"/>
      <c r="AH3225" s="2" t="s">
        <v>69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3915</v>
      </c>
      <c r="B3226" s="2" t="s">
        <v>3913</v>
      </c>
      <c r="C3226" s="2" t="s">
        <v>47</v>
      </c>
      <c r="D3226" s="2" t="s">
        <v>1220</v>
      </c>
      <c r="E3226" s="2" t="s">
        <v>377</v>
      </c>
      <c r="F3226" s="2" t="s">
        <v>228</v>
      </c>
      <c r="G3226" s="2" t="s">
        <v>117</v>
      </c>
      <c r="H3226" s="2" t="s">
        <v>52</v>
      </c>
      <c r="I3226" s="2" t="s">
        <v>53</v>
      </c>
      <c r="J3226" s="2" t="s">
        <v>230</v>
      </c>
      <c r="K3226" s="2" t="s">
        <v>55</v>
      </c>
      <c r="L3226" s="2" t="s">
        <v>51</v>
      </c>
      <c r="M3226" s="2" t="s">
        <v>78</v>
      </c>
      <c r="N3226" s="3">
        <v>24.91</v>
      </c>
      <c r="O3226" s="3" t="s">
        <v>57</v>
      </c>
      <c r="P3226" s="4">
        <f>IF(O3226="吨",N3226*1000,IF(O3226="万立方米",N3226*10000,""))</f>
        <v>24910.0</v>
      </c>
      <c r="Q3226" s="2" t="s">
        <v>58</v>
      </c>
      <c r="R3226" s="2" t="s">
        <v>59</v>
      </c>
      <c r="S3226" s="2" t="s">
        <v>79</v>
      </c>
      <c r="T3226" s="2" t="s">
        <v>75</v>
      </c>
      <c r="U3226" s="4">
        <f>6.0</f>
        <v>6.0</v>
      </c>
      <c r="V3226" s="2" t="s">
        <v>62</v>
      </c>
      <c r="W3226" s="2" t="s">
        <v>80</v>
      </c>
      <c r="X3226" s="2" t="s">
        <v>64</v>
      </c>
      <c r="Y3226" s="2" t="s">
        <v>65</v>
      </c>
      <c r="Z3226" s="2">
        <v>0</v>
      </c>
      <c r="AA3226" s="2"/>
      <c r="AB3226" s="2"/>
      <c r="AC3226" s="4">
        <f>P3226*U3226/1000000</f>
        <v>0.14946</v>
      </c>
      <c r="AD3226" s="4">
        <f>AC3226*(1-Z3226/100)</f>
        <v>0.14946</v>
      </c>
      <c r="AE3226" s="2" t="s">
        <v>66</v>
      </c>
      <c r="AF3226" s="2" t="s">
        <v>67</v>
      </c>
      <c r="AG3226" s="2"/>
      <c r="AH3226" s="2" t="s">
        <v>69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3916</v>
      </c>
      <c r="B3227" s="2" t="s">
        <v>3913</v>
      </c>
      <c r="C3227" s="2" t="s">
        <v>47</v>
      </c>
      <c r="D3227" s="2" t="s">
        <v>1220</v>
      </c>
      <c r="E3227" s="2" t="s">
        <v>377</v>
      </c>
      <c r="F3227" s="2" t="s">
        <v>228</v>
      </c>
      <c r="G3227" s="2" t="s">
        <v>117</v>
      </c>
      <c r="H3227" s="2" t="s">
        <v>52</v>
      </c>
      <c r="I3227" s="2" t="s">
        <v>53</v>
      </c>
      <c r="J3227" s="2" t="s">
        <v>230</v>
      </c>
      <c r="K3227" s="2" t="s">
        <v>55</v>
      </c>
      <c r="L3227" s="2" t="s">
        <v>51</v>
      </c>
      <c r="M3227" s="2" t="s">
        <v>82</v>
      </c>
      <c r="N3227" s="3">
        <v>24.91</v>
      </c>
      <c r="O3227" s="3" t="s">
        <v>57</v>
      </c>
      <c r="P3227" s="4">
        <f>IF(O3227="吨",N3227*1000,IF(O3227="万立方米",N3227*10000,""))</f>
        <v>24910.0</v>
      </c>
      <c r="Q3227" s="2" t="s">
        <v>58</v>
      </c>
      <c r="R3227" s="2" t="s">
        <v>59</v>
      </c>
      <c r="S3227" s="2" t="s">
        <v>83</v>
      </c>
      <c r="T3227" s="2" t="s">
        <v>61</v>
      </c>
      <c r="U3227" s="4">
        <f>0.35</f>
        <v>0.35</v>
      </c>
      <c r="V3227" s="2" t="s">
        <v>62</v>
      </c>
      <c r="W3227" s="2" t="s">
        <v>84</v>
      </c>
      <c r="X3227" s="2" t="s">
        <v>64</v>
      </c>
      <c r="Y3227" s="2" t="s">
        <v>65</v>
      </c>
      <c r="Z3227" s="2">
        <v>0</v>
      </c>
      <c r="AA3227" s="2"/>
      <c r="AB3227" s="2"/>
      <c r="AC3227" s="4">
        <f>P3227*U3227/1000000</f>
        <v>0.0087185</v>
      </c>
      <c r="AD3227" s="4">
        <f>AC3227*(1-Z3227/100)</f>
        <v>0.0087185</v>
      </c>
      <c r="AE3227" s="2" t="s">
        <v>66</v>
      </c>
      <c r="AF3227" s="2" t="s">
        <v>67</v>
      </c>
      <c r="AG3227" s="2"/>
      <c r="AH3227" s="2" t="s">
        <v>69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3917</v>
      </c>
      <c r="B3228" s="2" t="s">
        <v>3913</v>
      </c>
      <c r="C3228" s="2" t="s">
        <v>47</v>
      </c>
      <c r="D3228" s="2" t="s">
        <v>1220</v>
      </c>
      <c r="E3228" s="2" t="s">
        <v>377</v>
      </c>
      <c r="F3228" s="2" t="s">
        <v>228</v>
      </c>
      <c r="G3228" s="2" t="s">
        <v>117</v>
      </c>
      <c r="H3228" s="2" t="s">
        <v>52</v>
      </c>
      <c r="I3228" s="2" t="s">
        <v>53</v>
      </c>
      <c r="J3228" s="2" t="s">
        <v>230</v>
      </c>
      <c r="K3228" s="2" t="s">
        <v>55</v>
      </c>
      <c r="L3228" s="2" t="s">
        <v>51</v>
      </c>
      <c r="M3228" s="2" t="s">
        <v>86</v>
      </c>
      <c r="N3228" s="3">
        <v>24.91</v>
      </c>
      <c r="O3228" s="3" t="s">
        <v>57</v>
      </c>
      <c r="P3228" s="4">
        <f>IF(O3228="吨",N3228*1000,IF(O3228="万立方米",N3228*10000,""))</f>
        <v>24910.0</v>
      </c>
      <c r="Q3228" s="2" t="s">
        <v>58</v>
      </c>
      <c r="R3228" s="2" t="s">
        <v>59</v>
      </c>
      <c r="S3228" s="2" t="s">
        <v>87</v>
      </c>
      <c r="T3228" s="2" t="s">
        <v>88</v>
      </c>
      <c r="U3228" s="4">
        <f>0.75</f>
        <v>0.75</v>
      </c>
      <c r="V3228" s="2" t="s">
        <v>62</v>
      </c>
      <c r="W3228" s="2" t="s">
        <v>89</v>
      </c>
      <c r="X3228" s="2" t="s">
        <v>64</v>
      </c>
      <c r="Y3228" s="2" t="s">
        <v>65</v>
      </c>
      <c r="Z3228" s="2">
        <v>0</v>
      </c>
      <c r="AA3228" s="2"/>
      <c r="AB3228" s="2"/>
      <c r="AC3228" s="4">
        <f>P3228*U3228/1000000</f>
        <v>0.0186825</v>
      </c>
      <c r="AD3228" s="4">
        <f>AC3229*(1-AA3228/100)+(AC3228-AC3229)*(1-AB3228/100)</f>
        <v>0.0186825</v>
      </c>
      <c r="AE3228" s="2" t="s">
        <v>66</v>
      </c>
      <c r="AF3228" s="2" t="s">
        <v>67</v>
      </c>
      <c r="AG3228" s="2"/>
      <c r="AH3228" s="2" t="s">
        <v>69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3918</v>
      </c>
      <c r="B3229" s="2" t="s">
        <v>3913</v>
      </c>
      <c r="C3229" s="2" t="s">
        <v>47</v>
      </c>
      <c r="D3229" s="2" t="s">
        <v>1220</v>
      </c>
      <c r="E3229" s="2" t="s">
        <v>377</v>
      </c>
      <c r="F3229" s="2" t="s">
        <v>228</v>
      </c>
      <c r="G3229" s="2" t="s">
        <v>117</v>
      </c>
      <c r="H3229" s="2" t="s">
        <v>52</v>
      </c>
      <c r="I3229" s="2" t="s">
        <v>53</v>
      </c>
      <c r="J3229" s="2" t="s">
        <v>230</v>
      </c>
      <c r="K3229" s="2" t="s">
        <v>55</v>
      </c>
      <c r="L3229" s="2" t="s">
        <v>51</v>
      </c>
      <c r="M3229" s="2" t="s">
        <v>91</v>
      </c>
      <c r="N3229" s="3">
        <v>24.91</v>
      </c>
      <c r="O3229" s="3" t="s">
        <v>57</v>
      </c>
      <c r="P3229" s="4">
        <f>IF(O3229="吨",N3229*1000,IF(O3229="万立方米",N3229*10000,""))</f>
        <v>24910.0</v>
      </c>
      <c r="Q3229" s="2" t="s">
        <v>58</v>
      </c>
      <c r="R3229" s="2" t="s">
        <v>59</v>
      </c>
      <c r="S3229" s="2" t="s">
        <v>92</v>
      </c>
      <c r="T3229" s="2" t="s">
        <v>88</v>
      </c>
      <c r="U3229" s="4">
        <f>0.75</f>
        <v>0.75</v>
      </c>
      <c r="V3229" s="2" t="s">
        <v>62</v>
      </c>
      <c r="W3229" s="2" t="s">
        <v>93</v>
      </c>
      <c r="X3229" s="2" t="s">
        <v>64</v>
      </c>
      <c r="Y3229" s="2" t="s">
        <v>65</v>
      </c>
      <c r="Z3229" s="2">
        <v>0</v>
      </c>
      <c r="AA3229" s="2"/>
      <c r="AB3229" s="2"/>
      <c r="AC3229" s="4">
        <f>P3229*U3229/1000000</f>
        <v>0.0186825</v>
      </c>
      <c r="AD3229" s="4">
        <f>AC3229*(1-Z3229/100)</f>
        <v>0.0186825</v>
      </c>
      <c r="AE3229" s="2" t="s">
        <v>66</v>
      </c>
      <c r="AF3229" s="2" t="s">
        <v>67</v>
      </c>
      <c r="AG3229" s="2"/>
      <c r="AH3229" s="2" t="s">
        <v>69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3919</v>
      </c>
      <c r="B3230" s="2" t="s">
        <v>3913</v>
      </c>
      <c r="C3230" s="2" t="s">
        <v>47</v>
      </c>
      <c r="D3230" s="2" t="s">
        <v>1220</v>
      </c>
      <c r="E3230" s="2" t="s">
        <v>377</v>
      </c>
      <c r="F3230" s="2" t="s">
        <v>228</v>
      </c>
      <c r="G3230" s="2" t="s">
        <v>117</v>
      </c>
      <c r="H3230" s="2" t="s">
        <v>52</v>
      </c>
      <c r="I3230" s="2" t="s">
        <v>53</v>
      </c>
      <c r="J3230" s="2" t="s">
        <v>230</v>
      </c>
      <c r="K3230" s="2" t="s">
        <v>55</v>
      </c>
      <c r="L3230" s="2" t="s">
        <v>51</v>
      </c>
      <c r="M3230" s="2" t="s">
        <v>95</v>
      </c>
      <c r="N3230" s="3">
        <v>24.91</v>
      </c>
      <c r="O3230" s="3" t="s">
        <v>57</v>
      </c>
      <c r="P3230" s="4">
        <f>IF(O3230="吨",N3230*1000,IF(O3230="万立方米",N3230*10000,""))</f>
        <v>24910.0</v>
      </c>
      <c r="Q3230" s="2" t="s">
        <v>58</v>
      </c>
      <c r="R3230" s="2" t="s">
        <v>59</v>
      </c>
      <c r="S3230" s="2" t="s">
        <v>96</v>
      </c>
      <c r="T3230" s="2" t="s">
        <v>97</v>
      </c>
      <c r="U3230" s="4">
        <f>1.7</f>
        <v>1.7</v>
      </c>
      <c r="V3230" s="2" t="s">
        <v>62</v>
      </c>
      <c r="W3230" s="2" t="s">
        <v>98</v>
      </c>
      <c r="X3230" s="2" t="s">
        <v>64</v>
      </c>
      <c r="Y3230" s="2" t="s">
        <v>65</v>
      </c>
      <c r="Z3230" s="2">
        <v>0</v>
      </c>
      <c r="AA3230" s="2"/>
      <c r="AB3230" s="2"/>
      <c r="AC3230" s="4">
        <f>P3230*U3230/1000000</f>
        <v>0.042347</v>
      </c>
      <c r="AD3230" s="4">
        <f>AC3230*(1-Z3230/100)</f>
        <v>0.042347</v>
      </c>
      <c r="AE3230" s="2" t="s">
        <v>66</v>
      </c>
      <c r="AF3230" s="2" t="s">
        <v>67</v>
      </c>
      <c r="AG3230" s="2"/>
      <c r="AH3230" s="2" t="s">
        <v>69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3920</v>
      </c>
      <c r="B3231" s="2" t="s">
        <v>3913</v>
      </c>
      <c r="C3231" s="2" t="s">
        <v>47</v>
      </c>
      <c r="D3231" s="2" t="s">
        <v>1220</v>
      </c>
      <c r="E3231" s="2" t="s">
        <v>377</v>
      </c>
      <c r="F3231" s="2" t="s">
        <v>228</v>
      </c>
      <c r="G3231" s="2" t="s">
        <v>117</v>
      </c>
      <c r="H3231" s="2" t="s">
        <v>52</v>
      </c>
      <c r="I3231" s="2" t="s">
        <v>53</v>
      </c>
      <c r="J3231" s="2" t="s">
        <v>230</v>
      </c>
      <c r="K3231" s="2" t="s">
        <v>55</v>
      </c>
      <c r="L3231" s="2" t="s">
        <v>51</v>
      </c>
      <c r="M3231" s="2" t="s">
        <v>100</v>
      </c>
      <c r="N3231" s="3">
        <v>24.91</v>
      </c>
      <c r="O3231" s="3" t="s">
        <v>57</v>
      </c>
      <c r="P3231" s="4">
        <f>IF(O3231="吨",N3231*1000,IF(O3231="万立方米",N3231*10000,""))</f>
        <v>24910.0</v>
      </c>
      <c r="Q3231" s="2" t="s">
        <v>58</v>
      </c>
      <c r="R3231" s="2" t="s">
        <v>59</v>
      </c>
      <c r="S3231" s="2" t="s">
        <v>101</v>
      </c>
      <c r="T3231" s="2" t="s">
        <v>75</v>
      </c>
      <c r="U3231" s="4">
        <f>0.12</f>
        <v>0.12</v>
      </c>
      <c r="V3231" s="2" t="s">
        <v>62</v>
      </c>
      <c r="W3231" s="2" t="s">
        <v>102</v>
      </c>
      <c r="X3231" s="2" t="s">
        <v>64</v>
      </c>
      <c r="Y3231" s="2" t="s">
        <v>65</v>
      </c>
      <c r="Z3231" s="2">
        <v>0</v>
      </c>
      <c r="AA3231" s="2"/>
      <c r="AB3231" s="2"/>
      <c r="AC3231" s="4">
        <f>P3231*U3231/1000000</f>
        <v>0.0029892</v>
      </c>
      <c r="AD3231" s="4">
        <f>AC3231*(1-Z3231/100)</f>
        <v>0.0029892</v>
      </c>
      <c r="AE3231" s="2" t="s">
        <v>66</v>
      </c>
      <c r="AF3231" s="2" t="s">
        <v>67</v>
      </c>
      <c r="AG3231" s="2"/>
      <c r="AH3231" s="2" t="s">
        <v>69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3921</v>
      </c>
      <c r="B3232" s="2" t="s">
        <v>3913</v>
      </c>
      <c r="C3232" s="2" t="s">
        <v>47</v>
      </c>
      <c r="D3232" s="2" t="s">
        <v>1220</v>
      </c>
      <c r="E3232" s="2" t="s">
        <v>377</v>
      </c>
      <c r="F3232" s="2" t="s">
        <v>228</v>
      </c>
      <c r="G3232" s="2" t="s">
        <v>117</v>
      </c>
      <c r="H3232" s="2" t="s">
        <v>52</v>
      </c>
      <c r="I3232" s="2" t="s">
        <v>161</v>
      </c>
      <c r="J3232" s="2" t="s">
        <v>180</v>
      </c>
      <c r="K3232" s="2" t="s">
        <v>180</v>
      </c>
      <c r="L3232" s="2" t="s">
        <v>181</v>
      </c>
      <c r="M3232" s="2" t="s">
        <v>56</v>
      </c>
      <c r="N3232" s="3">
        <v>7.889</v>
      </c>
      <c r="O3232" s="3" t="s">
        <v>182</v>
      </c>
      <c r="P3232" s="4">
        <f>IF(O3232="吨",N3232*1000,IF(O3232="万立方米",N3232*10000,""))</f>
        <v>78890.0</v>
      </c>
      <c r="Q3232" s="2" t="s">
        <v>183</v>
      </c>
      <c r="R3232" s="2" t="s">
        <v>184</v>
      </c>
      <c r="S3232" s="2" t="s">
        <v>185</v>
      </c>
      <c r="T3232" s="2" t="s">
        <v>75</v>
      </c>
      <c r="U3232" s="4">
        <f>0.001</f>
        <v>0.001</v>
      </c>
      <c r="V3232" s="2" t="s">
        <v>186</v>
      </c>
      <c r="W3232" s="2" t="s">
        <v>187</v>
      </c>
      <c r="X3232" s="2" t="s">
        <v>64</v>
      </c>
      <c r="Y3232" s="2" t="s">
        <v>65</v>
      </c>
      <c r="Z3232" s="2">
        <v>0</v>
      </c>
      <c r="AA3232" s="2"/>
      <c r="AB3232" s="2"/>
      <c r="AC3232" s="4">
        <f>P3232*U3232/1000000</f>
        <v>7.889e-05</v>
      </c>
      <c r="AD3232" s="4">
        <f>AC3232*(1-Z3232/100)</f>
        <v>7.889e-05</v>
      </c>
      <c r="AE3232" s="2" t="s">
        <v>66</v>
      </c>
      <c r="AF3232" s="2" t="s">
        <v>67</v>
      </c>
      <c r="AG3232" s="2"/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3922</v>
      </c>
      <c r="B3233" s="2" t="s">
        <v>3913</v>
      </c>
      <c r="C3233" s="2" t="s">
        <v>47</v>
      </c>
      <c r="D3233" s="2" t="s">
        <v>1220</v>
      </c>
      <c r="E3233" s="2" t="s">
        <v>377</v>
      </c>
      <c r="F3233" s="2" t="s">
        <v>228</v>
      </c>
      <c r="G3233" s="2" t="s">
        <v>117</v>
      </c>
      <c r="H3233" s="2" t="s">
        <v>52</v>
      </c>
      <c r="I3233" s="2" t="s">
        <v>161</v>
      </c>
      <c r="J3233" s="2" t="s">
        <v>180</v>
      </c>
      <c r="K3233" s="2" t="s">
        <v>180</v>
      </c>
      <c r="L3233" s="2" t="s">
        <v>181</v>
      </c>
      <c r="M3233" s="2" t="s">
        <v>73</v>
      </c>
      <c r="N3233" s="3">
        <v>7.889</v>
      </c>
      <c r="O3233" s="3" t="s">
        <v>182</v>
      </c>
      <c r="P3233" s="4">
        <f>IF(O3233="吨",N3233*1000,IF(O3233="万立方米",N3233*10000,""))</f>
        <v>78890.0</v>
      </c>
      <c r="Q3233" s="2" t="s">
        <v>183</v>
      </c>
      <c r="R3233" s="2" t="s">
        <v>184</v>
      </c>
      <c r="S3233" s="2" t="s">
        <v>189</v>
      </c>
      <c r="T3233" s="2" t="s">
        <v>75</v>
      </c>
      <c r="U3233" s="4">
        <f>0.35</f>
        <v>0.35</v>
      </c>
      <c r="V3233" s="2" t="s">
        <v>186</v>
      </c>
      <c r="W3233" s="2" t="s">
        <v>190</v>
      </c>
      <c r="X3233" s="2" t="s">
        <v>64</v>
      </c>
      <c r="Y3233" s="2" t="s">
        <v>65</v>
      </c>
      <c r="Z3233" s="2">
        <v>0</v>
      </c>
      <c r="AA3233" s="2"/>
      <c r="AB3233" s="2"/>
      <c r="AC3233" s="4">
        <f>P3233*U3233/1000000</f>
        <v>0.0276115</v>
      </c>
      <c r="AD3233" s="4">
        <f>AC3233*(1-Z3233/100)</f>
        <v>0.0276115</v>
      </c>
      <c r="AE3233" s="2" t="s">
        <v>66</v>
      </c>
      <c r="AF3233" s="2" t="s">
        <v>67</v>
      </c>
      <c r="AG3233" s="2"/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3923</v>
      </c>
      <c r="B3234" s="2" t="s">
        <v>3913</v>
      </c>
      <c r="C3234" s="2" t="s">
        <v>47</v>
      </c>
      <c r="D3234" s="2" t="s">
        <v>1220</v>
      </c>
      <c r="E3234" s="2" t="s">
        <v>377</v>
      </c>
      <c r="F3234" s="2" t="s">
        <v>228</v>
      </c>
      <c r="G3234" s="2" t="s">
        <v>117</v>
      </c>
      <c r="H3234" s="2" t="s">
        <v>52</v>
      </c>
      <c r="I3234" s="2" t="s">
        <v>161</v>
      </c>
      <c r="J3234" s="2" t="s">
        <v>180</v>
      </c>
      <c r="K3234" s="2" t="s">
        <v>180</v>
      </c>
      <c r="L3234" s="2" t="s">
        <v>181</v>
      </c>
      <c r="M3234" s="2" t="s">
        <v>78</v>
      </c>
      <c r="N3234" s="3">
        <v>7.889</v>
      </c>
      <c r="O3234" s="3" t="s">
        <v>182</v>
      </c>
      <c r="P3234" s="4">
        <f>IF(O3234="吨",N3234*1000,IF(O3234="万立方米",N3234*10000,""))</f>
        <v>78890.0</v>
      </c>
      <c r="Q3234" s="2" t="s">
        <v>183</v>
      </c>
      <c r="R3234" s="2" t="s">
        <v>184</v>
      </c>
      <c r="S3234" s="2" t="s">
        <v>192</v>
      </c>
      <c r="T3234" s="2" t="s">
        <v>75</v>
      </c>
      <c r="U3234" s="4">
        <f>1.2</f>
        <v>1.2</v>
      </c>
      <c r="V3234" s="2" t="s">
        <v>186</v>
      </c>
      <c r="W3234" s="2" t="s">
        <v>193</v>
      </c>
      <c r="X3234" s="2" t="s">
        <v>64</v>
      </c>
      <c r="Y3234" s="2" t="s">
        <v>65</v>
      </c>
      <c r="Z3234" s="2">
        <v>0</v>
      </c>
      <c r="AA3234" s="2"/>
      <c r="AB3234" s="2"/>
      <c r="AC3234" s="4">
        <f>P3234*U3234/1000000</f>
        <v>0.094668</v>
      </c>
      <c r="AD3234" s="4">
        <f>AC3234*(1-Z3234/100)</f>
        <v>0.094668</v>
      </c>
      <c r="AE3234" s="2" t="s">
        <v>66</v>
      </c>
      <c r="AF3234" s="2" t="s">
        <v>67</v>
      </c>
      <c r="AG3234" s="2"/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3924</v>
      </c>
      <c r="B3235" s="2" t="s">
        <v>3913</v>
      </c>
      <c r="C3235" s="2" t="s">
        <v>47</v>
      </c>
      <c r="D3235" s="2" t="s">
        <v>1220</v>
      </c>
      <c r="E3235" s="2" t="s">
        <v>377</v>
      </c>
      <c r="F3235" s="2" t="s">
        <v>228</v>
      </c>
      <c r="G3235" s="2" t="s">
        <v>117</v>
      </c>
      <c r="H3235" s="2" t="s">
        <v>52</v>
      </c>
      <c r="I3235" s="2" t="s">
        <v>161</v>
      </c>
      <c r="J3235" s="2" t="s">
        <v>180</v>
      </c>
      <c r="K3235" s="2" t="s">
        <v>180</v>
      </c>
      <c r="L3235" s="2" t="s">
        <v>181</v>
      </c>
      <c r="M3235" s="2" t="s">
        <v>82</v>
      </c>
      <c r="N3235" s="3">
        <v>7.889</v>
      </c>
      <c r="O3235" s="3" t="s">
        <v>182</v>
      </c>
      <c r="P3235" s="4">
        <f>IF(O3235="吨",N3235*1000,IF(O3235="万立方米",N3235*10000,""))</f>
        <v>78890.0</v>
      </c>
      <c r="Q3235" s="2" t="s">
        <v>183</v>
      </c>
      <c r="R3235" s="2" t="s">
        <v>184</v>
      </c>
      <c r="S3235" s="2" t="s">
        <v>195</v>
      </c>
      <c r="T3235" s="2" t="s">
        <v>75</v>
      </c>
      <c r="U3235" s="4">
        <f>0.002</f>
        <v>0.002</v>
      </c>
      <c r="V3235" s="2" t="s">
        <v>186</v>
      </c>
      <c r="W3235" s="2" t="s">
        <v>196</v>
      </c>
      <c r="X3235" s="2" t="s">
        <v>64</v>
      </c>
      <c r="Y3235" s="2" t="s">
        <v>65</v>
      </c>
      <c r="Z3235" s="2">
        <v>0</v>
      </c>
      <c r="AA3235" s="2"/>
      <c r="AB3235" s="2"/>
      <c r="AC3235" s="4">
        <f>P3235*U3235/1000000</f>
        <v>0.00015778</v>
      </c>
      <c r="AD3235" s="4">
        <f>AC3235*(1-Z3235/100)</f>
        <v>0.00015778</v>
      </c>
      <c r="AE3235" s="2" t="s">
        <v>66</v>
      </c>
      <c r="AF3235" s="2" t="s">
        <v>67</v>
      </c>
      <c r="AG3235" s="2"/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3925</v>
      </c>
      <c r="B3236" s="2" t="s">
        <v>3913</v>
      </c>
      <c r="C3236" s="2" t="s">
        <v>47</v>
      </c>
      <c r="D3236" s="2" t="s">
        <v>1220</v>
      </c>
      <c r="E3236" s="2" t="s">
        <v>377</v>
      </c>
      <c r="F3236" s="2" t="s">
        <v>228</v>
      </c>
      <c r="G3236" s="2" t="s">
        <v>117</v>
      </c>
      <c r="H3236" s="2" t="s">
        <v>52</v>
      </c>
      <c r="I3236" s="2" t="s">
        <v>161</v>
      </c>
      <c r="J3236" s="2" t="s">
        <v>180</v>
      </c>
      <c r="K3236" s="2" t="s">
        <v>180</v>
      </c>
      <c r="L3236" s="2" t="s">
        <v>181</v>
      </c>
      <c r="M3236" s="2" t="s">
        <v>86</v>
      </c>
      <c r="N3236" s="3">
        <v>7.889</v>
      </c>
      <c r="O3236" s="3" t="s">
        <v>182</v>
      </c>
      <c r="P3236" s="4">
        <f>IF(O3236="吨",N3236*1000,IF(O3236="万立方米",N3236*10000,""))</f>
        <v>78890.0</v>
      </c>
      <c r="Q3236" s="2" t="s">
        <v>183</v>
      </c>
      <c r="R3236" s="2" t="s">
        <v>184</v>
      </c>
      <c r="S3236" s="2" t="s">
        <v>198</v>
      </c>
      <c r="T3236" s="2" t="s">
        <v>75</v>
      </c>
      <c r="U3236" s="4">
        <f>0.01</f>
        <v>0.01</v>
      </c>
      <c r="V3236" s="2" t="s">
        <v>186</v>
      </c>
      <c r="W3236" s="2" t="s">
        <v>199</v>
      </c>
      <c r="X3236" s="2" t="s">
        <v>64</v>
      </c>
      <c r="Y3236" s="2" t="s">
        <v>65</v>
      </c>
      <c r="Z3236" s="2">
        <v>0</v>
      </c>
      <c r="AA3236" s="2"/>
      <c r="AB3236" s="2"/>
      <c r="AC3236" s="4">
        <f>P3236*U3236/1000000</f>
        <v>0.0007888999999999999</v>
      </c>
      <c r="AD3236" s="4">
        <f>AC3237*(1-AA3236/100)+(AC3236-AC3237)*(1-AB3236/100)</f>
        <v>0.0007888999999999999</v>
      </c>
      <c r="AE3236" s="2" t="s">
        <v>66</v>
      </c>
      <c r="AF3236" s="2" t="s">
        <v>67</v>
      </c>
      <c r="AG3236" s="2"/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3926</v>
      </c>
      <c r="B3237" s="2" t="s">
        <v>3913</v>
      </c>
      <c r="C3237" s="2" t="s">
        <v>47</v>
      </c>
      <c r="D3237" s="2" t="s">
        <v>1220</v>
      </c>
      <c r="E3237" s="2" t="s">
        <v>377</v>
      </c>
      <c r="F3237" s="2" t="s">
        <v>228</v>
      </c>
      <c r="G3237" s="2" t="s">
        <v>117</v>
      </c>
      <c r="H3237" s="2" t="s">
        <v>52</v>
      </c>
      <c r="I3237" s="2" t="s">
        <v>161</v>
      </c>
      <c r="J3237" s="2" t="s">
        <v>180</v>
      </c>
      <c r="K3237" s="2" t="s">
        <v>180</v>
      </c>
      <c r="L3237" s="2" t="s">
        <v>181</v>
      </c>
      <c r="M3237" s="2" t="s">
        <v>91</v>
      </c>
      <c r="N3237" s="3">
        <v>7.889</v>
      </c>
      <c r="O3237" s="3" t="s">
        <v>182</v>
      </c>
      <c r="P3237" s="4">
        <f>IF(O3237="吨",N3237*1000,IF(O3237="万立方米",N3237*10000,""))</f>
        <v>78890.0</v>
      </c>
      <c r="Q3237" s="2" t="s">
        <v>183</v>
      </c>
      <c r="R3237" s="2" t="s">
        <v>184</v>
      </c>
      <c r="S3237" s="2" t="s">
        <v>201</v>
      </c>
      <c r="T3237" s="2" t="s">
        <v>75</v>
      </c>
      <c r="U3237" s="4">
        <f>0.005</f>
        <v>0.005</v>
      </c>
      <c r="V3237" s="2" t="s">
        <v>186</v>
      </c>
      <c r="W3237" s="2" t="s">
        <v>202</v>
      </c>
      <c r="X3237" s="2" t="s">
        <v>64</v>
      </c>
      <c r="Y3237" s="2" t="s">
        <v>65</v>
      </c>
      <c r="Z3237" s="2">
        <v>0</v>
      </c>
      <c r="AA3237" s="2"/>
      <c r="AB3237" s="2"/>
      <c r="AC3237" s="4">
        <f>P3237*U3237/1000000</f>
        <v>0.00039444999999999997</v>
      </c>
      <c r="AD3237" s="4">
        <f>AC3237*(1-Z3237/100)</f>
        <v>0.00039444999999999997</v>
      </c>
      <c r="AE3237" s="2" t="s">
        <v>66</v>
      </c>
      <c r="AF3237" s="2" t="s">
        <v>67</v>
      </c>
      <c r="AG3237" s="2"/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3927</v>
      </c>
      <c r="B3238" s="2" t="s">
        <v>3913</v>
      </c>
      <c r="C3238" s="2" t="s">
        <v>47</v>
      </c>
      <c r="D3238" s="2" t="s">
        <v>1220</v>
      </c>
      <c r="E3238" s="2" t="s">
        <v>377</v>
      </c>
      <c r="F3238" s="2" t="s">
        <v>228</v>
      </c>
      <c r="G3238" s="2" t="s">
        <v>117</v>
      </c>
      <c r="H3238" s="2" t="s">
        <v>52</v>
      </c>
      <c r="I3238" s="2" t="s">
        <v>161</v>
      </c>
      <c r="J3238" s="2" t="s">
        <v>180</v>
      </c>
      <c r="K3238" s="2" t="s">
        <v>180</v>
      </c>
      <c r="L3238" s="2" t="s">
        <v>181</v>
      </c>
      <c r="M3238" s="2" t="s">
        <v>95</v>
      </c>
      <c r="N3238" s="3">
        <v>7.889</v>
      </c>
      <c r="O3238" s="3" t="s">
        <v>182</v>
      </c>
      <c r="P3238" s="4">
        <f>IF(O3238="吨",N3238*1000,IF(O3238="万立方米",N3238*10000,""))</f>
        <v>78890.0</v>
      </c>
      <c r="Q3238" s="2" t="s">
        <v>183</v>
      </c>
      <c r="R3238" s="2" t="s">
        <v>184</v>
      </c>
      <c r="S3238" s="2" t="s">
        <v>204</v>
      </c>
      <c r="T3238" s="2" t="s">
        <v>75</v>
      </c>
      <c r="U3238" s="4">
        <f>0.005</f>
        <v>0.005</v>
      </c>
      <c r="V3238" s="2" t="s">
        <v>186</v>
      </c>
      <c r="W3238" s="2" t="s">
        <v>205</v>
      </c>
      <c r="X3238" s="2" t="s">
        <v>64</v>
      </c>
      <c r="Y3238" s="2" t="s">
        <v>65</v>
      </c>
      <c r="Z3238" s="2">
        <v>0</v>
      </c>
      <c r="AA3238" s="2"/>
      <c r="AB3238" s="2"/>
      <c r="AC3238" s="4">
        <f>P3238*U3238/1000000</f>
        <v>0.00039444999999999997</v>
      </c>
      <c r="AD3238" s="4">
        <f>AC3238*(1-Z3238/100)</f>
        <v>0.00039444999999999997</v>
      </c>
      <c r="AE3238" s="2" t="s">
        <v>66</v>
      </c>
      <c r="AF3238" s="2" t="s">
        <v>67</v>
      </c>
      <c r="AG3238" s="2"/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3928</v>
      </c>
      <c r="B3239" s="2" t="s">
        <v>3913</v>
      </c>
      <c r="C3239" s="2" t="s">
        <v>47</v>
      </c>
      <c r="D3239" s="2" t="s">
        <v>1220</v>
      </c>
      <c r="E3239" s="2" t="s">
        <v>377</v>
      </c>
      <c r="F3239" s="2" t="s">
        <v>228</v>
      </c>
      <c r="G3239" s="2" t="s">
        <v>117</v>
      </c>
      <c r="H3239" s="2" t="s">
        <v>52</v>
      </c>
      <c r="I3239" s="2" t="s">
        <v>161</v>
      </c>
      <c r="J3239" s="2" t="s">
        <v>180</v>
      </c>
      <c r="K3239" s="2" t="s">
        <v>180</v>
      </c>
      <c r="L3239" s="2" t="s">
        <v>181</v>
      </c>
      <c r="M3239" s="2" t="s">
        <v>100</v>
      </c>
      <c r="N3239" s="3">
        <v>7.889</v>
      </c>
      <c r="O3239" s="3" t="s">
        <v>182</v>
      </c>
      <c r="P3239" s="4">
        <f>IF(O3239="吨",N3239*1000,IF(O3239="万立方米",N3239*10000,""))</f>
        <v>78890.0</v>
      </c>
      <c r="Q3239" s="2" t="s">
        <v>183</v>
      </c>
      <c r="R3239" s="2" t="s">
        <v>184</v>
      </c>
      <c r="S3239" s="2" t="s">
        <v>207</v>
      </c>
      <c r="T3239" s="2" t="s">
        <v>75</v>
      </c>
      <c r="U3239" s="4">
        <f>0.02</f>
        <v>0.02</v>
      </c>
      <c r="V3239" s="2" t="s">
        <v>186</v>
      </c>
      <c r="W3239" s="2" t="s">
        <v>208</v>
      </c>
      <c r="X3239" s="2" t="s">
        <v>64</v>
      </c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/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3929</v>
      </c>
      <c r="B3240" s="2" t="s">
        <v>3913</v>
      </c>
      <c r="C3240" s="2" t="s">
        <v>47</v>
      </c>
      <c r="D3240" s="2" t="s">
        <v>1220</v>
      </c>
      <c r="E3240" s="2" t="s">
        <v>377</v>
      </c>
      <c r="F3240" s="2" t="s">
        <v>228</v>
      </c>
      <c r="G3240" s="2" t="s">
        <v>117</v>
      </c>
      <c r="H3240" s="2" t="s">
        <v>52</v>
      </c>
      <c r="I3240" s="2"/>
      <c r="J3240" s="2"/>
      <c r="K3240" s="2"/>
      <c r="L3240" s="2"/>
      <c r="M3240" s="2" t="s">
        <v>104</v>
      </c>
      <c r="N3240" s="3"/>
      <c r="O3240" s="3"/>
      <c r="P3240" s="4">
        <v>0.0</v>
      </c>
      <c r="Q3240" s="2" t="s">
        <v>105</v>
      </c>
      <c r="R3240" s="2" t="s">
        <v>106</v>
      </c>
      <c r="S3240" s="2" t="s">
        <v>107</v>
      </c>
      <c r="T3240" s="2" t="s">
        <v>108</v>
      </c>
      <c r="U3240" s="4">
        <f>0.0</f>
        <v>0.0</v>
      </c>
      <c r="V3240" s="2" t="s">
        <v>109</v>
      </c>
      <c r="W3240" s="2" t="s">
        <v>110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134</v>
      </c>
      <c r="AH3240" s="2" t="s">
        <v>69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3930</v>
      </c>
      <c r="B3241" s="2" t="s">
        <v>3931</v>
      </c>
      <c r="C3241" s="2" t="s">
        <v>47</v>
      </c>
      <c r="D3241" s="2" t="s">
        <v>3932</v>
      </c>
      <c r="E3241" s="2" t="s">
        <v>412</v>
      </c>
      <c r="F3241" s="2" t="s">
        <v>178</v>
      </c>
      <c r="G3241" s="2" t="s">
        <v>181</v>
      </c>
      <c r="H3241" s="2" t="s">
        <v>138</v>
      </c>
      <c r="I3241" s="2" t="s">
        <v>53</v>
      </c>
      <c r="J3241" s="2" t="s">
        <v>180</v>
      </c>
      <c r="K3241" s="2" t="s">
        <v>180</v>
      </c>
      <c r="L3241" s="2" t="s">
        <v>181</v>
      </c>
      <c r="M3241" s="2" t="s">
        <v>56</v>
      </c>
      <c r="N3241" s="3">
        <v>41533</v>
      </c>
      <c r="O3241" s="3" t="s">
        <v>182</v>
      </c>
      <c r="P3241" s="4">
        <f>IF(O3241="吨",N3241*1000,IF(O3241="万立方米",N3241*10000,""))</f>
        <v>415330000.0</v>
      </c>
      <c r="Q3241" s="2" t="s">
        <v>183</v>
      </c>
      <c r="R3241" s="2" t="s">
        <v>184</v>
      </c>
      <c r="S3241" s="2" t="s">
        <v>185</v>
      </c>
      <c r="T3241" s="2" t="s">
        <v>75</v>
      </c>
      <c r="U3241" s="4">
        <f>0.001</f>
        <v>0.001</v>
      </c>
      <c r="V3241" s="2" t="s">
        <v>186</v>
      </c>
      <c r="W3241" s="2" t="s">
        <v>187</v>
      </c>
      <c r="X3241" s="2" t="s">
        <v>64</v>
      </c>
      <c r="Y3241" s="2" t="s">
        <v>65</v>
      </c>
      <c r="Z3241" s="2">
        <v>0</v>
      </c>
      <c r="AA3241" s="2"/>
      <c r="AB3241" s="2"/>
      <c r="AC3241" s="4">
        <f>P3241*U3241/1000000</f>
        <v>0.41533</v>
      </c>
      <c r="AD3241" s="4">
        <f>AC3241*(1-Z3241/100)</f>
        <v>0.41533</v>
      </c>
      <c r="AE3241" s="2" t="s">
        <v>66</v>
      </c>
      <c r="AF3241" s="2" t="s">
        <v>67</v>
      </c>
      <c r="AG3241" s="2" t="s">
        <v>68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3933</v>
      </c>
      <c r="B3242" s="2" t="s">
        <v>3931</v>
      </c>
      <c r="C3242" s="2" t="s">
        <v>47</v>
      </c>
      <c r="D3242" s="2" t="s">
        <v>3932</v>
      </c>
      <c r="E3242" s="2" t="s">
        <v>412</v>
      </c>
      <c r="F3242" s="2" t="s">
        <v>178</v>
      </c>
      <c r="G3242" s="2" t="s">
        <v>181</v>
      </c>
      <c r="H3242" s="2" t="s">
        <v>138</v>
      </c>
      <c r="I3242" s="2" t="s">
        <v>53</v>
      </c>
      <c r="J3242" s="2" t="s">
        <v>180</v>
      </c>
      <c r="K3242" s="2" t="s">
        <v>180</v>
      </c>
      <c r="L3242" s="2" t="s">
        <v>181</v>
      </c>
      <c r="M3242" s="2" t="s">
        <v>73</v>
      </c>
      <c r="N3242" s="3">
        <v>41533</v>
      </c>
      <c r="O3242" s="3" t="s">
        <v>182</v>
      </c>
      <c r="P3242" s="4">
        <f>IF(O3242="吨",N3242*1000,IF(O3242="万立方米",N3242*10000,""))</f>
        <v>415330000.0</v>
      </c>
      <c r="Q3242" s="2" t="s">
        <v>183</v>
      </c>
      <c r="R3242" s="2" t="s">
        <v>184</v>
      </c>
      <c r="S3242" s="2" t="s">
        <v>189</v>
      </c>
      <c r="T3242" s="2" t="s">
        <v>75</v>
      </c>
      <c r="U3242" s="4">
        <f>0.35</f>
        <v>0.35</v>
      </c>
      <c r="V3242" s="2" t="s">
        <v>186</v>
      </c>
      <c r="W3242" s="2" t="s">
        <v>190</v>
      </c>
      <c r="X3242" s="2" t="s">
        <v>64</v>
      </c>
      <c r="Y3242" s="2" t="s">
        <v>65</v>
      </c>
      <c r="Z3242" s="2">
        <v>0</v>
      </c>
      <c r="AA3242" s="2"/>
      <c r="AB3242" s="2"/>
      <c r="AC3242" s="4">
        <f>P3242*U3242/1000000</f>
        <v>145.3655</v>
      </c>
      <c r="AD3242" s="4">
        <f>AC3242*(1-Z3242/100)</f>
        <v>145.3655</v>
      </c>
      <c r="AE3242" s="2" t="s">
        <v>66</v>
      </c>
      <c r="AF3242" s="2" t="s">
        <v>67</v>
      </c>
      <c r="AG3242" s="2" t="s">
        <v>68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3934</v>
      </c>
      <c r="B3243" s="2" t="s">
        <v>3931</v>
      </c>
      <c r="C3243" s="2" t="s">
        <v>47</v>
      </c>
      <c r="D3243" s="2" t="s">
        <v>3932</v>
      </c>
      <c r="E3243" s="2" t="s">
        <v>412</v>
      </c>
      <c r="F3243" s="2" t="s">
        <v>178</v>
      </c>
      <c r="G3243" s="2" t="s">
        <v>181</v>
      </c>
      <c r="H3243" s="2" t="s">
        <v>138</v>
      </c>
      <c r="I3243" s="2" t="s">
        <v>53</v>
      </c>
      <c r="J3243" s="2" t="s">
        <v>180</v>
      </c>
      <c r="K3243" s="2" t="s">
        <v>180</v>
      </c>
      <c r="L3243" s="2" t="s">
        <v>181</v>
      </c>
      <c r="M3243" s="2" t="s">
        <v>78</v>
      </c>
      <c r="N3243" s="3">
        <v>41533</v>
      </c>
      <c r="O3243" s="3" t="s">
        <v>182</v>
      </c>
      <c r="P3243" s="4">
        <f>IF(O3243="吨",N3243*1000,IF(O3243="万立方米",N3243*10000,""))</f>
        <v>415330000.0</v>
      </c>
      <c r="Q3243" s="2" t="s">
        <v>183</v>
      </c>
      <c r="R3243" s="2" t="s">
        <v>184</v>
      </c>
      <c r="S3243" s="2" t="s">
        <v>192</v>
      </c>
      <c r="T3243" s="2" t="s">
        <v>75</v>
      </c>
      <c r="U3243" s="4">
        <f>1.2</f>
        <v>1.2</v>
      </c>
      <c r="V3243" s="2" t="s">
        <v>186</v>
      </c>
      <c r="W3243" s="2" t="s">
        <v>193</v>
      </c>
      <c r="X3243" s="2" t="s">
        <v>64</v>
      </c>
      <c r="Y3243" s="2" t="s">
        <v>65</v>
      </c>
      <c r="Z3243" s="2">
        <v>0</v>
      </c>
      <c r="AA3243" s="2"/>
      <c r="AB3243" s="2"/>
      <c r="AC3243" s="4">
        <f>P3243*U3243/1000000</f>
        <v>498.396</v>
      </c>
      <c r="AD3243" s="4">
        <f>AC3243*(1-Z3243/100)</f>
        <v>498.396</v>
      </c>
      <c r="AE3243" s="2" t="s">
        <v>66</v>
      </c>
      <c r="AF3243" s="2" t="s">
        <v>67</v>
      </c>
      <c r="AG3243" s="2" t="s">
        <v>68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3935</v>
      </c>
      <c r="B3244" s="2" t="s">
        <v>3931</v>
      </c>
      <c r="C3244" s="2" t="s">
        <v>47</v>
      </c>
      <c r="D3244" s="2" t="s">
        <v>3932</v>
      </c>
      <c r="E3244" s="2" t="s">
        <v>412</v>
      </c>
      <c r="F3244" s="2" t="s">
        <v>178</v>
      </c>
      <c r="G3244" s="2" t="s">
        <v>181</v>
      </c>
      <c r="H3244" s="2" t="s">
        <v>138</v>
      </c>
      <c r="I3244" s="2" t="s">
        <v>53</v>
      </c>
      <c r="J3244" s="2" t="s">
        <v>180</v>
      </c>
      <c r="K3244" s="2" t="s">
        <v>180</v>
      </c>
      <c r="L3244" s="2" t="s">
        <v>181</v>
      </c>
      <c r="M3244" s="2" t="s">
        <v>82</v>
      </c>
      <c r="N3244" s="3">
        <v>41533</v>
      </c>
      <c r="O3244" s="3" t="s">
        <v>182</v>
      </c>
      <c r="P3244" s="4">
        <f>IF(O3244="吨",N3244*1000,IF(O3244="万立方米",N3244*10000,""))</f>
        <v>415330000.0</v>
      </c>
      <c r="Q3244" s="2" t="s">
        <v>183</v>
      </c>
      <c r="R3244" s="2" t="s">
        <v>184</v>
      </c>
      <c r="S3244" s="2" t="s">
        <v>195</v>
      </c>
      <c r="T3244" s="2" t="s">
        <v>75</v>
      </c>
      <c r="U3244" s="4">
        <f>0.002</f>
        <v>0.002</v>
      </c>
      <c r="V3244" s="2" t="s">
        <v>186</v>
      </c>
      <c r="W3244" s="2" t="s">
        <v>196</v>
      </c>
      <c r="X3244" s="2" t="s">
        <v>64</v>
      </c>
      <c r="Y3244" s="2" t="s">
        <v>65</v>
      </c>
      <c r="Z3244" s="2">
        <v>0</v>
      </c>
      <c r="AA3244" s="2"/>
      <c r="AB3244" s="2"/>
      <c r="AC3244" s="4">
        <f>P3244*U3244/1000000</f>
        <v>0.83066</v>
      </c>
      <c r="AD3244" s="4">
        <f>AC3244*(1-Z3244/100)</f>
        <v>0.83066</v>
      </c>
      <c r="AE3244" s="2" t="s">
        <v>66</v>
      </c>
      <c r="AF3244" s="2" t="s">
        <v>67</v>
      </c>
      <c r="AG3244" s="2" t="s">
        <v>68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3936</v>
      </c>
      <c r="B3245" s="2" t="s">
        <v>3931</v>
      </c>
      <c r="C3245" s="2" t="s">
        <v>47</v>
      </c>
      <c r="D3245" s="2" t="s">
        <v>3932</v>
      </c>
      <c r="E3245" s="2" t="s">
        <v>412</v>
      </c>
      <c r="F3245" s="2" t="s">
        <v>178</v>
      </c>
      <c r="G3245" s="2" t="s">
        <v>181</v>
      </c>
      <c r="H3245" s="2" t="s">
        <v>138</v>
      </c>
      <c r="I3245" s="2" t="s">
        <v>53</v>
      </c>
      <c r="J3245" s="2" t="s">
        <v>180</v>
      </c>
      <c r="K3245" s="2" t="s">
        <v>180</v>
      </c>
      <c r="L3245" s="2" t="s">
        <v>181</v>
      </c>
      <c r="M3245" s="2" t="s">
        <v>86</v>
      </c>
      <c r="N3245" s="3">
        <v>41533</v>
      </c>
      <c r="O3245" s="3" t="s">
        <v>182</v>
      </c>
      <c r="P3245" s="4">
        <f>IF(O3245="吨",N3245*1000,IF(O3245="万立方米",N3245*10000,""))</f>
        <v>415330000.0</v>
      </c>
      <c r="Q3245" s="2" t="s">
        <v>183</v>
      </c>
      <c r="R3245" s="2" t="s">
        <v>184</v>
      </c>
      <c r="S3245" s="2" t="s">
        <v>198</v>
      </c>
      <c r="T3245" s="2" t="s">
        <v>75</v>
      </c>
      <c r="U3245" s="4">
        <f>0.01</f>
        <v>0.01</v>
      </c>
      <c r="V3245" s="2" t="s">
        <v>186</v>
      </c>
      <c r="W3245" s="2" t="s">
        <v>199</v>
      </c>
      <c r="X3245" s="2" t="s">
        <v>64</v>
      </c>
      <c r="Y3245" s="2" t="s">
        <v>65</v>
      </c>
      <c r="Z3245" s="2">
        <v>0</v>
      </c>
      <c r="AA3245" s="2"/>
      <c r="AB3245" s="2"/>
      <c r="AC3245" s="4">
        <f>P3245*U3245/1000000</f>
        <v>4.1533</v>
      </c>
      <c r="AD3245" s="4">
        <f>AC3246*(1-AA3245/100)+(AC3245-AC3246)*(1-AB3245/100)</f>
        <v>4.1533</v>
      </c>
      <c r="AE3245" s="2" t="s">
        <v>66</v>
      </c>
      <c r="AF3245" s="2" t="s">
        <v>67</v>
      </c>
      <c r="AG3245" s="2" t="s">
        <v>68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3937</v>
      </c>
      <c r="B3246" s="2" t="s">
        <v>3931</v>
      </c>
      <c r="C3246" s="2" t="s">
        <v>47</v>
      </c>
      <c r="D3246" s="2" t="s">
        <v>3932</v>
      </c>
      <c r="E3246" s="2" t="s">
        <v>412</v>
      </c>
      <c r="F3246" s="2" t="s">
        <v>178</v>
      </c>
      <c r="G3246" s="2" t="s">
        <v>181</v>
      </c>
      <c r="H3246" s="2" t="s">
        <v>138</v>
      </c>
      <c r="I3246" s="2" t="s">
        <v>53</v>
      </c>
      <c r="J3246" s="2" t="s">
        <v>180</v>
      </c>
      <c r="K3246" s="2" t="s">
        <v>180</v>
      </c>
      <c r="L3246" s="2" t="s">
        <v>181</v>
      </c>
      <c r="M3246" s="2" t="s">
        <v>91</v>
      </c>
      <c r="N3246" s="3">
        <v>41533</v>
      </c>
      <c r="O3246" s="3" t="s">
        <v>182</v>
      </c>
      <c r="P3246" s="4">
        <f>IF(O3246="吨",N3246*1000,IF(O3246="万立方米",N3246*10000,""))</f>
        <v>415330000.0</v>
      </c>
      <c r="Q3246" s="2" t="s">
        <v>183</v>
      </c>
      <c r="R3246" s="2" t="s">
        <v>184</v>
      </c>
      <c r="S3246" s="2" t="s">
        <v>201</v>
      </c>
      <c r="T3246" s="2" t="s">
        <v>75</v>
      </c>
      <c r="U3246" s="4">
        <f>0.005</f>
        <v>0.005</v>
      </c>
      <c r="V3246" s="2" t="s">
        <v>186</v>
      </c>
      <c r="W3246" s="2" t="s">
        <v>202</v>
      </c>
      <c r="X3246" s="2" t="s">
        <v>64</v>
      </c>
      <c r="Y3246" s="2" t="s">
        <v>65</v>
      </c>
      <c r="Z3246" s="2">
        <v>0</v>
      </c>
      <c r="AA3246" s="2"/>
      <c r="AB3246" s="2"/>
      <c r="AC3246" s="4">
        <f>P3246*U3246/1000000</f>
        <v>2.07665</v>
      </c>
      <c r="AD3246" s="4">
        <f>AC3246*(1-Z3246/100)</f>
        <v>2.07665</v>
      </c>
      <c r="AE3246" s="2" t="s">
        <v>66</v>
      </c>
      <c r="AF3246" s="2" t="s">
        <v>67</v>
      </c>
      <c r="AG3246" s="2" t="s">
        <v>68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3938</v>
      </c>
      <c r="B3247" s="2" t="s">
        <v>3931</v>
      </c>
      <c r="C3247" s="2" t="s">
        <v>47</v>
      </c>
      <c r="D3247" s="2" t="s">
        <v>3932</v>
      </c>
      <c r="E3247" s="2" t="s">
        <v>412</v>
      </c>
      <c r="F3247" s="2" t="s">
        <v>178</v>
      </c>
      <c r="G3247" s="2" t="s">
        <v>181</v>
      </c>
      <c r="H3247" s="2" t="s">
        <v>138</v>
      </c>
      <c r="I3247" s="2" t="s">
        <v>53</v>
      </c>
      <c r="J3247" s="2" t="s">
        <v>180</v>
      </c>
      <c r="K3247" s="2" t="s">
        <v>180</v>
      </c>
      <c r="L3247" s="2" t="s">
        <v>181</v>
      </c>
      <c r="M3247" s="2" t="s">
        <v>95</v>
      </c>
      <c r="N3247" s="3">
        <v>41533</v>
      </c>
      <c r="O3247" s="3" t="s">
        <v>182</v>
      </c>
      <c r="P3247" s="4">
        <f>IF(O3247="吨",N3247*1000,IF(O3247="万立方米",N3247*10000,""))</f>
        <v>415330000.0</v>
      </c>
      <c r="Q3247" s="2" t="s">
        <v>183</v>
      </c>
      <c r="R3247" s="2" t="s">
        <v>184</v>
      </c>
      <c r="S3247" s="2" t="s">
        <v>204</v>
      </c>
      <c r="T3247" s="2" t="s">
        <v>75</v>
      </c>
      <c r="U3247" s="4">
        <f>0.005</f>
        <v>0.005</v>
      </c>
      <c r="V3247" s="2" t="s">
        <v>186</v>
      </c>
      <c r="W3247" s="2" t="s">
        <v>205</v>
      </c>
      <c r="X3247" s="2" t="s">
        <v>64</v>
      </c>
      <c r="Y3247" s="2" t="s">
        <v>65</v>
      </c>
      <c r="Z3247" s="2">
        <v>0</v>
      </c>
      <c r="AA3247" s="2"/>
      <c r="AB3247" s="2"/>
      <c r="AC3247" s="4">
        <f>P3247*U3247/1000000</f>
        <v>2.07665</v>
      </c>
      <c r="AD3247" s="4">
        <f>AC3247*(1-Z3247/100)</f>
        <v>2.07665</v>
      </c>
      <c r="AE3247" s="2" t="s">
        <v>66</v>
      </c>
      <c r="AF3247" s="2" t="s">
        <v>67</v>
      </c>
      <c r="AG3247" s="2" t="s">
        <v>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3939</v>
      </c>
      <c r="B3248" s="2" t="s">
        <v>3931</v>
      </c>
      <c r="C3248" s="2" t="s">
        <v>47</v>
      </c>
      <c r="D3248" s="2" t="s">
        <v>3932</v>
      </c>
      <c r="E3248" s="2" t="s">
        <v>412</v>
      </c>
      <c r="F3248" s="2" t="s">
        <v>178</v>
      </c>
      <c r="G3248" s="2" t="s">
        <v>181</v>
      </c>
      <c r="H3248" s="2" t="s">
        <v>138</v>
      </c>
      <c r="I3248" s="2" t="s">
        <v>53</v>
      </c>
      <c r="J3248" s="2" t="s">
        <v>180</v>
      </c>
      <c r="K3248" s="2" t="s">
        <v>180</v>
      </c>
      <c r="L3248" s="2" t="s">
        <v>181</v>
      </c>
      <c r="M3248" s="2" t="s">
        <v>100</v>
      </c>
      <c r="N3248" s="3">
        <v>41533</v>
      </c>
      <c r="O3248" s="3" t="s">
        <v>182</v>
      </c>
      <c r="P3248" s="4">
        <f>IF(O3248="吨",N3248*1000,IF(O3248="万立方米",N3248*10000,""))</f>
        <v>415330000.0</v>
      </c>
      <c r="Q3248" s="2" t="s">
        <v>183</v>
      </c>
      <c r="R3248" s="2" t="s">
        <v>184</v>
      </c>
      <c r="S3248" s="2" t="s">
        <v>207</v>
      </c>
      <c r="T3248" s="2" t="s">
        <v>75</v>
      </c>
      <c r="U3248" s="4">
        <f>0.02</f>
        <v>0.02</v>
      </c>
      <c r="V3248" s="2" t="s">
        <v>186</v>
      </c>
      <c r="W3248" s="2" t="s">
        <v>208</v>
      </c>
      <c r="X3248" s="2" t="s">
        <v>64</v>
      </c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68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3940</v>
      </c>
      <c r="B3249" s="2" t="s">
        <v>3931</v>
      </c>
      <c r="C3249" s="2" t="s">
        <v>47</v>
      </c>
      <c r="D3249" s="2" t="s">
        <v>3932</v>
      </c>
      <c r="E3249" s="2" t="s">
        <v>412</v>
      </c>
      <c r="F3249" s="2" t="s">
        <v>178</v>
      </c>
      <c r="G3249" s="2" t="s">
        <v>181</v>
      </c>
      <c r="H3249" s="2" t="s">
        <v>138</v>
      </c>
      <c r="I3249" s="2"/>
      <c r="J3249" s="2"/>
      <c r="K3249" s="2" t="s">
        <v>147</v>
      </c>
      <c r="L3249" s="2" t="s">
        <v>148</v>
      </c>
      <c r="M3249" s="2" t="s">
        <v>104</v>
      </c>
      <c r="N3249" s="3"/>
      <c r="O3249" s="3"/>
      <c r="P3249" s="2"/>
      <c r="Q3249" s="2" t="s">
        <v>105</v>
      </c>
      <c r="R3249" s="2" t="s">
        <v>106</v>
      </c>
      <c r="S3249" s="2" t="s">
        <v>107</v>
      </c>
      <c r="T3249" s="2" t="s">
        <v>108</v>
      </c>
      <c r="U3249" s="2"/>
      <c r="V3249" s="2" t="s">
        <v>109</v>
      </c>
      <c r="W3249" s="2" t="s">
        <v>110</v>
      </c>
      <c r="X3249" s="2"/>
      <c r="Y3249" s="2" t="s">
        <v>65</v>
      </c>
      <c r="Z3249" s="2">
        <v>0</v>
      </c>
      <c r="AA3249" s="2"/>
      <c r="AB3249" s="2"/>
      <c r="AC3249" s="2"/>
      <c r="AD3249" s="2"/>
      <c r="AE3249" s="2" t="s">
        <v>123</v>
      </c>
      <c r="AF3249" s="2" t="s">
        <v>222</v>
      </c>
      <c r="AG3249" s="2" t="s">
        <v>223</v>
      </c>
      <c r="AH3249" s="2" t="s">
        <v>69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3941</v>
      </c>
      <c r="B3250" s="2" t="s">
        <v>3942</v>
      </c>
      <c r="C3250" s="2" t="s">
        <v>47</v>
      </c>
      <c r="D3250" s="2" t="s">
        <v>606</v>
      </c>
      <c r="E3250" s="2" t="s">
        <v>412</v>
      </c>
      <c r="F3250" s="2" t="s">
        <v>228</v>
      </c>
      <c r="G3250" s="2" t="s">
        <v>117</v>
      </c>
      <c r="H3250" s="2" t="s">
        <v>732</v>
      </c>
      <c r="I3250" s="2" t="s">
        <v>53</v>
      </c>
      <c r="J3250" s="2" t="s">
        <v>230</v>
      </c>
      <c r="K3250" s="2" t="s">
        <v>55</v>
      </c>
      <c r="L3250" s="2" t="s">
        <v>51</v>
      </c>
      <c r="M3250" s="2" t="s">
        <v>56</v>
      </c>
      <c r="N3250" s="3">
        <v>233751</v>
      </c>
      <c r="O3250" s="3" t="s">
        <v>57</v>
      </c>
      <c r="P3250" s="4">
        <f>IF(O3250="吨",N3250*1000,IF(O3250="万立方米",N3250*10000,""))</f>
        <v>233751000.0</v>
      </c>
      <c r="Q3250" s="2" t="s">
        <v>58</v>
      </c>
      <c r="R3250" s="2" t="s">
        <v>59</v>
      </c>
      <c r="S3250" s="2" t="s">
        <v>60</v>
      </c>
      <c r="T3250" s="2" t="s">
        <v>61</v>
      </c>
      <c r="U3250" s="4">
        <f>0.06</f>
        <v>0.06</v>
      </c>
      <c r="V3250" s="2" t="s">
        <v>62</v>
      </c>
      <c r="W3250" s="2" t="s">
        <v>63</v>
      </c>
      <c r="X3250" s="2" t="s">
        <v>64</v>
      </c>
      <c r="Y3250" s="2" t="s">
        <v>65</v>
      </c>
      <c r="Z3250" s="2">
        <v>0</v>
      </c>
      <c r="AA3250" s="2"/>
      <c r="AB3250" s="2"/>
      <c r="AC3250" s="4">
        <f>P3250*U3250/1000000</f>
        <v>14.02506</v>
      </c>
      <c r="AD3250" s="4">
        <f>AC3250*(1-Z3250/100)</f>
        <v>14.02506</v>
      </c>
      <c r="AE3250" s="2" t="s">
        <v>66</v>
      </c>
      <c r="AF3250" s="2" t="s">
        <v>67</v>
      </c>
      <c r="AG3250" s="2" t="s">
        <v>68</v>
      </c>
      <c r="AH3250" s="2" t="s">
        <v>69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3943</v>
      </c>
      <c r="B3251" s="2" t="s">
        <v>3942</v>
      </c>
      <c r="C3251" s="2" t="s">
        <v>47</v>
      </c>
      <c r="D3251" s="2" t="s">
        <v>606</v>
      </c>
      <c r="E3251" s="2" t="s">
        <v>412</v>
      </c>
      <c r="F3251" s="2" t="s">
        <v>228</v>
      </c>
      <c r="G3251" s="2" t="s">
        <v>117</v>
      </c>
      <c r="H3251" s="2" t="s">
        <v>732</v>
      </c>
      <c r="I3251" s="2" t="s">
        <v>53</v>
      </c>
      <c r="J3251" s="2" t="s">
        <v>230</v>
      </c>
      <c r="K3251" s="2" t="s">
        <v>55</v>
      </c>
      <c r="L3251" s="2" t="s">
        <v>51</v>
      </c>
      <c r="M3251" s="2" t="s">
        <v>73</v>
      </c>
      <c r="N3251" s="3">
        <v>233751</v>
      </c>
      <c r="O3251" s="3" t="s">
        <v>57</v>
      </c>
      <c r="P3251" s="4">
        <f>IF(O3251="吨",N3251*1000,IF(O3251="万立方米",N3251*10000,""))</f>
        <v>233751000.0</v>
      </c>
      <c r="Q3251" s="2" t="s">
        <v>58</v>
      </c>
      <c r="R3251" s="2" t="s">
        <v>59</v>
      </c>
      <c r="S3251" s="2" t="s">
        <v>74</v>
      </c>
      <c r="T3251" s="2" t="s">
        <v>75</v>
      </c>
      <c r="U3251" s="4">
        <f>1.5</f>
        <v>1.5</v>
      </c>
      <c r="V3251" s="2" t="s">
        <v>62</v>
      </c>
      <c r="W3251" s="2" t="s">
        <v>76</v>
      </c>
      <c r="X3251" s="2" t="s">
        <v>64</v>
      </c>
      <c r="Y3251" s="2" t="s">
        <v>65</v>
      </c>
      <c r="Z3251" s="2">
        <v>0</v>
      </c>
      <c r="AA3251" s="2"/>
      <c r="AB3251" s="2"/>
      <c r="AC3251" s="4">
        <f>P3251*U3251/1000000</f>
        <v>350.6265</v>
      </c>
      <c r="AD3251" s="4">
        <f>AC3251*(1-Z3251/100)</f>
        <v>350.6265</v>
      </c>
      <c r="AE3251" s="2" t="s">
        <v>66</v>
      </c>
      <c r="AF3251" s="2" t="s">
        <v>67</v>
      </c>
      <c r="AG3251" s="2" t="s">
        <v>68</v>
      </c>
      <c r="AH3251" s="2" t="s">
        <v>69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3944</v>
      </c>
      <c r="B3252" s="2" t="s">
        <v>3942</v>
      </c>
      <c r="C3252" s="2" t="s">
        <v>47</v>
      </c>
      <c r="D3252" s="2" t="s">
        <v>606</v>
      </c>
      <c r="E3252" s="2" t="s">
        <v>412</v>
      </c>
      <c r="F3252" s="2" t="s">
        <v>228</v>
      </c>
      <c r="G3252" s="2" t="s">
        <v>117</v>
      </c>
      <c r="H3252" s="2" t="s">
        <v>732</v>
      </c>
      <c r="I3252" s="2" t="s">
        <v>53</v>
      </c>
      <c r="J3252" s="2" t="s">
        <v>230</v>
      </c>
      <c r="K3252" s="2" t="s">
        <v>55</v>
      </c>
      <c r="L3252" s="2" t="s">
        <v>51</v>
      </c>
      <c r="M3252" s="2" t="s">
        <v>78</v>
      </c>
      <c r="N3252" s="3">
        <v>233751</v>
      </c>
      <c r="O3252" s="3" t="s">
        <v>57</v>
      </c>
      <c r="P3252" s="4">
        <f>IF(O3252="吨",N3252*1000,IF(O3252="万立方米",N3252*10000,""))</f>
        <v>233751000.0</v>
      </c>
      <c r="Q3252" s="2" t="s">
        <v>58</v>
      </c>
      <c r="R3252" s="2" t="s">
        <v>59</v>
      </c>
      <c r="S3252" s="2" t="s">
        <v>79</v>
      </c>
      <c r="T3252" s="2" t="s">
        <v>75</v>
      </c>
      <c r="U3252" s="4">
        <f>6.0</f>
        <v>6.0</v>
      </c>
      <c r="V3252" s="2" t="s">
        <v>62</v>
      </c>
      <c r="W3252" s="2" t="s">
        <v>80</v>
      </c>
      <c r="X3252" s="2" t="s">
        <v>64</v>
      </c>
      <c r="Y3252" s="2" t="s">
        <v>65</v>
      </c>
      <c r="Z3252" s="2">
        <v>0</v>
      </c>
      <c r="AA3252" s="2"/>
      <c r="AB3252" s="2"/>
      <c r="AC3252" s="4">
        <f>P3252*U3252/1000000</f>
        <v>1402.506</v>
      </c>
      <c r="AD3252" s="4">
        <f>AC3252*(1-Z3252/100)</f>
        <v>1402.506</v>
      </c>
      <c r="AE3252" s="2" t="s">
        <v>66</v>
      </c>
      <c r="AF3252" s="2" t="s">
        <v>67</v>
      </c>
      <c r="AG3252" s="2" t="s">
        <v>68</v>
      </c>
      <c r="AH3252" s="2" t="s">
        <v>69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3945</v>
      </c>
      <c r="B3253" s="2" t="s">
        <v>3942</v>
      </c>
      <c r="C3253" s="2" t="s">
        <v>47</v>
      </c>
      <c r="D3253" s="2" t="s">
        <v>606</v>
      </c>
      <c r="E3253" s="2" t="s">
        <v>412</v>
      </c>
      <c r="F3253" s="2" t="s">
        <v>228</v>
      </c>
      <c r="G3253" s="2" t="s">
        <v>117</v>
      </c>
      <c r="H3253" s="2" t="s">
        <v>732</v>
      </c>
      <c r="I3253" s="2" t="s">
        <v>53</v>
      </c>
      <c r="J3253" s="2" t="s">
        <v>230</v>
      </c>
      <c r="K3253" s="2" t="s">
        <v>55</v>
      </c>
      <c r="L3253" s="2" t="s">
        <v>51</v>
      </c>
      <c r="M3253" s="2" t="s">
        <v>82</v>
      </c>
      <c r="N3253" s="3">
        <v>233751</v>
      </c>
      <c r="O3253" s="3" t="s">
        <v>57</v>
      </c>
      <c r="P3253" s="4">
        <f>IF(O3253="吨",N3253*1000,IF(O3253="万立方米",N3253*10000,""))</f>
        <v>233751000.0</v>
      </c>
      <c r="Q3253" s="2" t="s">
        <v>58</v>
      </c>
      <c r="R3253" s="2" t="s">
        <v>59</v>
      </c>
      <c r="S3253" s="2" t="s">
        <v>83</v>
      </c>
      <c r="T3253" s="2" t="s">
        <v>61</v>
      </c>
      <c r="U3253" s="4">
        <f>0.35</f>
        <v>0.35</v>
      </c>
      <c r="V3253" s="2" t="s">
        <v>62</v>
      </c>
      <c r="W3253" s="2" t="s">
        <v>84</v>
      </c>
      <c r="X3253" s="2" t="s">
        <v>64</v>
      </c>
      <c r="Y3253" s="2" t="s">
        <v>65</v>
      </c>
      <c r="Z3253" s="2">
        <v>0</v>
      </c>
      <c r="AA3253" s="2"/>
      <c r="AB3253" s="2"/>
      <c r="AC3253" s="4">
        <f>P3253*U3253/1000000</f>
        <v>81.81285</v>
      </c>
      <c r="AD3253" s="4">
        <f>AC3253*(1-Z3253/100)</f>
        <v>81.81285</v>
      </c>
      <c r="AE3253" s="2" t="s">
        <v>66</v>
      </c>
      <c r="AF3253" s="2" t="s">
        <v>67</v>
      </c>
      <c r="AG3253" s="2" t="s">
        <v>68</v>
      </c>
      <c r="AH3253" s="2" t="s">
        <v>69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3946</v>
      </c>
      <c r="B3254" s="2" t="s">
        <v>3942</v>
      </c>
      <c r="C3254" s="2" t="s">
        <v>47</v>
      </c>
      <c r="D3254" s="2" t="s">
        <v>606</v>
      </c>
      <c r="E3254" s="2" t="s">
        <v>412</v>
      </c>
      <c r="F3254" s="2" t="s">
        <v>228</v>
      </c>
      <c r="G3254" s="2" t="s">
        <v>117</v>
      </c>
      <c r="H3254" s="2" t="s">
        <v>732</v>
      </c>
      <c r="I3254" s="2" t="s">
        <v>53</v>
      </c>
      <c r="J3254" s="2" t="s">
        <v>230</v>
      </c>
      <c r="K3254" s="2" t="s">
        <v>55</v>
      </c>
      <c r="L3254" s="2" t="s">
        <v>51</v>
      </c>
      <c r="M3254" s="2" t="s">
        <v>86</v>
      </c>
      <c r="N3254" s="3">
        <v>233751</v>
      </c>
      <c r="O3254" s="3" t="s">
        <v>57</v>
      </c>
      <c r="P3254" s="4">
        <f>IF(O3254="吨",N3254*1000,IF(O3254="万立方米",N3254*10000,""))</f>
        <v>233751000.0</v>
      </c>
      <c r="Q3254" s="2" t="s">
        <v>58</v>
      </c>
      <c r="R3254" s="2" t="s">
        <v>59</v>
      </c>
      <c r="S3254" s="2" t="s">
        <v>87</v>
      </c>
      <c r="T3254" s="2" t="s">
        <v>88</v>
      </c>
      <c r="U3254" s="4">
        <f>0.75</f>
        <v>0.75</v>
      </c>
      <c r="V3254" s="2" t="s">
        <v>62</v>
      </c>
      <c r="W3254" s="2" t="s">
        <v>89</v>
      </c>
      <c r="X3254" s="2" t="s">
        <v>64</v>
      </c>
      <c r="Y3254" s="2" t="s">
        <v>65</v>
      </c>
      <c r="Z3254" s="2">
        <v>0</v>
      </c>
      <c r="AA3254" s="2"/>
      <c r="AB3254" s="2"/>
      <c r="AC3254" s="4">
        <f>P3254*U3254/1000000</f>
        <v>175.31325</v>
      </c>
      <c r="AD3254" s="4">
        <f>AC3255*(1-AA3254/100)+(AC3254-AC3255)*(1-AB3254/100)</f>
        <v>175.31325</v>
      </c>
      <c r="AE3254" s="2" t="s">
        <v>66</v>
      </c>
      <c r="AF3254" s="2" t="s">
        <v>67</v>
      </c>
      <c r="AG3254" s="2" t="s">
        <v>68</v>
      </c>
      <c r="AH3254" s="2" t="s">
        <v>69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3947</v>
      </c>
      <c r="B3255" s="2" t="s">
        <v>3942</v>
      </c>
      <c r="C3255" s="2" t="s">
        <v>47</v>
      </c>
      <c r="D3255" s="2" t="s">
        <v>606</v>
      </c>
      <c r="E3255" s="2" t="s">
        <v>412</v>
      </c>
      <c r="F3255" s="2" t="s">
        <v>228</v>
      </c>
      <c r="G3255" s="2" t="s">
        <v>117</v>
      </c>
      <c r="H3255" s="2" t="s">
        <v>732</v>
      </c>
      <c r="I3255" s="2" t="s">
        <v>53</v>
      </c>
      <c r="J3255" s="2" t="s">
        <v>230</v>
      </c>
      <c r="K3255" s="2" t="s">
        <v>55</v>
      </c>
      <c r="L3255" s="2" t="s">
        <v>51</v>
      </c>
      <c r="M3255" s="2" t="s">
        <v>91</v>
      </c>
      <c r="N3255" s="3">
        <v>233751</v>
      </c>
      <c r="O3255" s="3" t="s">
        <v>57</v>
      </c>
      <c r="P3255" s="4">
        <f>IF(O3255="吨",N3255*1000,IF(O3255="万立方米",N3255*10000,""))</f>
        <v>233751000.0</v>
      </c>
      <c r="Q3255" s="2" t="s">
        <v>58</v>
      </c>
      <c r="R3255" s="2" t="s">
        <v>59</v>
      </c>
      <c r="S3255" s="2" t="s">
        <v>92</v>
      </c>
      <c r="T3255" s="2" t="s">
        <v>88</v>
      </c>
      <c r="U3255" s="4">
        <f>0.75</f>
        <v>0.75</v>
      </c>
      <c r="V3255" s="2" t="s">
        <v>62</v>
      </c>
      <c r="W3255" s="2" t="s">
        <v>93</v>
      </c>
      <c r="X3255" s="2" t="s">
        <v>64</v>
      </c>
      <c r="Y3255" s="2" t="s">
        <v>65</v>
      </c>
      <c r="Z3255" s="2">
        <v>0</v>
      </c>
      <c r="AA3255" s="2"/>
      <c r="AB3255" s="2"/>
      <c r="AC3255" s="4">
        <f>P3255*U3255/1000000</f>
        <v>175.31325</v>
      </c>
      <c r="AD3255" s="4">
        <f>AC3255*(1-Z3255/100)</f>
        <v>175.31325</v>
      </c>
      <c r="AE3255" s="2" t="s">
        <v>66</v>
      </c>
      <c r="AF3255" s="2" t="s">
        <v>67</v>
      </c>
      <c r="AG3255" s="2" t="s">
        <v>68</v>
      </c>
      <c r="AH3255" s="2" t="s">
        <v>69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3948</v>
      </c>
      <c r="B3256" s="2" t="s">
        <v>3942</v>
      </c>
      <c r="C3256" s="2" t="s">
        <v>47</v>
      </c>
      <c r="D3256" s="2" t="s">
        <v>606</v>
      </c>
      <c r="E3256" s="2" t="s">
        <v>412</v>
      </c>
      <c r="F3256" s="2" t="s">
        <v>228</v>
      </c>
      <c r="G3256" s="2" t="s">
        <v>117</v>
      </c>
      <c r="H3256" s="2" t="s">
        <v>732</v>
      </c>
      <c r="I3256" s="2" t="s">
        <v>53</v>
      </c>
      <c r="J3256" s="2" t="s">
        <v>230</v>
      </c>
      <c r="K3256" s="2" t="s">
        <v>55</v>
      </c>
      <c r="L3256" s="2" t="s">
        <v>51</v>
      </c>
      <c r="M3256" s="2" t="s">
        <v>95</v>
      </c>
      <c r="N3256" s="3">
        <v>233751</v>
      </c>
      <c r="O3256" s="3" t="s">
        <v>57</v>
      </c>
      <c r="P3256" s="4">
        <f>IF(O3256="吨",N3256*1000,IF(O3256="万立方米",N3256*10000,""))</f>
        <v>233751000.0</v>
      </c>
      <c r="Q3256" s="2" t="s">
        <v>58</v>
      </c>
      <c r="R3256" s="2" t="s">
        <v>59</v>
      </c>
      <c r="S3256" s="2" t="s">
        <v>96</v>
      </c>
      <c r="T3256" s="2" t="s">
        <v>97</v>
      </c>
      <c r="U3256" s="4">
        <f>1.7</f>
        <v>1.7</v>
      </c>
      <c r="V3256" s="2" t="s">
        <v>62</v>
      </c>
      <c r="W3256" s="2" t="s">
        <v>98</v>
      </c>
      <c r="X3256" s="2" t="s">
        <v>64</v>
      </c>
      <c r="Y3256" s="2" t="s">
        <v>65</v>
      </c>
      <c r="Z3256" s="2">
        <v>0</v>
      </c>
      <c r="AA3256" s="2"/>
      <c r="AB3256" s="2"/>
      <c r="AC3256" s="4">
        <f>P3256*U3256/1000000</f>
        <v>397.3767</v>
      </c>
      <c r="AD3256" s="4">
        <f>AC3256*(1-Z3256/100)</f>
        <v>397.3767</v>
      </c>
      <c r="AE3256" s="2" t="s">
        <v>66</v>
      </c>
      <c r="AF3256" s="2" t="s">
        <v>67</v>
      </c>
      <c r="AG3256" s="2" t="s">
        <v>68</v>
      </c>
      <c r="AH3256" s="2" t="s">
        <v>69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3949</v>
      </c>
      <c r="B3257" s="2" t="s">
        <v>3942</v>
      </c>
      <c r="C3257" s="2" t="s">
        <v>47</v>
      </c>
      <c r="D3257" s="2" t="s">
        <v>606</v>
      </c>
      <c r="E3257" s="2" t="s">
        <v>412</v>
      </c>
      <c r="F3257" s="2" t="s">
        <v>228</v>
      </c>
      <c r="G3257" s="2" t="s">
        <v>117</v>
      </c>
      <c r="H3257" s="2" t="s">
        <v>732</v>
      </c>
      <c r="I3257" s="2" t="s">
        <v>53</v>
      </c>
      <c r="J3257" s="2" t="s">
        <v>230</v>
      </c>
      <c r="K3257" s="2" t="s">
        <v>55</v>
      </c>
      <c r="L3257" s="2" t="s">
        <v>51</v>
      </c>
      <c r="M3257" s="2" t="s">
        <v>100</v>
      </c>
      <c r="N3257" s="3">
        <v>233751</v>
      </c>
      <c r="O3257" s="3" t="s">
        <v>57</v>
      </c>
      <c r="P3257" s="4">
        <f>IF(O3257="吨",N3257*1000,IF(O3257="万立方米",N3257*10000,""))</f>
        <v>233751000.0</v>
      </c>
      <c r="Q3257" s="2" t="s">
        <v>58</v>
      </c>
      <c r="R3257" s="2" t="s">
        <v>59</v>
      </c>
      <c r="S3257" s="2" t="s">
        <v>101</v>
      </c>
      <c r="T3257" s="2" t="s">
        <v>75</v>
      </c>
      <c r="U3257" s="4">
        <f>0.12</f>
        <v>0.12</v>
      </c>
      <c r="V3257" s="2" t="s">
        <v>62</v>
      </c>
      <c r="W3257" s="2" t="s">
        <v>102</v>
      </c>
      <c r="X3257" s="2" t="s">
        <v>64</v>
      </c>
      <c r="Y3257" s="2" t="s">
        <v>65</v>
      </c>
      <c r="Z3257" s="2">
        <v>0</v>
      </c>
      <c r="AA3257" s="2"/>
      <c r="AB3257" s="2"/>
      <c r="AC3257" s="4">
        <f>P3257*U3257/1000000</f>
        <v>28.05012</v>
      </c>
      <c r="AD3257" s="4">
        <f>AC3257*(1-Z3257/100)</f>
        <v>28.05012</v>
      </c>
      <c r="AE3257" s="2" t="s">
        <v>66</v>
      </c>
      <c r="AF3257" s="2" t="s">
        <v>67</v>
      </c>
      <c r="AG3257" s="2" t="s">
        <v>68</v>
      </c>
      <c r="AH3257" s="2" t="s">
        <v>69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3950</v>
      </c>
      <c r="B3258" s="2" t="s">
        <v>3942</v>
      </c>
      <c r="C3258" s="2" t="s">
        <v>47</v>
      </c>
      <c r="D3258" s="2" t="s">
        <v>606</v>
      </c>
      <c r="E3258" s="2" t="s">
        <v>412</v>
      </c>
      <c r="F3258" s="2" t="s">
        <v>228</v>
      </c>
      <c r="G3258" s="2" t="s">
        <v>117</v>
      </c>
      <c r="H3258" s="2" t="s">
        <v>732</v>
      </c>
      <c r="I3258" s="2"/>
      <c r="J3258" s="2"/>
      <c r="K3258" s="2" t="s">
        <v>147</v>
      </c>
      <c r="L3258" s="2" t="s">
        <v>253</v>
      </c>
      <c r="M3258" s="2" t="s">
        <v>104</v>
      </c>
      <c r="N3258" s="3"/>
      <c r="O3258" s="3"/>
      <c r="P3258" s="2"/>
      <c r="Q3258" s="2" t="s">
        <v>105</v>
      </c>
      <c r="R3258" s="2" t="s">
        <v>106</v>
      </c>
      <c r="S3258" s="2" t="s">
        <v>107</v>
      </c>
      <c r="T3258" s="2" t="s">
        <v>108</v>
      </c>
      <c r="U3258" s="2"/>
      <c r="V3258" s="2" t="s">
        <v>109</v>
      </c>
      <c r="W3258" s="2" t="s">
        <v>110</v>
      </c>
      <c r="X3258" s="2"/>
      <c r="Y3258" s="2" t="s">
        <v>65</v>
      </c>
      <c r="Z3258" s="2">
        <v>0</v>
      </c>
      <c r="AA3258" s="2"/>
      <c r="AB3258" s="2"/>
      <c r="AC3258" s="2"/>
      <c r="AD3258" s="2"/>
      <c r="AE3258" s="2" t="s">
        <v>123</v>
      </c>
      <c r="AF3258" s="2" t="s">
        <v>222</v>
      </c>
      <c r="AG3258" s="2" t="s">
        <v>223</v>
      </c>
      <c r="AH3258" s="2" t="s">
        <v>69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3951</v>
      </c>
      <c r="B3259" s="2" t="s">
        <v>3952</v>
      </c>
      <c r="C3259" s="2" t="s">
        <v>47</v>
      </c>
      <c r="D3259" s="2" t="s">
        <v>2960</v>
      </c>
      <c r="E3259" s="2" t="s">
        <v>744</v>
      </c>
      <c r="F3259" s="2" t="s">
        <v>50</v>
      </c>
      <c r="G3259" s="2" t="s">
        <v>181</v>
      </c>
      <c r="H3259" s="2" t="s">
        <v>433</v>
      </c>
      <c r="I3259" s="2" t="s">
        <v>53</v>
      </c>
      <c r="J3259" s="2" t="s">
        <v>180</v>
      </c>
      <c r="K3259" s="2" t="s">
        <v>180</v>
      </c>
      <c r="L3259" s="2" t="s">
        <v>181</v>
      </c>
      <c r="M3259" s="2" t="s">
        <v>56</v>
      </c>
      <c r="N3259" s="3">
        <v>26.6</v>
      </c>
      <c r="O3259" s="3" t="s">
        <v>182</v>
      </c>
      <c r="P3259" s="4">
        <f>IF(O3259="吨",N3259*1000,IF(O3259="万立方米",N3259*10000,""))</f>
        <v>266000.0</v>
      </c>
      <c r="Q3259" s="2" t="s">
        <v>183</v>
      </c>
      <c r="R3259" s="2" t="s">
        <v>184</v>
      </c>
      <c r="S3259" s="2" t="s">
        <v>185</v>
      </c>
      <c r="T3259" s="2" t="s">
        <v>75</v>
      </c>
      <c r="U3259" s="4">
        <f>0.001</f>
        <v>0.001</v>
      </c>
      <c r="V3259" s="2" t="s">
        <v>186</v>
      </c>
      <c r="W3259" s="2" t="s">
        <v>187</v>
      </c>
      <c r="X3259" s="2" t="s">
        <v>64</v>
      </c>
      <c r="Y3259" s="2" t="s">
        <v>65</v>
      </c>
      <c r="Z3259" s="2">
        <v>0</v>
      </c>
      <c r="AA3259" s="2"/>
      <c r="AB3259" s="2"/>
      <c r="AC3259" s="4">
        <f>P3259*U3259/1000000</f>
        <v>0.000266</v>
      </c>
      <c r="AD3259" s="4">
        <f>AC3259*(1-Z3259/100)</f>
        <v>0.000266</v>
      </c>
      <c r="AE3259" s="2" t="s">
        <v>66</v>
      </c>
      <c r="AF3259" s="2" t="s">
        <v>67</v>
      </c>
      <c r="AG3259" s="2"/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3953</v>
      </c>
      <c r="B3260" s="2" t="s">
        <v>3952</v>
      </c>
      <c r="C3260" s="2" t="s">
        <v>47</v>
      </c>
      <c r="D3260" s="2" t="s">
        <v>2960</v>
      </c>
      <c r="E3260" s="2" t="s">
        <v>744</v>
      </c>
      <c r="F3260" s="2" t="s">
        <v>50</v>
      </c>
      <c r="G3260" s="2" t="s">
        <v>181</v>
      </c>
      <c r="H3260" s="2" t="s">
        <v>433</v>
      </c>
      <c r="I3260" s="2" t="s">
        <v>53</v>
      </c>
      <c r="J3260" s="2" t="s">
        <v>180</v>
      </c>
      <c r="K3260" s="2" t="s">
        <v>180</v>
      </c>
      <c r="L3260" s="2" t="s">
        <v>181</v>
      </c>
      <c r="M3260" s="2" t="s">
        <v>73</v>
      </c>
      <c r="N3260" s="3">
        <v>26.6</v>
      </c>
      <c r="O3260" s="3" t="s">
        <v>182</v>
      </c>
      <c r="P3260" s="4">
        <f>IF(O3260="吨",N3260*1000,IF(O3260="万立方米",N3260*10000,""))</f>
        <v>266000.0</v>
      </c>
      <c r="Q3260" s="2" t="s">
        <v>183</v>
      </c>
      <c r="R3260" s="2" t="s">
        <v>184</v>
      </c>
      <c r="S3260" s="2" t="s">
        <v>189</v>
      </c>
      <c r="T3260" s="2" t="s">
        <v>75</v>
      </c>
      <c r="U3260" s="4">
        <f>0.35</f>
        <v>0.35</v>
      </c>
      <c r="V3260" s="2" t="s">
        <v>186</v>
      </c>
      <c r="W3260" s="2" t="s">
        <v>190</v>
      </c>
      <c r="X3260" s="2" t="s">
        <v>64</v>
      </c>
      <c r="Y3260" s="2" t="s">
        <v>65</v>
      </c>
      <c r="Z3260" s="2">
        <v>0</v>
      </c>
      <c r="AA3260" s="2"/>
      <c r="AB3260" s="2"/>
      <c r="AC3260" s="4">
        <f>P3260*U3260/1000000</f>
        <v>0.0931</v>
      </c>
      <c r="AD3260" s="4">
        <f>AC3260*(1-Z3260/100)</f>
        <v>0.0931</v>
      </c>
      <c r="AE3260" s="2" t="s">
        <v>66</v>
      </c>
      <c r="AF3260" s="2" t="s">
        <v>67</v>
      </c>
      <c r="AG3260" s="2"/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3954</v>
      </c>
      <c r="B3261" s="2" t="s">
        <v>3952</v>
      </c>
      <c r="C3261" s="2" t="s">
        <v>47</v>
      </c>
      <c r="D3261" s="2" t="s">
        <v>2960</v>
      </c>
      <c r="E3261" s="2" t="s">
        <v>744</v>
      </c>
      <c r="F3261" s="2" t="s">
        <v>50</v>
      </c>
      <c r="G3261" s="2" t="s">
        <v>181</v>
      </c>
      <c r="H3261" s="2" t="s">
        <v>433</v>
      </c>
      <c r="I3261" s="2" t="s">
        <v>53</v>
      </c>
      <c r="J3261" s="2" t="s">
        <v>180</v>
      </c>
      <c r="K3261" s="2" t="s">
        <v>180</v>
      </c>
      <c r="L3261" s="2" t="s">
        <v>181</v>
      </c>
      <c r="M3261" s="2" t="s">
        <v>78</v>
      </c>
      <c r="N3261" s="3">
        <v>26.6</v>
      </c>
      <c r="O3261" s="3" t="s">
        <v>182</v>
      </c>
      <c r="P3261" s="4">
        <f>IF(O3261="吨",N3261*1000,IF(O3261="万立方米",N3261*10000,""))</f>
        <v>266000.0</v>
      </c>
      <c r="Q3261" s="2" t="s">
        <v>183</v>
      </c>
      <c r="R3261" s="2" t="s">
        <v>184</v>
      </c>
      <c r="S3261" s="2" t="s">
        <v>192</v>
      </c>
      <c r="T3261" s="2" t="s">
        <v>75</v>
      </c>
      <c r="U3261" s="4">
        <f>1.2</f>
        <v>1.2</v>
      </c>
      <c r="V3261" s="2" t="s">
        <v>186</v>
      </c>
      <c r="W3261" s="2" t="s">
        <v>193</v>
      </c>
      <c r="X3261" s="2" t="s">
        <v>64</v>
      </c>
      <c r="Y3261" s="2" t="s">
        <v>65</v>
      </c>
      <c r="Z3261" s="2">
        <v>0</v>
      </c>
      <c r="AA3261" s="2"/>
      <c r="AB3261" s="2"/>
      <c r="AC3261" s="4">
        <f>P3261*U3261/1000000</f>
        <v>0.3192</v>
      </c>
      <c r="AD3261" s="4">
        <f>AC3261*(1-Z3261/100)</f>
        <v>0.3192</v>
      </c>
      <c r="AE3261" s="2" t="s">
        <v>66</v>
      </c>
      <c r="AF3261" s="2" t="s">
        <v>67</v>
      </c>
      <c r="AG3261" s="2"/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3955</v>
      </c>
      <c r="B3262" s="2" t="s">
        <v>3952</v>
      </c>
      <c r="C3262" s="2" t="s">
        <v>47</v>
      </c>
      <c r="D3262" s="2" t="s">
        <v>2960</v>
      </c>
      <c r="E3262" s="2" t="s">
        <v>744</v>
      </c>
      <c r="F3262" s="2" t="s">
        <v>50</v>
      </c>
      <c r="G3262" s="2" t="s">
        <v>181</v>
      </c>
      <c r="H3262" s="2" t="s">
        <v>433</v>
      </c>
      <c r="I3262" s="2" t="s">
        <v>53</v>
      </c>
      <c r="J3262" s="2" t="s">
        <v>180</v>
      </c>
      <c r="K3262" s="2" t="s">
        <v>180</v>
      </c>
      <c r="L3262" s="2" t="s">
        <v>181</v>
      </c>
      <c r="M3262" s="2" t="s">
        <v>82</v>
      </c>
      <c r="N3262" s="3">
        <v>26.6</v>
      </c>
      <c r="O3262" s="3" t="s">
        <v>182</v>
      </c>
      <c r="P3262" s="4">
        <f>IF(O3262="吨",N3262*1000,IF(O3262="万立方米",N3262*10000,""))</f>
        <v>266000.0</v>
      </c>
      <c r="Q3262" s="2" t="s">
        <v>183</v>
      </c>
      <c r="R3262" s="2" t="s">
        <v>184</v>
      </c>
      <c r="S3262" s="2" t="s">
        <v>195</v>
      </c>
      <c r="T3262" s="2" t="s">
        <v>75</v>
      </c>
      <c r="U3262" s="4">
        <f>0.002</f>
        <v>0.002</v>
      </c>
      <c r="V3262" s="2" t="s">
        <v>186</v>
      </c>
      <c r="W3262" s="2" t="s">
        <v>196</v>
      </c>
      <c r="X3262" s="2" t="s">
        <v>64</v>
      </c>
      <c r="Y3262" s="2" t="s">
        <v>65</v>
      </c>
      <c r="Z3262" s="2">
        <v>0</v>
      </c>
      <c r="AA3262" s="2"/>
      <c r="AB3262" s="2"/>
      <c r="AC3262" s="4">
        <f>P3262*U3262/1000000</f>
        <v>0.000532</v>
      </c>
      <c r="AD3262" s="4">
        <f>AC3262*(1-Z3262/100)</f>
        <v>0.000532</v>
      </c>
      <c r="AE3262" s="2" t="s">
        <v>66</v>
      </c>
      <c r="AF3262" s="2" t="s">
        <v>67</v>
      </c>
      <c r="AG3262" s="2"/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3956</v>
      </c>
      <c r="B3263" s="2" t="s">
        <v>3952</v>
      </c>
      <c r="C3263" s="2" t="s">
        <v>47</v>
      </c>
      <c r="D3263" s="2" t="s">
        <v>2960</v>
      </c>
      <c r="E3263" s="2" t="s">
        <v>744</v>
      </c>
      <c r="F3263" s="2" t="s">
        <v>50</v>
      </c>
      <c r="G3263" s="2" t="s">
        <v>181</v>
      </c>
      <c r="H3263" s="2" t="s">
        <v>433</v>
      </c>
      <c r="I3263" s="2" t="s">
        <v>53</v>
      </c>
      <c r="J3263" s="2" t="s">
        <v>180</v>
      </c>
      <c r="K3263" s="2" t="s">
        <v>180</v>
      </c>
      <c r="L3263" s="2" t="s">
        <v>181</v>
      </c>
      <c r="M3263" s="2" t="s">
        <v>86</v>
      </c>
      <c r="N3263" s="3">
        <v>26.6</v>
      </c>
      <c r="O3263" s="3" t="s">
        <v>182</v>
      </c>
      <c r="P3263" s="4">
        <f>IF(O3263="吨",N3263*1000,IF(O3263="万立方米",N3263*10000,""))</f>
        <v>266000.0</v>
      </c>
      <c r="Q3263" s="2" t="s">
        <v>183</v>
      </c>
      <c r="R3263" s="2" t="s">
        <v>184</v>
      </c>
      <c r="S3263" s="2" t="s">
        <v>198</v>
      </c>
      <c r="T3263" s="2" t="s">
        <v>75</v>
      </c>
      <c r="U3263" s="4">
        <f>0.01</f>
        <v>0.01</v>
      </c>
      <c r="V3263" s="2" t="s">
        <v>186</v>
      </c>
      <c r="W3263" s="2" t="s">
        <v>199</v>
      </c>
      <c r="X3263" s="2" t="s">
        <v>64</v>
      </c>
      <c r="Y3263" s="2" t="s">
        <v>65</v>
      </c>
      <c r="Z3263" s="2">
        <v>0</v>
      </c>
      <c r="AA3263" s="2"/>
      <c r="AB3263" s="2"/>
      <c r="AC3263" s="4">
        <f>P3263*U3263/1000000</f>
        <v>0.00266</v>
      </c>
      <c r="AD3263" s="4">
        <f>AC3264*(1-AA3263/100)+(AC3263-AC3264)*(1-AB3263/100)</f>
        <v>0.00266</v>
      </c>
      <c r="AE3263" s="2" t="s">
        <v>66</v>
      </c>
      <c r="AF3263" s="2" t="s">
        <v>67</v>
      </c>
      <c r="AG3263" s="2"/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3957</v>
      </c>
      <c r="B3264" s="2" t="s">
        <v>3952</v>
      </c>
      <c r="C3264" s="2" t="s">
        <v>47</v>
      </c>
      <c r="D3264" s="2" t="s">
        <v>2960</v>
      </c>
      <c r="E3264" s="2" t="s">
        <v>744</v>
      </c>
      <c r="F3264" s="2" t="s">
        <v>50</v>
      </c>
      <c r="G3264" s="2" t="s">
        <v>181</v>
      </c>
      <c r="H3264" s="2" t="s">
        <v>433</v>
      </c>
      <c r="I3264" s="2" t="s">
        <v>53</v>
      </c>
      <c r="J3264" s="2" t="s">
        <v>180</v>
      </c>
      <c r="K3264" s="2" t="s">
        <v>180</v>
      </c>
      <c r="L3264" s="2" t="s">
        <v>181</v>
      </c>
      <c r="M3264" s="2" t="s">
        <v>91</v>
      </c>
      <c r="N3264" s="3">
        <v>26.6</v>
      </c>
      <c r="O3264" s="3" t="s">
        <v>182</v>
      </c>
      <c r="P3264" s="4">
        <f>IF(O3264="吨",N3264*1000,IF(O3264="万立方米",N3264*10000,""))</f>
        <v>266000.0</v>
      </c>
      <c r="Q3264" s="2" t="s">
        <v>183</v>
      </c>
      <c r="R3264" s="2" t="s">
        <v>184</v>
      </c>
      <c r="S3264" s="2" t="s">
        <v>201</v>
      </c>
      <c r="T3264" s="2" t="s">
        <v>75</v>
      </c>
      <c r="U3264" s="4">
        <f>0.005</f>
        <v>0.005</v>
      </c>
      <c r="V3264" s="2" t="s">
        <v>186</v>
      </c>
      <c r="W3264" s="2" t="s">
        <v>202</v>
      </c>
      <c r="X3264" s="2" t="s">
        <v>64</v>
      </c>
      <c r="Y3264" s="2" t="s">
        <v>65</v>
      </c>
      <c r="Z3264" s="2">
        <v>0</v>
      </c>
      <c r="AA3264" s="2"/>
      <c r="AB3264" s="2"/>
      <c r="AC3264" s="4">
        <f>P3264*U3264/1000000</f>
        <v>0.00133</v>
      </c>
      <c r="AD3264" s="4">
        <f>AC3264*(1-Z3264/100)</f>
        <v>0.00133</v>
      </c>
      <c r="AE3264" s="2" t="s">
        <v>66</v>
      </c>
      <c r="AF3264" s="2" t="s">
        <v>67</v>
      </c>
      <c r="AG3264" s="2"/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3958</v>
      </c>
      <c r="B3265" s="2" t="s">
        <v>3952</v>
      </c>
      <c r="C3265" s="2" t="s">
        <v>47</v>
      </c>
      <c r="D3265" s="2" t="s">
        <v>2960</v>
      </c>
      <c r="E3265" s="2" t="s">
        <v>744</v>
      </c>
      <c r="F3265" s="2" t="s">
        <v>50</v>
      </c>
      <c r="G3265" s="2" t="s">
        <v>181</v>
      </c>
      <c r="H3265" s="2" t="s">
        <v>433</v>
      </c>
      <c r="I3265" s="2" t="s">
        <v>53</v>
      </c>
      <c r="J3265" s="2" t="s">
        <v>180</v>
      </c>
      <c r="K3265" s="2" t="s">
        <v>180</v>
      </c>
      <c r="L3265" s="2" t="s">
        <v>181</v>
      </c>
      <c r="M3265" s="2" t="s">
        <v>95</v>
      </c>
      <c r="N3265" s="3">
        <v>26.6</v>
      </c>
      <c r="O3265" s="3" t="s">
        <v>182</v>
      </c>
      <c r="P3265" s="4">
        <f>IF(O3265="吨",N3265*1000,IF(O3265="万立方米",N3265*10000,""))</f>
        <v>266000.0</v>
      </c>
      <c r="Q3265" s="2" t="s">
        <v>183</v>
      </c>
      <c r="R3265" s="2" t="s">
        <v>184</v>
      </c>
      <c r="S3265" s="2" t="s">
        <v>204</v>
      </c>
      <c r="T3265" s="2" t="s">
        <v>75</v>
      </c>
      <c r="U3265" s="4">
        <f>0.005</f>
        <v>0.005</v>
      </c>
      <c r="V3265" s="2" t="s">
        <v>186</v>
      </c>
      <c r="W3265" s="2" t="s">
        <v>205</v>
      </c>
      <c r="X3265" s="2" t="s">
        <v>64</v>
      </c>
      <c r="Y3265" s="2" t="s">
        <v>65</v>
      </c>
      <c r="Z3265" s="2">
        <v>0</v>
      </c>
      <c r="AA3265" s="2"/>
      <c r="AB3265" s="2"/>
      <c r="AC3265" s="4">
        <f>P3265*U3265/1000000</f>
        <v>0.00133</v>
      </c>
      <c r="AD3265" s="4">
        <f>AC3265*(1-Z3265/100)</f>
        <v>0.00133</v>
      </c>
      <c r="AE3265" s="2" t="s">
        <v>66</v>
      </c>
      <c r="AF3265" s="2" t="s">
        <v>67</v>
      </c>
      <c r="AG3265" s="2"/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3959</v>
      </c>
      <c r="B3266" s="2" t="s">
        <v>3952</v>
      </c>
      <c r="C3266" s="2" t="s">
        <v>47</v>
      </c>
      <c r="D3266" s="2" t="s">
        <v>2960</v>
      </c>
      <c r="E3266" s="2" t="s">
        <v>744</v>
      </c>
      <c r="F3266" s="2" t="s">
        <v>50</v>
      </c>
      <c r="G3266" s="2" t="s">
        <v>181</v>
      </c>
      <c r="H3266" s="2" t="s">
        <v>433</v>
      </c>
      <c r="I3266" s="2" t="s">
        <v>53</v>
      </c>
      <c r="J3266" s="2" t="s">
        <v>180</v>
      </c>
      <c r="K3266" s="2" t="s">
        <v>180</v>
      </c>
      <c r="L3266" s="2" t="s">
        <v>181</v>
      </c>
      <c r="M3266" s="2" t="s">
        <v>100</v>
      </c>
      <c r="N3266" s="3">
        <v>26.6</v>
      </c>
      <c r="O3266" s="3" t="s">
        <v>182</v>
      </c>
      <c r="P3266" s="4">
        <f>IF(O3266="吨",N3266*1000,IF(O3266="万立方米",N3266*10000,""))</f>
        <v>266000.0</v>
      </c>
      <c r="Q3266" s="2" t="s">
        <v>183</v>
      </c>
      <c r="R3266" s="2" t="s">
        <v>184</v>
      </c>
      <c r="S3266" s="2" t="s">
        <v>207</v>
      </c>
      <c r="T3266" s="2" t="s">
        <v>75</v>
      </c>
      <c r="U3266" s="4">
        <f>0.02</f>
        <v>0.02</v>
      </c>
      <c r="V3266" s="2" t="s">
        <v>186</v>
      </c>
      <c r="W3266" s="2" t="s">
        <v>208</v>
      </c>
      <c r="X3266" s="2" t="s">
        <v>64</v>
      </c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/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3960</v>
      </c>
      <c r="B3267" s="2" t="s">
        <v>3952</v>
      </c>
      <c r="C3267" s="2" t="s">
        <v>47</v>
      </c>
      <c r="D3267" s="2" t="s">
        <v>2960</v>
      </c>
      <c r="E3267" s="2" t="s">
        <v>744</v>
      </c>
      <c r="F3267" s="2" t="s">
        <v>50</v>
      </c>
      <c r="G3267" s="2" t="s">
        <v>181</v>
      </c>
      <c r="H3267" s="2" t="s">
        <v>433</v>
      </c>
      <c r="I3267" s="2"/>
      <c r="J3267" s="2"/>
      <c r="K3267" s="2"/>
      <c r="L3267" s="2"/>
      <c r="M3267" s="2" t="s">
        <v>104</v>
      </c>
      <c r="N3267" s="3"/>
      <c r="O3267" s="3"/>
      <c r="P3267" s="4">
        <v>0.0</v>
      </c>
      <c r="Q3267" s="2" t="s">
        <v>105</v>
      </c>
      <c r="R3267" s="2" t="s">
        <v>106</v>
      </c>
      <c r="S3267" s="2" t="s">
        <v>107</v>
      </c>
      <c r="T3267" s="2" t="s">
        <v>108</v>
      </c>
      <c r="U3267" s="4">
        <f>0.0</f>
        <v>0.0</v>
      </c>
      <c r="V3267" s="2" t="s">
        <v>109</v>
      </c>
      <c r="W3267" s="2" t="s">
        <v>110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134</v>
      </c>
      <c r="AH3267" s="2" t="s">
        <v>69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3961</v>
      </c>
      <c r="B3268" s="2" t="s">
        <v>3962</v>
      </c>
      <c r="C3268" s="2" t="s">
        <v>47</v>
      </c>
      <c r="D3268" s="2" t="s">
        <v>399</v>
      </c>
      <c r="E3268" s="2" t="s">
        <v>400</v>
      </c>
      <c r="F3268" s="2" t="s">
        <v>228</v>
      </c>
      <c r="G3268" s="2" t="s">
        <v>117</v>
      </c>
      <c r="H3268" s="2" t="s">
        <v>243</v>
      </c>
      <c r="I3268" s="2" t="s">
        <v>53</v>
      </c>
      <c r="J3268" s="2" t="s">
        <v>230</v>
      </c>
      <c r="K3268" s="2" t="s">
        <v>55</v>
      </c>
      <c r="L3268" s="2" t="s">
        <v>51</v>
      </c>
      <c r="M3268" s="2" t="s">
        <v>56</v>
      </c>
      <c r="N3268" s="3">
        <v>177241</v>
      </c>
      <c r="O3268" s="3" t="s">
        <v>57</v>
      </c>
      <c r="P3268" s="4">
        <f>IF(O3268="吨",N3268*1000,IF(O3268="万立方米",N3268*10000,""))</f>
        <v>177241000.0</v>
      </c>
      <c r="Q3268" s="2" t="s">
        <v>58</v>
      </c>
      <c r="R3268" s="2" t="s">
        <v>59</v>
      </c>
      <c r="S3268" s="2" t="s">
        <v>60</v>
      </c>
      <c r="T3268" s="2" t="s">
        <v>61</v>
      </c>
      <c r="U3268" s="4">
        <f>0.06</f>
        <v>0.06</v>
      </c>
      <c r="V3268" s="2" t="s">
        <v>62</v>
      </c>
      <c r="W3268" s="2" t="s">
        <v>63</v>
      </c>
      <c r="X3268" s="2" t="s">
        <v>64</v>
      </c>
      <c r="Y3268" s="2" t="s">
        <v>65</v>
      </c>
      <c r="Z3268" s="2">
        <v>0</v>
      </c>
      <c r="AA3268" s="2"/>
      <c r="AB3268" s="2"/>
      <c r="AC3268" s="4">
        <f>P3268*U3268/1000000</f>
        <v>10.63446</v>
      </c>
      <c r="AD3268" s="4">
        <f>AC3268*(1-Z3268/100)</f>
        <v>10.63446</v>
      </c>
      <c r="AE3268" s="2" t="s">
        <v>66</v>
      </c>
      <c r="AF3268" s="2" t="s">
        <v>67</v>
      </c>
      <c r="AG3268" s="2" t="s">
        <v>68</v>
      </c>
      <c r="AH3268" s="2" t="s">
        <v>69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3963</v>
      </c>
      <c r="B3269" s="2" t="s">
        <v>3962</v>
      </c>
      <c r="C3269" s="2" t="s">
        <v>47</v>
      </c>
      <c r="D3269" s="2" t="s">
        <v>399</v>
      </c>
      <c r="E3269" s="2" t="s">
        <v>400</v>
      </c>
      <c r="F3269" s="2" t="s">
        <v>228</v>
      </c>
      <c r="G3269" s="2" t="s">
        <v>117</v>
      </c>
      <c r="H3269" s="2" t="s">
        <v>243</v>
      </c>
      <c r="I3269" s="2" t="s">
        <v>53</v>
      </c>
      <c r="J3269" s="2" t="s">
        <v>230</v>
      </c>
      <c r="K3269" s="2" t="s">
        <v>55</v>
      </c>
      <c r="L3269" s="2" t="s">
        <v>51</v>
      </c>
      <c r="M3269" s="2" t="s">
        <v>73</v>
      </c>
      <c r="N3269" s="3">
        <v>177241</v>
      </c>
      <c r="O3269" s="3" t="s">
        <v>57</v>
      </c>
      <c r="P3269" s="4">
        <f>IF(O3269="吨",N3269*1000,IF(O3269="万立方米",N3269*10000,""))</f>
        <v>177241000.0</v>
      </c>
      <c r="Q3269" s="2" t="s">
        <v>58</v>
      </c>
      <c r="R3269" s="2" t="s">
        <v>59</v>
      </c>
      <c r="S3269" s="2" t="s">
        <v>74</v>
      </c>
      <c r="T3269" s="2" t="s">
        <v>75</v>
      </c>
      <c r="U3269" s="4">
        <f>1.5</f>
        <v>1.5</v>
      </c>
      <c r="V3269" s="2" t="s">
        <v>62</v>
      </c>
      <c r="W3269" s="2" t="s">
        <v>76</v>
      </c>
      <c r="X3269" s="2" t="s">
        <v>64</v>
      </c>
      <c r="Y3269" s="2" t="s">
        <v>65</v>
      </c>
      <c r="Z3269" s="2">
        <v>0</v>
      </c>
      <c r="AA3269" s="2"/>
      <c r="AB3269" s="2"/>
      <c r="AC3269" s="4">
        <f>P3269*U3269/1000000</f>
        <v>265.8615</v>
      </c>
      <c r="AD3269" s="4">
        <f>AC3269*(1-Z3269/100)</f>
        <v>265.8615</v>
      </c>
      <c r="AE3269" s="2" t="s">
        <v>66</v>
      </c>
      <c r="AF3269" s="2" t="s">
        <v>67</v>
      </c>
      <c r="AG3269" s="2" t="s">
        <v>68</v>
      </c>
      <c r="AH3269" s="2" t="s">
        <v>69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3964</v>
      </c>
      <c r="B3270" s="2" t="s">
        <v>3962</v>
      </c>
      <c r="C3270" s="2" t="s">
        <v>47</v>
      </c>
      <c r="D3270" s="2" t="s">
        <v>399</v>
      </c>
      <c r="E3270" s="2" t="s">
        <v>400</v>
      </c>
      <c r="F3270" s="2" t="s">
        <v>228</v>
      </c>
      <c r="G3270" s="2" t="s">
        <v>117</v>
      </c>
      <c r="H3270" s="2" t="s">
        <v>243</v>
      </c>
      <c r="I3270" s="2" t="s">
        <v>53</v>
      </c>
      <c r="J3270" s="2" t="s">
        <v>230</v>
      </c>
      <c r="K3270" s="2" t="s">
        <v>55</v>
      </c>
      <c r="L3270" s="2" t="s">
        <v>51</v>
      </c>
      <c r="M3270" s="2" t="s">
        <v>78</v>
      </c>
      <c r="N3270" s="3">
        <v>177241</v>
      </c>
      <c r="O3270" s="3" t="s">
        <v>57</v>
      </c>
      <c r="P3270" s="4">
        <f>IF(O3270="吨",N3270*1000,IF(O3270="万立方米",N3270*10000,""))</f>
        <v>177241000.0</v>
      </c>
      <c r="Q3270" s="2" t="s">
        <v>58</v>
      </c>
      <c r="R3270" s="2" t="s">
        <v>59</v>
      </c>
      <c r="S3270" s="2" t="s">
        <v>79</v>
      </c>
      <c r="T3270" s="2" t="s">
        <v>75</v>
      </c>
      <c r="U3270" s="4">
        <f>6.0</f>
        <v>6.0</v>
      </c>
      <c r="V3270" s="2" t="s">
        <v>62</v>
      </c>
      <c r="W3270" s="2" t="s">
        <v>80</v>
      </c>
      <c r="X3270" s="2" t="s">
        <v>64</v>
      </c>
      <c r="Y3270" s="2" t="s">
        <v>65</v>
      </c>
      <c r="Z3270" s="2">
        <v>0</v>
      </c>
      <c r="AA3270" s="2"/>
      <c r="AB3270" s="2"/>
      <c r="AC3270" s="4">
        <f>P3270*U3270/1000000</f>
        <v>1063.446</v>
      </c>
      <c r="AD3270" s="4">
        <f>AC3270*(1-Z3270/100)</f>
        <v>1063.446</v>
      </c>
      <c r="AE3270" s="2" t="s">
        <v>66</v>
      </c>
      <c r="AF3270" s="2" t="s">
        <v>67</v>
      </c>
      <c r="AG3270" s="2" t="s">
        <v>68</v>
      </c>
      <c r="AH3270" s="2" t="s">
        <v>69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3965</v>
      </c>
      <c r="B3271" s="2" t="s">
        <v>3962</v>
      </c>
      <c r="C3271" s="2" t="s">
        <v>47</v>
      </c>
      <c r="D3271" s="2" t="s">
        <v>399</v>
      </c>
      <c r="E3271" s="2" t="s">
        <v>400</v>
      </c>
      <c r="F3271" s="2" t="s">
        <v>228</v>
      </c>
      <c r="G3271" s="2" t="s">
        <v>117</v>
      </c>
      <c r="H3271" s="2" t="s">
        <v>243</v>
      </c>
      <c r="I3271" s="2" t="s">
        <v>53</v>
      </c>
      <c r="J3271" s="2" t="s">
        <v>230</v>
      </c>
      <c r="K3271" s="2" t="s">
        <v>55</v>
      </c>
      <c r="L3271" s="2" t="s">
        <v>51</v>
      </c>
      <c r="M3271" s="2" t="s">
        <v>82</v>
      </c>
      <c r="N3271" s="3">
        <v>177241</v>
      </c>
      <c r="O3271" s="3" t="s">
        <v>57</v>
      </c>
      <c r="P3271" s="4">
        <f>IF(O3271="吨",N3271*1000,IF(O3271="万立方米",N3271*10000,""))</f>
        <v>177241000.0</v>
      </c>
      <c r="Q3271" s="2" t="s">
        <v>58</v>
      </c>
      <c r="R3271" s="2" t="s">
        <v>59</v>
      </c>
      <c r="S3271" s="2" t="s">
        <v>83</v>
      </c>
      <c r="T3271" s="2" t="s">
        <v>61</v>
      </c>
      <c r="U3271" s="4">
        <f>0.35</f>
        <v>0.35</v>
      </c>
      <c r="V3271" s="2" t="s">
        <v>62</v>
      </c>
      <c r="W3271" s="2" t="s">
        <v>84</v>
      </c>
      <c r="X3271" s="2" t="s">
        <v>64</v>
      </c>
      <c r="Y3271" s="2" t="s">
        <v>65</v>
      </c>
      <c r="Z3271" s="2">
        <v>0</v>
      </c>
      <c r="AA3271" s="2"/>
      <c r="AB3271" s="2"/>
      <c r="AC3271" s="4">
        <f>P3271*U3271/1000000</f>
        <v>62.03434999999999</v>
      </c>
      <c r="AD3271" s="4">
        <f>AC3271*(1-Z3271/100)</f>
        <v>62.03434999999999</v>
      </c>
      <c r="AE3271" s="2" t="s">
        <v>66</v>
      </c>
      <c r="AF3271" s="2" t="s">
        <v>67</v>
      </c>
      <c r="AG3271" s="2" t="s">
        <v>68</v>
      </c>
      <c r="AH3271" s="2" t="s">
        <v>69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3966</v>
      </c>
      <c r="B3272" s="2" t="s">
        <v>3962</v>
      </c>
      <c r="C3272" s="2" t="s">
        <v>47</v>
      </c>
      <c r="D3272" s="2" t="s">
        <v>399</v>
      </c>
      <c r="E3272" s="2" t="s">
        <v>400</v>
      </c>
      <c r="F3272" s="2" t="s">
        <v>228</v>
      </c>
      <c r="G3272" s="2" t="s">
        <v>117</v>
      </c>
      <c r="H3272" s="2" t="s">
        <v>243</v>
      </c>
      <c r="I3272" s="2" t="s">
        <v>53</v>
      </c>
      <c r="J3272" s="2" t="s">
        <v>230</v>
      </c>
      <c r="K3272" s="2" t="s">
        <v>55</v>
      </c>
      <c r="L3272" s="2" t="s">
        <v>51</v>
      </c>
      <c r="M3272" s="2" t="s">
        <v>86</v>
      </c>
      <c r="N3272" s="3">
        <v>177241</v>
      </c>
      <c r="O3272" s="3" t="s">
        <v>57</v>
      </c>
      <c r="P3272" s="4">
        <f>IF(O3272="吨",N3272*1000,IF(O3272="万立方米",N3272*10000,""))</f>
        <v>177241000.0</v>
      </c>
      <c r="Q3272" s="2" t="s">
        <v>58</v>
      </c>
      <c r="R3272" s="2" t="s">
        <v>59</v>
      </c>
      <c r="S3272" s="2" t="s">
        <v>87</v>
      </c>
      <c r="T3272" s="2" t="s">
        <v>88</v>
      </c>
      <c r="U3272" s="4">
        <f>0.75</f>
        <v>0.75</v>
      </c>
      <c r="V3272" s="2" t="s">
        <v>62</v>
      </c>
      <c r="W3272" s="2" t="s">
        <v>89</v>
      </c>
      <c r="X3272" s="2" t="s">
        <v>64</v>
      </c>
      <c r="Y3272" s="2" t="s">
        <v>65</v>
      </c>
      <c r="Z3272" s="2">
        <v>0</v>
      </c>
      <c r="AA3272" s="2"/>
      <c r="AB3272" s="2"/>
      <c r="AC3272" s="4">
        <f>P3272*U3272/1000000</f>
        <v>132.93075</v>
      </c>
      <c r="AD3272" s="4">
        <f>AC3273*(1-AA3272/100)+(AC3272-AC3273)*(1-AB3272/100)</f>
        <v>132.93075</v>
      </c>
      <c r="AE3272" s="2" t="s">
        <v>66</v>
      </c>
      <c r="AF3272" s="2" t="s">
        <v>67</v>
      </c>
      <c r="AG3272" s="2" t="s">
        <v>68</v>
      </c>
      <c r="AH3272" s="2" t="s">
        <v>69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3967</v>
      </c>
      <c r="B3273" s="2" t="s">
        <v>3962</v>
      </c>
      <c r="C3273" s="2" t="s">
        <v>47</v>
      </c>
      <c r="D3273" s="2" t="s">
        <v>399</v>
      </c>
      <c r="E3273" s="2" t="s">
        <v>400</v>
      </c>
      <c r="F3273" s="2" t="s">
        <v>228</v>
      </c>
      <c r="G3273" s="2" t="s">
        <v>117</v>
      </c>
      <c r="H3273" s="2" t="s">
        <v>243</v>
      </c>
      <c r="I3273" s="2" t="s">
        <v>53</v>
      </c>
      <c r="J3273" s="2" t="s">
        <v>230</v>
      </c>
      <c r="K3273" s="2" t="s">
        <v>55</v>
      </c>
      <c r="L3273" s="2" t="s">
        <v>51</v>
      </c>
      <c r="M3273" s="2" t="s">
        <v>91</v>
      </c>
      <c r="N3273" s="3">
        <v>177241</v>
      </c>
      <c r="O3273" s="3" t="s">
        <v>57</v>
      </c>
      <c r="P3273" s="4">
        <f>IF(O3273="吨",N3273*1000,IF(O3273="万立方米",N3273*10000,""))</f>
        <v>177241000.0</v>
      </c>
      <c r="Q3273" s="2" t="s">
        <v>58</v>
      </c>
      <c r="R3273" s="2" t="s">
        <v>59</v>
      </c>
      <c r="S3273" s="2" t="s">
        <v>92</v>
      </c>
      <c r="T3273" s="2" t="s">
        <v>88</v>
      </c>
      <c r="U3273" s="4">
        <f>0.75</f>
        <v>0.75</v>
      </c>
      <c r="V3273" s="2" t="s">
        <v>62</v>
      </c>
      <c r="W3273" s="2" t="s">
        <v>93</v>
      </c>
      <c r="X3273" s="2" t="s">
        <v>64</v>
      </c>
      <c r="Y3273" s="2" t="s">
        <v>65</v>
      </c>
      <c r="Z3273" s="2">
        <v>0</v>
      </c>
      <c r="AA3273" s="2"/>
      <c r="AB3273" s="2"/>
      <c r="AC3273" s="4">
        <f>P3273*U3273/1000000</f>
        <v>132.93075</v>
      </c>
      <c r="AD3273" s="4">
        <f>AC3273*(1-Z3273/100)</f>
        <v>132.93075</v>
      </c>
      <c r="AE3273" s="2" t="s">
        <v>66</v>
      </c>
      <c r="AF3273" s="2" t="s">
        <v>67</v>
      </c>
      <c r="AG3273" s="2" t="s">
        <v>68</v>
      </c>
      <c r="AH3273" s="2" t="s">
        <v>69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3968</v>
      </c>
      <c r="B3274" s="2" t="s">
        <v>3962</v>
      </c>
      <c r="C3274" s="2" t="s">
        <v>47</v>
      </c>
      <c r="D3274" s="2" t="s">
        <v>399</v>
      </c>
      <c r="E3274" s="2" t="s">
        <v>400</v>
      </c>
      <c r="F3274" s="2" t="s">
        <v>228</v>
      </c>
      <c r="G3274" s="2" t="s">
        <v>117</v>
      </c>
      <c r="H3274" s="2" t="s">
        <v>243</v>
      </c>
      <c r="I3274" s="2" t="s">
        <v>53</v>
      </c>
      <c r="J3274" s="2" t="s">
        <v>230</v>
      </c>
      <c r="K3274" s="2" t="s">
        <v>55</v>
      </c>
      <c r="L3274" s="2" t="s">
        <v>51</v>
      </c>
      <c r="M3274" s="2" t="s">
        <v>95</v>
      </c>
      <c r="N3274" s="3">
        <v>177241</v>
      </c>
      <c r="O3274" s="3" t="s">
        <v>57</v>
      </c>
      <c r="P3274" s="4">
        <f>IF(O3274="吨",N3274*1000,IF(O3274="万立方米",N3274*10000,""))</f>
        <v>177241000.0</v>
      </c>
      <c r="Q3274" s="2" t="s">
        <v>58</v>
      </c>
      <c r="R3274" s="2" t="s">
        <v>59</v>
      </c>
      <c r="S3274" s="2" t="s">
        <v>96</v>
      </c>
      <c r="T3274" s="2" t="s">
        <v>97</v>
      </c>
      <c r="U3274" s="4">
        <f>1.7</f>
        <v>1.7</v>
      </c>
      <c r="V3274" s="2" t="s">
        <v>62</v>
      </c>
      <c r="W3274" s="2" t="s">
        <v>98</v>
      </c>
      <c r="X3274" s="2" t="s">
        <v>64</v>
      </c>
      <c r="Y3274" s="2" t="s">
        <v>65</v>
      </c>
      <c r="Z3274" s="2">
        <v>0</v>
      </c>
      <c r="AA3274" s="2"/>
      <c r="AB3274" s="2"/>
      <c r="AC3274" s="4">
        <f>P3274*U3274/1000000</f>
        <v>301.3097</v>
      </c>
      <c r="AD3274" s="4">
        <f>AC3274*(1-Z3274/100)</f>
        <v>301.3097</v>
      </c>
      <c r="AE3274" s="2" t="s">
        <v>66</v>
      </c>
      <c r="AF3274" s="2" t="s">
        <v>67</v>
      </c>
      <c r="AG3274" s="2" t="s">
        <v>68</v>
      </c>
      <c r="AH3274" s="2" t="s">
        <v>69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3969</v>
      </c>
      <c r="B3275" s="2" t="s">
        <v>3962</v>
      </c>
      <c r="C3275" s="2" t="s">
        <v>47</v>
      </c>
      <c r="D3275" s="2" t="s">
        <v>399</v>
      </c>
      <c r="E3275" s="2" t="s">
        <v>400</v>
      </c>
      <c r="F3275" s="2" t="s">
        <v>228</v>
      </c>
      <c r="G3275" s="2" t="s">
        <v>117</v>
      </c>
      <c r="H3275" s="2" t="s">
        <v>243</v>
      </c>
      <c r="I3275" s="2" t="s">
        <v>53</v>
      </c>
      <c r="J3275" s="2" t="s">
        <v>230</v>
      </c>
      <c r="K3275" s="2" t="s">
        <v>55</v>
      </c>
      <c r="L3275" s="2" t="s">
        <v>51</v>
      </c>
      <c r="M3275" s="2" t="s">
        <v>100</v>
      </c>
      <c r="N3275" s="3">
        <v>177241</v>
      </c>
      <c r="O3275" s="3" t="s">
        <v>57</v>
      </c>
      <c r="P3275" s="4">
        <f>IF(O3275="吨",N3275*1000,IF(O3275="万立方米",N3275*10000,""))</f>
        <v>177241000.0</v>
      </c>
      <c r="Q3275" s="2" t="s">
        <v>58</v>
      </c>
      <c r="R3275" s="2" t="s">
        <v>59</v>
      </c>
      <c r="S3275" s="2" t="s">
        <v>101</v>
      </c>
      <c r="T3275" s="2" t="s">
        <v>75</v>
      </c>
      <c r="U3275" s="4">
        <f>0.12</f>
        <v>0.12</v>
      </c>
      <c r="V3275" s="2" t="s">
        <v>62</v>
      </c>
      <c r="W3275" s="2" t="s">
        <v>102</v>
      </c>
      <c r="X3275" s="2" t="s">
        <v>64</v>
      </c>
      <c r="Y3275" s="2" t="s">
        <v>65</v>
      </c>
      <c r="Z3275" s="2">
        <v>0</v>
      </c>
      <c r="AA3275" s="2"/>
      <c r="AB3275" s="2"/>
      <c r="AC3275" s="4">
        <f>P3275*U3275/1000000</f>
        <v>21.26892</v>
      </c>
      <c r="AD3275" s="4">
        <f>AC3275*(1-Z3275/100)</f>
        <v>21.26892</v>
      </c>
      <c r="AE3275" s="2" t="s">
        <v>66</v>
      </c>
      <c r="AF3275" s="2" t="s">
        <v>67</v>
      </c>
      <c r="AG3275" s="2" t="s">
        <v>68</v>
      </c>
      <c r="AH3275" s="2" t="s">
        <v>69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3970</v>
      </c>
      <c r="B3276" s="2" t="s">
        <v>3962</v>
      </c>
      <c r="C3276" s="2" t="s">
        <v>47</v>
      </c>
      <c r="D3276" s="2" t="s">
        <v>399</v>
      </c>
      <c r="E3276" s="2" t="s">
        <v>400</v>
      </c>
      <c r="F3276" s="2" t="s">
        <v>228</v>
      </c>
      <c r="G3276" s="2" t="s">
        <v>117</v>
      </c>
      <c r="H3276" s="2" t="s">
        <v>243</v>
      </c>
      <c r="I3276" s="2"/>
      <c r="J3276" s="2"/>
      <c r="K3276" s="2" t="s">
        <v>147</v>
      </c>
      <c r="L3276" s="2" t="s">
        <v>253</v>
      </c>
      <c r="M3276" s="2" t="s">
        <v>104</v>
      </c>
      <c r="N3276" s="3"/>
      <c r="O3276" s="3"/>
      <c r="P3276" s="2"/>
      <c r="Q3276" s="2" t="s">
        <v>105</v>
      </c>
      <c r="R3276" s="2" t="s">
        <v>106</v>
      </c>
      <c r="S3276" s="2" t="s">
        <v>107</v>
      </c>
      <c r="T3276" s="2" t="s">
        <v>108</v>
      </c>
      <c r="U3276" s="2"/>
      <c r="V3276" s="2" t="s">
        <v>109</v>
      </c>
      <c r="W3276" s="2" t="s">
        <v>110</v>
      </c>
      <c r="X3276" s="2"/>
      <c r="Y3276" s="2" t="s">
        <v>65</v>
      </c>
      <c r="Z3276" s="2">
        <v>0</v>
      </c>
      <c r="AA3276" s="2"/>
      <c r="AB3276" s="2"/>
      <c r="AC3276" s="2"/>
      <c r="AD3276" s="2"/>
      <c r="AE3276" s="2" t="s">
        <v>123</v>
      </c>
      <c r="AF3276" s="2" t="s">
        <v>222</v>
      </c>
      <c r="AG3276" s="2" t="s">
        <v>223</v>
      </c>
      <c r="AH3276" s="2" t="s">
        <v>69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3971</v>
      </c>
      <c r="B3277" s="2" t="s">
        <v>3972</v>
      </c>
      <c r="C3277" s="2" t="s">
        <v>47</v>
      </c>
      <c r="D3277" s="2" t="s">
        <v>3973</v>
      </c>
      <c r="E3277" s="2" t="s">
        <v>346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270</v>
      </c>
      <c r="K3277" s="2" t="s">
        <v>55</v>
      </c>
      <c r="L3277" s="2" t="s">
        <v>51</v>
      </c>
      <c r="M3277" s="2" t="s">
        <v>56</v>
      </c>
      <c r="N3277" s="3">
        <v>1033312</v>
      </c>
      <c r="O3277" s="3" t="s">
        <v>57</v>
      </c>
      <c r="P3277" s="4">
        <f>IF(O3277="吨",N3277*1000,IF(O3277="万立方米",N3277*10000,""))</f>
        <v>1033312000.0</v>
      </c>
      <c r="Q3277" s="2" t="s">
        <v>58</v>
      </c>
      <c r="R3277" s="2" t="s">
        <v>59</v>
      </c>
      <c r="S3277" s="2" t="s">
        <v>60</v>
      </c>
      <c r="T3277" s="2" t="s">
        <v>61</v>
      </c>
      <c r="U3277" s="4">
        <f>0.06</f>
        <v>0.06</v>
      </c>
      <c r="V3277" s="2" t="s">
        <v>62</v>
      </c>
      <c r="W3277" s="2" t="s">
        <v>63</v>
      </c>
      <c r="X3277" s="2" t="s">
        <v>64</v>
      </c>
      <c r="Y3277" s="2" t="s">
        <v>65</v>
      </c>
      <c r="Z3277" s="2">
        <v>0</v>
      </c>
      <c r="AA3277" s="2"/>
      <c r="AB3277" s="2"/>
      <c r="AC3277" s="4">
        <f>P3277*U3277/1000000</f>
        <v>61.99872</v>
      </c>
      <c r="AD3277" s="4">
        <f>AC3277*(1-Z3277/100)</f>
        <v>61.99872</v>
      </c>
      <c r="AE3277" s="2" t="s">
        <v>66</v>
      </c>
      <c r="AF3277" s="2" t="s">
        <v>67</v>
      </c>
      <c r="AG3277" s="2" t="s">
        <v>68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3974</v>
      </c>
      <c r="B3278" s="2" t="s">
        <v>3972</v>
      </c>
      <c r="C3278" s="2" t="s">
        <v>47</v>
      </c>
      <c r="D3278" s="2" t="s">
        <v>3973</v>
      </c>
      <c r="E3278" s="2" t="s">
        <v>346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270</v>
      </c>
      <c r="K3278" s="2" t="s">
        <v>55</v>
      </c>
      <c r="L3278" s="2" t="s">
        <v>51</v>
      </c>
      <c r="M3278" s="2" t="s">
        <v>73</v>
      </c>
      <c r="N3278" s="3">
        <v>1033312</v>
      </c>
      <c r="O3278" s="3" t="s">
        <v>57</v>
      </c>
      <c r="P3278" s="4">
        <f>IF(O3278="吨",N3278*1000,IF(O3278="万立方米",N3278*10000,""))</f>
        <v>1033312000.0</v>
      </c>
      <c r="Q3278" s="2" t="s">
        <v>58</v>
      </c>
      <c r="R3278" s="2" t="s">
        <v>59</v>
      </c>
      <c r="S3278" s="2" t="s">
        <v>74</v>
      </c>
      <c r="T3278" s="2" t="s">
        <v>75</v>
      </c>
      <c r="U3278" s="4">
        <f>1.5</f>
        <v>1.5</v>
      </c>
      <c r="V3278" s="2" t="s">
        <v>62</v>
      </c>
      <c r="W3278" s="2" t="s">
        <v>76</v>
      </c>
      <c r="X3278" s="2" t="s">
        <v>64</v>
      </c>
      <c r="Y3278" s="2" t="s">
        <v>65</v>
      </c>
      <c r="Z3278" s="2">
        <v>0</v>
      </c>
      <c r="AA3278" s="2"/>
      <c r="AB3278" s="2"/>
      <c r="AC3278" s="4">
        <f>P3278*U3278/1000000</f>
        <v>1549.968</v>
      </c>
      <c r="AD3278" s="4">
        <f>AC3278*(1-Z3278/100)</f>
        <v>1549.968</v>
      </c>
      <c r="AE3278" s="2" t="s">
        <v>66</v>
      </c>
      <c r="AF3278" s="2" t="s">
        <v>67</v>
      </c>
      <c r="AG3278" s="2" t="s">
        <v>68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3975</v>
      </c>
      <c r="B3279" s="2" t="s">
        <v>3972</v>
      </c>
      <c r="C3279" s="2" t="s">
        <v>47</v>
      </c>
      <c r="D3279" s="2" t="s">
        <v>3973</v>
      </c>
      <c r="E3279" s="2" t="s">
        <v>346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270</v>
      </c>
      <c r="K3279" s="2" t="s">
        <v>55</v>
      </c>
      <c r="L3279" s="2" t="s">
        <v>51</v>
      </c>
      <c r="M3279" s="2" t="s">
        <v>78</v>
      </c>
      <c r="N3279" s="3">
        <v>1033312</v>
      </c>
      <c r="O3279" s="3" t="s">
        <v>57</v>
      </c>
      <c r="P3279" s="4">
        <f>IF(O3279="吨",N3279*1000,IF(O3279="万立方米",N3279*10000,""))</f>
        <v>1033312000.0</v>
      </c>
      <c r="Q3279" s="2" t="s">
        <v>58</v>
      </c>
      <c r="R3279" s="2" t="s">
        <v>59</v>
      </c>
      <c r="S3279" s="2" t="s">
        <v>79</v>
      </c>
      <c r="T3279" s="2" t="s">
        <v>75</v>
      </c>
      <c r="U3279" s="4">
        <f>6.0</f>
        <v>6.0</v>
      </c>
      <c r="V3279" s="2" t="s">
        <v>62</v>
      </c>
      <c r="W3279" s="2" t="s">
        <v>80</v>
      </c>
      <c r="X3279" s="2" t="s">
        <v>64</v>
      </c>
      <c r="Y3279" s="2" t="s">
        <v>65</v>
      </c>
      <c r="Z3279" s="2">
        <v>0</v>
      </c>
      <c r="AA3279" s="2"/>
      <c r="AB3279" s="2"/>
      <c r="AC3279" s="4">
        <f>P3279*U3279/1000000</f>
        <v>6199.872</v>
      </c>
      <c r="AD3279" s="4">
        <f>AC3279*(1-Z3279/100)</f>
        <v>6199.872</v>
      </c>
      <c r="AE3279" s="2" t="s">
        <v>66</v>
      </c>
      <c r="AF3279" s="2" t="s">
        <v>67</v>
      </c>
      <c r="AG3279" s="2" t="s">
        <v>68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3976</v>
      </c>
      <c r="B3280" s="2" t="s">
        <v>3972</v>
      </c>
      <c r="C3280" s="2" t="s">
        <v>47</v>
      </c>
      <c r="D3280" s="2" t="s">
        <v>3973</v>
      </c>
      <c r="E3280" s="2" t="s">
        <v>346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270</v>
      </c>
      <c r="K3280" s="2" t="s">
        <v>55</v>
      </c>
      <c r="L3280" s="2" t="s">
        <v>51</v>
      </c>
      <c r="M3280" s="2" t="s">
        <v>82</v>
      </c>
      <c r="N3280" s="3">
        <v>1033312</v>
      </c>
      <c r="O3280" s="3" t="s">
        <v>57</v>
      </c>
      <c r="P3280" s="4">
        <f>IF(O3280="吨",N3280*1000,IF(O3280="万立方米",N3280*10000,""))</f>
        <v>1033312000.0</v>
      </c>
      <c r="Q3280" s="2" t="s">
        <v>58</v>
      </c>
      <c r="R3280" s="2" t="s">
        <v>59</v>
      </c>
      <c r="S3280" s="2" t="s">
        <v>83</v>
      </c>
      <c r="T3280" s="2" t="s">
        <v>61</v>
      </c>
      <c r="U3280" s="4">
        <f>0.35</f>
        <v>0.35</v>
      </c>
      <c r="V3280" s="2" t="s">
        <v>62</v>
      </c>
      <c r="W3280" s="2" t="s">
        <v>84</v>
      </c>
      <c r="X3280" s="2" t="s">
        <v>64</v>
      </c>
      <c r="Y3280" s="2" t="s">
        <v>65</v>
      </c>
      <c r="Z3280" s="2">
        <v>0</v>
      </c>
      <c r="AA3280" s="2"/>
      <c r="AB3280" s="2"/>
      <c r="AC3280" s="4">
        <f>P3280*U3280/1000000</f>
        <v>361.6592</v>
      </c>
      <c r="AD3280" s="4">
        <f>AC3280*(1-Z3280/100)</f>
        <v>361.6592</v>
      </c>
      <c r="AE3280" s="2" t="s">
        <v>66</v>
      </c>
      <c r="AF3280" s="2" t="s">
        <v>67</v>
      </c>
      <c r="AG3280" s="2" t="s">
        <v>68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3977</v>
      </c>
      <c r="B3281" s="2" t="s">
        <v>3972</v>
      </c>
      <c r="C3281" s="2" t="s">
        <v>47</v>
      </c>
      <c r="D3281" s="2" t="s">
        <v>3973</v>
      </c>
      <c r="E3281" s="2" t="s">
        <v>346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270</v>
      </c>
      <c r="K3281" s="2" t="s">
        <v>55</v>
      </c>
      <c r="L3281" s="2" t="s">
        <v>51</v>
      </c>
      <c r="M3281" s="2" t="s">
        <v>86</v>
      </c>
      <c r="N3281" s="3">
        <v>1033312</v>
      </c>
      <c r="O3281" s="3" t="s">
        <v>57</v>
      </c>
      <c r="P3281" s="4">
        <f>IF(O3281="吨",N3281*1000,IF(O3281="万立方米",N3281*10000,""))</f>
        <v>1033312000.0</v>
      </c>
      <c r="Q3281" s="2" t="s">
        <v>58</v>
      </c>
      <c r="R3281" s="2" t="s">
        <v>59</v>
      </c>
      <c r="S3281" s="2" t="s">
        <v>87</v>
      </c>
      <c r="T3281" s="2" t="s">
        <v>88</v>
      </c>
      <c r="U3281" s="4">
        <f>0.75</f>
        <v>0.75</v>
      </c>
      <c r="V3281" s="2" t="s">
        <v>62</v>
      </c>
      <c r="W3281" s="2" t="s">
        <v>89</v>
      </c>
      <c r="X3281" s="2" t="s">
        <v>64</v>
      </c>
      <c r="Y3281" s="2" t="s">
        <v>65</v>
      </c>
      <c r="Z3281" s="2">
        <v>0</v>
      </c>
      <c r="AA3281" s="2"/>
      <c r="AB3281" s="2"/>
      <c r="AC3281" s="4">
        <f>P3281*U3281/1000000</f>
        <v>774.984</v>
      </c>
      <c r="AD3281" s="4">
        <f>AC3282*(1-AA3281/100)+(AC3281-AC3282)*(1-AB3281/100)</f>
        <v>774.984</v>
      </c>
      <c r="AE3281" s="2" t="s">
        <v>66</v>
      </c>
      <c r="AF3281" s="2" t="s">
        <v>67</v>
      </c>
      <c r="AG3281" s="2" t="s">
        <v>68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3978</v>
      </c>
      <c r="B3282" s="2" t="s">
        <v>3972</v>
      </c>
      <c r="C3282" s="2" t="s">
        <v>47</v>
      </c>
      <c r="D3282" s="2" t="s">
        <v>3973</v>
      </c>
      <c r="E3282" s="2" t="s">
        <v>346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270</v>
      </c>
      <c r="K3282" s="2" t="s">
        <v>55</v>
      </c>
      <c r="L3282" s="2" t="s">
        <v>51</v>
      </c>
      <c r="M3282" s="2" t="s">
        <v>91</v>
      </c>
      <c r="N3282" s="3">
        <v>1033312</v>
      </c>
      <c r="O3282" s="3" t="s">
        <v>57</v>
      </c>
      <c r="P3282" s="4">
        <f>IF(O3282="吨",N3282*1000,IF(O3282="万立方米",N3282*10000,""))</f>
        <v>1033312000.0</v>
      </c>
      <c r="Q3282" s="2" t="s">
        <v>58</v>
      </c>
      <c r="R3282" s="2" t="s">
        <v>59</v>
      </c>
      <c r="S3282" s="2" t="s">
        <v>92</v>
      </c>
      <c r="T3282" s="2" t="s">
        <v>88</v>
      </c>
      <c r="U3282" s="4">
        <f>0.75</f>
        <v>0.75</v>
      </c>
      <c r="V3282" s="2" t="s">
        <v>62</v>
      </c>
      <c r="W3282" s="2" t="s">
        <v>93</v>
      </c>
      <c r="X3282" s="2" t="s">
        <v>64</v>
      </c>
      <c r="Y3282" s="2" t="s">
        <v>65</v>
      </c>
      <c r="Z3282" s="2">
        <v>0</v>
      </c>
      <c r="AA3282" s="2"/>
      <c r="AB3282" s="2"/>
      <c r="AC3282" s="4">
        <f>P3282*U3282/1000000</f>
        <v>774.984</v>
      </c>
      <c r="AD3282" s="4">
        <f>AC3282*(1-Z3282/100)</f>
        <v>774.984</v>
      </c>
      <c r="AE3282" s="2" t="s">
        <v>66</v>
      </c>
      <c r="AF3282" s="2" t="s">
        <v>67</v>
      </c>
      <c r="AG3282" s="2" t="s">
        <v>68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3979</v>
      </c>
      <c r="B3283" s="2" t="s">
        <v>3972</v>
      </c>
      <c r="C3283" s="2" t="s">
        <v>47</v>
      </c>
      <c r="D3283" s="2" t="s">
        <v>3973</v>
      </c>
      <c r="E3283" s="2" t="s">
        <v>346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270</v>
      </c>
      <c r="K3283" s="2" t="s">
        <v>55</v>
      </c>
      <c r="L3283" s="2" t="s">
        <v>51</v>
      </c>
      <c r="M3283" s="2" t="s">
        <v>95</v>
      </c>
      <c r="N3283" s="3">
        <v>1033312</v>
      </c>
      <c r="O3283" s="3" t="s">
        <v>57</v>
      </c>
      <c r="P3283" s="4">
        <f>IF(O3283="吨",N3283*1000,IF(O3283="万立方米",N3283*10000,""))</f>
        <v>1033312000.0</v>
      </c>
      <c r="Q3283" s="2" t="s">
        <v>58</v>
      </c>
      <c r="R3283" s="2" t="s">
        <v>59</v>
      </c>
      <c r="S3283" s="2" t="s">
        <v>96</v>
      </c>
      <c r="T3283" s="2" t="s">
        <v>97</v>
      </c>
      <c r="U3283" s="4">
        <f>1.7</f>
        <v>1.7</v>
      </c>
      <c r="V3283" s="2" t="s">
        <v>62</v>
      </c>
      <c r="W3283" s="2" t="s">
        <v>98</v>
      </c>
      <c r="X3283" s="2" t="s">
        <v>64</v>
      </c>
      <c r="Y3283" s="2" t="s">
        <v>65</v>
      </c>
      <c r="Z3283" s="2">
        <v>0</v>
      </c>
      <c r="AA3283" s="2"/>
      <c r="AB3283" s="2"/>
      <c r="AC3283" s="4">
        <f>P3283*U3283/1000000</f>
        <v>1756.6304</v>
      </c>
      <c r="AD3283" s="4">
        <f>AC3283*(1-Z3283/100)</f>
        <v>1756.6304</v>
      </c>
      <c r="AE3283" s="2" t="s">
        <v>66</v>
      </c>
      <c r="AF3283" s="2" t="s">
        <v>67</v>
      </c>
      <c r="AG3283" s="2" t="s">
        <v>68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3980</v>
      </c>
      <c r="B3284" s="2" t="s">
        <v>3972</v>
      </c>
      <c r="C3284" s="2" t="s">
        <v>47</v>
      </c>
      <c r="D3284" s="2" t="s">
        <v>3973</v>
      </c>
      <c r="E3284" s="2" t="s">
        <v>346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270</v>
      </c>
      <c r="K3284" s="2" t="s">
        <v>55</v>
      </c>
      <c r="L3284" s="2" t="s">
        <v>51</v>
      </c>
      <c r="M3284" s="2" t="s">
        <v>100</v>
      </c>
      <c r="N3284" s="3">
        <v>1033312</v>
      </c>
      <c r="O3284" s="3" t="s">
        <v>57</v>
      </c>
      <c r="P3284" s="4">
        <f>IF(O3284="吨",N3284*1000,IF(O3284="万立方米",N3284*10000,""))</f>
        <v>1033312000.0</v>
      </c>
      <c r="Q3284" s="2" t="s">
        <v>58</v>
      </c>
      <c r="R3284" s="2" t="s">
        <v>59</v>
      </c>
      <c r="S3284" s="2" t="s">
        <v>101</v>
      </c>
      <c r="T3284" s="2" t="s">
        <v>75</v>
      </c>
      <c r="U3284" s="4">
        <f>0.12</f>
        <v>0.12</v>
      </c>
      <c r="V3284" s="2" t="s">
        <v>62</v>
      </c>
      <c r="W3284" s="2" t="s">
        <v>102</v>
      </c>
      <c r="X3284" s="2" t="s">
        <v>64</v>
      </c>
      <c r="Y3284" s="2" t="s">
        <v>65</v>
      </c>
      <c r="Z3284" s="2">
        <v>0</v>
      </c>
      <c r="AA3284" s="2"/>
      <c r="AB3284" s="2"/>
      <c r="AC3284" s="4">
        <f>P3284*U3284/1000000</f>
        <v>123.99744</v>
      </c>
      <c r="AD3284" s="4">
        <f>AC3284*(1-Z3284/100)</f>
        <v>123.99744</v>
      </c>
      <c r="AE3284" s="2" t="s">
        <v>66</v>
      </c>
      <c r="AF3284" s="2" t="s">
        <v>67</v>
      </c>
      <c r="AG3284" s="2" t="s">
        <v>68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3981</v>
      </c>
      <c r="B3285" s="2" t="s">
        <v>3972</v>
      </c>
      <c r="C3285" s="2" t="s">
        <v>47</v>
      </c>
      <c r="D3285" s="2" t="s">
        <v>3973</v>
      </c>
      <c r="E3285" s="2" t="s">
        <v>346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147</v>
      </c>
      <c r="L3285" s="2" t="s">
        <v>148</v>
      </c>
      <c r="M3285" s="2" t="s">
        <v>104</v>
      </c>
      <c r="N3285" s="3"/>
      <c r="O3285" s="3"/>
      <c r="P3285" s="4">
        <v>1033312000.0</v>
      </c>
      <c r="Q3285" s="2" t="s">
        <v>105</v>
      </c>
      <c r="R3285" s="2" t="s">
        <v>106</v>
      </c>
      <c r="S3285" s="2" t="s">
        <v>107</v>
      </c>
      <c r="T3285" s="2" t="s">
        <v>108</v>
      </c>
      <c r="U3285" s="4">
        <f>0.0</f>
        <v>0.0</v>
      </c>
      <c r="V3285" s="2" t="s">
        <v>109</v>
      </c>
      <c r="W3285" s="2" t="s">
        <v>110</v>
      </c>
      <c r="X3285" s="2"/>
      <c r="Y3285" s="2" t="s">
        <v>65</v>
      </c>
      <c r="Z3285" s="2">
        <v>0</v>
      </c>
      <c r="AA3285" s="2"/>
      <c r="AB3285" s="2"/>
      <c r="AC3285" s="4">
        <f>P3285*U3285/1000000</f>
        <v>0.0</v>
      </c>
      <c r="AD3285" s="4">
        <f>AC3285*(1-Z3285/100)</f>
        <v>0.0</v>
      </c>
      <c r="AE3285" s="2" t="s">
        <v>66</v>
      </c>
      <c r="AF3285" s="2" t="s">
        <v>67</v>
      </c>
      <c r="AG3285" s="2" t="s">
        <v>68</v>
      </c>
      <c r="AH3285" s="2" t="s">
        <v>69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3982</v>
      </c>
      <c r="B3286" s="2" t="s">
        <v>3983</v>
      </c>
      <c r="C3286" s="2" t="s">
        <v>47</v>
      </c>
      <c r="D3286" s="2" t="s">
        <v>743</v>
      </c>
      <c r="E3286" s="2" t="s">
        <v>744</v>
      </c>
      <c r="F3286" s="2" t="s">
        <v>228</v>
      </c>
      <c r="G3286" s="2" t="s">
        <v>117</v>
      </c>
      <c r="H3286" s="2" t="s">
        <v>52</v>
      </c>
      <c r="I3286" s="2" t="s">
        <v>53</v>
      </c>
      <c r="J3286" s="2" t="s">
        <v>533</v>
      </c>
      <c r="K3286" s="2" t="s">
        <v>533</v>
      </c>
      <c r="L3286" s="2" t="s">
        <v>311</v>
      </c>
      <c r="M3286" s="2" t="s">
        <v>56</v>
      </c>
      <c r="N3286" s="3">
        <v>1916.25</v>
      </c>
      <c r="O3286" s="3" t="s">
        <v>120</v>
      </c>
      <c r="P3286" s="2"/>
      <c r="Q3286" s="2"/>
      <c r="R3286" s="2" t="s">
        <v>121</v>
      </c>
      <c r="S3286" s="2"/>
      <c r="T3286" s="2" t="s">
        <v>108</v>
      </c>
      <c r="U3286" s="2"/>
      <c r="V3286" s="2"/>
      <c r="W3286" s="2" t="s">
        <v>122</v>
      </c>
      <c r="X3286" s="2" t="s">
        <v>64</v>
      </c>
      <c r="Y3286" s="2" t="s">
        <v>65</v>
      </c>
      <c r="Z3286" s="2">
        <v>0</v>
      </c>
      <c r="AA3286" s="2"/>
      <c r="AB3286" s="2"/>
      <c r="AC3286" s="2"/>
      <c r="AD3286" s="2"/>
      <c r="AE3286" s="2" t="s">
        <v>123</v>
      </c>
      <c r="AF3286" s="2" t="s">
        <v>124</v>
      </c>
      <c r="AG3286" s="2" t="s">
        <v>312</v>
      </c>
      <c r="AH3286" s="2" t="s">
        <v>69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3984</v>
      </c>
      <c r="B3287" s="2" t="s">
        <v>3983</v>
      </c>
      <c r="C3287" s="2" t="s">
        <v>47</v>
      </c>
      <c r="D3287" s="2" t="s">
        <v>743</v>
      </c>
      <c r="E3287" s="2" t="s">
        <v>744</v>
      </c>
      <c r="F3287" s="2" t="s">
        <v>228</v>
      </c>
      <c r="G3287" s="2" t="s">
        <v>117</v>
      </c>
      <c r="H3287" s="2" t="s">
        <v>52</v>
      </c>
      <c r="I3287" s="2" t="s">
        <v>53</v>
      </c>
      <c r="J3287" s="2" t="s">
        <v>533</v>
      </c>
      <c r="K3287" s="2" t="s">
        <v>533</v>
      </c>
      <c r="L3287" s="2" t="s">
        <v>311</v>
      </c>
      <c r="M3287" s="2" t="s">
        <v>73</v>
      </c>
      <c r="N3287" s="3">
        <v>1916.25</v>
      </c>
      <c r="O3287" s="3" t="s">
        <v>120</v>
      </c>
      <c r="P3287" s="2"/>
      <c r="Q3287" s="2"/>
      <c r="R3287" s="2" t="s">
        <v>121</v>
      </c>
      <c r="S3287" s="2"/>
      <c r="T3287" s="2" t="s">
        <v>108</v>
      </c>
      <c r="U3287" s="2"/>
      <c r="V3287" s="2"/>
      <c r="W3287" s="2" t="s">
        <v>122</v>
      </c>
      <c r="X3287" s="2" t="s">
        <v>64</v>
      </c>
      <c r="Y3287" s="2" t="s">
        <v>65</v>
      </c>
      <c r="Z3287" s="2">
        <v>0</v>
      </c>
      <c r="AA3287" s="2"/>
      <c r="AB3287" s="2"/>
      <c r="AC3287" s="2"/>
      <c r="AD3287" s="2"/>
      <c r="AE3287" s="2" t="s">
        <v>123</v>
      </c>
      <c r="AF3287" s="2" t="s">
        <v>124</v>
      </c>
      <c r="AG3287" s="2" t="s">
        <v>312</v>
      </c>
      <c r="AH3287" s="2" t="s">
        <v>69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3985</v>
      </c>
      <c r="B3288" s="2" t="s">
        <v>3983</v>
      </c>
      <c r="C3288" s="2" t="s">
        <v>47</v>
      </c>
      <c r="D3288" s="2" t="s">
        <v>743</v>
      </c>
      <c r="E3288" s="2" t="s">
        <v>744</v>
      </c>
      <c r="F3288" s="2" t="s">
        <v>228</v>
      </c>
      <c r="G3288" s="2" t="s">
        <v>117</v>
      </c>
      <c r="H3288" s="2" t="s">
        <v>52</v>
      </c>
      <c r="I3288" s="2" t="s">
        <v>53</v>
      </c>
      <c r="J3288" s="2" t="s">
        <v>533</v>
      </c>
      <c r="K3288" s="2" t="s">
        <v>533</v>
      </c>
      <c r="L3288" s="2" t="s">
        <v>311</v>
      </c>
      <c r="M3288" s="2" t="s">
        <v>78</v>
      </c>
      <c r="N3288" s="3">
        <v>1916.25</v>
      </c>
      <c r="O3288" s="3" t="s">
        <v>120</v>
      </c>
      <c r="P3288" s="2"/>
      <c r="Q3288" s="2"/>
      <c r="R3288" s="2" t="s">
        <v>121</v>
      </c>
      <c r="S3288" s="2"/>
      <c r="T3288" s="2" t="s">
        <v>108</v>
      </c>
      <c r="U3288" s="2"/>
      <c r="V3288" s="2"/>
      <c r="W3288" s="2" t="s">
        <v>122</v>
      </c>
      <c r="X3288" s="2" t="s">
        <v>64</v>
      </c>
      <c r="Y3288" s="2" t="s">
        <v>65</v>
      </c>
      <c r="Z3288" s="2">
        <v>0</v>
      </c>
      <c r="AA3288" s="2"/>
      <c r="AB3288" s="2"/>
      <c r="AC3288" s="2"/>
      <c r="AD3288" s="2"/>
      <c r="AE3288" s="2" t="s">
        <v>123</v>
      </c>
      <c r="AF3288" s="2" t="s">
        <v>124</v>
      </c>
      <c r="AG3288" s="2" t="s">
        <v>312</v>
      </c>
      <c r="AH3288" s="2" t="s">
        <v>69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3986</v>
      </c>
      <c r="B3289" s="2" t="s">
        <v>3983</v>
      </c>
      <c r="C3289" s="2" t="s">
        <v>47</v>
      </c>
      <c r="D3289" s="2" t="s">
        <v>743</v>
      </c>
      <c r="E3289" s="2" t="s">
        <v>744</v>
      </c>
      <c r="F3289" s="2" t="s">
        <v>228</v>
      </c>
      <c r="G3289" s="2" t="s">
        <v>117</v>
      </c>
      <c r="H3289" s="2" t="s">
        <v>52</v>
      </c>
      <c r="I3289" s="2" t="s">
        <v>53</v>
      </c>
      <c r="J3289" s="2" t="s">
        <v>533</v>
      </c>
      <c r="K3289" s="2" t="s">
        <v>533</v>
      </c>
      <c r="L3289" s="2" t="s">
        <v>311</v>
      </c>
      <c r="M3289" s="2" t="s">
        <v>82</v>
      </c>
      <c r="N3289" s="3">
        <v>1916.25</v>
      </c>
      <c r="O3289" s="3" t="s">
        <v>120</v>
      </c>
      <c r="P3289" s="2"/>
      <c r="Q3289" s="2"/>
      <c r="R3289" s="2" t="s">
        <v>121</v>
      </c>
      <c r="S3289" s="2"/>
      <c r="T3289" s="2" t="s">
        <v>108</v>
      </c>
      <c r="U3289" s="2"/>
      <c r="V3289" s="2"/>
      <c r="W3289" s="2" t="s">
        <v>122</v>
      </c>
      <c r="X3289" s="2" t="s">
        <v>64</v>
      </c>
      <c r="Y3289" s="2" t="s">
        <v>65</v>
      </c>
      <c r="Z3289" s="2">
        <v>0</v>
      </c>
      <c r="AA3289" s="2"/>
      <c r="AB3289" s="2"/>
      <c r="AC3289" s="2"/>
      <c r="AD3289" s="2"/>
      <c r="AE3289" s="2" t="s">
        <v>123</v>
      </c>
      <c r="AF3289" s="2" t="s">
        <v>124</v>
      </c>
      <c r="AG3289" s="2" t="s">
        <v>312</v>
      </c>
      <c r="AH3289" s="2" t="s">
        <v>69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3987</v>
      </c>
      <c r="B3290" s="2" t="s">
        <v>3983</v>
      </c>
      <c r="C3290" s="2" t="s">
        <v>47</v>
      </c>
      <c r="D3290" s="2" t="s">
        <v>743</v>
      </c>
      <c r="E3290" s="2" t="s">
        <v>744</v>
      </c>
      <c r="F3290" s="2" t="s">
        <v>228</v>
      </c>
      <c r="G3290" s="2" t="s">
        <v>117</v>
      </c>
      <c r="H3290" s="2" t="s">
        <v>52</v>
      </c>
      <c r="I3290" s="2" t="s">
        <v>53</v>
      </c>
      <c r="J3290" s="2" t="s">
        <v>533</v>
      </c>
      <c r="K3290" s="2" t="s">
        <v>533</v>
      </c>
      <c r="L3290" s="2" t="s">
        <v>311</v>
      </c>
      <c r="M3290" s="2" t="s">
        <v>86</v>
      </c>
      <c r="N3290" s="3">
        <v>1916.25</v>
      </c>
      <c r="O3290" s="3" t="s">
        <v>120</v>
      </c>
      <c r="P3290" s="2"/>
      <c r="Q3290" s="2"/>
      <c r="R3290" s="2" t="s">
        <v>121</v>
      </c>
      <c r="S3290" s="2"/>
      <c r="T3290" s="2" t="s">
        <v>108</v>
      </c>
      <c r="U3290" s="2"/>
      <c r="V3290" s="2"/>
      <c r="W3290" s="2" t="s">
        <v>122</v>
      </c>
      <c r="X3290" s="2" t="s">
        <v>64</v>
      </c>
      <c r="Y3290" s="2" t="s">
        <v>65</v>
      </c>
      <c r="Z3290" s="2">
        <v>0</v>
      </c>
      <c r="AA3290" s="2"/>
      <c r="AB3290" s="2"/>
      <c r="AC3290" s="2"/>
      <c r="AD3290" s="2"/>
      <c r="AE3290" s="2" t="s">
        <v>123</v>
      </c>
      <c r="AF3290" s="2" t="s">
        <v>124</v>
      </c>
      <c r="AG3290" s="2" t="s">
        <v>312</v>
      </c>
      <c r="AH3290" s="2" t="s">
        <v>69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3988</v>
      </c>
      <c r="B3291" s="2" t="s">
        <v>3983</v>
      </c>
      <c r="C3291" s="2" t="s">
        <v>47</v>
      </c>
      <c r="D3291" s="2" t="s">
        <v>743</v>
      </c>
      <c r="E3291" s="2" t="s">
        <v>744</v>
      </c>
      <c r="F3291" s="2" t="s">
        <v>228</v>
      </c>
      <c r="G3291" s="2" t="s">
        <v>117</v>
      </c>
      <c r="H3291" s="2" t="s">
        <v>52</v>
      </c>
      <c r="I3291" s="2" t="s">
        <v>53</v>
      </c>
      <c r="J3291" s="2" t="s">
        <v>533</v>
      </c>
      <c r="K3291" s="2" t="s">
        <v>533</v>
      </c>
      <c r="L3291" s="2" t="s">
        <v>311</v>
      </c>
      <c r="M3291" s="2" t="s">
        <v>91</v>
      </c>
      <c r="N3291" s="3">
        <v>1916.25</v>
      </c>
      <c r="O3291" s="3" t="s">
        <v>120</v>
      </c>
      <c r="P3291" s="2"/>
      <c r="Q3291" s="2"/>
      <c r="R3291" s="2" t="s">
        <v>121</v>
      </c>
      <c r="S3291" s="2"/>
      <c r="T3291" s="2" t="s">
        <v>108</v>
      </c>
      <c r="U3291" s="2"/>
      <c r="V3291" s="2"/>
      <c r="W3291" s="2" t="s">
        <v>122</v>
      </c>
      <c r="X3291" s="2" t="s">
        <v>64</v>
      </c>
      <c r="Y3291" s="2" t="s">
        <v>65</v>
      </c>
      <c r="Z3291" s="2">
        <v>0</v>
      </c>
      <c r="AA3291" s="2"/>
      <c r="AB3291" s="2"/>
      <c r="AC3291" s="2"/>
      <c r="AD3291" s="2"/>
      <c r="AE3291" s="2" t="s">
        <v>123</v>
      </c>
      <c r="AF3291" s="2" t="s">
        <v>124</v>
      </c>
      <c r="AG3291" s="2" t="s">
        <v>312</v>
      </c>
      <c r="AH3291" s="2" t="s">
        <v>69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3989</v>
      </c>
      <c r="B3292" s="2" t="s">
        <v>3983</v>
      </c>
      <c r="C3292" s="2" t="s">
        <v>47</v>
      </c>
      <c r="D3292" s="2" t="s">
        <v>743</v>
      </c>
      <c r="E3292" s="2" t="s">
        <v>744</v>
      </c>
      <c r="F3292" s="2" t="s">
        <v>228</v>
      </c>
      <c r="G3292" s="2" t="s">
        <v>117</v>
      </c>
      <c r="H3292" s="2" t="s">
        <v>52</v>
      </c>
      <c r="I3292" s="2" t="s">
        <v>53</v>
      </c>
      <c r="J3292" s="2" t="s">
        <v>533</v>
      </c>
      <c r="K3292" s="2" t="s">
        <v>533</v>
      </c>
      <c r="L3292" s="2" t="s">
        <v>311</v>
      </c>
      <c r="M3292" s="2" t="s">
        <v>95</v>
      </c>
      <c r="N3292" s="3">
        <v>1916.25</v>
      </c>
      <c r="O3292" s="3" t="s">
        <v>120</v>
      </c>
      <c r="P3292" s="2"/>
      <c r="Q3292" s="2"/>
      <c r="R3292" s="2" t="s">
        <v>121</v>
      </c>
      <c r="S3292" s="2"/>
      <c r="T3292" s="2" t="s">
        <v>108</v>
      </c>
      <c r="U3292" s="2"/>
      <c r="V3292" s="2"/>
      <c r="W3292" s="2" t="s">
        <v>122</v>
      </c>
      <c r="X3292" s="2" t="s">
        <v>64</v>
      </c>
      <c r="Y3292" s="2" t="s">
        <v>65</v>
      </c>
      <c r="Z3292" s="2">
        <v>0</v>
      </c>
      <c r="AA3292" s="2"/>
      <c r="AB3292" s="2"/>
      <c r="AC3292" s="2"/>
      <c r="AD3292" s="2"/>
      <c r="AE3292" s="2" t="s">
        <v>123</v>
      </c>
      <c r="AF3292" s="2" t="s">
        <v>124</v>
      </c>
      <c r="AG3292" s="2" t="s">
        <v>312</v>
      </c>
      <c r="AH3292" s="2" t="s">
        <v>69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3990</v>
      </c>
      <c r="B3293" s="2" t="s">
        <v>3983</v>
      </c>
      <c r="C3293" s="2" t="s">
        <v>47</v>
      </c>
      <c r="D3293" s="2" t="s">
        <v>743</v>
      </c>
      <c r="E3293" s="2" t="s">
        <v>744</v>
      </c>
      <c r="F3293" s="2" t="s">
        <v>228</v>
      </c>
      <c r="G3293" s="2" t="s">
        <v>117</v>
      </c>
      <c r="H3293" s="2" t="s">
        <v>52</v>
      </c>
      <c r="I3293" s="2" t="s">
        <v>53</v>
      </c>
      <c r="J3293" s="2" t="s">
        <v>533</v>
      </c>
      <c r="K3293" s="2" t="s">
        <v>533</v>
      </c>
      <c r="L3293" s="2" t="s">
        <v>311</v>
      </c>
      <c r="M3293" s="2" t="s">
        <v>100</v>
      </c>
      <c r="N3293" s="3">
        <v>1916.25</v>
      </c>
      <c r="O3293" s="3" t="s">
        <v>120</v>
      </c>
      <c r="P3293" s="2"/>
      <c r="Q3293" s="2"/>
      <c r="R3293" s="2" t="s">
        <v>121</v>
      </c>
      <c r="S3293" s="2"/>
      <c r="T3293" s="2" t="s">
        <v>108</v>
      </c>
      <c r="U3293" s="2"/>
      <c r="V3293" s="2"/>
      <c r="W3293" s="2" t="s">
        <v>122</v>
      </c>
      <c r="X3293" s="2" t="s">
        <v>64</v>
      </c>
      <c r="Y3293" s="2" t="s">
        <v>65</v>
      </c>
      <c r="Z3293" s="2">
        <v>0</v>
      </c>
      <c r="AA3293" s="2"/>
      <c r="AB3293" s="2"/>
      <c r="AC3293" s="2"/>
      <c r="AD3293" s="2"/>
      <c r="AE3293" s="2" t="s">
        <v>123</v>
      </c>
      <c r="AF3293" s="2" t="s">
        <v>124</v>
      </c>
      <c r="AG3293" s="2" t="s">
        <v>312</v>
      </c>
      <c r="AH3293" s="2" t="s">
        <v>69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3991</v>
      </c>
      <c r="B3294" s="2" t="s">
        <v>3983</v>
      </c>
      <c r="C3294" s="2" t="s">
        <v>47</v>
      </c>
      <c r="D3294" s="2" t="s">
        <v>743</v>
      </c>
      <c r="E3294" s="2" t="s">
        <v>744</v>
      </c>
      <c r="F3294" s="2" t="s">
        <v>228</v>
      </c>
      <c r="G3294" s="2" t="s">
        <v>117</v>
      </c>
      <c r="H3294" s="2" t="s">
        <v>52</v>
      </c>
      <c r="I3294" s="2"/>
      <c r="J3294" s="2"/>
      <c r="K3294" s="2"/>
      <c r="L3294" s="2"/>
      <c r="M3294" s="2" t="s">
        <v>104</v>
      </c>
      <c r="N3294" s="3"/>
      <c r="O3294" s="3"/>
      <c r="P3294" s="4">
        <v>0.0</v>
      </c>
      <c r="Q3294" s="2" t="s">
        <v>105</v>
      </c>
      <c r="R3294" s="2" t="s">
        <v>106</v>
      </c>
      <c r="S3294" s="2" t="s">
        <v>107</v>
      </c>
      <c r="T3294" s="2" t="s">
        <v>108</v>
      </c>
      <c r="U3294" s="4">
        <f>0.0</f>
        <v>0.0</v>
      </c>
      <c r="V3294" s="2" t="s">
        <v>109</v>
      </c>
      <c r="W3294" s="2" t="s">
        <v>110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111</v>
      </c>
      <c r="AH3294" s="2" t="s">
        <v>69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3992</v>
      </c>
      <c r="B3295" s="2" t="s">
        <v>3993</v>
      </c>
      <c r="C3295" s="2" t="s">
        <v>47</v>
      </c>
      <c r="D3295" s="2" t="s">
        <v>886</v>
      </c>
      <c r="E3295" s="2" t="s">
        <v>377</v>
      </c>
      <c r="F3295" s="2" t="s">
        <v>228</v>
      </c>
      <c r="G3295" s="2" t="s">
        <v>181</v>
      </c>
      <c r="H3295" s="2" t="s">
        <v>1373</v>
      </c>
      <c r="I3295" s="2" t="s">
        <v>53</v>
      </c>
      <c r="J3295" s="2" t="s">
        <v>118</v>
      </c>
      <c r="K3295" s="2" t="s">
        <v>118</v>
      </c>
      <c r="L3295" s="2" t="s">
        <v>119</v>
      </c>
      <c r="M3295" s="2" t="s">
        <v>56</v>
      </c>
      <c r="N3295" s="3">
        <v>3602.344</v>
      </c>
      <c r="O3295" s="3" t="s">
        <v>120</v>
      </c>
      <c r="P3295" s="2"/>
      <c r="Q3295" s="2"/>
      <c r="R3295" s="2" t="s">
        <v>121</v>
      </c>
      <c r="S3295" s="2"/>
      <c r="T3295" s="2" t="s">
        <v>108</v>
      </c>
      <c r="U3295" s="2"/>
      <c r="V3295" s="2"/>
      <c r="W3295" s="2" t="s">
        <v>122</v>
      </c>
      <c r="X3295" s="2" t="s">
        <v>64</v>
      </c>
      <c r="Y3295" s="2" t="s">
        <v>65</v>
      </c>
      <c r="Z3295" s="2">
        <v>0</v>
      </c>
      <c r="AA3295" s="2"/>
      <c r="AB3295" s="2"/>
      <c r="AC3295" s="2"/>
      <c r="AD3295" s="2"/>
      <c r="AE3295" s="2" t="s">
        <v>123</v>
      </c>
      <c r="AF3295" s="2" t="s">
        <v>124</v>
      </c>
      <c r="AG3295" s="2" t="s">
        <v>125</v>
      </c>
      <c r="AH3295" s="2" t="s">
        <v>69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3994</v>
      </c>
      <c r="B3296" s="2" t="s">
        <v>3993</v>
      </c>
      <c r="C3296" s="2" t="s">
        <v>47</v>
      </c>
      <c r="D3296" s="2" t="s">
        <v>886</v>
      </c>
      <c r="E3296" s="2" t="s">
        <v>377</v>
      </c>
      <c r="F3296" s="2" t="s">
        <v>228</v>
      </c>
      <c r="G3296" s="2" t="s">
        <v>181</v>
      </c>
      <c r="H3296" s="2" t="s">
        <v>1373</v>
      </c>
      <c r="I3296" s="2" t="s">
        <v>53</v>
      </c>
      <c r="J3296" s="2" t="s">
        <v>118</v>
      </c>
      <c r="K3296" s="2" t="s">
        <v>118</v>
      </c>
      <c r="L3296" s="2" t="s">
        <v>119</v>
      </c>
      <c r="M3296" s="2" t="s">
        <v>73</v>
      </c>
      <c r="N3296" s="3">
        <v>3602.344</v>
      </c>
      <c r="O3296" s="3" t="s">
        <v>120</v>
      </c>
      <c r="P3296" s="2"/>
      <c r="Q3296" s="2"/>
      <c r="R3296" s="2" t="s">
        <v>121</v>
      </c>
      <c r="S3296" s="2"/>
      <c r="T3296" s="2" t="s">
        <v>108</v>
      </c>
      <c r="U3296" s="2"/>
      <c r="V3296" s="2"/>
      <c r="W3296" s="2" t="s">
        <v>122</v>
      </c>
      <c r="X3296" s="2" t="s">
        <v>64</v>
      </c>
      <c r="Y3296" s="2" t="s">
        <v>65</v>
      </c>
      <c r="Z3296" s="2">
        <v>0</v>
      </c>
      <c r="AA3296" s="2"/>
      <c r="AB3296" s="2"/>
      <c r="AC3296" s="2"/>
      <c r="AD3296" s="2"/>
      <c r="AE3296" s="2" t="s">
        <v>123</v>
      </c>
      <c r="AF3296" s="2" t="s">
        <v>124</v>
      </c>
      <c r="AG3296" s="2" t="s">
        <v>125</v>
      </c>
      <c r="AH3296" s="2" t="s">
        <v>69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3995</v>
      </c>
      <c r="B3297" s="2" t="s">
        <v>3993</v>
      </c>
      <c r="C3297" s="2" t="s">
        <v>47</v>
      </c>
      <c r="D3297" s="2" t="s">
        <v>886</v>
      </c>
      <c r="E3297" s="2" t="s">
        <v>377</v>
      </c>
      <c r="F3297" s="2" t="s">
        <v>228</v>
      </c>
      <c r="G3297" s="2" t="s">
        <v>181</v>
      </c>
      <c r="H3297" s="2" t="s">
        <v>1373</v>
      </c>
      <c r="I3297" s="2" t="s">
        <v>53</v>
      </c>
      <c r="J3297" s="2" t="s">
        <v>118</v>
      </c>
      <c r="K3297" s="2" t="s">
        <v>118</v>
      </c>
      <c r="L3297" s="2" t="s">
        <v>119</v>
      </c>
      <c r="M3297" s="2" t="s">
        <v>78</v>
      </c>
      <c r="N3297" s="3">
        <v>3602.344</v>
      </c>
      <c r="O3297" s="3" t="s">
        <v>120</v>
      </c>
      <c r="P3297" s="2"/>
      <c r="Q3297" s="2"/>
      <c r="R3297" s="2" t="s">
        <v>121</v>
      </c>
      <c r="S3297" s="2"/>
      <c r="T3297" s="2" t="s">
        <v>108</v>
      </c>
      <c r="U3297" s="2"/>
      <c r="V3297" s="2"/>
      <c r="W3297" s="2" t="s">
        <v>122</v>
      </c>
      <c r="X3297" s="2" t="s">
        <v>64</v>
      </c>
      <c r="Y3297" s="2" t="s">
        <v>65</v>
      </c>
      <c r="Z3297" s="2">
        <v>0</v>
      </c>
      <c r="AA3297" s="2"/>
      <c r="AB3297" s="2"/>
      <c r="AC3297" s="2"/>
      <c r="AD3297" s="2"/>
      <c r="AE3297" s="2" t="s">
        <v>123</v>
      </c>
      <c r="AF3297" s="2" t="s">
        <v>124</v>
      </c>
      <c r="AG3297" s="2" t="s">
        <v>125</v>
      </c>
      <c r="AH3297" s="2" t="s">
        <v>69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3996</v>
      </c>
      <c r="B3298" s="2" t="s">
        <v>3993</v>
      </c>
      <c r="C3298" s="2" t="s">
        <v>47</v>
      </c>
      <c r="D3298" s="2" t="s">
        <v>886</v>
      </c>
      <c r="E3298" s="2" t="s">
        <v>377</v>
      </c>
      <c r="F3298" s="2" t="s">
        <v>228</v>
      </c>
      <c r="G3298" s="2" t="s">
        <v>181</v>
      </c>
      <c r="H3298" s="2" t="s">
        <v>1373</v>
      </c>
      <c r="I3298" s="2" t="s">
        <v>53</v>
      </c>
      <c r="J3298" s="2" t="s">
        <v>118</v>
      </c>
      <c r="K3298" s="2" t="s">
        <v>118</v>
      </c>
      <c r="L3298" s="2" t="s">
        <v>119</v>
      </c>
      <c r="M3298" s="2" t="s">
        <v>82</v>
      </c>
      <c r="N3298" s="3">
        <v>3602.344</v>
      </c>
      <c r="O3298" s="3" t="s">
        <v>120</v>
      </c>
      <c r="P3298" s="2"/>
      <c r="Q3298" s="2"/>
      <c r="R3298" s="2" t="s">
        <v>121</v>
      </c>
      <c r="S3298" s="2"/>
      <c r="T3298" s="2" t="s">
        <v>108</v>
      </c>
      <c r="U3298" s="2"/>
      <c r="V3298" s="2"/>
      <c r="W3298" s="2" t="s">
        <v>122</v>
      </c>
      <c r="X3298" s="2" t="s">
        <v>64</v>
      </c>
      <c r="Y3298" s="2" t="s">
        <v>65</v>
      </c>
      <c r="Z3298" s="2">
        <v>0</v>
      </c>
      <c r="AA3298" s="2"/>
      <c r="AB3298" s="2"/>
      <c r="AC3298" s="2"/>
      <c r="AD3298" s="2"/>
      <c r="AE3298" s="2" t="s">
        <v>123</v>
      </c>
      <c r="AF3298" s="2" t="s">
        <v>124</v>
      </c>
      <c r="AG3298" s="2" t="s">
        <v>125</v>
      </c>
      <c r="AH3298" s="2" t="s">
        <v>69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3997</v>
      </c>
      <c r="B3299" s="2" t="s">
        <v>3993</v>
      </c>
      <c r="C3299" s="2" t="s">
        <v>47</v>
      </c>
      <c r="D3299" s="2" t="s">
        <v>886</v>
      </c>
      <c r="E3299" s="2" t="s">
        <v>377</v>
      </c>
      <c r="F3299" s="2" t="s">
        <v>228</v>
      </c>
      <c r="G3299" s="2" t="s">
        <v>181</v>
      </c>
      <c r="H3299" s="2" t="s">
        <v>1373</v>
      </c>
      <c r="I3299" s="2" t="s">
        <v>53</v>
      </c>
      <c r="J3299" s="2" t="s">
        <v>118</v>
      </c>
      <c r="K3299" s="2" t="s">
        <v>118</v>
      </c>
      <c r="L3299" s="2" t="s">
        <v>119</v>
      </c>
      <c r="M3299" s="2" t="s">
        <v>86</v>
      </c>
      <c r="N3299" s="3">
        <v>3602.344</v>
      </c>
      <c r="O3299" s="3" t="s">
        <v>120</v>
      </c>
      <c r="P3299" s="2"/>
      <c r="Q3299" s="2"/>
      <c r="R3299" s="2" t="s">
        <v>121</v>
      </c>
      <c r="S3299" s="2"/>
      <c r="T3299" s="2" t="s">
        <v>108</v>
      </c>
      <c r="U3299" s="2"/>
      <c r="V3299" s="2"/>
      <c r="W3299" s="2" t="s">
        <v>122</v>
      </c>
      <c r="X3299" s="2" t="s">
        <v>64</v>
      </c>
      <c r="Y3299" s="2" t="s">
        <v>65</v>
      </c>
      <c r="Z3299" s="2">
        <v>0</v>
      </c>
      <c r="AA3299" s="2"/>
      <c r="AB3299" s="2"/>
      <c r="AC3299" s="2"/>
      <c r="AD3299" s="2"/>
      <c r="AE3299" s="2" t="s">
        <v>123</v>
      </c>
      <c r="AF3299" s="2" t="s">
        <v>124</v>
      </c>
      <c r="AG3299" s="2" t="s">
        <v>125</v>
      </c>
      <c r="AH3299" s="2" t="s">
        <v>69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3998</v>
      </c>
      <c r="B3300" s="2" t="s">
        <v>3993</v>
      </c>
      <c r="C3300" s="2" t="s">
        <v>47</v>
      </c>
      <c r="D3300" s="2" t="s">
        <v>886</v>
      </c>
      <c r="E3300" s="2" t="s">
        <v>377</v>
      </c>
      <c r="F3300" s="2" t="s">
        <v>228</v>
      </c>
      <c r="G3300" s="2" t="s">
        <v>181</v>
      </c>
      <c r="H3300" s="2" t="s">
        <v>1373</v>
      </c>
      <c r="I3300" s="2" t="s">
        <v>53</v>
      </c>
      <c r="J3300" s="2" t="s">
        <v>118</v>
      </c>
      <c r="K3300" s="2" t="s">
        <v>118</v>
      </c>
      <c r="L3300" s="2" t="s">
        <v>119</v>
      </c>
      <c r="M3300" s="2" t="s">
        <v>91</v>
      </c>
      <c r="N3300" s="3">
        <v>3602.344</v>
      </c>
      <c r="O3300" s="3" t="s">
        <v>120</v>
      </c>
      <c r="P3300" s="2"/>
      <c r="Q3300" s="2"/>
      <c r="R3300" s="2" t="s">
        <v>121</v>
      </c>
      <c r="S3300" s="2"/>
      <c r="T3300" s="2" t="s">
        <v>108</v>
      </c>
      <c r="U3300" s="2"/>
      <c r="V3300" s="2"/>
      <c r="W3300" s="2" t="s">
        <v>122</v>
      </c>
      <c r="X3300" s="2" t="s">
        <v>64</v>
      </c>
      <c r="Y3300" s="2" t="s">
        <v>65</v>
      </c>
      <c r="Z3300" s="2">
        <v>0</v>
      </c>
      <c r="AA3300" s="2"/>
      <c r="AB3300" s="2"/>
      <c r="AC3300" s="2"/>
      <c r="AD3300" s="2"/>
      <c r="AE3300" s="2" t="s">
        <v>123</v>
      </c>
      <c r="AF3300" s="2" t="s">
        <v>124</v>
      </c>
      <c r="AG3300" s="2" t="s">
        <v>125</v>
      </c>
      <c r="AH3300" s="2" t="s">
        <v>69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3999</v>
      </c>
      <c r="B3301" s="2" t="s">
        <v>3993</v>
      </c>
      <c r="C3301" s="2" t="s">
        <v>47</v>
      </c>
      <c r="D3301" s="2" t="s">
        <v>886</v>
      </c>
      <c r="E3301" s="2" t="s">
        <v>377</v>
      </c>
      <c r="F3301" s="2" t="s">
        <v>228</v>
      </c>
      <c r="G3301" s="2" t="s">
        <v>181</v>
      </c>
      <c r="H3301" s="2" t="s">
        <v>1373</v>
      </c>
      <c r="I3301" s="2" t="s">
        <v>53</v>
      </c>
      <c r="J3301" s="2" t="s">
        <v>118</v>
      </c>
      <c r="K3301" s="2" t="s">
        <v>118</v>
      </c>
      <c r="L3301" s="2" t="s">
        <v>119</v>
      </c>
      <c r="M3301" s="2" t="s">
        <v>95</v>
      </c>
      <c r="N3301" s="3">
        <v>3602.344</v>
      </c>
      <c r="O3301" s="3" t="s">
        <v>120</v>
      </c>
      <c r="P3301" s="2"/>
      <c r="Q3301" s="2"/>
      <c r="R3301" s="2" t="s">
        <v>121</v>
      </c>
      <c r="S3301" s="2"/>
      <c r="T3301" s="2" t="s">
        <v>108</v>
      </c>
      <c r="U3301" s="2"/>
      <c r="V3301" s="2"/>
      <c r="W3301" s="2" t="s">
        <v>122</v>
      </c>
      <c r="X3301" s="2" t="s">
        <v>64</v>
      </c>
      <c r="Y3301" s="2" t="s">
        <v>65</v>
      </c>
      <c r="Z3301" s="2">
        <v>0</v>
      </c>
      <c r="AA3301" s="2"/>
      <c r="AB3301" s="2"/>
      <c r="AC3301" s="2"/>
      <c r="AD3301" s="2"/>
      <c r="AE3301" s="2" t="s">
        <v>123</v>
      </c>
      <c r="AF3301" s="2" t="s">
        <v>124</v>
      </c>
      <c r="AG3301" s="2" t="s">
        <v>125</v>
      </c>
      <c r="AH3301" s="2" t="s">
        <v>69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4000</v>
      </c>
      <c r="B3302" s="2" t="s">
        <v>3993</v>
      </c>
      <c r="C3302" s="2" t="s">
        <v>47</v>
      </c>
      <c r="D3302" s="2" t="s">
        <v>886</v>
      </c>
      <c r="E3302" s="2" t="s">
        <v>377</v>
      </c>
      <c r="F3302" s="2" t="s">
        <v>228</v>
      </c>
      <c r="G3302" s="2" t="s">
        <v>181</v>
      </c>
      <c r="H3302" s="2" t="s">
        <v>1373</v>
      </c>
      <c r="I3302" s="2" t="s">
        <v>53</v>
      </c>
      <c r="J3302" s="2" t="s">
        <v>118</v>
      </c>
      <c r="K3302" s="2" t="s">
        <v>118</v>
      </c>
      <c r="L3302" s="2" t="s">
        <v>119</v>
      </c>
      <c r="M3302" s="2" t="s">
        <v>100</v>
      </c>
      <c r="N3302" s="3">
        <v>3602.344</v>
      </c>
      <c r="O3302" s="3" t="s">
        <v>120</v>
      </c>
      <c r="P3302" s="2"/>
      <c r="Q3302" s="2"/>
      <c r="R3302" s="2" t="s">
        <v>121</v>
      </c>
      <c r="S3302" s="2"/>
      <c r="T3302" s="2" t="s">
        <v>108</v>
      </c>
      <c r="U3302" s="2"/>
      <c r="V3302" s="2"/>
      <c r="W3302" s="2" t="s">
        <v>122</v>
      </c>
      <c r="X3302" s="2" t="s">
        <v>64</v>
      </c>
      <c r="Y3302" s="2" t="s">
        <v>65</v>
      </c>
      <c r="Z3302" s="2">
        <v>0</v>
      </c>
      <c r="AA3302" s="2"/>
      <c r="AB3302" s="2"/>
      <c r="AC3302" s="2"/>
      <c r="AD3302" s="2"/>
      <c r="AE3302" s="2" t="s">
        <v>123</v>
      </c>
      <c r="AF3302" s="2" t="s">
        <v>124</v>
      </c>
      <c r="AG3302" s="2" t="s">
        <v>125</v>
      </c>
      <c r="AH3302" s="2" t="s">
        <v>69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4001</v>
      </c>
      <c r="B3303" s="2" t="s">
        <v>3993</v>
      </c>
      <c r="C3303" s="2" t="s">
        <v>47</v>
      </c>
      <c r="D3303" s="2" t="s">
        <v>886</v>
      </c>
      <c r="E3303" s="2" t="s">
        <v>377</v>
      </c>
      <c r="F3303" s="2" t="s">
        <v>228</v>
      </c>
      <c r="G3303" s="2" t="s">
        <v>181</v>
      </c>
      <c r="H3303" s="2" t="s">
        <v>1373</v>
      </c>
      <c r="I3303" s="2"/>
      <c r="J3303" s="2"/>
      <c r="K3303" s="2"/>
      <c r="L3303" s="2"/>
      <c r="M3303" s="2" t="s">
        <v>104</v>
      </c>
      <c r="N3303" s="3"/>
      <c r="O3303" s="3"/>
      <c r="P3303" s="4">
        <v>0.0</v>
      </c>
      <c r="Q3303" s="2" t="s">
        <v>105</v>
      </c>
      <c r="R3303" s="2" t="s">
        <v>106</v>
      </c>
      <c r="S3303" s="2" t="s">
        <v>107</v>
      </c>
      <c r="T3303" s="2" t="s">
        <v>108</v>
      </c>
      <c r="U3303" s="4">
        <f>0.0</f>
        <v>0.0</v>
      </c>
      <c r="V3303" s="2" t="s">
        <v>109</v>
      </c>
      <c r="W3303" s="2" t="s">
        <v>110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134</v>
      </c>
      <c r="AH3303" s="2" t="s">
        <v>69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4002</v>
      </c>
      <c r="B3304" s="2" t="s">
        <v>4003</v>
      </c>
      <c r="C3304" s="2" t="s">
        <v>47</v>
      </c>
      <c r="D3304" s="2" t="s">
        <v>1405</v>
      </c>
      <c r="E3304" s="2" t="s">
        <v>1299</v>
      </c>
      <c r="F3304" s="2" t="s">
        <v>50</v>
      </c>
      <c r="G3304" s="2" t="s">
        <v>51</v>
      </c>
      <c r="H3304" s="2" t="s">
        <v>138</v>
      </c>
      <c r="I3304" s="2" t="s">
        <v>53</v>
      </c>
      <c r="J3304" s="2" t="s">
        <v>1406</v>
      </c>
      <c r="K3304" s="2" t="s">
        <v>55</v>
      </c>
      <c r="L3304" s="2" t="s">
        <v>51</v>
      </c>
      <c r="M3304" s="2" t="s">
        <v>56</v>
      </c>
      <c r="N3304" s="3">
        <v>1475761</v>
      </c>
      <c r="O3304" s="3" t="s">
        <v>57</v>
      </c>
      <c r="P3304" s="4">
        <f>IF(O3304="吨",N3304*1000,IF(O3304="万立方米",N3304*10000,""))</f>
        <v>1475761000.0</v>
      </c>
      <c r="Q3304" s="2" t="s">
        <v>58</v>
      </c>
      <c r="R3304" s="2" t="s">
        <v>59</v>
      </c>
      <c r="S3304" s="2" t="s">
        <v>60</v>
      </c>
      <c r="T3304" s="2" t="s">
        <v>61</v>
      </c>
      <c r="U3304" s="4">
        <f>0.06</f>
        <v>0.06</v>
      </c>
      <c r="V3304" s="2" t="s">
        <v>62</v>
      </c>
      <c r="W3304" s="2" t="s">
        <v>63</v>
      </c>
      <c r="X3304" s="2" t="s">
        <v>64</v>
      </c>
      <c r="Y3304" s="2" t="s">
        <v>65</v>
      </c>
      <c r="Z3304" s="2">
        <v>0</v>
      </c>
      <c r="AA3304" s="2"/>
      <c r="AB3304" s="2"/>
      <c r="AC3304" s="4">
        <f>P3304*U3304/1000000</f>
        <v>88.54566</v>
      </c>
      <c r="AD3304" s="4">
        <f>AC3304*(1-Z3304/100)</f>
        <v>88.54566</v>
      </c>
      <c r="AE3304" s="2" t="s">
        <v>66</v>
      </c>
      <c r="AF3304" s="2" t="s">
        <v>67</v>
      </c>
      <c r="AG3304" s="2" t="s">
        <v>68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4004</v>
      </c>
      <c r="B3305" s="2" t="s">
        <v>4003</v>
      </c>
      <c r="C3305" s="2" t="s">
        <v>47</v>
      </c>
      <c r="D3305" s="2" t="s">
        <v>1405</v>
      </c>
      <c r="E3305" s="2" t="s">
        <v>1299</v>
      </c>
      <c r="F3305" s="2" t="s">
        <v>50</v>
      </c>
      <c r="G3305" s="2" t="s">
        <v>51</v>
      </c>
      <c r="H3305" s="2" t="s">
        <v>138</v>
      </c>
      <c r="I3305" s="2" t="s">
        <v>53</v>
      </c>
      <c r="J3305" s="2" t="s">
        <v>1406</v>
      </c>
      <c r="K3305" s="2" t="s">
        <v>55</v>
      </c>
      <c r="L3305" s="2" t="s">
        <v>51</v>
      </c>
      <c r="M3305" s="2" t="s">
        <v>73</v>
      </c>
      <c r="N3305" s="3">
        <v>1475761</v>
      </c>
      <c r="O3305" s="3" t="s">
        <v>57</v>
      </c>
      <c r="P3305" s="4">
        <f>IF(O3305="吨",N3305*1000,IF(O3305="万立方米",N3305*10000,""))</f>
        <v>1475761000.0</v>
      </c>
      <c r="Q3305" s="2" t="s">
        <v>58</v>
      </c>
      <c r="R3305" s="2" t="s">
        <v>59</v>
      </c>
      <c r="S3305" s="2" t="s">
        <v>74</v>
      </c>
      <c r="T3305" s="2" t="s">
        <v>75</v>
      </c>
      <c r="U3305" s="4">
        <f>1.5</f>
        <v>1.5</v>
      </c>
      <c r="V3305" s="2" t="s">
        <v>62</v>
      </c>
      <c r="W3305" s="2" t="s">
        <v>76</v>
      </c>
      <c r="X3305" s="2" t="s">
        <v>64</v>
      </c>
      <c r="Y3305" s="2" t="s">
        <v>65</v>
      </c>
      <c r="Z3305" s="2">
        <v>0</v>
      </c>
      <c r="AA3305" s="2"/>
      <c r="AB3305" s="2"/>
      <c r="AC3305" s="4">
        <f>P3305*U3305/1000000</f>
        <v>2213.6415</v>
      </c>
      <c r="AD3305" s="4">
        <f>AC3305*(1-Z3305/100)</f>
        <v>2213.6415</v>
      </c>
      <c r="AE3305" s="2" t="s">
        <v>66</v>
      </c>
      <c r="AF3305" s="2" t="s">
        <v>67</v>
      </c>
      <c r="AG3305" s="2" t="s">
        <v>68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4005</v>
      </c>
      <c r="B3306" s="2" t="s">
        <v>4003</v>
      </c>
      <c r="C3306" s="2" t="s">
        <v>47</v>
      </c>
      <c r="D3306" s="2" t="s">
        <v>1405</v>
      </c>
      <c r="E3306" s="2" t="s">
        <v>1299</v>
      </c>
      <c r="F3306" s="2" t="s">
        <v>50</v>
      </c>
      <c r="G3306" s="2" t="s">
        <v>51</v>
      </c>
      <c r="H3306" s="2" t="s">
        <v>138</v>
      </c>
      <c r="I3306" s="2" t="s">
        <v>53</v>
      </c>
      <c r="J3306" s="2" t="s">
        <v>1406</v>
      </c>
      <c r="K3306" s="2" t="s">
        <v>55</v>
      </c>
      <c r="L3306" s="2" t="s">
        <v>51</v>
      </c>
      <c r="M3306" s="2" t="s">
        <v>78</v>
      </c>
      <c r="N3306" s="3">
        <v>1475761</v>
      </c>
      <c r="O3306" s="3" t="s">
        <v>57</v>
      </c>
      <c r="P3306" s="4">
        <f>IF(O3306="吨",N3306*1000,IF(O3306="万立方米",N3306*10000,""))</f>
        <v>1475761000.0</v>
      </c>
      <c r="Q3306" s="2" t="s">
        <v>58</v>
      </c>
      <c r="R3306" s="2" t="s">
        <v>59</v>
      </c>
      <c r="S3306" s="2" t="s">
        <v>79</v>
      </c>
      <c r="T3306" s="2" t="s">
        <v>75</v>
      </c>
      <c r="U3306" s="4">
        <f>6.0</f>
        <v>6.0</v>
      </c>
      <c r="V3306" s="2" t="s">
        <v>62</v>
      </c>
      <c r="W3306" s="2" t="s">
        <v>80</v>
      </c>
      <c r="X3306" s="2" t="s">
        <v>64</v>
      </c>
      <c r="Y3306" s="2" t="s">
        <v>65</v>
      </c>
      <c r="Z3306" s="2">
        <v>0</v>
      </c>
      <c r="AA3306" s="2"/>
      <c r="AB3306" s="2"/>
      <c r="AC3306" s="4">
        <f>P3306*U3306/1000000</f>
        <v>8854.566</v>
      </c>
      <c r="AD3306" s="4">
        <f>AC3306*(1-Z3306/100)</f>
        <v>8854.566</v>
      </c>
      <c r="AE3306" s="2" t="s">
        <v>66</v>
      </c>
      <c r="AF3306" s="2" t="s">
        <v>67</v>
      </c>
      <c r="AG3306" s="2" t="s">
        <v>68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4006</v>
      </c>
      <c r="B3307" s="2" t="s">
        <v>4003</v>
      </c>
      <c r="C3307" s="2" t="s">
        <v>47</v>
      </c>
      <c r="D3307" s="2" t="s">
        <v>1405</v>
      </c>
      <c r="E3307" s="2" t="s">
        <v>1299</v>
      </c>
      <c r="F3307" s="2" t="s">
        <v>50</v>
      </c>
      <c r="G3307" s="2" t="s">
        <v>51</v>
      </c>
      <c r="H3307" s="2" t="s">
        <v>138</v>
      </c>
      <c r="I3307" s="2" t="s">
        <v>53</v>
      </c>
      <c r="J3307" s="2" t="s">
        <v>1406</v>
      </c>
      <c r="K3307" s="2" t="s">
        <v>55</v>
      </c>
      <c r="L3307" s="2" t="s">
        <v>51</v>
      </c>
      <c r="M3307" s="2" t="s">
        <v>82</v>
      </c>
      <c r="N3307" s="3">
        <v>1475761</v>
      </c>
      <c r="O3307" s="3" t="s">
        <v>57</v>
      </c>
      <c r="P3307" s="4">
        <f>IF(O3307="吨",N3307*1000,IF(O3307="万立方米",N3307*10000,""))</f>
        <v>1475761000.0</v>
      </c>
      <c r="Q3307" s="2" t="s">
        <v>58</v>
      </c>
      <c r="R3307" s="2" t="s">
        <v>59</v>
      </c>
      <c r="S3307" s="2" t="s">
        <v>83</v>
      </c>
      <c r="T3307" s="2" t="s">
        <v>61</v>
      </c>
      <c r="U3307" s="4">
        <f>0.35</f>
        <v>0.35</v>
      </c>
      <c r="V3307" s="2" t="s">
        <v>62</v>
      </c>
      <c r="W3307" s="2" t="s">
        <v>84</v>
      </c>
      <c r="X3307" s="2" t="s">
        <v>64</v>
      </c>
      <c r="Y3307" s="2" t="s">
        <v>65</v>
      </c>
      <c r="Z3307" s="2">
        <v>0</v>
      </c>
      <c r="AA3307" s="2"/>
      <c r="AB3307" s="2"/>
      <c r="AC3307" s="4">
        <f>P3307*U3307/1000000</f>
        <v>516.51635</v>
      </c>
      <c r="AD3307" s="4">
        <f>AC3307*(1-Z3307/100)</f>
        <v>516.51635</v>
      </c>
      <c r="AE3307" s="2" t="s">
        <v>66</v>
      </c>
      <c r="AF3307" s="2" t="s">
        <v>67</v>
      </c>
      <c r="AG3307" s="2" t="s">
        <v>68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4007</v>
      </c>
      <c r="B3308" s="2" t="s">
        <v>4003</v>
      </c>
      <c r="C3308" s="2" t="s">
        <v>47</v>
      </c>
      <c r="D3308" s="2" t="s">
        <v>1405</v>
      </c>
      <c r="E3308" s="2" t="s">
        <v>1299</v>
      </c>
      <c r="F3308" s="2" t="s">
        <v>50</v>
      </c>
      <c r="G3308" s="2" t="s">
        <v>51</v>
      </c>
      <c r="H3308" s="2" t="s">
        <v>138</v>
      </c>
      <c r="I3308" s="2" t="s">
        <v>53</v>
      </c>
      <c r="J3308" s="2" t="s">
        <v>1406</v>
      </c>
      <c r="K3308" s="2" t="s">
        <v>55</v>
      </c>
      <c r="L3308" s="2" t="s">
        <v>51</v>
      </c>
      <c r="M3308" s="2" t="s">
        <v>86</v>
      </c>
      <c r="N3308" s="3">
        <v>1475761</v>
      </c>
      <c r="O3308" s="3" t="s">
        <v>57</v>
      </c>
      <c r="P3308" s="4">
        <f>IF(O3308="吨",N3308*1000,IF(O3308="万立方米",N3308*10000,""))</f>
        <v>1475761000.0</v>
      </c>
      <c r="Q3308" s="2" t="s">
        <v>58</v>
      </c>
      <c r="R3308" s="2" t="s">
        <v>59</v>
      </c>
      <c r="S3308" s="2" t="s">
        <v>87</v>
      </c>
      <c r="T3308" s="2" t="s">
        <v>88</v>
      </c>
      <c r="U3308" s="4">
        <f>0.75</f>
        <v>0.75</v>
      </c>
      <c r="V3308" s="2" t="s">
        <v>62</v>
      </c>
      <c r="W3308" s="2" t="s">
        <v>89</v>
      </c>
      <c r="X3308" s="2" t="s">
        <v>64</v>
      </c>
      <c r="Y3308" s="2" t="s">
        <v>65</v>
      </c>
      <c r="Z3308" s="2">
        <v>0</v>
      </c>
      <c r="AA3308" s="2"/>
      <c r="AB3308" s="2"/>
      <c r="AC3308" s="4">
        <f>P3308*U3308/1000000</f>
        <v>1106.82075</v>
      </c>
      <c r="AD3308" s="4">
        <f>AC3309*(1-AA3308/100)+(AC3308-AC3309)*(1-AB3308/100)</f>
        <v>1106.82075</v>
      </c>
      <c r="AE3308" s="2" t="s">
        <v>66</v>
      </c>
      <c r="AF3308" s="2" t="s">
        <v>67</v>
      </c>
      <c r="AG3308" s="2" t="s">
        <v>68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4008</v>
      </c>
      <c r="B3309" s="2" t="s">
        <v>4003</v>
      </c>
      <c r="C3309" s="2" t="s">
        <v>47</v>
      </c>
      <c r="D3309" s="2" t="s">
        <v>1405</v>
      </c>
      <c r="E3309" s="2" t="s">
        <v>1299</v>
      </c>
      <c r="F3309" s="2" t="s">
        <v>50</v>
      </c>
      <c r="G3309" s="2" t="s">
        <v>51</v>
      </c>
      <c r="H3309" s="2" t="s">
        <v>138</v>
      </c>
      <c r="I3309" s="2" t="s">
        <v>53</v>
      </c>
      <c r="J3309" s="2" t="s">
        <v>1406</v>
      </c>
      <c r="K3309" s="2" t="s">
        <v>55</v>
      </c>
      <c r="L3309" s="2" t="s">
        <v>51</v>
      </c>
      <c r="M3309" s="2" t="s">
        <v>91</v>
      </c>
      <c r="N3309" s="3">
        <v>1475761</v>
      </c>
      <c r="O3309" s="3" t="s">
        <v>57</v>
      </c>
      <c r="P3309" s="4">
        <f>IF(O3309="吨",N3309*1000,IF(O3309="万立方米",N3309*10000,""))</f>
        <v>1475761000.0</v>
      </c>
      <c r="Q3309" s="2" t="s">
        <v>58</v>
      </c>
      <c r="R3309" s="2" t="s">
        <v>59</v>
      </c>
      <c r="S3309" s="2" t="s">
        <v>92</v>
      </c>
      <c r="T3309" s="2" t="s">
        <v>88</v>
      </c>
      <c r="U3309" s="4">
        <f>0.75</f>
        <v>0.75</v>
      </c>
      <c r="V3309" s="2" t="s">
        <v>62</v>
      </c>
      <c r="W3309" s="2" t="s">
        <v>93</v>
      </c>
      <c r="X3309" s="2" t="s">
        <v>64</v>
      </c>
      <c r="Y3309" s="2" t="s">
        <v>65</v>
      </c>
      <c r="Z3309" s="2">
        <v>0</v>
      </c>
      <c r="AA3309" s="2"/>
      <c r="AB3309" s="2"/>
      <c r="AC3309" s="4">
        <f>P3309*U3309/1000000</f>
        <v>1106.82075</v>
      </c>
      <c r="AD3309" s="4">
        <f>AC3309*(1-Z3309/100)</f>
        <v>1106.82075</v>
      </c>
      <c r="AE3309" s="2" t="s">
        <v>66</v>
      </c>
      <c r="AF3309" s="2" t="s">
        <v>67</v>
      </c>
      <c r="AG3309" s="2" t="s">
        <v>68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4009</v>
      </c>
      <c r="B3310" s="2" t="s">
        <v>4003</v>
      </c>
      <c r="C3310" s="2" t="s">
        <v>47</v>
      </c>
      <c r="D3310" s="2" t="s">
        <v>1405</v>
      </c>
      <c r="E3310" s="2" t="s">
        <v>1299</v>
      </c>
      <c r="F3310" s="2" t="s">
        <v>50</v>
      </c>
      <c r="G3310" s="2" t="s">
        <v>51</v>
      </c>
      <c r="H3310" s="2" t="s">
        <v>138</v>
      </c>
      <c r="I3310" s="2" t="s">
        <v>53</v>
      </c>
      <c r="J3310" s="2" t="s">
        <v>1406</v>
      </c>
      <c r="K3310" s="2" t="s">
        <v>55</v>
      </c>
      <c r="L3310" s="2" t="s">
        <v>51</v>
      </c>
      <c r="M3310" s="2" t="s">
        <v>95</v>
      </c>
      <c r="N3310" s="3">
        <v>1475761</v>
      </c>
      <c r="O3310" s="3" t="s">
        <v>57</v>
      </c>
      <c r="P3310" s="4">
        <f>IF(O3310="吨",N3310*1000,IF(O3310="万立方米",N3310*10000,""))</f>
        <v>1475761000.0</v>
      </c>
      <c r="Q3310" s="2" t="s">
        <v>58</v>
      </c>
      <c r="R3310" s="2" t="s">
        <v>59</v>
      </c>
      <c r="S3310" s="2" t="s">
        <v>96</v>
      </c>
      <c r="T3310" s="2" t="s">
        <v>97</v>
      </c>
      <c r="U3310" s="4">
        <f>1.7</f>
        <v>1.7</v>
      </c>
      <c r="V3310" s="2" t="s">
        <v>62</v>
      </c>
      <c r="W3310" s="2" t="s">
        <v>98</v>
      </c>
      <c r="X3310" s="2" t="s">
        <v>64</v>
      </c>
      <c r="Y3310" s="2" t="s">
        <v>65</v>
      </c>
      <c r="Z3310" s="2">
        <v>0</v>
      </c>
      <c r="AA3310" s="2"/>
      <c r="AB3310" s="2"/>
      <c r="AC3310" s="4">
        <f>P3310*U3310/1000000</f>
        <v>2508.7937</v>
      </c>
      <c r="AD3310" s="4">
        <f>AC3310*(1-Z3310/100)</f>
        <v>2508.7937</v>
      </c>
      <c r="AE3310" s="2" t="s">
        <v>66</v>
      </c>
      <c r="AF3310" s="2" t="s">
        <v>67</v>
      </c>
      <c r="AG3310" s="2" t="s">
        <v>68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4010</v>
      </c>
      <c r="B3311" s="2" t="s">
        <v>4003</v>
      </c>
      <c r="C3311" s="2" t="s">
        <v>47</v>
      </c>
      <c r="D3311" s="2" t="s">
        <v>1405</v>
      </c>
      <c r="E3311" s="2" t="s">
        <v>1299</v>
      </c>
      <c r="F3311" s="2" t="s">
        <v>50</v>
      </c>
      <c r="G3311" s="2" t="s">
        <v>51</v>
      </c>
      <c r="H3311" s="2" t="s">
        <v>138</v>
      </c>
      <c r="I3311" s="2" t="s">
        <v>53</v>
      </c>
      <c r="J3311" s="2" t="s">
        <v>1406</v>
      </c>
      <c r="K3311" s="2" t="s">
        <v>55</v>
      </c>
      <c r="L3311" s="2" t="s">
        <v>51</v>
      </c>
      <c r="M3311" s="2" t="s">
        <v>100</v>
      </c>
      <c r="N3311" s="3">
        <v>1475761</v>
      </c>
      <c r="O3311" s="3" t="s">
        <v>57</v>
      </c>
      <c r="P3311" s="4">
        <f>IF(O3311="吨",N3311*1000,IF(O3311="万立方米",N3311*10000,""))</f>
        <v>1475761000.0</v>
      </c>
      <c r="Q3311" s="2" t="s">
        <v>58</v>
      </c>
      <c r="R3311" s="2" t="s">
        <v>59</v>
      </c>
      <c r="S3311" s="2" t="s">
        <v>101</v>
      </c>
      <c r="T3311" s="2" t="s">
        <v>75</v>
      </c>
      <c r="U3311" s="4">
        <f>0.12</f>
        <v>0.12</v>
      </c>
      <c r="V3311" s="2" t="s">
        <v>62</v>
      </c>
      <c r="W3311" s="2" t="s">
        <v>102</v>
      </c>
      <c r="X3311" s="2" t="s">
        <v>64</v>
      </c>
      <c r="Y3311" s="2" t="s">
        <v>65</v>
      </c>
      <c r="Z3311" s="2">
        <v>0</v>
      </c>
      <c r="AA3311" s="2"/>
      <c r="AB3311" s="2"/>
      <c r="AC3311" s="4">
        <f>P3311*U3311/1000000</f>
        <v>177.09132</v>
      </c>
      <c r="AD3311" s="4">
        <f>AC3311*(1-Z3311/100)</f>
        <v>177.09132</v>
      </c>
      <c r="AE3311" s="2" t="s">
        <v>66</v>
      </c>
      <c r="AF3311" s="2" t="s">
        <v>67</v>
      </c>
      <c r="AG3311" s="2" t="s">
        <v>68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4011</v>
      </c>
      <c r="B3312" s="2" t="s">
        <v>4003</v>
      </c>
      <c r="C3312" s="2" t="s">
        <v>47</v>
      </c>
      <c r="D3312" s="2" t="s">
        <v>1405</v>
      </c>
      <c r="E3312" s="2" t="s">
        <v>1299</v>
      </c>
      <c r="F3312" s="2" t="s">
        <v>50</v>
      </c>
      <c r="G3312" s="2" t="s">
        <v>51</v>
      </c>
      <c r="H3312" s="2" t="s">
        <v>138</v>
      </c>
      <c r="I3312" s="2"/>
      <c r="J3312" s="2"/>
      <c r="K3312" s="2"/>
      <c r="L3312" s="2"/>
      <c r="M3312" s="2" t="s">
        <v>104</v>
      </c>
      <c r="N3312" s="3"/>
      <c r="O3312" s="3"/>
      <c r="P3312" s="4">
        <v>0.0</v>
      </c>
      <c r="Q3312" s="2" t="s">
        <v>105</v>
      </c>
      <c r="R3312" s="2" t="s">
        <v>106</v>
      </c>
      <c r="S3312" s="2" t="s">
        <v>107</v>
      </c>
      <c r="T3312" s="2" t="s">
        <v>108</v>
      </c>
      <c r="U3312" s="4">
        <f>0.0</f>
        <v>0.0</v>
      </c>
      <c r="V3312" s="2" t="s">
        <v>109</v>
      </c>
      <c r="W3312" s="2" t="s">
        <v>110</v>
      </c>
      <c r="X3312" s="2"/>
      <c r="Y3312" s="2" t="s">
        <v>65</v>
      </c>
      <c r="Z3312" s="2">
        <v>0</v>
      </c>
      <c r="AA3312" s="2"/>
      <c r="AB3312" s="2"/>
      <c r="AC3312" s="4"/>
      <c r="AD3312" s="4"/>
      <c r="AE3312" s="2" t="s">
        <v>171</v>
      </c>
      <c r="AF3312" s="2" t="s">
        <v>172</v>
      </c>
      <c r="AG3312" s="2" t="s">
        <v>173</v>
      </c>
      <c r="AH3312" s="2" t="s">
        <v>69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4012</v>
      </c>
      <c r="B3313" s="2" t="s">
        <v>4013</v>
      </c>
      <c r="C3313" s="2" t="s">
        <v>47</v>
      </c>
      <c r="D3313" s="2" t="s">
        <v>3903</v>
      </c>
      <c r="E3313" s="2" t="s">
        <v>400</v>
      </c>
      <c r="F3313" s="2" t="s">
        <v>116</v>
      </c>
      <c r="G3313" s="2" t="s">
        <v>181</v>
      </c>
      <c r="H3313" s="2" t="s">
        <v>323</v>
      </c>
      <c r="I3313" s="2" t="s">
        <v>53</v>
      </c>
      <c r="J3313" s="2" t="s">
        <v>1418</v>
      </c>
      <c r="K3313" s="2" t="s">
        <v>55</v>
      </c>
      <c r="L3313" s="2" t="s">
        <v>51</v>
      </c>
      <c r="M3313" s="2" t="s">
        <v>56</v>
      </c>
      <c r="N3313" s="3">
        <v>1500.13</v>
      </c>
      <c r="O3313" s="3" t="s">
        <v>57</v>
      </c>
      <c r="P3313" s="4">
        <f>IF(O3313="吨",N3313*1000,IF(O3313="万立方米",N3313*10000,""))</f>
        <v>1500130.0</v>
      </c>
      <c r="Q3313" s="2" t="s">
        <v>58</v>
      </c>
      <c r="R3313" s="2" t="s">
        <v>59</v>
      </c>
      <c r="S3313" s="2" t="s">
        <v>60</v>
      </c>
      <c r="T3313" s="2" t="s">
        <v>61</v>
      </c>
      <c r="U3313" s="4">
        <f>0.06</f>
        <v>0.06</v>
      </c>
      <c r="V3313" s="2" t="s">
        <v>62</v>
      </c>
      <c r="W3313" s="2" t="s">
        <v>63</v>
      </c>
      <c r="X3313" s="2" t="s">
        <v>64</v>
      </c>
      <c r="Y3313" s="2" t="s">
        <v>65</v>
      </c>
      <c r="Z3313" s="2">
        <v>0</v>
      </c>
      <c r="AA3313" s="2"/>
      <c r="AB3313" s="2"/>
      <c r="AC3313" s="4">
        <f>P3313*U3313/1000000</f>
        <v>0.0900078</v>
      </c>
      <c r="AD3313" s="4">
        <f>AC3313*(1-Z3313/100)</f>
        <v>0.0900078</v>
      </c>
      <c r="AE3313" s="2" t="s">
        <v>66</v>
      </c>
      <c r="AF3313" s="2" t="s">
        <v>67</v>
      </c>
      <c r="AG3313" s="2"/>
      <c r="AH3313" s="2" t="s">
        <v>69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4014</v>
      </c>
      <c r="B3314" s="2" t="s">
        <v>4013</v>
      </c>
      <c r="C3314" s="2" t="s">
        <v>47</v>
      </c>
      <c r="D3314" s="2" t="s">
        <v>3903</v>
      </c>
      <c r="E3314" s="2" t="s">
        <v>400</v>
      </c>
      <c r="F3314" s="2" t="s">
        <v>116</v>
      </c>
      <c r="G3314" s="2" t="s">
        <v>181</v>
      </c>
      <c r="H3314" s="2" t="s">
        <v>323</v>
      </c>
      <c r="I3314" s="2" t="s">
        <v>53</v>
      </c>
      <c r="J3314" s="2" t="s">
        <v>1418</v>
      </c>
      <c r="K3314" s="2" t="s">
        <v>55</v>
      </c>
      <c r="L3314" s="2" t="s">
        <v>51</v>
      </c>
      <c r="M3314" s="2" t="s">
        <v>73</v>
      </c>
      <c r="N3314" s="3">
        <v>1500.13</v>
      </c>
      <c r="O3314" s="3" t="s">
        <v>57</v>
      </c>
      <c r="P3314" s="4">
        <f>IF(O3314="吨",N3314*1000,IF(O3314="万立方米",N3314*10000,""))</f>
        <v>1500130.0</v>
      </c>
      <c r="Q3314" s="2" t="s">
        <v>58</v>
      </c>
      <c r="R3314" s="2" t="s">
        <v>59</v>
      </c>
      <c r="S3314" s="2" t="s">
        <v>74</v>
      </c>
      <c r="T3314" s="2" t="s">
        <v>75</v>
      </c>
      <c r="U3314" s="4">
        <f>1.5</f>
        <v>1.5</v>
      </c>
      <c r="V3314" s="2" t="s">
        <v>62</v>
      </c>
      <c r="W3314" s="2" t="s">
        <v>76</v>
      </c>
      <c r="X3314" s="2" t="s">
        <v>64</v>
      </c>
      <c r="Y3314" s="2" t="s">
        <v>65</v>
      </c>
      <c r="Z3314" s="2">
        <v>0</v>
      </c>
      <c r="AA3314" s="2"/>
      <c r="AB3314" s="2"/>
      <c r="AC3314" s="4">
        <f>P3314*U3314/1000000</f>
        <v>2.250195</v>
      </c>
      <c r="AD3314" s="4">
        <f>AC3314*(1-Z3314/100)</f>
        <v>2.250195</v>
      </c>
      <c r="AE3314" s="2" t="s">
        <v>66</v>
      </c>
      <c r="AF3314" s="2" t="s">
        <v>67</v>
      </c>
      <c r="AG3314" s="2"/>
      <c r="AH3314" s="2" t="s">
        <v>69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4015</v>
      </c>
      <c r="B3315" s="2" t="s">
        <v>4013</v>
      </c>
      <c r="C3315" s="2" t="s">
        <v>47</v>
      </c>
      <c r="D3315" s="2" t="s">
        <v>3903</v>
      </c>
      <c r="E3315" s="2" t="s">
        <v>400</v>
      </c>
      <c r="F3315" s="2" t="s">
        <v>116</v>
      </c>
      <c r="G3315" s="2" t="s">
        <v>181</v>
      </c>
      <c r="H3315" s="2" t="s">
        <v>323</v>
      </c>
      <c r="I3315" s="2" t="s">
        <v>53</v>
      </c>
      <c r="J3315" s="2" t="s">
        <v>1418</v>
      </c>
      <c r="K3315" s="2" t="s">
        <v>55</v>
      </c>
      <c r="L3315" s="2" t="s">
        <v>51</v>
      </c>
      <c r="M3315" s="2" t="s">
        <v>78</v>
      </c>
      <c r="N3315" s="3">
        <v>1500.13</v>
      </c>
      <c r="O3315" s="3" t="s">
        <v>57</v>
      </c>
      <c r="P3315" s="4">
        <f>IF(O3315="吨",N3315*1000,IF(O3315="万立方米",N3315*10000,""))</f>
        <v>1500130.0</v>
      </c>
      <c r="Q3315" s="2" t="s">
        <v>58</v>
      </c>
      <c r="R3315" s="2" t="s">
        <v>59</v>
      </c>
      <c r="S3315" s="2" t="s">
        <v>79</v>
      </c>
      <c r="T3315" s="2" t="s">
        <v>75</v>
      </c>
      <c r="U3315" s="4">
        <f>6.0</f>
        <v>6.0</v>
      </c>
      <c r="V3315" s="2" t="s">
        <v>62</v>
      </c>
      <c r="W3315" s="2" t="s">
        <v>80</v>
      </c>
      <c r="X3315" s="2" t="s">
        <v>64</v>
      </c>
      <c r="Y3315" s="2" t="s">
        <v>65</v>
      </c>
      <c r="Z3315" s="2">
        <v>0</v>
      </c>
      <c r="AA3315" s="2"/>
      <c r="AB3315" s="2"/>
      <c r="AC3315" s="4">
        <f>P3315*U3315/1000000</f>
        <v>9.00078</v>
      </c>
      <c r="AD3315" s="4">
        <f>AC3315*(1-Z3315/100)</f>
        <v>9.00078</v>
      </c>
      <c r="AE3315" s="2" t="s">
        <v>66</v>
      </c>
      <c r="AF3315" s="2" t="s">
        <v>67</v>
      </c>
      <c r="AG3315" s="2"/>
      <c r="AH3315" s="2" t="s">
        <v>69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4016</v>
      </c>
      <c r="B3316" s="2" t="s">
        <v>4013</v>
      </c>
      <c r="C3316" s="2" t="s">
        <v>47</v>
      </c>
      <c r="D3316" s="2" t="s">
        <v>3903</v>
      </c>
      <c r="E3316" s="2" t="s">
        <v>400</v>
      </c>
      <c r="F3316" s="2" t="s">
        <v>116</v>
      </c>
      <c r="G3316" s="2" t="s">
        <v>181</v>
      </c>
      <c r="H3316" s="2" t="s">
        <v>323</v>
      </c>
      <c r="I3316" s="2" t="s">
        <v>53</v>
      </c>
      <c r="J3316" s="2" t="s">
        <v>1418</v>
      </c>
      <c r="K3316" s="2" t="s">
        <v>55</v>
      </c>
      <c r="L3316" s="2" t="s">
        <v>51</v>
      </c>
      <c r="M3316" s="2" t="s">
        <v>82</v>
      </c>
      <c r="N3316" s="3">
        <v>1500.13</v>
      </c>
      <c r="O3316" s="3" t="s">
        <v>57</v>
      </c>
      <c r="P3316" s="4">
        <f>IF(O3316="吨",N3316*1000,IF(O3316="万立方米",N3316*10000,""))</f>
        <v>1500130.0</v>
      </c>
      <c r="Q3316" s="2" t="s">
        <v>58</v>
      </c>
      <c r="R3316" s="2" t="s">
        <v>59</v>
      </c>
      <c r="S3316" s="2" t="s">
        <v>83</v>
      </c>
      <c r="T3316" s="2" t="s">
        <v>61</v>
      </c>
      <c r="U3316" s="4">
        <f>0.35</f>
        <v>0.35</v>
      </c>
      <c r="V3316" s="2" t="s">
        <v>62</v>
      </c>
      <c r="W3316" s="2" t="s">
        <v>84</v>
      </c>
      <c r="X3316" s="2" t="s">
        <v>64</v>
      </c>
      <c r="Y3316" s="2" t="s">
        <v>65</v>
      </c>
      <c r="Z3316" s="2">
        <v>0</v>
      </c>
      <c r="AA3316" s="2"/>
      <c r="AB3316" s="2"/>
      <c r="AC3316" s="4">
        <f>P3316*U3316/1000000</f>
        <v>0.5250455</v>
      </c>
      <c r="AD3316" s="4">
        <f>AC3316*(1-Z3316/100)</f>
        <v>0.5250455</v>
      </c>
      <c r="AE3316" s="2" t="s">
        <v>66</v>
      </c>
      <c r="AF3316" s="2" t="s">
        <v>67</v>
      </c>
      <c r="AG3316" s="2"/>
      <c r="AH3316" s="2" t="s">
        <v>69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4017</v>
      </c>
      <c r="B3317" s="2" t="s">
        <v>4013</v>
      </c>
      <c r="C3317" s="2" t="s">
        <v>47</v>
      </c>
      <c r="D3317" s="2" t="s">
        <v>3903</v>
      </c>
      <c r="E3317" s="2" t="s">
        <v>400</v>
      </c>
      <c r="F3317" s="2" t="s">
        <v>116</v>
      </c>
      <c r="G3317" s="2" t="s">
        <v>181</v>
      </c>
      <c r="H3317" s="2" t="s">
        <v>323</v>
      </c>
      <c r="I3317" s="2" t="s">
        <v>53</v>
      </c>
      <c r="J3317" s="2" t="s">
        <v>1418</v>
      </c>
      <c r="K3317" s="2" t="s">
        <v>55</v>
      </c>
      <c r="L3317" s="2" t="s">
        <v>51</v>
      </c>
      <c r="M3317" s="2" t="s">
        <v>86</v>
      </c>
      <c r="N3317" s="3">
        <v>1500.13</v>
      </c>
      <c r="O3317" s="3" t="s">
        <v>57</v>
      </c>
      <c r="P3317" s="4">
        <f>IF(O3317="吨",N3317*1000,IF(O3317="万立方米",N3317*10000,""))</f>
        <v>1500130.0</v>
      </c>
      <c r="Q3317" s="2" t="s">
        <v>58</v>
      </c>
      <c r="R3317" s="2" t="s">
        <v>59</v>
      </c>
      <c r="S3317" s="2" t="s">
        <v>87</v>
      </c>
      <c r="T3317" s="2" t="s">
        <v>88</v>
      </c>
      <c r="U3317" s="4">
        <f>0.75</f>
        <v>0.75</v>
      </c>
      <c r="V3317" s="2" t="s">
        <v>62</v>
      </c>
      <c r="W3317" s="2" t="s">
        <v>89</v>
      </c>
      <c r="X3317" s="2" t="s">
        <v>64</v>
      </c>
      <c r="Y3317" s="2" t="s">
        <v>65</v>
      </c>
      <c r="Z3317" s="2">
        <v>0</v>
      </c>
      <c r="AA3317" s="2"/>
      <c r="AB3317" s="2"/>
      <c r="AC3317" s="4">
        <f>P3317*U3317/1000000</f>
        <v>1.1250975</v>
      </c>
      <c r="AD3317" s="4">
        <f>AC3318*(1-AA3317/100)+(AC3317-AC3318)*(1-AB3317/100)</f>
        <v>1.1250975</v>
      </c>
      <c r="AE3317" s="2" t="s">
        <v>66</v>
      </c>
      <c r="AF3317" s="2" t="s">
        <v>67</v>
      </c>
      <c r="AG3317" s="2"/>
      <c r="AH3317" s="2" t="s">
        <v>69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4018</v>
      </c>
      <c r="B3318" s="2" t="s">
        <v>4013</v>
      </c>
      <c r="C3318" s="2" t="s">
        <v>47</v>
      </c>
      <c r="D3318" s="2" t="s">
        <v>3903</v>
      </c>
      <c r="E3318" s="2" t="s">
        <v>400</v>
      </c>
      <c r="F3318" s="2" t="s">
        <v>116</v>
      </c>
      <c r="G3318" s="2" t="s">
        <v>181</v>
      </c>
      <c r="H3318" s="2" t="s">
        <v>323</v>
      </c>
      <c r="I3318" s="2" t="s">
        <v>53</v>
      </c>
      <c r="J3318" s="2" t="s">
        <v>1418</v>
      </c>
      <c r="K3318" s="2" t="s">
        <v>55</v>
      </c>
      <c r="L3318" s="2" t="s">
        <v>51</v>
      </c>
      <c r="M3318" s="2" t="s">
        <v>91</v>
      </c>
      <c r="N3318" s="3">
        <v>1500.13</v>
      </c>
      <c r="O3318" s="3" t="s">
        <v>57</v>
      </c>
      <c r="P3318" s="4">
        <f>IF(O3318="吨",N3318*1000,IF(O3318="万立方米",N3318*10000,""))</f>
        <v>1500130.0</v>
      </c>
      <c r="Q3318" s="2" t="s">
        <v>58</v>
      </c>
      <c r="R3318" s="2" t="s">
        <v>59</v>
      </c>
      <c r="S3318" s="2" t="s">
        <v>92</v>
      </c>
      <c r="T3318" s="2" t="s">
        <v>88</v>
      </c>
      <c r="U3318" s="4">
        <f>0.75</f>
        <v>0.75</v>
      </c>
      <c r="V3318" s="2" t="s">
        <v>62</v>
      </c>
      <c r="W3318" s="2" t="s">
        <v>93</v>
      </c>
      <c r="X3318" s="2" t="s">
        <v>64</v>
      </c>
      <c r="Y3318" s="2" t="s">
        <v>65</v>
      </c>
      <c r="Z3318" s="2">
        <v>0</v>
      </c>
      <c r="AA3318" s="2"/>
      <c r="AB3318" s="2"/>
      <c r="AC3318" s="4">
        <f>P3318*U3318/1000000</f>
        <v>1.1250975</v>
      </c>
      <c r="AD3318" s="4">
        <f>AC3318*(1-Z3318/100)</f>
        <v>1.1250975</v>
      </c>
      <c r="AE3318" s="2" t="s">
        <v>66</v>
      </c>
      <c r="AF3318" s="2" t="s">
        <v>67</v>
      </c>
      <c r="AG3318" s="2"/>
      <c r="AH3318" s="2" t="s">
        <v>69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4019</v>
      </c>
      <c r="B3319" s="2" t="s">
        <v>4013</v>
      </c>
      <c r="C3319" s="2" t="s">
        <v>47</v>
      </c>
      <c r="D3319" s="2" t="s">
        <v>3903</v>
      </c>
      <c r="E3319" s="2" t="s">
        <v>400</v>
      </c>
      <c r="F3319" s="2" t="s">
        <v>116</v>
      </c>
      <c r="G3319" s="2" t="s">
        <v>181</v>
      </c>
      <c r="H3319" s="2" t="s">
        <v>323</v>
      </c>
      <c r="I3319" s="2" t="s">
        <v>53</v>
      </c>
      <c r="J3319" s="2" t="s">
        <v>1418</v>
      </c>
      <c r="K3319" s="2" t="s">
        <v>55</v>
      </c>
      <c r="L3319" s="2" t="s">
        <v>51</v>
      </c>
      <c r="M3319" s="2" t="s">
        <v>95</v>
      </c>
      <c r="N3319" s="3">
        <v>1500.13</v>
      </c>
      <c r="O3319" s="3" t="s">
        <v>57</v>
      </c>
      <c r="P3319" s="4">
        <f>IF(O3319="吨",N3319*1000,IF(O3319="万立方米",N3319*10000,""))</f>
        <v>1500130.0</v>
      </c>
      <c r="Q3319" s="2" t="s">
        <v>58</v>
      </c>
      <c r="R3319" s="2" t="s">
        <v>59</v>
      </c>
      <c r="S3319" s="2" t="s">
        <v>96</v>
      </c>
      <c r="T3319" s="2" t="s">
        <v>97</v>
      </c>
      <c r="U3319" s="4">
        <f>1.7</f>
        <v>1.7</v>
      </c>
      <c r="V3319" s="2" t="s">
        <v>62</v>
      </c>
      <c r="W3319" s="2" t="s">
        <v>98</v>
      </c>
      <c r="X3319" s="2" t="s">
        <v>64</v>
      </c>
      <c r="Y3319" s="2" t="s">
        <v>65</v>
      </c>
      <c r="Z3319" s="2">
        <v>0</v>
      </c>
      <c r="AA3319" s="2"/>
      <c r="AB3319" s="2"/>
      <c r="AC3319" s="4">
        <f>P3319*U3319/1000000</f>
        <v>2.550221</v>
      </c>
      <c r="AD3319" s="4">
        <f>AC3319*(1-Z3319/100)</f>
        <v>2.550221</v>
      </c>
      <c r="AE3319" s="2" t="s">
        <v>66</v>
      </c>
      <c r="AF3319" s="2" t="s">
        <v>67</v>
      </c>
      <c r="AG3319" s="2"/>
      <c r="AH3319" s="2" t="s">
        <v>69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4020</v>
      </c>
      <c r="B3320" s="2" t="s">
        <v>4013</v>
      </c>
      <c r="C3320" s="2" t="s">
        <v>47</v>
      </c>
      <c r="D3320" s="2" t="s">
        <v>3903</v>
      </c>
      <c r="E3320" s="2" t="s">
        <v>400</v>
      </c>
      <c r="F3320" s="2" t="s">
        <v>116</v>
      </c>
      <c r="G3320" s="2" t="s">
        <v>181</v>
      </c>
      <c r="H3320" s="2" t="s">
        <v>323</v>
      </c>
      <c r="I3320" s="2" t="s">
        <v>53</v>
      </c>
      <c r="J3320" s="2" t="s">
        <v>1418</v>
      </c>
      <c r="K3320" s="2" t="s">
        <v>55</v>
      </c>
      <c r="L3320" s="2" t="s">
        <v>51</v>
      </c>
      <c r="M3320" s="2" t="s">
        <v>100</v>
      </c>
      <c r="N3320" s="3">
        <v>1500.13</v>
      </c>
      <c r="O3320" s="3" t="s">
        <v>57</v>
      </c>
      <c r="P3320" s="4">
        <f>IF(O3320="吨",N3320*1000,IF(O3320="万立方米",N3320*10000,""))</f>
        <v>1500130.0</v>
      </c>
      <c r="Q3320" s="2" t="s">
        <v>58</v>
      </c>
      <c r="R3320" s="2" t="s">
        <v>59</v>
      </c>
      <c r="S3320" s="2" t="s">
        <v>101</v>
      </c>
      <c r="T3320" s="2" t="s">
        <v>75</v>
      </c>
      <c r="U3320" s="4">
        <f>0.12</f>
        <v>0.12</v>
      </c>
      <c r="V3320" s="2" t="s">
        <v>62</v>
      </c>
      <c r="W3320" s="2" t="s">
        <v>102</v>
      </c>
      <c r="X3320" s="2" t="s">
        <v>64</v>
      </c>
      <c r="Y3320" s="2" t="s">
        <v>65</v>
      </c>
      <c r="Z3320" s="2">
        <v>0</v>
      </c>
      <c r="AA3320" s="2"/>
      <c r="AB3320" s="2"/>
      <c r="AC3320" s="4">
        <f>P3320*U3320/1000000</f>
        <v>0.1800156</v>
      </c>
      <c r="AD3320" s="4">
        <f>AC3320*(1-Z3320/100)</f>
        <v>0.1800156</v>
      </c>
      <c r="AE3320" s="2" t="s">
        <v>66</v>
      </c>
      <c r="AF3320" s="2" t="s">
        <v>67</v>
      </c>
      <c r="AG3320" s="2"/>
      <c r="AH3320" s="2" t="s">
        <v>69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4021</v>
      </c>
      <c r="B3321" s="2" t="s">
        <v>4013</v>
      </c>
      <c r="C3321" s="2" t="s">
        <v>47</v>
      </c>
      <c r="D3321" s="2" t="s">
        <v>3903</v>
      </c>
      <c r="E3321" s="2" t="s">
        <v>400</v>
      </c>
      <c r="F3321" s="2" t="s">
        <v>116</v>
      </c>
      <c r="G3321" s="2" t="s">
        <v>181</v>
      </c>
      <c r="H3321" s="2" t="s">
        <v>323</v>
      </c>
      <c r="I3321" s="2"/>
      <c r="J3321" s="2"/>
      <c r="K3321" s="2"/>
      <c r="L3321" s="2"/>
      <c r="M3321" s="2" t="s">
        <v>104</v>
      </c>
      <c r="N3321" s="3"/>
      <c r="O3321" s="3"/>
      <c r="P3321" s="4">
        <v>0.0</v>
      </c>
      <c r="Q3321" s="2" t="s">
        <v>105</v>
      </c>
      <c r="R3321" s="2" t="s">
        <v>106</v>
      </c>
      <c r="S3321" s="2" t="s">
        <v>107</v>
      </c>
      <c r="T3321" s="2" t="s">
        <v>108</v>
      </c>
      <c r="U3321" s="4">
        <f>0.0</f>
        <v>0.0</v>
      </c>
      <c r="V3321" s="2" t="s">
        <v>109</v>
      </c>
      <c r="W3321" s="2" t="s">
        <v>110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134</v>
      </c>
      <c r="AH3321" s="2" t="s">
        <v>69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4022</v>
      </c>
      <c r="B3322" s="2" t="s">
        <v>4023</v>
      </c>
      <c r="C3322" s="2" t="s">
        <v>47</v>
      </c>
      <c r="D3322" s="2" t="s">
        <v>1449</v>
      </c>
      <c r="E3322" s="2" t="s">
        <v>1450</v>
      </c>
      <c r="F3322" s="2" t="s">
        <v>50</v>
      </c>
      <c r="G3322" s="2" t="s">
        <v>51</v>
      </c>
      <c r="H3322" s="2" t="s">
        <v>138</v>
      </c>
      <c r="I3322" s="2" t="s">
        <v>53</v>
      </c>
      <c r="J3322" s="2" t="s">
        <v>54</v>
      </c>
      <c r="K3322" s="2" t="s">
        <v>55</v>
      </c>
      <c r="L3322" s="2" t="s">
        <v>51</v>
      </c>
      <c r="M3322" s="2" t="s">
        <v>56</v>
      </c>
      <c r="N3322" s="3">
        <v>1531451.91</v>
      </c>
      <c r="O3322" s="3" t="s">
        <v>57</v>
      </c>
      <c r="P3322" s="4">
        <f>IF(O3322="吨",N3322*1000,IF(O3322="万立方米",N3322*10000,""))</f>
        <v>1531451910.0</v>
      </c>
      <c r="Q3322" s="2" t="s">
        <v>58</v>
      </c>
      <c r="R3322" s="2" t="s">
        <v>59</v>
      </c>
      <c r="S3322" s="2" t="s">
        <v>60</v>
      </c>
      <c r="T3322" s="2" t="s">
        <v>61</v>
      </c>
      <c r="U3322" s="4">
        <f>0.06</f>
        <v>0.06</v>
      </c>
      <c r="V3322" s="2" t="s">
        <v>62</v>
      </c>
      <c r="W3322" s="2" t="s">
        <v>63</v>
      </c>
      <c r="X3322" s="2" t="s">
        <v>64</v>
      </c>
      <c r="Y3322" s="2" t="s">
        <v>65</v>
      </c>
      <c r="Z3322" s="2">
        <v>0</v>
      </c>
      <c r="AA3322" s="2"/>
      <c r="AB3322" s="2"/>
      <c r="AC3322" s="4">
        <f>P3322*U3322/1000000</f>
        <v>91.88711459999999</v>
      </c>
      <c r="AD3322" s="4">
        <f>AC3322*(1-Z3322/100)</f>
        <v>91.88711459999999</v>
      </c>
      <c r="AE3322" s="2" t="s">
        <v>66</v>
      </c>
      <c r="AF3322" s="2" t="s">
        <v>67</v>
      </c>
      <c r="AG3322" s="2" t="s">
        <v>68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4024</v>
      </c>
      <c r="B3323" s="2" t="s">
        <v>4023</v>
      </c>
      <c r="C3323" s="2" t="s">
        <v>47</v>
      </c>
      <c r="D3323" s="2" t="s">
        <v>1449</v>
      </c>
      <c r="E3323" s="2" t="s">
        <v>1450</v>
      </c>
      <c r="F3323" s="2" t="s">
        <v>50</v>
      </c>
      <c r="G3323" s="2" t="s">
        <v>51</v>
      </c>
      <c r="H3323" s="2" t="s">
        <v>138</v>
      </c>
      <c r="I3323" s="2" t="s">
        <v>53</v>
      </c>
      <c r="J3323" s="2" t="s">
        <v>54</v>
      </c>
      <c r="K3323" s="2" t="s">
        <v>55</v>
      </c>
      <c r="L3323" s="2" t="s">
        <v>51</v>
      </c>
      <c r="M3323" s="2" t="s">
        <v>73</v>
      </c>
      <c r="N3323" s="3">
        <v>1531451.91</v>
      </c>
      <c r="O3323" s="3" t="s">
        <v>57</v>
      </c>
      <c r="P3323" s="4">
        <f>IF(O3323="吨",N3323*1000,IF(O3323="万立方米",N3323*10000,""))</f>
        <v>1531451910.0</v>
      </c>
      <c r="Q3323" s="2" t="s">
        <v>58</v>
      </c>
      <c r="R3323" s="2" t="s">
        <v>59</v>
      </c>
      <c r="S3323" s="2" t="s">
        <v>74</v>
      </c>
      <c r="T3323" s="2" t="s">
        <v>75</v>
      </c>
      <c r="U3323" s="4">
        <f>1.5</f>
        <v>1.5</v>
      </c>
      <c r="V3323" s="2" t="s">
        <v>62</v>
      </c>
      <c r="W3323" s="2" t="s">
        <v>76</v>
      </c>
      <c r="X3323" s="2" t="s">
        <v>64</v>
      </c>
      <c r="Y3323" s="2" t="s">
        <v>65</v>
      </c>
      <c r="Z3323" s="2">
        <v>0</v>
      </c>
      <c r="AA3323" s="2"/>
      <c r="AB3323" s="2"/>
      <c r="AC3323" s="4">
        <f>P3323*U3323/1000000</f>
        <v>2297.177865</v>
      </c>
      <c r="AD3323" s="4">
        <f>AC3323*(1-Z3323/100)</f>
        <v>2297.177865</v>
      </c>
      <c r="AE3323" s="2" t="s">
        <v>66</v>
      </c>
      <c r="AF3323" s="2" t="s">
        <v>67</v>
      </c>
      <c r="AG3323" s="2" t="s">
        <v>68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4025</v>
      </c>
      <c r="B3324" s="2" t="s">
        <v>4023</v>
      </c>
      <c r="C3324" s="2" t="s">
        <v>47</v>
      </c>
      <c r="D3324" s="2" t="s">
        <v>1449</v>
      </c>
      <c r="E3324" s="2" t="s">
        <v>1450</v>
      </c>
      <c r="F3324" s="2" t="s">
        <v>50</v>
      </c>
      <c r="G3324" s="2" t="s">
        <v>51</v>
      </c>
      <c r="H3324" s="2" t="s">
        <v>138</v>
      </c>
      <c r="I3324" s="2" t="s">
        <v>53</v>
      </c>
      <c r="J3324" s="2" t="s">
        <v>54</v>
      </c>
      <c r="K3324" s="2" t="s">
        <v>55</v>
      </c>
      <c r="L3324" s="2" t="s">
        <v>51</v>
      </c>
      <c r="M3324" s="2" t="s">
        <v>78</v>
      </c>
      <c r="N3324" s="3">
        <v>1531451.91</v>
      </c>
      <c r="O3324" s="3" t="s">
        <v>57</v>
      </c>
      <c r="P3324" s="4">
        <f>IF(O3324="吨",N3324*1000,IF(O3324="万立方米",N3324*10000,""))</f>
        <v>1531451910.0</v>
      </c>
      <c r="Q3324" s="2" t="s">
        <v>58</v>
      </c>
      <c r="R3324" s="2" t="s">
        <v>59</v>
      </c>
      <c r="S3324" s="2" t="s">
        <v>79</v>
      </c>
      <c r="T3324" s="2" t="s">
        <v>75</v>
      </c>
      <c r="U3324" s="4">
        <f>6.0</f>
        <v>6.0</v>
      </c>
      <c r="V3324" s="2" t="s">
        <v>62</v>
      </c>
      <c r="W3324" s="2" t="s">
        <v>80</v>
      </c>
      <c r="X3324" s="2" t="s">
        <v>64</v>
      </c>
      <c r="Y3324" s="2" t="s">
        <v>65</v>
      </c>
      <c r="Z3324" s="2">
        <v>0</v>
      </c>
      <c r="AA3324" s="2"/>
      <c r="AB3324" s="2"/>
      <c r="AC3324" s="4">
        <f>P3324*U3324/1000000</f>
        <v>9188.71146</v>
      </c>
      <c r="AD3324" s="4">
        <f>AC3324*(1-Z3324/100)</f>
        <v>9188.71146</v>
      </c>
      <c r="AE3324" s="2" t="s">
        <v>66</v>
      </c>
      <c r="AF3324" s="2" t="s">
        <v>67</v>
      </c>
      <c r="AG3324" s="2" t="s">
        <v>68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4026</v>
      </c>
      <c r="B3325" s="2" t="s">
        <v>4023</v>
      </c>
      <c r="C3325" s="2" t="s">
        <v>47</v>
      </c>
      <c r="D3325" s="2" t="s">
        <v>1449</v>
      </c>
      <c r="E3325" s="2" t="s">
        <v>1450</v>
      </c>
      <c r="F3325" s="2" t="s">
        <v>50</v>
      </c>
      <c r="G3325" s="2" t="s">
        <v>51</v>
      </c>
      <c r="H3325" s="2" t="s">
        <v>138</v>
      </c>
      <c r="I3325" s="2" t="s">
        <v>53</v>
      </c>
      <c r="J3325" s="2" t="s">
        <v>54</v>
      </c>
      <c r="K3325" s="2" t="s">
        <v>55</v>
      </c>
      <c r="L3325" s="2" t="s">
        <v>51</v>
      </c>
      <c r="M3325" s="2" t="s">
        <v>82</v>
      </c>
      <c r="N3325" s="3">
        <v>1531451.91</v>
      </c>
      <c r="O3325" s="3" t="s">
        <v>57</v>
      </c>
      <c r="P3325" s="4">
        <f>IF(O3325="吨",N3325*1000,IF(O3325="万立方米",N3325*10000,""))</f>
        <v>1531451910.0</v>
      </c>
      <c r="Q3325" s="2" t="s">
        <v>58</v>
      </c>
      <c r="R3325" s="2" t="s">
        <v>59</v>
      </c>
      <c r="S3325" s="2" t="s">
        <v>83</v>
      </c>
      <c r="T3325" s="2" t="s">
        <v>61</v>
      </c>
      <c r="U3325" s="4">
        <f>0.35</f>
        <v>0.35</v>
      </c>
      <c r="V3325" s="2" t="s">
        <v>62</v>
      </c>
      <c r="W3325" s="2" t="s">
        <v>84</v>
      </c>
      <c r="X3325" s="2" t="s">
        <v>64</v>
      </c>
      <c r="Y3325" s="2" t="s">
        <v>65</v>
      </c>
      <c r="Z3325" s="2">
        <v>0</v>
      </c>
      <c r="AA3325" s="2"/>
      <c r="AB3325" s="2"/>
      <c r="AC3325" s="4">
        <f>P3325*U3325/1000000</f>
        <v>536.0081684999999</v>
      </c>
      <c r="AD3325" s="4">
        <f>AC3325*(1-Z3325/100)</f>
        <v>536.0081684999999</v>
      </c>
      <c r="AE3325" s="2" t="s">
        <v>66</v>
      </c>
      <c r="AF3325" s="2" t="s">
        <v>67</v>
      </c>
      <c r="AG3325" s="2" t="s">
        <v>68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4027</v>
      </c>
      <c r="B3326" s="2" t="s">
        <v>4023</v>
      </c>
      <c r="C3326" s="2" t="s">
        <v>47</v>
      </c>
      <c r="D3326" s="2" t="s">
        <v>1449</v>
      </c>
      <c r="E3326" s="2" t="s">
        <v>1450</v>
      </c>
      <c r="F3326" s="2" t="s">
        <v>50</v>
      </c>
      <c r="G3326" s="2" t="s">
        <v>51</v>
      </c>
      <c r="H3326" s="2" t="s">
        <v>138</v>
      </c>
      <c r="I3326" s="2" t="s">
        <v>53</v>
      </c>
      <c r="J3326" s="2" t="s">
        <v>54</v>
      </c>
      <c r="K3326" s="2" t="s">
        <v>55</v>
      </c>
      <c r="L3326" s="2" t="s">
        <v>51</v>
      </c>
      <c r="M3326" s="2" t="s">
        <v>86</v>
      </c>
      <c r="N3326" s="3">
        <v>1531451.91</v>
      </c>
      <c r="O3326" s="3" t="s">
        <v>57</v>
      </c>
      <c r="P3326" s="4">
        <f>IF(O3326="吨",N3326*1000,IF(O3326="万立方米",N3326*10000,""))</f>
        <v>1531451910.0</v>
      </c>
      <c r="Q3326" s="2" t="s">
        <v>58</v>
      </c>
      <c r="R3326" s="2" t="s">
        <v>59</v>
      </c>
      <c r="S3326" s="2" t="s">
        <v>87</v>
      </c>
      <c r="T3326" s="2" t="s">
        <v>88</v>
      </c>
      <c r="U3326" s="4">
        <f>0.75</f>
        <v>0.75</v>
      </c>
      <c r="V3326" s="2" t="s">
        <v>62</v>
      </c>
      <c r="W3326" s="2" t="s">
        <v>89</v>
      </c>
      <c r="X3326" s="2" t="s">
        <v>64</v>
      </c>
      <c r="Y3326" s="2" t="s">
        <v>65</v>
      </c>
      <c r="Z3326" s="2">
        <v>0</v>
      </c>
      <c r="AA3326" s="2"/>
      <c r="AB3326" s="2"/>
      <c r="AC3326" s="4">
        <f>P3326*U3326/1000000</f>
        <v>1148.5889325</v>
      </c>
      <c r="AD3326" s="4">
        <f>AC3327*(1-AA3326/100)+(AC3326-AC3327)*(1-AB3326/100)</f>
        <v>1148.5889325</v>
      </c>
      <c r="AE3326" s="2" t="s">
        <v>66</v>
      </c>
      <c r="AF3326" s="2" t="s">
        <v>67</v>
      </c>
      <c r="AG3326" s="2" t="s">
        <v>68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4028</v>
      </c>
      <c r="B3327" s="2" t="s">
        <v>4023</v>
      </c>
      <c r="C3327" s="2" t="s">
        <v>47</v>
      </c>
      <c r="D3327" s="2" t="s">
        <v>1449</v>
      </c>
      <c r="E3327" s="2" t="s">
        <v>1450</v>
      </c>
      <c r="F3327" s="2" t="s">
        <v>50</v>
      </c>
      <c r="G3327" s="2" t="s">
        <v>51</v>
      </c>
      <c r="H3327" s="2" t="s">
        <v>138</v>
      </c>
      <c r="I3327" s="2" t="s">
        <v>53</v>
      </c>
      <c r="J3327" s="2" t="s">
        <v>54</v>
      </c>
      <c r="K3327" s="2" t="s">
        <v>55</v>
      </c>
      <c r="L3327" s="2" t="s">
        <v>51</v>
      </c>
      <c r="M3327" s="2" t="s">
        <v>91</v>
      </c>
      <c r="N3327" s="3">
        <v>1531451.91</v>
      </c>
      <c r="O3327" s="3" t="s">
        <v>57</v>
      </c>
      <c r="P3327" s="4">
        <f>IF(O3327="吨",N3327*1000,IF(O3327="万立方米",N3327*10000,""))</f>
        <v>1531451910.0</v>
      </c>
      <c r="Q3327" s="2" t="s">
        <v>58</v>
      </c>
      <c r="R3327" s="2" t="s">
        <v>59</v>
      </c>
      <c r="S3327" s="2" t="s">
        <v>92</v>
      </c>
      <c r="T3327" s="2" t="s">
        <v>88</v>
      </c>
      <c r="U3327" s="4">
        <f>0.75</f>
        <v>0.75</v>
      </c>
      <c r="V3327" s="2" t="s">
        <v>62</v>
      </c>
      <c r="W3327" s="2" t="s">
        <v>93</v>
      </c>
      <c r="X3327" s="2" t="s">
        <v>64</v>
      </c>
      <c r="Y3327" s="2" t="s">
        <v>65</v>
      </c>
      <c r="Z3327" s="2">
        <v>0</v>
      </c>
      <c r="AA3327" s="2"/>
      <c r="AB3327" s="2"/>
      <c r="AC3327" s="4">
        <f>P3327*U3327/1000000</f>
        <v>1148.5889325</v>
      </c>
      <c r="AD3327" s="4">
        <f>AC3327*(1-Z3327/100)</f>
        <v>1148.5889325</v>
      </c>
      <c r="AE3327" s="2" t="s">
        <v>66</v>
      </c>
      <c r="AF3327" s="2" t="s">
        <v>67</v>
      </c>
      <c r="AG3327" s="2" t="s">
        <v>68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4029</v>
      </c>
      <c r="B3328" s="2" t="s">
        <v>4023</v>
      </c>
      <c r="C3328" s="2" t="s">
        <v>47</v>
      </c>
      <c r="D3328" s="2" t="s">
        <v>1449</v>
      </c>
      <c r="E3328" s="2" t="s">
        <v>1450</v>
      </c>
      <c r="F3328" s="2" t="s">
        <v>50</v>
      </c>
      <c r="G3328" s="2" t="s">
        <v>51</v>
      </c>
      <c r="H3328" s="2" t="s">
        <v>138</v>
      </c>
      <c r="I3328" s="2" t="s">
        <v>53</v>
      </c>
      <c r="J3328" s="2" t="s">
        <v>54</v>
      </c>
      <c r="K3328" s="2" t="s">
        <v>55</v>
      </c>
      <c r="L3328" s="2" t="s">
        <v>51</v>
      </c>
      <c r="M3328" s="2" t="s">
        <v>95</v>
      </c>
      <c r="N3328" s="3">
        <v>1531451.91</v>
      </c>
      <c r="O3328" s="3" t="s">
        <v>57</v>
      </c>
      <c r="P3328" s="4">
        <f>IF(O3328="吨",N3328*1000,IF(O3328="万立方米",N3328*10000,""))</f>
        <v>1531451910.0</v>
      </c>
      <c r="Q3328" s="2" t="s">
        <v>58</v>
      </c>
      <c r="R3328" s="2" t="s">
        <v>59</v>
      </c>
      <c r="S3328" s="2" t="s">
        <v>96</v>
      </c>
      <c r="T3328" s="2" t="s">
        <v>97</v>
      </c>
      <c r="U3328" s="4">
        <f>1.7</f>
        <v>1.7</v>
      </c>
      <c r="V3328" s="2" t="s">
        <v>62</v>
      </c>
      <c r="W3328" s="2" t="s">
        <v>98</v>
      </c>
      <c r="X3328" s="2" t="s">
        <v>64</v>
      </c>
      <c r="Y3328" s="2" t="s">
        <v>65</v>
      </c>
      <c r="Z3328" s="2">
        <v>0</v>
      </c>
      <c r="AA3328" s="2"/>
      <c r="AB3328" s="2"/>
      <c r="AC3328" s="4">
        <f>P3328*U3328/1000000</f>
        <v>2603.468247</v>
      </c>
      <c r="AD3328" s="4">
        <f>AC3328*(1-Z3328/100)</f>
        <v>2603.468247</v>
      </c>
      <c r="AE3328" s="2" t="s">
        <v>66</v>
      </c>
      <c r="AF3328" s="2" t="s">
        <v>67</v>
      </c>
      <c r="AG3328" s="2" t="s">
        <v>68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4030</v>
      </c>
      <c r="B3329" s="2" t="s">
        <v>4023</v>
      </c>
      <c r="C3329" s="2" t="s">
        <v>47</v>
      </c>
      <c r="D3329" s="2" t="s">
        <v>1449</v>
      </c>
      <c r="E3329" s="2" t="s">
        <v>1450</v>
      </c>
      <c r="F3329" s="2" t="s">
        <v>50</v>
      </c>
      <c r="G3329" s="2" t="s">
        <v>51</v>
      </c>
      <c r="H3329" s="2" t="s">
        <v>138</v>
      </c>
      <c r="I3329" s="2" t="s">
        <v>53</v>
      </c>
      <c r="J3329" s="2" t="s">
        <v>54</v>
      </c>
      <c r="K3329" s="2" t="s">
        <v>55</v>
      </c>
      <c r="L3329" s="2" t="s">
        <v>51</v>
      </c>
      <c r="M3329" s="2" t="s">
        <v>100</v>
      </c>
      <c r="N3329" s="3">
        <v>1531451.91</v>
      </c>
      <c r="O3329" s="3" t="s">
        <v>57</v>
      </c>
      <c r="P3329" s="4">
        <f>IF(O3329="吨",N3329*1000,IF(O3329="万立方米",N3329*10000,""))</f>
        <v>1531451910.0</v>
      </c>
      <c r="Q3329" s="2" t="s">
        <v>58</v>
      </c>
      <c r="R3329" s="2" t="s">
        <v>59</v>
      </c>
      <c r="S3329" s="2" t="s">
        <v>101</v>
      </c>
      <c r="T3329" s="2" t="s">
        <v>75</v>
      </c>
      <c r="U3329" s="4">
        <f>0.12</f>
        <v>0.12</v>
      </c>
      <c r="V3329" s="2" t="s">
        <v>62</v>
      </c>
      <c r="W3329" s="2" t="s">
        <v>102</v>
      </c>
      <c r="X3329" s="2" t="s">
        <v>64</v>
      </c>
      <c r="Y3329" s="2" t="s">
        <v>65</v>
      </c>
      <c r="Z3329" s="2">
        <v>0</v>
      </c>
      <c r="AA3329" s="2"/>
      <c r="AB3329" s="2"/>
      <c r="AC3329" s="4">
        <f>P3329*U3329/1000000</f>
        <v>183.77422919999998</v>
      </c>
      <c r="AD3329" s="4">
        <f>AC3329*(1-Z3329/100)</f>
        <v>183.77422919999998</v>
      </c>
      <c r="AE3329" s="2" t="s">
        <v>66</v>
      </c>
      <c r="AF3329" s="2" t="s">
        <v>67</v>
      </c>
      <c r="AG3329" s="2" t="s">
        <v>68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4031</v>
      </c>
      <c r="B3330" s="2" t="s">
        <v>4023</v>
      </c>
      <c r="C3330" s="2" t="s">
        <v>47</v>
      </c>
      <c r="D3330" s="2" t="s">
        <v>1449</v>
      </c>
      <c r="E3330" s="2" t="s">
        <v>1450</v>
      </c>
      <c r="F3330" s="2" t="s">
        <v>50</v>
      </c>
      <c r="G3330" s="2" t="s">
        <v>51</v>
      </c>
      <c r="H3330" s="2" t="s">
        <v>138</v>
      </c>
      <c r="I3330" s="2"/>
      <c r="J3330" s="2"/>
      <c r="K3330" s="2" t="s">
        <v>147</v>
      </c>
      <c r="L3330" s="2" t="s">
        <v>148</v>
      </c>
      <c r="M3330" s="2" t="s">
        <v>104</v>
      </c>
      <c r="N3330" s="3"/>
      <c r="O3330" s="3"/>
      <c r="P3330" s="4">
        <v>1531451910.0</v>
      </c>
      <c r="Q3330" s="2" t="s">
        <v>105</v>
      </c>
      <c r="R3330" s="2" t="s">
        <v>106</v>
      </c>
      <c r="S3330" s="2" t="s">
        <v>107</v>
      </c>
      <c r="T3330" s="2" t="s">
        <v>108</v>
      </c>
      <c r="U3330" s="4">
        <f>0.0</f>
        <v>0.0</v>
      </c>
      <c r="V3330" s="2" t="s">
        <v>109</v>
      </c>
      <c r="W3330" s="2" t="s">
        <v>110</v>
      </c>
      <c r="X3330" s="2"/>
      <c r="Y3330" s="2" t="s">
        <v>65</v>
      </c>
      <c r="Z3330" s="2">
        <v>0</v>
      </c>
      <c r="AA3330" s="2"/>
      <c r="AB3330" s="2"/>
      <c r="AC3330" s="4">
        <f>P3330*U3330/1000000</f>
        <v>0.0</v>
      </c>
      <c r="AD3330" s="4">
        <f>AC3330*(1-Z3330/100)</f>
        <v>0.0</v>
      </c>
      <c r="AE3330" s="2" t="s">
        <v>66</v>
      </c>
      <c r="AF3330" s="2" t="s">
        <v>67</v>
      </c>
      <c r="AG3330" s="2" t="s">
        <v>68</v>
      </c>
      <c r="AH3330" s="2" t="s">
        <v>69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4032</v>
      </c>
      <c r="B3331" s="2" t="s">
        <v>4033</v>
      </c>
      <c r="C3331" s="2" t="s">
        <v>47</v>
      </c>
      <c r="D3331" s="2" t="s">
        <v>1354</v>
      </c>
      <c r="E3331" s="2" t="s">
        <v>744</v>
      </c>
      <c r="F3331" s="2" t="s">
        <v>228</v>
      </c>
      <c r="G3331" s="2" t="s">
        <v>117</v>
      </c>
      <c r="H3331" s="2" t="s">
        <v>1343</v>
      </c>
      <c r="I3331" s="2" t="s">
        <v>53</v>
      </c>
      <c r="J3331" s="2" t="s">
        <v>230</v>
      </c>
      <c r="K3331" s="2" t="s">
        <v>55</v>
      </c>
      <c r="L3331" s="2" t="s">
        <v>51</v>
      </c>
      <c r="M3331" s="2" t="s">
        <v>56</v>
      </c>
      <c r="N3331" s="3">
        <v>219502.5</v>
      </c>
      <c r="O3331" s="3" t="s">
        <v>57</v>
      </c>
      <c r="P3331" s="4">
        <f>IF(O3331="吨",N3331*1000,IF(O3331="万立方米",N3331*10000,""))</f>
        <v>219502500.0</v>
      </c>
      <c r="Q3331" s="2" t="s">
        <v>58</v>
      </c>
      <c r="R3331" s="2" t="s">
        <v>59</v>
      </c>
      <c r="S3331" s="2" t="s">
        <v>60</v>
      </c>
      <c r="T3331" s="2" t="s">
        <v>61</v>
      </c>
      <c r="U3331" s="4">
        <f>0.06</f>
        <v>0.06</v>
      </c>
      <c r="V3331" s="2" t="s">
        <v>62</v>
      </c>
      <c r="W3331" s="2" t="s">
        <v>63</v>
      </c>
      <c r="X3331" s="2" t="s">
        <v>64</v>
      </c>
      <c r="Y3331" s="2" t="s">
        <v>65</v>
      </c>
      <c r="Z3331" s="2">
        <v>0</v>
      </c>
      <c r="AA3331" s="2"/>
      <c r="AB3331" s="2"/>
      <c r="AC3331" s="4">
        <f>P3331*U3331/1000000</f>
        <v>13.17015</v>
      </c>
      <c r="AD3331" s="4">
        <f>AC3331*(1-Z3331/100)</f>
        <v>13.17015</v>
      </c>
      <c r="AE3331" s="2" t="s">
        <v>66</v>
      </c>
      <c r="AF3331" s="2" t="s">
        <v>67</v>
      </c>
      <c r="AG3331" s="2" t="s">
        <v>68</v>
      </c>
      <c r="AH3331" s="2" t="s">
        <v>69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4034</v>
      </c>
      <c r="B3332" s="2" t="s">
        <v>4033</v>
      </c>
      <c r="C3332" s="2" t="s">
        <v>47</v>
      </c>
      <c r="D3332" s="2" t="s">
        <v>1354</v>
      </c>
      <c r="E3332" s="2" t="s">
        <v>744</v>
      </c>
      <c r="F3332" s="2" t="s">
        <v>228</v>
      </c>
      <c r="G3332" s="2" t="s">
        <v>117</v>
      </c>
      <c r="H3332" s="2" t="s">
        <v>1343</v>
      </c>
      <c r="I3332" s="2" t="s">
        <v>53</v>
      </c>
      <c r="J3332" s="2" t="s">
        <v>230</v>
      </c>
      <c r="K3332" s="2" t="s">
        <v>55</v>
      </c>
      <c r="L3332" s="2" t="s">
        <v>51</v>
      </c>
      <c r="M3332" s="2" t="s">
        <v>73</v>
      </c>
      <c r="N3332" s="3">
        <v>219502.5</v>
      </c>
      <c r="O3332" s="3" t="s">
        <v>57</v>
      </c>
      <c r="P3332" s="4">
        <f>IF(O3332="吨",N3332*1000,IF(O3332="万立方米",N3332*10000,""))</f>
        <v>219502500.0</v>
      </c>
      <c r="Q3332" s="2" t="s">
        <v>58</v>
      </c>
      <c r="R3332" s="2" t="s">
        <v>59</v>
      </c>
      <c r="S3332" s="2" t="s">
        <v>74</v>
      </c>
      <c r="T3332" s="2" t="s">
        <v>75</v>
      </c>
      <c r="U3332" s="4">
        <f>1.5</f>
        <v>1.5</v>
      </c>
      <c r="V3332" s="2" t="s">
        <v>62</v>
      </c>
      <c r="W3332" s="2" t="s">
        <v>76</v>
      </c>
      <c r="X3332" s="2" t="s">
        <v>64</v>
      </c>
      <c r="Y3332" s="2" t="s">
        <v>65</v>
      </c>
      <c r="Z3332" s="2">
        <v>0</v>
      </c>
      <c r="AA3332" s="2"/>
      <c r="AB3332" s="2"/>
      <c r="AC3332" s="4">
        <f>P3332*U3332/1000000</f>
        <v>329.25375</v>
      </c>
      <c r="AD3332" s="4">
        <f>AC3332*(1-Z3332/100)</f>
        <v>329.25375</v>
      </c>
      <c r="AE3332" s="2" t="s">
        <v>66</v>
      </c>
      <c r="AF3332" s="2" t="s">
        <v>67</v>
      </c>
      <c r="AG3332" s="2" t="s">
        <v>68</v>
      </c>
      <c r="AH3332" s="2" t="s">
        <v>69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4035</v>
      </c>
      <c r="B3333" s="2" t="s">
        <v>4033</v>
      </c>
      <c r="C3333" s="2" t="s">
        <v>47</v>
      </c>
      <c r="D3333" s="2" t="s">
        <v>1354</v>
      </c>
      <c r="E3333" s="2" t="s">
        <v>744</v>
      </c>
      <c r="F3333" s="2" t="s">
        <v>228</v>
      </c>
      <c r="G3333" s="2" t="s">
        <v>117</v>
      </c>
      <c r="H3333" s="2" t="s">
        <v>1343</v>
      </c>
      <c r="I3333" s="2" t="s">
        <v>53</v>
      </c>
      <c r="J3333" s="2" t="s">
        <v>230</v>
      </c>
      <c r="K3333" s="2" t="s">
        <v>55</v>
      </c>
      <c r="L3333" s="2" t="s">
        <v>51</v>
      </c>
      <c r="M3333" s="2" t="s">
        <v>78</v>
      </c>
      <c r="N3333" s="3">
        <v>219502.5</v>
      </c>
      <c r="O3333" s="3" t="s">
        <v>57</v>
      </c>
      <c r="P3333" s="4">
        <f>IF(O3333="吨",N3333*1000,IF(O3333="万立方米",N3333*10000,""))</f>
        <v>219502500.0</v>
      </c>
      <c r="Q3333" s="2" t="s">
        <v>58</v>
      </c>
      <c r="R3333" s="2" t="s">
        <v>59</v>
      </c>
      <c r="S3333" s="2" t="s">
        <v>79</v>
      </c>
      <c r="T3333" s="2" t="s">
        <v>75</v>
      </c>
      <c r="U3333" s="4">
        <f>6.0</f>
        <v>6.0</v>
      </c>
      <c r="V3333" s="2" t="s">
        <v>62</v>
      </c>
      <c r="W3333" s="2" t="s">
        <v>80</v>
      </c>
      <c r="X3333" s="2" t="s">
        <v>64</v>
      </c>
      <c r="Y3333" s="2" t="s">
        <v>65</v>
      </c>
      <c r="Z3333" s="2">
        <v>0</v>
      </c>
      <c r="AA3333" s="2"/>
      <c r="AB3333" s="2"/>
      <c r="AC3333" s="4">
        <f>P3333*U3333/1000000</f>
        <v>1317.015</v>
      </c>
      <c r="AD3333" s="4">
        <f>AC3333*(1-Z3333/100)</f>
        <v>1317.015</v>
      </c>
      <c r="AE3333" s="2" t="s">
        <v>66</v>
      </c>
      <c r="AF3333" s="2" t="s">
        <v>67</v>
      </c>
      <c r="AG3333" s="2" t="s">
        <v>68</v>
      </c>
      <c r="AH3333" s="2" t="s">
        <v>69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4036</v>
      </c>
      <c r="B3334" s="2" t="s">
        <v>4033</v>
      </c>
      <c r="C3334" s="2" t="s">
        <v>47</v>
      </c>
      <c r="D3334" s="2" t="s">
        <v>1354</v>
      </c>
      <c r="E3334" s="2" t="s">
        <v>744</v>
      </c>
      <c r="F3334" s="2" t="s">
        <v>228</v>
      </c>
      <c r="G3334" s="2" t="s">
        <v>117</v>
      </c>
      <c r="H3334" s="2" t="s">
        <v>1343</v>
      </c>
      <c r="I3334" s="2" t="s">
        <v>53</v>
      </c>
      <c r="J3334" s="2" t="s">
        <v>230</v>
      </c>
      <c r="K3334" s="2" t="s">
        <v>55</v>
      </c>
      <c r="L3334" s="2" t="s">
        <v>51</v>
      </c>
      <c r="M3334" s="2" t="s">
        <v>82</v>
      </c>
      <c r="N3334" s="3">
        <v>219502.5</v>
      </c>
      <c r="O3334" s="3" t="s">
        <v>57</v>
      </c>
      <c r="P3334" s="4">
        <f>IF(O3334="吨",N3334*1000,IF(O3334="万立方米",N3334*10000,""))</f>
        <v>219502500.0</v>
      </c>
      <c r="Q3334" s="2" t="s">
        <v>58</v>
      </c>
      <c r="R3334" s="2" t="s">
        <v>59</v>
      </c>
      <c r="S3334" s="2" t="s">
        <v>83</v>
      </c>
      <c r="T3334" s="2" t="s">
        <v>61</v>
      </c>
      <c r="U3334" s="4">
        <f>0.35</f>
        <v>0.35</v>
      </c>
      <c r="V3334" s="2" t="s">
        <v>62</v>
      </c>
      <c r="W3334" s="2" t="s">
        <v>84</v>
      </c>
      <c r="X3334" s="2" t="s">
        <v>64</v>
      </c>
      <c r="Y3334" s="2" t="s">
        <v>65</v>
      </c>
      <c r="Z3334" s="2">
        <v>0</v>
      </c>
      <c r="AA3334" s="2"/>
      <c r="AB3334" s="2"/>
      <c r="AC3334" s="4">
        <f>P3334*U3334/1000000</f>
        <v>76.825875</v>
      </c>
      <c r="AD3334" s="4">
        <f>AC3334*(1-Z3334/100)</f>
        <v>76.825875</v>
      </c>
      <c r="AE3334" s="2" t="s">
        <v>66</v>
      </c>
      <c r="AF3334" s="2" t="s">
        <v>67</v>
      </c>
      <c r="AG3334" s="2" t="s">
        <v>68</v>
      </c>
      <c r="AH3334" s="2" t="s">
        <v>69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4037</v>
      </c>
      <c r="B3335" s="2" t="s">
        <v>4033</v>
      </c>
      <c r="C3335" s="2" t="s">
        <v>47</v>
      </c>
      <c r="D3335" s="2" t="s">
        <v>1354</v>
      </c>
      <c r="E3335" s="2" t="s">
        <v>744</v>
      </c>
      <c r="F3335" s="2" t="s">
        <v>228</v>
      </c>
      <c r="G3335" s="2" t="s">
        <v>117</v>
      </c>
      <c r="H3335" s="2" t="s">
        <v>1343</v>
      </c>
      <c r="I3335" s="2" t="s">
        <v>53</v>
      </c>
      <c r="J3335" s="2" t="s">
        <v>230</v>
      </c>
      <c r="K3335" s="2" t="s">
        <v>55</v>
      </c>
      <c r="L3335" s="2" t="s">
        <v>51</v>
      </c>
      <c r="M3335" s="2" t="s">
        <v>86</v>
      </c>
      <c r="N3335" s="3">
        <v>219502.5</v>
      </c>
      <c r="O3335" s="3" t="s">
        <v>57</v>
      </c>
      <c r="P3335" s="4">
        <f>IF(O3335="吨",N3335*1000,IF(O3335="万立方米",N3335*10000,""))</f>
        <v>219502500.0</v>
      </c>
      <c r="Q3335" s="2" t="s">
        <v>58</v>
      </c>
      <c r="R3335" s="2" t="s">
        <v>59</v>
      </c>
      <c r="S3335" s="2" t="s">
        <v>87</v>
      </c>
      <c r="T3335" s="2" t="s">
        <v>88</v>
      </c>
      <c r="U3335" s="4">
        <f>0.75</f>
        <v>0.75</v>
      </c>
      <c r="V3335" s="2" t="s">
        <v>62</v>
      </c>
      <c r="W3335" s="2" t="s">
        <v>89</v>
      </c>
      <c r="X3335" s="2" t="s">
        <v>64</v>
      </c>
      <c r="Y3335" s="2" t="s">
        <v>65</v>
      </c>
      <c r="Z3335" s="2">
        <v>0</v>
      </c>
      <c r="AA3335" s="2"/>
      <c r="AB3335" s="2"/>
      <c r="AC3335" s="4">
        <f>P3335*U3335/1000000</f>
        <v>164.626875</v>
      </c>
      <c r="AD3335" s="4">
        <f>AC3336*(1-AA3335/100)+(AC3335-AC3336)*(1-AB3335/100)</f>
        <v>164.626875</v>
      </c>
      <c r="AE3335" s="2" t="s">
        <v>66</v>
      </c>
      <c r="AF3335" s="2" t="s">
        <v>67</v>
      </c>
      <c r="AG3335" s="2" t="s">
        <v>68</v>
      </c>
      <c r="AH3335" s="2" t="s">
        <v>69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4038</v>
      </c>
      <c r="B3336" s="2" t="s">
        <v>4033</v>
      </c>
      <c r="C3336" s="2" t="s">
        <v>47</v>
      </c>
      <c r="D3336" s="2" t="s">
        <v>1354</v>
      </c>
      <c r="E3336" s="2" t="s">
        <v>744</v>
      </c>
      <c r="F3336" s="2" t="s">
        <v>228</v>
      </c>
      <c r="G3336" s="2" t="s">
        <v>117</v>
      </c>
      <c r="H3336" s="2" t="s">
        <v>1343</v>
      </c>
      <c r="I3336" s="2" t="s">
        <v>53</v>
      </c>
      <c r="J3336" s="2" t="s">
        <v>230</v>
      </c>
      <c r="K3336" s="2" t="s">
        <v>55</v>
      </c>
      <c r="L3336" s="2" t="s">
        <v>51</v>
      </c>
      <c r="M3336" s="2" t="s">
        <v>91</v>
      </c>
      <c r="N3336" s="3">
        <v>219502.5</v>
      </c>
      <c r="O3336" s="3" t="s">
        <v>57</v>
      </c>
      <c r="P3336" s="4">
        <f>IF(O3336="吨",N3336*1000,IF(O3336="万立方米",N3336*10000,""))</f>
        <v>219502500.0</v>
      </c>
      <c r="Q3336" s="2" t="s">
        <v>58</v>
      </c>
      <c r="R3336" s="2" t="s">
        <v>59</v>
      </c>
      <c r="S3336" s="2" t="s">
        <v>92</v>
      </c>
      <c r="T3336" s="2" t="s">
        <v>88</v>
      </c>
      <c r="U3336" s="4">
        <f>0.75</f>
        <v>0.75</v>
      </c>
      <c r="V3336" s="2" t="s">
        <v>62</v>
      </c>
      <c r="W3336" s="2" t="s">
        <v>93</v>
      </c>
      <c r="X3336" s="2" t="s">
        <v>64</v>
      </c>
      <c r="Y3336" s="2" t="s">
        <v>65</v>
      </c>
      <c r="Z3336" s="2">
        <v>0</v>
      </c>
      <c r="AA3336" s="2"/>
      <c r="AB3336" s="2"/>
      <c r="AC3336" s="4">
        <f>P3336*U3336/1000000</f>
        <v>164.626875</v>
      </c>
      <c r="AD3336" s="4">
        <f>AC3336*(1-Z3336/100)</f>
        <v>164.626875</v>
      </c>
      <c r="AE3336" s="2" t="s">
        <v>66</v>
      </c>
      <c r="AF3336" s="2" t="s">
        <v>67</v>
      </c>
      <c r="AG3336" s="2" t="s">
        <v>68</v>
      </c>
      <c r="AH3336" s="2" t="s">
        <v>69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4039</v>
      </c>
      <c r="B3337" s="2" t="s">
        <v>4033</v>
      </c>
      <c r="C3337" s="2" t="s">
        <v>47</v>
      </c>
      <c r="D3337" s="2" t="s">
        <v>1354</v>
      </c>
      <c r="E3337" s="2" t="s">
        <v>744</v>
      </c>
      <c r="F3337" s="2" t="s">
        <v>228</v>
      </c>
      <c r="G3337" s="2" t="s">
        <v>117</v>
      </c>
      <c r="H3337" s="2" t="s">
        <v>1343</v>
      </c>
      <c r="I3337" s="2" t="s">
        <v>53</v>
      </c>
      <c r="J3337" s="2" t="s">
        <v>230</v>
      </c>
      <c r="K3337" s="2" t="s">
        <v>55</v>
      </c>
      <c r="L3337" s="2" t="s">
        <v>51</v>
      </c>
      <c r="M3337" s="2" t="s">
        <v>95</v>
      </c>
      <c r="N3337" s="3">
        <v>219502.5</v>
      </c>
      <c r="O3337" s="3" t="s">
        <v>57</v>
      </c>
      <c r="P3337" s="4">
        <f>IF(O3337="吨",N3337*1000,IF(O3337="万立方米",N3337*10000,""))</f>
        <v>219502500.0</v>
      </c>
      <c r="Q3337" s="2" t="s">
        <v>58</v>
      </c>
      <c r="R3337" s="2" t="s">
        <v>59</v>
      </c>
      <c r="S3337" s="2" t="s">
        <v>96</v>
      </c>
      <c r="T3337" s="2" t="s">
        <v>97</v>
      </c>
      <c r="U3337" s="4">
        <f>1.7</f>
        <v>1.7</v>
      </c>
      <c r="V3337" s="2" t="s">
        <v>62</v>
      </c>
      <c r="W3337" s="2" t="s">
        <v>98</v>
      </c>
      <c r="X3337" s="2" t="s">
        <v>64</v>
      </c>
      <c r="Y3337" s="2" t="s">
        <v>65</v>
      </c>
      <c r="Z3337" s="2">
        <v>0</v>
      </c>
      <c r="AA3337" s="2"/>
      <c r="AB3337" s="2"/>
      <c r="AC3337" s="4">
        <f>P3337*U3337/1000000</f>
        <v>373.15425</v>
      </c>
      <c r="AD3337" s="4">
        <f>AC3337*(1-Z3337/100)</f>
        <v>373.15425</v>
      </c>
      <c r="AE3337" s="2" t="s">
        <v>66</v>
      </c>
      <c r="AF3337" s="2" t="s">
        <v>67</v>
      </c>
      <c r="AG3337" s="2" t="s">
        <v>68</v>
      </c>
      <c r="AH3337" s="2" t="s">
        <v>69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4040</v>
      </c>
      <c r="B3338" s="2" t="s">
        <v>4033</v>
      </c>
      <c r="C3338" s="2" t="s">
        <v>47</v>
      </c>
      <c r="D3338" s="2" t="s">
        <v>1354</v>
      </c>
      <c r="E3338" s="2" t="s">
        <v>744</v>
      </c>
      <c r="F3338" s="2" t="s">
        <v>228</v>
      </c>
      <c r="G3338" s="2" t="s">
        <v>117</v>
      </c>
      <c r="H3338" s="2" t="s">
        <v>1343</v>
      </c>
      <c r="I3338" s="2" t="s">
        <v>53</v>
      </c>
      <c r="J3338" s="2" t="s">
        <v>230</v>
      </c>
      <c r="K3338" s="2" t="s">
        <v>55</v>
      </c>
      <c r="L3338" s="2" t="s">
        <v>51</v>
      </c>
      <c r="M3338" s="2" t="s">
        <v>100</v>
      </c>
      <c r="N3338" s="3">
        <v>219502.5</v>
      </c>
      <c r="O3338" s="3" t="s">
        <v>57</v>
      </c>
      <c r="P3338" s="4">
        <f>IF(O3338="吨",N3338*1000,IF(O3338="万立方米",N3338*10000,""))</f>
        <v>219502500.0</v>
      </c>
      <c r="Q3338" s="2" t="s">
        <v>58</v>
      </c>
      <c r="R3338" s="2" t="s">
        <v>59</v>
      </c>
      <c r="S3338" s="2" t="s">
        <v>101</v>
      </c>
      <c r="T3338" s="2" t="s">
        <v>75</v>
      </c>
      <c r="U3338" s="4">
        <f>0.12</f>
        <v>0.12</v>
      </c>
      <c r="V3338" s="2" t="s">
        <v>62</v>
      </c>
      <c r="W3338" s="2" t="s">
        <v>102</v>
      </c>
      <c r="X3338" s="2" t="s">
        <v>64</v>
      </c>
      <c r="Y3338" s="2" t="s">
        <v>65</v>
      </c>
      <c r="Z3338" s="2">
        <v>0</v>
      </c>
      <c r="AA3338" s="2"/>
      <c r="AB3338" s="2"/>
      <c r="AC3338" s="4">
        <f>P3338*U3338/1000000</f>
        <v>26.3403</v>
      </c>
      <c r="AD3338" s="4">
        <f>AC3338*(1-Z3338/100)</f>
        <v>26.3403</v>
      </c>
      <c r="AE3338" s="2" t="s">
        <v>66</v>
      </c>
      <c r="AF3338" s="2" t="s">
        <v>67</v>
      </c>
      <c r="AG3338" s="2" t="s">
        <v>68</v>
      </c>
      <c r="AH3338" s="2" t="s">
        <v>69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4041</v>
      </c>
      <c r="B3339" s="2" t="s">
        <v>4033</v>
      </c>
      <c r="C3339" s="2" t="s">
        <v>47</v>
      </c>
      <c r="D3339" s="2" t="s">
        <v>1354</v>
      </c>
      <c r="E3339" s="2" t="s">
        <v>744</v>
      </c>
      <c r="F3339" s="2" t="s">
        <v>228</v>
      </c>
      <c r="G3339" s="2" t="s">
        <v>117</v>
      </c>
      <c r="H3339" s="2" t="s">
        <v>1343</v>
      </c>
      <c r="I3339" s="2" t="s">
        <v>161</v>
      </c>
      <c r="J3339" s="2" t="s">
        <v>180</v>
      </c>
      <c r="K3339" s="2" t="s">
        <v>180</v>
      </c>
      <c r="L3339" s="2" t="s">
        <v>181</v>
      </c>
      <c r="M3339" s="2" t="s">
        <v>56</v>
      </c>
      <c r="N3339" s="3">
        <v>16.55</v>
      </c>
      <c r="O3339" s="3" t="s">
        <v>182</v>
      </c>
      <c r="P3339" s="4">
        <f>IF(O3339="吨",N3339*1000,IF(O3339="万立方米",N3339*10000,""))</f>
        <v>165500.0</v>
      </c>
      <c r="Q3339" s="2" t="s">
        <v>183</v>
      </c>
      <c r="R3339" s="2" t="s">
        <v>184</v>
      </c>
      <c r="S3339" s="2" t="s">
        <v>185</v>
      </c>
      <c r="T3339" s="2" t="s">
        <v>75</v>
      </c>
      <c r="U3339" s="4">
        <f>0.001</f>
        <v>0.001</v>
      </c>
      <c r="V3339" s="2" t="s">
        <v>186</v>
      </c>
      <c r="W3339" s="2" t="s">
        <v>187</v>
      </c>
      <c r="X3339" s="2" t="s">
        <v>64</v>
      </c>
      <c r="Y3339" s="2" t="s">
        <v>65</v>
      </c>
      <c r="Z3339" s="2">
        <v>0</v>
      </c>
      <c r="AA3339" s="2"/>
      <c r="AB3339" s="2"/>
      <c r="AC3339" s="4">
        <f>P3339*U3339/1000000</f>
        <v>0.0001655</v>
      </c>
      <c r="AD3339" s="4">
        <f>AC3339*(1-Z3339/100)</f>
        <v>0.0001655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4042</v>
      </c>
      <c r="B3340" s="2" t="s">
        <v>4033</v>
      </c>
      <c r="C3340" s="2" t="s">
        <v>47</v>
      </c>
      <c r="D3340" s="2" t="s">
        <v>1354</v>
      </c>
      <c r="E3340" s="2" t="s">
        <v>744</v>
      </c>
      <c r="F3340" s="2" t="s">
        <v>228</v>
      </c>
      <c r="G3340" s="2" t="s">
        <v>117</v>
      </c>
      <c r="H3340" s="2" t="s">
        <v>1343</v>
      </c>
      <c r="I3340" s="2" t="s">
        <v>161</v>
      </c>
      <c r="J3340" s="2" t="s">
        <v>180</v>
      </c>
      <c r="K3340" s="2" t="s">
        <v>180</v>
      </c>
      <c r="L3340" s="2" t="s">
        <v>181</v>
      </c>
      <c r="M3340" s="2" t="s">
        <v>73</v>
      </c>
      <c r="N3340" s="3">
        <v>16.55</v>
      </c>
      <c r="O3340" s="3" t="s">
        <v>182</v>
      </c>
      <c r="P3340" s="4">
        <f>IF(O3340="吨",N3340*1000,IF(O3340="万立方米",N3340*10000,""))</f>
        <v>165500.0</v>
      </c>
      <c r="Q3340" s="2" t="s">
        <v>183</v>
      </c>
      <c r="R3340" s="2" t="s">
        <v>184</v>
      </c>
      <c r="S3340" s="2" t="s">
        <v>189</v>
      </c>
      <c r="T3340" s="2" t="s">
        <v>75</v>
      </c>
      <c r="U3340" s="4">
        <f>0.35</f>
        <v>0.35</v>
      </c>
      <c r="V3340" s="2" t="s">
        <v>186</v>
      </c>
      <c r="W3340" s="2" t="s">
        <v>190</v>
      </c>
      <c r="X3340" s="2" t="s">
        <v>64</v>
      </c>
      <c r="Y3340" s="2" t="s">
        <v>65</v>
      </c>
      <c r="Z3340" s="2">
        <v>0</v>
      </c>
      <c r="AA3340" s="2"/>
      <c r="AB3340" s="2"/>
      <c r="AC3340" s="4">
        <f>P3340*U3340/1000000</f>
        <v>0.05792499999999999</v>
      </c>
      <c r="AD3340" s="4">
        <f>AC3340*(1-Z3340/100)</f>
        <v>0.05792499999999999</v>
      </c>
      <c r="AE3340" s="2" t="s">
        <v>66</v>
      </c>
      <c r="AF3340" s="2" t="s">
        <v>67</v>
      </c>
      <c r="AG3340" s="2" t="s">
        <v>68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4043</v>
      </c>
      <c r="B3341" s="2" t="s">
        <v>4033</v>
      </c>
      <c r="C3341" s="2" t="s">
        <v>47</v>
      </c>
      <c r="D3341" s="2" t="s">
        <v>1354</v>
      </c>
      <c r="E3341" s="2" t="s">
        <v>744</v>
      </c>
      <c r="F3341" s="2" t="s">
        <v>228</v>
      </c>
      <c r="G3341" s="2" t="s">
        <v>117</v>
      </c>
      <c r="H3341" s="2" t="s">
        <v>1343</v>
      </c>
      <c r="I3341" s="2" t="s">
        <v>161</v>
      </c>
      <c r="J3341" s="2" t="s">
        <v>180</v>
      </c>
      <c r="K3341" s="2" t="s">
        <v>180</v>
      </c>
      <c r="L3341" s="2" t="s">
        <v>181</v>
      </c>
      <c r="M3341" s="2" t="s">
        <v>78</v>
      </c>
      <c r="N3341" s="3">
        <v>16.55</v>
      </c>
      <c r="O3341" s="3" t="s">
        <v>182</v>
      </c>
      <c r="P3341" s="4">
        <f>IF(O3341="吨",N3341*1000,IF(O3341="万立方米",N3341*10000,""))</f>
        <v>165500.0</v>
      </c>
      <c r="Q3341" s="2" t="s">
        <v>183</v>
      </c>
      <c r="R3341" s="2" t="s">
        <v>184</v>
      </c>
      <c r="S3341" s="2" t="s">
        <v>192</v>
      </c>
      <c r="T3341" s="2" t="s">
        <v>75</v>
      </c>
      <c r="U3341" s="4">
        <f>1.2</f>
        <v>1.2</v>
      </c>
      <c r="V3341" s="2" t="s">
        <v>186</v>
      </c>
      <c r="W3341" s="2" t="s">
        <v>193</v>
      </c>
      <c r="X3341" s="2" t="s">
        <v>64</v>
      </c>
      <c r="Y3341" s="2" t="s">
        <v>65</v>
      </c>
      <c r="Z3341" s="2">
        <v>0</v>
      </c>
      <c r="AA3341" s="2"/>
      <c r="AB3341" s="2"/>
      <c r="AC3341" s="4">
        <f>P3341*U3341/1000000</f>
        <v>0.1986</v>
      </c>
      <c r="AD3341" s="4">
        <f>AC3341*(1-Z3341/100)</f>
        <v>0.1986</v>
      </c>
      <c r="AE3341" s="2" t="s">
        <v>66</v>
      </c>
      <c r="AF3341" s="2" t="s">
        <v>67</v>
      </c>
      <c r="AG3341" s="2" t="s">
        <v>68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4044</v>
      </c>
      <c r="B3342" s="2" t="s">
        <v>4033</v>
      </c>
      <c r="C3342" s="2" t="s">
        <v>47</v>
      </c>
      <c r="D3342" s="2" t="s">
        <v>1354</v>
      </c>
      <c r="E3342" s="2" t="s">
        <v>744</v>
      </c>
      <c r="F3342" s="2" t="s">
        <v>228</v>
      </c>
      <c r="G3342" s="2" t="s">
        <v>117</v>
      </c>
      <c r="H3342" s="2" t="s">
        <v>1343</v>
      </c>
      <c r="I3342" s="2" t="s">
        <v>161</v>
      </c>
      <c r="J3342" s="2" t="s">
        <v>180</v>
      </c>
      <c r="K3342" s="2" t="s">
        <v>180</v>
      </c>
      <c r="L3342" s="2" t="s">
        <v>181</v>
      </c>
      <c r="M3342" s="2" t="s">
        <v>82</v>
      </c>
      <c r="N3342" s="3">
        <v>16.55</v>
      </c>
      <c r="O3342" s="3" t="s">
        <v>182</v>
      </c>
      <c r="P3342" s="4">
        <f>IF(O3342="吨",N3342*1000,IF(O3342="万立方米",N3342*10000,""))</f>
        <v>165500.0</v>
      </c>
      <c r="Q3342" s="2" t="s">
        <v>183</v>
      </c>
      <c r="R3342" s="2" t="s">
        <v>184</v>
      </c>
      <c r="S3342" s="2" t="s">
        <v>195</v>
      </c>
      <c r="T3342" s="2" t="s">
        <v>75</v>
      </c>
      <c r="U3342" s="4">
        <f>0.002</f>
        <v>0.002</v>
      </c>
      <c r="V3342" s="2" t="s">
        <v>186</v>
      </c>
      <c r="W3342" s="2" t="s">
        <v>196</v>
      </c>
      <c r="X3342" s="2" t="s">
        <v>64</v>
      </c>
      <c r="Y3342" s="2" t="s">
        <v>65</v>
      </c>
      <c r="Z3342" s="2">
        <v>0</v>
      </c>
      <c r="AA3342" s="2"/>
      <c r="AB3342" s="2"/>
      <c r="AC3342" s="4">
        <f>P3342*U3342/1000000</f>
        <v>0.000331</v>
      </c>
      <c r="AD3342" s="4">
        <f>AC3342*(1-Z3342/100)</f>
        <v>0.000331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4045</v>
      </c>
      <c r="B3343" s="2" t="s">
        <v>4033</v>
      </c>
      <c r="C3343" s="2" t="s">
        <v>47</v>
      </c>
      <c r="D3343" s="2" t="s">
        <v>1354</v>
      </c>
      <c r="E3343" s="2" t="s">
        <v>744</v>
      </c>
      <c r="F3343" s="2" t="s">
        <v>228</v>
      </c>
      <c r="G3343" s="2" t="s">
        <v>117</v>
      </c>
      <c r="H3343" s="2" t="s">
        <v>1343</v>
      </c>
      <c r="I3343" s="2" t="s">
        <v>161</v>
      </c>
      <c r="J3343" s="2" t="s">
        <v>180</v>
      </c>
      <c r="K3343" s="2" t="s">
        <v>180</v>
      </c>
      <c r="L3343" s="2" t="s">
        <v>181</v>
      </c>
      <c r="M3343" s="2" t="s">
        <v>86</v>
      </c>
      <c r="N3343" s="3">
        <v>16.55</v>
      </c>
      <c r="O3343" s="3" t="s">
        <v>182</v>
      </c>
      <c r="P3343" s="4">
        <f>IF(O3343="吨",N3343*1000,IF(O3343="万立方米",N3343*10000,""))</f>
        <v>165500.0</v>
      </c>
      <c r="Q3343" s="2" t="s">
        <v>183</v>
      </c>
      <c r="R3343" s="2" t="s">
        <v>184</v>
      </c>
      <c r="S3343" s="2" t="s">
        <v>198</v>
      </c>
      <c r="T3343" s="2" t="s">
        <v>75</v>
      </c>
      <c r="U3343" s="4">
        <f>0.01</f>
        <v>0.01</v>
      </c>
      <c r="V3343" s="2" t="s">
        <v>186</v>
      </c>
      <c r="W3343" s="2" t="s">
        <v>199</v>
      </c>
      <c r="X3343" s="2" t="s">
        <v>64</v>
      </c>
      <c r="Y3343" s="2" t="s">
        <v>65</v>
      </c>
      <c r="Z3343" s="2">
        <v>0</v>
      </c>
      <c r="AA3343" s="2"/>
      <c r="AB3343" s="2"/>
      <c r="AC3343" s="4">
        <f>P3343*U3343/1000000</f>
        <v>0.001655</v>
      </c>
      <c r="AD3343" s="4">
        <f>AC3344*(1-AA3343/100)+(AC3343-AC3344)*(1-AB3343/100)</f>
        <v>0.001655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4046</v>
      </c>
      <c r="B3344" s="2" t="s">
        <v>4033</v>
      </c>
      <c r="C3344" s="2" t="s">
        <v>47</v>
      </c>
      <c r="D3344" s="2" t="s">
        <v>1354</v>
      </c>
      <c r="E3344" s="2" t="s">
        <v>744</v>
      </c>
      <c r="F3344" s="2" t="s">
        <v>228</v>
      </c>
      <c r="G3344" s="2" t="s">
        <v>117</v>
      </c>
      <c r="H3344" s="2" t="s">
        <v>1343</v>
      </c>
      <c r="I3344" s="2" t="s">
        <v>161</v>
      </c>
      <c r="J3344" s="2" t="s">
        <v>180</v>
      </c>
      <c r="K3344" s="2" t="s">
        <v>180</v>
      </c>
      <c r="L3344" s="2" t="s">
        <v>181</v>
      </c>
      <c r="M3344" s="2" t="s">
        <v>91</v>
      </c>
      <c r="N3344" s="3">
        <v>16.55</v>
      </c>
      <c r="O3344" s="3" t="s">
        <v>182</v>
      </c>
      <c r="P3344" s="4">
        <f>IF(O3344="吨",N3344*1000,IF(O3344="万立方米",N3344*10000,""))</f>
        <v>165500.0</v>
      </c>
      <c r="Q3344" s="2" t="s">
        <v>183</v>
      </c>
      <c r="R3344" s="2" t="s">
        <v>184</v>
      </c>
      <c r="S3344" s="2" t="s">
        <v>201</v>
      </c>
      <c r="T3344" s="2" t="s">
        <v>75</v>
      </c>
      <c r="U3344" s="4">
        <f>0.005</f>
        <v>0.005</v>
      </c>
      <c r="V3344" s="2" t="s">
        <v>186</v>
      </c>
      <c r="W3344" s="2" t="s">
        <v>202</v>
      </c>
      <c r="X3344" s="2" t="s">
        <v>64</v>
      </c>
      <c r="Y3344" s="2" t="s">
        <v>65</v>
      </c>
      <c r="Z3344" s="2">
        <v>0</v>
      </c>
      <c r="AA3344" s="2"/>
      <c r="AB3344" s="2"/>
      <c r="AC3344" s="4">
        <f>P3344*U3344/1000000</f>
        <v>0.0008275</v>
      </c>
      <c r="AD3344" s="4">
        <f>AC3344*(1-Z3344/100)</f>
        <v>0.0008275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4047</v>
      </c>
      <c r="B3345" s="2" t="s">
        <v>4033</v>
      </c>
      <c r="C3345" s="2" t="s">
        <v>47</v>
      </c>
      <c r="D3345" s="2" t="s">
        <v>1354</v>
      </c>
      <c r="E3345" s="2" t="s">
        <v>744</v>
      </c>
      <c r="F3345" s="2" t="s">
        <v>228</v>
      </c>
      <c r="G3345" s="2" t="s">
        <v>117</v>
      </c>
      <c r="H3345" s="2" t="s">
        <v>1343</v>
      </c>
      <c r="I3345" s="2" t="s">
        <v>161</v>
      </c>
      <c r="J3345" s="2" t="s">
        <v>180</v>
      </c>
      <c r="K3345" s="2" t="s">
        <v>180</v>
      </c>
      <c r="L3345" s="2" t="s">
        <v>181</v>
      </c>
      <c r="M3345" s="2" t="s">
        <v>95</v>
      </c>
      <c r="N3345" s="3">
        <v>16.55</v>
      </c>
      <c r="O3345" s="3" t="s">
        <v>182</v>
      </c>
      <c r="P3345" s="4">
        <f>IF(O3345="吨",N3345*1000,IF(O3345="万立方米",N3345*10000,""))</f>
        <v>165500.0</v>
      </c>
      <c r="Q3345" s="2" t="s">
        <v>183</v>
      </c>
      <c r="R3345" s="2" t="s">
        <v>184</v>
      </c>
      <c r="S3345" s="2" t="s">
        <v>204</v>
      </c>
      <c r="T3345" s="2" t="s">
        <v>75</v>
      </c>
      <c r="U3345" s="4">
        <f>0.005</f>
        <v>0.005</v>
      </c>
      <c r="V3345" s="2" t="s">
        <v>186</v>
      </c>
      <c r="W3345" s="2" t="s">
        <v>205</v>
      </c>
      <c r="X3345" s="2" t="s">
        <v>64</v>
      </c>
      <c r="Y3345" s="2" t="s">
        <v>65</v>
      </c>
      <c r="Z3345" s="2">
        <v>0</v>
      </c>
      <c r="AA3345" s="2"/>
      <c r="AB3345" s="2"/>
      <c r="AC3345" s="4">
        <f>P3345*U3345/1000000</f>
        <v>0.0008275</v>
      </c>
      <c r="AD3345" s="4">
        <f>AC3345*(1-Z3345/100)</f>
        <v>0.0008275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4048</v>
      </c>
      <c r="B3346" s="2" t="s">
        <v>4033</v>
      </c>
      <c r="C3346" s="2" t="s">
        <v>47</v>
      </c>
      <c r="D3346" s="2" t="s">
        <v>1354</v>
      </c>
      <c r="E3346" s="2" t="s">
        <v>744</v>
      </c>
      <c r="F3346" s="2" t="s">
        <v>228</v>
      </c>
      <c r="G3346" s="2" t="s">
        <v>117</v>
      </c>
      <c r="H3346" s="2" t="s">
        <v>1343</v>
      </c>
      <c r="I3346" s="2" t="s">
        <v>161</v>
      </c>
      <c r="J3346" s="2" t="s">
        <v>180</v>
      </c>
      <c r="K3346" s="2" t="s">
        <v>180</v>
      </c>
      <c r="L3346" s="2" t="s">
        <v>181</v>
      </c>
      <c r="M3346" s="2" t="s">
        <v>100</v>
      </c>
      <c r="N3346" s="3">
        <v>16.55</v>
      </c>
      <c r="O3346" s="3" t="s">
        <v>182</v>
      </c>
      <c r="P3346" s="4">
        <f>IF(O3346="吨",N3346*1000,IF(O3346="万立方米",N3346*10000,""))</f>
        <v>165500.0</v>
      </c>
      <c r="Q3346" s="2" t="s">
        <v>183</v>
      </c>
      <c r="R3346" s="2" t="s">
        <v>184</v>
      </c>
      <c r="S3346" s="2" t="s">
        <v>207</v>
      </c>
      <c r="T3346" s="2" t="s">
        <v>75</v>
      </c>
      <c r="U3346" s="4">
        <f>0.02</f>
        <v>0.02</v>
      </c>
      <c r="V3346" s="2" t="s">
        <v>186</v>
      </c>
      <c r="W3346" s="2" t="s">
        <v>208</v>
      </c>
      <c r="X3346" s="2" t="s">
        <v>64</v>
      </c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68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4049</v>
      </c>
      <c r="B3347" s="2" t="s">
        <v>4033</v>
      </c>
      <c r="C3347" s="2" t="s">
        <v>47</v>
      </c>
      <c r="D3347" s="2" t="s">
        <v>1354</v>
      </c>
      <c r="E3347" s="2" t="s">
        <v>744</v>
      </c>
      <c r="F3347" s="2" t="s">
        <v>228</v>
      </c>
      <c r="G3347" s="2" t="s">
        <v>117</v>
      </c>
      <c r="H3347" s="2" t="s">
        <v>1343</v>
      </c>
      <c r="I3347" s="2"/>
      <c r="J3347" s="2"/>
      <c r="K3347" s="2"/>
      <c r="L3347" s="2"/>
      <c r="M3347" s="2" t="s">
        <v>104</v>
      </c>
      <c r="N3347" s="3"/>
      <c r="O3347" s="3"/>
      <c r="P3347" s="4">
        <v>0.0</v>
      </c>
      <c r="Q3347" s="2" t="s">
        <v>105</v>
      </c>
      <c r="R3347" s="2" t="s">
        <v>106</v>
      </c>
      <c r="S3347" s="2" t="s">
        <v>107</v>
      </c>
      <c r="T3347" s="2" t="s">
        <v>108</v>
      </c>
      <c r="U3347" s="4">
        <f>0.0</f>
        <v>0.0</v>
      </c>
      <c r="V3347" s="2" t="s">
        <v>109</v>
      </c>
      <c r="W3347" s="2" t="s">
        <v>110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111</v>
      </c>
      <c r="AH3347" s="2" t="s">
        <v>69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4050</v>
      </c>
      <c r="B3348" s="2" t="s">
        <v>4051</v>
      </c>
      <c r="C3348" s="2" t="s">
        <v>47</v>
      </c>
      <c r="D3348" s="2" t="s">
        <v>886</v>
      </c>
      <c r="E3348" s="2" t="s">
        <v>377</v>
      </c>
      <c r="F3348" s="2" t="s">
        <v>228</v>
      </c>
      <c r="G3348" s="2" t="s">
        <v>181</v>
      </c>
      <c r="H3348" s="2" t="s">
        <v>532</v>
      </c>
      <c r="I3348" s="2" t="s">
        <v>53</v>
      </c>
      <c r="J3348" s="2" t="s">
        <v>118</v>
      </c>
      <c r="K3348" s="2" t="s">
        <v>118</v>
      </c>
      <c r="L3348" s="2" t="s">
        <v>119</v>
      </c>
      <c r="M3348" s="2" t="s">
        <v>56</v>
      </c>
      <c r="N3348" s="3">
        <v>3602.344</v>
      </c>
      <c r="O3348" s="3" t="s">
        <v>120</v>
      </c>
      <c r="P3348" s="2"/>
      <c r="Q3348" s="2"/>
      <c r="R3348" s="2" t="s">
        <v>121</v>
      </c>
      <c r="S3348" s="2"/>
      <c r="T3348" s="2" t="s">
        <v>108</v>
      </c>
      <c r="U3348" s="2"/>
      <c r="V3348" s="2"/>
      <c r="W3348" s="2" t="s">
        <v>122</v>
      </c>
      <c r="X3348" s="2" t="s">
        <v>64</v>
      </c>
      <c r="Y3348" s="2" t="s">
        <v>65</v>
      </c>
      <c r="Z3348" s="2">
        <v>0</v>
      </c>
      <c r="AA3348" s="2"/>
      <c r="AB3348" s="2"/>
      <c r="AC3348" s="2"/>
      <c r="AD3348" s="2"/>
      <c r="AE3348" s="2" t="s">
        <v>123</v>
      </c>
      <c r="AF3348" s="2" t="s">
        <v>124</v>
      </c>
      <c r="AG3348" s="2" t="s">
        <v>125</v>
      </c>
      <c r="AH3348" s="2" t="s">
        <v>69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4052</v>
      </c>
      <c r="B3349" s="2" t="s">
        <v>4051</v>
      </c>
      <c r="C3349" s="2" t="s">
        <v>47</v>
      </c>
      <c r="D3349" s="2" t="s">
        <v>886</v>
      </c>
      <c r="E3349" s="2" t="s">
        <v>377</v>
      </c>
      <c r="F3349" s="2" t="s">
        <v>228</v>
      </c>
      <c r="G3349" s="2" t="s">
        <v>181</v>
      </c>
      <c r="H3349" s="2" t="s">
        <v>532</v>
      </c>
      <c r="I3349" s="2" t="s">
        <v>53</v>
      </c>
      <c r="J3349" s="2" t="s">
        <v>118</v>
      </c>
      <c r="K3349" s="2" t="s">
        <v>118</v>
      </c>
      <c r="L3349" s="2" t="s">
        <v>119</v>
      </c>
      <c r="M3349" s="2" t="s">
        <v>73</v>
      </c>
      <c r="N3349" s="3">
        <v>3602.344</v>
      </c>
      <c r="O3349" s="3" t="s">
        <v>120</v>
      </c>
      <c r="P3349" s="2"/>
      <c r="Q3349" s="2"/>
      <c r="R3349" s="2" t="s">
        <v>121</v>
      </c>
      <c r="S3349" s="2"/>
      <c r="T3349" s="2" t="s">
        <v>108</v>
      </c>
      <c r="U3349" s="2"/>
      <c r="V3349" s="2"/>
      <c r="W3349" s="2" t="s">
        <v>122</v>
      </c>
      <c r="X3349" s="2" t="s">
        <v>64</v>
      </c>
      <c r="Y3349" s="2" t="s">
        <v>65</v>
      </c>
      <c r="Z3349" s="2">
        <v>0</v>
      </c>
      <c r="AA3349" s="2"/>
      <c r="AB3349" s="2"/>
      <c r="AC3349" s="2"/>
      <c r="AD3349" s="2"/>
      <c r="AE3349" s="2" t="s">
        <v>123</v>
      </c>
      <c r="AF3349" s="2" t="s">
        <v>124</v>
      </c>
      <c r="AG3349" s="2" t="s">
        <v>125</v>
      </c>
      <c r="AH3349" s="2" t="s">
        <v>69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4053</v>
      </c>
      <c r="B3350" s="2" t="s">
        <v>4051</v>
      </c>
      <c r="C3350" s="2" t="s">
        <v>47</v>
      </c>
      <c r="D3350" s="2" t="s">
        <v>886</v>
      </c>
      <c r="E3350" s="2" t="s">
        <v>377</v>
      </c>
      <c r="F3350" s="2" t="s">
        <v>228</v>
      </c>
      <c r="G3350" s="2" t="s">
        <v>181</v>
      </c>
      <c r="H3350" s="2" t="s">
        <v>532</v>
      </c>
      <c r="I3350" s="2" t="s">
        <v>53</v>
      </c>
      <c r="J3350" s="2" t="s">
        <v>118</v>
      </c>
      <c r="K3350" s="2" t="s">
        <v>118</v>
      </c>
      <c r="L3350" s="2" t="s">
        <v>119</v>
      </c>
      <c r="M3350" s="2" t="s">
        <v>78</v>
      </c>
      <c r="N3350" s="3">
        <v>3602.344</v>
      </c>
      <c r="O3350" s="3" t="s">
        <v>120</v>
      </c>
      <c r="P3350" s="2"/>
      <c r="Q3350" s="2"/>
      <c r="R3350" s="2" t="s">
        <v>121</v>
      </c>
      <c r="S3350" s="2"/>
      <c r="T3350" s="2" t="s">
        <v>108</v>
      </c>
      <c r="U3350" s="2"/>
      <c r="V3350" s="2"/>
      <c r="W3350" s="2" t="s">
        <v>122</v>
      </c>
      <c r="X3350" s="2" t="s">
        <v>64</v>
      </c>
      <c r="Y3350" s="2" t="s">
        <v>65</v>
      </c>
      <c r="Z3350" s="2">
        <v>0</v>
      </c>
      <c r="AA3350" s="2"/>
      <c r="AB3350" s="2"/>
      <c r="AC3350" s="2"/>
      <c r="AD3350" s="2"/>
      <c r="AE3350" s="2" t="s">
        <v>123</v>
      </c>
      <c r="AF3350" s="2" t="s">
        <v>124</v>
      </c>
      <c r="AG3350" s="2" t="s">
        <v>125</v>
      </c>
      <c r="AH3350" s="2" t="s">
        <v>69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4054</v>
      </c>
      <c r="B3351" s="2" t="s">
        <v>4051</v>
      </c>
      <c r="C3351" s="2" t="s">
        <v>47</v>
      </c>
      <c r="D3351" s="2" t="s">
        <v>886</v>
      </c>
      <c r="E3351" s="2" t="s">
        <v>377</v>
      </c>
      <c r="F3351" s="2" t="s">
        <v>228</v>
      </c>
      <c r="G3351" s="2" t="s">
        <v>181</v>
      </c>
      <c r="H3351" s="2" t="s">
        <v>532</v>
      </c>
      <c r="I3351" s="2" t="s">
        <v>53</v>
      </c>
      <c r="J3351" s="2" t="s">
        <v>118</v>
      </c>
      <c r="K3351" s="2" t="s">
        <v>118</v>
      </c>
      <c r="L3351" s="2" t="s">
        <v>119</v>
      </c>
      <c r="M3351" s="2" t="s">
        <v>82</v>
      </c>
      <c r="N3351" s="3">
        <v>3602.344</v>
      </c>
      <c r="O3351" s="3" t="s">
        <v>120</v>
      </c>
      <c r="P3351" s="2"/>
      <c r="Q3351" s="2"/>
      <c r="R3351" s="2" t="s">
        <v>121</v>
      </c>
      <c r="S3351" s="2"/>
      <c r="T3351" s="2" t="s">
        <v>108</v>
      </c>
      <c r="U3351" s="2"/>
      <c r="V3351" s="2"/>
      <c r="W3351" s="2" t="s">
        <v>122</v>
      </c>
      <c r="X3351" s="2" t="s">
        <v>64</v>
      </c>
      <c r="Y3351" s="2" t="s">
        <v>65</v>
      </c>
      <c r="Z3351" s="2">
        <v>0</v>
      </c>
      <c r="AA3351" s="2"/>
      <c r="AB3351" s="2"/>
      <c r="AC3351" s="2"/>
      <c r="AD3351" s="2"/>
      <c r="AE3351" s="2" t="s">
        <v>123</v>
      </c>
      <c r="AF3351" s="2" t="s">
        <v>124</v>
      </c>
      <c r="AG3351" s="2" t="s">
        <v>125</v>
      </c>
      <c r="AH3351" s="2" t="s">
        <v>69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4055</v>
      </c>
      <c r="B3352" s="2" t="s">
        <v>4051</v>
      </c>
      <c r="C3352" s="2" t="s">
        <v>47</v>
      </c>
      <c r="D3352" s="2" t="s">
        <v>886</v>
      </c>
      <c r="E3352" s="2" t="s">
        <v>377</v>
      </c>
      <c r="F3352" s="2" t="s">
        <v>228</v>
      </c>
      <c r="G3352" s="2" t="s">
        <v>181</v>
      </c>
      <c r="H3352" s="2" t="s">
        <v>532</v>
      </c>
      <c r="I3352" s="2" t="s">
        <v>53</v>
      </c>
      <c r="J3352" s="2" t="s">
        <v>118</v>
      </c>
      <c r="K3352" s="2" t="s">
        <v>118</v>
      </c>
      <c r="L3352" s="2" t="s">
        <v>119</v>
      </c>
      <c r="M3352" s="2" t="s">
        <v>86</v>
      </c>
      <c r="N3352" s="3">
        <v>3602.344</v>
      </c>
      <c r="O3352" s="3" t="s">
        <v>120</v>
      </c>
      <c r="P3352" s="2"/>
      <c r="Q3352" s="2"/>
      <c r="R3352" s="2" t="s">
        <v>121</v>
      </c>
      <c r="S3352" s="2"/>
      <c r="T3352" s="2" t="s">
        <v>108</v>
      </c>
      <c r="U3352" s="2"/>
      <c r="V3352" s="2"/>
      <c r="W3352" s="2" t="s">
        <v>122</v>
      </c>
      <c r="X3352" s="2" t="s">
        <v>64</v>
      </c>
      <c r="Y3352" s="2" t="s">
        <v>65</v>
      </c>
      <c r="Z3352" s="2">
        <v>0</v>
      </c>
      <c r="AA3352" s="2"/>
      <c r="AB3352" s="2"/>
      <c r="AC3352" s="2"/>
      <c r="AD3352" s="2"/>
      <c r="AE3352" s="2" t="s">
        <v>123</v>
      </c>
      <c r="AF3352" s="2" t="s">
        <v>124</v>
      </c>
      <c r="AG3352" s="2" t="s">
        <v>125</v>
      </c>
      <c r="AH3352" s="2" t="s">
        <v>69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4056</v>
      </c>
      <c r="B3353" s="2" t="s">
        <v>4051</v>
      </c>
      <c r="C3353" s="2" t="s">
        <v>47</v>
      </c>
      <c r="D3353" s="2" t="s">
        <v>886</v>
      </c>
      <c r="E3353" s="2" t="s">
        <v>377</v>
      </c>
      <c r="F3353" s="2" t="s">
        <v>228</v>
      </c>
      <c r="G3353" s="2" t="s">
        <v>181</v>
      </c>
      <c r="H3353" s="2" t="s">
        <v>532</v>
      </c>
      <c r="I3353" s="2" t="s">
        <v>53</v>
      </c>
      <c r="J3353" s="2" t="s">
        <v>118</v>
      </c>
      <c r="K3353" s="2" t="s">
        <v>118</v>
      </c>
      <c r="L3353" s="2" t="s">
        <v>119</v>
      </c>
      <c r="M3353" s="2" t="s">
        <v>91</v>
      </c>
      <c r="N3353" s="3">
        <v>3602.344</v>
      </c>
      <c r="O3353" s="3" t="s">
        <v>120</v>
      </c>
      <c r="P3353" s="2"/>
      <c r="Q3353" s="2"/>
      <c r="R3353" s="2" t="s">
        <v>121</v>
      </c>
      <c r="S3353" s="2"/>
      <c r="T3353" s="2" t="s">
        <v>108</v>
      </c>
      <c r="U3353" s="2"/>
      <c r="V3353" s="2"/>
      <c r="W3353" s="2" t="s">
        <v>122</v>
      </c>
      <c r="X3353" s="2" t="s">
        <v>64</v>
      </c>
      <c r="Y3353" s="2" t="s">
        <v>65</v>
      </c>
      <c r="Z3353" s="2">
        <v>0</v>
      </c>
      <c r="AA3353" s="2"/>
      <c r="AB3353" s="2"/>
      <c r="AC3353" s="2"/>
      <c r="AD3353" s="2"/>
      <c r="AE3353" s="2" t="s">
        <v>123</v>
      </c>
      <c r="AF3353" s="2" t="s">
        <v>124</v>
      </c>
      <c r="AG3353" s="2" t="s">
        <v>125</v>
      </c>
      <c r="AH3353" s="2" t="s">
        <v>69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4057</v>
      </c>
      <c r="B3354" s="2" t="s">
        <v>4051</v>
      </c>
      <c r="C3354" s="2" t="s">
        <v>47</v>
      </c>
      <c r="D3354" s="2" t="s">
        <v>886</v>
      </c>
      <c r="E3354" s="2" t="s">
        <v>377</v>
      </c>
      <c r="F3354" s="2" t="s">
        <v>228</v>
      </c>
      <c r="G3354" s="2" t="s">
        <v>181</v>
      </c>
      <c r="H3354" s="2" t="s">
        <v>532</v>
      </c>
      <c r="I3354" s="2" t="s">
        <v>53</v>
      </c>
      <c r="J3354" s="2" t="s">
        <v>118</v>
      </c>
      <c r="K3354" s="2" t="s">
        <v>118</v>
      </c>
      <c r="L3354" s="2" t="s">
        <v>119</v>
      </c>
      <c r="M3354" s="2" t="s">
        <v>95</v>
      </c>
      <c r="N3354" s="3">
        <v>3602.344</v>
      </c>
      <c r="O3354" s="3" t="s">
        <v>120</v>
      </c>
      <c r="P3354" s="2"/>
      <c r="Q3354" s="2"/>
      <c r="R3354" s="2" t="s">
        <v>121</v>
      </c>
      <c r="S3354" s="2"/>
      <c r="T3354" s="2" t="s">
        <v>108</v>
      </c>
      <c r="U3354" s="2"/>
      <c r="V3354" s="2"/>
      <c r="W3354" s="2" t="s">
        <v>122</v>
      </c>
      <c r="X3354" s="2" t="s">
        <v>64</v>
      </c>
      <c r="Y3354" s="2" t="s">
        <v>65</v>
      </c>
      <c r="Z3354" s="2">
        <v>0</v>
      </c>
      <c r="AA3354" s="2"/>
      <c r="AB3354" s="2"/>
      <c r="AC3354" s="2"/>
      <c r="AD3354" s="2"/>
      <c r="AE3354" s="2" t="s">
        <v>123</v>
      </c>
      <c r="AF3354" s="2" t="s">
        <v>124</v>
      </c>
      <c r="AG3354" s="2" t="s">
        <v>125</v>
      </c>
      <c r="AH3354" s="2" t="s">
        <v>69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4058</v>
      </c>
      <c r="B3355" s="2" t="s">
        <v>4051</v>
      </c>
      <c r="C3355" s="2" t="s">
        <v>47</v>
      </c>
      <c r="D3355" s="2" t="s">
        <v>886</v>
      </c>
      <c r="E3355" s="2" t="s">
        <v>377</v>
      </c>
      <c r="F3355" s="2" t="s">
        <v>228</v>
      </c>
      <c r="G3355" s="2" t="s">
        <v>181</v>
      </c>
      <c r="H3355" s="2" t="s">
        <v>532</v>
      </c>
      <c r="I3355" s="2" t="s">
        <v>53</v>
      </c>
      <c r="J3355" s="2" t="s">
        <v>118</v>
      </c>
      <c r="K3355" s="2" t="s">
        <v>118</v>
      </c>
      <c r="L3355" s="2" t="s">
        <v>119</v>
      </c>
      <c r="M3355" s="2" t="s">
        <v>100</v>
      </c>
      <c r="N3355" s="3">
        <v>3602.344</v>
      </c>
      <c r="O3355" s="3" t="s">
        <v>120</v>
      </c>
      <c r="P3355" s="2"/>
      <c r="Q3355" s="2"/>
      <c r="R3355" s="2" t="s">
        <v>121</v>
      </c>
      <c r="S3355" s="2"/>
      <c r="T3355" s="2" t="s">
        <v>108</v>
      </c>
      <c r="U3355" s="2"/>
      <c r="V3355" s="2"/>
      <c r="W3355" s="2" t="s">
        <v>122</v>
      </c>
      <c r="X3355" s="2" t="s">
        <v>64</v>
      </c>
      <c r="Y3355" s="2" t="s">
        <v>65</v>
      </c>
      <c r="Z3355" s="2">
        <v>0</v>
      </c>
      <c r="AA3355" s="2"/>
      <c r="AB3355" s="2"/>
      <c r="AC3355" s="2"/>
      <c r="AD3355" s="2"/>
      <c r="AE3355" s="2" t="s">
        <v>123</v>
      </c>
      <c r="AF3355" s="2" t="s">
        <v>124</v>
      </c>
      <c r="AG3355" s="2" t="s">
        <v>125</v>
      </c>
      <c r="AH3355" s="2" t="s">
        <v>69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4059</v>
      </c>
      <c r="B3356" s="2" t="s">
        <v>4051</v>
      </c>
      <c r="C3356" s="2" t="s">
        <v>47</v>
      </c>
      <c r="D3356" s="2" t="s">
        <v>886</v>
      </c>
      <c r="E3356" s="2" t="s">
        <v>377</v>
      </c>
      <c r="F3356" s="2" t="s">
        <v>228</v>
      </c>
      <c r="G3356" s="2" t="s">
        <v>181</v>
      </c>
      <c r="H3356" s="2" t="s">
        <v>532</v>
      </c>
      <c r="I3356" s="2"/>
      <c r="J3356" s="2"/>
      <c r="K3356" s="2"/>
      <c r="L3356" s="2"/>
      <c r="M3356" s="2" t="s">
        <v>104</v>
      </c>
      <c r="N3356" s="3"/>
      <c r="O3356" s="3"/>
      <c r="P3356" s="4">
        <v>0.0</v>
      </c>
      <c r="Q3356" s="2" t="s">
        <v>105</v>
      </c>
      <c r="R3356" s="2" t="s">
        <v>106</v>
      </c>
      <c r="S3356" s="2" t="s">
        <v>107</v>
      </c>
      <c r="T3356" s="2" t="s">
        <v>108</v>
      </c>
      <c r="U3356" s="4">
        <f>0.0</f>
        <v>0.0</v>
      </c>
      <c r="V3356" s="2" t="s">
        <v>109</v>
      </c>
      <c r="W3356" s="2" t="s">
        <v>110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134</v>
      </c>
      <c r="AH3356" s="2" t="s">
        <v>69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4060</v>
      </c>
      <c r="B3357" s="2" t="s">
        <v>4061</v>
      </c>
      <c r="C3357" s="2" t="s">
        <v>47</v>
      </c>
      <c r="D3357" s="2" t="s">
        <v>4062</v>
      </c>
      <c r="E3357" s="2" t="s">
        <v>731</v>
      </c>
      <c r="F3357" s="2" t="s">
        <v>178</v>
      </c>
      <c r="G3357" s="2" t="s">
        <v>181</v>
      </c>
      <c r="H3357" s="2" t="s">
        <v>243</v>
      </c>
      <c r="I3357" s="2" t="s">
        <v>53</v>
      </c>
      <c r="J3357" s="2" t="s">
        <v>180</v>
      </c>
      <c r="K3357" s="2" t="s">
        <v>180</v>
      </c>
      <c r="L3357" s="2" t="s">
        <v>181</v>
      </c>
      <c r="M3357" s="2" t="s">
        <v>56</v>
      </c>
      <c r="N3357" s="3">
        <v>1326.75</v>
      </c>
      <c r="O3357" s="3" t="s">
        <v>182</v>
      </c>
      <c r="P3357" s="4">
        <f>IF(O3357="吨",N3357*1000,IF(O3357="万立方米",N3357*10000,""))</f>
        <v>13267500.0</v>
      </c>
      <c r="Q3357" s="2" t="s">
        <v>183</v>
      </c>
      <c r="R3357" s="2" t="s">
        <v>184</v>
      </c>
      <c r="S3357" s="2" t="s">
        <v>185</v>
      </c>
      <c r="T3357" s="2" t="s">
        <v>75</v>
      </c>
      <c r="U3357" s="4">
        <f>0.001</f>
        <v>0.001</v>
      </c>
      <c r="V3357" s="2" t="s">
        <v>186</v>
      </c>
      <c r="W3357" s="2" t="s">
        <v>187</v>
      </c>
      <c r="X3357" s="2" t="s">
        <v>64</v>
      </c>
      <c r="Y3357" s="2" t="s">
        <v>65</v>
      </c>
      <c r="Z3357" s="2">
        <v>0</v>
      </c>
      <c r="AA3357" s="2"/>
      <c r="AB3357" s="2"/>
      <c r="AC3357" s="4">
        <f>P3357*U3357/1000000</f>
        <v>0.0132675</v>
      </c>
      <c r="AD3357" s="4">
        <f>AC3357*(1-Z3357/100)</f>
        <v>0.0132675</v>
      </c>
      <c r="AE3357" s="2" t="s">
        <v>66</v>
      </c>
      <c r="AF3357" s="2" t="s">
        <v>67</v>
      </c>
      <c r="AG3357" s="2"/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4063</v>
      </c>
      <c r="B3358" s="2" t="s">
        <v>4061</v>
      </c>
      <c r="C3358" s="2" t="s">
        <v>47</v>
      </c>
      <c r="D3358" s="2" t="s">
        <v>4062</v>
      </c>
      <c r="E3358" s="2" t="s">
        <v>731</v>
      </c>
      <c r="F3358" s="2" t="s">
        <v>178</v>
      </c>
      <c r="G3358" s="2" t="s">
        <v>181</v>
      </c>
      <c r="H3358" s="2" t="s">
        <v>243</v>
      </c>
      <c r="I3358" s="2" t="s">
        <v>53</v>
      </c>
      <c r="J3358" s="2" t="s">
        <v>180</v>
      </c>
      <c r="K3358" s="2" t="s">
        <v>180</v>
      </c>
      <c r="L3358" s="2" t="s">
        <v>181</v>
      </c>
      <c r="M3358" s="2" t="s">
        <v>73</v>
      </c>
      <c r="N3358" s="3">
        <v>1326.75</v>
      </c>
      <c r="O3358" s="3" t="s">
        <v>182</v>
      </c>
      <c r="P3358" s="4">
        <f>IF(O3358="吨",N3358*1000,IF(O3358="万立方米",N3358*10000,""))</f>
        <v>13267500.0</v>
      </c>
      <c r="Q3358" s="2" t="s">
        <v>183</v>
      </c>
      <c r="R3358" s="2" t="s">
        <v>184</v>
      </c>
      <c r="S3358" s="2" t="s">
        <v>189</v>
      </c>
      <c r="T3358" s="2" t="s">
        <v>75</v>
      </c>
      <c r="U3358" s="4">
        <f>0.35</f>
        <v>0.35</v>
      </c>
      <c r="V3358" s="2" t="s">
        <v>186</v>
      </c>
      <c r="W3358" s="2" t="s">
        <v>190</v>
      </c>
      <c r="X3358" s="2" t="s">
        <v>64</v>
      </c>
      <c r="Y3358" s="2" t="s">
        <v>65</v>
      </c>
      <c r="Z3358" s="2">
        <v>0</v>
      </c>
      <c r="AA3358" s="2"/>
      <c r="AB3358" s="2"/>
      <c r="AC3358" s="4">
        <f>P3358*U3358/1000000</f>
        <v>4.643625</v>
      </c>
      <c r="AD3358" s="4">
        <f>AC3358*(1-Z3358/100)</f>
        <v>4.643625</v>
      </c>
      <c r="AE3358" s="2" t="s">
        <v>66</v>
      </c>
      <c r="AF3358" s="2" t="s">
        <v>67</v>
      </c>
      <c r="AG3358" s="2"/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4064</v>
      </c>
      <c r="B3359" s="2" t="s">
        <v>4061</v>
      </c>
      <c r="C3359" s="2" t="s">
        <v>47</v>
      </c>
      <c r="D3359" s="2" t="s">
        <v>4062</v>
      </c>
      <c r="E3359" s="2" t="s">
        <v>731</v>
      </c>
      <c r="F3359" s="2" t="s">
        <v>178</v>
      </c>
      <c r="G3359" s="2" t="s">
        <v>181</v>
      </c>
      <c r="H3359" s="2" t="s">
        <v>243</v>
      </c>
      <c r="I3359" s="2" t="s">
        <v>53</v>
      </c>
      <c r="J3359" s="2" t="s">
        <v>180</v>
      </c>
      <c r="K3359" s="2" t="s">
        <v>180</v>
      </c>
      <c r="L3359" s="2" t="s">
        <v>181</v>
      </c>
      <c r="M3359" s="2" t="s">
        <v>78</v>
      </c>
      <c r="N3359" s="3">
        <v>1326.75</v>
      </c>
      <c r="O3359" s="3" t="s">
        <v>182</v>
      </c>
      <c r="P3359" s="4">
        <f>IF(O3359="吨",N3359*1000,IF(O3359="万立方米",N3359*10000,""))</f>
        <v>13267500.0</v>
      </c>
      <c r="Q3359" s="2" t="s">
        <v>183</v>
      </c>
      <c r="R3359" s="2" t="s">
        <v>184</v>
      </c>
      <c r="S3359" s="2" t="s">
        <v>192</v>
      </c>
      <c r="T3359" s="2" t="s">
        <v>75</v>
      </c>
      <c r="U3359" s="4">
        <f>1.2</f>
        <v>1.2</v>
      </c>
      <c r="V3359" s="2" t="s">
        <v>186</v>
      </c>
      <c r="W3359" s="2" t="s">
        <v>193</v>
      </c>
      <c r="X3359" s="2" t="s">
        <v>64</v>
      </c>
      <c r="Y3359" s="2" t="s">
        <v>65</v>
      </c>
      <c r="Z3359" s="2">
        <v>0</v>
      </c>
      <c r="AA3359" s="2"/>
      <c r="AB3359" s="2"/>
      <c r="AC3359" s="4">
        <f>P3359*U3359/1000000</f>
        <v>15.921</v>
      </c>
      <c r="AD3359" s="4">
        <f>AC3359*(1-Z3359/100)</f>
        <v>15.921</v>
      </c>
      <c r="AE3359" s="2" t="s">
        <v>66</v>
      </c>
      <c r="AF3359" s="2" t="s">
        <v>67</v>
      </c>
      <c r="AG3359" s="2"/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4065</v>
      </c>
      <c r="B3360" s="2" t="s">
        <v>4061</v>
      </c>
      <c r="C3360" s="2" t="s">
        <v>47</v>
      </c>
      <c r="D3360" s="2" t="s">
        <v>4062</v>
      </c>
      <c r="E3360" s="2" t="s">
        <v>731</v>
      </c>
      <c r="F3360" s="2" t="s">
        <v>178</v>
      </c>
      <c r="G3360" s="2" t="s">
        <v>181</v>
      </c>
      <c r="H3360" s="2" t="s">
        <v>243</v>
      </c>
      <c r="I3360" s="2" t="s">
        <v>53</v>
      </c>
      <c r="J3360" s="2" t="s">
        <v>180</v>
      </c>
      <c r="K3360" s="2" t="s">
        <v>180</v>
      </c>
      <c r="L3360" s="2" t="s">
        <v>181</v>
      </c>
      <c r="M3360" s="2" t="s">
        <v>82</v>
      </c>
      <c r="N3360" s="3">
        <v>1326.75</v>
      </c>
      <c r="O3360" s="3" t="s">
        <v>182</v>
      </c>
      <c r="P3360" s="4">
        <f>IF(O3360="吨",N3360*1000,IF(O3360="万立方米",N3360*10000,""))</f>
        <v>13267500.0</v>
      </c>
      <c r="Q3360" s="2" t="s">
        <v>183</v>
      </c>
      <c r="R3360" s="2" t="s">
        <v>184</v>
      </c>
      <c r="S3360" s="2" t="s">
        <v>195</v>
      </c>
      <c r="T3360" s="2" t="s">
        <v>75</v>
      </c>
      <c r="U3360" s="4">
        <f>0.002</f>
        <v>0.002</v>
      </c>
      <c r="V3360" s="2" t="s">
        <v>186</v>
      </c>
      <c r="W3360" s="2" t="s">
        <v>196</v>
      </c>
      <c r="X3360" s="2" t="s">
        <v>64</v>
      </c>
      <c r="Y3360" s="2" t="s">
        <v>65</v>
      </c>
      <c r="Z3360" s="2">
        <v>0</v>
      </c>
      <c r="AA3360" s="2"/>
      <c r="AB3360" s="2"/>
      <c r="AC3360" s="4">
        <f>P3360*U3360/1000000</f>
        <v>0.026535</v>
      </c>
      <c r="AD3360" s="4">
        <f>AC3360*(1-Z3360/100)</f>
        <v>0.026535</v>
      </c>
      <c r="AE3360" s="2" t="s">
        <v>66</v>
      </c>
      <c r="AF3360" s="2" t="s">
        <v>67</v>
      </c>
      <c r="AG3360" s="2"/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4066</v>
      </c>
      <c r="B3361" s="2" t="s">
        <v>4061</v>
      </c>
      <c r="C3361" s="2" t="s">
        <v>47</v>
      </c>
      <c r="D3361" s="2" t="s">
        <v>4062</v>
      </c>
      <c r="E3361" s="2" t="s">
        <v>731</v>
      </c>
      <c r="F3361" s="2" t="s">
        <v>178</v>
      </c>
      <c r="G3361" s="2" t="s">
        <v>181</v>
      </c>
      <c r="H3361" s="2" t="s">
        <v>243</v>
      </c>
      <c r="I3361" s="2" t="s">
        <v>53</v>
      </c>
      <c r="J3361" s="2" t="s">
        <v>180</v>
      </c>
      <c r="K3361" s="2" t="s">
        <v>180</v>
      </c>
      <c r="L3361" s="2" t="s">
        <v>181</v>
      </c>
      <c r="M3361" s="2" t="s">
        <v>86</v>
      </c>
      <c r="N3361" s="3">
        <v>1326.75</v>
      </c>
      <c r="O3361" s="3" t="s">
        <v>182</v>
      </c>
      <c r="P3361" s="4">
        <f>IF(O3361="吨",N3361*1000,IF(O3361="万立方米",N3361*10000,""))</f>
        <v>13267500.0</v>
      </c>
      <c r="Q3361" s="2" t="s">
        <v>183</v>
      </c>
      <c r="R3361" s="2" t="s">
        <v>184</v>
      </c>
      <c r="S3361" s="2" t="s">
        <v>198</v>
      </c>
      <c r="T3361" s="2" t="s">
        <v>75</v>
      </c>
      <c r="U3361" s="4">
        <f>0.01</f>
        <v>0.01</v>
      </c>
      <c r="V3361" s="2" t="s">
        <v>186</v>
      </c>
      <c r="W3361" s="2" t="s">
        <v>199</v>
      </c>
      <c r="X3361" s="2" t="s">
        <v>64</v>
      </c>
      <c r="Y3361" s="2" t="s">
        <v>65</v>
      </c>
      <c r="Z3361" s="2">
        <v>0</v>
      </c>
      <c r="AA3361" s="2"/>
      <c r="AB3361" s="2"/>
      <c r="AC3361" s="4">
        <f>P3361*U3361/1000000</f>
        <v>0.132675</v>
      </c>
      <c r="AD3361" s="4">
        <f>AC3362*(1-AA3361/100)+(AC3361-AC3362)*(1-AB3361/100)</f>
        <v>0.132675</v>
      </c>
      <c r="AE3361" s="2" t="s">
        <v>66</v>
      </c>
      <c r="AF3361" s="2" t="s">
        <v>67</v>
      </c>
      <c r="AG3361" s="2"/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4067</v>
      </c>
      <c r="B3362" s="2" t="s">
        <v>4061</v>
      </c>
      <c r="C3362" s="2" t="s">
        <v>47</v>
      </c>
      <c r="D3362" s="2" t="s">
        <v>4062</v>
      </c>
      <c r="E3362" s="2" t="s">
        <v>731</v>
      </c>
      <c r="F3362" s="2" t="s">
        <v>178</v>
      </c>
      <c r="G3362" s="2" t="s">
        <v>181</v>
      </c>
      <c r="H3362" s="2" t="s">
        <v>243</v>
      </c>
      <c r="I3362" s="2" t="s">
        <v>53</v>
      </c>
      <c r="J3362" s="2" t="s">
        <v>180</v>
      </c>
      <c r="K3362" s="2" t="s">
        <v>180</v>
      </c>
      <c r="L3362" s="2" t="s">
        <v>181</v>
      </c>
      <c r="M3362" s="2" t="s">
        <v>91</v>
      </c>
      <c r="N3362" s="3">
        <v>1326.75</v>
      </c>
      <c r="O3362" s="3" t="s">
        <v>182</v>
      </c>
      <c r="P3362" s="4">
        <f>IF(O3362="吨",N3362*1000,IF(O3362="万立方米",N3362*10000,""))</f>
        <v>13267500.0</v>
      </c>
      <c r="Q3362" s="2" t="s">
        <v>183</v>
      </c>
      <c r="R3362" s="2" t="s">
        <v>184</v>
      </c>
      <c r="S3362" s="2" t="s">
        <v>201</v>
      </c>
      <c r="T3362" s="2" t="s">
        <v>75</v>
      </c>
      <c r="U3362" s="4">
        <f>0.005</f>
        <v>0.005</v>
      </c>
      <c r="V3362" s="2" t="s">
        <v>186</v>
      </c>
      <c r="W3362" s="2" t="s">
        <v>202</v>
      </c>
      <c r="X3362" s="2" t="s">
        <v>64</v>
      </c>
      <c r="Y3362" s="2" t="s">
        <v>65</v>
      </c>
      <c r="Z3362" s="2">
        <v>0</v>
      </c>
      <c r="AA3362" s="2"/>
      <c r="AB3362" s="2"/>
      <c r="AC3362" s="4">
        <f>P3362*U3362/1000000</f>
        <v>0.0663375</v>
      </c>
      <c r="AD3362" s="4">
        <f>AC3362*(1-Z3362/100)</f>
        <v>0.0663375</v>
      </c>
      <c r="AE3362" s="2" t="s">
        <v>66</v>
      </c>
      <c r="AF3362" s="2" t="s">
        <v>67</v>
      </c>
      <c r="AG3362" s="2"/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4068</v>
      </c>
      <c r="B3363" s="2" t="s">
        <v>4061</v>
      </c>
      <c r="C3363" s="2" t="s">
        <v>47</v>
      </c>
      <c r="D3363" s="2" t="s">
        <v>4062</v>
      </c>
      <c r="E3363" s="2" t="s">
        <v>731</v>
      </c>
      <c r="F3363" s="2" t="s">
        <v>178</v>
      </c>
      <c r="G3363" s="2" t="s">
        <v>181</v>
      </c>
      <c r="H3363" s="2" t="s">
        <v>243</v>
      </c>
      <c r="I3363" s="2" t="s">
        <v>53</v>
      </c>
      <c r="J3363" s="2" t="s">
        <v>180</v>
      </c>
      <c r="K3363" s="2" t="s">
        <v>180</v>
      </c>
      <c r="L3363" s="2" t="s">
        <v>181</v>
      </c>
      <c r="M3363" s="2" t="s">
        <v>95</v>
      </c>
      <c r="N3363" s="3">
        <v>1326.75</v>
      </c>
      <c r="O3363" s="3" t="s">
        <v>182</v>
      </c>
      <c r="P3363" s="4">
        <f>IF(O3363="吨",N3363*1000,IF(O3363="万立方米",N3363*10000,""))</f>
        <v>13267500.0</v>
      </c>
      <c r="Q3363" s="2" t="s">
        <v>183</v>
      </c>
      <c r="R3363" s="2" t="s">
        <v>184</v>
      </c>
      <c r="S3363" s="2" t="s">
        <v>204</v>
      </c>
      <c r="T3363" s="2" t="s">
        <v>75</v>
      </c>
      <c r="U3363" s="4">
        <f>0.005</f>
        <v>0.005</v>
      </c>
      <c r="V3363" s="2" t="s">
        <v>186</v>
      </c>
      <c r="W3363" s="2" t="s">
        <v>205</v>
      </c>
      <c r="X3363" s="2" t="s">
        <v>64</v>
      </c>
      <c r="Y3363" s="2" t="s">
        <v>65</v>
      </c>
      <c r="Z3363" s="2">
        <v>0</v>
      </c>
      <c r="AA3363" s="2"/>
      <c r="AB3363" s="2"/>
      <c r="AC3363" s="4">
        <f>P3363*U3363/1000000</f>
        <v>0.0663375</v>
      </c>
      <c r="AD3363" s="4">
        <f>AC3363*(1-Z3363/100)</f>
        <v>0.0663375</v>
      </c>
      <c r="AE3363" s="2" t="s">
        <v>66</v>
      </c>
      <c r="AF3363" s="2" t="s">
        <v>67</v>
      </c>
      <c r="AG3363" s="2"/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4069</v>
      </c>
      <c r="B3364" s="2" t="s">
        <v>4061</v>
      </c>
      <c r="C3364" s="2" t="s">
        <v>47</v>
      </c>
      <c r="D3364" s="2" t="s">
        <v>4062</v>
      </c>
      <c r="E3364" s="2" t="s">
        <v>731</v>
      </c>
      <c r="F3364" s="2" t="s">
        <v>178</v>
      </c>
      <c r="G3364" s="2" t="s">
        <v>181</v>
      </c>
      <c r="H3364" s="2" t="s">
        <v>243</v>
      </c>
      <c r="I3364" s="2" t="s">
        <v>53</v>
      </c>
      <c r="J3364" s="2" t="s">
        <v>180</v>
      </c>
      <c r="K3364" s="2" t="s">
        <v>180</v>
      </c>
      <c r="L3364" s="2" t="s">
        <v>181</v>
      </c>
      <c r="M3364" s="2" t="s">
        <v>100</v>
      </c>
      <c r="N3364" s="3">
        <v>1326.75</v>
      </c>
      <c r="O3364" s="3" t="s">
        <v>182</v>
      </c>
      <c r="P3364" s="4">
        <f>IF(O3364="吨",N3364*1000,IF(O3364="万立方米",N3364*10000,""))</f>
        <v>13267500.0</v>
      </c>
      <c r="Q3364" s="2" t="s">
        <v>183</v>
      </c>
      <c r="R3364" s="2" t="s">
        <v>184</v>
      </c>
      <c r="S3364" s="2" t="s">
        <v>207</v>
      </c>
      <c r="T3364" s="2" t="s">
        <v>75</v>
      </c>
      <c r="U3364" s="4">
        <f>0.02</f>
        <v>0.02</v>
      </c>
      <c r="V3364" s="2" t="s">
        <v>186</v>
      </c>
      <c r="W3364" s="2" t="s">
        <v>208</v>
      </c>
      <c r="X3364" s="2" t="s">
        <v>64</v>
      </c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/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4070</v>
      </c>
      <c r="B3365" s="2" t="s">
        <v>4061</v>
      </c>
      <c r="C3365" s="2" t="s">
        <v>47</v>
      </c>
      <c r="D3365" s="2" t="s">
        <v>4062</v>
      </c>
      <c r="E3365" s="2" t="s">
        <v>731</v>
      </c>
      <c r="F3365" s="2" t="s">
        <v>178</v>
      </c>
      <c r="G3365" s="2" t="s">
        <v>181</v>
      </c>
      <c r="H3365" s="2" t="s">
        <v>243</v>
      </c>
      <c r="I3365" s="2"/>
      <c r="J3365" s="2"/>
      <c r="K3365" s="2"/>
      <c r="L3365" s="2"/>
      <c r="M3365" s="2" t="s">
        <v>104</v>
      </c>
      <c r="N3365" s="3"/>
      <c r="O3365" s="3"/>
      <c r="P3365" s="4">
        <v>0.0</v>
      </c>
      <c r="Q3365" s="2" t="s">
        <v>105</v>
      </c>
      <c r="R3365" s="2" t="s">
        <v>106</v>
      </c>
      <c r="S3365" s="2" t="s">
        <v>107</v>
      </c>
      <c r="T3365" s="2" t="s">
        <v>108</v>
      </c>
      <c r="U3365" s="4">
        <f>0.0</f>
        <v>0.0</v>
      </c>
      <c r="V3365" s="2" t="s">
        <v>109</v>
      </c>
      <c r="W3365" s="2" t="s">
        <v>110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134</v>
      </c>
      <c r="AH3365" s="2" t="s">
        <v>69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4071</v>
      </c>
      <c r="B3366" s="2" t="s">
        <v>4072</v>
      </c>
      <c r="C3366" s="2" t="s">
        <v>47</v>
      </c>
      <c r="D3366" s="2" t="s">
        <v>4073</v>
      </c>
      <c r="E3366" s="2" t="s">
        <v>744</v>
      </c>
      <c r="F3366" s="2" t="s">
        <v>178</v>
      </c>
      <c r="G3366" s="2" t="s">
        <v>179</v>
      </c>
      <c r="H3366" s="2" t="s">
        <v>243</v>
      </c>
      <c r="I3366" s="2" t="s">
        <v>53</v>
      </c>
      <c r="J3366" s="2" t="s">
        <v>180</v>
      </c>
      <c r="K3366" s="2" t="s">
        <v>180</v>
      </c>
      <c r="L3366" s="2" t="s">
        <v>181</v>
      </c>
      <c r="M3366" s="2" t="s">
        <v>56</v>
      </c>
      <c r="N3366" s="3">
        <v>12139.27</v>
      </c>
      <c r="O3366" s="3" t="s">
        <v>182</v>
      </c>
      <c r="P3366" s="4">
        <f>IF(O3366="吨",N3366*1000,IF(O3366="万立方米",N3366*10000,""))</f>
        <v>121392700.0</v>
      </c>
      <c r="Q3366" s="2" t="s">
        <v>183</v>
      </c>
      <c r="R3366" s="2" t="s">
        <v>184</v>
      </c>
      <c r="S3366" s="2" t="s">
        <v>185</v>
      </c>
      <c r="T3366" s="2" t="s">
        <v>75</v>
      </c>
      <c r="U3366" s="4">
        <f>0.001</f>
        <v>0.001</v>
      </c>
      <c r="V3366" s="2" t="s">
        <v>186</v>
      </c>
      <c r="W3366" s="2" t="s">
        <v>187</v>
      </c>
      <c r="X3366" s="2" t="s">
        <v>64</v>
      </c>
      <c r="Y3366" s="2" t="s">
        <v>65</v>
      </c>
      <c r="Z3366" s="2">
        <v>0</v>
      </c>
      <c r="AA3366" s="2"/>
      <c r="AB3366" s="2"/>
      <c r="AC3366" s="4">
        <f>P3366*U3366/1000000</f>
        <v>0.12139269999999999</v>
      </c>
      <c r="AD3366" s="4">
        <f>AC3366*(1-Z3366/100)</f>
        <v>0.12139269999999999</v>
      </c>
      <c r="AE3366" s="2" t="s">
        <v>66</v>
      </c>
      <c r="AF3366" s="2" t="s">
        <v>67</v>
      </c>
      <c r="AG3366" s="2"/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4074</v>
      </c>
      <c r="B3367" s="2" t="s">
        <v>4072</v>
      </c>
      <c r="C3367" s="2" t="s">
        <v>47</v>
      </c>
      <c r="D3367" s="2" t="s">
        <v>4073</v>
      </c>
      <c r="E3367" s="2" t="s">
        <v>744</v>
      </c>
      <c r="F3367" s="2" t="s">
        <v>178</v>
      </c>
      <c r="G3367" s="2" t="s">
        <v>179</v>
      </c>
      <c r="H3367" s="2" t="s">
        <v>243</v>
      </c>
      <c r="I3367" s="2" t="s">
        <v>53</v>
      </c>
      <c r="J3367" s="2" t="s">
        <v>180</v>
      </c>
      <c r="K3367" s="2" t="s">
        <v>180</v>
      </c>
      <c r="L3367" s="2" t="s">
        <v>181</v>
      </c>
      <c r="M3367" s="2" t="s">
        <v>73</v>
      </c>
      <c r="N3367" s="3">
        <v>12139.27</v>
      </c>
      <c r="O3367" s="3" t="s">
        <v>182</v>
      </c>
      <c r="P3367" s="4">
        <f>IF(O3367="吨",N3367*1000,IF(O3367="万立方米",N3367*10000,""))</f>
        <v>121392700.0</v>
      </c>
      <c r="Q3367" s="2" t="s">
        <v>183</v>
      </c>
      <c r="R3367" s="2" t="s">
        <v>184</v>
      </c>
      <c r="S3367" s="2" t="s">
        <v>189</v>
      </c>
      <c r="T3367" s="2" t="s">
        <v>75</v>
      </c>
      <c r="U3367" s="4">
        <f>0.35</f>
        <v>0.35</v>
      </c>
      <c r="V3367" s="2" t="s">
        <v>186</v>
      </c>
      <c r="W3367" s="2" t="s">
        <v>190</v>
      </c>
      <c r="X3367" s="2" t="s">
        <v>64</v>
      </c>
      <c r="Y3367" s="2" t="s">
        <v>65</v>
      </c>
      <c r="Z3367" s="2">
        <v>0</v>
      </c>
      <c r="AA3367" s="2"/>
      <c r="AB3367" s="2"/>
      <c r="AC3367" s="4">
        <f>P3367*U3367/1000000</f>
        <v>42.487445</v>
      </c>
      <c r="AD3367" s="4">
        <f>AC3367*(1-Z3367/100)</f>
        <v>42.487445</v>
      </c>
      <c r="AE3367" s="2" t="s">
        <v>66</v>
      </c>
      <c r="AF3367" s="2" t="s">
        <v>67</v>
      </c>
      <c r="AG3367" s="2"/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4075</v>
      </c>
      <c r="B3368" s="2" t="s">
        <v>4072</v>
      </c>
      <c r="C3368" s="2" t="s">
        <v>47</v>
      </c>
      <c r="D3368" s="2" t="s">
        <v>4073</v>
      </c>
      <c r="E3368" s="2" t="s">
        <v>744</v>
      </c>
      <c r="F3368" s="2" t="s">
        <v>178</v>
      </c>
      <c r="G3368" s="2" t="s">
        <v>179</v>
      </c>
      <c r="H3368" s="2" t="s">
        <v>243</v>
      </c>
      <c r="I3368" s="2" t="s">
        <v>53</v>
      </c>
      <c r="J3368" s="2" t="s">
        <v>180</v>
      </c>
      <c r="K3368" s="2" t="s">
        <v>180</v>
      </c>
      <c r="L3368" s="2" t="s">
        <v>181</v>
      </c>
      <c r="M3368" s="2" t="s">
        <v>78</v>
      </c>
      <c r="N3368" s="3">
        <v>12139.27</v>
      </c>
      <c r="O3368" s="3" t="s">
        <v>182</v>
      </c>
      <c r="P3368" s="4">
        <f>IF(O3368="吨",N3368*1000,IF(O3368="万立方米",N3368*10000,""))</f>
        <v>121392700.0</v>
      </c>
      <c r="Q3368" s="2" t="s">
        <v>183</v>
      </c>
      <c r="R3368" s="2" t="s">
        <v>184</v>
      </c>
      <c r="S3368" s="2" t="s">
        <v>192</v>
      </c>
      <c r="T3368" s="2" t="s">
        <v>75</v>
      </c>
      <c r="U3368" s="4">
        <f>1.2</f>
        <v>1.2</v>
      </c>
      <c r="V3368" s="2" t="s">
        <v>186</v>
      </c>
      <c r="W3368" s="2" t="s">
        <v>193</v>
      </c>
      <c r="X3368" s="2" t="s">
        <v>64</v>
      </c>
      <c r="Y3368" s="2" t="s">
        <v>65</v>
      </c>
      <c r="Z3368" s="2">
        <v>0</v>
      </c>
      <c r="AA3368" s="2"/>
      <c r="AB3368" s="2"/>
      <c r="AC3368" s="4">
        <f>P3368*U3368/1000000</f>
        <v>145.67124</v>
      </c>
      <c r="AD3368" s="4">
        <f>AC3368*(1-Z3368/100)</f>
        <v>145.67124</v>
      </c>
      <c r="AE3368" s="2" t="s">
        <v>66</v>
      </c>
      <c r="AF3368" s="2" t="s">
        <v>67</v>
      </c>
      <c r="AG3368" s="2"/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4076</v>
      </c>
      <c r="B3369" s="2" t="s">
        <v>4072</v>
      </c>
      <c r="C3369" s="2" t="s">
        <v>47</v>
      </c>
      <c r="D3369" s="2" t="s">
        <v>4073</v>
      </c>
      <c r="E3369" s="2" t="s">
        <v>744</v>
      </c>
      <c r="F3369" s="2" t="s">
        <v>178</v>
      </c>
      <c r="G3369" s="2" t="s">
        <v>179</v>
      </c>
      <c r="H3369" s="2" t="s">
        <v>243</v>
      </c>
      <c r="I3369" s="2" t="s">
        <v>53</v>
      </c>
      <c r="J3369" s="2" t="s">
        <v>180</v>
      </c>
      <c r="K3369" s="2" t="s">
        <v>180</v>
      </c>
      <c r="L3369" s="2" t="s">
        <v>181</v>
      </c>
      <c r="M3369" s="2" t="s">
        <v>82</v>
      </c>
      <c r="N3369" s="3">
        <v>12139.27</v>
      </c>
      <c r="O3369" s="3" t="s">
        <v>182</v>
      </c>
      <c r="P3369" s="4">
        <f>IF(O3369="吨",N3369*1000,IF(O3369="万立方米",N3369*10000,""))</f>
        <v>121392700.0</v>
      </c>
      <c r="Q3369" s="2" t="s">
        <v>183</v>
      </c>
      <c r="R3369" s="2" t="s">
        <v>184</v>
      </c>
      <c r="S3369" s="2" t="s">
        <v>195</v>
      </c>
      <c r="T3369" s="2" t="s">
        <v>75</v>
      </c>
      <c r="U3369" s="4">
        <f>0.002</f>
        <v>0.002</v>
      </c>
      <c r="V3369" s="2" t="s">
        <v>186</v>
      </c>
      <c r="W3369" s="2" t="s">
        <v>196</v>
      </c>
      <c r="X3369" s="2" t="s">
        <v>64</v>
      </c>
      <c r="Y3369" s="2" t="s">
        <v>65</v>
      </c>
      <c r="Z3369" s="2">
        <v>0</v>
      </c>
      <c r="AA3369" s="2"/>
      <c r="AB3369" s="2"/>
      <c r="AC3369" s="4">
        <f>P3369*U3369/1000000</f>
        <v>0.24278539999999998</v>
      </c>
      <c r="AD3369" s="4">
        <f>AC3369*(1-Z3369/100)</f>
        <v>0.24278539999999998</v>
      </c>
      <c r="AE3369" s="2" t="s">
        <v>66</v>
      </c>
      <c r="AF3369" s="2" t="s">
        <v>67</v>
      </c>
      <c r="AG3369" s="2"/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4077</v>
      </c>
      <c r="B3370" s="2" t="s">
        <v>4072</v>
      </c>
      <c r="C3370" s="2" t="s">
        <v>47</v>
      </c>
      <c r="D3370" s="2" t="s">
        <v>4073</v>
      </c>
      <c r="E3370" s="2" t="s">
        <v>744</v>
      </c>
      <c r="F3370" s="2" t="s">
        <v>178</v>
      </c>
      <c r="G3370" s="2" t="s">
        <v>179</v>
      </c>
      <c r="H3370" s="2" t="s">
        <v>243</v>
      </c>
      <c r="I3370" s="2" t="s">
        <v>53</v>
      </c>
      <c r="J3370" s="2" t="s">
        <v>180</v>
      </c>
      <c r="K3370" s="2" t="s">
        <v>180</v>
      </c>
      <c r="L3370" s="2" t="s">
        <v>181</v>
      </c>
      <c r="M3370" s="2" t="s">
        <v>86</v>
      </c>
      <c r="N3370" s="3">
        <v>12139.27</v>
      </c>
      <c r="O3370" s="3" t="s">
        <v>182</v>
      </c>
      <c r="P3370" s="4">
        <f>IF(O3370="吨",N3370*1000,IF(O3370="万立方米",N3370*10000,""))</f>
        <v>121392700.0</v>
      </c>
      <c r="Q3370" s="2" t="s">
        <v>183</v>
      </c>
      <c r="R3370" s="2" t="s">
        <v>184</v>
      </c>
      <c r="S3370" s="2" t="s">
        <v>198</v>
      </c>
      <c r="T3370" s="2" t="s">
        <v>75</v>
      </c>
      <c r="U3370" s="4">
        <f>0.01</f>
        <v>0.01</v>
      </c>
      <c r="V3370" s="2" t="s">
        <v>186</v>
      </c>
      <c r="W3370" s="2" t="s">
        <v>199</v>
      </c>
      <c r="X3370" s="2" t="s">
        <v>64</v>
      </c>
      <c r="Y3370" s="2" t="s">
        <v>65</v>
      </c>
      <c r="Z3370" s="2">
        <v>0</v>
      </c>
      <c r="AA3370" s="2"/>
      <c r="AB3370" s="2"/>
      <c r="AC3370" s="4">
        <f>P3370*U3370/1000000</f>
        <v>1.213927</v>
      </c>
      <c r="AD3370" s="4">
        <f>AC3371*(1-AA3370/100)+(AC3370-AC3371)*(1-AB3370/100)</f>
        <v>1.213927</v>
      </c>
      <c r="AE3370" s="2" t="s">
        <v>66</v>
      </c>
      <c r="AF3370" s="2" t="s">
        <v>67</v>
      </c>
      <c r="AG3370" s="2"/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4078</v>
      </c>
      <c r="B3371" s="2" t="s">
        <v>4072</v>
      </c>
      <c r="C3371" s="2" t="s">
        <v>47</v>
      </c>
      <c r="D3371" s="2" t="s">
        <v>4073</v>
      </c>
      <c r="E3371" s="2" t="s">
        <v>744</v>
      </c>
      <c r="F3371" s="2" t="s">
        <v>178</v>
      </c>
      <c r="G3371" s="2" t="s">
        <v>179</v>
      </c>
      <c r="H3371" s="2" t="s">
        <v>243</v>
      </c>
      <c r="I3371" s="2" t="s">
        <v>53</v>
      </c>
      <c r="J3371" s="2" t="s">
        <v>180</v>
      </c>
      <c r="K3371" s="2" t="s">
        <v>180</v>
      </c>
      <c r="L3371" s="2" t="s">
        <v>181</v>
      </c>
      <c r="M3371" s="2" t="s">
        <v>91</v>
      </c>
      <c r="N3371" s="3">
        <v>12139.27</v>
      </c>
      <c r="O3371" s="3" t="s">
        <v>182</v>
      </c>
      <c r="P3371" s="4">
        <f>IF(O3371="吨",N3371*1000,IF(O3371="万立方米",N3371*10000,""))</f>
        <v>121392700.0</v>
      </c>
      <c r="Q3371" s="2" t="s">
        <v>183</v>
      </c>
      <c r="R3371" s="2" t="s">
        <v>184</v>
      </c>
      <c r="S3371" s="2" t="s">
        <v>201</v>
      </c>
      <c r="T3371" s="2" t="s">
        <v>75</v>
      </c>
      <c r="U3371" s="4">
        <f>0.005</f>
        <v>0.005</v>
      </c>
      <c r="V3371" s="2" t="s">
        <v>186</v>
      </c>
      <c r="W3371" s="2" t="s">
        <v>202</v>
      </c>
      <c r="X3371" s="2" t="s">
        <v>64</v>
      </c>
      <c r="Y3371" s="2" t="s">
        <v>65</v>
      </c>
      <c r="Z3371" s="2">
        <v>0</v>
      </c>
      <c r="AA3371" s="2"/>
      <c r="AB3371" s="2"/>
      <c r="AC3371" s="4">
        <f>P3371*U3371/1000000</f>
        <v>0.6069635</v>
      </c>
      <c r="AD3371" s="4">
        <f>AC3371*(1-Z3371/100)</f>
        <v>0.6069635</v>
      </c>
      <c r="AE3371" s="2" t="s">
        <v>66</v>
      </c>
      <c r="AF3371" s="2" t="s">
        <v>67</v>
      </c>
      <c r="AG3371" s="2"/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4079</v>
      </c>
      <c r="B3372" s="2" t="s">
        <v>4072</v>
      </c>
      <c r="C3372" s="2" t="s">
        <v>47</v>
      </c>
      <c r="D3372" s="2" t="s">
        <v>4073</v>
      </c>
      <c r="E3372" s="2" t="s">
        <v>744</v>
      </c>
      <c r="F3372" s="2" t="s">
        <v>178</v>
      </c>
      <c r="G3372" s="2" t="s">
        <v>179</v>
      </c>
      <c r="H3372" s="2" t="s">
        <v>243</v>
      </c>
      <c r="I3372" s="2" t="s">
        <v>53</v>
      </c>
      <c r="J3372" s="2" t="s">
        <v>180</v>
      </c>
      <c r="K3372" s="2" t="s">
        <v>180</v>
      </c>
      <c r="L3372" s="2" t="s">
        <v>181</v>
      </c>
      <c r="M3372" s="2" t="s">
        <v>95</v>
      </c>
      <c r="N3372" s="3">
        <v>12139.27</v>
      </c>
      <c r="O3372" s="3" t="s">
        <v>182</v>
      </c>
      <c r="P3372" s="4">
        <f>IF(O3372="吨",N3372*1000,IF(O3372="万立方米",N3372*10000,""))</f>
        <v>121392700.0</v>
      </c>
      <c r="Q3372" s="2" t="s">
        <v>183</v>
      </c>
      <c r="R3372" s="2" t="s">
        <v>184</v>
      </c>
      <c r="S3372" s="2" t="s">
        <v>204</v>
      </c>
      <c r="T3372" s="2" t="s">
        <v>75</v>
      </c>
      <c r="U3372" s="4">
        <f>0.005</f>
        <v>0.005</v>
      </c>
      <c r="V3372" s="2" t="s">
        <v>186</v>
      </c>
      <c r="W3372" s="2" t="s">
        <v>205</v>
      </c>
      <c r="X3372" s="2" t="s">
        <v>64</v>
      </c>
      <c r="Y3372" s="2" t="s">
        <v>65</v>
      </c>
      <c r="Z3372" s="2">
        <v>0</v>
      </c>
      <c r="AA3372" s="2"/>
      <c r="AB3372" s="2"/>
      <c r="AC3372" s="4">
        <f>P3372*U3372/1000000</f>
        <v>0.6069635</v>
      </c>
      <c r="AD3372" s="4">
        <f>AC3372*(1-Z3372/100)</f>
        <v>0.6069635</v>
      </c>
      <c r="AE3372" s="2" t="s">
        <v>66</v>
      </c>
      <c r="AF3372" s="2" t="s">
        <v>67</v>
      </c>
      <c r="AG3372" s="2"/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4080</v>
      </c>
      <c r="B3373" s="2" t="s">
        <v>4072</v>
      </c>
      <c r="C3373" s="2" t="s">
        <v>47</v>
      </c>
      <c r="D3373" s="2" t="s">
        <v>4073</v>
      </c>
      <c r="E3373" s="2" t="s">
        <v>744</v>
      </c>
      <c r="F3373" s="2" t="s">
        <v>178</v>
      </c>
      <c r="G3373" s="2" t="s">
        <v>179</v>
      </c>
      <c r="H3373" s="2" t="s">
        <v>243</v>
      </c>
      <c r="I3373" s="2" t="s">
        <v>53</v>
      </c>
      <c r="J3373" s="2" t="s">
        <v>180</v>
      </c>
      <c r="K3373" s="2" t="s">
        <v>180</v>
      </c>
      <c r="L3373" s="2" t="s">
        <v>181</v>
      </c>
      <c r="M3373" s="2" t="s">
        <v>100</v>
      </c>
      <c r="N3373" s="3">
        <v>12139.27</v>
      </c>
      <c r="O3373" s="3" t="s">
        <v>182</v>
      </c>
      <c r="P3373" s="4">
        <f>IF(O3373="吨",N3373*1000,IF(O3373="万立方米",N3373*10000,""))</f>
        <v>121392700.0</v>
      </c>
      <c r="Q3373" s="2" t="s">
        <v>183</v>
      </c>
      <c r="R3373" s="2" t="s">
        <v>184</v>
      </c>
      <c r="S3373" s="2" t="s">
        <v>207</v>
      </c>
      <c r="T3373" s="2" t="s">
        <v>75</v>
      </c>
      <c r="U3373" s="4">
        <f>0.02</f>
        <v>0.02</v>
      </c>
      <c r="V3373" s="2" t="s">
        <v>186</v>
      </c>
      <c r="W3373" s="2" t="s">
        <v>208</v>
      </c>
      <c r="X3373" s="2" t="s">
        <v>64</v>
      </c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/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4081</v>
      </c>
      <c r="B3374" s="2" t="s">
        <v>4072</v>
      </c>
      <c r="C3374" s="2" t="s">
        <v>47</v>
      </c>
      <c r="D3374" s="2" t="s">
        <v>4073</v>
      </c>
      <c r="E3374" s="2" t="s">
        <v>744</v>
      </c>
      <c r="F3374" s="2" t="s">
        <v>178</v>
      </c>
      <c r="G3374" s="2" t="s">
        <v>179</v>
      </c>
      <c r="H3374" s="2" t="s">
        <v>243</v>
      </c>
      <c r="I3374" s="2"/>
      <c r="J3374" s="2"/>
      <c r="K3374" s="2"/>
      <c r="L3374" s="2"/>
      <c r="M3374" s="2" t="s">
        <v>104</v>
      </c>
      <c r="N3374" s="3"/>
      <c r="O3374" s="3"/>
      <c r="P3374" s="4">
        <v>0.0</v>
      </c>
      <c r="Q3374" s="2" t="s">
        <v>105</v>
      </c>
      <c r="R3374" s="2" t="s">
        <v>106</v>
      </c>
      <c r="S3374" s="2" t="s">
        <v>107</v>
      </c>
      <c r="T3374" s="2" t="s">
        <v>108</v>
      </c>
      <c r="U3374" s="4">
        <f>0.0</f>
        <v>0.0</v>
      </c>
      <c r="V3374" s="2" t="s">
        <v>109</v>
      </c>
      <c r="W3374" s="2" t="s">
        <v>110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134</v>
      </c>
      <c r="AH3374" s="2" t="s">
        <v>69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4082</v>
      </c>
      <c r="B3375" s="2" t="s">
        <v>4083</v>
      </c>
      <c r="C3375" s="2" t="s">
        <v>47</v>
      </c>
      <c r="D3375" s="2" t="s">
        <v>1134</v>
      </c>
      <c r="E3375" s="2" t="s">
        <v>227</v>
      </c>
      <c r="F3375" s="2" t="s">
        <v>228</v>
      </c>
      <c r="G3375" s="2" t="s">
        <v>117</v>
      </c>
      <c r="H3375" s="2" t="s">
        <v>52</v>
      </c>
      <c r="I3375" s="2" t="s">
        <v>53</v>
      </c>
      <c r="J3375" s="2" t="s">
        <v>533</v>
      </c>
      <c r="K3375" s="2" t="s">
        <v>533</v>
      </c>
      <c r="L3375" s="2" t="s">
        <v>119</v>
      </c>
      <c r="M3375" s="2" t="s">
        <v>56</v>
      </c>
      <c r="N3375" s="3">
        <v>2606.9</v>
      </c>
      <c r="O3375" s="3" t="s">
        <v>120</v>
      </c>
      <c r="P3375" s="2"/>
      <c r="Q3375" s="2"/>
      <c r="R3375" s="2" t="s">
        <v>121</v>
      </c>
      <c r="S3375" s="2"/>
      <c r="T3375" s="2" t="s">
        <v>108</v>
      </c>
      <c r="U3375" s="2"/>
      <c r="V3375" s="2"/>
      <c r="W3375" s="2" t="s">
        <v>122</v>
      </c>
      <c r="X3375" s="2" t="s">
        <v>64</v>
      </c>
      <c r="Y3375" s="2" t="s">
        <v>65</v>
      </c>
      <c r="Z3375" s="2">
        <v>0</v>
      </c>
      <c r="AA3375" s="2"/>
      <c r="AB3375" s="2"/>
      <c r="AC3375" s="2"/>
      <c r="AD3375" s="2"/>
      <c r="AE3375" s="2" t="s">
        <v>123</v>
      </c>
      <c r="AF3375" s="2" t="s">
        <v>124</v>
      </c>
      <c r="AG3375" s="2" t="s">
        <v>125</v>
      </c>
      <c r="AH3375" s="2" t="s">
        <v>69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4084</v>
      </c>
      <c r="B3376" s="2" t="s">
        <v>4083</v>
      </c>
      <c r="C3376" s="2" t="s">
        <v>47</v>
      </c>
      <c r="D3376" s="2" t="s">
        <v>1134</v>
      </c>
      <c r="E3376" s="2" t="s">
        <v>227</v>
      </c>
      <c r="F3376" s="2" t="s">
        <v>228</v>
      </c>
      <c r="G3376" s="2" t="s">
        <v>117</v>
      </c>
      <c r="H3376" s="2" t="s">
        <v>52</v>
      </c>
      <c r="I3376" s="2" t="s">
        <v>53</v>
      </c>
      <c r="J3376" s="2" t="s">
        <v>533</v>
      </c>
      <c r="K3376" s="2" t="s">
        <v>533</v>
      </c>
      <c r="L3376" s="2" t="s">
        <v>119</v>
      </c>
      <c r="M3376" s="2" t="s">
        <v>73</v>
      </c>
      <c r="N3376" s="3">
        <v>2606.9</v>
      </c>
      <c r="O3376" s="3" t="s">
        <v>120</v>
      </c>
      <c r="P3376" s="2"/>
      <c r="Q3376" s="2"/>
      <c r="R3376" s="2" t="s">
        <v>121</v>
      </c>
      <c r="S3376" s="2"/>
      <c r="T3376" s="2" t="s">
        <v>108</v>
      </c>
      <c r="U3376" s="2"/>
      <c r="V3376" s="2"/>
      <c r="W3376" s="2" t="s">
        <v>122</v>
      </c>
      <c r="X3376" s="2" t="s">
        <v>64</v>
      </c>
      <c r="Y3376" s="2" t="s">
        <v>65</v>
      </c>
      <c r="Z3376" s="2">
        <v>0</v>
      </c>
      <c r="AA3376" s="2"/>
      <c r="AB3376" s="2"/>
      <c r="AC3376" s="2"/>
      <c r="AD3376" s="2"/>
      <c r="AE3376" s="2" t="s">
        <v>123</v>
      </c>
      <c r="AF3376" s="2" t="s">
        <v>124</v>
      </c>
      <c r="AG3376" s="2" t="s">
        <v>125</v>
      </c>
      <c r="AH3376" s="2" t="s">
        <v>69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4085</v>
      </c>
      <c r="B3377" s="2" t="s">
        <v>4083</v>
      </c>
      <c r="C3377" s="2" t="s">
        <v>47</v>
      </c>
      <c r="D3377" s="2" t="s">
        <v>1134</v>
      </c>
      <c r="E3377" s="2" t="s">
        <v>227</v>
      </c>
      <c r="F3377" s="2" t="s">
        <v>228</v>
      </c>
      <c r="G3377" s="2" t="s">
        <v>117</v>
      </c>
      <c r="H3377" s="2" t="s">
        <v>52</v>
      </c>
      <c r="I3377" s="2" t="s">
        <v>53</v>
      </c>
      <c r="J3377" s="2" t="s">
        <v>533</v>
      </c>
      <c r="K3377" s="2" t="s">
        <v>533</v>
      </c>
      <c r="L3377" s="2" t="s">
        <v>119</v>
      </c>
      <c r="M3377" s="2" t="s">
        <v>78</v>
      </c>
      <c r="N3377" s="3">
        <v>2606.9</v>
      </c>
      <c r="O3377" s="3" t="s">
        <v>120</v>
      </c>
      <c r="P3377" s="2"/>
      <c r="Q3377" s="2"/>
      <c r="R3377" s="2" t="s">
        <v>121</v>
      </c>
      <c r="S3377" s="2"/>
      <c r="T3377" s="2" t="s">
        <v>108</v>
      </c>
      <c r="U3377" s="2"/>
      <c r="V3377" s="2"/>
      <c r="W3377" s="2" t="s">
        <v>122</v>
      </c>
      <c r="X3377" s="2" t="s">
        <v>64</v>
      </c>
      <c r="Y3377" s="2" t="s">
        <v>65</v>
      </c>
      <c r="Z3377" s="2">
        <v>0</v>
      </c>
      <c r="AA3377" s="2"/>
      <c r="AB3377" s="2"/>
      <c r="AC3377" s="2"/>
      <c r="AD3377" s="2"/>
      <c r="AE3377" s="2" t="s">
        <v>123</v>
      </c>
      <c r="AF3377" s="2" t="s">
        <v>124</v>
      </c>
      <c r="AG3377" s="2" t="s">
        <v>125</v>
      </c>
      <c r="AH3377" s="2" t="s">
        <v>69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4086</v>
      </c>
      <c r="B3378" s="2" t="s">
        <v>4083</v>
      </c>
      <c r="C3378" s="2" t="s">
        <v>47</v>
      </c>
      <c r="D3378" s="2" t="s">
        <v>1134</v>
      </c>
      <c r="E3378" s="2" t="s">
        <v>227</v>
      </c>
      <c r="F3378" s="2" t="s">
        <v>228</v>
      </c>
      <c r="G3378" s="2" t="s">
        <v>117</v>
      </c>
      <c r="H3378" s="2" t="s">
        <v>52</v>
      </c>
      <c r="I3378" s="2" t="s">
        <v>53</v>
      </c>
      <c r="J3378" s="2" t="s">
        <v>533</v>
      </c>
      <c r="K3378" s="2" t="s">
        <v>533</v>
      </c>
      <c r="L3378" s="2" t="s">
        <v>119</v>
      </c>
      <c r="M3378" s="2" t="s">
        <v>82</v>
      </c>
      <c r="N3378" s="3">
        <v>2606.9</v>
      </c>
      <c r="O3378" s="3" t="s">
        <v>120</v>
      </c>
      <c r="P3378" s="2"/>
      <c r="Q3378" s="2"/>
      <c r="R3378" s="2" t="s">
        <v>121</v>
      </c>
      <c r="S3378" s="2"/>
      <c r="T3378" s="2" t="s">
        <v>108</v>
      </c>
      <c r="U3378" s="2"/>
      <c r="V3378" s="2"/>
      <c r="W3378" s="2" t="s">
        <v>122</v>
      </c>
      <c r="X3378" s="2" t="s">
        <v>64</v>
      </c>
      <c r="Y3378" s="2" t="s">
        <v>65</v>
      </c>
      <c r="Z3378" s="2">
        <v>0</v>
      </c>
      <c r="AA3378" s="2"/>
      <c r="AB3378" s="2"/>
      <c r="AC3378" s="2"/>
      <c r="AD3378" s="2"/>
      <c r="AE3378" s="2" t="s">
        <v>123</v>
      </c>
      <c r="AF3378" s="2" t="s">
        <v>124</v>
      </c>
      <c r="AG3378" s="2" t="s">
        <v>125</v>
      </c>
      <c r="AH3378" s="2" t="s">
        <v>69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4087</v>
      </c>
      <c r="B3379" s="2" t="s">
        <v>4083</v>
      </c>
      <c r="C3379" s="2" t="s">
        <v>47</v>
      </c>
      <c r="D3379" s="2" t="s">
        <v>1134</v>
      </c>
      <c r="E3379" s="2" t="s">
        <v>227</v>
      </c>
      <c r="F3379" s="2" t="s">
        <v>228</v>
      </c>
      <c r="G3379" s="2" t="s">
        <v>117</v>
      </c>
      <c r="H3379" s="2" t="s">
        <v>52</v>
      </c>
      <c r="I3379" s="2" t="s">
        <v>53</v>
      </c>
      <c r="J3379" s="2" t="s">
        <v>533</v>
      </c>
      <c r="K3379" s="2" t="s">
        <v>533</v>
      </c>
      <c r="L3379" s="2" t="s">
        <v>119</v>
      </c>
      <c r="M3379" s="2" t="s">
        <v>86</v>
      </c>
      <c r="N3379" s="3">
        <v>2606.9</v>
      </c>
      <c r="O3379" s="3" t="s">
        <v>120</v>
      </c>
      <c r="P3379" s="2"/>
      <c r="Q3379" s="2"/>
      <c r="R3379" s="2" t="s">
        <v>121</v>
      </c>
      <c r="S3379" s="2"/>
      <c r="T3379" s="2" t="s">
        <v>108</v>
      </c>
      <c r="U3379" s="2"/>
      <c r="V3379" s="2"/>
      <c r="W3379" s="2" t="s">
        <v>122</v>
      </c>
      <c r="X3379" s="2" t="s">
        <v>64</v>
      </c>
      <c r="Y3379" s="2" t="s">
        <v>65</v>
      </c>
      <c r="Z3379" s="2">
        <v>0</v>
      </c>
      <c r="AA3379" s="2"/>
      <c r="AB3379" s="2"/>
      <c r="AC3379" s="2"/>
      <c r="AD3379" s="2"/>
      <c r="AE3379" s="2" t="s">
        <v>123</v>
      </c>
      <c r="AF3379" s="2" t="s">
        <v>124</v>
      </c>
      <c r="AG3379" s="2" t="s">
        <v>125</v>
      </c>
      <c r="AH3379" s="2" t="s">
        <v>69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4088</v>
      </c>
      <c r="B3380" s="2" t="s">
        <v>4083</v>
      </c>
      <c r="C3380" s="2" t="s">
        <v>47</v>
      </c>
      <c r="D3380" s="2" t="s">
        <v>1134</v>
      </c>
      <c r="E3380" s="2" t="s">
        <v>227</v>
      </c>
      <c r="F3380" s="2" t="s">
        <v>228</v>
      </c>
      <c r="G3380" s="2" t="s">
        <v>117</v>
      </c>
      <c r="H3380" s="2" t="s">
        <v>52</v>
      </c>
      <c r="I3380" s="2" t="s">
        <v>53</v>
      </c>
      <c r="J3380" s="2" t="s">
        <v>533</v>
      </c>
      <c r="K3380" s="2" t="s">
        <v>533</v>
      </c>
      <c r="L3380" s="2" t="s">
        <v>119</v>
      </c>
      <c r="M3380" s="2" t="s">
        <v>91</v>
      </c>
      <c r="N3380" s="3">
        <v>2606.9</v>
      </c>
      <c r="O3380" s="3" t="s">
        <v>120</v>
      </c>
      <c r="P3380" s="2"/>
      <c r="Q3380" s="2"/>
      <c r="R3380" s="2" t="s">
        <v>121</v>
      </c>
      <c r="S3380" s="2"/>
      <c r="T3380" s="2" t="s">
        <v>108</v>
      </c>
      <c r="U3380" s="2"/>
      <c r="V3380" s="2"/>
      <c r="W3380" s="2" t="s">
        <v>122</v>
      </c>
      <c r="X3380" s="2" t="s">
        <v>64</v>
      </c>
      <c r="Y3380" s="2" t="s">
        <v>65</v>
      </c>
      <c r="Z3380" s="2">
        <v>0</v>
      </c>
      <c r="AA3380" s="2"/>
      <c r="AB3380" s="2"/>
      <c r="AC3380" s="2"/>
      <c r="AD3380" s="2"/>
      <c r="AE3380" s="2" t="s">
        <v>123</v>
      </c>
      <c r="AF3380" s="2" t="s">
        <v>124</v>
      </c>
      <c r="AG3380" s="2" t="s">
        <v>125</v>
      </c>
      <c r="AH3380" s="2" t="s">
        <v>69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4089</v>
      </c>
      <c r="B3381" s="2" t="s">
        <v>4083</v>
      </c>
      <c r="C3381" s="2" t="s">
        <v>47</v>
      </c>
      <c r="D3381" s="2" t="s">
        <v>1134</v>
      </c>
      <c r="E3381" s="2" t="s">
        <v>227</v>
      </c>
      <c r="F3381" s="2" t="s">
        <v>228</v>
      </c>
      <c r="G3381" s="2" t="s">
        <v>117</v>
      </c>
      <c r="H3381" s="2" t="s">
        <v>52</v>
      </c>
      <c r="I3381" s="2" t="s">
        <v>53</v>
      </c>
      <c r="J3381" s="2" t="s">
        <v>533</v>
      </c>
      <c r="K3381" s="2" t="s">
        <v>533</v>
      </c>
      <c r="L3381" s="2" t="s">
        <v>119</v>
      </c>
      <c r="M3381" s="2" t="s">
        <v>95</v>
      </c>
      <c r="N3381" s="3">
        <v>2606.9</v>
      </c>
      <c r="O3381" s="3" t="s">
        <v>120</v>
      </c>
      <c r="P3381" s="2"/>
      <c r="Q3381" s="2"/>
      <c r="R3381" s="2" t="s">
        <v>121</v>
      </c>
      <c r="S3381" s="2"/>
      <c r="T3381" s="2" t="s">
        <v>108</v>
      </c>
      <c r="U3381" s="2"/>
      <c r="V3381" s="2"/>
      <c r="W3381" s="2" t="s">
        <v>122</v>
      </c>
      <c r="X3381" s="2" t="s">
        <v>64</v>
      </c>
      <c r="Y3381" s="2" t="s">
        <v>65</v>
      </c>
      <c r="Z3381" s="2">
        <v>0</v>
      </c>
      <c r="AA3381" s="2"/>
      <c r="AB3381" s="2"/>
      <c r="AC3381" s="2"/>
      <c r="AD3381" s="2"/>
      <c r="AE3381" s="2" t="s">
        <v>123</v>
      </c>
      <c r="AF3381" s="2" t="s">
        <v>124</v>
      </c>
      <c r="AG3381" s="2" t="s">
        <v>125</v>
      </c>
      <c r="AH3381" s="2" t="s">
        <v>69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4090</v>
      </c>
      <c r="B3382" s="2" t="s">
        <v>4083</v>
      </c>
      <c r="C3382" s="2" t="s">
        <v>47</v>
      </c>
      <c r="D3382" s="2" t="s">
        <v>1134</v>
      </c>
      <c r="E3382" s="2" t="s">
        <v>227</v>
      </c>
      <c r="F3382" s="2" t="s">
        <v>228</v>
      </c>
      <c r="G3382" s="2" t="s">
        <v>117</v>
      </c>
      <c r="H3382" s="2" t="s">
        <v>52</v>
      </c>
      <c r="I3382" s="2" t="s">
        <v>53</v>
      </c>
      <c r="J3382" s="2" t="s">
        <v>533</v>
      </c>
      <c r="K3382" s="2" t="s">
        <v>533</v>
      </c>
      <c r="L3382" s="2" t="s">
        <v>119</v>
      </c>
      <c r="M3382" s="2" t="s">
        <v>100</v>
      </c>
      <c r="N3382" s="3">
        <v>2606.9</v>
      </c>
      <c r="O3382" s="3" t="s">
        <v>120</v>
      </c>
      <c r="P3382" s="2"/>
      <c r="Q3382" s="2"/>
      <c r="R3382" s="2" t="s">
        <v>121</v>
      </c>
      <c r="S3382" s="2"/>
      <c r="T3382" s="2" t="s">
        <v>108</v>
      </c>
      <c r="U3382" s="2"/>
      <c r="V3382" s="2"/>
      <c r="W3382" s="2" t="s">
        <v>122</v>
      </c>
      <c r="X3382" s="2" t="s">
        <v>64</v>
      </c>
      <c r="Y3382" s="2" t="s">
        <v>65</v>
      </c>
      <c r="Z3382" s="2">
        <v>0</v>
      </c>
      <c r="AA3382" s="2"/>
      <c r="AB3382" s="2"/>
      <c r="AC3382" s="2"/>
      <c r="AD3382" s="2"/>
      <c r="AE3382" s="2" t="s">
        <v>123</v>
      </c>
      <c r="AF3382" s="2" t="s">
        <v>124</v>
      </c>
      <c r="AG3382" s="2" t="s">
        <v>125</v>
      </c>
      <c r="AH3382" s="2" t="s">
        <v>69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4091</v>
      </c>
      <c r="B3383" s="2" t="s">
        <v>4083</v>
      </c>
      <c r="C3383" s="2" t="s">
        <v>47</v>
      </c>
      <c r="D3383" s="2" t="s">
        <v>1134</v>
      </c>
      <c r="E3383" s="2" t="s">
        <v>227</v>
      </c>
      <c r="F3383" s="2" t="s">
        <v>228</v>
      </c>
      <c r="G3383" s="2" t="s">
        <v>117</v>
      </c>
      <c r="H3383" s="2" t="s">
        <v>52</v>
      </c>
      <c r="I3383" s="2"/>
      <c r="J3383" s="2"/>
      <c r="K3383" s="2"/>
      <c r="L3383" s="2"/>
      <c r="M3383" s="2" t="s">
        <v>104</v>
      </c>
      <c r="N3383" s="3"/>
      <c r="O3383" s="3"/>
      <c r="P3383" s="4">
        <v>0.0</v>
      </c>
      <c r="Q3383" s="2" t="s">
        <v>105</v>
      </c>
      <c r="R3383" s="2" t="s">
        <v>106</v>
      </c>
      <c r="S3383" s="2" t="s">
        <v>107</v>
      </c>
      <c r="T3383" s="2" t="s">
        <v>108</v>
      </c>
      <c r="U3383" s="4">
        <f>0.0</f>
        <v>0.0</v>
      </c>
      <c r="V3383" s="2" t="s">
        <v>109</v>
      </c>
      <c r="W3383" s="2" t="s">
        <v>110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134</v>
      </c>
      <c r="AH3383" s="2" t="s">
        <v>69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4092</v>
      </c>
      <c r="B3384" s="2" t="s">
        <v>4093</v>
      </c>
      <c r="C3384" s="2" t="s">
        <v>47</v>
      </c>
      <c r="D3384" s="2" t="s">
        <v>985</v>
      </c>
      <c r="E3384" s="2" t="s">
        <v>227</v>
      </c>
      <c r="F3384" s="2" t="s">
        <v>228</v>
      </c>
      <c r="G3384" s="2" t="s">
        <v>117</v>
      </c>
      <c r="H3384" s="2" t="s">
        <v>323</v>
      </c>
      <c r="I3384" s="2" t="s">
        <v>53</v>
      </c>
      <c r="J3384" s="2" t="s">
        <v>230</v>
      </c>
      <c r="K3384" s="2" t="s">
        <v>55</v>
      </c>
      <c r="L3384" s="2" t="s">
        <v>51</v>
      </c>
      <c r="M3384" s="2" t="s">
        <v>56</v>
      </c>
      <c r="N3384" s="3">
        <v>142261.81</v>
      </c>
      <c r="O3384" s="3" t="s">
        <v>57</v>
      </c>
      <c r="P3384" s="4">
        <f>IF(O3384="吨",N3384*1000,IF(O3384="万立方米",N3384*10000,""))</f>
        <v>142261810.0</v>
      </c>
      <c r="Q3384" s="2" t="s">
        <v>58</v>
      </c>
      <c r="R3384" s="2" t="s">
        <v>59</v>
      </c>
      <c r="S3384" s="2" t="s">
        <v>60</v>
      </c>
      <c r="T3384" s="2" t="s">
        <v>61</v>
      </c>
      <c r="U3384" s="4">
        <f>0.06</f>
        <v>0.06</v>
      </c>
      <c r="V3384" s="2" t="s">
        <v>62</v>
      </c>
      <c r="W3384" s="2" t="s">
        <v>63</v>
      </c>
      <c r="X3384" s="2" t="s">
        <v>64</v>
      </c>
      <c r="Y3384" s="2" t="s">
        <v>65</v>
      </c>
      <c r="Z3384" s="2">
        <v>0</v>
      </c>
      <c r="AA3384" s="2"/>
      <c r="AB3384" s="2"/>
      <c r="AC3384" s="4">
        <f>P3384*U3384/1000000</f>
        <v>8.5357086</v>
      </c>
      <c r="AD3384" s="4">
        <f>AC3384*(1-Z3384/100)</f>
        <v>8.5357086</v>
      </c>
      <c r="AE3384" s="2" t="s">
        <v>66</v>
      </c>
      <c r="AF3384" s="2" t="s">
        <v>67</v>
      </c>
      <c r="AG3384" s="2" t="s">
        <v>68</v>
      </c>
      <c r="AH3384" s="2" t="s">
        <v>69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4094</v>
      </c>
      <c r="B3385" s="2" t="s">
        <v>4093</v>
      </c>
      <c r="C3385" s="2" t="s">
        <v>47</v>
      </c>
      <c r="D3385" s="2" t="s">
        <v>985</v>
      </c>
      <c r="E3385" s="2" t="s">
        <v>227</v>
      </c>
      <c r="F3385" s="2" t="s">
        <v>228</v>
      </c>
      <c r="G3385" s="2" t="s">
        <v>117</v>
      </c>
      <c r="H3385" s="2" t="s">
        <v>323</v>
      </c>
      <c r="I3385" s="2" t="s">
        <v>53</v>
      </c>
      <c r="J3385" s="2" t="s">
        <v>230</v>
      </c>
      <c r="K3385" s="2" t="s">
        <v>55</v>
      </c>
      <c r="L3385" s="2" t="s">
        <v>51</v>
      </c>
      <c r="M3385" s="2" t="s">
        <v>73</v>
      </c>
      <c r="N3385" s="3">
        <v>142261.81</v>
      </c>
      <c r="O3385" s="3" t="s">
        <v>57</v>
      </c>
      <c r="P3385" s="4">
        <f>IF(O3385="吨",N3385*1000,IF(O3385="万立方米",N3385*10000,""))</f>
        <v>142261810.0</v>
      </c>
      <c r="Q3385" s="2" t="s">
        <v>58</v>
      </c>
      <c r="R3385" s="2" t="s">
        <v>59</v>
      </c>
      <c r="S3385" s="2" t="s">
        <v>74</v>
      </c>
      <c r="T3385" s="2" t="s">
        <v>75</v>
      </c>
      <c r="U3385" s="4">
        <f>1.5</f>
        <v>1.5</v>
      </c>
      <c r="V3385" s="2" t="s">
        <v>62</v>
      </c>
      <c r="W3385" s="2" t="s">
        <v>76</v>
      </c>
      <c r="X3385" s="2" t="s">
        <v>64</v>
      </c>
      <c r="Y3385" s="2" t="s">
        <v>65</v>
      </c>
      <c r="Z3385" s="2">
        <v>0</v>
      </c>
      <c r="AA3385" s="2"/>
      <c r="AB3385" s="2"/>
      <c r="AC3385" s="4">
        <f>P3385*U3385/1000000</f>
        <v>213.392715</v>
      </c>
      <c r="AD3385" s="4">
        <f>AC3385*(1-Z3385/100)</f>
        <v>213.392715</v>
      </c>
      <c r="AE3385" s="2" t="s">
        <v>66</v>
      </c>
      <c r="AF3385" s="2" t="s">
        <v>67</v>
      </c>
      <c r="AG3385" s="2" t="s">
        <v>68</v>
      </c>
      <c r="AH3385" s="2" t="s">
        <v>69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4095</v>
      </c>
      <c r="B3386" s="2" t="s">
        <v>4093</v>
      </c>
      <c r="C3386" s="2" t="s">
        <v>47</v>
      </c>
      <c r="D3386" s="2" t="s">
        <v>985</v>
      </c>
      <c r="E3386" s="2" t="s">
        <v>227</v>
      </c>
      <c r="F3386" s="2" t="s">
        <v>228</v>
      </c>
      <c r="G3386" s="2" t="s">
        <v>117</v>
      </c>
      <c r="H3386" s="2" t="s">
        <v>323</v>
      </c>
      <c r="I3386" s="2" t="s">
        <v>53</v>
      </c>
      <c r="J3386" s="2" t="s">
        <v>230</v>
      </c>
      <c r="K3386" s="2" t="s">
        <v>55</v>
      </c>
      <c r="L3386" s="2" t="s">
        <v>51</v>
      </c>
      <c r="M3386" s="2" t="s">
        <v>78</v>
      </c>
      <c r="N3386" s="3">
        <v>142261.81</v>
      </c>
      <c r="O3386" s="3" t="s">
        <v>57</v>
      </c>
      <c r="P3386" s="4">
        <f>IF(O3386="吨",N3386*1000,IF(O3386="万立方米",N3386*10000,""))</f>
        <v>142261810.0</v>
      </c>
      <c r="Q3386" s="2" t="s">
        <v>58</v>
      </c>
      <c r="R3386" s="2" t="s">
        <v>59</v>
      </c>
      <c r="S3386" s="2" t="s">
        <v>79</v>
      </c>
      <c r="T3386" s="2" t="s">
        <v>75</v>
      </c>
      <c r="U3386" s="4">
        <f>6.0</f>
        <v>6.0</v>
      </c>
      <c r="V3386" s="2" t="s">
        <v>62</v>
      </c>
      <c r="W3386" s="2" t="s">
        <v>80</v>
      </c>
      <c r="X3386" s="2" t="s">
        <v>64</v>
      </c>
      <c r="Y3386" s="2" t="s">
        <v>65</v>
      </c>
      <c r="Z3386" s="2">
        <v>0</v>
      </c>
      <c r="AA3386" s="2"/>
      <c r="AB3386" s="2"/>
      <c r="AC3386" s="4">
        <f>P3386*U3386/1000000</f>
        <v>853.57086</v>
      </c>
      <c r="AD3386" s="4">
        <f>AC3386*(1-Z3386/100)</f>
        <v>853.57086</v>
      </c>
      <c r="AE3386" s="2" t="s">
        <v>66</v>
      </c>
      <c r="AF3386" s="2" t="s">
        <v>67</v>
      </c>
      <c r="AG3386" s="2" t="s">
        <v>68</v>
      </c>
      <c r="AH3386" s="2" t="s">
        <v>69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4096</v>
      </c>
      <c r="B3387" s="2" t="s">
        <v>4093</v>
      </c>
      <c r="C3387" s="2" t="s">
        <v>47</v>
      </c>
      <c r="D3387" s="2" t="s">
        <v>985</v>
      </c>
      <c r="E3387" s="2" t="s">
        <v>227</v>
      </c>
      <c r="F3387" s="2" t="s">
        <v>228</v>
      </c>
      <c r="G3387" s="2" t="s">
        <v>117</v>
      </c>
      <c r="H3387" s="2" t="s">
        <v>323</v>
      </c>
      <c r="I3387" s="2" t="s">
        <v>53</v>
      </c>
      <c r="J3387" s="2" t="s">
        <v>230</v>
      </c>
      <c r="K3387" s="2" t="s">
        <v>55</v>
      </c>
      <c r="L3387" s="2" t="s">
        <v>51</v>
      </c>
      <c r="M3387" s="2" t="s">
        <v>82</v>
      </c>
      <c r="N3387" s="3">
        <v>142261.81</v>
      </c>
      <c r="O3387" s="3" t="s">
        <v>57</v>
      </c>
      <c r="P3387" s="4">
        <f>IF(O3387="吨",N3387*1000,IF(O3387="万立方米",N3387*10000,""))</f>
        <v>142261810.0</v>
      </c>
      <c r="Q3387" s="2" t="s">
        <v>58</v>
      </c>
      <c r="R3387" s="2" t="s">
        <v>59</v>
      </c>
      <c r="S3387" s="2" t="s">
        <v>83</v>
      </c>
      <c r="T3387" s="2" t="s">
        <v>61</v>
      </c>
      <c r="U3387" s="4">
        <f>0.35</f>
        <v>0.35</v>
      </c>
      <c r="V3387" s="2" t="s">
        <v>62</v>
      </c>
      <c r="W3387" s="2" t="s">
        <v>84</v>
      </c>
      <c r="X3387" s="2" t="s">
        <v>64</v>
      </c>
      <c r="Y3387" s="2" t="s">
        <v>65</v>
      </c>
      <c r="Z3387" s="2">
        <v>0</v>
      </c>
      <c r="AA3387" s="2"/>
      <c r="AB3387" s="2"/>
      <c r="AC3387" s="4">
        <f>P3387*U3387/1000000</f>
        <v>49.7916335</v>
      </c>
      <c r="AD3387" s="4">
        <f>AC3387*(1-Z3387/100)</f>
        <v>49.7916335</v>
      </c>
      <c r="AE3387" s="2" t="s">
        <v>66</v>
      </c>
      <c r="AF3387" s="2" t="s">
        <v>67</v>
      </c>
      <c r="AG3387" s="2" t="s">
        <v>68</v>
      </c>
      <c r="AH3387" s="2" t="s">
        <v>69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4097</v>
      </c>
      <c r="B3388" s="2" t="s">
        <v>4093</v>
      </c>
      <c r="C3388" s="2" t="s">
        <v>47</v>
      </c>
      <c r="D3388" s="2" t="s">
        <v>985</v>
      </c>
      <c r="E3388" s="2" t="s">
        <v>227</v>
      </c>
      <c r="F3388" s="2" t="s">
        <v>228</v>
      </c>
      <c r="G3388" s="2" t="s">
        <v>117</v>
      </c>
      <c r="H3388" s="2" t="s">
        <v>323</v>
      </c>
      <c r="I3388" s="2" t="s">
        <v>53</v>
      </c>
      <c r="J3388" s="2" t="s">
        <v>230</v>
      </c>
      <c r="K3388" s="2" t="s">
        <v>55</v>
      </c>
      <c r="L3388" s="2" t="s">
        <v>51</v>
      </c>
      <c r="M3388" s="2" t="s">
        <v>86</v>
      </c>
      <c r="N3388" s="3">
        <v>142261.81</v>
      </c>
      <c r="O3388" s="3" t="s">
        <v>57</v>
      </c>
      <c r="P3388" s="4">
        <f>IF(O3388="吨",N3388*1000,IF(O3388="万立方米",N3388*10000,""))</f>
        <v>142261810.0</v>
      </c>
      <c r="Q3388" s="2" t="s">
        <v>58</v>
      </c>
      <c r="R3388" s="2" t="s">
        <v>59</v>
      </c>
      <c r="S3388" s="2" t="s">
        <v>87</v>
      </c>
      <c r="T3388" s="2" t="s">
        <v>88</v>
      </c>
      <c r="U3388" s="4">
        <f>0.75</f>
        <v>0.75</v>
      </c>
      <c r="V3388" s="2" t="s">
        <v>62</v>
      </c>
      <c r="W3388" s="2" t="s">
        <v>89</v>
      </c>
      <c r="X3388" s="2" t="s">
        <v>64</v>
      </c>
      <c r="Y3388" s="2" t="s">
        <v>65</v>
      </c>
      <c r="Z3388" s="2">
        <v>0</v>
      </c>
      <c r="AA3388" s="2"/>
      <c r="AB3388" s="2"/>
      <c r="AC3388" s="4">
        <f>P3388*U3388/1000000</f>
        <v>106.6963575</v>
      </c>
      <c r="AD3388" s="4">
        <f>AC3389*(1-AA3388/100)+(AC3388-AC3389)*(1-AB3388/100)</f>
        <v>106.6963575</v>
      </c>
      <c r="AE3388" s="2" t="s">
        <v>66</v>
      </c>
      <c r="AF3388" s="2" t="s">
        <v>67</v>
      </c>
      <c r="AG3388" s="2" t="s">
        <v>68</v>
      </c>
      <c r="AH3388" s="2" t="s">
        <v>69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4098</v>
      </c>
      <c r="B3389" s="2" t="s">
        <v>4093</v>
      </c>
      <c r="C3389" s="2" t="s">
        <v>47</v>
      </c>
      <c r="D3389" s="2" t="s">
        <v>985</v>
      </c>
      <c r="E3389" s="2" t="s">
        <v>227</v>
      </c>
      <c r="F3389" s="2" t="s">
        <v>228</v>
      </c>
      <c r="G3389" s="2" t="s">
        <v>117</v>
      </c>
      <c r="H3389" s="2" t="s">
        <v>323</v>
      </c>
      <c r="I3389" s="2" t="s">
        <v>53</v>
      </c>
      <c r="J3389" s="2" t="s">
        <v>230</v>
      </c>
      <c r="K3389" s="2" t="s">
        <v>55</v>
      </c>
      <c r="L3389" s="2" t="s">
        <v>51</v>
      </c>
      <c r="M3389" s="2" t="s">
        <v>91</v>
      </c>
      <c r="N3389" s="3">
        <v>142261.81</v>
      </c>
      <c r="O3389" s="3" t="s">
        <v>57</v>
      </c>
      <c r="P3389" s="4">
        <f>IF(O3389="吨",N3389*1000,IF(O3389="万立方米",N3389*10000,""))</f>
        <v>142261810.0</v>
      </c>
      <c r="Q3389" s="2" t="s">
        <v>58</v>
      </c>
      <c r="R3389" s="2" t="s">
        <v>59</v>
      </c>
      <c r="S3389" s="2" t="s">
        <v>92</v>
      </c>
      <c r="T3389" s="2" t="s">
        <v>88</v>
      </c>
      <c r="U3389" s="4">
        <f>0.75</f>
        <v>0.75</v>
      </c>
      <c r="V3389" s="2" t="s">
        <v>62</v>
      </c>
      <c r="W3389" s="2" t="s">
        <v>93</v>
      </c>
      <c r="X3389" s="2" t="s">
        <v>64</v>
      </c>
      <c r="Y3389" s="2" t="s">
        <v>65</v>
      </c>
      <c r="Z3389" s="2">
        <v>0</v>
      </c>
      <c r="AA3389" s="2"/>
      <c r="AB3389" s="2"/>
      <c r="AC3389" s="4">
        <f>P3389*U3389/1000000</f>
        <v>106.6963575</v>
      </c>
      <c r="AD3389" s="4">
        <f>AC3389*(1-Z3389/100)</f>
        <v>106.6963575</v>
      </c>
      <c r="AE3389" s="2" t="s">
        <v>66</v>
      </c>
      <c r="AF3389" s="2" t="s">
        <v>67</v>
      </c>
      <c r="AG3389" s="2" t="s">
        <v>68</v>
      </c>
      <c r="AH3389" s="2" t="s">
        <v>69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4099</v>
      </c>
      <c r="B3390" s="2" t="s">
        <v>4093</v>
      </c>
      <c r="C3390" s="2" t="s">
        <v>47</v>
      </c>
      <c r="D3390" s="2" t="s">
        <v>985</v>
      </c>
      <c r="E3390" s="2" t="s">
        <v>227</v>
      </c>
      <c r="F3390" s="2" t="s">
        <v>228</v>
      </c>
      <c r="G3390" s="2" t="s">
        <v>117</v>
      </c>
      <c r="H3390" s="2" t="s">
        <v>323</v>
      </c>
      <c r="I3390" s="2" t="s">
        <v>53</v>
      </c>
      <c r="J3390" s="2" t="s">
        <v>230</v>
      </c>
      <c r="K3390" s="2" t="s">
        <v>55</v>
      </c>
      <c r="L3390" s="2" t="s">
        <v>51</v>
      </c>
      <c r="M3390" s="2" t="s">
        <v>95</v>
      </c>
      <c r="N3390" s="3">
        <v>142261.81</v>
      </c>
      <c r="O3390" s="3" t="s">
        <v>57</v>
      </c>
      <c r="P3390" s="4">
        <f>IF(O3390="吨",N3390*1000,IF(O3390="万立方米",N3390*10000,""))</f>
        <v>142261810.0</v>
      </c>
      <c r="Q3390" s="2" t="s">
        <v>58</v>
      </c>
      <c r="R3390" s="2" t="s">
        <v>59</v>
      </c>
      <c r="S3390" s="2" t="s">
        <v>96</v>
      </c>
      <c r="T3390" s="2" t="s">
        <v>97</v>
      </c>
      <c r="U3390" s="4">
        <f>1.7</f>
        <v>1.7</v>
      </c>
      <c r="V3390" s="2" t="s">
        <v>62</v>
      </c>
      <c r="W3390" s="2" t="s">
        <v>98</v>
      </c>
      <c r="X3390" s="2" t="s">
        <v>64</v>
      </c>
      <c r="Y3390" s="2" t="s">
        <v>65</v>
      </c>
      <c r="Z3390" s="2">
        <v>0</v>
      </c>
      <c r="AA3390" s="2"/>
      <c r="AB3390" s="2"/>
      <c r="AC3390" s="4">
        <f>P3390*U3390/1000000</f>
        <v>241.845077</v>
      </c>
      <c r="AD3390" s="4">
        <f>AC3390*(1-Z3390/100)</f>
        <v>241.845077</v>
      </c>
      <c r="AE3390" s="2" t="s">
        <v>66</v>
      </c>
      <c r="AF3390" s="2" t="s">
        <v>67</v>
      </c>
      <c r="AG3390" s="2" t="s">
        <v>68</v>
      </c>
      <c r="AH3390" s="2" t="s">
        <v>69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4100</v>
      </c>
      <c r="B3391" s="2" t="s">
        <v>4093</v>
      </c>
      <c r="C3391" s="2" t="s">
        <v>47</v>
      </c>
      <c r="D3391" s="2" t="s">
        <v>985</v>
      </c>
      <c r="E3391" s="2" t="s">
        <v>227</v>
      </c>
      <c r="F3391" s="2" t="s">
        <v>228</v>
      </c>
      <c r="G3391" s="2" t="s">
        <v>117</v>
      </c>
      <c r="H3391" s="2" t="s">
        <v>323</v>
      </c>
      <c r="I3391" s="2" t="s">
        <v>53</v>
      </c>
      <c r="J3391" s="2" t="s">
        <v>230</v>
      </c>
      <c r="K3391" s="2" t="s">
        <v>55</v>
      </c>
      <c r="L3391" s="2" t="s">
        <v>51</v>
      </c>
      <c r="M3391" s="2" t="s">
        <v>100</v>
      </c>
      <c r="N3391" s="3">
        <v>142261.81</v>
      </c>
      <c r="O3391" s="3" t="s">
        <v>57</v>
      </c>
      <c r="P3391" s="4">
        <f>IF(O3391="吨",N3391*1000,IF(O3391="万立方米",N3391*10000,""))</f>
        <v>142261810.0</v>
      </c>
      <c r="Q3391" s="2" t="s">
        <v>58</v>
      </c>
      <c r="R3391" s="2" t="s">
        <v>59</v>
      </c>
      <c r="S3391" s="2" t="s">
        <v>101</v>
      </c>
      <c r="T3391" s="2" t="s">
        <v>75</v>
      </c>
      <c r="U3391" s="4">
        <f>0.12</f>
        <v>0.12</v>
      </c>
      <c r="V3391" s="2" t="s">
        <v>62</v>
      </c>
      <c r="W3391" s="2" t="s">
        <v>102</v>
      </c>
      <c r="X3391" s="2" t="s">
        <v>64</v>
      </c>
      <c r="Y3391" s="2" t="s">
        <v>65</v>
      </c>
      <c r="Z3391" s="2">
        <v>0</v>
      </c>
      <c r="AA3391" s="2"/>
      <c r="AB3391" s="2"/>
      <c r="AC3391" s="4">
        <f>P3391*U3391/1000000</f>
        <v>17.0714172</v>
      </c>
      <c r="AD3391" s="4">
        <f>AC3391*(1-Z3391/100)</f>
        <v>17.0714172</v>
      </c>
      <c r="AE3391" s="2" t="s">
        <v>66</v>
      </c>
      <c r="AF3391" s="2" t="s">
        <v>67</v>
      </c>
      <c r="AG3391" s="2" t="s">
        <v>68</v>
      </c>
      <c r="AH3391" s="2" t="s">
        <v>69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4101</v>
      </c>
      <c r="B3392" s="2" t="s">
        <v>4093</v>
      </c>
      <c r="C3392" s="2" t="s">
        <v>47</v>
      </c>
      <c r="D3392" s="2" t="s">
        <v>985</v>
      </c>
      <c r="E3392" s="2" t="s">
        <v>227</v>
      </c>
      <c r="F3392" s="2" t="s">
        <v>228</v>
      </c>
      <c r="G3392" s="2" t="s">
        <v>117</v>
      </c>
      <c r="H3392" s="2" t="s">
        <v>323</v>
      </c>
      <c r="I3392" s="2"/>
      <c r="J3392" s="2"/>
      <c r="K3392" s="2"/>
      <c r="L3392" s="2"/>
      <c r="M3392" s="2" t="s">
        <v>104</v>
      </c>
      <c r="N3392" s="3"/>
      <c r="O3392" s="3"/>
      <c r="P3392" s="4">
        <v>0.0</v>
      </c>
      <c r="Q3392" s="2" t="s">
        <v>105</v>
      </c>
      <c r="R3392" s="2" t="s">
        <v>106</v>
      </c>
      <c r="S3392" s="2" t="s">
        <v>107</v>
      </c>
      <c r="T3392" s="2" t="s">
        <v>108</v>
      </c>
      <c r="U3392" s="4">
        <f>0.0</f>
        <v>0.0</v>
      </c>
      <c r="V3392" s="2" t="s">
        <v>109</v>
      </c>
      <c r="W3392" s="2" t="s">
        <v>110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111</v>
      </c>
      <c r="AH3392" s="2" t="s">
        <v>69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4102</v>
      </c>
      <c r="B3393" s="2" t="s">
        <v>4103</v>
      </c>
      <c r="C3393" s="2" t="s">
        <v>47</v>
      </c>
      <c r="D3393" s="2" t="s">
        <v>1249</v>
      </c>
      <c r="E3393" s="2" t="s">
        <v>346</v>
      </c>
      <c r="F3393" s="2" t="s">
        <v>228</v>
      </c>
      <c r="G3393" s="2" t="s">
        <v>117</v>
      </c>
      <c r="H3393" s="2" t="s">
        <v>433</v>
      </c>
      <c r="I3393" s="2" t="s">
        <v>53</v>
      </c>
      <c r="J3393" s="2" t="s">
        <v>230</v>
      </c>
      <c r="K3393" s="2" t="s">
        <v>55</v>
      </c>
      <c r="L3393" s="2" t="s">
        <v>51</v>
      </c>
      <c r="M3393" s="2" t="s">
        <v>56</v>
      </c>
      <c r="N3393" s="3">
        <v>85865</v>
      </c>
      <c r="O3393" s="3" t="s">
        <v>57</v>
      </c>
      <c r="P3393" s="4">
        <f>IF(O3393="吨",N3393*1000,IF(O3393="万立方米",N3393*10000,""))</f>
        <v>85865000.0</v>
      </c>
      <c r="Q3393" s="2" t="s">
        <v>58</v>
      </c>
      <c r="R3393" s="2" t="s">
        <v>59</v>
      </c>
      <c r="S3393" s="2" t="s">
        <v>60</v>
      </c>
      <c r="T3393" s="2" t="s">
        <v>61</v>
      </c>
      <c r="U3393" s="4">
        <f>0.06</f>
        <v>0.06</v>
      </c>
      <c r="V3393" s="2" t="s">
        <v>62</v>
      </c>
      <c r="W3393" s="2" t="s">
        <v>63</v>
      </c>
      <c r="X3393" s="2" t="s">
        <v>64</v>
      </c>
      <c r="Y3393" s="2" t="s">
        <v>65</v>
      </c>
      <c r="Z3393" s="2">
        <v>0</v>
      </c>
      <c r="AA3393" s="2"/>
      <c r="AB3393" s="2"/>
      <c r="AC3393" s="4">
        <f>P3393*U3393/1000000</f>
        <v>5.1519</v>
      </c>
      <c r="AD3393" s="4">
        <f>AC3393*(1-Z3393/100)</f>
        <v>5.1519</v>
      </c>
      <c r="AE3393" s="2" t="s">
        <v>66</v>
      </c>
      <c r="AF3393" s="2" t="s">
        <v>67</v>
      </c>
      <c r="AG3393" s="2" t="s">
        <v>68</v>
      </c>
      <c r="AH3393" s="2" t="s">
        <v>69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4104</v>
      </c>
      <c r="B3394" s="2" t="s">
        <v>4103</v>
      </c>
      <c r="C3394" s="2" t="s">
        <v>47</v>
      </c>
      <c r="D3394" s="2" t="s">
        <v>1249</v>
      </c>
      <c r="E3394" s="2" t="s">
        <v>346</v>
      </c>
      <c r="F3394" s="2" t="s">
        <v>228</v>
      </c>
      <c r="G3394" s="2" t="s">
        <v>117</v>
      </c>
      <c r="H3394" s="2" t="s">
        <v>433</v>
      </c>
      <c r="I3394" s="2" t="s">
        <v>53</v>
      </c>
      <c r="J3394" s="2" t="s">
        <v>230</v>
      </c>
      <c r="K3394" s="2" t="s">
        <v>55</v>
      </c>
      <c r="L3394" s="2" t="s">
        <v>51</v>
      </c>
      <c r="M3394" s="2" t="s">
        <v>73</v>
      </c>
      <c r="N3394" s="3">
        <v>85865</v>
      </c>
      <c r="O3394" s="3" t="s">
        <v>57</v>
      </c>
      <c r="P3394" s="4">
        <f>IF(O3394="吨",N3394*1000,IF(O3394="万立方米",N3394*10000,""))</f>
        <v>85865000.0</v>
      </c>
      <c r="Q3394" s="2" t="s">
        <v>58</v>
      </c>
      <c r="R3394" s="2" t="s">
        <v>59</v>
      </c>
      <c r="S3394" s="2" t="s">
        <v>74</v>
      </c>
      <c r="T3394" s="2" t="s">
        <v>75</v>
      </c>
      <c r="U3394" s="4">
        <f>1.5</f>
        <v>1.5</v>
      </c>
      <c r="V3394" s="2" t="s">
        <v>62</v>
      </c>
      <c r="W3394" s="2" t="s">
        <v>76</v>
      </c>
      <c r="X3394" s="2" t="s">
        <v>64</v>
      </c>
      <c r="Y3394" s="2" t="s">
        <v>65</v>
      </c>
      <c r="Z3394" s="2">
        <v>0</v>
      </c>
      <c r="AA3394" s="2"/>
      <c r="AB3394" s="2"/>
      <c r="AC3394" s="4">
        <f>P3394*U3394/1000000</f>
        <v>128.7975</v>
      </c>
      <c r="AD3394" s="4">
        <f>AC3394*(1-Z3394/100)</f>
        <v>128.7975</v>
      </c>
      <c r="AE3394" s="2" t="s">
        <v>66</v>
      </c>
      <c r="AF3394" s="2" t="s">
        <v>67</v>
      </c>
      <c r="AG3394" s="2" t="s">
        <v>68</v>
      </c>
      <c r="AH3394" s="2" t="s">
        <v>69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4105</v>
      </c>
      <c r="B3395" s="2" t="s">
        <v>4103</v>
      </c>
      <c r="C3395" s="2" t="s">
        <v>47</v>
      </c>
      <c r="D3395" s="2" t="s">
        <v>1249</v>
      </c>
      <c r="E3395" s="2" t="s">
        <v>346</v>
      </c>
      <c r="F3395" s="2" t="s">
        <v>228</v>
      </c>
      <c r="G3395" s="2" t="s">
        <v>117</v>
      </c>
      <c r="H3395" s="2" t="s">
        <v>433</v>
      </c>
      <c r="I3395" s="2" t="s">
        <v>53</v>
      </c>
      <c r="J3395" s="2" t="s">
        <v>230</v>
      </c>
      <c r="K3395" s="2" t="s">
        <v>55</v>
      </c>
      <c r="L3395" s="2" t="s">
        <v>51</v>
      </c>
      <c r="M3395" s="2" t="s">
        <v>78</v>
      </c>
      <c r="N3395" s="3">
        <v>85865</v>
      </c>
      <c r="O3395" s="3" t="s">
        <v>57</v>
      </c>
      <c r="P3395" s="4">
        <f>IF(O3395="吨",N3395*1000,IF(O3395="万立方米",N3395*10000,""))</f>
        <v>85865000.0</v>
      </c>
      <c r="Q3395" s="2" t="s">
        <v>58</v>
      </c>
      <c r="R3395" s="2" t="s">
        <v>59</v>
      </c>
      <c r="S3395" s="2" t="s">
        <v>79</v>
      </c>
      <c r="T3395" s="2" t="s">
        <v>75</v>
      </c>
      <c r="U3395" s="4">
        <f>6.0</f>
        <v>6.0</v>
      </c>
      <c r="V3395" s="2" t="s">
        <v>62</v>
      </c>
      <c r="W3395" s="2" t="s">
        <v>80</v>
      </c>
      <c r="X3395" s="2" t="s">
        <v>64</v>
      </c>
      <c r="Y3395" s="2" t="s">
        <v>65</v>
      </c>
      <c r="Z3395" s="2">
        <v>0</v>
      </c>
      <c r="AA3395" s="2"/>
      <c r="AB3395" s="2"/>
      <c r="AC3395" s="4">
        <f>P3395*U3395/1000000</f>
        <v>515.19</v>
      </c>
      <c r="AD3395" s="4">
        <f>AC3395*(1-Z3395/100)</f>
        <v>515.19</v>
      </c>
      <c r="AE3395" s="2" t="s">
        <v>66</v>
      </c>
      <c r="AF3395" s="2" t="s">
        <v>67</v>
      </c>
      <c r="AG3395" s="2" t="s">
        <v>68</v>
      </c>
      <c r="AH3395" s="2" t="s">
        <v>69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4106</v>
      </c>
      <c r="B3396" s="2" t="s">
        <v>4103</v>
      </c>
      <c r="C3396" s="2" t="s">
        <v>47</v>
      </c>
      <c r="D3396" s="2" t="s">
        <v>1249</v>
      </c>
      <c r="E3396" s="2" t="s">
        <v>346</v>
      </c>
      <c r="F3396" s="2" t="s">
        <v>228</v>
      </c>
      <c r="G3396" s="2" t="s">
        <v>117</v>
      </c>
      <c r="H3396" s="2" t="s">
        <v>433</v>
      </c>
      <c r="I3396" s="2" t="s">
        <v>53</v>
      </c>
      <c r="J3396" s="2" t="s">
        <v>230</v>
      </c>
      <c r="K3396" s="2" t="s">
        <v>55</v>
      </c>
      <c r="L3396" s="2" t="s">
        <v>51</v>
      </c>
      <c r="M3396" s="2" t="s">
        <v>82</v>
      </c>
      <c r="N3396" s="3">
        <v>85865</v>
      </c>
      <c r="O3396" s="3" t="s">
        <v>57</v>
      </c>
      <c r="P3396" s="4">
        <f>IF(O3396="吨",N3396*1000,IF(O3396="万立方米",N3396*10000,""))</f>
        <v>85865000.0</v>
      </c>
      <c r="Q3396" s="2" t="s">
        <v>58</v>
      </c>
      <c r="R3396" s="2" t="s">
        <v>59</v>
      </c>
      <c r="S3396" s="2" t="s">
        <v>83</v>
      </c>
      <c r="T3396" s="2" t="s">
        <v>61</v>
      </c>
      <c r="U3396" s="4">
        <f>0.35</f>
        <v>0.35</v>
      </c>
      <c r="V3396" s="2" t="s">
        <v>62</v>
      </c>
      <c r="W3396" s="2" t="s">
        <v>84</v>
      </c>
      <c r="X3396" s="2" t="s">
        <v>64</v>
      </c>
      <c r="Y3396" s="2" t="s">
        <v>65</v>
      </c>
      <c r="Z3396" s="2">
        <v>0</v>
      </c>
      <c r="AA3396" s="2"/>
      <c r="AB3396" s="2"/>
      <c r="AC3396" s="4">
        <f>P3396*U3396/1000000</f>
        <v>30.052749999999996</v>
      </c>
      <c r="AD3396" s="4">
        <f>AC3396*(1-Z3396/100)</f>
        <v>30.052749999999996</v>
      </c>
      <c r="AE3396" s="2" t="s">
        <v>66</v>
      </c>
      <c r="AF3396" s="2" t="s">
        <v>67</v>
      </c>
      <c r="AG3396" s="2" t="s">
        <v>68</v>
      </c>
      <c r="AH3396" s="2" t="s">
        <v>69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4107</v>
      </c>
      <c r="B3397" s="2" t="s">
        <v>4103</v>
      </c>
      <c r="C3397" s="2" t="s">
        <v>47</v>
      </c>
      <c r="D3397" s="2" t="s">
        <v>1249</v>
      </c>
      <c r="E3397" s="2" t="s">
        <v>346</v>
      </c>
      <c r="F3397" s="2" t="s">
        <v>228</v>
      </c>
      <c r="G3397" s="2" t="s">
        <v>117</v>
      </c>
      <c r="H3397" s="2" t="s">
        <v>433</v>
      </c>
      <c r="I3397" s="2" t="s">
        <v>53</v>
      </c>
      <c r="J3397" s="2" t="s">
        <v>230</v>
      </c>
      <c r="K3397" s="2" t="s">
        <v>55</v>
      </c>
      <c r="L3397" s="2" t="s">
        <v>51</v>
      </c>
      <c r="M3397" s="2" t="s">
        <v>86</v>
      </c>
      <c r="N3397" s="3">
        <v>85865</v>
      </c>
      <c r="O3397" s="3" t="s">
        <v>57</v>
      </c>
      <c r="P3397" s="4">
        <f>IF(O3397="吨",N3397*1000,IF(O3397="万立方米",N3397*10000,""))</f>
        <v>85865000.0</v>
      </c>
      <c r="Q3397" s="2" t="s">
        <v>58</v>
      </c>
      <c r="R3397" s="2" t="s">
        <v>59</v>
      </c>
      <c r="S3397" s="2" t="s">
        <v>87</v>
      </c>
      <c r="T3397" s="2" t="s">
        <v>88</v>
      </c>
      <c r="U3397" s="4">
        <f>0.75</f>
        <v>0.75</v>
      </c>
      <c r="V3397" s="2" t="s">
        <v>62</v>
      </c>
      <c r="W3397" s="2" t="s">
        <v>89</v>
      </c>
      <c r="X3397" s="2" t="s">
        <v>64</v>
      </c>
      <c r="Y3397" s="2" t="s">
        <v>65</v>
      </c>
      <c r="Z3397" s="2">
        <v>0</v>
      </c>
      <c r="AA3397" s="2"/>
      <c r="AB3397" s="2"/>
      <c r="AC3397" s="4">
        <f>P3397*U3397/1000000</f>
        <v>64.39875</v>
      </c>
      <c r="AD3397" s="4">
        <f>AC3398*(1-AA3397/100)+(AC3397-AC3398)*(1-AB3397/100)</f>
        <v>64.39875</v>
      </c>
      <c r="AE3397" s="2" t="s">
        <v>66</v>
      </c>
      <c r="AF3397" s="2" t="s">
        <v>67</v>
      </c>
      <c r="AG3397" s="2" t="s">
        <v>68</v>
      </c>
      <c r="AH3397" s="2" t="s">
        <v>69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4108</v>
      </c>
      <c r="B3398" s="2" t="s">
        <v>4103</v>
      </c>
      <c r="C3398" s="2" t="s">
        <v>47</v>
      </c>
      <c r="D3398" s="2" t="s">
        <v>1249</v>
      </c>
      <c r="E3398" s="2" t="s">
        <v>346</v>
      </c>
      <c r="F3398" s="2" t="s">
        <v>228</v>
      </c>
      <c r="G3398" s="2" t="s">
        <v>117</v>
      </c>
      <c r="H3398" s="2" t="s">
        <v>433</v>
      </c>
      <c r="I3398" s="2" t="s">
        <v>53</v>
      </c>
      <c r="J3398" s="2" t="s">
        <v>230</v>
      </c>
      <c r="K3398" s="2" t="s">
        <v>55</v>
      </c>
      <c r="L3398" s="2" t="s">
        <v>51</v>
      </c>
      <c r="M3398" s="2" t="s">
        <v>91</v>
      </c>
      <c r="N3398" s="3">
        <v>85865</v>
      </c>
      <c r="O3398" s="3" t="s">
        <v>57</v>
      </c>
      <c r="P3398" s="4">
        <f>IF(O3398="吨",N3398*1000,IF(O3398="万立方米",N3398*10000,""))</f>
        <v>85865000.0</v>
      </c>
      <c r="Q3398" s="2" t="s">
        <v>58</v>
      </c>
      <c r="R3398" s="2" t="s">
        <v>59</v>
      </c>
      <c r="S3398" s="2" t="s">
        <v>92</v>
      </c>
      <c r="T3398" s="2" t="s">
        <v>88</v>
      </c>
      <c r="U3398" s="4">
        <f>0.75</f>
        <v>0.75</v>
      </c>
      <c r="V3398" s="2" t="s">
        <v>62</v>
      </c>
      <c r="W3398" s="2" t="s">
        <v>93</v>
      </c>
      <c r="X3398" s="2" t="s">
        <v>64</v>
      </c>
      <c r="Y3398" s="2" t="s">
        <v>65</v>
      </c>
      <c r="Z3398" s="2">
        <v>0</v>
      </c>
      <c r="AA3398" s="2"/>
      <c r="AB3398" s="2"/>
      <c r="AC3398" s="4">
        <f>P3398*U3398/1000000</f>
        <v>64.39875</v>
      </c>
      <c r="AD3398" s="4">
        <f>AC3398*(1-Z3398/100)</f>
        <v>64.39875</v>
      </c>
      <c r="AE3398" s="2" t="s">
        <v>66</v>
      </c>
      <c r="AF3398" s="2" t="s">
        <v>67</v>
      </c>
      <c r="AG3398" s="2" t="s">
        <v>68</v>
      </c>
      <c r="AH3398" s="2" t="s">
        <v>69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4109</v>
      </c>
      <c r="B3399" s="2" t="s">
        <v>4103</v>
      </c>
      <c r="C3399" s="2" t="s">
        <v>47</v>
      </c>
      <c r="D3399" s="2" t="s">
        <v>1249</v>
      </c>
      <c r="E3399" s="2" t="s">
        <v>346</v>
      </c>
      <c r="F3399" s="2" t="s">
        <v>228</v>
      </c>
      <c r="G3399" s="2" t="s">
        <v>117</v>
      </c>
      <c r="H3399" s="2" t="s">
        <v>433</v>
      </c>
      <c r="I3399" s="2" t="s">
        <v>53</v>
      </c>
      <c r="J3399" s="2" t="s">
        <v>230</v>
      </c>
      <c r="K3399" s="2" t="s">
        <v>55</v>
      </c>
      <c r="L3399" s="2" t="s">
        <v>51</v>
      </c>
      <c r="M3399" s="2" t="s">
        <v>95</v>
      </c>
      <c r="N3399" s="3">
        <v>85865</v>
      </c>
      <c r="O3399" s="3" t="s">
        <v>57</v>
      </c>
      <c r="P3399" s="4">
        <f>IF(O3399="吨",N3399*1000,IF(O3399="万立方米",N3399*10000,""))</f>
        <v>85865000.0</v>
      </c>
      <c r="Q3399" s="2" t="s">
        <v>58</v>
      </c>
      <c r="R3399" s="2" t="s">
        <v>59</v>
      </c>
      <c r="S3399" s="2" t="s">
        <v>96</v>
      </c>
      <c r="T3399" s="2" t="s">
        <v>97</v>
      </c>
      <c r="U3399" s="4">
        <f>1.7</f>
        <v>1.7</v>
      </c>
      <c r="V3399" s="2" t="s">
        <v>62</v>
      </c>
      <c r="W3399" s="2" t="s">
        <v>98</v>
      </c>
      <c r="X3399" s="2" t="s">
        <v>64</v>
      </c>
      <c r="Y3399" s="2" t="s">
        <v>65</v>
      </c>
      <c r="Z3399" s="2">
        <v>0</v>
      </c>
      <c r="AA3399" s="2"/>
      <c r="AB3399" s="2"/>
      <c r="AC3399" s="4">
        <f>P3399*U3399/1000000</f>
        <v>145.9705</v>
      </c>
      <c r="AD3399" s="4">
        <f>AC3399*(1-Z3399/100)</f>
        <v>145.9705</v>
      </c>
      <c r="AE3399" s="2" t="s">
        <v>66</v>
      </c>
      <c r="AF3399" s="2" t="s">
        <v>67</v>
      </c>
      <c r="AG3399" s="2" t="s">
        <v>68</v>
      </c>
      <c r="AH3399" s="2" t="s">
        <v>69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4110</v>
      </c>
      <c r="B3400" s="2" t="s">
        <v>4103</v>
      </c>
      <c r="C3400" s="2" t="s">
        <v>47</v>
      </c>
      <c r="D3400" s="2" t="s">
        <v>1249</v>
      </c>
      <c r="E3400" s="2" t="s">
        <v>346</v>
      </c>
      <c r="F3400" s="2" t="s">
        <v>228</v>
      </c>
      <c r="G3400" s="2" t="s">
        <v>117</v>
      </c>
      <c r="H3400" s="2" t="s">
        <v>433</v>
      </c>
      <c r="I3400" s="2" t="s">
        <v>53</v>
      </c>
      <c r="J3400" s="2" t="s">
        <v>230</v>
      </c>
      <c r="K3400" s="2" t="s">
        <v>55</v>
      </c>
      <c r="L3400" s="2" t="s">
        <v>51</v>
      </c>
      <c r="M3400" s="2" t="s">
        <v>100</v>
      </c>
      <c r="N3400" s="3">
        <v>85865</v>
      </c>
      <c r="O3400" s="3" t="s">
        <v>57</v>
      </c>
      <c r="P3400" s="4">
        <f>IF(O3400="吨",N3400*1000,IF(O3400="万立方米",N3400*10000,""))</f>
        <v>85865000.0</v>
      </c>
      <c r="Q3400" s="2" t="s">
        <v>58</v>
      </c>
      <c r="R3400" s="2" t="s">
        <v>59</v>
      </c>
      <c r="S3400" s="2" t="s">
        <v>101</v>
      </c>
      <c r="T3400" s="2" t="s">
        <v>75</v>
      </c>
      <c r="U3400" s="4">
        <f>0.12</f>
        <v>0.12</v>
      </c>
      <c r="V3400" s="2" t="s">
        <v>62</v>
      </c>
      <c r="W3400" s="2" t="s">
        <v>102</v>
      </c>
      <c r="X3400" s="2" t="s">
        <v>64</v>
      </c>
      <c r="Y3400" s="2" t="s">
        <v>65</v>
      </c>
      <c r="Z3400" s="2">
        <v>0</v>
      </c>
      <c r="AA3400" s="2"/>
      <c r="AB3400" s="2"/>
      <c r="AC3400" s="4">
        <f>P3400*U3400/1000000</f>
        <v>10.3038</v>
      </c>
      <c r="AD3400" s="4">
        <f>AC3400*(1-Z3400/100)</f>
        <v>10.3038</v>
      </c>
      <c r="AE3400" s="2" t="s">
        <v>66</v>
      </c>
      <c r="AF3400" s="2" t="s">
        <v>67</v>
      </c>
      <c r="AG3400" s="2" t="s">
        <v>68</v>
      </c>
      <c r="AH3400" s="2" t="s">
        <v>69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4111</v>
      </c>
      <c r="B3401" s="2" t="s">
        <v>4103</v>
      </c>
      <c r="C3401" s="2" t="s">
        <v>47</v>
      </c>
      <c r="D3401" s="2" t="s">
        <v>1249</v>
      </c>
      <c r="E3401" s="2" t="s">
        <v>346</v>
      </c>
      <c r="F3401" s="2" t="s">
        <v>228</v>
      </c>
      <c r="G3401" s="2" t="s">
        <v>117</v>
      </c>
      <c r="H3401" s="2" t="s">
        <v>433</v>
      </c>
      <c r="I3401" s="2"/>
      <c r="J3401" s="2"/>
      <c r="K3401" s="2" t="s">
        <v>147</v>
      </c>
      <c r="L3401" s="2" t="s">
        <v>148</v>
      </c>
      <c r="M3401" s="2" t="s">
        <v>104</v>
      </c>
      <c r="N3401" s="3"/>
      <c r="O3401" s="3"/>
      <c r="P3401" s="2"/>
      <c r="Q3401" s="2" t="s">
        <v>105</v>
      </c>
      <c r="R3401" s="2" t="s">
        <v>106</v>
      </c>
      <c r="S3401" s="2" t="s">
        <v>107</v>
      </c>
      <c r="T3401" s="2" t="s">
        <v>108</v>
      </c>
      <c r="U3401" s="2"/>
      <c r="V3401" s="2" t="s">
        <v>109</v>
      </c>
      <c r="W3401" s="2" t="s">
        <v>110</v>
      </c>
      <c r="X3401" s="2"/>
      <c r="Y3401" s="2" t="s">
        <v>65</v>
      </c>
      <c r="Z3401" s="2">
        <v>0</v>
      </c>
      <c r="AA3401" s="2"/>
      <c r="AB3401" s="2"/>
      <c r="AC3401" s="2"/>
      <c r="AD3401" s="2"/>
      <c r="AE3401" s="2" t="s">
        <v>123</v>
      </c>
      <c r="AF3401" s="2" t="s">
        <v>222</v>
      </c>
      <c r="AG3401" s="2" t="s">
        <v>223</v>
      </c>
      <c r="AH3401" s="2" t="s">
        <v>69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4112</v>
      </c>
      <c r="B3402" s="2" t="s">
        <v>4113</v>
      </c>
      <c r="C3402" s="2" t="s">
        <v>47</v>
      </c>
      <c r="D3402" s="2" t="s">
        <v>411</v>
      </c>
      <c r="E3402" s="2" t="s">
        <v>412</v>
      </c>
      <c r="F3402" s="2" t="s">
        <v>228</v>
      </c>
      <c r="G3402" s="2" t="s">
        <v>117</v>
      </c>
      <c r="H3402" s="2" t="s">
        <v>243</v>
      </c>
      <c r="I3402" s="2" t="s">
        <v>53</v>
      </c>
      <c r="J3402" s="2" t="s">
        <v>230</v>
      </c>
      <c r="K3402" s="2" t="s">
        <v>55</v>
      </c>
      <c r="L3402" s="2" t="s">
        <v>51</v>
      </c>
      <c r="M3402" s="2" t="s">
        <v>56</v>
      </c>
      <c r="N3402" s="3">
        <v>70994.28</v>
      </c>
      <c r="O3402" s="3" t="s">
        <v>57</v>
      </c>
      <c r="P3402" s="4">
        <f>IF(O3402="吨",N3402*1000,IF(O3402="万立方米",N3402*10000,""))</f>
        <v>70994280.0</v>
      </c>
      <c r="Q3402" s="2" t="s">
        <v>58</v>
      </c>
      <c r="R3402" s="2" t="s">
        <v>59</v>
      </c>
      <c r="S3402" s="2" t="s">
        <v>60</v>
      </c>
      <c r="T3402" s="2" t="s">
        <v>61</v>
      </c>
      <c r="U3402" s="4">
        <f>0.06</f>
        <v>0.06</v>
      </c>
      <c r="V3402" s="2" t="s">
        <v>62</v>
      </c>
      <c r="W3402" s="2" t="s">
        <v>63</v>
      </c>
      <c r="X3402" s="2" t="s">
        <v>64</v>
      </c>
      <c r="Y3402" s="2" t="s">
        <v>65</v>
      </c>
      <c r="Z3402" s="2">
        <v>0</v>
      </c>
      <c r="AA3402" s="2"/>
      <c r="AB3402" s="2"/>
      <c r="AC3402" s="4">
        <f>P3402*U3402/1000000</f>
        <v>4.2596568</v>
      </c>
      <c r="AD3402" s="4">
        <f>AC3402*(1-Z3402/100)</f>
        <v>4.2596568</v>
      </c>
      <c r="AE3402" s="2" t="s">
        <v>66</v>
      </c>
      <c r="AF3402" s="2" t="s">
        <v>67</v>
      </c>
      <c r="AG3402" s="2" t="s">
        <v>68</v>
      </c>
      <c r="AH3402" s="2" t="s">
        <v>69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4114</v>
      </c>
      <c r="B3403" s="2" t="s">
        <v>4113</v>
      </c>
      <c r="C3403" s="2" t="s">
        <v>47</v>
      </c>
      <c r="D3403" s="2" t="s">
        <v>411</v>
      </c>
      <c r="E3403" s="2" t="s">
        <v>412</v>
      </c>
      <c r="F3403" s="2" t="s">
        <v>228</v>
      </c>
      <c r="G3403" s="2" t="s">
        <v>117</v>
      </c>
      <c r="H3403" s="2" t="s">
        <v>243</v>
      </c>
      <c r="I3403" s="2" t="s">
        <v>53</v>
      </c>
      <c r="J3403" s="2" t="s">
        <v>230</v>
      </c>
      <c r="K3403" s="2" t="s">
        <v>55</v>
      </c>
      <c r="L3403" s="2" t="s">
        <v>51</v>
      </c>
      <c r="M3403" s="2" t="s">
        <v>73</v>
      </c>
      <c r="N3403" s="3">
        <v>70994.28</v>
      </c>
      <c r="O3403" s="3" t="s">
        <v>57</v>
      </c>
      <c r="P3403" s="4">
        <f>IF(O3403="吨",N3403*1000,IF(O3403="万立方米",N3403*10000,""))</f>
        <v>70994280.0</v>
      </c>
      <c r="Q3403" s="2" t="s">
        <v>58</v>
      </c>
      <c r="R3403" s="2" t="s">
        <v>59</v>
      </c>
      <c r="S3403" s="2" t="s">
        <v>74</v>
      </c>
      <c r="T3403" s="2" t="s">
        <v>75</v>
      </c>
      <c r="U3403" s="4">
        <f>1.5</f>
        <v>1.5</v>
      </c>
      <c r="V3403" s="2" t="s">
        <v>62</v>
      </c>
      <c r="W3403" s="2" t="s">
        <v>76</v>
      </c>
      <c r="X3403" s="2" t="s">
        <v>64</v>
      </c>
      <c r="Y3403" s="2" t="s">
        <v>65</v>
      </c>
      <c r="Z3403" s="2">
        <v>0</v>
      </c>
      <c r="AA3403" s="2"/>
      <c r="AB3403" s="2"/>
      <c r="AC3403" s="4">
        <f>P3403*U3403/1000000</f>
        <v>106.49142</v>
      </c>
      <c r="AD3403" s="4">
        <f>AC3403*(1-Z3403/100)</f>
        <v>106.49142</v>
      </c>
      <c r="AE3403" s="2" t="s">
        <v>66</v>
      </c>
      <c r="AF3403" s="2" t="s">
        <v>67</v>
      </c>
      <c r="AG3403" s="2" t="s">
        <v>68</v>
      </c>
      <c r="AH3403" s="2" t="s">
        <v>69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4115</v>
      </c>
      <c r="B3404" s="2" t="s">
        <v>4113</v>
      </c>
      <c r="C3404" s="2" t="s">
        <v>47</v>
      </c>
      <c r="D3404" s="2" t="s">
        <v>411</v>
      </c>
      <c r="E3404" s="2" t="s">
        <v>412</v>
      </c>
      <c r="F3404" s="2" t="s">
        <v>228</v>
      </c>
      <c r="G3404" s="2" t="s">
        <v>117</v>
      </c>
      <c r="H3404" s="2" t="s">
        <v>243</v>
      </c>
      <c r="I3404" s="2" t="s">
        <v>53</v>
      </c>
      <c r="J3404" s="2" t="s">
        <v>230</v>
      </c>
      <c r="K3404" s="2" t="s">
        <v>55</v>
      </c>
      <c r="L3404" s="2" t="s">
        <v>51</v>
      </c>
      <c r="M3404" s="2" t="s">
        <v>78</v>
      </c>
      <c r="N3404" s="3">
        <v>70994.28</v>
      </c>
      <c r="O3404" s="3" t="s">
        <v>57</v>
      </c>
      <c r="P3404" s="4">
        <f>IF(O3404="吨",N3404*1000,IF(O3404="万立方米",N3404*10000,""))</f>
        <v>70994280.0</v>
      </c>
      <c r="Q3404" s="2" t="s">
        <v>58</v>
      </c>
      <c r="R3404" s="2" t="s">
        <v>59</v>
      </c>
      <c r="S3404" s="2" t="s">
        <v>79</v>
      </c>
      <c r="T3404" s="2" t="s">
        <v>75</v>
      </c>
      <c r="U3404" s="4">
        <f>6.0</f>
        <v>6.0</v>
      </c>
      <c r="V3404" s="2" t="s">
        <v>62</v>
      </c>
      <c r="W3404" s="2" t="s">
        <v>80</v>
      </c>
      <c r="X3404" s="2" t="s">
        <v>64</v>
      </c>
      <c r="Y3404" s="2" t="s">
        <v>65</v>
      </c>
      <c r="Z3404" s="2">
        <v>0</v>
      </c>
      <c r="AA3404" s="2"/>
      <c r="AB3404" s="2"/>
      <c r="AC3404" s="4">
        <f>P3404*U3404/1000000</f>
        <v>425.96568</v>
      </c>
      <c r="AD3404" s="4">
        <f>AC3404*(1-Z3404/100)</f>
        <v>425.96568</v>
      </c>
      <c r="AE3404" s="2" t="s">
        <v>66</v>
      </c>
      <c r="AF3404" s="2" t="s">
        <v>67</v>
      </c>
      <c r="AG3404" s="2" t="s">
        <v>68</v>
      </c>
      <c r="AH3404" s="2" t="s">
        <v>69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4116</v>
      </c>
      <c r="B3405" s="2" t="s">
        <v>4113</v>
      </c>
      <c r="C3405" s="2" t="s">
        <v>47</v>
      </c>
      <c r="D3405" s="2" t="s">
        <v>411</v>
      </c>
      <c r="E3405" s="2" t="s">
        <v>412</v>
      </c>
      <c r="F3405" s="2" t="s">
        <v>228</v>
      </c>
      <c r="G3405" s="2" t="s">
        <v>117</v>
      </c>
      <c r="H3405" s="2" t="s">
        <v>243</v>
      </c>
      <c r="I3405" s="2" t="s">
        <v>53</v>
      </c>
      <c r="J3405" s="2" t="s">
        <v>230</v>
      </c>
      <c r="K3405" s="2" t="s">
        <v>55</v>
      </c>
      <c r="L3405" s="2" t="s">
        <v>51</v>
      </c>
      <c r="M3405" s="2" t="s">
        <v>82</v>
      </c>
      <c r="N3405" s="3">
        <v>70994.28</v>
      </c>
      <c r="O3405" s="3" t="s">
        <v>57</v>
      </c>
      <c r="P3405" s="4">
        <f>IF(O3405="吨",N3405*1000,IF(O3405="万立方米",N3405*10000,""))</f>
        <v>70994280.0</v>
      </c>
      <c r="Q3405" s="2" t="s">
        <v>58</v>
      </c>
      <c r="R3405" s="2" t="s">
        <v>59</v>
      </c>
      <c r="S3405" s="2" t="s">
        <v>83</v>
      </c>
      <c r="T3405" s="2" t="s">
        <v>61</v>
      </c>
      <c r="U3405" s="4">
        <f>0.35</f>
        <v>0.35</v>
      </c>
      <c r="V3405" s="2" t="s">
        <v>62</v>
      </c>
      <c r="W3405" s="2" t="s">
        <v>84</v>
      </c>
      <c r="X3405" s="2" t="s">
        <v>64</v>
      </c>
      <c r="Y3405" s="2" t="s">
        <v>65</v>
      </c>
      <c r="Z3405" s="2">
        <v>0</v>
      </c>
      <c r="AA3405" s="2"/>
      <c r="AB3405" s="2"/>
      <c r="AC3405" s="4">
        <f>P3405*U3405/1000000</f>
        <v>24.847998</v>
      </c>
      <c r="AD3405" s="4">
        <f>AC3405*(1-Z3405/100)</f>
        <v>24.847998</v>
      </c>
      <c r="AE3405" s="2" t="s">
        <v>66</v>
      </c>
      <c r="AF3405" s="2" t="s">
        <v>67</v>
      </c>
      <c r="AG3405" s="2" t="s">
        <v>68</v>
      </c>
      <c r="AH3405" s="2" t="s">
        <v>69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4117</v>
      </c>
      <c r="B3406" s="2" t="s">
        <v>4113</v>
      </c>
      <c r="C3406" s="2" t="s">
        <v>47</v>
      </c>
      <c r="D3406" s="2" t="s">
        <v>411</v>
      </c>
      <c r="E3406" s="2" t="s">
        <v>412</v>
      </c>
      <c r="F3406" s="2" t="s">
        <v>228</v>
      </c>
      <c r="G3406" s="2" t="s">
        <v>117</v>
      </c>
      <c r="H3406" s="2" t="s">
        <v>243</v>
      </c>
      <c r="I3406" s="2" t="s">
        <v>53</v>
      </c>
      <c r="J3406" s="2" t="s">
        <v>230</v>
      </c>
      <c r="K3406" s="2" t="s">
        <v>55</v>
      </c>
      <c r="L3406" s="2" t="s">
        <v>51</v>
      </c>
      <c r="M3406" s="2" t="s">
        <v>86</v>
      </c>
      <c r="N3406" s="3">
        <v>70994.28</v>
      </c>
      <c r="O3406" s="3" t="s">
        <v>57</v>
      </c>
      <c r="P3406" s="4">
        <f>IF(O3406="吨",N3406*1000,IF(O3406="万立方米",N3406*10000,""))</f>
        <v>70994280.0</v>
      </c>
      <c r="Q3406" s="2" t="s">
        <v>58</v>
      </c>
      <c r="R3406" s="2" t="s">
        <v>59</v>
      </c>
      <c r="S3406" s="2" t="s">
        <v>87</v>
      </c>
      <c r="T3406" s="2" t="s">
        <v>88</v>
      </c>
      <c r="U3406" s="4">
        <f>0.75</f>
        <v>0.75</v>
      </c>
      <c r="V3406" s="2" t="s">
        <v>62</v>
      </c>
      <c r="W3406" s="2" t="s">
        <v>89</v>
      </c>
      <c r="X3406" s="2" t="s">
        <v>64</v>
      </c>
      <c r="Y3406" s="2" t="s">
        <v>65</v>
      </c>
      <c r="Z3406" s="2">
        <v>0</v>
      </c>
      <c r="AA3406" s="2"/>
      <c r="AB3406" s="2"/>
      <c r="AC3406" s="4">
        <f>P3406*U3406/1000000</f>
        <v>53.24571</v>
      </c>
      <c r="AD3406" s="4">
        <f>AC3407*(1-AA3406/100)+(AC3406-AC3407)*(1-AB3406/100)</f>
        <v>53.24571</v>
      </c>
      <c r="AE3406" s="2" t="s">
        <v>66</v>
      </c>
      <c r="AF3406" s="2" t="s">
        <v>67</v>
      </c>
      <c r="AG3406" s="2" t="s">
        <v>68</v>
      </c>
      <c r="AH3406" s="2" t="s">
        <v>69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4118</v>
      </c>
      <c r="B3407" s="2" t="s">
        <v>4113</v>
      </c>
      <c r="C3407" s="2" t="s">
        <v>47</v>
      </c>
      <c r="D3407" s="2" t="s">
        <v>411</v>
      </c>
      <c r="E3407" s="2" t="s">
        <v>412</v>
      </c>
      <c r="F3407" s="2" t="s">
        <v>228</v>
      </c>
      <c r="G3407" s="2" t="s">
        <v>117</v>
      </c>
      <c r="H3407" s="2" t="s">
        <v>243</v>
      </c>
      <c r="I3407" s="2" t="s">
        <v>53</v>
      </c>
      <c r="J3407" s="2" t="s">
        <v>230</v>
      </c>
      <c r="K3407" s="2" t="s">
        <v>55</v>
      </c>
      <c r="L3407" s="2" t="s">
        <v>51</v>
      </c>
      <c r="M3407" s="2" t="s">
        <v>91</v>
      </c>
      <c r="N3407" s="3">
        <v>70994.28</v>
      </c>
      <c r="O3407" s="3" t="s">
        <v>57</v>
      </c>
      <c r="P3407" s="4">
        <f>IF(O3407="吨",N3407*1000,IF(O3407="万立方米",N3407*10000,""))</f>
        <v>70994280.0</v>
      </c>
      <c r="Q3407" s="2" t="s">
        <v>58</v>
      </c>
      <c r="R3407" s="2" t="s">
        <v>59</v>
      </c>
      <c r="S3407" s="2" t="s">
        <v>92</v>
      </c>
      <c r="T3407" s="2" t="s">
        <v>88</v>
      </c>
      <c r="U3407" s="4">
        <f>0.75</f>
        <v>0.75</v>
      </c>
      <c r="V3407" s="2" t="s">
        <v>62</v>
      </c>
      <c r="W3407" s="2" t="s">
        <v>93</v>
      </c>
      <c r="X3407" s="2" t="s">
        <v>64</v>
      </c>
      <c r="Y3407" s="2" t="s">
        <v>65</v>
      </c>
      <c r="Z3407" s="2">
        <v>0</v>
      </c>
      <c r="AA3407" s="2"/>
      <c r="AB3407" s="2"/>
      <c r="AC3407" s="4">
        <f>P3407*U3407/1000000</f>
        <v>53.24571</v>
      </c>
      <c r="AD3407" s="4">
        <f>AC3407*(1-Z3407/100)</f>
        <v>53.24571</v>
      </c>
      <c r="AE3407" s="2" t="s">
        <v>66</v>
      </c>
      <c r="AF3407" s="2" t="s">
        <v>67</v>
      </c>
      <c r="AG3407" s="2" t="s">
        <v>68</v>
      </c>
      <c r="AH3407" s="2" t="s">
        <v>69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4119</v>
      </c>
      <c r="B3408" s="2" t="s">
        <v>4113</v>
      </c>
      <c r="C3408" s="2" t="s">
        <v>47</v>
      </c>
      <c r="D3408" s="2" t="s">
        <v>411</v>
      </c>
      <c r="E3408" s="2" t="s">
        <v>412</v>
      </c>
      <c r="F3408" s="2" t="s">
        <v>228</v>
      </c>
      <c r="G3408" s="2" t="s">
        <v>117</v>
      </c>
      <c r="H3408" s="2" t="s">
        <v>243</v>
      </c>
      <c r="I3408" s="2" t="s">
        <v>53</v>
      </c>
      <c r="J3408" s="2" t="s">
        <v>230</v>
      </c>
      <c r="K3408" s="2" t="s">
        <v>55</v>
      </c>
      <c r="L3408" s="2" t="s">
        <v>51</v>
      </c>
      <c r="M3408" s="2" t="s">
        <v>95</v>
      </c>
      <c r="N3408" s="3">
        <v>70994.28</v>
      </c>
      <c r="O3408" s="3" t="s">
        <v>57</v>
      </c>
      <c r="P3408" s="4">
        <f>IF(O3408="吨",N3408*1000,IF(O3408="万立方米",N3408*10000,""))</f>
        <v>70994280.0</v>
      </c>
      <c r="Q3408" s="2" t="s">
        <v>58</v>
      </c>
      <c r="R3408" s="2" t="s">
        <v>59</v>
      </c>
      <c r="S3408" s="2" t="s">
        <v>96</v>
      </c>
      <c r="T3408" s="2" t="s">
        <v>97</v>
      </c>
      <c r="U3408" s="4">
        <f>1.7</f>
        <v>1.7</v>
      </c>
      <c r="V3408" s="2" t="s">
        <v>62</v>
      </c>
      <c r="W3408" s="2" t="s">
        <v>98</v>
      </c>
      <c r="X3408" s="2" t="s">
        <v>64</v>
      </c>
      <c r="Y3408" s="2" t="s">
        <v>65</v>
      </c>
      <c r="Z3408" s="2">
        <v>0</v>
      </c>
      <c r="AA3408" s="2"/>
      <c r="AB3408" s="2"/>
      <c r="AC3408" s="4">
        <f>P3408*U3408/1000000</f>
        <v>120.690276</v>
      </c>
      <c r="AD3408" s="4">
        <f>AC3408*(1-Z3408/100)</f>
        <v>120.690276</v>
      </c>
      <c r="AE3408" s="2" t="s">
        <v>66</v>
      </c>
      <c r="AF3408" s="2" t="s">
        <v>67</v>
      </c>
      <c r="AG3408" s="2" t="s">
        <v>68</v>
      </c>
      <c r="AH3408" s="2" t="s">
        <v>69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4120</v>
      </c>
      <c r="B3409" s="2" t="s">
        <v>4113</v>
      </c>
      <c r="C3409" s="2" t="s">
        <v>47</v>
      </c>
      <c r="D3409" s="2" t="s">
        <v>411</v>
      </c>
      <c r="E3409" s="2" t="s">
        <v>412</v>
      </c>
      <c r="F3409" s="2" t="s">
        <v>228</v>
      </c>
      <c r="G3409" s="2" t="s">
        <v>117</v>
      </c>
      <c r="H3409" s="2" t="s">
        <v>243</v>
      </c>
      <c r="I3409" s="2" t="s">
        <v>53</v>
      </c>
      <c r="J3409" s="2" t="s">
        <v>230</v>
      </c>
      <c r="K3409" s="2" t="s">
        <v>55</v>
      </c>
      <c r="L3409" s="2" t="s">
        <v>51</v>
      </c>
      <c r="M3409" s="2" t="s">
        <v>100</v>
      </c>
      <c r="N3409" s="3">
        <v>70994.28</v>
      </c>
      <c r="O3409" s="3" t="s">
        <v>57</v>
      </c>
      <c r="P3409" s="4">
        <f>IF(O3409="吨",N3409*1000,IF(O3409="万立方米",N3409*10000,""))</f>
        <v>70994280.0</v>
      </c>
      <c r="Q3409" s="2" t="s">
        <v>58</v>
      </c>
      <c r="R3409" s="2" t="s">
        <v>59</v>
      </c>
      <c r="S3409" s="2" t="s">
        <v>101</v>
      </c>
      <c r="T3409" s="2" t="s">
        <v>75</v>
      </c>
      <c r="U3409" s="4">
        <f>0.12</f>
        <v>0.12</v>
      </c>
      <c r="V3409" s="2" t="s">
        <v>62</v>
      </c>
      <c r="W3409" s="2" t="s">
        <v>102</v>
      </c>
      <c r="X3409" s="2" t="s">
        <v>64</v>
      </c>
      <c r="Y3409" s="2" t="s">
        <v>65</v>
      </c>
      <c r="Z3409" s="2">
        <v>0</v>
      </c>
      <c r="AA3409" s="2"/>
      <c r="AB3409" s="2"/>
      <c r="AC3409" s="4">
        <f>P3409*U3409/1000000</f>
        <v>8.5193136</v>
      </c>
      <c r="AD3409" s="4">
        <f>AC3409*(1-Z3409/100)</f>
        <v>8.5193136</v>
      </c>
      <c r="AE3409" s="2" t="s">
        <v>66</v>
      </c>
      <c r="AF3409" s="2" t="s">
        <v>67</v>
      </c>
      <c r="AG3409" s="2" t="s">
        <v>68</v>
      </c>
      <c r="AH3409" s="2" t="s">
        <v>69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4121</v>
      </c>
      <c r="B3410" s="2" t="s">
        <v>4113</v>
      </c>
      <c r="C3410" s="2" t="s">
        <v>47</v>
      </c>
      <c r="D3410" s="2" t="s">
        <v>411</v>
      </c>
      <c r="E3410" s="2" t="s">
        <v>412</v>
      </c>
      <c r="F3410" s="2" t="s">
        <v>228</v>
      </c>
      <c r="G3410" s="2" t="s">
        <v>117</v>
      </c>
      <c r="H3410" s="2" t="s">
        <v>243</v>
      </c>
      <c r="I3410" s="2" t="s">
        <v>161</v>
      </c>
      <c r="J3410" s="2" t="s">
        <v>180</v>
      </c>
      <c r="K3410" s="2" t="s">
        <v>180</v>
      </c>
      <c r="L3410" s="2" t="s">
        <v>181</v>
      </c>
      <c r="M3410" s="2" t="s">
        <v>56</v>
      </c>
      <c r="N3410" s="3">
        <v>10.15</v>
      </c>
      <c r="O3410" s="3" t="s">
        <v>182</v>
      </c>
      <c r="P3410" s="4">
        <f>IF(O3410="吨",N3410*1000,IF(O3410="万立方米",N3410*10000,""))</f>
        <v>101500.0</v>
      </c>
      <c r="Q3410" s="2" t="s">
        <v>183</v>
      </c>
      <c r="R3410" s="2" t="s">
        <v>184</v>
      </c>
      <c r="S3410" s="2" t="s">
        <v>185</v>
      </c>
      <c r="T3410" s="2" t="s">
        <v>75</v>
      </c>
      <c r="U3410" s="4">
        <f>0.001</f>
        <v>0.001</v>
      </c>
      <c r="V3410" s="2" t="s">
        <v>186</v>
      </c>
      <c r="W3410" s="2" t="s">
        <v>187</v>
      </c>
      <c r="X3410" s="2" t="s">
        <v>64</v>
      </c>
      <c r="Y3410" s="2" t="s">
        <v>65</v>
      </c>
      <c r="Z3410" s="2">
        <v>0</v>
      </c>
      <c r="AA3410" s="2"/>
      <c r="AB3410" s="2"/>
      <c r="AC3410" s="4">
        <f>P3410*U3410/1000000</f>
        <v>0.0001015</v>
      </c>
      <c r="AD3410" s="4">
        <f>AC3410*(1-Z3410/100)</f>
        <v>0.0001015</v>
      </c>
      <c r="AE3410" s="2" t="s">
        <v>66</v>
      </c>
      <c r="AF3410" s="2" t="s">
        <v>67</v>
      </c>
      <c r="AG3410" s="2" t="s">
        <v>68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4122</v>
      </c>
      <c r="B3411" s="2" t="s">
        <v>4113</v>
      </c>
      <c r="C3411" s="2" t="s">
        <v>47</v>
      </c>
      <c r="D3411" s="2" t="s">
        <v>411</v>
      </c>
      <c r="E3411" s="2" t="s">
        <v>412</v>
      </c>
      <c r="F3411" s="2" t="s">
        <v>228</v>
      </c>
      <c r="G3411" s="2" t="s">
        <v>117</v>
      </c>
      <c r="H3411" s="2" t="s">
        <v>243</v>
      </c>
      <c r="I3411" s="2" t="s">
        <v>161</v>
      </c>
      <c r="J3411" s="2" t="s">
        <v>180</v>
      </c>
      <c r="K3411" s="2" t="s">
        <v>180</v>
      </c>
      <c r="L3411" s="2" t="s">
        <v>181</v>
      </c>
      <c r="M3411" s="2" t="s">
        <v>73</v>
      </c>
      <c r="N3411" s="3">
        <v>10.15</v>
      </c>
      <c r="O3411" s="3" t="s">
        <v>182</v>
      </c>
      <c r="P3411" s="4">
        <f>IF(O3411="吨",N3411*1000,IF(O3411="万立方米",N3411*10000,""))</f>
        <v>101500.0</v>
      </c>
      <c r="Q3411" s="2" t="s">
        <v>183</v>
      </c>
      <c r="R3411" s="2" t="s">
        <v>184</v>
      </c>
      <c r="S3411" s="2" t="s">
        <v>189</v>
      </c>
      <c r="T3411" s="2" t="s">
        <v>75</v>
      </c>
      <c r="U3411" s="4">
        <f>0.35</f>
        <v>0.35</v>
      </c>
      <c r="V3411" s="2" t="s">
        <v>186</v>
      </c>
      <c r="W3411" s="2" t="s">
        <v>190</v>
      </c>
      <c r="X3411" s="2" t="s">
        <v>64</v>
      </c>
      <c r="Y3411" s="2" t="s">
        <v>65</v>
      </c>
      <c r="Z3411" s="2">
        <v>0</v>
      </c>
      <c r="AA3411" s="2"/>
      <c r="AB3411" s="2"/>
      <c r="AC3411" s="4">
        <f>P3411*U3411/1000000</f>
        <v>0.035525</v>
      </c>
      <c r="AD3411" s="4">
        <f>AC3411*(1-Z3411/100)</f>
        <v>0.035525</v>
      </c>
      <c r="AE3411" s="2" t="s">
        <v>66</v>
      </c>
      <c r="AF3411" s="2" t="s">
        <v>67</v>
      </c>
      <c r="AG3411" s="2" t="s">
        <v>68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4123</v>
      </c>
      <c r="B3412" s="2" t="s">
        <v>4113</v>
      </c>
      <c r="C3412" s="2" t="s">
        <v>47</v>
      </c>
      <c r="D3412" s="2" t="s">
        <v>411</v>
      </c>
      <c r="E3412" s="2" t="s">
        <v>412</v>
      </c>
      <c r="F3412" s="2" t="s">
        <v>228</v>
      </c>
      <c r="G3412" s="2" t="s">
        <v>117</v>
      </c>
      <c r="H3412" s="2" t="s">
        <v>243</v>
      </c>
      <c r="I3412" s="2" t="s">
        <v>161</v>
      </c>
      <c r="J3412" s="2" t="s">
        <v>180</v>
      </c>
      <c r="K3412" s="2" t="s">
        <v>180</v>
      </c>
      <c r="L3412" s="2" t="s">
        <v>181</v>
      </c>
      <c r="M3412" s="2" t="s">
        <v>78</v>
      </c>
      <c r="N3412" s="3">
        <v>10.15</v>
      </c>
      <c r="O3412" s="3" t="s">
        <v>182</v>
      </c>
      <c r="P3412" s="4">
        <f>IF(O3412="吨",N3412*1000,IF(O3412="万立方米",N3412*10000,""))</f>
        <v>101500.0</v>
      </c>
      <c r="Q3412" s="2" t="s">
        <v>183</v>
      </c>
      <c r="R3412" s="2" t="s">
        <v>184</v>
      </c>
      <c r="S3412" s="2" t="s">
        <v>192</v>
      </c>
      <c r="T3412" s="2" t="s">
        <v>75</v>
      </c>
      <c r="U3412" s="4">
        <f>1.2</f>
        <v>1.2</v>
      </c>
      <c r="V3412" s="2" t="s">
        <v>186</v>
      </c>
      <c r="W3412" s="2" t="s">
        <v>193</v>
      </c>
      <c r="X3412" s="2" t="s">
        <v>64</v>
      </c>
      <c r="Y3412" s="2" t="s">
        <v>65</v>
      </c>
      <c r="Z3412" s="2">
        <v>0</v>
      </c>
      <c r="AA3412" s="2"/>
      <c r="AB3412" s="2"/>
      <c r="AC3412" s="4">
        <f>P3412*U3412/1000000</f>
        <v>0.1218</v>
      </c>
      <c r="AD3412" s="4">
        <f>AC3412*(1-Z3412/100)</f>
        <v>0.1218</v>
      </c>
      <c r="AE3412" s="2" t="s">
        <v>66</v>
      </c>
      <c r="AF3412" s="2" t="s">
        <v>67</v>
      </c>
      <c r="AG3412" s="2" t="s">
        <v>68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4124</v>
      </c>
      <c r="B3413" s="2" t="s">
        <v>4113</v>
      </c>
      <c r="C3413" s="2" t="s">
        <v>47</v>
      </c>
      <c r="D3413" s="2" t="s">
        <v>411</v>
      </c>
      <c r="E3413" s="2" t="s">
        <v>412</v>
      </c>
      <c r="F3413" s="2" t="s">
        <v>228</v>
      </c>
      <c r="G3413" s="2" t="s">
        <v>117</v>
      </c>
      <c r="H3413" s="2" t="s">
        <v>243</v>
      </c>
      <c r="I3413" s="2" t="s">
        <v>161</v>
      </c>
      <c r="J3413" s="2" t="s">
        <v>180</v>
      </c>
      <c r="K3413" s="2" t="s">
        <v>180</v>
      </c>
      <c r="L3413" s="2" t="s">
        <v>181</v>
      </c>
      <c r="M3413" s="2" t="s">
        <v>82</v>
      </c>
      <c r="N3413" s="3">
        <v>10.15</v>
      </c>
      <c r="O3413" s="3" t="s">
        <v>182</v>
      </c>
      <c r="P3413" s="4">
        <f>IF(O3413="吨",N3413*1000,IF(O3413="万立方米",N3413*10000,""))</f>
        <v>101500.0</v>
      </c>
      <c r="Q3413" s="2" t="s">
        <v>183</v>
      </c>
      <c r="R3413" s="2" t="s">
        <v>184</v>
      </c>
      <c r="S3413" s="2" t="s">
        <v>195</v>
      </c>
      <c r="T3413" s="2" t="s">
        <v>75</v>
      </c>
      <c r="U3413" s="4">
        <f>0.002</f>
        <v>0.002</v>
      </c>
      <c r="V3413" s="2" t="s">
        <v>186</v>
      </c>
      <c r="W3413" s="2" t="s">
        <v>196</v>
      </c>
      <c r="X3413" s="2" t="s">
        <v>64</v>
      </c>
      <c r="Y3413" s="2" t="s">
        <v>65</v>
      </c>
      <c r="Z3413" s="2">
        <v>0</v>
      </c>
      <c r="AA3413" s="2"/>
      <c r="AB3413" s="2"/>
      <c r="AC3413" s="4">
        <f>P3413*U3413/1000000</f>
        <v>0.000203</v>
      </c>
      <c r="AD3413" s="4">
        <f>AC3413*(1-Z3413/100)</f>
        <v>0.000203</v>
      </c>
      <c r="AE3413" s="2" t="s">
        <v>66</v>
      </c>
      <c r="AF3413" s="2" t="s">
        <v>67</v>
      </c>
      <c r="AG3413" s="2" t="s">
        <v>68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4125</v>
      </c>
      <c r="B3414" s="2" t="s">
        <v>4113</v>
      </c>
      <c r="C3414" s="2" t="s">
        <v>47</v>
      </c>
      <c r="D3414" s="2" t="s">
        <v>411</v>
      </c>
      <c r="E3414" s="2" t="s">
        <v>412</v>
      </c>
      <c r="F3414" s="2" t="s">
        <v>228</v>
      </c>
      <c r="G3414" s="2" t="s">
        <v>117</v>
      </c>
      <c r="H3414" s="2" t="s">
        <v>243</v>
      </c>
      <c r="I3414" s="2" t="s">
        <v>161</v>
      </c>
      <c r="J3414" s="2" t="s">
        <v>180</v>
      </c>
      <c r="K3414" s="2" t="s">
        <v>180</v>
      </c>
      <c r="L3414" s="2" t="s">
        <v>181</v>
      </c>
      <c r="M3414" s="2" t="s">
        <v>86</v>
      </c>
      <c r="N3414" s="3">
        <v>10.15</v>
      </c>
      <c r="O3414" s="3" t="s">
        <v>182</v>
      </c>
      <c r="P3414" s="4">
        <f>IF(O3414="吨",N3414*1000,IF(O3414="万立方米",N3414*10000,""))</f>
        <v>101500.0</v>
      </c>
      <c r="Q3414" s="2" t="s">
        <v>183</v>
      </c>
      <c r="R3414" s="2" t="s">
        <v>184</v>
      </c>
      <c r="S3414" s="2" t="s">
        <v>198</v>
      </c>
      <c r="T3414" s="2" t="s">
        <v>75</v>
      </c>
      <c r="U3414" s="4">
        <f>0.01</f>
        <v>0.01</v>
      </c>
      <c r="V3414" s="2" t="s">
        <v>186</v>
      </c>
      <c r="W3414" s="2" t="s">
        <v>199</v>
      </c>
      <c r="X3414" s="2" t="s">
        <v>64</v>
      </c>
      <c r="Y3414" s="2" t="s">
        <v>65</v>
      </c>
      <c r="Z3414" s="2">
        <v>0</v>
      </c>
      <c r="AA3414" s="2"/>
      <c r="AB3414" s="2"/>
      <c r="AC3414" s="4">
        <f>P3414*U3414/1000000</f>
        <v>0.001015</v>
      </c>
      <c r="AD3414" s="4">
        <f>AC3415*(1-AA3414/100)+(AC3414-AC3415)*(1-AB3414/100)</f>
        <v>0.001015</v>
      </c>
      <c r="AE3414" s="2" t="s">
        <v>66</v>
      </c>
      <c r="AF3414" s="2" t="s">
        <v>67</v>
      </c>
      <c r="AG3414" s="2" t="s">
        <v>68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4126</v>
      </c>
      <c r="B3415" s="2" t="s">
        <v>4113</v>
      </c>
      <c r="C3415" s="2" t="s">
        <v>47</v>
      </c>
      <c r="D3415" s="2" t="s">
        <v>411</v>
      </c>
      <c r="E3415" s="2" t="s">
        <v>412</v>
      </c>
      <c r="F3415" s="2" t="s">
        <v>228</v>
      </c>
      <c r="G3415" s="2" t="s">
        <v>117</v>
      </c>
      <c r="H3415" s="2" t="s">
        <v>243</v>
      </c>
      <c r="I3415" s="2" t="s">
        <v>161</v>
      </c>
      <c r="J3415" s="2" t="s">
        <v>180</v>
      </c>
      <c r="K3415" s="2" t="s">
        <v>180</v>
      </c>
      <c r="L3415" s="2" t="s">
        <v>181</v>
      </c>
      <c r="M3415" s="2" t="s">
        <v>91</v>
      </c>
      <c r="N3415" s="3">
        <v>10.15</v>
      </c>
      <c r="O3415" s="3" t="s">
        <v>182</v>
      </c>
      <c r="P3415" s="4">
        <f>IF(O3415="吨",N3415*1000,IF(O3415="万立方米",N3415*10000,""))</f>
        <v>101500.0</v>
      </c>
      <c r="Q3415" s="2" t="s">
        <v>183</v>
      </c>
      <c r="R3415" s="2" t="s">
        <v>184</v>
      </c>
      <c r="S3415" s="2" t="s">
        <v>201</v>
      </c>
      <c r="T3415" s="2" t="s">
        <v>75</v>
      </c>
      <c r="U3415" s="4">
        <f>0.005</f>
        <v>0.005</v>
      </c>
      <c r="V3415" s="2" t="s">
        <v>186</v>
      </c>
      <c r="W3415" s="2" t="s">
        <v>202</v>
      </c>
      <c r="X3415" s="2" t="s">
        <v>64</v>
      </c>
      <c r="Y3415" s="2" t="s">
        <v>65</v>
      </c>
      <c r="Z3415" s="2">
        <v>0</v>
      </c>
      <c r="AA3415" s="2"/>
      <c r="AB3415" s="2"/>
      <c r="AC3415" s="4">
        <f>P3415*U3415/1000000</f>
        <v>0.0005075</v>
      </c>
      <c r="AD3415" s="4">
        <f>AC3415*(1-Z3415/100)</f>
        <v>0.0005075</v>
      </c>
      <c r="AE3415" s="2" t="s">
        <v>66</v>
      </c>
      <c r="AF3415" s="2" t="s">
        <v>67</v>
      </c>
      <c r="AG3415" s="2" t="s">
        <v>68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4127</v>
      </c>
      <c r="B3416" s="2" t="s">
        <v>4113</v>
      </c>
      <c r="C3416" s="2" t="s">
        <v>47</v>
      </c>
      <c r="D3416" s="2" t="s">
        <v>411</v>
      </c>
      <c r="E3416" s="2" t="s">
        <v>412</v>
      </c>
      <c r="F3416" s="2" t="s">
        <v>228</v>
      </c>
      <c r="G3416" s="2" t="s">
        <v>117</v>
      </c>
      <c r="H3416" s="2" t="s">
        <v>243</v>
      </c>
      <c r="I3416" s="2" t="s">
        <v>161</v>
      </c>
      <c r="J3416" s="2" t="s">
        <v>180</v>
      </c>
      <c r="K3416" s="2" t="s">
        <v>180</v>
      </c>
      <c r="L3416" s="2" t="s">
        <v>181</v>
      </c>
      <c r="M3416" s="2" t="s">
        <v>95</v>
      </c>
      <c r="N3416" s="3">
        <v>10.15</v>
      </c>
      <c r="O3416" s="3" t="s">
        <v>182</v>
      </c>
      <c r="P3416" s="4">
        <f>IF(O3416="吨",N3416*1000,IF(O3416="万立方米",N3416*10000,""))</f>
        <v>101500.0</v>
      </c>
      <c r="Q3416" s="2" t="s">
        <v>183</v>
      </c>
      <c r="R3416" s="2" t="s">
        <v>184</v>
      </c>
      <c r="S3416" s="2" t="s">
        <v>204</v>
      </c>
      <c r="T3416" s="2" t="s">
        <v>75</v>
      </c>
      <c r="U3416" s="4">
        <f>0.005</f>
        <v>0.005</v>
      </c>
      <c r="V3416" s="2" t="s">
        <v>186</v>
      </c>
      <c r="W3416" s="2" t="s">
        <v>205</v>
      </c>
      <c r="X3416" s="2" t="s">
        <v>64</v>
      </c>
      <c r="Y3416" s="2" t="s">
        <v>65</v>
      </c>
      <c r="Z3416" s="2">
        <v>0</v>
      </c>
      <c r="AA3416" s="2"/>
      <c r="AB3416" s="2"/>
      <c r="AC3416" s="4">
        <f>P3416*U3416/1000000</f>
        <v>0.0005075</v>
      </c>
      <c r="AD3416" s="4">
        <f>AC3416*(1-Z3416/100)</f>
        <v>0.0005075</v>
      </c>
      <c r="AE3416" s="2" t="s">
        <v>66</v>
      </c>
      <c r="AF3416" s="2" t="s">
        <v>67</v>
      </c>
      <c r="AG3416" s="2" t="s">
        <v>68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4128</v>
      </c>
      <c r="B3417" s="2" t="s">
        <v>4113</v>
      </c>
      <c r="C3417" s="2" t="s">
        <v>47</v>
      </c>
      <c r="D3417" s="2" t="s">
        <v>411</v>
      </c>
      <c r="E3417" s="2" t="s">
        <v>412</v>
      </c>
      <c r="F3417" s="2" t="s">
        <v>228</v>
      </c>
      <c r="G3417" s="2" t="s">
        <v>117</v>
      </c>
      <c r="H3417" s="2" t="s">
        <v>243</v>
      </c>
      <c r="I3417" s="2" t="s">
        <v>161</v>
      </c>
      <c r="J3417" s="2" t="s">
        <v>180</v>
      </c>
      <c r="K3417" s="2" t="s">
        <v>180</v>
      </c>
      <c r="L3417" s="2" t="s">
        <v>181</v>
      </c>
      <c r="M3417" s="2" t="s">
        <v>100</v>
      </c>
      <c r="N3417" s="3">
        <v>10.15</v>
      </c>
      <c r="O3417" s="3" t="s">
        <v>182</v>
      </c>
      <c r="P3417" s="4">
        <f>IF(O3417="吨",N3417*1000,IF(O3417="万立方米",N3417*10000,""))</f>
        <v>101500.0</v>
      </c>
      <c r="Q3417" s="2" t="s">
        <v>183</v>
      </c>
      <c r="R3417" s="2" t="s">
        <v>184</v>
      </c>
      <c r="S3417" s="2" t="s">
        <v>207</v>
      </c>
      <c r="T3417" s="2" t="s">
        <v>75</v>
      </c>
      <c r="U3417" s="4">
        <f>0.02</f>
        <v>0.02</v>
      </c>
      <c r="V3417" s="2" t="s">
        <v>186</v>
      </c>
      <c r="W3417" s="2" t="s">
        <v>208</v>
      </c>
      <c r="X3417" s="2" t="s">
        <v>64</v>
      </c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68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4129</v>
      </c>
      <c r="B3418" s="2" t="s">
        <v>4113</v>
      </c>
      <c r="C3418" s="2" t="s">
        <v>47</v>
      </c>
      <c r="D3418" s="2" t="s">
        <v>411</v>
      </c>
      <c r="E3418" s="2" t="s">
        <v>412</v>
      </c>
      <c r="F3418" s="2" t="s">
        <v>228</v>
      </c>
      <c r="G3418" s="2" t="s">
        <v>117</v>
      </c>
      <c r="H3418" s="2" t="s">
        <v>243</v>
      </c>
      <c r="I3418" s="2"/>
      <c r="J3418" s="2"/>
      <c r="K3418" s="2" t="s">
        <v>147</v>
      </c>
      <c r="L3418" s="2" t="s">
        <v>429</v>
      </c>
      <c r="M3418" s="2" t="s">
        <v>104</v>
      </c>
      <c r="N3418" s="3"/>
      <c r="O3418" s="3"/>
      <c r="P3418" s="2"/>
      <c r="Q3418" s="2" t="s">
        <v>105</v>
      </c>
      <c r="R3418" s="2" t="s">
        <v>106</v>
      </c>
      <c r="S3418" s="2" t="s">
        <v>107</v>
      </c>
      <c r="T3418" s="2" t="s">
        <v>108</v>
      </c>
      <c r="U3418" s="2"/>
      <c r="V3418" s="2" t="s">
        <v>109</v>
      </c>
      <c r="W3418" s="2" t="s">
        <v>110</v>
      </c>
      <c r="X3418" s="2"/>
      <c r="Y3418" s="2" t="s">
        <v>65</v>
      </c>
      <c r="Z3418" s="2">
        <v>0</v>
      </c>
      <c r="AA3418" s="2"/>
      <c r="AB3418" s="2"/>
      <c r="AC3418" s="2"/>
      <c r="AD3418" s="2"/>
      <c r="AE3418" s="2" t="s">
        <v>123</v>
      </c>
      <c r="AF3418" s="2" t="s">
        <v>222</v>
      </c>
      <c r="AG3418" s="2" t="s">
        <v>223</v>
      </c>
      <c r="AH3418" s="2" t="s">
        <v>69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4130</v>
      </c>
      <c r="B3419" s="2" t="s">
        <v>4131</v>
      </c>
      <c r="C3419" s="2" t="s">
        <v>47</v>
      </c>
      <c r="D3419" s="2" t="s">
        <v>1198</v>
      </c>
      <c r="E3419" s="2" t="s">
        <v>400</v>
      </c>
      <c r="F3419" s="2" t="s">
        <v>228</v>
      </c>
      <c r="G3419" s="2" t="s">
        <v>117</v>
      </c>
      <c r="H3419" s="2" t="s">
        <v>323</v>
      </c>
      <c r="I3419" s="2" t="s">
        <v>53</v>
      </c>
      <c r="J3419" s="2" t="s">
        <v>230</v>
      </c>
      <c r="K3419" s="2" t="s">
        <v>55</v>
      </c>
      <c r="L3419" s="2" t="s">
        <v>51</v>
      </c>
      <c r="M3419" s="2" t="s">
        <v>56</v>
      </c>
      <c r="N3419" s="3">
        <v>343012.57</v>
      </c>
      <c r="O3419" s="3" t="s">
        <v>57</v>
      </c>
      <c r="P3419" s="4">
        <f>IF(O3419="吨",N3419*1000,IF(O3419="万立方米",N3419*10000,""))</f>
        <v>343012570.0</v>
      </c>
      <c r="Q3419" s="2" t="s">
        <v>58</v>
      </c>
      <c r="R3419" s="2" t="s">
        <v>59</v>
      </c>
      <c r="S3419" s="2" t="s">
        <v>60</v>
      </c>
      <c r="T3419" s="2" t="s">
        <v>61</v>
      </c>
      <c r="U3419" s="4">
        <f>0.06</f>
        <v>0.06</v>
      </c>
      <c r="V3419" s="2" t="s">
        <v>62</v>
      </c>
      <c r="W3419" s="2" t="s">
        <v>63</v>
      </c>
      <c r="X3419" s="2" t="s">
        <v>64</v>
      </c>
      <c r="Y3419" s="2" t="s">
        <v>65</v>
      </c>
      <c r="Z3419" s="2">
        <v>0</v>
      </c>
      <c r="AA3419" s="2"/>
      <c r="AB3419" s="2"/>
      <c r="AC3419" s="4">
        <f>P3419*U3419/1000000</f>
        <v>20.580754199999998</v>
      </c>
      <c r="AD3419" s="4">
        <f>AC3419*(1-Z3419/100)</f>
        <v>20.580754199999998</v>
      </c>
      <c r="AE3419" s="2" t="s">
        <v>66</v>
      </c>
      <c r="AF3419" s="2" t="s">
        <v>67</v>
      </c>
      <c r="AG3419" s="2" t="s">
        <v>68</v>
      </c>
      <c r="AH3419" s="2" t="s">
        <v>69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4132</v>
      </c>
      <c r="B3420" s="2" t="s">
        <v>4131</v>
      </c>
      <c r="C3420" s="2" t="s">
        <v>47</v>
      </c>
      <c r="D3420" s="2" t="s">
        <v>1198</v>
      </c>
      <c r="E3420" s="2" t="s">
        <v>400</v>
      </c>
      <c r="F3420" s="2" t="s">
        <v>228</v>
      </c>
      <c r="G3420" s="2" t="s">
        <v>117</v>
      </c>
      <c r="H3420" s="2" t="s">
        <v>323</v>
      </c>
      <c r="I3420" s="2" t="s">
        <v>53</v>
      </c>
      <c r="J3420" s="2" t="s">
        <v>230</v>
      </c>
      <c r="K3420" s="2" t="s">
        <v>55</v>
      </c>
      <c r="L3420" s="2" t="s">
        <v>51</v>
      </c>
      <c r="M3420" s="2" t="s">
        <v>73</v>
      </c>
      <c r="N3420" s="3">
        <v>343012.57</v>
      </c>
      <c r="O3420" s="3" t="s">
        <v>57</v>
      </c>
      <c r="P3420" s="4">
        <f>IF(O3420="吨",N3420*1000,IF(O3420="万立方米",N3420*10000,""))</f>
        <v>343012570.0</v>
      </c>
      <c r="Q3420" s="2" t="s">
        <v>58</v>
      </c>
      <c r="R3420" s="2" t="s">
        <v>59</v>
      </c>
      <c r="S3420" s="2" t="s">
        <v>74</v>
      </c>
      <c r="T3420" s="2" t="s">
        <v>75</v>
      </c>
      <c r="U3420" s="4">
        <f>1.5</f>
        <v>1.5</v>
      </c>
      <c r="V3420" s="2" t="s">
        <v>62</v>
      </c>
      <c r="W3420" s="2" t="s">
        <v>76</v>
      </c>
      <c r="X3420" s="2" t="s">
        <v>64</v>
      </c>
      <c r="Y3420" s="2" t="s">
        <v>65</v>
      </c>
      <c r="Z3420" s="2">
        <v>0</v>
      </c>
      <c r="AA3420" s="2"/>
      <c r="AB3420" s="2"/>
      <c r="AC3420" s="4">
        <f>P3420*U3420/1000000</f>
        <v>514.518855</v>
      </c>
      <c r="AD3420" s="4">
        <f>AC3420*(1-Z3420/100)</f>
        <v>514.518855</v>
      </c>
      <c r="AE3420" s="2" t="s">
        <v>66</v>
      </c>
      <c r="AF3420" s="2" t="s">
        <v>67</v>
      </c>
      <c r="AG3420" s="2" t="s">
        <v>68</v>
      </c>
      <c r="AH3420" s="2" t="s">
        <v>69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4133</v>
      </c>
      <c r="B3421" s="2" t="s">
        <v>4131</v>
      </c>
      <c r="C3421" s="2" t="s">
        <v>47</v>
      </c>
      <c r="D3421" s="2" t="s">
        <v>1198</v>
      </c>
      <c r="E3421" s="2" t="s">
        <v>400</v>
      </c>
      <c r="F3421" s="2" t="s">
        <v>228</v>
      </c>
      <c r="G3421" s="2" t="s">
        <v>117</v>
      </c>
      <c r="H3421" s="2" t="s">
        <v>323</v>
      </c>
      <c r="I3421" s="2" t="s">
        <v>53</v>
      </c>
      <c r="J3421" s="2" t="s">
        <v>230</v>
      </c>
      <c r="K3421" s="2" t="s">
        <v>55</v>
      </c>
      <c r="L3421" s="2" t="s">
        <v>51</v>
      </c>
      <c r="M3421" s="2" t="s">
        <v>78</v>
      </c>
      <c r="N3421" s="3">
        <v>343012.57</v>
      </c>
      <c r="O3421" s="3" t="s">
        <v>57</v>
      </c>
      <c r="P3421" s="4">
        <f>IF(O3421="吨",N3421*1000,IF(O3421="万立方米",N3421*10000,""))</f>
        <v>343012570.0</v>
      </c>
      <c r="Q3421" s="2" t="s">
        <v>58</v>
      </c>
      <c r="R3421" s="2" t="s">
        <v>59</v>
      </c>
      <c r="S3421" s="2" t="s">
        <v>79</v>
      </c>
      <c r="T3421" s="2" t="s">
        <v>75</v>
      </c>
      <c r="U3421" s="4">
        <f>6.0</f>
        <v>6.0</v>
      </c>
      <c r="V3421" s="2" t="s">
        <v>62</v>
      </c>
      <c r="W3421" s="2" t="s">
        <v>80</v>
      </c>
      <c r="X3421" s="2" t="s">
        <v>64</v>
      </c>
      <c r="Y3421" s="2" t="s">
        <v>65</v>
      </c>
      <c r="Z3421" s="2">
        <v>0</v>
      </c>
      <c r="AA3421" s="2"/>
      <c r="AB3421" s="2"/>
      <c r="AC3421" s="4">
        <f>P3421*U3421/1000000</f>
        <v>2058.07542</v>
      </c>
      <c r="AD3421" s="4">
        <f>AC3421*(1-Z3421/100)</f>
        <v>2058.07542</v>
      </c>
      <c r="AE3421" s="2" t="s">
        <v>66</v>
      </c>
      <c r="AF3421" s="2" t="s">
        <v>67</v>
      </c>
      <c r="AG3421" s="2" t="s">
        <v>68</v>
      </c>
      <c r="AH3421" s="2" t="s">
        <v>69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4134</v>
      </c>
      <c r="B3422" s="2" t="s">
        <v>4131</v>
      </c>
      <c r="C3422" s="2" t="s">
        <v>47</v>
      </c>
      <c r="D3422" s="2" t="s">
        <v>1198</v>
      </c>
      <c r="E3422" s="2" t="s">
        <v>400</v>
      </c>
      <c r="F3422" s="2" t="s">
        <v>228</v>
      </c>
      <c r="G3422" s="2" t="s">
        <v>117</v>
      </c>
      <c r="H3422" s="2" t="s">
        <v>323</v>
      </c>
      <c r="I3422" s="2" t="s">
        <v>53</v>
      </c>
      <c r="J3422" s="2" t="s">
        <v>230</v>
      </c>
      <c r="K3422" s="2" t="s">
        <v>55</v>
      </c>
      <c r="L3422" s="2" t="s">
        <v>51</v>
      </c>
      <c r="M3422" s="2" t="s">
        <v>82</v>
      </c>
      <c r="N3422" s="3">
        <v>343012.57</v>
      </c>
      <c r="O3422" s="3" t="s">
        <v>57</v>
      </c>
      <c r="P3422" s="4">
        <f>IF(O3422="吨",N3422*1000,IF(O3422="万立方米",N3422*10000,""))</f>
        <v>343012570.0</v>
      </c>
      <c r="Q3422" s="2" t="s">
        <v>58</v>
      </c>
      <c r="R3422" s="2" t="s">
        <v>59</v>
      </c>
      <c r="S3422" s="2" t="s">
        <v>83</v>
      </c>
      <c r="T3422" s="2" t="s">
        <v>61</v>
      </c>
      <c r="U3422" s="4">
        <f>0.35</f>
        <v>0.35</v>
      </c>
      <c r="V3422" s="2" t="s">
        <v>62</v>
      </c>
      <c r="W3422" s="2" t="s">
        <v>84</v>
      </c>
      <c r="X3422" s="2" t="s">
        <v>64</v>
      </c>
      <c r="Y3422" s="2" t="s">
        <v>65</v>
      </c>
      <c r="Z3422" s="2">
        <v>0</v>
      </c>
      <c r="AA3422" s="2"/>
      <c r="AB3422" s="2"/>
      <c r="AC3422" s="4">
        <f>P3422*U3422/1000000</f>
        <v>120.05439949999999</v>
      </c>
      <c r="AD3422" s="4">
        <f>AC3422*(1-Z3422/100)</f>
        <v>120.05439949999999</v>
      </c>
      <c r="AE3422" s="2" t="s">
        <v>66</v>
      </c>
      <c r="AF3422" s="2" t="s">
        <v>67</v>
      </c>
      <c r="AG3422" s="2" t="s">
        <v>68</v>
      </c>
      <c r="AH3422" s="2" t="s">
        <v>69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4135</v>
      </c>
      <c r="B3423" s="2" t="s">
        <v>4131</v>
      </c>
      <c r="C3423" s="2" t="s">
        <v>47</v>
      </c>
      <c r="D3423" s="2" t="s">
        <v>1198</v>
      </c>
      <c r="E3423" s="2" t="s">
        <v>400</v>
      </c>
      <c r="F3423" s="2" t="s">
        <v>228</v>
      </c>
      <c r="G3423" s="2" t="s">
        <v>117</v>
      </c>
      <c r="H3423" s="2" t="s">
        <v>323</v>
      </c>
      <c r="I3423" s="2" t="s">
        <v>53</v>
      </c>
      <c r="J3423" s="2" t="s">
        <v>230</v>
      </c>
      <c r="K3423" s="2" t="s">
        <v>55</v>
      </c>
      <c r="L3423" s="2" t="s">
        <v>51</v>
      </c>
      <c r="M3423" s="2" t="s">
        <v>86</v>
      </c>
      <c r="N3423" s="3">
        <v>343012.57</v>
      </c>
      <c r="O3423" s="3" t="s">
        <v>57</v>
      </c>
      <c r="P3423" s="4">
        <f>IF(O3423="吨",N3423*1000,IF(O3423="万立方米",N3423*10000,""))</f>
        <v>343012570.0</v>
      </c>
      <c r="Q3423" s="2" t="s">
        <v>58</v>
      </c>
      <c r="R3423" s="2" t="s">
        <v>59</v>
      </c>
      <c r="S3423" s="2" t="s">
        <v>87</v>
      </c>
      <c r="T3423" s="2" t="s">
        <v>88</v>
      </c>
      <c r="U3423" s="4">
        <f>0.75</f>
        <v>0.75</v>
      </c>
      <c r="V3423" s="2" t="s">
        <v>62</v>
      </c>
      <c r="W3423" s="2" t="s">
        <v>89</v>
      </c>
      <c r="X3423" s="2" t="s">
        <v>64</v>
      </c>
      <c r="Y3423" s="2" t="s">
        <v>65</v>
      </c>
      <c r="Z3423" s="2">
        <v>0</v>
      </c>
      <c r="AA3423" s="2"/>
      <c r="AB3423" s="2"/>
      <c r="AC3423" s="4">
        <f>P3423*U3423/1000000</f>
        <v>257.2594275</v>
      </c>
      <c r="AD3423" s="4">
        <f>AC3424*(1-AA3423/100)+(AC3423-AC3424)*(1-AB3423/100)</f>
        <v>257.2594275</v>
      </c>
      <c r="AE3423" s="2" t="s">
        <v>66</v>
      </c>
      <c r="AF3423" s="2" t="s">
        <v>67</v>
      </c>
      <c r="AG3423" s="2" t="s">
        <v>68</v>
      </c>
      <c r="AH3423" s="2" t="s">
        <v>69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4136</v>
      </c>
      <c r="B3424" s="2" t="s">
        <v>4131</v>
      </c>
      <c r="C3424" s="2" t="s">
        <v>47</v>
      </c>
      <c r="D3424" s="2" t="s">
        <v>1198</v>
      </c>
      <c r="E3424" s="2" t="s">
        <v>400</v>
      </c>
      <c r="F3424" s="2" t="s">
        <v>228</v>
      </c>
      <c r="G3424" s="2" t="s">
        <v>117</v>
      </c>
      <c r="H3424" s="2" t="s">
        <v>323</v>
      </c>
      <c r="I3424" s="2" t="s">
        <v>53</v>
      </c>
      <c r="J3424" s="2" t="s">
        <v>230</v>
      </c>
      <c r="K3424" s="2" t="s">
        <v>55</v>
      </c>
      <c r="L3424" s="2" t="s">
        <v>51</v>
      </c>
      <c r="M3424" s="2" t="s">
        <v>91</v>
      </c>
      <c r="N3424" s="3">
        <v>343012.57</v>
      </c>
      <c r="O3424" s="3" t="s">
        <v>57</v>
      </c>
      <c r="P3424" s="4">
        <f>IF(O3424="吨",N3424*1000,IF(O3424="万立方米",N3424*10000,""))</f>
        <v>343012570.0</v>
      </c>
      <c r="Q3424" s="2" t="s">
        <v>58</v>
      </c>
      <c r="R3424" s="2" t="s">
        <v>59</v>
      </c>
      <c r="S3424" s="2" t="s">
        <v>92</v>
      </c>
      <c r="T3424" s="2" t="s">
        <v>88</v>
      </c>
      <c r="U3424" s="4">
        <f>0.75</f>
        <v>0.75</v>
      </c>
      <c r="V3424" s="2" t="s">
        <v>62</v>
      </c>
      <c r="W3424" s="2" t="s">
        <v>93</v>
      </c>
      <c r="X3424" s="2" t="s">
        <v>64</v>
      </c>
      <c r="Y3424" s="2" t="s">
        <v>65</v>
      </c>
      <c r="Z3424" s="2">
        <v>0</v>
      </c>
      <c r="AA3424" s="2"/>
      <c r="AB3424" s="2"/>
      <c r="AC3424" s="4">
        <f>P3424*U3424/1000000</f>
        <v>257.2594275</v>
      </c>
      <c r="AD3424" s="4">
        <f>AC3424*(1-Z3424/100)</f>
        <v>257.2594275</v>
      </c>
      <c r="AE3424" s="2" t="s">
        <v>66</v>
      </c>
      <c r="AF3424" s="2" t="s">
        <v>67</v>
      </c>
      <c r="AG3424" s="2" t="s">
        <v>68</v>
      </c>
      <c r="AH3424" s="2" t="s">
        <v>69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4137</v>
      </c>
      <c r="B3425" s="2" t="s">
        <v>4131</v>
      </c>
      <c r="C3425" s="2" t="s">
        <v>47</v>
      </c>
      <c r="D3425" s="2" t="s">
        <v>1198</v>
      </c>
      <c r="E3425" s="2" t="s">
        <v>400</v>
      </c>
      <c r="F3425" s="2" t="s">
        <v>228</v>
      </c>
      <c r="G3425" s="2" t="s">
        <v>117</v>
      </c>
      <c r="H3425" s="2" t="s">
        <v>323</v>
      </c>
      <c r="I3425" s="2" t="s">
        <v>53</v>
      </c>
      <c r="J3425" s="2" t="s">
        <v>230</v>
      </c>
      <c r="K3425" s="2" t="s">
        <v>55</v>
      </c>
      <c r="L3425" s="2" t="s">
        <v>51</v>
      </c>
      <c r="M3425" s="2" t="s">
        <v>95</v>
      </c>
      <c r="N3425" s="3">
        <v>343012.57</v>
      </c>
      <c r="O3425" s="3" t="s">
        <v>57</v>
      </c>
      <c r="P3425" s="4">
        <f>IF(O3425="吨",N3425*1000,IF(O3425="万立方米",N3425*10000,""))</f>
        <v>343012570.0</v>
      </c>
      <c r="Q3425" s="2" t="s">
        <v>58</v>
      </c>
      <c r="R3425" s="2" t="s">
        <v>59</v>
      </c>
      <c r="S3425" s="2" t="s">
        <v>96</v>
      </c>
      <c r="T3425" s="2" t="s">
        <v>97</v>
      </c>
      <c r="U3425" s="4">
        <f>1.7</f>
        <v>1.7</v>
      </c>
      <c r="V3425" s="2" t="s">
        <v>62</v>
      </c>
      <c r="W3425" s="2" t="s">
        <v>98</v>
      </c>
      <c r="X3425" s="2" t="s">
        <v>64</v>
      </c>
      <c r="Y3425" s="2" t="s">
        <v>65</v>
      </c>
      <c r="Z3425" s="2">
        <v>0</v>
      </c>
      <c r="AA3425" s="2"/>
      <c r="AB3425" s="2"/>
      <c r="AC3425" s="4">
        <f>P3425*U3425/1000000</f>
        <v>583.121369</v>
      </c>
      <c r="AD3425" s="4">
        <f>AC3425*(1-Z3425/100)</f>
        <v>583.121369</v>
      </c>
      <c r="AE3425" s="2" t="s">
        <v>66</v>
      </c>
      <c r="AF3425" s="2" t="s">
        <v>67</v>
      </c>
      <c r="AG3425" s="2" t="s">
        <v>68</v>
      </c>
      <c r="AH3425" s="2" t="s">
        <v>69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4138</v>
      </c>
      <c r="B3426" s="2" t="s">
        <v>4131</v>
      </c>
      <c r="C3426" s="2" t="s">
        <v>47</v>
      </c>
      <c r="D3426" s="2" t="s">
        <v>1198</v>
      </c>
      <c r="E3426" s="2" t="s">
        <v>400</v>
      </c>
      <c r="F3426" s="2" t="s">
        <v>228</v>
      </c>
      <c r="G3426" s="2" t="s">
        <v>117</v>
      </c>
      <c r="H3426" s="2" t="s">
        <v>323</v>
      </c>
      <c r="I3426" s="2" t="s">
        <v>53</v>
      </c>
      <c r="J3426" s="2" t="s">
        <v>230</v>
      </c>
      <c r="K3426" s="2" t="s">
        <v>55</v>
      </c>
      <c r="L3426" s="2" t="s">
        <v>51</v>
      </c>
      <c r="M3426" s="2" t="s">
        <v>100</v>
      </c>
      <c r="N3426" s="3">
        <v>343012.57</v>
      </c>
      <c r="O3426" s="3" t="s">
        <v>57</v>
      </c>
      <c r="P3426" s="4">
        <f>IF(O3426="吨",N3426*1000,IF(O3426="万立方米",N3426*10000,""))</f>
        <v>343012570.0</v>
      </c>
      <c r="Q3426" s="2" t="s">
        <v>58</v>
      </c>
      <c r="R3426" s="2" t="s">
        <v>59</v>
      </c>
      <c r="S3426" s="2" t="s">
        <v>101</v>
      </c>
      <c r="T3426" s="2" t="s">
        <v>75</v>
      </c>
      <c r="U3426" s="4">
        <f>0.12</f>
        <v>0.12</v>
      </c>
      <c r="V3426" s="2" t="s">
        <v>62</v>
      </c>
      <c r="W3426" s="2" t="s">
        <v>102</v>
      </c>
      <c r="X3426" s="2" t="s">
        <v>64</v>
      </c>
      <c r="Y3426" s="2" t="s">
        <v>65</v>
      </c>
      <c r="Z3426" s="2">
        <v>0</v>
      </c>
      <c r="AA3426" s="2"/>
      <c r="AB3426" s="2"/>
      <c r="AC3426" s="4">
        <f>P3426*U3426/1000000</f>
        <v>41.161508399999995</v>
      </c>
      <c r="AD3426" s="4">
        <f>AC3426*(1-Z3426/100)</f>
        <v>41.161508399999995</v>
      </c>
      <c r="AE3426" s="2" t="s">
        <v>66</v>
      </c>
      <c r="AF3426" s="2" t="s">
        <v>67</v>
      </c>
      <c r="AG3426" s="2" t="s">
        <v>68</v>
      </c>
      <c r="AH3426" s="2" t="s">
        <v>69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4139</v>
      </c>
      <c r="B3427" s="2" t="s">
        <v>4131</v>
      </c>
      <c r="C3427" s="2" t="s">
        <v>47</v>
      </c>
      <c r="D3427" s="2" t="s">
        <v>1198</v>
      </c>
      <c r="E3427" s="2" t="s">
        <v>400</v>
      </c>
      <c r="F3427" s="2" t="s">
        <v>228</v>
      </c>
      <c r="G3427" s="2" t="s">
        <v>117</v>
      </c>
      <c r="H3427" s="2" t="s">
        <v>323</v>
      </c>
      <c r="I3427" s="2"/>
      <c r="J3427" s="2"/>
      <c r="K3427" s="2" t="s">
        <v>147</v>
      </c>
      <c r="L3427" s="2" t="s">
        <v>253</v>
      </c>
      <c r="M3427" s="2" t="s">
        <v>104</v>
      </c>
      <c r="N3427" s="3"/>
      <c r="O3427" s="3"/>
      <c r="P3427" s="2"/>
      <c r="Q3427" s="2" t="s">
        <v>105</v>
      </c>
      <c r="R3427" s="2" t="s">
        <v>106</v>
      </c>
      <c r="S3427" s="2" t="s">
        <v>107</v>
      </c>
      <c r="T3427" s="2" t="s">
        <v>108</v>
      </c>
      <c r="U3427" s="2"/>
      <c r="V3427" s="2" t="s">
        <v>109</v>
      </c>
      <c r="W3427" s="2" t="s">
        <v>110</v>
      </c>
      <c r="X3427" s="2"/>
      <c r="Y3427" s="2" t="s">
        <v>65</v>
      </c>
      <c r="Z3427" s="2">
        <v>0</v>
      </c>
      <c r="AA3427" s="2"/>
      <c r="AB3427" s="2"/>
      <c r="AC3427" s="2"/>
      <c r="AD3427" s="2"/>
      <c r="AE3427" s="2" t="s">
        <v>123</v>
      </c>
      <c r="AF3427" s="2" t="s">
        <v>222</v>
      </c>
      <c r="AG3427" s="2" t="s">
        <v>223</v>
      </c>
      <c r="AH3427" s="2" t="s">
        <v>69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4140</v>
      </c>
      <c r="B3428" s="2" t="s">
        <v>4141</v>
      </c>
      <c r="C3428" s="2" t="s">
        <v>47</v>
      </c>
      <c r="D3428" s="2" t="s">
        <v>1198</v>
      </c>
      <c r="E3428" s="2" t="s">
        <v>400</v>
      </c>
      <c r="F3428" s="2" t="s">
        <v>228</v>
      </c>
      <c r="G3428" s="2" t="s">
        <v>117</v>
      </c>
      <c r="H3428" s="2" t="s">
        <v>52</v>
      </c>
      <c r="I3428" s="2" t="s">
        <v>53</v>
      </c>
      <c r="J3428" s="2" t="s">
        <v>230</v>
      </c>
      <c r="K3428" s="2" t="s">
        <v>55</v>
      </c>
      <c r="L3428" s="2" t="s">
        <v>51</v>
      </c>
      <c r="M3428" s="2" t="s">
        <v>56</v>
      </c>
      <c r="N3428" s="3">
        <v>107921.69</v>
      </c>
      <c r="O3428" s="3" t="s">
        <v>57</v>
      </c>
      <c r="P3428" s="4">
        <f>IF(O3428="吨",N3428*1000,IF(O3428="万立方米",N3428*10000,""))</f>
        <v>107921690.0</v>
      </c>
      <c r="Q3428" s="2" t="s">
        <v>58</v>
      </c>
      <c r="R3428" s="2" t="s">
        <v>59</v>
      </c>
      <c r="S3428" s="2" t="s">
        <v>60</v>
      </c>
      <c r="T3428" s="2" t="s">
        <v>61</v>
      </c>
      <c r="U3428" s="4">
        <f>0.06</f>
        <v>0.06</v>
      </c>
      <c r="V3428" s="2" t="s">
        <v>62</v>
      </c>
      <c r="W3428" s="2" t="s">
        <v>63</v>
      </c>
      <c r="X3428" s="2" t="s">
        <v>64</v>
      </c>
      <c r="Y3428" s="2" t="s">
        <v>65</v>
      </c>
      <c r="Z3428" s="2">
        <v>0</v>
      </c>
      <c r="AA3428" s="2"/>
      <c r="AB3428" s="2"/>
      <c r="AC3428" s="4">
        <f>P3428*U3428/1000000</f>
        <v>6.475301399999999</v>
      </c>
      <c r="AD3428" s="4">
        <f>AC3428*(1-Z3428/100)</f>
        <v>6.475301399999999</v>
      </c>
      <c r="AE3428" s="2" t="s">
        <v>66</v>
      </c>
      <c r="AF3428" s="2" t="s">
        <v>67</v>
      </c>
      <c r="AG3428" s="2" t="s">
        <v>68</v>
      </c>
      <c r="AH3428" s="2" t="s">
        <v>69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4142</v>
      </c>
      <c r="B3429" s="2" t="s">
        <v>4141</v>
      </c>
      <c r="C3429" s="2" t="s">
        <v>47</v>
      </c>
      <c r="D3429" s="2" t="s">
        <v>1198</v>
      </c>
      <c r="E3429" s="2" t="s">
        <v>400</v>
      </c>
      <c r="F3429" s="2" t="s">
        <v>228</v>
      </c>
      <c r="G3429" s="2" t="s">
        <v>117</v>
      </c>
      <c r="H3429" s="2" t="s">
        <v>52</v>
      </c>
      <c r="I3429" s="2" t="s">
        <v>53</v>
      </c>
      <c r="J3429" s="2" t="s">
        <v>230</v>
      </c>
      <c r="K3429" s="2" t="s">
        <v>55</v>
      </c>
      <c r="L3429" s="2" t="s">
        <v>51</v>
      </c>
      <c r="M3429" s="2" t="s">
        <v>73</v>
      </c>
      <c r="N3429" s="3">
        <v>107921.69</v>
      </c>
      <c r="O3429" s="3" t="s">
        <v>57</v>
      </c>
      <c r="P3429" s="4">
        <f>IF(O3429="吨",N3429*1000,IF(O3429="万立方米",N3429*10000,""))</f>
        <v>107921690.0</v>
      </c>
      <c r="Q3429" s="2" t="s">
        <v>58</v>
      </c>
      <c r="R3429" s="2" t="s">
        <v>59</v>
      </c>
      <c r="S3429" s="2" t="s">
        <v>74</v>
      </c>
      <c r="T3429" s="2" t="s">
        <v>75</v>
      </c>
      <c r="U3429" s="4">
        <f>1.5</f>
        <v>1.5</v>
      </c>
      <c r="V3429" s="2" t="s">
        <v>62</v>
      </c>
      <c r="W3429" s="2" t="s">
        <v>76</v>
      </c>
      <c r="X3429" s="2" t="s">
        <v>64</v>
      </c>
      <c r="Y3429" s="2" t="s">
        <v>65</v>
      </c>
      <c r="Z3429" s="2">
        <v>0</v>
      </c>
      <c r="AA3429" s="2"/>
      <c r="AB3429" s="2"/>
      <c r="AC3429" s="4">
        <f>P3429*U3429/1000000</f>
        <v>161.882535</v>
      </c>
      <c r="AD3429" s="4">
        <f>AC3429*(1-Z3429/100)</f>
        <v>161.882535</v>
      </c>
      <c r="AE3429" s="2" t="s">
        <v>66</v>
      </c>
      <c r="AF3429" s="2" t="s">
        <v>67</v>
      </c>
      <c r="AG3429" s="2" t="s">
        <v>68</v>
      </c>
      <c r="AH3429" s="2" t="s">
        <v>69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4143</v>
      </c>
      <c r="B3430" s="2" t="s">
        <v>4141</v>
      </c>
      <c r="C3430" s="2" t="s">
        <v>47</v>
      </c>
      <c r="D3430" s="2" t="s">
        <v>1198</v>
      </c>
      <c r="E3430" s="2" t="s">
        <v>400</v>
      </c>
      <c r="F3430" s="2" t="s">
        <v>228</v>
      </c>
      <c r="G3430" s="2" t="s">
        <v>117</v>
      </c>
      <c r="H3430" s="2" t="s">
        <v>52</v>
      </c>
      <c r="I3430" s="2" t="s">
        <v>53</v>
      </c>
      <c r="J3430" s="2" t="s">
        <v>230</v>
      </c>
      <c r="K3430" s="2" t="s">
        <v>55</v>
      </c>
      <c r="L3430" s="2" t="s">
        <v>51</v>
      </c>
      <c r="M3430" s="2" t="s">
        <v>78</v>
      </c>
      <c r="N3430" s="3">
        <v>107921.69</v>
      </c>
      <c r="O3430" s="3" t="s">
        <v>57</v>
      </c>
      <c r="P3430" s="4">
        <f>IF(O3430="吨",N3430*1000,IF(O3430="万立方米",N3430*10000,""))</f>
        <v>107921690.0</v>
      </c>
      <c r="Q3430" s="2" t="s">
        <v>58</v>
      </c>
      <c r="R3430" s="2" t="s">
        <v>59</v>
      </c>
      <c r="S3430" s="2" t="s">
        <v>79</v>
      </c>
      <c r="T3430" s="2" t="s">
        <v>75</v>
      </c>
      <c r="U3430" s="4">
        <f>6.0</f>
        <v>6.0</v>
      </c>
      <c r="V3430" s="2" t="s">
        <v>62</v>
      </c>
      <c r="W3430" s="2" t="s">
        <v>80</v>
      </c>
      <c r="X3430" s="2" t="s">
        <v>64</v>
      </c>
      <c r="Y3430" s="2" t="s">
        <v>65</v>
      </c>
      <c r="Z3430" s="2">
        <v>0</v>
      </c>
      <c r="AA3430" s="2"/>
      <c r="AB3430" s="2"/>
      <c r="AC3430" s="4">
        <f>P3430*U3430/1000000</f>
        <v>647.53014</v>
      </c>
      <c r="AD3430" s="4">
        <f>AC3430*(1-Z3430/100)</f>
        <v>647.53014</v>
      </c>
      <c r="AE3430" s="2" t="s">
        <v>66</v>
      </c>
      <c r="AF3430" s="2" t="s">
        <v>67</v>
      </c>
      <c r="AG3430" s="2" t="s">
        <v>68</v>
      </c>
      <c r="AH3430" s="2" t="s">
        <v>69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4144</v>
      </c>
      <c r="B3431" s="2" t="s">
        <v>4141</v>
      </c>
      <c r="C3431" s="2" t="s">
        <v>47</v>
      </c>
      <c r="D3431" s="2" t="s">
        <v>1198</v>
      </c>
      <c r="E3431" s="2" t="s">
        <v>400</v>
      </c>
      <c r="F3431" s="2" t="s">
        <v>228</v>
      </c>
      <c r="G3431" s="2" t="s">
        <v>117</v>
      </c>
      <c r="H3431" s="2" t="s">
        <v>52</v>
      </c>
      <c r="I3431" s="2" t="s">
        <v>53</v>
      </c>
      <c r="J3431" s="2" t="s">
        <v>230</v>
      </c>
      <c r="K3431" s="2" t="s">
        <v>55</v>
      </c>
      <c r="L3431" s="2" t="s">
        <v>51</v>
      </c>
      <c r="M3431" s="2" t="s">
        <v>82</v>
      </c>
      <c r="N3431" s="3">
        <v>107921.69</v>
      </c>
      <c r="O3431" s="3" t="s">
        <v>57</v>
      </c>
      <c r="P3431" s="4">
        <f>IF(O3431="吨",N3431*1000,IF(O3431="万立方米",N3431*10000,""))</f>
        <v>107921690.0</v>
      </c>
      <c r="Q3431" s="2" t="s">
        <v>58</v>
      </c>
      <c r="R3431" s="2" t="s">
        <v>59</v>
      </c>
      <c r="S3431" s="2" t="s">
        <v>83</v>
      </c>
      <c r="T3431" s="2" t="s">
        <v>61</v>
      </c>
      <c r="U3431" s="4">
        <f>0.35</f>
        <v>0.35</v>
      </c>
      <c r="V3431" s="2" t="s">
        <v>62</v>
      </c>
      <c r="W3431" s="2" t="s">
        <v>84</v>
      </c>
      <c r="X3431" s="2" t="s">
        <v>64</v>
      </c>
      <c r="Y3431" s="2" t="s">
        <v>65</v>
      </c>
      <c r="Z3431" s="2">
        <v>0</v>
      </c>
      <c r="AA3431" s="2"/>
      <c r="AB3431" s="2"/>
      <c r="AC3431" s="4">
        <f>P3431*U3431/1000000</f>
        <v>37.7725915</v>
      </c>
      <c r="AD3431" s="4">
        <f>AC3431*(1-Z3431/100)</f>
        <v>37.7725915</v>
      </c>
      <c r="AE3431" s="2" t="s">
        <v>66</v>
      </c>
      <c r="AF3431" s="2" t="s">
        <v>67</v>
      </c>
      <c r="AG3431" s="2" t="s">
        <v>68</v>
      </c>
      <c r="AH3431" s="2" t="s">
        <v>69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4145</v>
      </c>
      <c r="B3432" s="2" t="s">
        <v>4141</v>
      </c>
      <c r="C3432" s="2" t="s">
        <v>47</v>
      </c>
      <c r="D3432" s="2" t="s">
        <v>1198</v>
      </c>
      <c r="E3432" s="2" t="s">
        <v>400</v>
      </c>
      <c r="F3432" s="2" t="s">
        <v>228</v>
      </c>
      <c r="G3432" s="2" t="s">
        <v>117</v>
      </c>
      <c r="H3432" s="2" t="s">
        <v>52</v>
      </c>
      <c r="I3432" s="2" t="s">
        <v>53</v>
      </c>
      <c r="J3432" s="2" t="s">
        <v>230</v>
      </c>
      <c r="K3432" s="2" t="s">
        <v>55</v>
      </c>
      <c r="L3432" s="2" t="s">
        <v>51</v>
      </c>
      <c r="M3432" s="2" t="s">
        <v>86</v>
      </c>
      <c r="N3432" s="3">
        <v>107921.69</v>
      </c>
      <c r="O3432" s="3" t="s">
        <v>57</v>
      </c>
      <c r="P3432" s="4">
        <f>IF(O3432="吨",N3432*1000,IF(O3432="万立方米",N3432*10000,""))</f>
        <v>107921690.0</v>
      </c>
      <c r="Q3432" s="2" t="s">
        <v>58</v>
      </c>
      <c r="R3432" s="2" t="s">
        <v>59</v>
      </c>
      <c r="S3432" s="2" t="s">
        <v>87</v>
      </c>
      <c r="T3432" s="2" t="s">
        <v>88</v>
      </c>
      <c r="U3432" s="4">
        <f>0.75</f>
        <v>0.75</v>
      </c>
      <c r="V3432" s="2" t="s">
        <v>62</v>
      </c>
      <c r="W3432" s="2" t="s">
        <v>89</v>
      </c>
      <c r="X3432" s="2" t="s">
        <v>64</v>
      </c>
      <c r="Y3432" s="2" t="s">
        <v>65</v>
      </c>
      <c r="Z3432" s="2">
        <v>0</v>
      </c>
      <c r="AA3432" s="2"/>
      <c r="AB3432" s="2"/>
      <c r="AC3432" s="4">
        <f>P3432*U3432/1000000</f>
        <v>80.9412675</v>
      </c>
      <c r="AD3432" s="4">
        <f>AC3433*(1-AA3432/100)+(AC3432-AC3433)*(1-AB3432/100)</f>
        <v>80.9412675</v>
      </c>
      <c r="AE3432" s="2" t="s">
        <v>66</v>
      </c>
      <c r="AF3432" s="2" t="s">
        <v>67</v>
      </c>
      <c r="AG3432" s="2" t="s">
        <v>68</v>
      </c>
      <c r="AH3432" s="2" t="s">
        <v>69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4146</v>
      </c>
      <c r="B3433" s="2" t="s">
        <v>4141</v>
      </c>
      <c r="C3433" s="2" t="s">
        <v>47</v>
      </c>
      <c r="D3433" s="2" t="s">
        <v>1198</v>
      </c>
      <c r="E3433" s="2" t="s">
        <v>400</v>
      </c>
      <c r="F3433" s="2" t="s">
        <v>228</v>
      </c>
      <c r="G3433" s="2" t="s">
        <v>117</v>
      </c>
      <c r="H3433" s="2" t="s">
        <v>52</v>
      </c>
      <c r="I3433" s="2" t="s">
        <v>53</v>
      </c>
      <c r="J3433" s="2" t="s">
        <v>230</v>
      </c>
      <c r="K3433" s="2" t="s">
        <v>55</v>
      </c>
      <c r="L3433" s="2" t="s">
        <v>51</v>
      </c>
      <c r="M3433" s="2" t="s">
        <v>91</v>
      </c>
      <c r="N3433" s="3">
        <v>107921.69</v>
      </c>
      <c r="O3433" s="3" t="s">
        <v>57</v>
      </c>
      <c r="P3433" s="4">
        <f>IF(O3433="吨",N3433*1000,IF(O3433="万立方米",N3433*10000,""))</f>
        <v>107921690.0</v>
      </c>
      <c r="Q3433" s="2" t="s">
        <v>58</v>
      </c>
      <c r="R3433" s="2" t="s">
        <v>59</v>
      </c>
      <c r="S3433" s="2" t="s">
        <v>92</v>
      </c>
      <c r="T3433" s="2" t="s">
        <v>88</v>
      </c>
      <c r="U3433" s="4">
        <f>0.75</f>
        <v>0.75</v>
      </c>
      <c r="V3433" s="2" t="s">
        <v>62</v>
      </c>
      <c r="W3433" s="2" t="s">
        <v>93</v>
      </c>
      <c r="X3433" s="2" t="s">
        <v>64</v>
      </c>
      <c r="Y3433" s="2" t="s">
        <v>65</v>
      </c>
      <c r="Z3433" s="2">
        <v>0</v>
      </c>
      <c r="AA3433" s="2"/>
      <c r="AB3433" s="2"/>
      <c r="AC3433" s="4">
        <f>P3433*U3433/1000000</f>
        <v>80.9412675</v>
      </c>
      <c r="AD3433" s="4">
        <f>AC3433*(1-Z3433/100)</f>
        <v>80.9412675</v>
      </c>
      <c r="AE3433" s="2" t="s">
        <v>66</v>
      </c>
      <c r="AF3433" s="2" t="s">
        <v>67</v>
      </c>
      <c r="AG3433" s="2" t="s">
        <v>68</v>
      </c>
      <c r="AH3433" s="2" t="s">
        <v>69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4147</v>
      </c>
      <c r="B3434" s="2" t="s">
        <v>4141</v>
      </c>
      <c r="C3434" s="2" t="s">
        <v>47</v>
      </c>
      <c r="D3434" s="2" t="s">
        <v>1198</v>
      </c>
      <c r="E3434" s="2" t="s">
        <v>400</v>
      </c>
      <c r="F3434" s="2" t="s">
        <v>228</v>
      </c>
      <c r="G3434" s="2" t="s">
        <v>117</v>
      </c>
      <c r="H3434" s="2" t="s">
        <v>52</v>
      </c>
      <c r="I3434" s="2" t="s">
        <v>53</v>
      </c>
      <c r="J3434" s="2" t="s">
        <v>230</v>
      </c>
      <c r="K3434" s="2" t="s">
        <v>55</v>
      </c>
      <c r="L3434" s="2" t="s">
        <v>51</v>
      </c>
      <c r="M3434" s="2" t="s">
        <v>95</v>
      </c>
      <c r="N3434" s="3">
        <v>107921.69</v>
      </c>
      <c r="O3434" s="3" t="s">
        <v>57</v>
      </c>
      <c r="P3434" s="4">
        <f>IF(O3434="吨",N3434*1000,IF(O3434="万立方米",N3434*10000,""))</f>
        <v>107921690.0</v>
      </c>
      <c r="Q3434" s="2" t="s">
        <v>58</v>
      </c>
      <c r="R3434" s="2" t="s">
        <v>59</v>
      </c>
      <c r="S3434" s="2" t="s">
        <v>96</v>
      </c>
      <c r="T3434" s="2" t="s">
        <v>97</v>
      </c>
      <c r="U3434" s="4">
        <f>1.7</f>
        <v>1.7</v>
      </c>
      <c r="V3434" s="2" t="s">
        <v>62</v>
      </c>
      <c r="W3434" s="2" t="s">
        <v>98</v>
      </c>
      <c r="X3434" s="2" t="s">
        <v>64</v>
      </c>
      <c r="Y3434" s="2" t="s">
        <v>65</v>
      </c>
      <c r="Z3434" s="2">
        <v>0</v>
      </c>
      <c r="AA3434" s="2"/>
      <c r="AB3434" s="2"/>
      <c r="AC3434" s="4">
        <f>P3434*U3434/1000000</f>
        <v>183.466873</v>
      </c>
      <c r="AD3434" s="4">
        <f>AC3434*(1-Z3434/100)</f>
        <v>183.466873</v>
      </c>
      <c r="AE3434" s="2" t="s">
        <v>66</v>
      </c>
      <c r="AF3434" s="2" t="s">
        <v>67</v>
      </c>
      <c r="AG3434" s="2" t="s">
        <v>68</v>
      </c>
      <c r="AH3434" s="2" t="s">
        <v>69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4148</v>
      </c>
      <c r="B3435" s="2" t="s">
        <v>4141</v>
      </c>
      <c r="C3435" s="2" t="s">
        <v>47</v>
      </c>
      <c r="D3435" s="2" t="s">
        <v>1198</v>
      </c>
      <c r="E3435" s="2" t="s">
        <v>400</v>
      </c>
      <c r="F3435" s="2" t="s">
        <v>228</v>
      </c>
      <c r="G3435" s="2" t="s">
        <v>117</v>
      </c>
      <c r="H3435" s="2" t="s">
        <v>52</v>
      </c>
      <c r="I3435" s="2" t="s">
        <v>53</v>
      </c>
      <c r="J3435" s="2" t="s">
        <v>230</v>
      </c>
      <c r="K3435" s="2" t="s">
        <v>55</v>
      </c>
      <c r="L3435" s="2" t="s">
        <v>51</v>
      </c>
      <c r="M3435" s="2" t="s">
        <v>100</v>
      </c>
      <c r="N3435" s="3">
        <v>107921.69</v>
      </c>
      <c r="O3435" s="3" t="s">
        <v>57</v>
      </c>
      <c r="P3435" s="4">
        <f>IF(O3435="吨",N3435*1000,IF(O3435="万立方米",N3435*10000,""))</f>
        <v>107921690.0</v>
      </c>
      <c r="Q3435" s="2" t="s">
        <v>58</v>
      </c>
      <c r="R3435" s="2" t="s">
        <v>59</v>
      </c>
      <c r="S3435" s="2" t="s">
        <v>101</v>
      </c>
      <c r="T3435" s="2" t="s">
        <v>75</v>
      </c>
      <c r="U3435" s="4">
        <f>0.12</f>
        <v>0.12</v>
      </c>
      <c r="V3435" s="2" t="s">
        <v>62</v>
      </c>
      <c r="W3435" s="2" t="s">
        <v>102</v>
      </c>
      <c r="X3435" s="2" t="s">
        <v>64</v>
      </c>
      <c r="Y3435" s="2" t="s">
        <v>65</v>
      </c>
      <c r="Z3435" s="2">
        <v>0</v>
      </c>
      <c r="AA3435" s="2"/>
      <c r="AB3435" s="2"/>
      <c r="AC3435" s="4">
        <f>P3435*U3435/1000000</f>
        <v>12.950602799999999</v>
      </c>
      <c r="AD3435" s="4">
        <f>AC3435*(1-Z3435/100)</f>
        <v>12.950602799999999</v>
      </c>
      <c r="AE3435" s="2" t="s">
        <v>66</v>
      </c>
      <c r="AF3435" s="2" t="s">
        <v>67</v>
      </c>
      <c r="AG3435" s="2" t="s">
        <v>68</v>
      </c>
      <c r="AH3435" s="2" t="s">
        <v>69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4149</v>
      </c>
      <c r="B3436" s="2" t="s">
        <v>4141</v>
      </c>
      <c r="C3436" s="2" t="s">
        <v>47</v>
      </c>
      <c r="D3436" s="2" t="s">
        <v>1198</v>
      </c>
      <c r="E3436" s="2" t="s">
        <v>400</v>
      </c>
      <c r="F3436" s="2" t="s">
        <v>228</v>
      </c>
      <c r="G3436" s="2" t="s">
        <v>117</v>
      </c>
      <c r="H3436" s="2" t="s">
        <v>52</v>
      </c>
      <c r="I3436" s="2"/>
      <c r="J3436" s="2"/>
      <c r="K3436" s="2" t="s">
        <v>147</v>
      </c>
      <c r="L3436" s="2" t="s">
        <v>253</v>
      </c>
      <c r="M3436" s="2" t="s">
        <v>104</v>
      </c>
      <c r="N3436" s="3"/>
      <c r="O3436" s="3"/>
      <c r="P3436" s="2"/>
      <c r="Q3436" s="2" t="s">
        <v>105</v>
      </c>
      <c r="R3436" s="2" t="s">
        <v>106</v>
      </c>
      <c r="S3436" s="2" t="s">
        <v>107</v>
      </c>
      <c r="T3436" s="2" t="s">
        <v>108</v>
      </c>
      <c r="U3436" s="2"/>
      <c r="V3436" s="2" t="s">
        <v>109</v>
      </c>
      <c r="W3436" s="2" t="s">
        <v>110</v>
      </c>
      <c r="X3436" s="2"/>
      <c r="Y3436" s="2" t="s">
        <v>65</v>
      </c>
      <c r="Z3436" s="2">
        <v>0</v>
      </c>
      <c r="AA3436" s="2"/>
      <c r="AB3436" s="2"/>
      <c r="AC3436" s="2"/>
      <c r="AD3436" s="2"/>
      <c r="AE3436" s="2" t="s">
        <v>123</v>
      </c>
      <c r="AF3436" s="2" t="s">
        <v>222</v>
      </c>
      <c r="AG3436" s="2" t="s">
        <v>223</v>
      </c>
      <c r="AH3436" s="2" t="s">
        <v>69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4150</v>
      </c>
      <c r="B3437" s="2" t="s">
        <v>4151</v>
      </c>
      <c r="C3437" s="2" t="s">
        <v>47</v>
      </c>
      <c r="D3437" s="2" t="s">
        <v>1682</v>
      </c>
      <c r="E3437" s="2" t="s">
        <v>898</v>
      </c>
      <c r="F3437" s="2" t="s">
        <v>228</v>
      </c>
      <c r="G3437" s="2" t="s">
        <v>179</v>
      </c>
      <c r="H3437" s="2" t="s">
        <v>433</v>
      </c>
      <c r="I3437" s="2" t="s">
        <v>53</v>
      </c>
      <c r="J3437" s="2" t="s">
        <v>118</v>
      </c>
      <c r="K3437" s="2" t="s">
        <v>118</v>
      </c>
      <c r="L3437" s="2"/>
      <c r="M3437" s="2" t="s">
        <v>56</v>
      </c>
      <c r="N3437" s="3">
        <v>51.4</v>
      </c>
      <c r="O3437" s="3" t="s">
        <v>120</v>
      </c>
      <c r="P3437" s="2"/>
      <c r="Q3437" s="2"/>
      <c r="R3437" s="2" t="s">
        <v>121</v>
      </c>
      <c r="S3437" s="2"/>
      <c r="T3437" s="2" t="s">
        <v>108</v>
      </c>
      <c r="U3437" s="2"/>
      <c r="V3437" s="2"/>
      <c r="W3437" s="2" t="s">
        <v>122</v>
      </c>
      <c r="X3437" s="2" t="s">
        <v>64</v>
      </c>
      <c r="Y3437" s="2" t="s">
        <v>65</v>
      </c>
      <c r="Z3437" s="2">
        <v>0</v>
      </c>
      <c r="AA3437" s="2"/>
      <c r="AB3437" s="2"/>
      <c r="AC3437" s="2"/>
      <c r="AD3437" s="2"/>
      <c r="AE3437" s="2" t="s">
        <v>123</v>
      </c>
      <c r="AF3437" s="2" t="s">
        <v>124</v>
      </c>
      <c r="AG3437" s="2" t="s">
        <v>125</v>
      </c>
      <c r="AH3437" s="2" t="s">
        <v>69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4152</v>
      </c>
      <c r="B3438" s="2" t="s">
        <v>4151</v>
      </c>
      <c r="C3438" s="2" t="s">
        <v>47</v>
      </c>
      <c r="D3438" s="2" t="s">
        <v>1682</v>
      </c>
      <c r="E3438" s="2" t="s">
        <v>898</v>
      </c>
      <c r="F3438" s="2" t="s">
        <v>228</v>
      </c>
      <c r="G3438" s="2" t="s">
        <v>179</v>
      </c>
      <c r="H3438" s="2" t="s">
        <v>433</v>
      </c>
      <c r="I3438" s="2" t="s">
        <v>53</v>
      </c>
      <c r="J3438" s="2" t="s">
        <v>118</v>
      </c>
      <c r="K3438" s="2" t="s">
        <v>118</v>
      </c>
      <c r="L3438" s="2"/>
      <c r="M3438" s="2" t="s">
        <v>73</v>
      </c>
      <c r="N3438" s="3">
        <v>51.4</v>
      </c>
      <c r="O3438" s="3" t="s">
        <v>120</v>
      </c>
      <c r="P3438" s="2"/>
      <c r="Q3438" s="2"/>
      <c r="R3438" s="2" t="s">
        <v>121</v>
      </c>
      <c r="S3438" s="2"/>
      <c r="T3438" s="2" t="s">
        <v>108</v>
      </c>
      <c r="U3438" s="2"/>
      <c r="V3438" s="2"/>
      <c r="W3438" s="2" t="s">
        <v>122</v>
      </c>
      <c r="X3438" s="2" t="s">
        <v>64</v>
      </c>
      <c r="Y3438" s="2" t="s">
        <v>65</v>
      </c>
      <c r="Z3438" s="2">
        <v>0</v>
      </c>
      <c r="AA3438" s="2"/>
      <c r="AB3438" s="2"/>
      <c r="AC3438" s="2"/>
      <c r="AD3438" s="2"/>
      <c r="AE3438" s="2" t="s">
        <v>123</v>
      </c>
      <c r="AF3438" s="2" t="s">
        <v>124</v>
      </c>
      <c r="AG3438" s="2" t="s">
        <v>125</v>
      </c>
      <c r="AH3438" s="2" t="s">
        <v>69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4153</v>
      </c>
      <c r="B3439" s="2" t="s">
        <v>4151</v>
      </c>
      <c r="C3439" s="2" t="s">
        <v>47</v>
      </c>
      <c r="D3439" s="2" t="s">
        <v>1682</v>
      </c>
      <c r="E3439" s="2" t="s">
        <v>898</v>
      </c>
      <c r="F3439" s="2" t="s">
        <v>228</v>
      </c>
      <c r="G3439" s="2" t="s">
        <v>179</v>
      </c>
      <c r="H3439" s="2" t="s">
        <v>433</v>
      </c>
      <c r="I3439" s="2" t="s">
        <v>53</v>
      </c>
      <c r="J3439" s="2" t="s">
        <v>118</v>
      </c>
      <c r="K3439" s="2" t="s">
        <v>118</v>
      </c>
      <c r="L3439" s="2"/>
      <c r="M3439" s="2" t="s">
        <v>78</v>
      </c>
      <c r="N3439" s="3">
        <v>51.4</v>
      </c>
      <c r="O3439" s="3" t="s">
        <v>120</v>
      </c>
      <c r="P3439" s="2"/>
      <c r="Q3439" s="2"/>
      <c r="R3439" s="2" t="s">
        <v>121</v>
      </c>
      <c r="S3439" s="2"/>
      <c r="T3439" s="2" t="s">
        <v>108</v>
      </c>
      <c r="U3439" s="2"/>
      <c r="V3439" s="2"/>
      <c r="W3439" s="2" t="s">
        <v>122</v>
      </c>
      <c r="X3439" s="2" t="s">
        <v>64</v>
      </c>
      <c r="Y3439" s="2" t="s">
        <v>65</v>
      </c>
      <c r="Z3439" s="2">
        <v>0</v>
      </c>
      <c r="AA3439" s="2"/>
      <c r="AB3439" s="2"/>
      <c r="AC3439" s="2"/>
      <c r="AD3439" s="2"/>
      <c r="AE3439" s="2" t="s">
        <v>123</v>
      </c>
      <c r="AF3439" s="2" t="s">
        <v>124</v>
      </c>
      <c r="AG3439" s="2" t="s">
        <v>125</v>
      </c>
      <c r="AH3439" s="2" t="s">
        <v>69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4154</v>
      </c>
      <c r="B3440" s="2" t="s">
        <v>4151</v>
      </c>
      <c r="C3440" s="2" t="s">
        <v>47</v>
      </c>
      <c r="D3440" s="2" t="s">
        <v>1682</v>
      </c>
      <c r="E3440" s="2" t="s">
        <v>898</v>
      </c>
      <c r="F3440" s="2" t="s">
        <v>228</v>
      </c>
      <c r="G3440" s="2" t="s">
        <v>179</v>
      </c>
      <c r="H3440" s="2" t="s">
        <v>433</v>
      </c>
      <c r="I3440" s="2" t="s">
        <v>53</v>
      </c>
      <c r="J3440" s="2" t="s">
        <v>118</v>
      </c>
      <c r="K3440" s="2" t="s">
        <v>118</v>
      </c>
      <c r="L3440" s="2"/>
      <c r="M3440" s="2" t="s">
        <v>82</v>
      </c>
      <c r="N3440" s="3">
        <v>51.4</v>
      </c>
      <c r="O3440" s="3" t="s">
        <v>120</v>
      </c>
      <c r="P3440" s="2"/>
      <c r="Q3440" s="2"/>
      <c r="R3440" s="2" t="s">
        <v>121</v>
      </c>
      <c r="S3440" s="2"/>
      <c r="T3440" s="2" t="s">
        <v>108</v>
      </c>
      <c r="U3440" s="2"/>
      <c r="V3440" s="2"/>
      <c r="W3440" s="2" t="s">
        <v>122</v>
      </c>
      <c r="X3440" s="2" t="s">
        <v>64</v>
      </c>
      <c r="Y3440" s="2" t="s">
        <v>65</v>
      </c>
      <c r="Z3440" s="2">
        <v>0</v>
      </c>
      <c r="AA3440" s="2"/>
      <c r="AB3440" s="2"/>
      <c r="AC3440" s="2"/>
      <c r="AD3440" s="2"/>
      <c r="AE3440" s="2" t="s">
        <v>123</v>
      </c>
      <c r="AF3440" s="2" t="s">
        <v>124</v>
      </c>
      <c r="AG3440" s="2" t="s">
        <v>125</v>
      </c>
      <c r="AH3440" s="2" t="s">
        <v>69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4155</v>
      </c>
      <c r="B3441" s="2" t="s">
        <v>4151</v>
      </c>
      <c r="C3441" s="2" t="s">
        <v>47</v>
      </c>
      <c r="D3441" s="2" t="s">
        <v>1682</v>
      </c>
      <c r="E3441" s="2" t="s">
        <v>898</v>
      </c>
      <c r="F3441" s="2" t="s">
        <v>228</v>
      </c>
      <c r="G3441" s="2" t="s">
        <v>179</v>
      </c>
      <c r="H3441" s="2" t="s">
        <v>433</v>
      </c>
      <c r="I3441" s="2" t="s">
        <v>53</v>
      </c>
      <c r="J3441" s="2" t="s">
        <v>118</v>
      </c>
      <c r="K3441" s="2" t="s">
        <v>118</v>
      </c>
      <c r="L3441" s="2"/>
      <c r="M3441" s="2" t="s">
        <v>86</v>
      </c>
      <c r="N3441" s="3">
        <v>51.4</v>
      </c>
      <c r="O3441" s="3" t="s">
        <v>120</v>
      </c>
      <c r="P3441" s="2"/>
      <c r="Q3441" s="2"/>
      <c r="R3441" s="2" t="s">
        <v>121</v>
      </c>
      <c r="S3441" s="2"/>
      <c r="T3441" s="2" t="s">
        <v>108</v>
      </c>
      <c r="U3441" s="2"/>
      <c r="V3441" s="2"/>
      <c r="W3441" s="2" t="s">
        <v>122</v>
      </c>
      <c r="X3441" s="2" t="s">
        <v>64</v>
      </c>
      <c r="Y3441" s="2" t="s">
        <v>65</v>
      </c>
      <c r="Z3441" s="2">
        <v>0</v>
      </c>
      <c r="AA3441" s="2"/>
      <c r="AB3441" s="2"/>
      <c r="AC3441" s="2"/>
      <c r="AD3441" s="2"/>
      <c r="AE3441" s="2" t="s">
        <v>123</v>
      </c>
      <c r="AF3441" s="2" t="s">
        <v>124</v>
      </c>
      <c r="AG3441" s="2" t="s">
        <v>125</v>
      </c>
      <c r="AH3441" s="2" t="s">
        <v>69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4156</v>
      </c>
      <c r="B3442" s="2" t="s">
        <v>4151</v>
      </c>
      <c r="C3442" s="2" t="s">
        <v>47</v>
      </c>
      <c r="D3442" s="2" t="s">
        <v>1682</v>
      </c>
      <c r="E3442" s="2" t="s">
        <v>898</v>
      </c>
      <c r="F3442" s="2" t="s">
        <v>228</v>
      </c>
      <c r="G3442" s="2" t="s">
        <v>179</v>
      </c>
      <c r="H3442" s="2" t="s">
        <v>433</v>
      </c>
      <c r="I3442" s="2" t="s">
        <v>53</v>
      </c>
      <c r="J3442" s="2" t="s">
        <v>118</v>
      </c>
      <c r="K3442" s="2" t="s">
        <v>118</v>
      </c>
      <c r="L3442" s="2"/>
      <c r="M3442" s="2" t="s">
        <v>91</v>
      </c>
      <c r="N3442" s="3">
        <v>51.4</v>
      </c>
      <c r="O3442" s="3" t="s">
        <v>120</v>
      </c>
      <c r="P3442" s="2"/>
      <c r="Q3442" s="2"/>
      <c r="R3442" s="2" t="s">
        <v>121</v>
      </c>
      <c r="S3442" s="2"/>
      <c r="T3442" s="2" t="s">
        <v>108</v>
      </c>
      <c r="U3442" s="2"/>
      <c r="V3442" s="2"/>
      <c r="W3442" s="2" t="s">
        <v>122</v>
      </c>
      <c r="X3442" s="2" t="s">
        <v>64</v>
      </c>
      <c r="Y3442" s="2" t="s">
        <v>65</v>
      </c>
      <c r="Z3442" s="2">
        <v>0</v>
      </c>
      <c r="AA3442" s="2"/>
      <c r="AB3442" s="2"/>
      <c r="AC3442" s="2"/>
      <c r="AD3442" s="2"/>
      <c r="AE3442" s="2" t="s">
        <v>123</v>
      </c>
      <c r="AF3442" s="2" t="s">
        <v>124</v>
      </c>
      <c r="AG3442" s="2" t="s">
        <v>125</v>
      </c>
      <c r="AH3442" s="2" t="s">
        <v>69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4157</v>
      </c>
      <c r="B3443" s="2" t="s">
        <v>4151</v>
      </c>
      <c r="C3443" s="2" t="s">
        <v>47</v>
      </c>
      <c r="D3443" s="2" t="s">
        <v>1682</v>
      </c>
      <c r="E3443" s="2" t="s">
        <v>898</v>
      </c>
      <c r="F3443" s="2" t="s">
        <v>228</v>
      </c>
      <c r="G3443" s="2" t="s">
        <v>179</v>
      </c>
      <c r="H3443" s="2" t="s">
        <v>433</v>
      </c>
      <c r="I3443" s="2" t="s">
        <v>53</v>
      </c>
      <c r="J3443" s="2" t="s">
        <v>118</v>
      </c>
      <c r="K3443" s="2" t="s">
        <v>118</v>
      </c>
      <c r="L3443" s="2"/>
      <c r="M3443" s="2" t="s">
        <v>95</v>
      </c>
      <c r="N3443" s="3">
        <v>51.4</v>
      </c>
      <c r="O3443" s="3" t="s">
        <v>120</v>
      </c>
      <c r="P3443" s="2"/>
      <c r="Q3443" s="2"/>
      <c r="R3443" s="2" t="s">
        <v>121</v>
      </c>
      <c r="S3443" s="2"/>
      <c r="T3443" s="2" t="s">
        <v>108</v>
      </c>
      <c r="U3443" s="2"/>
      <c r="V3443" s="2"/>
      <c r="W3443" s="2" t="s">
        <v>122</v>
      </c>
      <c r="X3443" s="2" t="s">
        <v>64</v>
      </c>
      <c r="Y3443" s="2" t="s">
        <v>65</v>
      </c>
      <c r="Z3443" s="2">
        <v>0</v>
      </c>
      <c r="AA3443" s="2"/>
      <c r="AB3443" s="2"/>
      <c r="AC3443" s="2"/>
      <c r="AD3443" s="2"/>
      <c r="AE3443" s="2" t="s">
        <v>123</v>
      </c>
      <c r="AF3443" s="2" t="s">
        <v>124</v>
      </c>
      <c r="AG3443" s="2" t="s">
        <v>125</v>
      </c>
      <c r="AH3443" s="2" t="s">
        <v>69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4158</v>
      </c>
      <c r="B3444" s="2" t="s">
        <v>4151</v>
      </c>
      <c r="C3444" s="2" t="s">
        <v>47</v>
      </c>
      <c r="D3444" s="2" t="s">
        <v>1682</v>
      </c>
      <c r="E3444" s="2" t="s">
        <v>898</v>
      </c>
      <c r="F3444" s="2" t="s">
        <v>228</v>
      </c>
      <c r="G3444" s="2" t="s">
        <v>179</v>
      </c>
      <c r="H3444" s="2" t="s">
        <v>433</v>
      </c>
      <c r="I3444" s="2" t="s">
        <v>53</v>
      </c>
      <c r="J3444" s="2" t="s">
        <v>118</v>
      </c>
      <c r="K3444" s="2" t="s">
        <v>118</v>
      </c>
      <c r="L3444" s="2"/>
      <c r="M3444" s="2" t="s">
        <v>100</v>
      </c>
      <c r="N3444" s="3">
        <v>51.4</v>
      </c>
      <c r="O3444" s="3" t="s">
        <v>120</v>
      </c>
      <c r="P3444" s="2"/>
      <c r="Q3444" s="2"/>
      <c r="R3444" s="2" t="s">
        <v>121</v>
      </c>
      <c r="S3444" s="2"/>
      <c r="T3444" s="2" t="s">
        <v>108</v>
      </c>
      <c r="U3444" s="2"/>
      <c r="V3444" s="2"/>
      <c r="W3444" s="2" t="s">
        <v>122</v>
      </c>
      <c r="X3444" s="2" t="s">
        <v>64</v>
      </c>
      <c r="Y3444" s="2" t="s">
        <v>65</v>
      </c>
      <c r="Z3444" s="2">
        <v>0</v>
      </c>
      <c r="AA3444" s="2"/>
      <c r="AB3444" s="2"/>
      <c r="AC3444" s="2"/>
      <c r="AD3444" s="2"/>
      <c r="AE3444" s="2" t="s">
        <v>123</v>
      </c>
      <c r="AF3444" s="2" t="s">
        <v>124</v>
      </c>
      <c r="AG3444" s="2" t="s">
        <v>125</v>
      </c>
      <c r="AH3444" s="2" t="s">
        <v>69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4159</v>
      </c>
      <c r="B3445" s="2" t="s">
        <v>4151</v>
      </c>
      <c r="C3445" s="2" t="s">
        <v>47</v>
      </c>
      <c r="D3445" s="2" t="s">
        <v>1682</v>
      </c>
      <c r="E3445" s="2" t="s">
        <v>898</v>
      </c>
      <c r="F3445" s="2" t="s">
        <v>228</v>
      </c>
      <c r="G3445" s="2" t="s">
        <v>179</v>
      </c>
      <c r="H3445" s="2" t="s">
        <v>433</v>
      </c>
      <c r="I3445" s="2"/>
      <c r="J3445" s="2"/>
      <c r="K3445" s="2"/>
      <c r="L3445" s="2"/>
      <c r="M3445" s="2" t="s">
        <v>104</v>
      </c>
      <c r="N3445" s="3"/>
      <c r="O3445" s="3"/>
      <c r="P3445" s="4">
        <v>0.0</v>
      </c>
      <c r="Q3445" s="2" t="s">
        <v>105</v>
      </c>
      <c r="R3445" s="2" t="s">
        <v>106</v>
      </c>
      <c r="S3445" s="2" t="s">
        <v>107</v>
      </c>
      <c r="T3445" s="2" t="s">
        <v>108</v>
      </c>
      <c r="U3445" s="4">
        <f>0.0</f>
        <v>0.0</v>
      </c>
      <c r="V3445" s="2" t="s">
        <v>109</v>
      </c>
      <c r="W3445" s="2" t="s">
        <v>110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134</v>
      </c>
      <c r="AH3445" s="2" t="s">
        <v>69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4160</v>
      </c>
      <c r="B3446" s="2" t="s">
        <v>4161</v>
      </c>
      <c r="C3446" s="2" t="s">
        <v>47</v>
      </c>
      <c r="D3446" s="2" t="s">
        <v>3860</v>
      </c>
      <c r="E3446" s="2" t="s">
        <v>744</v>
      </c>
      <c r="F3446" s="2" t="s">
        <v>50</v>
      </c>
      <c r="G3446" s="2" t="s">
        <v>179</v>
      </c>
      <c r="H3446" s="2" t="s">
        <v>323</v>
      </c>
      <c r="I3446" s="2" t="s">
        <v>53</v>
      </c>
      <c r="J3446" s="2" t="s">
        <v>180</v>
      </c>
      <c r="K3446" s="2" t="s">
        <v>180</v>
      </c>
      <c r="L3446" s="2" t="s">
        <v>181</v>
      </c>
      <c r="M3446" s="2" t="s">
        <v>56</v>
      </c>
      <c r="N3446" s="3">
        <v>9626.525</v>
      </c>
      <c r="O3446" s="3" t="s">
        <v>182</v>
      </c>
      <c r="P3446" s="4">
        <f>IF(O3446="吨",N3446*1000,IF(O3446="万立方米",N3446*10000,""))</f>
        <v>96265250.0</v>
      </c>
      <c r="Q3446" s="2" t="s">
        <v>183</v>
      </c>
      <c r="R3446" s="2" t="s">
        <v>184</v>
      </c>
      <c r="S3446" s="2" t="s">
        <v>185</v>
      </c>
      <c r="T3446" s="2" t="s">
        <v>75</v>
      </c>
      <c r="U3446" s="4">
        <f>0.001</f>
        <v>0.001</v>
      </c>
      <c r="V3446" s="2" t="s">
        <v>186</v>
      </c>
      <c r="W3446" s="2" t="s">
        <v>187</v>
      </c>
      <c r="X3446" s="2" t="s">
        <v>64</v>
      </c>
      <c r="Y3446" s="2" t="s">
        <v>65</v>
      </c>
      <c r="Z3446" s="2">
        <v>0</v>
      </c>
      <c r="AA3446" s="2"/>
      <c r="AB3446" s="2"/>
      <c r="AC3446" s="4">
        <f>P3446*U3446/1000000</f>
        <v>0.09626525</v>
      </c>
      <c r="AD3446" s="4">
        <f>AC3446*(1-Z3446/100)</f>
        <v>0.09626525</v>
      </c>
      <c r="AE3446" s="2" t="s">
        <v>66</v>
      </c>
      <c r="AF3446" s="2" t="s">
        <v>67</v>
      </c>
      <c r="AG3446" s="2"/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4162</v>
      </c>
      <c r="B3447" s="2" t="s">
        <v>4161</v>
      </c>
      <c r="C3447" s="2" t="s">
        <v>47</v>
      </c>
      <c r="D3447" s="2" t="s">
        <v>3860</v>
      </c>
      <c r="E3447" s="2" t="s">
        <v>744</v>
      </c>
      <c r="F3447" s="2" t="s">
        <v>50</v>
      </c>
      <c r="G3447" s="2" t="s">
        <v>179</v>
      </c>
      <c r="H3447" s="2" t="s">
        <v>323</v>
      </c>
      <c r="I3447" s="2" t="s">
        <v>53</v>
      </c>
      <c r="J3447" s="2" t="s">
        <v>180</v>
      </c>
      <c r="K3447" s="2" t="s">
        <v>180</v>
      </c>
      <c r="L3447" s="2" t="s">
        <v>181</v>
      </c>
      <c r="M3447" s="2" t="s">
        <v>73</v>
      </c>
      <c r="N3447" s="3">
        <v>9626.525</v>
      </c>
      <c r="O3447" s="3" t="s">
        <v>182</v>
      </c>
      <c r="P3447" s="4">
        <f>IF(O3447="吨",N3447*1000,IF(O3447="万立方米",N3447*10000,""))</f>
        <v>96265250.0</v>
      </c>
      <c r="Q3447" s="2" t="s">
        <v>183</v>
      </c>
      <c r="R3447" s="2" t="s">
        <v>184</v>
      </c>
      <c r="S3447" s="2" t="s">
        <v>189</v>
      </c>
      <c r="T3447" s="2" t="s">
        <v>75</v>
      </c>
      <c r="U3447" s="4">
        <f>0.35</f>
        <v>0.35</v>
      </c>
      <c r="V3447" s="2" t="s">
        <v>186</v>
      </c>
      <c r="W3447" s="2" t="s">
        <v>190</v>
      </c>
      <c r="X3447" s="2" t="s">
        <v>64</v>
      </c>
      <c r="Y3447" s="2" t="s">
        <v>65</v>
      </c>
      <c r="Z3447" s="2">
        <v>0</v>
      </c>
      <c r="AA3447" s="2"/>
      <c r="AB3447" s="2"/>
      <c r="AC3447" s="4">
        <f>P3447*U3447/1000000</f>
        <v>33.6928375</v>
      </c>
      <c r="AD3447" s="4">
        <f>AC3447*(1-Z3447/100)</f>
        <v>33.6928375</v>
      </c>
      <c r="AE3447" s="2" t="s">
        <v>66</v>
      </c>
      <c r="AF3447" s="2" t="s">
        <v>67</v>
      </c>
      <c r="AG3447" s="2"/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4163</v>
      </c>
      <c r="B3448" s="2" t="s">
        <v>4161</v>
      </c>
      <c r="C3448" s="2" t="s">
        <v>47</v>
      </c>
      <c r="D3448" s="2" t="s">
        <v>3860</v>
      </c>
      <c r="E3448" s="2" t="s">
        <v>744</v>
      </c>
      <c r="F3448" s="2" t="s">
        <v>50</v>
      </c>
      <c r="G3448" s="2" t="s">
        <v>179</v>
      </c>
      <c r="H3448" s="2" t="s">
        <v>323</v>
      </c>
      <c r="I3448" s="2" t="s">
        <v>53</v>
      </c>
      <c r="J3448" s="2" t="s">
        <v>180</v>
      </c>
      <c r="K3448" s="2" t="s">
        <v>180</v>
      </c>
      <c r="L3448" s="2" t="s">
        <v>181</v>
      </c>
      <c r="M3448" s="2" t="s">
        <v>78</v>
      </c>
      <c r="N3448" s="3">
        <v>9626.525</v>
      </c>
      <c r="O3448" s="3" t="s">
        <v>182</v>
      </c>
      <c r="P3448" s="4">
        <f>IF(O3448="吨",N3448*1000,IF(O3448="万立方米",N3448*10000,""))</f>
        <v>96265250.0</v>
      </c>
      <c r="Q3448" s="2" t="s">
        <v>183</v>
      </c>
      <c r="R3448" s="2" t="s">
        <v>184</v>
      </c>
      <c r="S3448" s="2" t="s">
        <v>192</v>
      </c>
      <c r="T3448" s="2" t="s">
        <v>75</v>
      </c>
      <c r="U3448" s="4">
        <f>1.2</f>
        <v>1.2</v>
      </c>
      <c r="V3448" s="2" t="s">
        <v>186</v>
      </c>
      <c r="W3448" s="2" t="s">
        <v>193</v>
      </c>
      <c r="X3448" s="2" t="s">
        <v>64</v>
      </c>
      <c r="Y3448" s="2" t="s">
        <v>65</v>
      </c>
      <c r="Z3448" s="2">
        <v>0</v>
      </c>
      <c r="AA3448" s="2"/>
      <c r="AB3448" s="2"/>
      <c r="AC3448" s="4">
        <f>P3448*U3448/1000000</f>
        <v>115.5183</v>
      </c>
      <c r="AD3448" s="4">
        <f>AC3448*(1-Z3448/100)</f>
        <v>115.5183</v>
      </c>
      <c r="AE3448" s="2" t="s">
        <v>66</v>
      </c>
      <c r="AF3448" s="2" t="s">
        <v>67</v>
      </c>
      <c r="AG3448" s="2"/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4164</v>
      </c>
      <c r="B3449" s="2" t="s">
        <v>4161</v>
      </c>
      <c r="C3449" s="2" t="s">
        <v>47</v>
      </c>
      <c r="D3449" s="2" t="s">
        <v>3860</v>
      </c>
      <c r="E3449" s="2" t="s">
        <v>744</v>
      </c>
      <c r="F3449" s="2" t="s">
        <v>50</v>
      </c>
      <c r="G3449" s="2" t="s">
        <v>179</v>
      </c>
      <c r="H3449" s="2" t="s">
        <v>323</v>
      </c>
      <c r="I3449" s="2" t="s">
        <v>53</v>
      </c>
      <c r="J3449" s="2" t="s">
        <v>180</v>
      </c>
      <c r="K3449" s="2" t="s">
        <v>180</v>
      </c>
      <c r="L3449" s="2" t="s">
        <v>181</v>
      </c>
      <c r="M3449" s="2" t="s">
        <v>82</v>
      </c>
      <c r="N3449" s="3">
        <v>9626.525</v>
      </c>
      <c r="O3449" s="3" t="s">
        <v>182</v>
      </c>
      <c r="P3449" s="4">
        <f>IF(O3449="吨",N3449*1000,IF(O3449="万立方米",N3449*10000,""))</f>
        <v>96265250.0</v>
      </c>
      <c r="Q3449" s="2" t="s">
        <v>183</v>
      </c>
      <c r="R3449" s="2" t="s">
        <v>184</v>
      </c>
      <c r="S3449" s="2" t="s">
        <v>195</v>
      </c>
      <c r="T3449" s="2" t="s">
        <v>75</v>
      </c>
      <c r="U3449" s="4">
        <f>0.002</f>
        <v>0.002</v>
      </c>
      <c r="V3449" s="2" t="s">
        <v>186</v>
      </c>
      <c r="W3449" s="2" t="s">
        <v>196</v>
      </c>
      <c r="X3449" s="2" t="s">
        <v>64</v>
      </c>
      <c r="Y3449" s="2" t="s">
        <v>65</v>
      </c>
      <c r="Z3449" s="2">
        <v>0</v>
      </c>
      <c r="AA3449" s="2"/>
      <c r="AB3449" s="2"/>
      <c r="AC3449" s="4">
        <f>P3449*U3449/1000000</f>
        <v>0.1925305</v>
      </c>
      <c r="AD3449" s="4">
        <f>AC3449*(1-Z3449/100)</f>
        <v>0.1925305</v>
      </c>
      <c r="AE3449" s="2" t="s">
        <v>66</v>
      </c>
      <c r="AF3449" s="2" t="s">
        <v>67</v>
      </c>
      <c r="AG3449" s="2"/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4165</v>
      </c>
      <c r="B3450" s="2" t="s">
        <v>4161</v>
      </c>
      <c r="C3450" s="2" t="s">
        <v>47</v>
      </c>
      <c r="D3450" s="2" t="s">
        <v>3860</v>
      </c>
      <c r="E3450" s="2" t="s">
        <v>744</v>
      </c>
      <c r="F3450" s="2" t="s">
        <v>50</v>
      </c>
      <c r="G3450" s="2" t="s">
        <v>179</v>
      </c>
      <c r="H3450" s="2" t="s">
        <v>323</v>
      </c>
      <c r="I3450" s="2" t="s">
        <v>53</v>
      </c>
      <c r="J3450" s="2" t="s">
        <v>180</v>
      </c>
      <c r="K3450" s="2" t="s">
        <v>180</v>
      </c>
      <c r="L3450" s="2" t="s">
        <v>181</v>
      </c>
      <c r="M3450" s="2" t="s">
        <v>86</v>
      </c>
      <c r="N3450" s="3">
        <v>9626.525</v>
      </c>
      <c r="O3450" s="3" t="s">
        <v>182</v>
      </c>
      <c r="P3450" s="4">
        <f>IF(O3450="吨",N3450*1000,IF(O3450="万立方米",N3450*10000,""))</f>
        <v>96265250.0</v>
      </c>
      <c r="Q3450" s="2" t="s">
        <v>183</v>
      </c>
      <c r="R3450" s="2" t="s">
        <v>184</v>
      </c>
      <c r="S3450" s="2" t="s">
        <v>198</v>
      </c>
      <c r="T3450" s="2" t="s">
        <v>75</v>
      </c>
      <c r="U3450" s="4">
        <f>0.01</f>
        <v>0.01</v>
      </c>
      <c r="V3450" s="2" t="s">
        <v>186</v>
      </c>
      <c r="W3450" s="2" t="s">
        <v>199</v>
      </c>
      <c r="X3450" s="2" t="s">
        <v>64</v>
      </c>
      <c r="Y3450" s="2" t="s">
        <v>65</v>
      </c>
      <c r="Z3450" s="2">
        <v>0</v>
      </c>
      <c r="AA3450" s="2"/>
      <c r="AB3450" s="2"/>
      <c r="AC3450" s="4">
        <f>P3450*U3450/1000000</f>
        <v>0.9626525</v>
      </c>
      <c r="AD3450" s="4">
        <f>AC3451*(1-AA3450/100)+(AC3450-AC3451)*(1-AB3450/100)</f>
        <v>0.9626525</v>
      </c>
      <c r="AE3450" s="2" t="s">
        <v>66</v>
      </c>
      <c r="AF3450" s="2" t="s">
        <v>67</v>
      </c>
      <c r="AG3450" s="2"/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4166</v>
      </c>
      <c r="B3451" s="2" t="s">
        <v>4161</v>
      </c>
      <c r="C3451" s="2" t="s">
        <v>47</v>
      </c>
      <c r="D3451" s="2" t="s">
        <v>3860</v>
      </c>
      <c r="E3451" s="2" t="s">
        <v>744</v>
      </c>
      <c r="F3451" s="2" t="s">
        <v>50</v>
      </c>
      <c r="G3451" s="2" t="s">
        <v>179</v>
      </c>
      <c r="H3451" s="2" t="s">
        <v>323</v>
      </c>
      <c r="I3451" s="2" t="s">
        <v>53</v>
      </c>
      <c r="J3451" s="2" t="s">
        <v>180</v>
      </c>
      <c r="K3451" s="2" t="s">
        <v>180</v>
      </c>
      <c r="L3451" s="2" t="s">
        <v>181</v>
      </c>
      <c r="M3451" s="2" t="s">
        <v>91</v>
      </c>
      <c r="N3451" s="3">
        <v>9626.525</v>
      </c>
      <c r="O3451" s="3" t="s">
        <v>182</v>
      </c>
      <c r="P3451" s="4">
        <f>IF(O3451="吨",N3451*1000,IF(O3451="万立方米",N3451*10000,""))</f>
        <v>96265250.0</v>
      </c>
      <c r="Q3451" s="2" t="s">
        <v>183</v>
      </c>
      <c r="R3451" s="2" t="s">
        <v>184</v>
      </c>
      <c r="S3451" s="2" t="s">
        <v>201</v>
      </c>
      <c r="T3451" s="2" t="s">
        <v>75</v>
      </c>
      <c r="U3451" s="4">
        <f>0.005</f>
        <v>0.005</v>
      </c>
      <c r="V3451" s="2" t="s">
        <v>186</v>
      </c>
      <c r="W3451" s="2" t="s">
        <v>202</v>
      </c>
      <c r="X3451" s="2" t="s">
        <v>64</v>
      </c>
      <c r="Y3451" s="2" t="s">
        <v>65</v>
      </c>
      <c r="Z3451" s="2">
        <v>0</v>
      </c>
      <c r="AA3451" s="2"/>
      <c r="AB3451" s="2"/>
      <c r="AC3451" s="4">
        <f>P3451*U3451/1000000</f>
        <v>0.48132625</v>
      </c>
      <c r="AD3451" s="4">
        <f>AC3451*(1-Z3451/100)</f>
        <v>0.48132625</v>
      </c>
      <c r="AE3451" s="2" t="s">
        <v>66</v>
      </c>
      <c r="AF3451" s="2" t="s">
        <v>67</v>
      </c>
      <c r="AG3451" s="2"/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4167</v>
      </c>
      <c r="B3452" s="2" t="s">
        <v>4161</v>
      </c>
      <c r="C3452" s="2" t="s">
        <v>47</v>
      </c>
      <c r="D3452" s="2" t="s">
        <v>3860</v>
      </c>
      <c r="E3452" s="2" t="s">
        <v>744</v>
      </c>
      <c r="F3452" s="2" t="s">
        <v>50</v>
      </c>
      <c r="G3452" s="2" t="s">
        <v>179</v>
      </c>
      <c r="H3452" s="2" t="s">
        <v>323</v>
      </c>
      <c r="I3452" s="2" t="s">
        <v>53</v>
      </c>
      <c r="J3452" s="2" t="s">
        <v>180</v>
      </c>
      <c r="K3452" s="2" t="s">
        <v>180</v>
      </c>
      <c r="L3452" s="2" t="s">
        <v>181</v>
      </c>
      <c r="M3452" s="2" t="s">
        <v>95</v>
      </c>
      <c r="N3452" s="3">
        <v>9626.525</v>
      </c>
      <c r="O3452" s="3" t="s">
        <v>182</v>
      </c>
      <c r="P3452" s="4">
        <f>IF(O3452="吨",N3452*1000,IF(O3452="万立方米",N3452*10000,""))</f>
        <v>96265250.0</v>
      </c>
      <c r="Q3452" s="2" t="s">
        <v>183</v>
      </c>
      <c r="R3452" s="2" t="s">
        <v>184</v>
      </c>
      <c r="S3452" s="2" t="s">
        <v>204</v>
      </c>
      <c r="T3452" s="2" t="s">
        <v>75</v>
      </c>
      <c r="U3452" s="4">
        <f>0.005</f>
        <v>0.005</v>
      </c>
      <c r="V3452" s="2" t="s">
        <v>186</v>
      </c>
      <c r="W3452" s="2" t="s">
        <v>205</v>
      </c>
      <c r="X3452" s="2" t="s">
        <v>64</v>
      </c>
      <c r="Y3452" s="2" t="s">
        <v>65</v>
      </c>
      <c r="Z3452" s="2">
        <v>0</v>
      </c>
      <c r="AA3452" s="2"/>
      <c r="AB3452" s="2"/>
      <c r="AC3452" s="4">
        <f>P3452*U3452/1000000</f>
        <v>0.48132625</v>
      </c>
      <c r="AD3452" s="4">
        <f>AC3452*(1-Z3452/100)</f>
        <v>0.48132625</v>
      </c>
      <c r="AE3452" s="2" t="s">
        <v>66</v>
      </c>
      <c r="AF3452" s="2" t="s">
        <v>67</v>
      </c>
      <c r="AG3452" s="2"/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4168</v>
      </c>
      <c r="B3453" s="2" t="s">
        <v>4161</v>
      </c>
      <c r="C3453" s="2" t="s">
        <v>47</v>
      </c>
      <c r="D3453" s="2" t="s">
        <v>3860</v>
      </c>
      <c r="E3453" s="2" t="s">
        <v>744</v>
      </c>
      <c r="F3453" s="2" t="s">
        <v>50</v>
      </c>
      <c r="G3453" s="2" t="s">
        <v>179</v>
      </c>
      <c r="H3453" s="2" t="s">
        <v>323</v>
      </c>
      <c r="I3453" s="2" t="s">
        <v>53</v>
      </c>
      <c r="J3453" s="2" t="s">
        <v>180</v>
      </c>
      <c r="K3453" s="2" t="s">
        <v>180</v>
      </c>
      <c r="L3453" s="2" t="s">
        <v>181</v>
      </c>
      <c r="M3453" s="2" t="s">
        <v>100</v>
      </c>
      <c r="N3453" s="3">
        <v>9626.525</v>
      </c>
      <c r="O3453" s="3" t="s">
        <v>182</v>
      </c>
      <c r="P3453" s="4">
        <f>IF(O3453="吨",N3453*1000,IF(O3453="万立方米",N3453*10000,""))</f>
        <v>96265250.0</v>
      </c>
      <c r="Q3453" s="2" t="s">
        <v>183</v>
      </c>
      <c r="R3453" s="2" t="s">
        <v>184</v>
      </c>
      <c r="S3453" s="2" t="s">
        <v>207</v>
      </c>
      <c r="T3453" s="2" t="s">
        <v>75</v>
      </c>
      <c r="U3453" s="4">
        <f>0.02</f>
        <v>0.02</v>
      </c>
      <c r="V3453" s="2" t="s">
        <v>186</v>
      </c>
      <c r="W3453" s="2" t="s">
        <v>208</v>
      </c>
      <c r="X3453" s="2" t="s">
        <v>64</v>
      </c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/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4169</v>
      </c>
      <c r="B3454" s="2" t="s">
        <v>4161</v>
      </c>
      <c r="C3454" s="2" t="s">
        <v>47</v>
      </c>
      <c r="D3454" s="2" t="s">
        <v>3860</v>
      </c>
      <c r="E3454" s="2" t="s">
        <v>744</v>
      </c>
      <c r="F3454" s="2" t="s">
        <v>50</v>
      </c>
      <c r="G3454" s="2" t="s">
        <v>179</v>
      </c>
      <c r="H3454" s="2" t="s">
        <v>323</v>
      </c>
      <c r="I3454" s="2"/>
      <c r="J3454" s="2"/>
      <c r="K3454" s="2"/>
      <c r="L3454" s="2"/>
      <c r="M3454" s="2" t="s">
        <v>104</v>
      </c>
      <c r="N3454" s="3"/>
      <c r="O3454" s="3"/>
      <c r="P3454" s="4">
        <v>0.0</v>
      </c>
      <c r="Q3454" s="2" t="s">
        <v>105</v>
      </c>
      <c r="R3454" s="2" t="s">
        <v>106</v>
      </c>
      <c r="S3454" s="2" t="s">
        <v>107</v>
      </c>
      <c r="T3454" s="2" t="s">
        <v>108</v>
      </c>
      <c r="U3454" s="4">
        <f>0.0</f>
        <v>0.0</v>
      </c>
      <c r="V3454" s="2" t="s">
        <v>109</v>
      </c>
      <c r="W3454" s="2" t="s">
        <v>110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134</v>
      </c>
      <c r="AH3454" s="2" t="s">
        <v>69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4170</v>
      </c>
      <c r="B3455" s="2" t="s">
        <v>4171</v>
      </c>
      <c r="C3455" s="2" t="s">
        <v>47</v>
      </c>
      <c r="D3455" s="2" t="s">
        <v>4172</v>
      </c>
      <c r="E3455" s="2" t="s">
        <v>242</v>
      </c>
      <c r="F3455" s="2" t="s">
        <v>228</v>
      </c>
      <c r="G3455" s="2" t="s">
        <v>117</v>
      </c>
      <c r="H3455" s="2" t="s">
        <v>138</v>
      </c>
      <c r="I3455" s="2" t="s">
        <v>53</v>
      </c>
      <c r="J3455" s="2" t="s">
        <v>230</v>
      </c>
      <c r="K3455" s="2" t="s">
        <v>55</v>
      </c>
      <c r="L3455" s="2" t="s">
        <v>51</v>
      </c>
      <c r="M3455" s="2" t="s">
        <v>56</v>
      </c>
      <c r="N3455" s="3">
        <v>64471.455</v>
      </c>
      <c r="O3455" s="3" t="s">
        <v>57</v>
      </c>
      <c r="P3455" s="4">
        <f>IF(O3455="吨",N3455*1000,IF(O3455="万立方米",N3455*10000,""))</f>
        <v>64471455.0</v>
      </c>
      <c r="Q3455" s="2" t="s">
        <v>58</v>
      </c>
      <c r="R3455" s="2" t="s">
        <v>59</v>
      </c>
      <c r="S3455" s="2" t="s">
        <v>60</v>
      </c>
      <c r="T3455" s="2" t="s">
        <v>61</v>
      </c>
      <c r="U3455" s="4">
        <f>0.06</f>
        <v>0.06</v>
      </c>
      <c r="V3455" s="2" t="s">
        <v>62</v>
      </c>
      <c r="W3455" s="2" t="s">
        <v>63</v>
      </c>
      <c r="X3455" s="2" t="s">
        <v>64</v>
      </c>
      <c r="Y3455" s="2" t="s">
        <v>65</v>
      </c>
      <c r="Z3455" s="2">
        <v>0</v>
      </c>
      <c r="AA3455" s="2"/>
      <c r="AB3455" s="2"/>
      <c r="AC3455" s="4">
        <f>P3455*U3455/1000000</f>
        <v>3.8682873</v>
      </c>
      <c r="AD3455" s="4">
        <f>AC3455*(1-Z3455/100)</f>
        <v>3.8682873</v>
      </c>
      <c r="AE3455" s="2" t="s">
        <v>66</v>
      </c>
      <c r="AF3455" s="2" t="s">
        <v>67</v>
      </c>
      <c r="AG3455" s="2"/>
      <c r="AH3455" s="2" t="s">
        <v>69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4173</v>
      </c>
      <c r="B3456" s="2" t="s">
        <v>4171</v>
      </c>
      <c r="C3456" s="2" t="s">
        <v>47</v>
      </c>
      <c r="D3456" s="2" t="s">
        <v>4172</v>
      </c>
      <c r="E3456" s="2" t="s">
        <v>242</v>
      </c>
      <c r="F3456" s="2" t="s">
        <v>228</v>
      </c>
      <c r="G3456" s="2" t="s">
        <v>117</v>
      </c>
      <c r="H3456" s="2" t="s">
        <v>138</v>
      </c>
      <c r="I3456" s="2" t="s">
        <v>53</v>
      </c>
      <c r="J3456" s="2" t="s">
        <v>230</v>
      </c>
      <c r="K3456" s="2" t="s">
        <v>55</v>
      </c>
      <c r="L3456" s="2" t="s">
        <v>51</v>
      </c>
      <c r="M3456" s="2" t="s">
        <v>73</v>
      </c>
      <c r="N3456" s="3">
        <v>64471.455</v>
      </c>
      <c r="O3456" s="3" t="s">
        <v>57</v>
      </c>
      <c r="P3456" s="4">
        <f>IF(O3456="吨",N3456*1000,IF(O3456="万立方米",N3456*10000,""))</f>
        <v>64471455.0</v>
      </c>
      <c r="Q3456" s="2" t="s">
        <v>58</v>
      </c>
      <c r="R3456" s="2" t="s">
        <v>59</v>
      </c>
      <c r="S3456" s="2" t="s">
        <v>74</v>
      </c>
      <c r="T3456" s="2" t="s">
        <v>75</v>
      </c>
      <c r="U3456" s="4">
        <f>1.5</f>
        <v>1.5</v>
      </c>
      <c r="V3456" s="2" t="s">
        <v>62</v>
      </c>
      <c r="W3456" s="2" t="s">
        <v>76</v>
      </c>
      <c r="X3456" s="2" t="s">
        <v>64</v>
      </c>
      <c r="Y3456" s="2" t="s">
        <v>65</v>
      </c>
      <c r="Z3456" s="2">
        <v>0</v>
      </c>
      <c r="AA3456" s="2"/>
      <c r="AB3456" s="2"/>
      <c r="AC3456" s="4">
        <f>P3456*U3456/1000000</f>
        <v>96.7071825</v>
      </c>
      <c r="AD3456" s="4">
        <f>AC3456*(1-Z3456/100)</f>
        <v>96.7071825</v>
      </c>
      <c r="AE3456" s="2" t="s">
        <v>66</v>
      </c>
      <c r="AF3456" s="2" t="s">
        <v>67</v>
      </c>
      <c r="AG3456" s="2"/>
      <c r="AH3456" s="2" t="s">
        <v>69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4174</v>
      </c>
      <c r="B3457" s="2" t="s">
        <v>4171</v>
      </c>
      <c r="C3457" s="2" t="s">
        <v>47</v>
      </c>
      <c r="D3457" s="2" t="s">
        <v>4172</v>
      </c>
      <c r="E3457" s="2" t="s">
        <v>242</v>
      </c>
      <c r="F3457" s="2" t="s">
        <v>228</v>
      </c>
      <c r="G3457" s="2" t="s">
        <v>117</v>
      </c>
      <c r="H3457" s="2" t="s">
        <v>138</v>
      </c>
      <c r="I3457" s="2" t="s">
        <v>53</v>
      </c>
      <c r="J3457" s="2" t="s">
        <v>230</v>
      </c>
      <c r="K3457" s="2" t="s">
        <v>55</v>
      </c>
      <c r="L3457" s="2" t="s">
        <v>51</v>
      </c>
      <c r="M3457" s="2" t="s">
        <v>78</v>
      </c>
      <c r="N3457" s="3">
        <v>64471.455</v>
      </c>
      <c r="O3457" s="3" t="s">
        <v>57</v>
      </c>
      <c r="P3457" s="4">
        <f>IF(O3457="吨",N3457*1000,IF(O3457="万立方米",N3457*10000,""))</f>
        <v>64471455.0</v>
      </c>
      <c r="Q3457" s="2" t="s">
        <v>58</v>
      </c>
      <c r="R3457" s="2" t="s">
        <v>59</v>
      </c>
      <c r="S3457" s="2" t="s">
        <v>79</v>
      </c>
      <c r="T3457" s="2" t="s">
        <v>75</v>
      </c>
      <c r="U3457" s="4">
        <f>6.0</f>
        <v>6.0</v>
      </c>
      <c r="V3457" s="2" t="s">
        <v>62</v>
      </c>
      <c r="W3457" s="2" t="s">
        <v>80</v>
      </c>
      <c r="X3457" s="2" t="s">
        <v>64</v>
      </c>
      <c r="Y3457" s="2" t="s">
        <v>65</v>
      </c>
      <c r="Z3457" s="2">
        <v>0</v>
      </c>
      <c r="AA3457" s="2"/>
      <c r="AB3457" s="2"/>
      <c r="AC3457" s="4">
        <f>P3457*U3457/1000000</f>
        <v>386.82873</v>
      </c>
      <c r="AD3457" s="4">
        <f>AC3457*(1-Z3457/100)</f>
        <v>386.82873</v>
      </c>
      <c r="AE3457" s="2" t="s">
        <v>66</v>
      </c>
      <c r="AF3457" s="2" t="s">
        <v>67</v>
      </c>
      <c r="AG3457" s="2"/>
      <c r="AH3457" s="2" t="s">
        <v>69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4175</v>
      </c>
      <c r="B3458" s="2" t="s">
        <v>4171</v>
      </c>
      <c r="C3458" s="2" t="s">
        <v>47</v>
      </c>
      <c r="D3458" s="2" t="s">
        <v>4172</v>
      </c>
      <c r="E3458" s="2" t="s">
        <v>242</v>
      </c>
      <c r="F3458" s="2" t="s">
        <v>228</v>
      </c>
      <c r="G3458" s="2" t="s">
        <v>117</v>
      </c>
      <c r="H3458" s="2" t="s">
        <v>138</v>
      </c>
      <c r="I3458" s="2" t="s">
        <v>53</v>
      </c>
      <c r="J3458" s="2" t="s">
        <v>230</v>
      </c>
      <c r="K3458" s="2" t="s">
        <v>55</v>
      </c>
      <c r="L3458" s="2" t="s">
        <v>51</v>
      </c>
      <c r="M3458" s="2" t="s">
        <v>82</v>
      </c>
      <c r="N3458" s="3">
        <v>64471.455</v>
      </c>
      <c r="O3458" s="3" t="s">
        <v>57</v>
      </c>
      <c r="P3458" s="4">
        <f>IF(O3458="吨",N3458*1000,IF(O3458="万立方米",N3458*10000,""))</f>
        <v>64471455.0</v>
      </c>
      <c r="Q3458" s="2" t="s">
        <v>58</v>
      </c>
      <c r="R3458" s="2" t="s">
        <v>59</v>
      </c>
      <c r="S3458" s="2" t="s">
        <v>83</v>
      </c>
      <c r="T3458" s="2" t="s">
        <v>61</v>
      </c>
      <c r="U3458" s="4">
        <f>0.35</f>
        <v>0.35</v>
      </c>
      <c r="V3458" s="2" t="s">
        <v>62</v>
      </c>
      <c r="W3458" s="2" t="s">
        <v>84</v>
      </c>
      <c r="X3458" s="2" t="s">
        <v>64</v>
      </c>
      <c r="Y3458" s="2" t="s">
        <v>65</v>
      </c>
      <c r="Z3458" s="2">
        <v>0</v>
      </c>
      <c r="AA3458" s="2"/>
      <c r="AB3458" s="2"/>
      <c r="AC3458" s="4">
        <f>P3458*U3458/1000000</f>
        <v>22.56500925</v>
      </c>
      <c r="AD3458" s="4">
        <f>AC3458*(1-Z3458/100)</f>
        <v>22.56500925</v>
      </c>
      <c r="AE3458" s="2" t="s">
        <v>66</v>
      </c>
      <c r="AF3458" s="2" t="s">
        <v>67</v>
      </c>
      <c r="AG3458" s="2"/>
      <c r="AH3458" s="2" t="s">
        <v>69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4176</v>
      </c>
      <c r="B3459" s="2" t="s">
        <v>4171</v>
      </c>
      <c r="C3459" s="2" t="s">
        <v>47</v>
      </c>
      <c r="D3459" s="2" t="s">
        <v>4172</v>
      </c>
      <c r="E3459" s="2" t="s">
        <v>242</v>
      </c>
      <c r="F3459" s="2" t="s">
        <v>228</v>
      </c>
      <c r="G3459" s="2" t="s">
        <v>117</v>
      </c>
      <c r="H3459" s="2" t="s">
        <v>138</v>
      </c>
      <c r="I3459" s="2" t="s">
        <v>53</v>
      </c>
      <c r="J3459" s="2" t="s">
        <v>230</v>
      </c>
      <c r="K3459" s="2" t="s">
        <v>55</v>
      </c>
      <c r="L3459" s="2" t="s">
        <v>51</v>
      </c>
      <c r="M3459" s="2" t="s">
        <v>86</v>
      </c>
      <c r="N3459" s="3">
        <v>64471.455</v>
      </c>
      <c r="O3459" s="3" t="s">
        <v>57</v>
      </c>
      <c r="P3459" s="4">
        <f>IF(O3459="吨",N3459*1000,IF(O3459="万立方米",N3459*10000,""))</f>
        <v>64471455.0</v>
      </c>
      <c r="Q3459" s="2" t="s">
        <v>58</v>
      </c>
      <c r="R3459" s="2" t="s">
        <v>59</v>
      </c>
      <c r="S3459" s="2" t="s">
        <v>87</v>
      </c>
      <c r="T3459" s="2" t="s">
        <v>88</v>
      </c>
      <c r="U3459" s="4">
        <f>0.75</f>
        <v>0.75</v>
      </c>
      <c r="V3459" s="2" t="s">
        <v>62</v>
      </c>
      <c r="W3459" s="2" t="s">
        <v>89</v>
      </c>
      <c r="X3459" s="2" t="s">
        <v>64</v>
      </c>
      <c r="Y3459" s="2" t="s">
        <v>65</v>
      </c>
      <c r="Z3459" s="2">
        <v>0</v>
      </c>
      <c r="AA3459" s="2"/>
      <c r="AB3459" s="2"/>
      <c r="AC3459" s="4">
        <f>P3459*U3459/1000000</f>
        <v>48.35359125</v>
      </c>
      <c r="AD3459" s="4">
        <f>AC3460*(1-AA3459/100)+(AC3459-AC3460)*(1-AB3459/100)</f>
        <v>48.35359125</v>
      </c>
      <c r="AE3459" s="2" t="s">
        <v>66</v>
      </c>
      <c r="AF3459" s="2" t="s">
        <v>67</v>
      </c>
      <c r="AG3459" s="2"/>
      <c r="AH3459" s="2" t="s">
        <v>69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4177</v>
      </c>
      <c r="B3460" s="2" t="s">
        <v>4171</v>
      </c>
      <c r="C3460" s="2" t="s">
        <v>47</v>
      </c>
      <c r="D3460" s="2" t="s">
        <v>4172</v>
      </c>
      <c r="E3460" s="2" t="s">
        <v>242</v>
      </c>
      <c r="F3460" s="2" t="s">
        <v>228</v>
      </c>
      <c r="G3460" s="2" t="s">
        <v>117</v>
      </c>
      <c r="H3460" s="2" t="s">
        <v>138</v>
      </c>
      <c r="I3460" s="2" t="s">
        <v>53</v>
      </c>
      <c r="J3460" s="2" t="s">
        <v>230</v>
      </c>
      <c r="K3460" s="2" t="s">
        <v>55</v>
      </c>
      <c r="L3460" s="2" t="s">
        <v>51</v>
      </c>
      <c r="M3460" s="2" t="s">
        <v>91</v>
      </c>
      <c r="N3460" s="3">
        <v>64471.455</v>
      </c>
      <c r="O3460" s="3" t="s">
        <v>57</v>
      </c>
      <c r="P3460" s="4">
        <f>IF(O3460="吨",N3460*1000,IF(O3460="万立方米",N3460*10000,""))</f>
        <v>64471455.0</v>
      </c>
      <c r="Q3460" s="2" t="s">
        <v>58</v>
      </c>
      <c r="R3460" s="2" t="s">
        <v>59</v>
      </c>
      <c r="S3460" s="2" t="s">
        <v>92</v>
      </c>
      <c r="T3460" s="2" t="s">
        <v>88</v>
      </c>
      <c r="U3460" s="4">
        <f>0.75</f>
        <v>0.75</v>
      </c>
      <c r="V3460" s="2" t="s">
        <v>62</v>
      </c>
      <c r="W3460" s="2" t="s">
        <v>93</v>
      </c>
      <c r="X3460" s="2" t="s">
        <v>64</v>
      </c>
      <c r="Y3460" s="2" t="s">
        <v>65</v>
      </c>
      <c r="Z3460" s="2">
        <v>0</v>
      </c>
      <c r="AA3460" s="2"/>
      <c r="AB3460" s="2"/>
      <c r="AC3460" s="4">
        <f>P3460*U3460/1000000</f>
        <v>48.35359125</v>
      </c>
      <c r="AD3460" s="4">
        <f>AC3460*(1-Z3460/100)</f>
        <v>48.35359125</v>
      </c>
      <c r="AE3460" s="2" t="s">
        <v>66</v>
      </c>
      <c r="AF3460" s="2" t="s">
        <v>67</v>
      </c>
      <c r="AG3460" s="2"/>
      <c r="AH3460" s="2" t="s">
        <v>69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4178</v>
      </c>
      <c r="B3461" s="2" t="s">
        <v>4171</v>
      </c>
      <c r="C3461" s="2" t="s">
        <v>47</v>
      </c>
      <c r="D3461" s="2" t="s">
        <v>4172</v>
      </c>
      <c r="E3461" s="2" t="s">
        <v>242</v>
      </c>
      <c r="F3461" s="2" t="s">
        <v>228</v>
      </c>
      <c r="G3461" s="2" t="s">
        <v>117</v>
      </c>
      <c r="H3461" s="2" t="s">
        <v>138</v>
      </c>
      <c r="I3461" s="2" t="s">
        <v>53</v>
      </c>
      <c r="J3461" s="2" t="s">
        <v>230</v>
      </c>
      <c r="K3461" s="2" t="s">
        <v>55</v>
      </c>
      <c r="L3461" s="2" t="s">
        <v>51</v>
      </c>
      <c r="M3461" s="2" t="s">
        <v>95</v>
      </c>
      <c r="N3461" s="3">
        <v>64471.455</v>
      </c>
      <c r="O3461" s="3" t="s">
        <v>57</v>
      </c>
      <c r="P3461" s="4">
        <f>IF(O3461="吨",N3461*1000,IF(O3461="万立方米",N3461*10000,""))</f>
        <v>64471455.0</v>
      </c>
      <c r="Q3461" s="2" t="s">
        <v>58</v>
      </c>
      <c r="R3461" s="2" t="s">
        <v>59</v>
      </c>
      <c r="S3461" s="2" t="s">
        <v>96</v>
      </c>
      <c r="T3461" s="2" t="s">
        <v>97</v>
      </c>
      <c r="U3461" s="4">
        <f>1.7</f>
        <v>1.7</v>
      </c>
      <c r="V3461" s="2" t="s">
        <v>62</v>
      </c>
      <c r="W3461" s="2" t="s">
        <v>98</v>
      </c>
      <c r="X3461" s="2" t="s">
        <v>64</v>
      </c>
      <c r="Y3461" s="2" t="s">
        <v>65</v>
      </c>
      <c r="Z3461" s="2">
        <v>0</v>
      </c>
      <c r="AA3461" s="2"/>
      <c r="AB3461" s="2"/>
      <c r="AC3461" s="4">
        <f>P3461*U3461/1000000</f>
        <v>109.6014735</v>
      </c>
      <c r="AD3461" s="4">
        <f>AC3461*(1-Z3461/100)</f>
        <v>109.6014735</v>
      </c>
      <c r="AE3461" s="2" t="s">
        <v>66</v>
      </c>
      <c r="AF3461" s="2" t="s">
        <v>67</v>
      </c>
      <c r="AG3461" s="2"/>
      <c r="AH3461" s="2" t="s">
        <v>69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4179</v>
      </c>
      <c r="B3462" s="2" t="s">
        <v>4171</v>
      </c>
      <c r="C3462" s="2" t="s">
        <v>47</v>
      </c>
      <c r="D3462" s="2" t="s">
        <v>4172</v>
      </c>
      <c r="E3462" s="2" t="s">
        <v>242</v>
      </c>
      <c r="F3462" s="2" t="s">
        <v>228</v>
      </c>
      <c r="G3462" s="2" t="s">
        <v>117</v>
      </c>
      <c r="H3462" s="2" t="s">
        <v>138</v>
      </c>
      <c r="I3462" s="2" t="s">
        <v>53</v>
      </c>
      <c r="J3462" s="2" t="s">
        <v>230</v>
      </c>
      <c r="K3462" s="2" t="s">
        <v>55</v>
      </c>
      <c r="L3462" s="2" t="s">
        <v>51</v>
      </c>
      <c r="M3462" s="2" t="s">
        <v>100</v>
      </c>
      <c r="N3462" s="3">
        <v>64471.455</v>
      </c>
      <c r="O3462" s="3" t="s">
        <v>57</v>
      </c>
      <c r="P3462" s="4">
        <f>IF(O3462="吨",N3462*1000,IF(O3462="万立方米",N3462*10000,""))</f>
        <v>64471455.0</v>
      </c>
      <c r="Q3462" s="2" t="s">
        <v>58</v>
      </c>
      <c r="R3462" s="2" t="s">
        <v>59</v>
      </c>
      <c r="S3462" s="2" t="s">
        <v>101</v>
      </c>
      <c r="T3462" s="2" t="s">
        <v>75</v>
      </c>
      <c r="U3462" s="4">
        <f>0.12</f>
        <v>0.12</v>
      </c>
      <c r="V3462" s="2" t="s">
        <v>62</v>
      </c>
      <c r="W3462" s="2" t="s">
        <v>102</v>
      </c>
      <c r="X3462" s="2" t="s">
        <v>64</v>
      </c>
      <c r="Y3462" s="2" t="s">
        <v>65</v>
      </c>
      <c r="Z3462" s="2">
        <v>0</v>
      </c>
      <c r="AA3462" s="2"/>
      <c r="AB3462" s="2"/>
      <c r="AC3462" s="4">
        <f>P3462*U3462/1000000</f>
        <v>7.7365746</v>
      </c>
      <c r="AD3462" s="4">
        <f>AC3462*(1-Z3462/100)</f>
        <v>7.7365746</v>
      </c>
      <c r="AE3462" s="2" t="s">
        <v>66</v>
      </c>
      <c r="AF3462" s="2" t="s">
        <v>67</v>
      </c>
      <c r="AG3462" s="2"/>
      <c r="AH3462" s="2" t="s">
        <v>69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4180</v>
      </c>
      <c r="B3463" s="2" t="s">
        <v>4171</v>
      </c>
      <c r="C3463" s="2" t="s">
        <v>47</v>
      </c>
      <c r="D3463" s="2" t="s">
        <v>4172</v>
      </c>
      <c r="E3463" s="2" t="s">
        <v>242</v>
      </c>
      <c r="F3463" s="2" t="s">
        <v>228</v>
      </c>
      <c r="G3463" s="2" t="s">
        <v>117</v>
      </c>
      <c r="H3463" s="2" t="s">
        <v>138</v>
      </c>
      <c r="I3463" s="2" t="s">
        <v>161</v>
      </c>
      <c r="J3463" s="2" t="s">
        <v>279</v>
      </c>
      <c r="K3463" s="2" t="s">
        <v>55</v>
      </c>
      <c r="L3463" s="2" t="s">
        <v>51</v>
      </c>
      <c r="M3463" s="2" t="s">
        <v>56</v>
      </c>
      <c r="N3463" s="3">
        <v>138.474</v>
      </c>
      <c r="O3463" s="3" t="s">
        <v>57</v>
      </c>
      <c r="P3463" s="4">
        <f>IF(O3463="吨",N3463*1000,IF(O3463="万立方米",N3463*10000,""))</f>
        <v>138474.0</v>
      </c>
      <c r="Q3463" s="2" t="s">
        <v>58</v>
      </c>
      <c r="R3463" s="2" t="s">
        <v>59</v>
      </c>
      <c r="S3463" s="2" t="s">
        <v>60</v>
      </c>
      <c r="T3463" s="2" t="s">
        <v>61</v>
      </c>
      <c r="U3463" s="4">
        <f>0.06</f>
        <v>0.06</v>
      </c>
      <c r="V3463" s="2" t="s">
        <v>62</v>
      </c>
      <c r="W3463" s="2" t="s">
        <v>63</v>
      </c>
      <c r="X3463" s="2" t="s">
        <v>64</v>
      </c>
      <c r="Y3463" s="2" t="s">
        <v>65</v>
      </c>
      <c r="Z3463" s="2">
        <v>0</v>
      </c>
      <c r="AA3463" s="2"/>
      <c r="AB3463" s="2"/>
      <c r="AC3463" s="4">
        <f>P3463*U3463/1000000</f>
        <v>0.00830844</v>
      </c>
      <c r="AD3463" s="4">
        <f>AC3463*(1-Z3463/100)</f>
        <v>0.00830844</v>
      </c>
      <c r="AE3463" s="2" t="s">
        <v>66</v>
      </c>
      <c r="AF3463" s="2" t="s">
        <v>67</v>
      </c>
      <c r="AG3463" s="2"/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4181</v>
      </c>
      <c r="B3464" s="2" t="s">
        <v>4171</v>
      </c>
      <c r="C3464" s="2" t="s">
        <v>47</v>
      </c>
      <c r="D3464" s="2" t="s">
        <v>4172</v>
      </c>
      <c r="E3464" s="2" t="s">
        <v>242</v>
      </c>
      <c r="F3464" s="2" t="s">
        <v>228</v>
      </c>
      <c r="G3464" s="2" t="s">
        <v>117</v>
      </c>
      <c r="H3464" s="2" t="s">
        <v>138</v>
      </c>
      <c r="I3464" s="2" t="s">
        <v>161</v>
      </c>
      <c r="J3464" s="2" t="s">
        <v>279</v>
      </c>
      <c r="K3464" s="2" t="s">
        <v>55</v>
      </c>
      <c r="L3464" s="2" t="s">
        <v>51</v>
      </c>
      <c r="M3464" s="2" t="s">
        <v>73</v>
      </c>
      <c r="N3464" s="3">
        <v>138.474</v>
      </c>
      <c r="O3464" s="3" t="s">
        <v>57</v>
      </c>
      <c r="P3464" s="4">
        <f>IF(O3464="吨",N3464*1000,IF(O3464="万立方米",N3464*10000,""))</f>
        <v>138474.0</v>
      </c>
      <c r="Q3464" s="2" t="s">
        <v>58</v>
      </c>
      <c r="R3464" s="2" t="s">
        <v>59</v>
      </c>
      <c r="S3464" s="2" t="s">
        <v>74</v>
      </c>
      <c r="T3464" s="2" t="s">
        <v>75</v>
      </c>
      <c r="U3464" s="4">
        <f>1.5</f>
        <v>1.5</v>
      </c>
      <c r="V3464" s="2" t="s">
        <v>62</v>
      </c>
      <c r="W3464" s="2" t="s">
        <v>76</v>
      </c>
      <c r="X3464" s="2" t="s">
        <v>64</v>
      </c>
      <c r="Y3464" s="2" t="s">
        <v>65</v>
      </c>
      <c r="Z3464" s="2">
        <v>0</v>
      </c>
      <c r="AA3464" s="2"/>
      <c r="AB3464" s="2"/>
      <c r="AC3464" s="4">
        <f>P3464*U3464/1000000</f>
        <v>0.207711</v>
      </c>
      <c r="AD3464" s="4">
        <f>AC3464*(1-Z3464/100)</f>
        <v>0.207711</v>
      </c>
      <c r="AE3464" s="2" t="s">
        <v>66</v>
      </c>
      <c r="AF3464" s="2" t="s">
        <v>67</v>
      </c>
      <c r="AG3464" s="2"/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4182</v>
      </c>
      <c r="B3465" s="2" t="s">
        <v>4171</v>
      </c>
      <c r="C3465" s="2" t="s">
        <v>47</v>
      </c>
      <c r="D3465" s="2" t="s">
        <v>4172</v>
      </c>
      <c r="E3465" s="2" t="s">
        <v>242</v>
      </c>
      <c r="F3465" s="2" t="s">
        <v>228</v>
      </c>
      <c r="G3465" s="2" t="s">
        <v>117</v>
      </c>
      <c r="H3465" s="2" t="s">
        <v>138</v>
      </c>
      <c r="I3465" s="2" t="s">
        <v>161</v>
      </c>
      <c r="J3465" s="2" t="s">
        <v>279</v>
      </c>
      <c r="K3465" s="2" t="s">
        <v>55</v>
      </c>
      <c r="L3465" s="2" t="s">
        <v>51</v>
      </c>
      <c r="M3465" s="2" t="s">
        <v>78</v>
      </c>
      <c r="N3465" s="3">
        <v>138.474</v>
      </c>
      <c r="O3465" s="3" t="s">
        <v>57</v>
      </c>
      <c r="P3465" s="4">
        <f>IF(O3465="吨",N3465*1000,IF(O3465="万立方米",N3465*10000,""))</f>
        <v>138474.0</v>
      </c>
      <c r="Q3465" s="2" t="s">
        <v>58</v>
      </c>
      <c r="R3465" s="2" t="s">
        <v>59</v>
      </c>
      <c r="S3465" s="2" t="s">
        <v>79</v>
      </c>
      <c r="T3465" s="2" t="s">
        <v>75</v>
      </c>
      <c r="U3465" s="4">
        <f>6.0</f>
        <v>6.0</v>
      </c>
      <c r="V3465" s="2" t="s">
        <v>62</v>
      </c>
      <c r="W3465" s="2" t="s">
        <v>80</v>
      </c>
      <c r="X3465" s="2" t="s">
        <v>64</v>
      </c>
      <c r="Y3465" s="2" t="s">
        <v>65</v>
      </c>
      <c r="Z3465" s="2">
        <v>0</v>
      </c>
      <c r="AA3465" s="2"/>
      <c r="AB3465" s="2"/>
      <c r="AC3465" s="4">
        <f>P3465*U3465/1000000</f>
        <v>0.830844</v>
      </c>
      <c r="AD3465" s="4">
        <f>AC3465*(1-Z3465/100)</f>
        <v>0.830844</v>
      </c>
      <c r="AE3465" s="2" t="s">
        <v>66</v>
      </c>
      <c r="AF3465" s="2" t="s">
        <v>67</v>
      </c>
      <c r="AG3465" s="2"/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4183</v>
      </c>
      <c r="B3466" s="2" t="s">
        <v>4171</v>
      </c>
      <c r="C3466" s="2" t="s">
        <v>47</v>
      </c>
      <c r="D3466" s="2" t="s">
        <v>4172</v>
      </c>
      <c r="E3466" s="2" t="s">
        <v>242</v>
      </c>
      <c r="F3466" s="2" t="s">
        <v>228</v>
      </c>
      <c r="G3466" s="2" t="s">
        <v>117</v>
      </c>
      <c r="H3466" s="2" t="s">
        <v>138</v>
      </c>
      <c r="I3466" s="2" t="s">
        <v>161</v>
      </c>
      <c r="J3466" s="2" t="s">
        <v>279</v>
      </c>
      <c r="K3466" s="2" t="s">
        <v>55</v>
      </c>
      <c r="L3466" s="2" t="s">
        <v>51</v>
      </c>
      <c r="M3466" s="2" t="s">
        <v>82</v>
      </c>
      <c r="N3466" s="3">
        <v>138.474</v>
      </c>
      <c r="O3466" s="3" t="s">
        <v>57</v>
      </c>
      <c r="P3466" s="4">
        <f>IF(O3466="吨",N3466*1000,IF(O3466="万立方米",N3466*10000,""))</f>
        <v>138474.0</v>
      </c>
      <c r="Q3466" s="2" t="s">
        <v>58</v>
      </c>
      <c r="R3466" s="2" t="s">
        <v>59</v>
      </c>
      <c r="S3466" s="2" t="s">
        <v>83</v>
      </c>
      <c r="T3466" s="2" t="s">
        <v>61</v>
      </c>
      <c r="U3466" s="4">
        <f>0.35</f>
        <v>0.35</v>
      </c>
      <c r="V3466" s="2" t="s">
        <v>62</v>
      </c>
      <c r="W3466" s="2" t="s">
        <v>84</v>
      </c>
      <c r="X3466" s="2" t="s">
        <v>64</v>
      </c>
      <c r="Y3466" s="2" t="s">
        <v>65</v>
      </c>
      <c r="Z3466" s="2">
        <v>0</v>
      </c>
      <c r="AA3466" s="2"/>
      <c r="AB3466" s="2"/>
      <c r="AC3466" s="4">
        <f>P3466*U3466/1000000</f>
        <v>0.04846589999999999</v>
      </c>
      <c r="AD3466" s="4">
        <f>AC3466*(1-Z3466/100)</f>
        <v>0.04846589999999999</v>
      </c>
      <c r="AE3466" s="2" t="s">
        <v>66</v>
      </c>
      <c r="AF3466" s="2" t="s">
        <v>67</v>
      </c>
      <c r="AG3466" s="2"/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4184</v>
      </c>
      <c r="B3467" s="2" t="s">
        <v>4171</v>
      </c>
      <c r="C3467" s="2" t="s">
        <v>47</v>
      </c>
      <c r="D3467" s="2" t="s">
        <v>4172</v>
      </c>
      <c r="E3467" s="2" t="s">
        <v>242</v>
      </c>
      <c r="F3467" s="2" t="s">
        <v>228</v>
      </c>
      <c r="G3467" s="2" t="s">
        <v>117</v>
      </c>
      <c r="H3467" s="2" t="s">
        <v>138</v>
      </c>
      <c r="I3467" s="2" t="s">
        <v>161</v>
      </c>
      <c r="J3467" s="2" t="s">
        <v>279</v>
      </c>
      <c r="K3467" s="2" t="s">
        <v>55</v>
      </c>
      <c r="L3467" s="2" t="s">
        <v>51</v>
      </c>
      <c r="M3467" s="2" t="s">
        <v>86</v>
      </c>
      <c r="N3467" s="3">
        <v>138.474</v>
      </c>
      <c r="O3467" s="3" t="s">
        <v>57</v>
      </c>
      <c r="P3467" s="4">
        <f>IF(O3467="吨",N3467*1000,IF(O3467="万立方米",N3467*10000,""))</f>
        <v>138474.0</v>
      </c>
      <c r="Q3467" s="2" t="s">
        <v>58</v>
      </c>
      <c r="R3467" s="2" t="s">
        <v>59</v>
      </c>
      <c r="S3467" s="2" t="s">
        <v>87</v>
      </c>
      <c r="T3467" s="2" t="s">
        <v>88</v>
      </c>
      <c r="U3467" s="4">
        <f>0.75</f>
        <v>0.75</v>
      </c>
      <c r="V3467" s="2" t="s">
        <v>62</v>
      </c>
      <c r="W3467" s="2" t="s">
        <v>89</v>
      </c>
      <c r="X3467" s="2" t="s">
        <v>64</v>
      </c>
      <c r="Y3467" s="2" t="s">
        <v>65</v>
      </c>
      <c r="Z3467" s="2">
        <v>0</v>
      </c>
      <c r="AA3467" s="2"/>
      <c r="AB3467" s="2"/>
      <c r="AC3467" s="4">
        <f>P3467*U3467/1000000</f>
        <v>0.1038555</v>
      </c>
      <c r="AD3467" s="4">
        <f>AC3468*(1-AA3467/100)+(AC3467-AC3468)*(1-AB3467/100)</f>
        <v>0.1038555</v>
      </c>
      <c r="AE3467" s="2" t="s">
        <v>66</v>
      </c>
      <c r="AF3467" s="2" t="s">
        <v>67</v>
      </c>
      <c r="AG3467" s="2"/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4185</v>
      </c>
      <c r="B3468" s="2" t="s">
        <v>4171</v>
      </c>
      <c r="C3468" s="2" t="s">
        <v>47</v>
      </c>
      <c r="D3468" s="2" t="s">
        <v>4172</v>
      </c>
      <c r="E3468" s="2" t="s">
        <v>242</v>
      </c>
      <c r="F3468" s="2" t="s">
        <v>228</v>
      </c>
      <c r="G3468" s="2" t="s">
        <v>117</v>
      </c>
      <c r="H3468" s="2" t="s">
        <v>138</v>
      </c>
      <c r="I3468" s="2" t="s">
        <v>161</v>
      </c>
      <c r="J3468" s="2" t="s">
        <v>279</v>
      </c>
      <c r="K3468" s="2" t="s">
        <v>55</v>
      </c>
      <c r="L3468" s="2" t="s">
        <v>51</v>
      </c>
      <c r="M3468" s="2" t="s">
        <v>91</v>
      </c>
      <c r="N3468" s="3">
        <v>138.474</v>
      </c>
      <c r="O3468" s="3" t="s">
        <v>57</v>
      </c>
      <c r="P3468" s="4">
        <f>IF(O3468="吨",N3468*1000,IF(O3468="万立方米",N3468*10000,""))</f>
        <v>138474.0</v>
      </c>
      <c r="Q3468" s="2" t="s">
        <v>58</v>
      </c>
      <c r="R3468" s="2" t="s">
        <v>59</v>
      </c>
      <c r="S3468" s="2" t="s">
        <v>92</v>
      </c>
      <c r="T3468" s="2" t="s">
        <v>88</v>
      </c>
      <c r="U3468" s="4">
        <f>0.75</f>
        <v>0.75</v>
      </c>
      <c r="V3468" s="2" t="s">
        <v>62</v>
      </c>
      <c r="W3468" s="2" t="s">
        <v>93</v>
      </c>
      <c r="X3468" s="2" t="s">
        <v>64</v>
      </c>
      <c r="Y3468" s="2" t="s">
        <v>65</v>
      </c>
      <c r="Z3468" s="2">
        <v>0</v>
      </c>
      <c r="AA3468" s="2"/>
      <c r="AB3468" s="2"/>
      <c r="AC3468" s="4">
        <f>P3468*U3468/1000000</f>
        <v>0.1038555</v>
      </c>
      <c r="AD3468" s="4">
        <f>AC3468*(1-Z3468/100)</f>
        <v>0.1038555</v>
      </c>
      <c r="AE3468" s="2" t="s">
        <v>66</v>
      </c>
      <c r="AF3468" s="2" t="s">
        <v>67</v>
      </c>
      <c r="AG3468" s="2"/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4186</v>
      </c>
      <c r="B3469" s="2" t="s">
        <v>4171</v>
      </c>
      <c r="C3469" s="2" t="s">
        <v>47</v>
      </c>
      <c r="D3469" s="2" t="s">
        <v>4172</v>
      </c>
      <c r="E3469" s="2" t="s">
        <v>242</v>
      </c>
      <c r="F3469" s="2" t="s">
        <v>228</v>
      </c>
      <c r="G3469" s="2" t="s">
        <v>117</v>
      </c>
      <c r="H3469" s="2" t="s">
        <v>138</v>
      </c>
      <c r="I3469" s="2" t="s">
        <v>161</v>
      </c>
      <c r="J3469" s="2" t="s">
        <v>279</v>
      </c>
      <c r="K3469" s="2" t="s">
        <v>55</v>
      </c>
      <c r="L3469" s="2" t="s">
        <v>51</v>
      </c>
      <c r="M3469" s="2" t="s">
        <v>95</v>
      </c>
      <c r="N3469" s="3">
        <v>138.474</v>
      </c>
      <c r="O3469" s="3" t="s">
        <v>57</v>
      </c>
      <c r="P3469" s="4">
        <f>IF(O3469="吨",N3469*1000,IF(O3469="万立方米",N3469*10000,""))</f>
        <v>138474.0</v>
      </c>
      <c r="Q3469" s="2" t="s">
        <v>58</v>
      </c>
      <c r="R3469" s="2" t="s">
        <v>59</v>
      </c>
      <c r="S3469" s="2" t="s">
        <v>96</v>
      </c>
      <c r="T3469" s="2" t="s">
        <v>97</v>
      </c>
      <c r="U3469" s="4">
        <f>1.7</f>
        <v>1.7</v>
      </c>
      <c r="V3469" s="2" t="s">
        <v>62</v>
      </c>
      <c r="W3469" s="2" t="s">
        <v>98</v>
      </c>
      <c r="X3469" s="2" t="s">
        <v>64</v>
      </c>
      <c r="Y3469" s="2" t="s">
        <v>65</v>
      </c>
      <c r="Z3469" s="2">
        <v>0</v>
      </c>
      <c r="AA3469" s="2"/>
      <c r="AB3469" s="2"/>
      <c r="AC3469" s="4">
        <f>P3469*U3469/1000000</f>
        <v>0.2354058</v>
      </c>
      <c r="AD3469" s="4">
        <f>AC3469*(1-Z3469/100)</f>
        <v>0.2354058</v>
      </c>
      <c r="AE3469" s="2" t="s">
        <v>66</v>
      </c>
      <c r="AF3469" s="2" t="s">
        <v>67</v>
      </c>
      <c r="AG3469" s="2"/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4187</v>
      </c>
      <c r="B3470" s="2" t="s">
        <v>4171</v>
      </c>
      <c r="C3470" s="2" t="s">
        <v>47</v>
      </c>
      <c r="D3470" s="2" t="s">
        <v>4172</v>
      </c>
      <c r="E3470" s="2" t="s">
        <v>242</v>
      </c>
      <c r="F3470" s="2" t="s">
        <v>228</v>
      </c>
      <c r="G3470" s="2" t="s">
        <v>117</v>
      </c>
      <c r="H3470" s="2" t="s">
        <v>138</v>
      </c>
      <c r="I3470" s="2" t="s">
        <v>161</v>
      </c>
      <c r="J3470" s="2" t="s">
        <v>279</v>
      </c>
      <c r="K3470" s="2" t="s">
        <v>55</v>
      </c>
      <c r="L3470" s="2" t="s">
        <v>51</v>
      </c>
      <c r="M3470" s="2" t="s">
        <v>100</v>
      </c>
      <c r="N3470" s="3">
        <v>138.474</v>
      </c>
      <c r="O3470" s="3" t="s">
        <v>57</v>
      </c>
      <c r="P3470" s="4">
        <f>IF(O3470="吨",N3470*1000,IF(O3470="万立方米",N3470*10000,""))</f>
        <v>138474.0</v>
      </c>
      <c r="Q3470" s="2" t="s">
        <v>58</v>
      </c>
      <c r="R3470" s="2" t="s">
        <v>59</v>
      </c>
      <c r="S3470" s="2" t="s">
        <v>101</v>
      </c>
      <c r="T3470" s="2" t="s">
        <v>75</v>
      </c>
      <c r="U3470" s="4">
        <f>0.12</f>
        <v>0.12</v>
      </c>
      <c r="V3470" s="2" t="s">
        <v>62</v>
      </c>
      <c r="W3470" s="2" t="s">
        <v>102</v>
      </c>
      <c r="X3470" s="2" t="s">
        <v>64</v>
      </c>
      <c r="Y3470" s="2" t="s">
        <v>65</v>
      </c>
      <c r="Z3470" s="2">
        <v>0</v>
      </c>
      <c r="AA3470" s="2"/>
      <c r="AB3470" s="2"/>
      <c r="AC3470" s="4">
        <f>P3470*U3470/1000000</f>
        <v>0.01661688</v>
      </c>
      <c r="AD3470" s="4">
        <f>AC3470*(1-Z3470/100)</f>
        <v>0.01661688</v>
      </c>
      <c r="AE3470" s="2" t="s">
        <v>66</v>
      </c>
      <c r="AF3470" s="2" t="s">
        <v>67</v>
      </c>
      <c r="AG3470" s="2"/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4188</v>
      </c>
      <c r="B3471" s="2" t="s">
        <v>4171</v>
      </c>
      <c r="C3471" s="2" t="s">
        <v>47</v>
      </c>
      <c r="D3471" s="2" t="s">
        <v>4172</v>
      </c>
      <c r="E3471" s="2" t="s">
        <v>242</v>
      </c>
      <c r="F3471" s="2" t="s">
        <v>228</v>
      </c>
      <c r="G3471" s="2" t="s">
        <v>117</v>
      </c>
      <c r="H3471" s="2" t="s">
        <v>138</v>
      </c>
      <c r="I3471" s="2" t="s">
        <v>4189</v>
      </c>
      <c r="J3471" s="2" t="s">
        <v>4190</v>
      </c>
      <c r="K3471" s="2" t="s">
        <v>4190</v>
      </c>
      <c r="L3471" s="2" t="s">
        <v>311</v>
      </c>
      <c r="M3471" s="2" t="s">
        <v>56</v>
      </c>
      <c r="N3471" s="3">
        <v>14316.525</v>
      </c>
      <c r="O3471" s="3" t="s">
        <v>120</v>
      </c>
      <c r="P3471" s="2"/>
      <c r="Q3471" s="2"/>
      <c r="R3471" s="2" t="s">
        <v>121</v>
      </c>
      <c r="S3471" s="2"/>
      <c r="T3471" s="2" t="s">
        <v>108</v>
      </c>
      <c r="U3471" s="2"/>
      <c r="V3471" s="2"/>
      <c r="W3471" s="2" t="s">
        <v>122</v>
      </c>
      <c r="X3471" s="2" t="s">
        <v>64</v>
      </c>
      <c r="Y3471" s="2" t="s">
        <v>65</v>
      </c>
      <c r="Z3471" s="2">
        <v>0</v>
      </c>
      <c r="AA3471" s="2"/>
      <c r="AB3471" s="2"/>
      <c r="AC3471" s="2"/>
      <c r="AD3471" s="2"/>
      <c r="AE3471" s="2" t="s">
        <v>123</v>
      </c>
      <c r="AF3471" s="2" t="s">
        <v>124</v>
      </c>
      <c r="AG3471" s="2" t="s">
        <v>125</v>
      </c>
      <c r="AH3471" s="2" t="s">
        <v>69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4191</v>
      </c>
      <c r="B3472" s="2" t="s">
        <v>4171</v>
      </c>
      <c r="C3472" s="2" t="s">
        <v>47</v>
      </c>
      <c r="D3472" s="2" t="s">
        <v>4172</v>
      </c>
      <c r="E3472" s="2" t="s">
        <v>242</v>
      </c>
      <c r="F3472" s="2" t="s">
        <v>228</v>
      </c>
      <c r="G3472" s="2" t="s">
        <v>117</v>
      </c>
      <c r="H3472" s="2" t="s">
        <v>138</v>
      </c>
      <c r="I3472" s="2" t="s">
        <v>4189</v>
      </c>
      <c r="J3472" s="2" t="s">
        <v>4190</v>
      </c>
      <c r="K3472" s="2" t="s">
        <v>4190</v>
      </c>
      <c r="L3472" s="2" t="s">
        <v>311</v>
      </c>
      <c r="M3472" s="2" t="s">
        <v>73</v>
      </c>
      <c r="N3472" s="3">
        <v>14316.525</v>
      </c>
      <c r="O3472" s="3" t="s">
        <v>120</v>
      </c>
      <c r="P3472" s="2"/>
      <c r="Q3472" s="2"/>
      <c r="R3472" s="2" t="s">
        <v>121</v>
      </c>
      <c r="S3472" s="2"/>
      <c r="T3472" s="2" t="s">
        <v>108</v>
      </c>
      <c r="U3472" s="2"/>
      <c r="V3472" s="2"/>
      <c r="W3472" s="2" t="s">
        <v>122</v>
      </c>
      <c r="X3472" s="2" t="s">
        <v>64</v>
      </c>
      <c r="Y3472" s="2" t="s">
        <v>65</v>
      </c>
      <c r="Z3472" s="2">
        <v>0</v>
      </c>
      <c r="AA3472" s="2"/>
      <c r="AB3472" s="2"/>
      <c r="AC3472" s="2"/>
      <c r="AD3472" s="2"/>
      <c r="AE3472" s="2" t="s">
        <v>123</v>
      </c>
      <c r="AF3472" s="2" t="s">
        <v>124</v>
      </c>
      <c r="AG3472" s="2" t="s">
        <v>125</v>
      </c>
      <c r="AH3472" s="2" t="s">
        <v>69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4192</v>
      </c>
      <c r="B3473" s="2" t="s">
        <v>4171</v>
      </c>
      <c r="C3473" s="2" t="s">
        <v>47</v>
      </c>
      <c r="D3473" s="2" t="s">
        <v>4172</v>
      </c>
      <c r="E3473" s="2" t="s">
        <v>242</v>
      </c>
      <c r="F3473" s="2" t="s">
        <v>228</v>
      </c>
      <c r="G3473" s="2" t="s">
        <v>117</v>
      </c>
      <c r="H3473" s="2" t="s">
        <v>138</v>
      </c>
      <c r="I3473" s="2" t="s">
        <v>4189</v>
      </c>
      <c r="J3473" s="2" t="s">
        <v>4190</v>
      </c>
      <c r="K3473" s="2" t="s">
        <v>4190</v>
      </c>
      <c r="L3473" s="2" t="s">
        <v>311</v>
      </c>
      <c r="M3473" s="2" t="s">
        <v>78</v>
      </c>
      <c r="N3473" s="3">
        <v>14316.525</v>
      </c>
      <c r="O3473" s="3" t="s">
        <v>120</v>
      </c>
      <c r="P3473" s="2"/>
      <c r="Q3473" s="2"/>
      <c r="R3473" s="2" t="s">
        <v>121</v>
      </c>
      <c r="S3473" s="2"/>
      <c r="T3473" s="2" t="s">
        <v>108</v>
      </c>
      <c r="U3473" s="2"/>
      <c r="V3473" s="2"/>
      <c r="W3473" s="2" t="s">
        <v>122</v>
      </c>
      <c r="X3473" s="2" t="s">
        <v>64</v>
      </c>
      <c r="Y3473" s="2" t="s">
        <v>65</v>
      </c>
      <c r="Z3473" s="2">
        <v>0</v>
      </c>
      <c r="AA3473" s="2"/>
      <c r="AB3473" s="2"/>
      <c r="AC3473" s="2"/>
      <c r="AD3473" s="2"/>
      <c r="AE3473" s="2" t="s">
        <v>123</v>
      </c>
      <c r="AF3473" s="2" t="s">
        <v>124</v>
      </c>
      <c r="AG3473" s="2" t="s">
        <v>125</v>
      </c>
      <c r="AH3473" s="2" t="s">
        <v>69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4193</v>
      </c>
      <c r="B3474" s="2" t="s">
        <v>4171</v>
      </c>
      <c r="C3474" s="2" t="s">
        <v>47</v>
      </c>
      <c r="D3474" s="2" t="s">
        <v>4172</v>
      </c>
      <c r="E3474" s="2" t="s">
        <v>242</v>
      </c>
      <c r="F3474" s="2" t="s">
        <v>228</v>
      </c>
      <c r="G3474" s="2" t="s">
        <v>117</v>
      </c>
      <c r="H3474" s="2" t="s">
        <v>138</v>
      </c>
      <c r="I3474" s="2" t="s">
        <v>4189</v>
      </c>
      <c r="J3474" s="2" t="s">
        <v>4190</v>
      </c>
      <c r="K3474" s="2" t="s">
        <v>4190</v>
      </c>
      <c r="L3474" s="2" t="s">
        <v>311</v>
      </c>
      <c r="M3474" s="2" t="s">
        <v>82</v>
      </c>
      <c r="N3474" s="3">
        <v>14316.525</v>
      </c>
      <c r="O3474" s="3" t="s">
        <v>120</v>
      </c>
      <c r="P3474" s="2"/>
      <c r="Q3474" s="2"/>
      <c r="R3474" s="2" t="s">
        <v>121</v>
      </c>
      <c r="S3474" s="2"/>
      <c r="T3474" s="2" t="s">
        <v>108</v>
      </c>
      <c r="U3474" s="2"/>
      <c r="V3474" s="2"/>
      <c r="W3474" s="2" t="s">
        <v>122</v>
      </c>
      <c r="X3474" s="2" t="s">
        <v>64</v>
      </c>
      <c r="Y3474" s="2" t="s">
        <v>65</v>
      </c>
      <c r="Z3474" s="2">
        <v>0</v>
      </c>
      <c r="AA3474" s="2"/>
      <c r="AB3474" s="2"/>
      <c r="AC3474" s="2"/>
      <c r="AD3474" s="2"/>
      <c r="AE3474" s="2" t="s">
        <v>123</v>
      </c>
      <c r="AF3474" s="2" t="s">
        <v>124</v>
      </c>
      <c r="AG3474" s="2" t="s">
        <v>125</v>
      </c>
      <c r="AH3474" s="2" t="s">
        <v>69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4194</v>
      </c>
      <c r="B3475" s="2" t="s">
        <v>4171</v>
      </c>
      <c r="C3475" s="2" t="s">
        <v>47</v>
      </c>
      <c r="D3475" s="2" t="s">
        <v>4172</v>
      </c>
      <c r="E3475" s="2" t="s">
        <v>242</v>
      </c>
      <c r="F3475" s="2" t="s">
        <v>228</v>
      </c>
      <c r="G3475" s="2" t="s">
        <v>117</v>
      </c>
      <c r="H3475" s="2" t="s">
        <v>138</v>
      </c>
      <c r="I3475" s="2" t="s">
        <v>4189</v>
      </c>
      <c r="J3475" s="2" t="s">
        <v>4190</v>
      </c>
      <c r="K3475" s="2" t="s">
        <v>4190</v>
      </c>
      <c r="L3475" s="2" t="s">
        <v>311</v>
      </c>
      <c r="M3475" s="2" t="s">
        <v>86</v>
      </c>
      <c r="N3475" s="3">
        <v>14316.525</v>
      </c>
      <c r="O3475" s="3" t="s">
        <v>120</v>
      </c>
      <c r="P3475" s="2"/>
      <c r="Q3475" s="2"/>
      <c r="R3475" s="2" t="s">
        <v>121</v>
      </c>
      <c r="S3475" s="2"/>
      <c r="T3475" s="2" t="s">
        <v>108</v>
      </c>
      <c r="U3475" s="2"/>
      <c r="V3475" s="2"/>
      <c r="W3475" s="2" t="s">
        <v>122</v>
      </c>
      <c r="X3475" s="2" t="s">
        <v>64</v>
      </c>
      <c r="Y3475" s="2" t="s">
        <v>65</v>
      </c>
      <c r="Z3475" s="2">
        <v>0</v>
      </c>
      <c r="AA3475" s="2"/>
      <c r="AB3475" s="2"/>
      <c r="AC3475" s="2"/>
      <c r="AD3475" s="2"/>
      <c r="AE3475" s="2" t="s">
        <v>123</v>
      </c>
      <c r="AF3475" s="2" t="s">
        <v>124</v>
      </c>
      <c r="AG3475" s="2" t="s">
        <v>125</v>
      </c>
      <c r="AH3475" s="2" t="s">
        <v>69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4195</v>
      </c>
      <c r="B3476" s="2" t="s">
        <v>4171</v>
      </c>
      <c r="C3476" s="2" t="s">
        <v>47</v>
      </c>
      <c r="D3476" s="2" t="s">
        <v>4172</v>
      </c>
      <c r="E3476" s="2" t="s">
        <v>242</v>
      </c>
      <c r="F3476" s="2" t="s">
        <v>228</v>
      </c>
      <c r="G3476" s="2" t="s">
        <v>117</v>
      </c>
      <c r="H3476" s="2" t="s">
        <v>138</v>
      </c>
      <c r="I3476" s="2" t="s">
        <v>4189</v>
      </c>
      <c r="J3476" s="2" t="s">
        <v>4190</v>
      </c>
      <c r="K3476" s="2" t="s">
        <v>4190</v>
      </c>
      <c r="L3476" s="2" t="s">
        <v>311</v>
      </c>
      <c r="M3476" s="2" t="s">
        <v>91</v>
      </c>
      <c r="N3476" s="3">
        <v>14316.525</v>
      </c>
      <c r="O3476" s="3" t="s">
        <v>120</v>
      </c>
      <c r="P3476" s="2"/>
      <c r="Q3476" s="2"/>
      <c r="R3476" s="2" t="s">
        <v>121</v>
      </c>
      <c r="S3476" s="2"/>
      <c r="T3476" s="2" t="s">
        <v>108</v>
      </c>
      <c r="U3476" s="2"/>
      <c r="V3476" s="2"/>
      <c r="W3476" s="2" t="s">
        <v>122</v>
      </c>
      <c r="X3476" s="2" t="s">
        <v>64</v>
      </c>
      <c r="Y3476" s="2" t="s">
        <v>65</v>
      </c>
      <c r="Z3476" s="2">
        <v>0</v>
      </c>
      <c r="AA3476" s="2"/>
      <c r="AB3476" s="2"/>
      <c r="AC3476" s="2"/>
      <c r="AD3476" s="2"/>
      <c r="AE3476" s="2" t="s">
        <v>123</v>
      </c>
      <c r="AF3476" s="2" t="s">
        <v>124</v>
      </c>
      <c r="AG3476" s="2" t="s">
        <v>125</v>
      </c>
      <c r="AH3476" s="2" t="s">
        <v>69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4196</v>
      </c>
      <c r="B3477" s="2" t="s">
        <v>4171</v>
      </c>
      <c r="C3477" s="2" t="s">
        <v>47</v>
      </c>
      <c r="D3477" s="2" t="s">
        <v>4172</v>
      </c>
      <c r="E3477" s="2" t="s">
        <v>242</v>
      </c>
      <c r="F3477" s="2" t="s">
        <v>228</v>
      </c>
      <c r="G3477" s="2" t="s">
        <v>117</v>
      </c>
      <c r="H3477" s="2" t="s">
        <v>138</v>
      </c>
      <c r="I3477" s="2" t="s">
        <v>4189</v>
      </c>
      <c r="J3477" s="2" t="s">
        <v>4190</v>
      </c>
      <c r="K3477" s="2" t="s">
        <v>4190</v>
      </c>
      <c r="L3477" s="2" t="s">
        <v>311</v>
      </c>
      <c r="M3477" s="2" t="s">
        <v>95</v>
      </c>
      <c r="N3477" s="3">
        <v>14316.525</v>
      </c>
      <c r="O3477" s="3" t="s">
        <v>120</v>
      </c>
      <c r="P3477" s="2"/>
      <c r="Q3477" s="2"/>
      <c r="R3477" s="2" t="s">
        <v>121</v>
      </c>
      <c r="S3477" s="2"/>
      <c r="T3477" s="2" t="s">
        <v>108</v>
      </c>
      <c r="U3477" s="2"/>
      <c r="V3477" s="2"/>
      <c r="W3477" s="2" t="s">
        <v>122</v>
      </c>
      <c r="X3477" s="2" t="s">
        <v>64</v>
      </c>
      <c r="Y3477" s="2" t="s">
        <v>65</v>
      </c>
      <c r="Z3477" s="2">
        <v>0</v>
      </c>
      <c r="AA3477" s="2"/>
      <c r="AB3477" s="2"/>
      <c r="AC3477" s="2"/>
      <c r="AD3477" s="2"/>
      <c r="AE3477" s="2" t="s">
        <v>123</v>
      </c>
      <c r="AF3477" s="2" t="s">
        <v>124</v>
      </c>
      <c r="AG3477" s="2" t="s">
        <v>125</v>
      </c>
      <c r="AH3477" s="2" t="s">
        <v>69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4197</v>
      </c>
      <c r="B3478" s="2" t="s">
        <v>4171</v>
      </c>
      <c r="C3478" s="2" t="s">
        <v>47</v>
      </c>
      <c r="D3478" s="2" t="s">
        <v>4172</v>
      </c>
      <c r="E3478" s="2" t="s">
        <v>242</v>
      </c>
      <c r="F3478" s="2" t="s">
        <v>228</v>
      </c>
      <c r="G3478" s="2" t="s">
        <v>117</v>
      </c>
      <c r="H3478" s="2" t="s">
        <v>138</v>
      </c>
      <c r="I3478" s="2" t="s">
        <v>4189</v>
      </c>
      <c r="J3478" s="2" t="s">
        <v>4190</v>
      </c>
      <c r="K3478" s="2" t="s">
        <v>4190</v>
      </c>
      <c r="L3478" s="2" t="s">
        <v>311</v>
      </c>
      <c r="M3478" s="2" t="s">
        <v>100</v>
      </c>
      <c r="N3478" s="3">
        <v>14316.525</v>
      </c>
      <c r="O3478" s="3" t="s">
        <v>120</v>
      </c>
      <c r="P3478" s="2"/>
      <c r="Q3478" s="2"/>
      <c r="R3478" s="2" t="s">
        <v>121</v>
      </c>
      <c r="S3478" s="2"/>
      <c r="T3478" s="2" t="s">
        <v>108</v>
      </c>
      <c r="U3478" s="2"/>
      <c r="V3478" s="2"/>
      <c r="W3478" s="2" t="s">
        <v>122</v>
      </c>
      <c r="X3478" s="2" t="s">
        <v>64</v>
      </c>
      <c r="Y3478" s="2" t="s">
        <v>65</v>
      </c>
      <c r="Z3478" s="2">
        <v>0</v>
      </c>
      <c r="AA3478" s="2"/>
      <c r="AB3478" s="2"/>
      <c r="AC3478" s="2"/>
      <c r="AD3478" s="2"/>
      <c r="AE3478" s="2" t="s">
        <v>123</v>
      </c>
      <c r="AF3478" s="2" t="s">
        <v>124</v>
      </c>
      <c r="AG3478" s="2" t="s">
        <v>125</v>
      </c>
      <c r="AH3478" s="2" t="s">
        <v>69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4198</v>
      </c>
      <c r="B3479" s="2" t="s">
        <v>4171</v>
      </c>
      <c r="C3479" s="2" t="s">
        <v>47</v>
      </c>
      <c r="D3479" s="2" t="s">
        <v>4172</v>
      </c>
      <c r="E3479" s="2" t="s">
        <v>242</v>
      </c>
      <c r="F3479" s="2" t="s">
        <v>228</v>
      </c>
      <c r="G3479" s="2" t="s">
        <v>117</v>
      </c>
      <c r="H3479" s="2" t="s">
        <v>138</v>
      </c>
      <c r="I3479" s="2"/>
      <c r="J3479" s="2"/>
      <c r="K3479" s="2"/>
      <c r="L3479" s="2"/>
      <c r="M3479" s="2" t="s">
        <v>104</v>
      </c>
      <c r="N3479" s="3"/>
      <c r="O3479" s="3"/>
      <c r="P3479" s="4">
        <v>0.0</v>
      </c>
      <c r="Q3479" s="2" t="s">
        <v>105</v>
      </c>
      <c r="R3479" s="2" t="s">
        <v>106</v>
      </c>
      <c r="S3479" s="2" t="s">
        <v>107</v>
      </c>
      <c r="T3479" s="2" t="s">
        <v>108</v>
      </c>
      <c r="U3479" s="4">
        <f>0.0</f>
        <v>0.0</v>
      </c>
      <c r="V3479" s="2" t="s">
        <v>109</v>
      </c>
      <c r="W3479" s="2" t="s">
        <v>110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134</v>
      </c>
      <c r="AH3479" s="2" t="s">
        <v>69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4199</v>
      </c>
      <c r="B3480" s="2" t="s">
        <v>4200</v>
      </c>
      <c r="C3480" s="2" t="s">
        <v>47</v>
      </c>
      <c r="D3480" s="2" t="s">
        <v>3903</v>
      </c>
      <c r="E3480" s="2" t="s">
        <v>400</v>
      </c>
      <c r="F3480" s="2" t="s">
        <v>116</v>
      </c>
      <c r="G3480" s="2" t="s">
        <v>181</v>
      </c>
      <c r="H3480" s="2" t="s">
        <v>243</v>
      </c>
      <c r="I3480" s="2" t="s">
        <v>53</v>
      </c>
      <c r="J3480" s="2" t="s">
        <v>1418</v>
      </c>
      <c r="K3480" s="2" t="s">
        <v>55</v>
      </c>
      <c r="L3480" s="2" t="s">
        <v>51</v>
      </c>
      <c r="M3480" s="2" t="s">
        <v>56</v>
      </c>
      <c r="N3480" s="3">
        <v>1407.37</v>
      </c>
      <c r="O3480" s="3" t="s">
        <v>57</v>
      </c>
      <c r="P3480" s="4">
        <f>IF(O3480="吨",N3480*1000,IF(O3480="万立方米",N3480*10000,""))</f>
        <v>1407370.0</v>
      </c>
      <c r="Q3480" s="2" t="s">
        <v>58</v>
      </c>
      <c r="R3480" s="2" t="s">
        <v>59</v>
      </c>
      <c r="S3480" s="2" t="s">
        <v>60</v>
      </c>
      <c r="T3480" s="2" t="s">
        <v>61</v>
      </c>
      <c r="U3480" s="4">
        <f>0.06</f>
        <v>0.06</v>
      </c>
      <c r="V3480" s="2" t="s">
        <v>62</v>
      </c>
      <c r="W3480" s="2" t="s">
        <v>63</v>
      </c>
      <c r="X3480" s="2" t="s">
        <v>64</v>
      </c>
      <c r="Y3480" s="2" t="s">
        <v>65</v>
      </c>
      <c r="Z3480" s="2">
        <v>0</v>
      </c>
      <c r="AA3480" s="2"/>
      <c r="AB3480" s="2"/>
      <c r="AC3480" s="4">
        <f>P3480*U3480/1000000</f>
        <v>0.0844422</v>
      </c>
      <c r="AD3480" s="4">
        <f>AC3480*(1-Z3480/100)</f>
        <v>0.0844422</v>
      </c>
      <c r="AE3480" s="2" t="s">
        <v>66</v>
      </c>
      <c r="AF3480" s="2" t="s">
        <v>67</v>
      </c>
      <c r="AG3480" s="2"/>
      <c r="AH3480" s="2" t="s">
        <v>69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4201</v>
      </c>
      <c r="B3481" s="2" t="s">
        <v>4200</v>
      </c>
      <c r="C3481" s="2" t="s">
        <v>47</v>
      </c>
      <c r="D3481" s="2" t="s">
        <v>3903</v>
      </c>
      <c r="E3481" s="2" t="s">
        <v>400</v>
      </c>
      <c r="F3481" s="2" t="s">
        <v>116</v>
      </c>
      <c r="G3481" s="2" t="s">
        <v>181</v>
      </c>
      <c r="H3481" s="2" t="s">
        <v>243</v>
      </c>
      <c r="I3481" s="2" t="s">
        <v>53</v>
      </c>
      <c r="J3481" s="2" t="s">
        <v>1418</v>
      </c>
      <c r="K3481" s="2" t="s">
        <v>55</v>
      </c>
      <c r="L3481" s="2" t="s">
        <v>51</v>
      </c>
      <c r="M3481" s="2" t="s">
        <v>73</v>
      </c>
      <c r="N3481" s="3">
        <v>1407.37</v>
      </c>
      <c r="O3481" s="3" t="s">
        <v>57</v>
      </c>
      <c r="P3481" s="4">
        <f>IF(O3481="吨",N3481*1000,IF(O3481="万立方米",N3481*10000,""))</f>
        <v>1407370.0</v>
      </c>
      <c r="Q3481" s="2" t="s">
        <v>58</v>
      </c>
      <c r="R3481" s="2" t="s">
        <v>59</v>
      </c>
      <c r="S3481" s="2" t="s">
        <v>74</v>
      </c>
      <c r="T3481" s="2" t="s">
        <v>75</v>
      </c>
      <c r="U3481" s="4">
        <f>1.5</f>
        <v>1.5</v>
      </c>
      <c r="V3481" s="2" t="s">
        <v>62</v>
      </c>
      <c r="W3481" s="2" t="s">
        <v>76</v>
      </c>
      <c r="X3481" s="2" t="s">
        <v>64</v>
      </c>
      <c r="Y3481" s="2" t="s">
        <v>65</v>
      </c>
      <c r="Z3481" s="2">
        <v>0</v>
      </c>
      <c r="AA3481" s="2"/>
      <c r="AB3481" s="2"/>
      <c r="AC3481" s="4">
        <f>P3481*U3481/1000000</f>
        <v>2.111055</v>
      </c>
      <c r="AD3481" s="4">
        <f>AC3481*(1-Z3481/100)</f>
        <v>2.111055</v>
      </c>
      <c r="AE3481" s="2" t="s">
        <v>66</v>
      </c>
      <c r="AF3481" s="2" t="s">
        <v>67</v>
      </c>
      <c r="AG3481" s="2"/>
      <c r="AH3481" s="2" t="s">
        <v>69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4202</v>
      </c>
      <c r="B3482" s="2" t="s">
        <v>4200</v>
      </c>
      <c r="C3482" s="2" t="s">
        <v>47</v>
      </c>
      <c r="D3482" s="2" t="s">
        <v>3903</v>
      </c>
      <c r="E3482" s="2" t="s">
        <v>400</v>
      </c>
      <c r="F3482" s="2" t="s">
        <v>116</v>
      </c>
      <c r="G3482" s="2" t="s">
        <v>181</v>
      </c>
      <c r="H3482" s="2" t="s">
        <v>243</v>
      </c>
      <c r="I3482" s="2" t="s">
        <v>53</v>
      </c>
      <c r="J3482" s="2" t="s">
        <v>1418</v>
      </c>
      <c r="K3482" s="2" t="s">
        <v>55</v>
      </c>
      <c r="L3482" s="2" t="s">
        <v>51</v>
      </c>
      <c r="M3482" s="2" t="s">
        <v>78</v>
      </c>
      <c r="N3482" s="3">
        <v>1407.37</v>
      </c>
      <c r="O3482" s="3" t="s">
        <v>57</v>
      </c>
      <c r="P3482" s="4">
        <f>IF(O3482="吨",N3482*1000,IF(O3482="万立方米",N3482*10000,""))</f>
        <v>1407370.0</v>
      </c>
      <c r="Q3482" s="2" t="s">
        <v>58</v>
      </c>
      <c r="R3482" s="2" t="s">
        <v>59</v>
      </c>
      <c r="S3482" s="2" t="s">
        <v>79</v>
      </c>
      <c r="T3482" s="2" t="s">
        <v>75</v>
      </c>
      <c r="U3482" s="4">
        <f>6.0</f>
        <v>6.0</v>
      </c>
      <c r="V3482" s="2" t="s">
        <v>62</v>
      </c>
      <c r="W3482" s="2" t="s">
        <v>80</v>
      </c>
      <c r="X3482" s="2" t="s">
        <v>64</v>
      </c>
      <c r="Y3482" s="2" t="s">
        <v>65</v>
      </c>
      <c r="Z3482" s="2">
        <v>0</v>
      </c>
      <c r="AA3482" s="2"/>
      <c r="AB3482" s="2"/>
      <c r="AC3482" s="4">
        <f>P3482*U3482/1000000</f>
        <v>8.44422</v>
      </c>
      <c r="AD3482" s="4">
        <f>AC3482*(1-Z3482/100)</f>
        <v>8.44422</v>
      </c>
      <c r="AE3482" s="2" t="s">
        <v>66</v>
      </c>
      <c r="AF3482" s="2" t="s">
        <v>67</v>
      </c>
      <c r="AG3482" s="2"/>
      <c r="AH3482" s="2" t="s">
        <v>69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4203</v>
      </c>
      <c r="B3483" s="2" t="s">
        <v>4200</v>
      </c>
      <c r="C3483" s="2" t="s">
        <v>47</v>
      </c>
      <c r="D3483" s="2" t="s">
        <v>3903</v>
      </c>
      <c r="E3483" s="2" t="s">
        <v>400</v>
      </c>
      <c r="F3483" s="2" t="s">
        <v>116</v>
      </c>
      <c r="G3483" s="2" t="s">
        <v>181</v>
      </c>
      <c r="H3483" s="2" t="s">
        <v>243</v>
      </c>
      <c r="I3483" s="2" t="s">
        <v>53</v>
      </c>
      <c r="J3483" s="2" t="s">
        <v>1418</v>
      </c>
      <c r="K3483" s="2" t="s">
        <v>55</v>
      </c>
      <c r="L3483" s="2" t="s">
        <v>51</v>
      </c>
      <c r="M3483" s="2" t="s">
        <v>82</v>
      </c>
      <c r="N3483" s="3">
        <v>1407.37</v>
      </c>
      <c r="O3483" s="3" t="s">
        <v>57</v>
      </c>
      <c r="P3483" s="4">
        <f>IF(O3483="吨",N3483*1000,IF(O3483="万立方米",N3483*10000,""))</f>
        <v>1407370.0</v>
      </c>
      <c r="Q3483" s="2" t="s">
        <v>58</v>
      </c>
      <c r="R3483" s="2" t="s">
        <v>59</v>
      </c>
      <c r="S3483" s="2" t="s">
        <v>83</v>
      </c>
      <c r="T3483" s="2" t="s">
        <v>61</v>
      </c>
      <c r="U3483" s="4">
        <f>0.35</f>
        <v>0.35</v>
      </c>
      <c r="V3483" s="2" t="s">
        <v>62</v>
      </c>
      <c r="W3483" s="2" t="s">
        <v>84</v>
      </c>
      <c r="X3483" s="2" t="s">
        <v>64</v>
      </c>
      <c r="Y3483" s="2" t="s">
        <v>65</v>
      </c>
      <c r="Z3483" s="2">
        <v>0</v>
      </c>
      <c r="AA3483" s="2"/>
      <c r="AB3483" s="2"/>
      <c r="AC3483" s="4">
        <f>P3483*U3483/1000000</f>
        <v>0.49257949999999995</v>
      </c>
      <c r="AD3483" s="4">
        <f>AC3483*(1-Z3483/100)</f>
        <v>0.49257949999999995</v>
      </c>
      <c r="AE3483" s="2" t="s">
        <v>66</v>
      </c>
      <c r="AF3483" s="2" t="s">
        <v>67</v>
      </c>
      <c r="AG3483" s="2"/>
      <c r="AH3483" s="2" t="s">
        <v>69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4204</v>
      </c>
      <c r="B3484" s="2" t="s">
        <v>4200</v>
      </c>
      <c r="C3484" s="2" t="s">
        <v>47</v>
      </c>
      <c r="D3484" s="2" t="s">
        <v>3903</v>
      </c>
      <c r="E3484" s="2" t="s">
        <v>400</v>
      </c>
      <c r="F3484" s="2" t="s">
        <v>116</v>
      </c>
      <c r="G3484" s="2" t="s">
        <v>181</v>
      </c>
      <c r="H3484" s="2" t="s">
        <v>243</v>
      </c>
      <c r="I3484" s="2" t="s">
        <v>53</v>
      </c>
      <c r="J3484" s="2" t="s">
        <v>1418</v>
      </c>
      <c r="K3484" s="2" t="s">
        <v>55</v>
      </c>
      <c r="L3484" s="2" t="s">
        <v>51</v>
      </c>
      <c r="M3484" s="2" t="s">
        <v>86</v>
      </c>
      <c r="N3484" s="3">
        <v>1407.37</v>
      </c>
      <c r="O3484" s="3" t="s">
        <v>57</v>
      </c>
      <c r="P3484" s="4">
        <f>IF(O3484="吨",N3484*1000,IF(O3484="万立方米",N3484*10000,""))</f>
        <v>1407370.0</v>
      </c>
      <c r="Q3484" s="2" t="s">
        <v>58</v>
      </c>
      <c r="R3484" s="2" t="s">
        <v>59</v>
      </c>
      <c r="S3484" s="2" t="s">
        <v>87</v>
      </c>
      <c r="T3484" s="2" t="s">
        <v>88</v>
      </c>
      <c r="U3484" s="4">
        <f>0.75</f>
        <v>0.75</v>
      </c>
      <c r="V3484" s="2" t="s">
        <v>62</v>
      </c>
      <c r="W3484" s="2" t="s">
        <v>89</v>
      </c>
      <c r="X3484" s="2" t="s">
        <v>64</v>
      </c>
      <c r="Y3484" s="2" t="s">
        <v>65</v>
      </c>
      <c r="Z3484" s="2">
        <v>0</v>
      </c>
      <c r="AA3484" s="2"/>
      <c r="AB3484" s="2"/>
      <c r="AC3484" s="4">
        <f>P3484*U3484/1000000</f>
        <v>1.0555275</v>
      </c>
      <c r="AD3484" s="4">
        <f>AC3485*(1-AA3484/100)+(AC3484-AC3485)*(1-AB3484/100)</f>
        <v>1.0555275</v>
      </c>
      <c r="AE3484" s="2" t="s">
        <v>66</v>
      </c>
      <c r="AF3484" s="2" t="s">
        <v>67</v>
      </c>
      <c r="AG3484" s="2"/>
      <c r="AH3484" s="2" t="s">
        <v>69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4205</v>
      </c>
      <c r="B3485" s="2" t="s">
        <v>4200</v>
      </c>
      <c r="C3485" s="2" t="s">
        <v>47</v>
      </c>
      <c r="D3485" s="2" t="s">
        <v>3903</v>
      </c>
      <c r="E3485" s="2" t="s">
        <v>400</v>
      </c>
      <c r="F3485" s="2" t="s">
        <v>116</v>
      </c>
      <c r="G3485" s="2" t="s">
        <v>181</v>
      </c>
      <c r="H3485" s="2" t="s">
        <v>243</v>
      </c>
      <c r="I3485" s="2" t="s">
        <v>53</v>
      </c>
      <c r="J3485" s="2" t="s">
        <v>1418</v>
      </c>
      <c r="K3485" s="2" t="s">
        <v>55</v>
      </c>
      <c r="L3485" s="2" t="s">
        <v>51</v>
      </c>
      <c r="M3485" s="2" t="s">
        <v>91</v>
      </c>
      <c r="N3485" s="3">
        <v>1407.37</v>
      </c>
      <c r="O3485" s="3" t="s">
        <v>57</v>
      </c>
      <c r="P3485" s="4">
        <f>IF(O3485="吨",N3485*1000,IF(O3485="万立方米",N3485*10000,""))</f>
        <v>1407370.0</v>
      </c>
      <c r="Q3485" s="2" t="s">
        <v>58</v>
      </c>
      <c r="R3485" s="2" t="s">
        <v>59</v>
      </c>
      <c r="S3485" s="2" t="s">
        <v>92</v>
      </c>
      <c r="T3485" s="2" t="s">
        <v>88</v>
      </c>
      <c r="U3485" s="4">
        <f>0.75</f>
        <v>0.75</v>
      </c>
      <c r="V3485" s="2" t="s">
        <v>62</v>
      </c>
      <c r="W3485" s="2" t="s">
        <v>93</v>
      </c>
      <c r="X3485" s="2" t="s">
        <v>64</v>
      </c>
      <c r="Y3485" s="2" t="s">
        <v>65</v>
      </c>
      <c r="Z3485" s="2">
        <v>0</v>
      </c>
      <c r="AA3485" s="2"/>
      <c r="AB3485" s="2"/>
      <c r="AC3485" s="4">
        <f>P3485*U3485/1000000</f>
        <v>1.0555275</v>
      </c>
      <c r="AD3485" s="4">
        <f>AC3485*(1-Z3485/100)</f>
        <v>1.0555275</v>
      </c>
      <c r="AE3485" s="2" t="s">
        <v>66</v>
      </c>
      <c r="AF3485" s="2" t="s">
        <v>67</v>
      </c>
      <c r="AG3485" s="2"/>
      <c r="AH3485" s="2" t="s">
        <v>69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4206</v>
      </c>
      <c r="B3486" s="2" t="s">
        <v>4200</v>
      </c>
      <c r="C3486" s="2" t="s">
        <v>47</v>
      </c>
      <c r="D3486" s="2" t="s">
        <v>3903</v>
      </c>
      <c r="E3486" s="2" t="s">
        <v>400</v>
      </c>
      <c r="F3486" s="2" t="s">
        <v>116</v>
      </c>
      <c r="G3486" s="2" t="s">
        <v>181</v>
      </c>
      <c r="H3486" s="2" t="s">
        <v>243</v>
      </c>
      <c r="I3486" s="2" t="s">
        <v>53</v>
      </c>
      <c r="J3486" s="2" t="s">
        <v>1418</v>
      </c>
      <c r="K3486" s="2" t="s">
        <v>55</v>
      </c>
      <c r="L3486" s="2" t="s">
        <v>51</v>
      </c>
      <c r="M3486" s="2" t="s">
        <v>95</v>
      </c>
      <c r="N3486" s="3">
        <v>1407.37</v>
      </c>
      <c r="O3486" s="3" t="s">
        <v>57</v>
      </c>
      <c r="P3486" s="4">
        <f>IF(O3486="吨",N3486*1000,IF(O3486="万立方米",N3486*10000,""))</f>
        <v>1407370.0</v>
      </c>
      <c r="Q3486" s="2" t="s">
        <v>58</v>
      </c>
      <c r="R3486" s="2" t="s">
        <v>59</v>
      </c>
      <c r="S3486" s="2" t="s">
        <v>96</v>
      </c>
      <c r="T3486" s="2" t="s">
        <v>97</v>
      </c>
      <c r="U3486" s="4">
        <f>1.7</f>
        <v>1.7</v>
      </c>
      <c r="V3486" s="2" t="s">
        <v>62</v>
      </c>
      <c r="W3486" s="2" t="s">
        <v>98</v>
      </c>
      <c r="X3486" s="2" t="s">
        <v>64</v>
      </c>
      <c r="Y3486" s="2" t="s">
        <v>65</v>
      </c>
      <c r="Z3486" s="2">
        <v>0</v>
      </c>
      <c r="AA3486" s="2"/>
      <c r="AB3486" s="2"/>
      <c r="AC3486" s="4">
        <f>P3486*U3486/1000000</f>
        <v>2.392529</v>
      </c>
      <c r="AD3486" s="4">
        <f>AC3486*(1-Z3486/100)</f>
        <v>2.392529</v>
      </c>
      <c r="AE3486" s="2" t="s">
        <v>66</v>
      </c>
      <c r="AF3486" s="2" t="s">
        <v>67</v>
      </c>
      <c r="AG3486" s="2"/>
      <c r="AH3486" s="2" t="s">
        <v>69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4207</v>
      </c>
      <c r="B3487" s="2" t="s">
        <v>4200</v>
      </c>
      <c r="C3487" s="2" t="s">
        <v>47</v>
      </c>
      <c r="D3487" s="2" t="s">
        <v>3903</v>
      </c>
      <c r="E3487" s="2" t="s">
        <v>400</v>
      </c>
      <c r="F3487" s="2" t="s">
        <v>116</v>
      </c>
      <c r="G3487" s="2" t="s">
        <v>181</v>
      </c>
      <c r="H3487" s="2" t="s">
        <v>243</v>
      </c>
      <c r="I3487" s="2" t="s">
        <v>53</v>
      </c>
      <c r="J3487" s="2" t="s">
        <v>1418</v>
      </c>
      <c r="K3487" s="2" t="s">
        <v>55</v>
      </c>
      <c r="L3487" s="2" t="s">
        <v>51</v>
      </c>
      <c r="M3487" s="2" t="s">
        <v>100</v>
      </c>
      <c r="N3487" s="3">
        <v>1407.37</v>
      </c>
      <c r="O3487" s="3" t="s">
        <v>57</v>
      </c>
      <c r="P3487" s="4">
        <f>IF(O3487="吨",N3487*1000,IF(O3487="万立方米",N3487*10000,""))</f>
        <v>1407370.0</v>
      </c>
      <c r="Q3487" s="2" t="s">
        <v>58</v>
      </c>
      <c r="R3487" s="2" t="s">
        <v>59</v>
      </c>
      <c r="S3487" s="2" t="s">
        <v>101</v>
      </c>
      <c r="T3487" s="2" t="s">
        <v>75</v>
      </c>
      <c r="U3487" s="4">
        <f>0.12</f>
        <v>0.12</v>
      </c>
      <c r="V3487" s="2" t="s">
        <v>62</v>
      </c>
      <c r="W3487" s="2" t="s">
        <v>102</v>
      </c>
      <c r="X3487" s="2" t="s">
        <v>64</v>
      </c>
      <c r="Y3487" s="2" t="s">
        <v>65</v>
      </c>
      <c r="Z3487" s="2">
        <v>0</v>
      </c>
      <c r="AA3487" s="2"/>
      <c r="AB3487" s="2"/>
      <c r="AC3487" s="4">
        <f>P3487*U3487/1000000</f>
        <v>0.1688844</v>
      </c>
      <c r="AD3487" s="4">
        <f>AC3487*(1-Z3487/100)</f>
        <v>0.1688844</v>
      </c>
      <c r="AE3487" s="2" t="s">
        <v>66</v>
      </c>
      <c r="AF3487" s="2" t="s">
        <v>67</v>
      </c>
      <c r="AG3487" s="2"/>
      <c r="AH3487" s="2" t="s">
        <v>69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4208</v>
      </c>
      <c r="B3488" s="2" t="s">
        <v>4200</v>
      </c>
      <c r="C3488" s="2" t="s">
        <v>47</v>
      </c>
      <c r="D3488" s="2" t="s">
        <v>3903</v>
      </c>
      <c r="E3488" s="2" t="s">
        <v>400</v>
      </c>
      <c r="F3488" s="2" t="s">
        <v>116</v>
      </c>
      <c r="G3488" s="2" t="s">
        <v>181</v>
      </c>
      <c r="H3488" s="2" t="s">
        <v>243</v>
      </c>
      <c r="I3488" s="2"/>
      <c r="J3488" s="2"/>
      <c r="K3488" s="2"/>
      <c r="L3488" s="2"/>
      <c r="M3488" s="2" t="s">
        <v>104</v>
      </c>
      <c r="N3488" s="3"/>
      <c r="O3488" s="3"/>
      <c r="P3488" s="4">
        <v>0.0</v>
      </c>
      <c r="Q3488" s="2" t="s">
        <v>105</v>
      </c>
      <c r="R3488" s="2" t="s">
        <v>106</v>
      </c>
      <c r="S3488" s="2" t="s">
        <v>107</v>
      </c>
      <c r="T3488" s="2" t="s">
        <v>108</v>
      </c>
      <c r="U3488" s="4">
        <f>0.0</f>
        <v>0.0</v>
      </c>
      <c r="V3488" s="2" t="s">
        <v>109</v>
      </c>
      <c r="W3488" s="2" t="s">
        <v>110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134</v>
      </c>
      <c r="AH3488" s="2" t="s">
        <v>69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4209</v>
      </c>
      <c r="B3489" s="2" t="s">
        <v>4210</v>
      </c>
      <c r="C3489" s="2" t="s">
        <v>47</v>
      </c>
      <c r="D3489" s="2" t="s">
        <v>1514</v>
      </c>
      <c r="E3489" s="2" t="s">
        <v>115</v>
      </c>
      <c r="F3489" s="2" t="s">
        <v>228</v>
      </c>
      <c r="G3489" s="2" t="s">
        <v>117</v>
      </c>
      <c r="H3489" s="2" t="s">
        <v>138</v>
      </c>
      <c r="I3489" s="2" t="s">
        <v>53</v>
      </c>
      <c r="J3489" s="2" t="s">
        <v>230</v>
      </c>
      <c r="K3489" s="2" t="s">
        <v>55</v>
      </c>
      <c r="L3489" s="2" t="s">
        <v>51</v>
      </c>
      <c r="M3489" s="2" t="s">
        <v>56</v>
      </c>
      <c r="N3489" s="3">
        <v>188203.02</v>
      </c>
      <c r="O3489" s="3" t="s">
        <v>57</v>
      </c>
      <c r="P3489" s="4">
        <f>IF(O3489="吨",N3489*1000,IF(O3489="万立方米",N3489*10000,""))</f>
        <v>188203020.0</v>
      </c>
      <c r="Q3489" s="2" t="s">
        <v>58</v>
      </c>
      <c r="R3489" s="2" t="s">
        <v>59</v>
      </c>
      <c r="S3489" s="2" t="s">
        <v>60</v>
      </c>
      <c r="T3489" s="2" t="s">
        <v>61</v>
      </c>
      <c r="U3489" s="4">
        <f>0.06</f>
        <v>0.06</v>
      </c>
      <c r="V3489" s="2" t="s">
        <v>62</v>
      </c>
      <c r="W3489" s="2" t="s">
        <v>63</v>
      </c>
      <c r="X3489" s="2" t="s">
        <v>64</v>
      </c>
      <c r="Y3489" s="2" t="s">
        <v>65</v>
      </c>
      <c r="Z3489" s="2">
        <v>0</v>
      </c>
      <c r="AA3489" s="2"/>
      <c r="AB3489" s="2"/>
      <c r="AC3489" s="4">
        <f>P3489*U3489/1000000</f>
        <v>11.2921812</v>
      </c>
      <c r="AD3489" s="4">
        <f>AC3489*(1-Z3489/100)</f>
        <v>11.2921812</v>
      </c>
      <c r="AE3489" s="2" t="s">
        <v>66</v>
      </c>
      <c r="AF3489" s="2" t="s">
        <v>67</v>
      </c>
      <c r="AG3489" s="2" t="s">
        <v>68</v>
      </c>
      <c r="AH3489" s="2" t="s">
        <v>69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4211</v>
      </c>
      <c r="B3490" s="2" t="s">
        <v>4210</v>
      </c>
      <c r="C3490" s="2" t="s">
        <v>47</v>
      </c>
      <c r="D3490" s="2" t="s">
        <v>1514</v>
      </c>
      <c r="E3490" s="2" t="s">
        <v>115</v>
      </c>
      <c r="F3490" s="2" t="s">
        <v>228</v>
      </c>
      <c r="G3490" s="2" t="s">
        <v>117</v>
      </c>
      <c r="H3490" s="2" t="s">
        <v>138</v>
      </c>
      <c r="I3490" s="2" t="s">
        <v>53</v>
      </c>
      <c r="J3490" s="2" t="s">
        <v>230</v>
      </c>
      <c r="K3490" s="2" t="s">
        <v>55</v>
      </c>
      <c r="L3490" s="2" t="s">
        <v>51</v>
      </c>
      <c r="M3490" s="2" t="s">
        <v>73</v>
      </c>
      <c r="N3490" s="3">
        <v>188203.02</v>
      </c>
      <c r="O3490" s="3" t="s">
        <v>57</v>
      </c>
      <c r="P3490" s="4">
        <f>IF(O3490="吨",N3490*1000,IF(O3490="万立方米",N3490*10000,""))</f>
        <v>188203020.0</v>
      </c>
      <c r="Q3490" s="2" t="s">
        <v>58</v>
      </c>
      <c r="R3490" s="2" t="s">
        <v>59</v>
      </c>
      <c r="S3490" s="2" t="s">
        <v>74</v>
      </c>
      <c r="T3490" s="2" t="s">
        <v>75</v>
      </c>
      <c r="U3490" s="4">
        <f>1.5</f>
        <v>1.5</v>
      </c>
      <c r="V3490" s="2" t="s">
        <v>62</v>
      </c>
      <c r="W3490" s="2" t="s">
        <v>76</v>
      </c>
      <c r="X3490" s="2" t="s">
        <v>64</v>
      </c>
      <c r="Y3490" s="2" t="s">
        <v>65</v>
      </c>
      <c r="Z3490" s="2">
        <v>0</v>
      </c>
      <c r="AA3490" s="2"/>
      <c r="AB3490" s="2"/>
      <c r="AC3490" s="4">
        <f>P3490*U3490/1000000</f>
        <v>282.30453</v>
      </c>
      <c r="AD3490" s="4">
        <f>AC3490*(1-Z3490/100)</f>
        <v>282.30453</v>
      </c>
      <c r="AE3490" s="2" t="s">
        <v>66</v>
      </c>
      <c r="AF3490" s="2" t="s">
        <v>67</v>
      </c>
      <c r="AG3490" s="2" t="s">
        <v>68</v>
      </c>
      <c r="AH3490" s="2" t="s">
        <v>69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4212</v>
      </c>
      <c r="B3491" s="2" t="s">
        <v>4210</v>
      </c>
      <c r="C3491" s="2" t="s">
        <v>47</v>
      </c>
      <c r="D3491" s="2" t="s">
        <v>1514</v>
      </c>
      <c r="E3491" s="2" t="s">
        <v>115</v>
      </c>
      <c r="F3491" s="2" t="s">
        <v>228</v>
      </c>
      <c r="G3491" s="2" t="s">
        <v>117</v>
      </c>
      <c r="H3491" s="2" t="s">
        <v>138</v>
      </c>
      <c r="I3491" s="2" t="s">
        <v>53</v>
      </c>
      <c r="J3491" s="2" t="s">
        <v>230</v>
      </c>
      <c r="K3491" s="2" t="s">
        <v>55</v>
      </c>
      <c r="L3491" s="2" t="s">
        <v>51</v>
      </c>
      <c r="M3491" s="2" t="s">
        <v>78</v>
      </c>
      <c r="N3491" s="3">
        <v>188203.02</v>
      </c>
      <c r="O3491" s="3" t="s">
        <v>57</v>
      </c>
      <c r="P3491" s="4">
        <f>IF(O3491="吨",N3491*1000,IF(O3491="万立方米",N3491*10000,""))</f>
        <v>188203020.0</v>
      </c>
      <c r="Q3491" s="2" t="s">
        <v>58</v>
      </c>
      <c r="R3491" s="2" t="s">
        <v>59</v>
      </c>
      <c r="S3491" s="2" t="s">
        <v>79</v>
      </c>
      <c r="T3491" s="2" t="s">
        <v>75</v>
      </c>
      <c r="U3491" s="4">
        <f>6.0</f>
        <v>6.0</v>
      </c>
      <c r="V3491" s="2" t="s">
        <v>62</v>
      </c>
      <c r="W3491" s="2" t="s">
        <v>80</v>
      </c>
      <c r="X3491" s="2" t="s">
        <v>64</v>
      </c>
      <c r="Y3491" s="2" t="s">
        <v>65</v>
      </c>
      <c r="Z3491" s="2">
        <v>0</v>
      </c>
      <c r="AA3491" s="2"/>
      <c r="AB3491" s="2"/>
      <c r="AC3491" s="4">
        <f>P3491*U3491/1000000</f>
        <v>1129.21812</v>
      </c>
      <c r="AD3491" s="4">
        <f>AC3491*(1-Z3491/100)</f>
        <v>1129.21812</v>
      </c>
      <c r="AE3491" s="2" t="s">
        <v>66</v>
      </c>
      <c r="AF3491" s="2" t="s">
        <v>67</v>
      </c>
      <c r="AG3491" s="2" t="s">
        <v>68</v>
      </c>
      <c r="AH3491" s="2" t="s">
        <v>69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4213</v>
      </c>
      <c r="B3492" s="2" t="s">
        <v>4210</v>
      </c>
      <c r="C3492" s="2" t="s">
        <v>47</v>
      </c>
      <c r="D3492" s="2" t="s">
        <v>1514</v>
      </c>
      <c r="E3492" s="2" t="s">
        <v>115</v>
      </c>
      <c r="F3492" s="2" t="s">
        <v>228</v>
      </c>
      <c r="G3492" s="2" t="s">
        <v>117</v>
      </c>
      <c r="H3492" s="2" t="s">
        <v>138</v>
      </c>
      <c r="I3492" s="2" t="s">
        <v>53</v>
      </c>
      <c r="J3492" s="2" t="s">
        <v>230</v>
      </c>
      <c r="K3492" s="2" t="s">
        <v>55</v>
      </c>
      <c r="L3492" s="2" t="s">
        <v>51</v>
      </c>
      <c r="M3492" s="2" t="s">
        <v>82</v>
      </c>
      <c r="N3492" s="3">
        <v>188203.02</v>
      </c>
      <c r="O3492" s="3" t="s">
        <v>57</v>
      </c>
      <c r="P3492" s="4">
        <f>IF(O3492="吨",N3492*1000,IF(O3492="万立方米",N3492*10000,""))</f>
        <v>188203020.0</v>
      </c>
      <c r="Q3492" s="2" t="s">
        <v>58</v>
      </c>
      <c r="R3492" s="2" t="s">
        <v>59</v>
      </c>
      <c r="S3492" s="2" t="s">
        <v>83</v>
      </c>
      <c r="T3492" s="2" t="s">
        <v>61</v>
      </c>
      <c r="U3492" s="4">
        <f>0.35</f>
        <v>0.35</v>
      </c>
      <c r="V3492" s="2" t="s">
        <v>62</v>
      </c>
      <c r="W3492" s="2" t="s">
        <v>84</v>
      </c>
      <c r="X3492" s="2" t="s">
        <v>64</v>
      </c>
      <c r="Y3492" s="2" t="s">
        <v>65</v>
      </c>
      <c r="Z3492" s="2">
        <v>0</v>
      </c>
      <c r="AA3492" s="2"/>
      <c r="AB3492" s="2"/>
      <c r="AC3492" s="4">
        <f>P3492*U3492/1000000</f>
        <v>65.871057</v>
      </c>
      <c r="AD3492" s="4">
        <f>AC3492*(1-Z3492/100)</f>
        <v>65.871057</v>
      </c>
      <c r="AE3492" s="2" t="s">
        <v>66</v>
      </c>
      <c r="AF3492" s="2" t="s">
        <v>67</v>
      </c>
      <c r="AG3492" s="2" t="s">
        <v>68</v>
      </c>
      <c r="AH3492" s="2" t="s">
        <v>69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4214</v>
      </c>
      <c r="B3493" s="2" t="s">
        <v>4210</v>
      </c>
      <c r="C3493" s="2" t="s">
        <v>47</v>
      </c>
      <c r="D3493" s="2" t="s">
        <v>1514</v>
      </c>
      <c r="E3493" s="2" t="s">
        <v>115</v>
      </c>
      <c r="F3493" s="2" t="s">
        <v>228</v>
      </c>
      <c r="G3493" s="2" t="s">
        <v>117</v>
      </c>
      <c r="H3493" s="2" t="s">
        <v>138</v>
      </c>
      <c r="I3493" s="2" t="s">
        <v>53</v>
      </c>
      <c r="J3493" s="2" t="s">
        <v>230</v>
      </c>
      <c r="K3493" s="2" t="s">
        <v>55</v>
      </c>
      <c r="L3493" s="2" t="s">
        <v>51</v>
      </c>
      <c r="M3493" s="2" t="s">
        <v>86</v>
      </c>
      <c r="N3493" s="3">
        <v>188203.02</v>
      </c>
      <c r="O3493" s="3" t="s">
        <v>57</v>
      </c>
      <c r="P3493" s="4">
        <f>IF(O3493="吨",N3493*1000,IF(O3493="万立方米",N3493*10000,""))</f>
        <v>188203020.0</v>
      </c>
      <c r="Q3493" s="2" t="s">
        <v>58</v>
      </c>
      <c r="R3493" s="2" t="s">
        <v>59</v>
      </c>
      <c r="S3493" s="2" t="s">
        <v>87</v>
      </c>
      <c r="T3493" s="2" t="s">
        <v>88</v>
      </c>
      <c r="U3493" s="4">
        <f>0.75</f>
        <v>0.75</v>
      </c>
      <c r="V3493" s="2" t="s">
        <v>62</v>
      </c>
      <c r="W3493" s="2" t="s">
        <v>89</v>
      </c>
      <c r="X3493" s="2" t="s">
        <v>64</v>
      </c>
      <c r="Y3493" s="2" t="s">
        <v>65</v>
      </c>
      <c r="Z3493" s="2">
        <v>0</v>
      </c>
      <c r="AA3493" s="2"/>
      <c r="AB3493" s="2"/>
      <c r="AC3493" s="4">
        <f>P3493*U3493/1000000</f>
        <v>141.152265</v>
      </c>
      <c r="AD3493" s="4">
        <f>AC3494*(1-AA3493/100)+(AC3493-AC3494)*(1-AB3493/100)</f>
        <v>141.152265</v>
      </c>
      <c r="AE3493" s="2" t="s">
        <v>66</v>
      </c>
      <c r="AF3493" s="2" t="s">
        <v>67</v>
      </c>
      <c r="AG3493" s="2" t="s">
        <v>68</v>
      </c>
      <c r="AH3493" s="2" t="s">
        <v>69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4215</v>
      </c>
      <c r="B3494" s="2" t="s">
        <v>4210</v>
      </c>
      <c r="C3494" s="2" t="s">
        <v>47</v>
      </c>
      <c r="D3494" s="2" t="s">
        <v>1514</v>
      </c>
      <c r="E3494" s="2" t="s">
        <v>115</v>
      </c>
      <c r="F3494" s="2" t="s">
        <v>228</v>
      </c>
      <c r="G3494" s="2" t="s">
        <v>117</v>
      </c>
      <c r="H3494" s="2" t="s">
        <v>138</v>
      </c>
      <c r="I3494" s="2" t="s">
        <v>53</v>
      </c>
      <c r="J3494" s="2" t="s">
        <v>230</v>
      </c>
      <c r="K3494" s="2" t="s">
        <v>55</v>
      </c>
      <c r="L3494" s="2" t="s">
        <v>51</v>
      </c>
      <c r="M3494" s="2" t="s">
        <v>91</v>
      </c>
      <c r="N3494" s="3">
        <v>188203.02</v>
      </c>
      <c r="O3494" s="3" t="s">
        <v>57</v>
      </c>
      <c r="P3494" s="4">
        <f>IF(O3494="吨",N3494*1000,IF(O3494="万立方米",N3494*10000,""))</f>
        <v>188203020.0</v>
      </c>
      <c r="Q3494" s="2" t="s">
        <v>58</v>
      </c>
      <c r="R3494" s="2" t="s">
        <v>59</v>
      </c>
      <c r="S3494" s="2" t="s">
        <v>92</v>
      </c>
      <c r="T3494" s="2" t="s">
        <v>88</v>
      </c>
      <c r="U3494" s="4">
        <f>0.75</f>
        <v>0.75</v>
      </c>
      <c r="V3494" s="2" t="s">
        <v>62</v>
      </c>
      <c r="W3494" s="2" t="s">
        <v>93</v>
      </c>
      <c r="X3494" s="2" t="s">
        <v>64</v>
      </c>
      <c r="Y3494" s="2" t="s">
        <v>65</v>
      </c>
      <c r="Z3494" s="2">
        <v>0</v>
      </c>
      <c r="AA3494" s="2"/>
      <c r="AB3494" s="2"/>
      <c r="AC3494" s="4">
        <f>P3494*U3494/1000000</f>
        <v>141.152265</v>
      </c>
      <c r="AD3494" s="4">
        <f>AC3494*(1-Z3494/100)</f>
        <v>141.152265</v>
      </c>
      <c r="AE3494" s="2" t="s">
        <v>66</v>
      </c>
      <c r="AF3494" s="2" t="s">
        <v>67</v>
      </c>
      <c r="AG3494" s="2" t="s">
        <v>68</v>
      </c>
      <c r="AH3494" s="2" t="s">
        <v>69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4216</v>
      </c>
      <c r="B3495" s="2" t="s">
        <v>4210</v>
      </c>
      <c r="C3495" s="2" t="s">
        <v>47</v>
      </c>
      <c r="D3495" s="2" t="s">
        <v>1514</v>
      </c>
      <c r="E3495" s="2" t="s">
        <v>115</v>
      </c>
      <c r="F3495" s="2" t="s">
        <v>228</v>
      </c>
      <c r="G3495" s="2" t="s">
        <v>117</v>
      </c>
      <c r="H3495" s="2" t="s">
        <v>138</v>
      </c>
      <c r="I3495" s="2" t="s">
        <v>53</v>
      </c>
      <c r="J3495" s="2" t="s">
        <v>230</v>
      </c>
      <c r="K3495" s="2" t="s">
        <v>55</v>
      </c>
      <c r="L3495" s="2" t="s">
        <v>51</v>
      </c>
      <c r="M3495" s="2" t="s">
        <v>95</v>
      </c>
      <c r="N3495" s="3">
        <v>188203.02</v>
      </c>
      <c r="O3495" s="3" t="s">
        <v>57</v>
      </c>
      <c r="P3495" s="4">
        <f>IF(O3495="吨",N3495*1000,IF(O3495="万立方米",N3495*10000,""))</f>
        <v>188203020.0</v>
      </c>
      <c r="Q3495" s="2" t="s">
        <v>58</v>
      </c>
      <c r="R3495" s="2" t="s">
        <v>59</v>
      </c>
      <c r="S3495" s="2" t="s">
        <v>96</v>
      </c>
      <c r="T3495" s="2" t="s">
        <v>97</v>
      </c>
      <c r="U3495" s="4">
        <f>1.7</f>
        <v>1.7</v>
      </c>
      <c r="V3495" s="2" t="s">
        <v>62</v>
      </c>
      <c r="W3495" s="2" t="s">
        <v>98</v>
      </c>
      <c r="X3495" s="2" t="s">
        <v>64</v>
      </c>
      <c r="Y3495" s="2" t="s">
        <v>65</v>
      </c>
      <c r="Z3495" s="2">
        <v>0</v>
      </c>
      <c r="AA3495" s="2"/>
      <c r="AB3495" s="2"/>
      <c r="AC3495" s="4">
        <f>P3495*U3495/1000000</f>
        <v>319.945134</v>
      </c>
      <c r="AD3495" s="4">
        <f>AC3495*(1-Z3495/100)</f>
        <v>319.945134</v>
      </c>
      <c r="AE3495" s="2" t="s">
        <v>66</v>
      </c>
      <c r="AF3495" s="2" t="s">
        <v>67</v>
      </c>
      <c r="AG3495" s="2" t="s">
        <v>68</v>
      </c>
      <c r="AH3495" s="2" t="s">
        <v>69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4217</v>
      </c>
      <c r="B3496" s="2" t="s">
        <v>4210</v>
      </c>
      <c r="C3496" s="2" t="s">
        <v>47</v>
      </c>
      <c r="D3496" s="2" t="s">
        <v>1514</v>
      </c>
      <c r="E3496" s="2" t="s">
        <v>115</v>
      </c>
      <c r="F3496" s="2" t="s">
        <v>228</v>
      </c>
      <c r="G3496" s="2" t="s">
        <v>117</v>
      </c>
      <c r="H3496" s="2" t="s">
        <v>138</v>
      </c>
      <c r="I3496" s="2" t="s">
        <v>53</v>
      </c>
      <c r="J3496" s="2" t="s">
        <v>230</v>
      </c>
      <c r="K3496" s="2" t="s">
        <v>55</v>
      </c>
      <c r="L3496" s="2" t="s">
        <v>51</v>
      </c>
      <c r="M3496" s="2" t="s">
        <v>100</v>
      </c>
      <c r="N3496" s="3">
        <v>188203.02</v>
      </c>
      <c r="O3496" s="3" t="s">
        <v>57</v>
      </c>
      <c r="P3496" s="4">
        <f>IF(O3496="吨",N3496*1000,IF(O3496="万立方米",N3496*10000,""))</f>
        <v>188203020.0</v>
      </c>
      <c r="Q3496" s="2" t="s">
        <v>58</v>
      </c>
      <c r="R3496" s="2" t="s">
        <v>59</v>
      </c>
      <c r="S3496" s="2" t="s">
        <v>101</v>
      </c>
      <c r="T3496" s="2" t="s">
        <v>75</v>
      </c>
      <c r="U3496" s="4">
        <f>0.12</f>
        <v>0.12</v>
      </c>
      <c r="V3496" s="2" t="s">
        <v>62</v>
      </c>
      <c r="W3496" s="2" t="s">
        <v>102</v>
      </c>
      <c r="X3496" s="2" t="s">
        <v>64</v>
      </c>
      <c r="Y3496" s="2" t="s">
        <v>65</v>
      </c>
      <c r="Z3496" s="2">
        <v>0</v>
      </c>
      <c r="AA3496" s="2"/>
      <c r="AB3496" s="2"/>
      <c r="AC3496" s="4">
        <f>P3496*U3496/1000000</f>
        <v>22.5843624</v>
      </c>
      <c r="AD3496" s="4">
        <f>AC3496*(1-Z3496/100)</f>
        <v>22.5843624</v>
      </c>
      <c r="AE3496" s="2" t="s">
        <v>66</v>
      </c>
      <c r="AF3496" s="2" t="s">
        <v>67</v>
      </c>
      <c r="AG3496" s="2" t="s">
        <v>68</v>
      </c>
      <c r="AH3496" s="2" t="s">
        <v>69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4218</v>
      </c>
      <c r="B3497" s="2" t="s">
        <v>4210</v>
      </c>
      <c r="C3497" s="2" t="s">
        <v>47</v>
      </c>
      <c r="D3497" s="2" t="s">
        <v>1514</v>
      </c>
      <c r="E3497" s="2" t="s">
        <v>115</v>
      </c>
      <c r="F3497" s="2" t="s">
        <v>228</v>
      </c>
      <c r="G3497" s="2" t="s">
        <v>117</v>
      </c>
      <c r="H3497" s="2" t="s">
        <v>138</v>
      </c>
      <c r="I3497" s="2" t="s">
        <v>161</v>
      </c>
      <c r="J3497" s="2" t="s">
        <v>279</v>
      </c>
      <c r="K3497" s="2" t="s">
        <v>55</v>
      </c>
      <c r="L3497" s="2" t="s">
        <v>51</v>
      </c>
      <c r="M3497" s="2" t="s">
        <v>56</v>
      </c>
      <c r="N3497" s="3">
        <v>210.45</v>
      </c>
      <c r="O3497" s="3" t="s">
        <v>57</v>
      </c>
      <c r="P3497" s="4">
        <f>IF(O3497="吨",N3497*1000,IF(O3497="万立方米",N3497*10000,""))</f>
        <v>210450.0</v>
      </c>
      <c r="Q3497" s="2" t="s">
        <v>58</v>
      </c>
      <c r="R3497" s="2" t="s">
        <v>59</v>
      </c>
      <c r="S3497" s="2" t="s">
        <v>60</v>
      </c>
      <c r="T3497" s="2" t="s">
        <v>61</v>
      </c>
      <c r="U3497" s="4">
        <f>0.06</f>
        <v>0.06</v>
      </c>
      <c r="V3497" s="2" t="s">
        <v>62</v>
      </c>
      <c r="W3497" s="2" t="s">
        <v>63</v>
      </c>
      <c r="X3497" s="2" t="s">
        <v>64</v>
      </c>
      <c r="Y3497" s="2" t="s">
        <v>65</v>
      </c>
      <c r="Z3497" s="2">
        <v>0</v>
      </c>
      <c r="AA3497" s="2"/>
      <c r="AB3497" s="2"/>
      <c r="AC3497" s="4">
        <f>P3497*U3497/1000000</f>
        <v>0.012627</v>
      </c>
      <c r="AD3497" s="4">
        <f>AC3497*(1-Z3497/100)</f>
        <v>0.012627</v>
      </c>
      <c r="AE3497" s="2" t="s">
        <v>66</v>
      </c>
      <c r="AF3497" s="2" t="s">
        <v>67</v>
      </c>
      <c r="AG3497" s="2" t="s">
        <v>68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4219</v>
      </c>
      <c r="B3498" s="2" t="s">
        <v>4210</v>
      </c>
      <c r="C3498" s="2" t="s">
        <v>47</v>
      </c>
      <c r="D3498" s="2" t="s">
        <v>1514</v>
      </c>
      <c r="E3498" s="2" t="s">
        <v>115</v>
      </c>
      <c r="F3498" s="2" t="s">
        <v>228</v>
      </c>
      <c r="G3498" s="2" t="s">
        <v>117</v>
      </c>
      <c r="H3498" s="2" t="s">
        <v>138</v>
      </c>
      <c r="I3498" s="2" t="s">
        <v>161</v>
      </c>
      <c r="J3498" s="2" t="s">
        <v>279</v>
      </c>
      <c r="K3498" s="2" t="s">
        <v>55</v>
      </c>
      <c r="L3498" s="2" t="s">
        <v>51</v>
      </c>
      <c r="M3498" s="2" t="s">
        <v>73</v>
      </c>
      <c r="N3498" s="3">
        <v>210.45</v>
      </c>
      <c r="O3498" s="3" t="s">
        <v>57</v>
      </c>
      <c r="P3498" s="4">
        <f>IF(O3498="吨",N3498*1000,IF(O3498="万立方米",N3498*10000,""))</f>
        <v>210450.0</v>
      </c>
      <c r="Q3498" s="2" t="s">
        <v>58</v>
      </c>
      <c r="R3498" s="2" t="s">
        <v>59</v>
      </c>
      <c r="S3498" s="2" t="s">
        <v>74</v>
      </c>
      <c r="T3498" s="2" t="s">
        <v>75</v>
      </c>
      <c r="U3498" s="4">
        <f>1.5</f>
        <v>1.5</v>
      </c>
      <c r="V3498" s="2" t="s">
        <v>62</v>
      </c>
      <c r="W3498" s="2" t="s">
        <v>76</v>
      </c>
      <c r="X3498" s="2" t="s">
        <v>64</v>
      </c>
      <c r="Y3498" s="2" t="s">
        <v>65</v>
      </c>
      <c r="Z3498" s="2">
        <v>0</v>
      </c>
      <c r="AA3498" s="2"/>
      <c r="AB3498" s="2"/>
      <c r="AC3498" s="4">
        <f>P3498*U3498/1000000</f>
        <v>0.315675</v>
      </c>
      <c r="AD3498" s="4">
        <f>AC3498*(1-Z3498/100)</f>
        <v>0.315675</v>
      </c>
      <c r="AE3498" s="2" t="s">
        <v>66</v>
      </c>
      <c r="AF3498" s="2" t="s">
        <v>67</v>
      </c>
      <c r="AG3498" s="2" t="s">
        <v>68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4220</v>
      </c>
      <c r="B3499" s="2" t="s">
        <v>4210</v>
      </c>
      <c r="C3499" s="2" t="s">
        <v>47</v>
      </c>
      <c r="D3499" s="2" t="s">
        <v>1514</v>
      </c>
      <c r="E3499" s="2" t="s">
        <v>115</v>
      </c>
      <c r="F3499" s="2" t="s">
        <v>228</v>
      </c>
      <c r="G3499" s="2" t="s">
        <v>117</v>
      </c>
      <c r="H3499" s="2" t="s">
        <v>138</v>
      </c>
      <c r="I3499" s="2" t="s">
        <v>161</v>
      </c>
      <c r="J3499" s="2" t="s">
        <v>279</v>
      </c>
      <c r="K3499" s="2" t="s">
        <v>55</v>
      </c>
      <c r="L3499" s="2" t="s">
        <v>51</v>
      </c>
      <c r="M3499" s="2" t="s">
        <v>78</v>
      </c>
      <c r="N3499" s="3">
        <v>210.45</v>
      </c>
      <c r="O3499" s="3" t="s">
        <v>57</v>
      </c>
      <c r="P3499" s="4">
        <f>IF(O3499="吨",N3499*1000,IF(O3499="万立方米",N3499*10000,""))</f>
        <v>210450.0</v>
      </c>
      <c r="Q3499" s="2" t="s">
        <v>58</v>
      </c>
      <c r="R3499" s="2" t="s">
        <v>59</v>
      </c>
      <c r="S3499" s="2" t="s">
        <v>79</v>
      </c>
      <c r="T3499" s="2" t="s">
        <v>75</v>
      </c>
      <c r="U3499" s="4">
        <f>6.0</f>
        <v>6.0</v>
      </c>
      <c r="V3499" s="2" t="s">
        <v>62</v>
      </c>
      <c r="W3499" s="2" t="s">
        <v>80</v>
      </c>
      <c r="X3499" s="2" t="s">
        <v>64</v>
      </c>
      <c r="Y3499" s="2" t="s">
        <v>65</v>
      </c>
      <c r="Z3499" s="2">
        <v>0</v>
      </c>
      <c r="AA3499" s="2"/>
      <c r="AB3499" s="2"/>
      <c r="AC3499" s="4">
        <f>P3499*U3499/1000000</f>
        <v>1.2627</v>
      </c>
      <c r="AD3499" s="4">
        <f>AC3499*(1-Z3499/100)</f>
        <v>1.2627</v>
      </c>
      <c r="AE3499" s="2" t="s">
        <v>66</v>
      </c>
      <c r="AF3499" s="2" t="s">
        <v>67</v>
      </c>
      <c r="AG3499" s="2" t="s">
        <v>68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4221</v>
      </c>
      <c r="B3500" s="2" t="s">
        <v>4210</v>
      </c>
      <c r="C3500" s="2" t="s">
        <v>47</v>
      </c>
      <c r="D3500" s="2" t="s">
        <v>1514</v>
      </c>
      <c r="E3500" s="2" t="s">
        <v>115</v>
      </c>
      <c r="F3500" s="2" t="s">
        <v>228</v>
      </c>
      <c r="G3500" s="2" t="s">
        <v>117</v>
      </c>
      <c r="H3500" s="2" t="s">
        <v>138</v>
      </c>
      <c r="I3500" s="2" t="s">
        <v>161</v>
      </c>
      <c r="J3500" s="2" t="s">
        <v>279</v>
      </c>
      <c r="K3500" s="2" t="s">
        <v>55</v>
      </c>
      <c r="L3500" s="2" t="s">
        <v>51</v>
      </c>
      <c r="M3500" s="2" t="s">
        <v>82</v>
      </c>
      <c r="N3500" s="3">
        <v>210.45</v>
      </c>
      <c r="O3500" s="3" t="s">
        <v>57</v>
      </c>
      <c r="P3500" s="4">
        <f>IF(O3500="吨",N3500*1000,IF(O3500="万立方米",N3500*10000,""))</f>
        <v>210450.0</v>
      </c>
      <c r="Q3500" s="2" t="s">
        <v>58</v>
      </c>
      <c r="R3500" s="2" t="s">
        <v>59</v>
      </c>
      <c r="S3500" s="2" t="s">
        <v>83</v>
      </c>
      <c r="T3500" s="2" t="s">
        <v>61</v>
      </c>
      <c r="U3500" s="4">
        <f>0.35</f>
        <v>0.35</v>
      </c>
      <c r="V3500" s="2" t="s">
        <v>62</v>
      </c>
      <c r="W3500" s="2" t="s">
        <v>84</v>
      </c>
      <c r="X3500" s="2" t="s">
        <v>64</v>
      </c>
      <c r="Y3500" s="2" t="s">
        <v>65</v>
      </c>
      <c r="Z3500" s="2">
        <v>0</v>
      </c>
      <c r="AA3500" s="2"/>
      <c r="AB3500" s="2"/>
      <c r="AC3500" s="4">
        <f>P3500*U3500/1000000</f>
        <v>0.0736575</v>
      </c>
      <c r="AD3500" s="4">
        <f>AC3500*(1-Z3500/100)</f>
        <v>0.0736575</v>
      </c>
      <c r="AE3500" s="2" t="s">
        <v>66</v>
      </c>
      <c r="AF3500" s="2" t="s">
        <v>67</v>
      </c>
      <c r="AG3500" s="2" t="s">
        <v>68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4222</v>
      </c>
      <c r="B3501" s="2" t="s">
        <v>4210</v>
      </c>
      <c r="C3501" s="2" t="s">
        <v>47</v>
      </c>
      <c r="D3501" s="2" t="s">
        <v>1514</v>
      </c>
      <c r="E3501" s="2" t="s">
        <v>115</v>
      </c>
      <c r="F3501" s="2" t="s">
        <v>228</v>
      </c>
      <c r="G3501" s="2" t="s">
        <v>117</v>
      </c>
      <c r="H3501" s="2" t="s">
        <v>138</v>
      </c>
      <c r="I3501" s="2" t="s">
        <v>161</v>
      </c>
      <c r="J3501" s="2" t="s">
        <v>279</v>
      </c>
      <c r="K3501" s="2" t="s">
        <v>55</v>
      </c>
      <c r="L3501" s="2" t="s">
        <v>51</v>
      </c>
      <c r="M3501" s="2" t="s">
        <v>86</v>
      </c>
      <c r="N3501" s="3">
        <v>210.45</v>
      </c>
      <c r="O3501" s="3" t="s">
        <v>57</v>
      </c>
      <c r="P3501" s="4">
        <f>IF(O3501="吨",N3501*1000,IF(O3501="万立方米",N3501*10000,""))</f>
        <v>210450.0</v>
      </c>
      <c r="Q3501" s="2" t="s">
        <v>58</v>
      </c>
      <c r="R3501" s="2" t="s">
        <v>59</v>
      </c>
      <c r="S3501" s="2" t="s">
        <v>87</v>
      </c>
      <c r="T3501" s="2" t="s">
        <v>88</v>
      </c>
      <c r="U3501" s="4">
        <f>0.75</f>
        <v>0.75</v>
      </c>
      <c r="V3501" s="2" t="s">
        <v>62</v>
      </c>
      <c r="W3501" s="2" t="s">
        <v>89</v>
      </c>
      <c r="X3501" s="2" t="s">
        <v>64</v>
      </c>
      <c r="Y3501" s="2" t="s">
        <v>65</v>
      </c>
      <c r="Z3501" s="2">
        <v>0</v>
      </c>
      <c r="AA3501" s="2"/>
      <c r="AB3501" s="2"/>
      <c r="AC3501" s="4">
        <f>P3501*U3501/1000000</f>
        <v>0.1578375</v>
      </c>
      <c r="AD3501" s="4">
        <f>AC3502*(1-AA3501/100)+(AC3501-AC3502)*(1-AB3501/100)</f>
        <v>0.1578375</v>
      </c>
      <c r="AE3501" s="2" t="s">
        <v>66</v>
      </c>
      <c r="AF3501" s="2" t="s">
        <v>67</v>
      </c>
      <c r="AG3501" s="2" t="s">
        <v>68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4223</v>
      </c>
      <c r="B3502" s="2" t="s">
        <v>4210</v>
      </c>
      <c r="C3502" s="2" t="s">
        <v>47</v>
      </c>
      <c r="D3502" s="2" t="s">
        <v>1514</v>
      </c>
      <c r="E3502" s="2" t="s">
        <v>115</v>
      </c>
      <c r="F3502" s="2" t="s">
        <v>228</v>
      </c>
      <c r="G3502" s="2" t="s">
        <v>117</v>
      </c>
      <c r="H3502" s="2" t="s">
        <v>138</v>
      </c>
      <c r="I3502" s="2" t="s">
        <v>161</v>
      </c>
      <c r="J3502" s="2" t="s">
        <v>279</v>
      </c>
      <c r="K3502" s="2" t="s">
        <v>55</v>
      </c>
      <c r="L3502" s="2" t="s">
        <v>51</v>
      </c>
      <c r="M3502" s="2" t="s">
        <v>91</v>
      </c>
      <c r="N3502" s="3">
        <v>210.45</v>
      </c>
      <c r="O3502" s="3" t="s">
        <v>57</v>
      </c>
      <c r="P3502" s="4">
        <f>IF(O3502="吨",N3502*1000,IF(O3502="万立方米",N3502*10000,""))</f>
        <v>210450.0</v>
      </c>
      <c r="Q3502" s="2" t="s">
        <v>58</v>
      </c>
      <c r="R3502" s="2" t="s">
        <v>59</v>
      </c>
      <c r="S3502" s="2" t="s">
        <v>92</v>
      </c>
      <c r="T3502" s="2" t="s">
        <v>88</v>
      </c>
      <c r="U3502" s="4">
        <f>0.75</f>
        <v>0.75</v>
      </c>
      <c r="V3502" s="2" t="s">
        <v>62</v>
      </c>
      <c r="W3502" s="2" t="s">
        <v>93</v>
      </c>
      <c r="X3502" s="2" t="s">
        <v>64</v>
      </c>
      <c r="Y3502" s="2" t="s">
        <v>65</v>
      </c>
      <c r="Z3502" s="2">
        <v>0</v>
      </c>
      <c r="AA3502" s="2"/>
      <c r="AB3502" s="2"/>
      <c r="AC3502" s="4">
        <f>P3502*U3502/1000000</f>
        <v>0.1578375</v>
      </c>
      <c r="AD3502" s="4">
        <f>AC3502*(1-Z3502/100)</f>
        <v>0.1578375</v>
      </c>
      <c r="AE3502" s="2" t="s">
        <v>66</v>
      </c>
      <c r="AF3502" s="2" t="s">
        <v>67</v>
      </c>
      <c r="AG3502" s="2" t="s">
        <v>68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4224</v>
      </c>
      <c r="B3503" s="2" t="s">
        <v>4210</v>
      </c>
      <c r="C3503" s="2" t="s">
        <v>47</v>
      </c>
      <c r="D3503" s="2" t="s">
        <v>1514</v>
      </c>
      <c r="E3503" s="2" t="s">
        <v>115</v>
      </c>
      <c r="F3503" s="2" t="s">
        <v>228</v>
      </c>
      <c r="G3503" s="2" t="s">
        <v>117</v>
      </c>
      <c r="H3503" s="2" t="s">
        <v>138</v>
      </c>
      <c r="I3503" s="2" t="s">
        <v>161</v>
      </c>
      <c r="J3503" s="2" t="s">
        <v>279</v>
      </c>
      <c r="K3503" s="2" t="s">
        <v>55</v>
      </c>
      <c r="L3503" s="2" t="s">
        <v>51</v>
      </c>
      <c r="M3503" s="2" t="s">
        <v>95</v>
      </c>
      <c r="N3503" s="3">
        <v>210.45</v>
      </c>
      <c r="O3503" s="3" t="s">
        <v>57</v>
      </c>
      <c r="P3503" s="4">
        <f>IF(O3503="吨",N3503*1000,IF(O3503="万立方米",N3503*10000,""))</f>
        <v>210450.0</v>
      </c>
      <c r="Q3503" s="2" t="s">
        <v>58</v>
      </c>
      <c r="R3503" s="2" t="s">
        <v>59</v>
      </c>
      <c r="S3503" s="2" t="s">
        <v>96</v>
      </c>
      <c r="T3503" s="2" t="s">
        <v>97</v>
      </c>
      <c r="U3503" s="4">
        <f>1.7</f>
        <v>1.7</v>
      </c>
      <c r="V3503" s="2" t="s">
        <v>62</v>
      </c>
      <c r="W3503" s="2" t="s">
        <v>98</v>
      </c>
      <c r="X3503" s="2" t="s">
        <v>64</v>
      </c>
      <c r="Y3503" s="2" t="s">
        <v>65</v>
      </c>
      <c r="Z3503" s="2">
        <v>0</v>
      </c>
      <c r="AA3503" s="2"/>
      <c r="AB3503" s="2"/>
      <c r="AC3503" s="4">
        <f>P3503*U3503/1000000</f>
        <v>0.357765</v>
      </c>
      <c r="AD3503" s="4">
        <f>AC3503*(1-Z3503/100)</f>
        <v>0.357765</v>
      </c>
      <c r="AE3503" s="2" t="s">
        <v>66</v>
      </c>
      <c r="AF3503" s="2" t="s">
        <v>67</v>
      </c>
      <c r="AG3503" s="2" t="s">
        <v>68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4225</v>
      </c>
      <c r="B3504" s="2" t="s">
        <v>4210</v>
      </c>
      <c r="C3504" s="2" t="s">
        <v>47</v>
      </c>
      <c r="D3504" s="2" t="s">
        <v>1514</v>
      </c>
      <c r="E3504" s="2" t="s">
        <v>115</v>
      </c>
      <c r="F3504" s="2" t="s">
        <v>228</v>
      </c>
      <c r="G3504" s="2" t="s">
        <v>117</v>
      </c>
      <c r="H3504" s="2" t="s">
        <v>138</v>
      </c>
      <c r="I3504" s="2" t="s">
        <v>161</v>
      </c>
      <c r="J3504" s="2" t="s">
        <v>279</v>
      </c>
      <c r="K3504" s="2" t="s">
        <v>55</v>
      </c>
      <c r="L3504" s="2" t="s">
        <v>51</v>
      </c>
      <c r="M3504" s="2" t="s">
        <v>100</v>
      </c>
      <c r="N3504" s="3">
        <v>210.45</v>
      </c>
      <c r="O3504" s="3" t="s">
        <v>57</v>
      </c>
      <c r="P3504" s="4">
        <f>IF(O3504="吨",N3504*1000,IF(O3504="万立方米",N3504*10000,""))</f>
        <v>210450.0</v>
      </c>
      <c r="Q3504" s="2" t="s">
        <v>58</v>
      </c>
      <c r="R3504" s="2" t="s">
        <v>59</v>
      </c>
      <c r="S3504" s="2" t="s">
        <v>101</v>
      </c>
      <c r="T3504" s="2" t="s">
        <v>75</v>
      </c>
      <c r="U3504" s="4">
        <f>0.12</f>
        <v>0.12</v>
      </c>
      <c r="V3504" s="2" t="s">
        <v>62</v>
      </c>
      <c r="W3504" s="2" t="s">
        <v>102</v>
      </c>
      <c r="X3504" s="2" t="s">
        <v>64</v>
      </c>
      <c r="Y3504" s="2" t="s">
        <v>65</v>
      </c>
      <c r="Z3504" s="2">
        <v>0</v>
      </c>
      <c r="AA3504" s="2"/>
      <c r="AB3504" s="2"/>
      <c r="AC3504" s="4">
        <f>P3504*U3504/1000000</f>
        <v>0.025254</v>
      </c>
      <c r="AD3504" s="4">
        <f>AC3504*(1-Z3504/100)</f>
        <v>0.025254</v>
      </c>
      <c r="AE3504" s="2" t="s">
        <v>66</v>
      </c>
      <c r="AF3504" s="2" t="s">
        <v>67</v>
      </c>
      <c r="AG3504" s="2" t="s">
        <v>68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4226</v>
      </c>
      <c r="B3505" s="2" t="s">
        <v>4210</v>
      </c>
      <c r="C3505" s="2" t="s">
        <v>47</v>
      </c>
      <c r="D3505" s="2" t="s">
        <v>1514</v>
      </c>
      <c r="E3505" s="2" t="s">
        <v>115</v>
      </c>
      <c r="F3505" s="2" t="s">
        <v>228</v>
      </c>
      <c r="G3505" s="2" t="s">
        <v>117</v>
      </c>
      <c r="H3505" s="2" t="s">
        <v>138</v>
      </c>
      <c r="I3505" s="2"/>
      <c r="J3505" s="2"/>
      <c r="K3505" s="2" t="s">
        <v>147</v>
      </c>
      <c r="L3505" s="2" t="s">
        <v>253</v>
      </c>
      <c r="M3505" s="2" t="s">
        <v>104</v>
      </c>
      <c r="N3505" s="3"/>
      <c r="O3505" s="3"/>
      <c r="P3505" s="2"/>
      <c r="Q3505" s="2" t="s">
        <v>105</v>
      </c>
      <c r="R3505" s="2" t="s">
        <v>106</v>
      </c>
      <c r="S3505" s="2" t="s">
        <v>107</v>
      </c>
      <c r="T3505" s="2" t="s">
        <v>108</v>
      </c>
      <c r="U3505" s="2"/>
      <c r="V3505" s="2" t="s">
        <v>109</v>
      </c>
      <c r="W3505" s="2" t="s">
        <v>110</v>
      </c>
      <c r="X3505" s="2"/>
      <c r="Y3505" s="2" t="s">
        <v>65</v>
      </c>
      <c r="Z3505" s="2">
        <v>0</v>
      </c>
      <c r="AA3505" s="2"/>
      <c r="AB3505" s="2"/>
      <c r="AC3505" s="2"/>
      <c r="AD3505" s="2"/>
      <c r="AE3505" s="2" t="s">
        <v>123</v>
      </c>
      <c r="AF3505" s="2" t="s">
        <v>222</v>
      </c>
      <c r="AG3505" s="2" t="s">
        <v>223</v>
      </c>
      <c r="AH3505" s="2" t="s">
        <v>69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4227</v>
      </c>
      <c r="B3506" s="2" t="s">
        <v>4228</v>
      </c>
      <c r="C3506" s="2" t="s">
        <v>47</v>
      </c>
      <c r="D3506" s="2" t="s">
        <v>4229</v>
      </c>
      <c r="E3506" s="2" t="s">
        <v>1493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270</v>
      </c>
      <c r="K3506" s="2" t="s">
        <v>55</v>
      </c>
      <c r="L3506" s="2" t="s">
        <v>51</v>
      </c>
      <c r="M3506" s="2" t="s">
        <v>56</v>
      </c>
      <c r="N3506" s="3">
        <v>730939</v>
      </c>
      <c r="O3506" s="3" t="s">
        <v>57</v>
      </c>
      <c r="P3506" s="4">
        <f>IF(O3506="吨",N3506*1000,IF(O3506="万立方米",N3506*10000,""))</f>
        <v>730939000.0</v>
      </c>
      <c r="Q3506" s="2" t="s">
        <v>58</v>
      </c>
      <c r="R3506" s="2" t="s">
        <v>59</v>
      </c>
      <c r="S3506" s="2" t="s">
        <v>60</v>
      </c>
      <c r="T3506" s="2" t="s">
        <v>61</v>
      </c>
      <c r="U3506" s="4">
        <f>0.06</f>
        <v>0.06</v>
      </c>
      <c r="V3506" s="2" t="s">
        <v>62</v>
      </c>
      <c r="W3506" s="2" t="s">
        <v>63</v>
      </c>
      <c r="X3506" s="2" t="s">
        <v>64</v>
      </c>
      <c r="Y3506" s="2" t="s">
        <v>65</v>
      </c>
      <c r="Z3506" s="2">
        <v>0</v>
      </c>
      <c r="AA3506" s="2"/>
      <c r="AB3506" s="2"/>
      <c r="AC3506" s="4">
        <f>P3506*U3506/1000000</f>
        <v>43.85634</v>
      </c>
      <c r="AD3506" s="4">
        <f>AC3506*(1-Z3506/100)</f>
        <v>43.85634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4230</v>
      </c>
      <c r="B3507" s="2" t="s">
        <v>4228</v>
      </c>
      <c r="C3507" s="2" t="s">
        <v>47</v>
      </c>
      <c r="D3507" s="2" t="s">
        <v>4229</v>
      </c>
      <c r="E3507" s="2" t="s">
        <v>1493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270</v>
      </c>
      <c r="K3507" s="2" t="s">
        <v>55</v>
      </c>
      <c r="L3507" s="2" t="s">
        <v>51</v>
      </c>
      <c r="M3507" s="2" t="s">
        <v>73</v>
      </c>
      <c r="N3507" s="3">
        <v>730939</v>
      </c>
      <c r="O3507" s="3" t="s">
        <v>57</v>
      </c>
      <c r="P3507" s="4">
        <f>IF(O3507="吨",N3507*1000,IF(O3507="万立方米",N3507*10000,""))</f>
        <v>730939000.0</v>
      </c>
      <c r="Q3507" s="2" t="s">
        <v>58</v>
      </c>
      <c r="R3507" s="2" t="s">
        <v>59</v>
      </c>
      <c r="S3507" s="2" t="s">
        <v>74</v>
      </c>
      <c r="T3507" s="2" t="s">
        <v>75</v>
      </c>
      <c r="U3507" s="4">
        <f>1.5</f>
        <v>1.5</v>
      </c>
      <c r="V3507" s="2" t="s">
        <v>62</v>
      </c>
      <c r="W3507" s="2" t="s">
        <v>76</v>
      </c>
      <c r="X3507" s="2" t="s">
        <v>64</v>
      </c>
      <c r="Y3507" s="2" t="s">
        <v>65</v>
      </c>
      <c r="Z3507" s="2">
        <v>0</v>
      </c>
      <c r="AA3507" s="2"/>
      <c r="AB3507" s="2"/>
      <c r="AC3507" s="4">
        <f>P3507*U3507/1000000</f>
        <v>1096.4085</v>
      </c>
      <c r="AD3507" s="4">
        <f>AC3507*(1-Z3507/100)</f>
        <v>1096.4085</v>
      </c>
      <c r="AE3507" s="2" t="s">
        <v>66</v>
      </c>
      <c r="AF3507" s="2" t="s">
        <v>67</v>
      </c>
      <c r="AG3507" s="2" t="s">
        <v>68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4231</v>
      </c>
      <c r="B3508" s="2" t="s">
        <v>4228</v>
      </c>
      <c r="C3508" s="2" t="s">
        <v>47</v>
      </c>
      <c r="D3508" s="2" t="s">
        <v>4229</v>
      </c>
      <c r="E3508" s="2" t="s">
        <v>1493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270</v>
      </c>
      <c r="K3508" s="2" t="s">
        <v>55</v>
      </c>
      <c r="L3508" s="2" t="s">
        <v>51</v>
      </c>
      <c r="M3508" s="2" t="s">
        <v>78</v>
      </c>
      <c r="N3508" s="3">
        <v>730939</v>
      </c>
      <c r="O3508" s="3" t="s">
        <v>57</v>
      </c>
      <c r="P3508" s="4">
        <f>IF(O3508="吨",N3508*1000,IF(O3508="万立方米",N3508*10000,""))</f>
        <v>730939000.0</v>
      </c>
      <c r="Q3508" s="2" t="s">
        <v>58</v>
      </c>
      <c r="R3508" s="2" t="s">
        <v>59</v>
      </c>
      <c r="S3508" s="2" t="s">
        <v>79</v>
      </c>
      <c r="T3508" s="2" t="s">
        <v>75</v>
      </c>
      <c r="U3508" s="4">
        <f>6.0</f>
        <v>6.0</v>
      </c>
      <c r="V3508" s="2" t="s">
        <v>62</v>
      </c>
      <c r="W3508" s="2" t="s">
        <v>80</v>
      </c>
      <c r="X3508" s="2" t="s">
        <v>64</v>
      </c>
      <c r="Y3508" s="2" t="s">
        <v>65</v>
      </c>
      <c r="Z3508" s="2">
        <v>0</v>
      </c>
      <c r="AA3508" s="2"/>
      <c r="AB3508" s="2"/>
      <c r="AC3508" s="4">
        <f>P3508*U3508/1000000</f>
        <v>4385.634</v>
      </c>
      <c r="AD3508" s="4">
        <f>AC3508*(1-Z3508/100)</f>
        <v>4385.634</v>
      </c>
      <c r="AE3508" s="2" t="s">
        <v>66</v>
      </c>
      <c r="AF3508" s="2" t="s">
        <v>67</v>
      </c>
      <c r="AG3508" s="2" t="s">
        <v>68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4232</v>
      </c>
      <c r="B3509" s="2" t="s">
        <v>4228</v>
      </c>
      <c r="C3509" s="2" t="s">
        <v>47</v>
      </c>
      <c r="D3509" s="2" t="s">
        <v>4229</v>
      </c>
      <c r="E3509" s="2" t="s">
        <v>1493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270</v>
      </c>
      <c r="K3509" s="2" t="s">
        <v>55</v>
      </c>
      <c r="L3509" s="2" t="s">
        <v>51</v>
      </c>
      <c r="M3509" s="2" t="s">
        <v>82</v>
      </c>
      <c r="N3509" s="3">
        <v>730939</v>
      </c>
      <c r="O3509" s="3" t="s">
        <v>57</v>
      </c>
      <c r="P3509" s="4">
        <f>IF(O3509="吨",N3509*1000,IF(O3509="万立方米",N3509*10000,""))</f>
        <v>730939000.0</v>
      </c>
      <c r="Q3509" s="2" t="s">
        <v>58</v>
      </c>
      <c r="R3509" s="2" t="s">
        <v>59</v>
      </c>
      <c r="S3509" s="2" t="s">
        <v>83</v>
      </c>
      <c r="T3509" s="2" t="s">
        <v>61</v>
      </c>
      <c r="U3509" s="4">
        <f>0.35</f>
        <v>0.35</v>
      </c>
      <c r="V3509" s="2" t="s">
        <v>62</v>
      </c>
      <c r="W3509" s="2" t="s">
        <v>84</v>
      </c>
      <c r="X3509" s="2" t="s">
        <v>64</v>
      </c>
      <c r="Y3509" s="2" t="s">
        <v>65</v>
      </c>
      <c r="Z3509" s="2">
        <v>0</v>
      </c>
      <c r="AA3509" s="2"/>
      <c r="AB3509" s="2"/>
      <c r="AC3509" s="4">
        <f>P3509*U3509/1000000</f>
        <v>255.82864999999998</v>
      </c>
      <c r="AD3509" s="4">
        <f>AC3509*(1-Z3509/100)</f>
        <v>255.82864999999998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4233</v>
      </c>
      <c r="B3510" s="2" t="s">
        <v>4228</v>
      </c>
      <c r="C3510" s="2" t="s">
        <v>47</v>
      </c>
      <c r="D3510" s="2" t="s">
        <v>4229</v>
      </c>
      <c r="E3510" s="2" t="s">
        <v>1493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270</v>
      </c>
      <c r="K3510" s="2" t="s">
        <v>55</v>
      </c>
      <c r="L3510" s="2" t="s">
        <v>51</v>
      </c>
      <c r="M3510" s="2" t="s">
        <v>86</v>
      </c>
      <c r="N3510" s="3">
        <v>730939</v>
      </c>
      <c r="O3510" s="3" t="s">
        <v>57</v>
      </c>
      <c r="P3510" s="4">
        <f>IF(O3510="吨",N3510*1000,IF(O3510="万立方米",N3510*10000,""))</f>
        <v>730939000.0</v>
      </c>
      <c r="Q3510" s="2" t="s">
        <v>58</v>
      </c>
      <c r="R3510" s="2" t="s">
        <v>59</v>
      </c>
      <c r="S3510" s="2" t="s">
        <v>87</v>
      </c>
      <c r="T3510" s="2" t="s">
        <v>88</v>
      </c>
      <c r="U3510" s="4">
        <f>0.75</f>
        <v>0.75</v>
      </c>
      <c r="V3510" s="2" t="s">
        <v>62</v>
      </c>
      <c r="W3510" s="2" t="s">
        <v>89</v>
      </c>
      <c r="X3510" s="2" t="s">
        <v>64</v>
      </c>
      <c r="Y3510" s="2" t="s">
        <v>65</v>
      </c>
      <c r="Z3510" s="2">
        <v>0</v>
      </c>
      <c r="AA3510" s="2"/>
      <c r="AB3510" s="2"/>
      <c r="AC3510" s="4">
        <f>P3510*U3510/1000000</f>
        <v>548.20425</v>
      </c>
      <c r="AD3510" s="4">
        <f>AC3511*(1-AA3510/100)+(AC3510-AC3511)*(1-AB3510/100)</f>
        <v>548.20425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4234</v>
      </c>
      <c r="B3511" s="2" t="s">
        <v>4228</v>
      </c>
      <c r="C3511" s="2" t="s">
        <v>47</v>
      </c>
      <c r="D3511" s="2" t="s">
        <v>4229</v>
      </c>
      <c r="E3511" s="2" t="s">
        <v>1493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270</v>
      </c>
      <c r="K3511" s="2" t="s">
        <v>55</v>
      </c>
      <c r="L3511" s="2" t="s">
        <v>51</v>
      </c>
      <c r="M3511" s="2" t="s">
        <v>91</v>
      </c>
      <c r="N3511" s="3">
        <v>730939</v>
      </c>
      <c r="O3511" s="3" t="s">
        <v>57</v>
      </c>
      <c r="P3511" s="4">
        <f>IF(O3511="吨",N3511*1000,IF(O3511="万立方米",N3511*10000,""))</f>
        <v>730939000.0</v>
      </c>
      <c r="Q3511" s="2" t="s">
        <v>58</v>
      </c>
      <c r="R3511" s="2" t="s">
        <v>59</v>
      </c>
      <c r="S3511" s="2" t="s">
        <v>92</v>
      </c>
      <c r="T3511" s="2" t="s">
        <v>88</v>
      </c>
      <c r="U3511" s="4">
        <f>0.75</f>
        <v>0.75</v>
      </c>
      <c r="V3511" s="2" t="s">
        <v>62</v>
      </c>
      <c r="W3511" s="2" t="s">
        <v>93</v>
      </c>
      <c r="X3511" s="2" t="s">
        <v>64</v>
      </c>
      <c r="Y3511" s="2" t="s">
        <v>65</v>
      </c>
      <c r="Z3511" s="2">
        <v>0</v>
      </c>
      <c r="AA3511" s="2"/>
      <c r="AB3511" s="2"/>
      <c r="AC3511" s="4">
        <f>P3511*U3511/1000000</f>
        <v>548.20425</v>
      </c>
      <c r="AD3511" s="4">
        <f>AC3511*(1-Z3511/100)</f>
        <v>548.20425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4235</v>
      </c>
      <c r="B3512" s="2" t="s">
        <v>4228</v>
      </c>
      <c r="C3512" s="2" t="s">
        <v>47</v>
      </c>
      <c r="D3512" s="2" t="s">
        <v>4229</v>
      </c>
      <c r="E3512" s="2" t="s">
        <v>1493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270</v>
      </c>
      <c r="K3512" s="2" t="s">
        <v>55</v>
      </c>
      <c r="L3512" s="2" t="s">
        <v>51</v>
      </c>
      <c r="M3512" s="2" t="s">
        <v>95</v>
      </c>
      <c r="N3512" s="3">
        <v>730939</v>
      </c>
      <c r="O3512" s="3" t="s">
        <v>57</v>
      </c>
      <c r="P3512" s="4">
        <f>IF(O3512="吨",N3512*1000,IF(O3512="万立方米",N3512*10000,""))</f>
        <v>730939000.0</v>
      </c>
      <c r="Q3512" s="2" t="s">
        <v>58</v>
      </c>
      <c r="R3512" s="2" t="s">
        <v>59</v>
      </c>
      <c r="S3512" s="2" t="s">
        <v>96</v>
      </c>
      <c r="T3512" s="2" t="s">
        <v>97</v>
      </c>
      <c r="U3512" s="4">
        <f>1.7</f>
        <v>1.7</v>
      </c>
      <c r="V3512" s="2" t="s">
        <v>62</v>
      </c>
      <c r="W3512" s="2" t="s">
        <v>98</v>
      </c>
      <c r="X3512" s="2" t="s">
        <v>64</v>
      </c>
      <c r="Y3512" s="2" t="s">
        <v>65</v>
      </c>
      <c r="Z3512" s="2">
        <v>0</v>
      </c>
      <c r="AA3512" s="2"/>
      <c r="AB3512" s="2"/>
      <c r="AC3512" s="4">
        <f>P3512*U3512/1000000</f>
        <v>1242.5963</v>
      </c>
      <c r="AD3512" s="4">
        <f>AC3512*(1-Z3512/100)</f>
        <v>1242.5963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4236</v>
      </c>
      <c r="B3513" s="2" t="s">
        <v>4228</v>
      </c>
      <c r="C3513" s="2" t="s">
        <v>47</v>
      </c>
      <c r="D3513" s="2" t="s">
        <v>4229</v>
      </c>
      <c r="E3513" s="2" t="s">
        <v>1493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270</v>
      </c>
      <c r="K3513" s="2" t="s">
        <v>55</v>
      </c>
      <c r="L3513" s="2" t="s">
        <v>51</v>
      </c>
      <c r="M3513" s="2" t="s">
        <v>100</v>
      </c>
      <c r="N3513" s="3">
        <v>730939</v>
      </c>
      <c r="O3513" s="3" t="s">
        <v>57</v>
      </c>
      <c r="P3513" s="4">
        <f>IF(O3513="吨",N3513*1000,IF(O3513="万立方米",N3513*10000,""))</f>
        <v>730939000.0</v>
      </c>
      <c r="Q3513" s="2" t="s">
        <v>58</v>
      </c>
      <c r="R3513" s="2" t="s">
        <v>59</v>
      </c>
      <c r="S3513" s="2" t="s">
        <v>101</v>
      </c>
      <c r="T3513" s="2" t="s">
        <v>75</v>
      </c>
      <c r="U3513" s="4">
        <f>0.12</f>
        <v>0.12</v>
      </c>
      <c r="V3513" s="2" t="s">
        <v>62</v>
      </c>
      <c r="W3513" s="2" t="s">
        <v>102</v>
      </c>
      <c r="X3513" s="2" t="s">
        <v>64</v>
      </c>
      <c r="Y3513" s="2" t="s">
        <v>65</v>
      </c>
      <c r="Z3513" s="2">
        <v>0</v>
      </c>
      <c r="AA3513" s="2"/>
      <c r="AB3513" s="2"/>
      <c r="AC3513" s="4">
        <f>P3513*U3513/1000000</f>
        <v>87.71268</v>
      </c>
      <c r="AD3513" s="4">
        <f>AC3513*(1-Z3513/100)</f>
        <v>87.71268</v>
      </c>
      <c r="AE3513" s="2" t="s">
        <v>66</v>
      </c>
      <c r="AF3513" s="2" t="s">
        <v>67</v>
      </c>
      <c r="AG3513" s="2" t="s">
        <v>68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4237</v>
      </c>
      <c r="B3514" s="2" t="s">
        <v>4228</v>
      </c>
      <c r="C3514" s="2" t="s">
        <v>47</v>
      </c>
      <c r="D3514" s="2" t="s">
        <v>4229</v>
      </c>
      <c r="E3514" s="2" t="s">
        <v>1493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104</v>
      </c>
      <c r="N3514" s="3"/>
      <c r="O3514" s="3"/>
      <c r="P3514" s="4">
        <v>0.0</v>
      </c>
      <c r="Q3514" s="2" t="s">
        <v>105</v>
      </c>
      <c r="R3514" s="2" t="s">
        <v>106</v>
      </c>
      <c r="S3514" s="2" t="s">
        <v>107</v>
      </c>
      <c r="T3514" s="2" t="s">
        <v>108</v>
      </c>
      <c r="U3514" s="4">
        <f>0.0</f>
        <v>0.0</v>
      </c>
      <c r="V3514" s="2" t="s">
        <v>109</v>
      </c>
      <c r="W3514" s="2" t="s">
        <v>110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111</v>
      </c>
      <c r="AH3514" s="2" t="s">
        <v>69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4238</v>
      </c>
      <c r="B3515" s="2" t="s">
        <v>4239</v>
      </c>
      <c r="C3515" s="2" t="s">
        <v>47</v>
      </c>
      <c r="D3515" s="2" t="s">
        <v>996</v>
      </c>
      <c r="E3515" s="2" t="s">
        <v>412</v>
      </c>
      <c r="F3515" s="2" t="s">
        <v>116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51</v>
      </c>
      <c r="M3515" s="2" t="s">
        <v>56</v>
      </c>
      <c r="N3515" s="3">
        <v>72387</v>
      </c>
      <c r="O3515" s="3" t="s">
        <v>57</v>
      </c>
      <c r="P3515" s="4">
        <f>IF(O3515="吨",N3515*1000,IF(O3515="万立方米",N3515*10000,""))</f>
        <v>72387000.0</v>
      </c>
      <c r="Q3515" s="2" t="s">
        <v>58</v>
      </c>
      <c r="R3515" s="2" t="s">
        <v>59</v>
      </c>
      <c r="S3515" s="2" t="s">
        <v>60</v>
      </c>
      <c r="T3515" s="2" t="s">
        <v>61</v>
      </c>
      <c r="U3515" s="4">
        <f>0.06</f>
        <v>0.06</v>
      </c>
      <c r="V3515" s="2" t="s">
        <v>62</v>
      </c>
      <c r="W3515" s="2" t="s">
        <v>63</v>
      </c>
      <c r="X3515" s="2" t="s">
        <v>64</v>
      </c>
      <c r="Y3515" s="2" t="s">
        <v>65</v>
      </c>
      <c r="Z3515" s="2">
        <v>0</v>
      </c>
      <c r="AA3515" s="2"/>
      <c r="AB3515" s="2"/>
      <c r="AC3515" s="4">
        <f>P3515*U3515/1000000</f>
        <v>4.34322</v>
      </c>
      <c r="AD3515" s="4">
        <f>AC3515*(1-Z3515/100)</f>
        <v>4.34322</v>
      </c>
      <c r="AE3515" s="2" t="s">
        <v>66</v>
      </c>
      <c r="AF3515" s="2" t="s">
        <v>67</v>
      </c>
      <c r="AG3515" s="2" t="s">
        <v>68</v>
      </c>
      <c r="AH3515" s="2" t="s">
        <v>69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4240</v>
      </c>
      <c r="B3516" s="2" t="s">
        <v>4239</v>
      </c>
      <c r="C3516" s="2" t="s">
        <v>47</v>
      </c>
      <c r="D3516" s="2" t="s">
        <v>996</v>
      </c>
      <c r="E3516" s="2" t="s">
        <v>412</v>
      </c>
      <c r="F3516" s="2" t="s">
        <v>116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51</v>
      </c>
      <c r="M3516" s="2" t="s">
        <v>73</v>
      </c>
      <c r="N3516" s="3">
        <v>72387</v>
      </c>
      <c r="O3516" s="3" t="s">
        <v>57</v>
      </c>
      <c r="P3516" s="4">
        <f>IF(O3516="吨",N3516*1000,IF(O3516="万立方米",N3516*10000,""))</f>
        <v>72387000.0</v>
      </c>
      <c r="Q3516" s="2" t="s">
        <v>58</v>
      </c>
      <c r="R3516" s="2" t="s">
        <v>59</v>
      </c>
      <c r="S3516" s="2" t="s">
        <v>74</v>
      </c>
      <c r="T3516" s="2" t="s">
        <v>75</v>
      </c>
      <c r="U3516" s="4">
        <f>1.5</f>
        <v>1.5</v>
      </c>
      <c r="V3516" s="2" t="s">
        <v>62</v>
      </c>
      <c r="W3516" s="2" t="s">
        <v>76</v>
      </c>
      <c r="X3516" s="2" t="s">
        <v>64</v>
      </c>
      <c r="Y3516" s="2" t="s">
        <v>65</v>
      </c>
      <c r="Z3516" s="2">
        <v>0</v>
      </c>
      <c r="AA3516" s="2"/>
      <c r="AB3516" s="2"/>
      <c r="AC3516" s="4">
        <f>P3516*U3516/1000000</f>
        <v>108.5805</v>
      </c>
      <c r="AD3516" s="4">
        <f>AC3516*(1-Z3516/100)</f>
        <v>108.5805</v>
      </c>
      <c r="AE3516" s="2" t="s">
        <v>66</v>
      </c>
      <c r="AF3516" s="2" t="s">
        <v>67</v>
      </c>
      <c r="AG3516" s="2" t="s">
        <v>68</v>
      </c>
      <c r="AH3516" s="2" t="s">
        <v>69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4241</v>
      </c>
      <c r="B3517" s="2" t="s">
        <v>4239</v>
      </c>
      <c r="C3517" s="2" t="s">
        <v>47</v>
      </c>
      <c r="D3517" s="2" t="s">
        <v>996</v>
      </c>
      <c r="E3517" s="2" t="s">
        <v>412</v>
      </c>
      <c r="F3517" s="2" t="s">
        <v>116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51</v>
      </c>
      <c r="M3517" s="2" t="s">
        <v>78</v>
      </c>
      <c r="N3517" s="3">
        <v>72387</v>
      </c>
      <c r="O3517" s="3" t="s">
        <v>57</v>
      </c>
      <c r="P3517" s="4">
        <f>IF(O3517="吨",N3517*1000,IF(O3517="万立方米",N3517*10000,""))</f>
        <v>72387000.0</v>
      </c>
      <c r="Q3517" s="2" t="s">
        <v>58</v>
      </c>
      <c r="R3517" s="2" t="s">
        <v>59</v>
      </c>
      <c r="S3517" s="2" t="s">
        <v>79</v>
      </c>
      <c r="T3517" s="2" t="s">
        <v>75</v>
      </c>
      <c r="U3517" s="4">
        <f>6.0</f>
        <v>6.0</v>
      </c>
      <c r="V3517" s="2" t="s">
        <v>62</v>
      </c>
      <c r="W3517" s="2" t="s">
        <v>80</v>
      </c>
      <c r="X3517" s="2" t="s">
        <v>64</v>
      </c>
      <c r="Y3517" s="2" t="s">
        <v>65</v>
      </c>
      <c r="Z3517" s="2">
        <v>0</v>
      </c>
      <c r="AA3517" s="2"/>
      <c r="AB3517" s="2"/>
      <c r="AC3517" s="4">
        <f>P3517*U3517/1000000</f>
        <v>434.322</v>
      </c>
      <c r="AD3517" s="4">
        <f>AC3517*(1-Z3517/100)</f>
        <v>434.322</v>
      </c>
      <c r="AE3517" s="2" t="s">
        <v>66</v>
      </c>
      <c r="AF3517" s="2" t="s">
        <v>67</v>
      </c>
      <c r="AG3517" s="2" t="s">
        <v>68</v>
      </c>
      <c r="AH3517" s="2" t="s">
        <v>69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4242</v>
      </c>
      <c r="B3518" s="2" t="s">
        <v>4239</v>
      </c>
      <c r="C3518" s="2" t="s">
        <v>47</v>
      </c>
      <c r="D3518" s="2" t="s">
        <v>996</v>
      </c>
      <c r="E3518" s="2" t="s">
        <v>412</v>
      </c>
      <c r="F3518" s="2" t="s">
        <v>116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51</v>
      </c>
      <c r="M3518" s="2" t="s">
        <v>82</v>
      </c>
      <c r="N3518" s="3">
        <v>72387</v>
      </c>
      <c r="O3518" s="3" t="s">
        <v>57</v>
      </c>
      <c r="P3518" s="4">
        <f>IF(O3518="吨",N3518*1000,IF(O3518="万立方米",N3518*10000,""))</f>
        <v>72387000.0</v>
      </c>
      <c r="Q3518" s="2" t="s">
        <v>58</v>
      </c>
      <c r="R3518" s="2" t="s">
        <v>59</v>
      </c>
      <c r="S3518" s="2" t="s">
        <v>83</v>
      </c>
      <c r="T3518" s="2" t="s">
        <v>61</v>
      </c>
      <c r="U3518" s="4">
        <f>0.35</f>
        <v>0.35</v>
      </c>
      <c r="V3518" s="2" t="s">
        <v>62</v>
      </c>
      <c r="W3518" s="2" t="s">
        <v>84</v>
      </c>
      <c r="X3518" s="2" t="s">
        <v>64</v>
      </c>
      <c r="Y3518" s="2" t="s">
        <v>65</v>
      </c>
      <c r="Z3518" s="2">
        <v>0</v>
      </c>
      <c r="AA3518" s="2"/>
      <c r="AB3518" s="2"/>
      <c r="AC3518" s="4">
        <f>P3518*U3518/1000000</f>
        <v>25.33545</v>
      </c>
      <c r="AD3518" s="4">
        <f>AC3518*(1-Z3518/100)</f>
        <v>25.33545</v>
      </c>
      <c r="AE3518" s="2" t="s">
        <v>66</v>
      </c>
      <c r="AF3518" s="2" t="s">
        <v>67</v>
      </c>
      <c r="AG3518" s="2" t="s">
        <v>68</v>
      </c>
      <c r="AH3518" s="2" t="s">
        <v>69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4243</v>
      </c>
      <c r="B3519" s="2" t="s">
        <v>4239</v>
      </c>
      <c r="C3519" s="2" t="s">
        <v>47</v>
      </c>
      <c r="D3519" s="2" t="s">
        <v>996</v>
      </c>
      <c r="E3519" s="2" t="s">
        <v>412</v>
      </c>
      <c r="F3519" s="2" t="s">
        <v>116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51</v>
      </c>
      <c r="M3519" s="2" t="s">
        <v>86</v>
      </c>
      <c r="N3519" s="3">
        <v>72387</v>
      </c>
      <c r="O3519" s="3" t="s">
        <v>57</v>
      </c>
      <c r="P3519" s="4">
        <f>IF(O3519="吨",N3519*1000,IF(O3519="万立方米",N3519*10000,""))</f>
        <v>72387000.0</v>
      </c>
      <c r="Q3519" s="2" t="s">
        <v>58</v>
      </c>
      <c r="R3519" s="2" t="s">
        <v>59</v>
      </c>
      <c r="S3519" s="2" t="s">
        <v>87</v>
      </c>
      <c r="T3519" s="2" t="s">
        <v>88</v>
      </c>
      <c r="U3519" s="4">
        <f>0.75</f>
        <v>0.75</v>
      </c>
      <c r="V3519" s="2" t="s">
        <v>62</v>
      </c>
      <c r="W3519" s="2" t="s">
        <v>89</v>
      </c>
      <c r="X3519" s="2" t="s">
        <v>64</v>
      </c>
      <c r="Y3519" s="2" t="s">
        <v>65</v>
      </c>
      <c r="Z3519" s="2">
        <v>0</v>
      </c>
      <c r="AA3519" s="2"/>
      <c r="AB3519" s="2"/>
      <c r="AC3519" s="4">
        <f>P3519*U3519/1000000</f>
        <v>54.29025</v>
      </c>
      <c r="AD3519" s="4">
        <f>AC3520*(1-AA3519/100)+(AC3519-AC3520)*(1-AB3519/100)</f>
        <v>54.29025</v>
      </c>
      <c r="AE3519" s="2" t="s">
        <v>66</v>
      </c>
      <c r="AF3519" s="2" t="s">
        <v>67</v>
      </c>
      <c r="AG3519" s="2" t="s">
        <v>68</v>
      </c>
      <c r="AH3519" s="2" t="s">
        <v>69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4244</v>
      </c>
      <c r="B3520" s="2" t="s">
        <v>4239</v>
      </c>
      <c r="C3520" s="2" t="s">
        <v>47</v>
      </c>
      <c r="D3520" s="2" t="s">
        <v>996</v>
      </c>
      <c r="E3520" s="2" t="s">
        <v>412</v>
      </c>
      <c r="F3520" s="2" t="s">
        <v>116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51</v>
      </c>
      <c r="M3520" s="2" t="s">
        <v>91</v>
      </c>
      <c r="N3520" s="3">
        <v>72387</v>
      </c>
      <c r="O3520" s="3" t="s">
        <v>57</v>
      </c>
      <c r="P3520" s="4">
        <f>IF(O3520="吨",N3520*1000,IF(O3520="万立方米",N3520*10000,""))</f>
        <v>72387000.0</v>
      </c>
      <c r="Q3520" s="2" t="s">
        <v>58</v>
      </c>
      <c r="R3520" s="2" t="s">
        <v>59</v>
      </c>
      <c r="S3520" s="2" t="s">
        <v>92</v>
      </c>
      <c r="T3520" s="2" t="s">
        <v>88</v>
      </c>
      <c r="U3520" s="4">
        <f>0.75</f>
        <v>0.75</v>
      </c>
      <c r="V3520" s="2" t="s">
        <v>62</v>
      </c>
      <c r="W3520" s="2" t="s">
        <v>93</v>
      </c>
      <c r="X3520" s="2" t="s">
        <v>64</v>
      </c>
      <c r="Y3520" s="2" t="s">
        <v>65</v>
      </c>
      <c r="Z3520" s="2">
        <v>0</v>
      </c>
      <c r="AA3520" s="2"/>
      <c r="AB3520" s="2"/>
      <c r="AC3520" s="4">
        <f>P3520*U3520/1000000</f>
        <v>54.29025</v>
      </c>
      <c r="AD3520" s="4">
        <f>AC3520*(1-Z3520/100)</f>
        <v>54.29025</v>
      </c>
      <c r="AE3520" s="2" t="s">
        <v>66</v>
      </c>
      <c r="AF3520" s="2" t="s">
        <v>67</v>
      </c>
      <c r="AG3520" s="2" t="s">
        <v>68</v>
      </c>
      <c r="AH3520" s="2" t="s">
        <v>69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4245</v>
      </c>
      <c r="B3521" s="2" t="s">
        <v>4239</v>
      </c>
      <c r="C3521" s="2" t="s">
        <v>47</v>
      </c>
      <c r="D3521" s="2" t="s">
        <v>996</v>
      </c>
      <c r="E3521" s="2" t="s">
        <v>412</v>
      </c>
      <c r="F3521" s="2" t="s">
        <v>116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51</v>
      </c>
      <c r="M3521" s="2" t="s">
        <v>95</v>
      </c>
      <c r="N3521" s="3">
        <v>72387</v>
      </c>
      <c r="O3521" s="3" t="s">
        <v>57</v>
      </c>
      <c r="P3521" s="4">
        <f>IF(O3521="吨",N3521*1000,IF(O3521="万立方米",N3521*10000,""))</f>
        <v>72387000.0</v>
      </c>
      <c r="Q3521" s="2" t="s">
        <v>58</v>
      </c>
      <c r="R3521" s="2" t="s">
        <v>59</v>
      </c>
      <c r="S3521" s="2" t="s">
        <v>96</v>
      </c>
      <c r="T3521" s="2" t="s">
        <v>97</v>
      </c>
      <c r="U3521" s="4">
        <f>1.7</f>
        <v>1.7</v>
      </c>
      <c r="V3521" s="2" t="s">
        <v>62</v>
      </c>
      <c r="W3521" s="2" t="s">
        <v>98</v>
      </c>
      <c r="X3521" s="2" t="s">
        <v>64</v>
      </c>
      <c r="Y3521" s="2" t="s">
        <v>65</v>
      </c>
      <c r="Z3521" s="2">
        <v>0</v>
      </c>
      <c r="AA3521" s="2"/>
      <c r="AB3521" s="2"/>
      <c r="AC3521" s="4">
        <f>P3521*U3521/1000000</f>
        <v>123.0579</v>
      </c>
      <c r="AD3521" s="4">
        <f>AC3521*(1-Z3521/100)</f>
        <v>123.0579</v>
      </c>
      <c r="AE3521" s="2" t="s">
        <v>66</v>
      </c>
      <c r="AF3521" s="2" t="s">
        <v>67</v>
      </c>
      <c r="AG3521" s="2" t="s">
        <v>68</v>
      </c>
      <c r="AH3521" s="2" t="s">
        <v>69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4246</v>
      </c>
      <c r="B3522" s="2" t="s">
        <v>4239</v>
      </c>
      <c r="C3522" s="2" t="s">
        <v>47</v>
      </c>
      <c r="D3522" s="2" t="s">
        <v>996</v>
      </c>
      <c r="E3522" s="2" t="s">
        <v>412</v>
      </c>
      <c r="F3522" s="2" t="s">
        <v>116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51</v>
      </c>
      <c r="M3522" s="2" t="s">
        <v>100</v>
      </c>
      <c r="N3522" s="3">
        <v>72387</v>
      </c>
      <c r="O3522" s="3" t="s">
        <v>57</v>
      </c>
      <c r="P3522" s="4">
        <f>IF(O3522="吨",N3522*1000,IF(O3522="万立方米",N3522*10000,""))</f>
        <v>72387000.0</v>
      </c>
      <c r="Q3522" s="2" t="s">
        <v>58</v>
      </c>
      <c r="R3522" s="2" t="s">
        <v>59</v>
      </c>
      <c r="S3522" s="2" t="s">
        <v>101</v>
      </c>
      <c r="T3522" s="2" t="s">
        <v>75</v>
      </c>
      <c r="U3522" s="4">
        <f>0.12</f>
        <v>0.12</v>
      </c>
      <c r="V3522" s="2" t="s">
        <v>62</v>
      </c>
      <c r="W3522" s="2" t="s">
        <v>102</v>
      </c>
      <c r="X3522" s="2" t="s">
        <v>64</v>
      </c>
      <c r="Y3522" s="2" t="s">
        <v>65</v>
      </c>
      <c r="Z3522" s="2">
        <v>0</v>
      </c>
      <c r="AA3522" s="2"/>
      <c r="AB3522" s="2"/>
      <c r="AC3522" s="4">
        <f>P3522*U3522/1000000</f>
        <v>8.68644</v>
      </c>
      <c r="AD3522" s="4">
        <f>AC3522*(1-Z3522/100)</f>
        <v>8.68644</v>
      </c>
      <c r="AE3522" s="2" t="s">
        <v>66</v>
      </c>
      <c r="AF3522" s="2" t="s">
        <v>67</v>
      </c>
      <c r="AG3522" s="2" t="s">
        <v>68</v>
      </c>
      <c r="AH3522" s="2" t="s">
        <v>69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4247</v>
      </c>
      <c r="B3523" s="2" t="s">
        <v>4239</v>
      </c>
      <c r="C3523" s="2" t="s">
        <v>47</v>
      </c>
      <c r="D3523" s="2" t="s">
        <v>996</v>
      </c>
      <c r="E3523" s="2" t="s">
        <v>412</v>
      </c>
      <c r="F3523" s="2" t="s">
        <v>116</v>
      </c>
      <c r="G3523" s="2" t="s">
        <v>51</v>
      </c>
      <c r="H3523" s="2" t="s">
        <v>52</v>
      </c>
      <c r="I3523" s="2"/>
      <c r="J3523" s="2"/>
      <c r="K3523" s="2" t="s">
        <v>147</v>
      </c>
      <c r="L3523" s="2" t="s">
        <v>148</v>
      </c>
      <c r="M3523" s="2" t="s">
        <v>104</v>
      </c>
      <c r="N3523" s="3"/>
      <c r="O3523" s="3"/>
      <c r="P3523" s="4">
        <v>72387000.0</v>
      </c>
      <c r="Q3523" s="2" t="s">
        <v>105</v>
      </c>
      <c r="R3523" s="2" t="s">
        <v>106</v>
      </c>
      <c r="S3523" s="2" t="s">
        <v>107</v>
      </c>
      <c r="T3523" s="2" t="s">
        <v>108</v>
      </c>
      <c r="U3523" s="4">
        <f>0.0</f>
        <v>0.0</v>
      </c>
      <c r="V3523" s="2" t="s">
        <v>109</v>
      </c>
      <c r="W3523" s="2" t="s">
        <v>110</v>
      </c>
      <c r="X3523" s="2"/>
      <c r="Y3523" s="2" t="s">
        <v>65</v>
      </c>
      <c r="Z3523" s="2">
        <v>0</v>
      </c>
      <c r="AA3523" s="2"/>
      <c r="AB3523" s="2"/>
      <c r="AC3523" s="4">
        <f>P3523*U3523/1000000</f>
        <v>0.0</v>
      </c>
      <c r="AD3523" s="4">
        <f>AC3523*(1-Z3523/100)</f>
        <v>0.0</v>
      </c>
      <c r="AE3523" s="2" t="s">
        <v>66</v>
      </c>
      <c r="AF3523" s="2" t="s">
        <v>67</v>
      </c>
      <c r="AG3523" s="2" t="s">
        <v>68</v>
      </c>
      <c r="AH3523" s="2" t="s">
        <v>69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4248</v>
      </c>
      <c r="B3524" s="2" t="s">
        <v>4249</v>
      </c>
      <c r="C3524" s="2" t="s">
        <v>47</v>
      </c>
      <c r="D3524" s="2" t="s">
        <v>1985</v>
      </c>
      <c r="E3524" s="2" t="s">
        <v>346</v>
      </c>
      <c r="F3524" s="2" t="s">
        <v>178</v>
      </c>
      <c r="G3524" s="2" t="s">
        <v>181</v>
      </c>
      <c r="H3524" s="2" t="s">
        <v>52</v>
      </c>
      <c r="I3524" s="2" t="s">
        <v>53</v>
      </c>
      <c r="J3524" s="2" t="s">
        <v>180</v>
      </c>
      <c r="K3524" s="2" t="s">
        <v>180</v>
      </c>
      <c r="L3524" s="2" t="s">
        <v>181</v>
      </c>
      <c r="M3524" s="2" t="s">
        <v>56</v>
      </c>
      <c r="N3524" s="3">
        <v>11.818</v>
      </c>
      <c r="O3524" s="3" t="s">
        <v>182</v>
      </c>
      <c r="P3524" s="4">
        <f>IF(O3524="吨",N3524*1000,IF(O3524="万立方米",N3524*10000,""))</f>
        <v>118180.0</v>
      </c>
      <c r="Q3524" s="2" t="s">
        <v>183</v>
      </c>
      <c r="R3524" s="2" t="s">
        <v>184</v>
      </c>
      <c r="S3524" s="2" t="s">
        <v>185</v>
      </c>
      <c r="T3524" s="2" t="s">
        <v>75</v>
      </c>
      <c r="U3524" s="4">
        <f>0.001</f>
        <v>0.001</v>
      </c>
      <c r="V3524" s="2" t="s">
        <v>186</v>
      </c>
      <c r="W3524" s="2" t="s">
        <v>187</v>
      </c>
      <c r="X3524" s="2" t="s">
        <v>64</v>
      </c>
      <c r="Y3524" s="2" t="s">
        <v>65</v>
      </c>
      <c r="Z3524" s="2">
        <v>0</v>
      </c>
      <c r="AA3524" s="2"/>
      <c r="AB3524" s="2"/>
      <c r="AC3524" s="4">
        <f>P3524*U3524/1000000</f>
        <v>0.00011818000000000001</v>
      </c>
      <c r="AD3524" s="4">
        <f>AC3524*(1-Z3524/100)</f>
        <v>0.00011818000000000001</v>
      </c>
      <c r="AE3524" s="2" t="s">
        <v>66</v>
      </c>
      <c r="AF3524" s="2" t="s">
        <v>67</v>
      </c>
      <c r="AG3524" s="2"/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4250</v>
      </c>
      <c r="B3525" s="2" t="s">
        <v>4249</v>
      </c>
      <c r="C3525" s="2" t="s">
        <v>47</v>
      </c>
      <c r="D3525" s="2" t="s">
        <v>1985</v>
      </c>
      <c r="E3525" s="2" t="s">
        <v>346</v>
      </c>
      <c r="F3525" s="2" t="s">
        <v>178</v>
      </c>
      <c r="G3525" s="2" t="s">
        <v>181</v>
      </c>
      <c r="H3525" s="2" t="s">
        <v>52</v>
      </c>
      <c r="I3525" s="2" t="s">
        <v>53</v>
      </c>
      <c r="J3525" s="2" t="s">
        <v>180</v>
      </c>
      <c r="K3525" s="2" t="s">
        <v>180</v>
      </c>
      <c r="L3525" s="2" t="s">
        <v>181</v>
      </c>
      <c r="M3525" s="2" t="s">
        <v>73</v>
      </c>
      <c r="N3525" s="3">
        <v>11.818</v>
      </c>
      <c r="O3525" s="3" t="s">
        <v>182</v>
      </c>
      <c r="P3525" s="4">
        <f>IF(O3525="吨",N3525*1000,IF(O3525="万立方米",N3525*10000,""))</f>
        <v>118180.0</v>
      </c>
      <c r="Q3525" s="2" t="s">
        <v>183</v>
      </c>
      <c r="R3525" s="2" t="s">
        <v>184</v>
      </c>
      <c r="S3525" s="2" t="s">
        <v>189</v>
      </c>
      <c r="T3525" s="2" t="s">
        <v>75</v>
      </c>
      <c r="U3525" s="4">
        <f>0.35</f>
        <v>0.35</v>
      </c>
      <c r="V3525" s="2" t="s">
        <v>186</v>
      </c>
      <c r="W3525" s="2" t="s">
        <v>190</v>
      </c>
      <c r="X3525" s="2" t="s">
        <v>64</v>
      </c>
      <c r="Y3525" s="2" t="s">
        <v>65</v>
      </c>
      <c r="Z3525" s="2">
        <v>0</v>
      </c>
      <c r="AA3525" s="2"/>
      <c r="AB3525" s="2"/>
      <c r="AC3525" s="4">
        <f>P3525*U3525/1000000</f>
        <v>0.041363</v>
      </c>
      <c r="AD3525" s="4">
        <f>AC3525*(1-Z3525/100)</f>
        <v>0.041363</v>
      </c>
      <c r="AE3525" s="2" t="s">
        <v>66</v>
      </c>
      <c r="AF3525" s="2" t="s">
        <v>67</v>
      </c>
      <c r="AG3525" s="2"/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4251</v>
      </c>
      <c r="B3526" s="2" t="s">
        <v>4249</v>
      </c>
      <c r="C3526" s="2" t="s">
        <v>47</v>
      </c>
      <c r="D3526" s="2" t="s">
        <v>1985</v>
      </c>
      <c r="E3526" s="2" t="s">
        <v>346</v>
      </c>
      <c r="F3526" s="2" t="s">
        <v>178</v>
      </c>
      <c r="G3526" s="2" t="s">
        <v>181</v>
      </c>
      <c r="H3526" s="2" t="s">
        <v>52</v>
      </c>
      <c r="I3526" s="2" t="s">
        <v>53</v>
      </c>
      <c r="J3526" s="2" t="s">
        <v>180</v>
      </c>
      <c r="K3526" s="2" t="s">
        <v>180</v>
      </c>
      <c r="L3526" s="2" t="s">
        <v>181</v>
      </c>
      <c r="M3526" s="2" t="s">
        <v>78</v>
      </c>
      <c r="N3526" s="3">
        <v>11.818</v>
      </c>
      <c r="O3526" s="3" t="s">
        <v>182</v>
      </c>
      <c r="P3526" s="4">
        <f>IF(O3526="吨",N3526*1000,IF(O3526="万立方米",N3526*10000,""))</f>
        <v>118180.0</v>
      </c>
      <c r="Q3526" s="2" t="s">
        <v>183</v>
      </c>
      <c r="R3526" s="2" t="s">
        <v>184</v>
      </c>
      <c r="S3526" s="2" t="s">
        <v>192</v>
      </c>
      <c r="T3526" s="2" t="s">
        <v>75</v>
      </c>
      <c r="U3526" s="4">
        <f>1.2</f>
        <v>1.2</v>
      </c>
      <c r="V3526" s="2" t="s">
        <v>186</v>
      </c>
      <c r="W3526" s="2" t="s">
        <v>193</v>
      </c>
      <c r="X3526" s="2" t="s">
        <v>64</v>
      </c>
      <c r="Y3526" s="2" t="s">
        <v>65</v>
      </c>
      <c r="Z3526" s="2">
        <v>0</v>
      </c>
      <c r="AA3526" s="2"/>
      <c r="AB3526" s="2"/>
      <c r="AC3526" s="4">
        <f>P3526*U3526/1000000</f>
        <v>0.141816</v>
      </c>
      <c r="AD3526" s="4">
        <f>AC3526*(1-Z3526/100)</f>
        <v>0.141816</v>
      </c>
      <c r="AE3526" s="2" t="s">
        <v>66</v>
      </c>
      <c r="AF3526" s="2" t="s">
        <v>67</v>
      </c>
      <c r="AG3526" s="2"/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4252</v>
      </c>
      <c r="B3527" s="2" t="s">
        <v>4249</v>
      </c>
      <c r="C3527" s="2" t="s">
        <v>47</v>
      </c>
      <c r="D3527" s="2" t="s">
        <v>1985</v>
      </c>
      <c r="E3527" s="2" t="s">
        <v>346</v>
      </c>
      <c r="F3527" s="2" t="s">
        <v>178</v>
      </c>
      <c r="G3527" s="2" t="s">
        <v>181</v>
      </c>
      <c r="H3527" s="2" t="s">
        <v>52</v>
      </c>
      <c r="I3527" s="2" t="s">
        <v>53</v>
      </c>
      <c r="J3527" s="2" t="s">
        <v>180</v>
      </c>
      <c r="K3527" s="2" t="s">
        <v>180</v>
      </c>
      <c r="L3527" s="2" t="s">
        <v>181</v>
      </c>
      <c r="M3527" s="2" t="s">
        <v>82</v>
      </c>
      <c r="N3527" s="3">
        <v>11.818</v>
      </c>
      <c r="O3527" s="3" t="s">
        <v>182</v>
      </c>
      <c r="P3527" s="4">
        <f>IF(O3527="吨",N3527*1000,IF(O3527="万立方米",N3527*10000,""))</f>
        <v>118180.0</v>
      </c>
      <c r="Q3527" s="2" t="s">
        <v>183</v>
      </c>
      <c r="R3527" s="2" t="s">
        <v>184</v>
      </c>
      <c r="S3527" s="2" t="s">
        <v>195</v>
      </c>
      <c r="T3527" s="2" t="s">
        <v>75</v>
      </c>
      <c r="U3527" s="4">
        <f>0.002</f>
        <v>0.002</v>
      </c>
      <c r="V3527" s="2" t="s">
        <v>186</v>
      </c>
      <c r="W3527" s="2" t="s">
        <v>196</v>
      </c>
      <c r="X3527" s="2" t="s">
        <v>64</v>
      </c>
      <c r="Y3527" s="2" t="s">
        <v>65</v>
      </c>
      <c r="Z3527" s="2">
        <v>0</v>
      </c>
      <c r="AA3527" s="2"/>
      <c r="AB3527" s="2"/>
      <c r="AC3527" s="4">
        <f>P3527*U3527/1000000</f>
        <v>0.00023636000000000002</v>
      </c>
      <c r="AD3527" s="4">
        <f>AC3527*(1-Z3527/100)</f>
        <v>0.00023636000000000002</v>
      </c>
      <c r="AE3527" s="2" t="s">
        <v>66</v>
      </c>
      <c r="AF3527" s="2" t="s">
        <v>67</v>
      </c>
      <c r="AG3527" s="2"/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4253</v>
      </c>
      <c r="B3528" s="2" t="s">
        <v>4249</v>
      </c>
      <c r="C3528" s="2" t="s">
        <v>47</v>
      </c>
      <c r="D3528" s="2" t="s">
        <v>1985</v>
      </c>
      <c r="E3528" s="2" t="s">
        <v>346</v>
      </c>
      <c r="F3528" s="2" t="s">
        <v>178</v>
      </c>
      <c r="G3528" s="2" t="s">
        <v>181</v>
      </c>
      <c r="H3528" s="2" t="s">
        <v>52</v>
      </c>
      <c r="I3528" s="2" t="s">
        <v>53</v>
      </c>
      <c r="J3528" s="2" t="s">
        <v>180</v>
      </c>
      <c r="K3528" s="2" t="s">
        <v>180</v>
      </c>
      <c r="L3528" s="2" t="s">
        <v>181</v>
      </c>
      <c r="M3528" s="2" t="s">
        <v>86</v>
      </c>
      <c r="N3528" s="3">
        <v>11.818</v>
      </c>
      <c r="O3528" s="3" t="s">
        <v>182</v>
      </c>
      <c r="P3528" s="4">
        <f>IF(O3528="吨",N3528*1000,IF(O3528="万立方米",N3528*10000,""))</f>
        <v>118180.0</v>
      </c>
      <c r="Q3528" s="2" t="s">
        <v>183</v>
      </c>
      <c r="R3528" s="2" t="s">
        <v>184</v>
      </c>
      <c r="S3528" s="2" t="s">
        <v>198</v>
      </c>
      <c r="T3528" s="2" t="s">
        <v>75</v>
      </c>
      <c r="U3528" s="4">
        <f>0.01</f>
        <v>0.01</v>
      </c>
      <c r="V3528" s="2" t="s">
        <v>186</v>
      </c>
      <c r="W3528" s="2" t="s">
        <v>199</v>
      </c>
      <c r="X3528" s="2" t="s">
        <v>64</v>
      </c>
      <c r="Y3528" s="2" t="s">
        <v>65</v>
      </c>
      <c r="Z3528" s="2">
        <v>0</v>
      </c>
      <c r="AA3528" s="2"/>
      <c r="AB3528" s="2"/>
      <c r="AC3528" s="4">
        <f>P3528*U3528/1000000</f>
        <v>0.0011818</v>
      </c>
      <c r="AD3528" s="4">
        <f>AC3529*(1-AA3528/100)+(AC3528-AC3529)*(1-AB3528/100)</f>
        <v>0.0011818</v>
      </c>
      <c r="AE3528" s="2" t="s">
        <v>66</v>
      </c>
      <c r="AF3528" s="2" t="s">
        <v>67</v>
      </c>
      <c r="AG3528" s="2"/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4254</v>
      </c>
      <c r="B3529" s="2" t="s">
        <v>4249</v>
      </c>
      <c r="C3529" s="2" t="s">
        <v>47</v>
      </c>
      <c r="D3529" s="2" t="s">
        <v>1985</v>
      </c>
      <c r="E3529" s="2" t="s">
        <v>346</v>
      </c>
      <c r="F3529" s="2" t="s">
        <v>178</v>
      </c>
      <c r="G3529" s="2" t="s">
        <v>181</v>
      </c>
      <c r="H3529" s="2" t="s">
        <v>52</v>
      </c>
      <c r="I3529" s="2" t="s">
        <v>53</v>
      </c>
      <c r="J3529" s="2" t="s">
        <v>180</v>
      </c>
      <c r="K3529" s="2" t="s">
        <v>180</v>
      </c>
      <c r="L3529" s="2" t="s">
        <v>181</v>
      </c>
      <c r="M3529" s="2" t="s">
        <v>91</v>
      </c>
      <c r="N3529" s="3">
        <v>11.818</v>
      </c>
      <c r="O3529" s="3" t="s">
        <v>182</v>
      </c>
      <c r="P3529" s="4">
        <f>IF(O3529="吨",N3529*1000,IF(O3529="万立方米",N3529*10000,""))</f>
        <v>118180.0</v>
      </c>
      <c r="Q3529" s="2" t="s">
        <v>183</v>
      </c>
      <c r="R3529" s="2" t="s">
        <v>184</v>
      </c>
      <c r="S3529" s="2" t="s">
        <v>201</v>
      </c>
      <c r="T3529" s="2" t="s">
        <v>75</v>
      </c>
      <c r="U3529" s="4">
        <f>0.005</f>
        <v>0.005</v>
      </c>
      <c r="V3529" s="2" t="s">
        <v>186</v>
      </c>
      <c r="W3529" s="2" t="s">
        <v>202</v>
      </c>
      <c r="X3529" s="2" t="s">
        <v>64</v>
      </c>
      <c r="Y3529" s="2" t="s">
        <v>65</v>
      </c>
      <c r="Z3529" s="2">
        <v>0</v>
      </c>
      <c r="AA3529" s="2"/>
      <c r="AB3529" s="2"/>
      <c r="AC3529" s="4">
        <f>P3529*U3529/1000000</f>
        <v>0.0005909</v>
      </c>
      <c r="AD3529" s="4">
        <f>AC3529*(1-Z3529/100)</f>
        <v>0.0005909</v>
      </c>
      <c r="AE3529" s="2" t="s">
        <v>66</v>
      </c>
      <c r="AF3529" s="2" t="s">
        <v>67</v>
      </c>
      <c r="AG3529" s="2"/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4255</v>
      </c>
      <c r="B3530" s="2" t="s">
        <v>4249</v>
      </c>
      <c r="C3530" s="2" t="s">
        <v>47</v>
      </c>
      <c r="D3530" s="2" t="s">
        <v>1985</v>
      </c>
      <c r="E3530" s="2" t="s">
        <v>346</v>
      </c>
      <c r="F3530" s="2" t="s">
        <v>178</v>
      </c>
      <c r="G3530" s="2" t="s">
        <v>181</v>
      </c>
      <c r="H3530" s="2" t="s">
        <v>52</v>
      </c>
      <c r="I3530" s="2" t="s">
        <v>53</v>
      </c>
      <c r="J3530" s="2" t="s">
        <v>180</v>
      </c>
      <c r="K3530" s="2" t="s">
        <v>180</v>
      </c>
      <c r="L3530" s="2" t="s">
        <v>181</v>
      </c>
      <c r="M3530" s="2" t="s">
        <v>95</v>
      </c>
      <c r="N3530" s="3">
        <v>11.818</v>
      </c>
      <c r="O3530" s="3" t="s">
        <v>182</v>
      </c>
      <c r="P3530" s="4">
        <f>IF(O3530="吨",N3530*1000,IF(O3530="万立方米",N3530*10000,""))</f>
        <v>118180.0</v>
      </c>
      <c r="Q3530" s="2" t="s">
        <v>183</v>
      </c>
      <c r="R3530" s="2" t="s">
        <v>184</v>
      </c>
      <c r="S3530" s="2" t="s">
        <v>204</v>
      </c>
      <c r="T3530" s="2" t="s">
        <v>75</v>
      </c>
      <c r="U3530" s="4">
        <f>0.005</f>
        <v>0.005</v>
      </c>
      <c r="V3530" s="2" t="s">
        <v>186</v>
      </c>
      <c r="W3530" s="2" t="s">
        <v>205</v>
      </c>
      <c r="X3530" s="2" t="s">
        <v>64</v>
      </c>
      <c r="Y3530" s="2" t="s">
        <v>65</v>
      </c>
      <c r="Z3530" s="2">
        <v>0</v>
      </c>
      <c r="AA3530" s="2"/>
      <c r="AB3530" s="2"/>
      <c r="AC3530" s="4">
        <f>P3530*U3530/1000000</f>
        <v>0.0005909</v>
      </c>
      <c r="AD3530" s="4">
        <f>AC3530*(1-Z3530/100)</f>
        <v>0.0005909</v>
      </c>
      <c r="AE3530" s="2" t="s">
        <v>66</v>
      </c>
      <c r="AF3530" s="2" t="s">
        <v>67</v>
      </c>
      <c r="AG3530" s="2"/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4256</v>
      </c>
      <c r="B3531" s="2" t="s">
        <v>4249</v>
      </c>
      <c r="C3531" s="2" t="s">
        <v>47</v>
      </c>
      <c r="D3531" s="2" t="s">
        <v>1985</v>
      </c>
      <c r="E3531" s="2" t="s">
        <v>346</v>
      </c>
      <c r="F3531" s="2" t="s">
        <v>178</v>
      </c>
      <c r="G3531" s="2" t="s">
        <v>181</v>
      </c>
      <c r="H3531" s="2" t="s">
        <v>52</v>
      </c>
      <c r="I3531" s="2" t="s">
        <v>53</v>
      </c>
      <c r="J3531" s="2" t="s">
        <v>180</v>
      </c>
      <c r="K3531" s="2" t="s">
        <v>180</v>
      </c>
      <c r="L3531" s="2" t="s">
        <v>181</v>
      </c>
      <c r="M3531" s="2" t="s">
        <v>100</v>
      </c>
      <c r="N3531" s="3">
        <v>11.818</v>
      </c>
      <c r="O3531" s="3" t="s">
        <v>182</v>
      </c>
      <c r="P3531" s="4">
        <f>IF(O3531="吨",N3531*1000,IF(O3531="万立方米",N3531*10000,""))</f>
        <v>118180.0</v>
      </c>
      <c r="Q3531" s="2" t="s">
        <v>183</v>
      </c>
      <c r="R3531" s="2" t="s">
        <v>184</v>
      </c>
      <c r="S3531" s="2" t="s">
        <v>207</v>
      </c>
      <c r="T3531" s="2" t="s">
        <v>75</v>
      </c>
      <c r="U3531" s="4">
        <f>0.02</f>
        <v>0.02</v>
      </c>
      <c r="V3531" s="2" t="s">
        <v>186</v>
      </c>
      <c r="W3531" s="2" t="s">
        <v>208</v>
      </c>
      <c r="X3531" s="2" t="s">
        <v>64</v>
      </c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/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4257</v>
      </c>
      <c r="B3532" s="2" t="s">
        <v>4249</v>
      </c>
      <c r="C3532" s="2" t="s">
        <v>47</v>
      </c>
      <c r="D3532" s="2" t="s">
        <v>1985</v>
      </c>
      <c r="E3532" s="2" t="s">
        <v>346</v>
      </c>
      <c r="F3532" s="2" t="s">
        <v>178</v>
      </c>
      <c r="G3532" s="2" t="s">
        <v>181</v>
      </c>
      <c r="H3532" s="2" t="s">
        <v>52</v>
      </c>
      <c r="I3532" s="2"/>
      <c r="J3532" s="2"/>
      <c r="K3532" s="2"/>
      <c r="L3532" s="2"/>
      <c r="M3532" s="2" t="s">
        <v>104</v>
      </c>
      <c r="N3532" s="3"/>
      <c r="O3532" s="3"/>
      <c r="P3532" s="4">
        <v>0.0</v>
      </c>
      <c r="Q3532" s="2" t="s">
        <v>105</v>
      </c>
      <c r="R3532" s="2" t="s">
        <v>106</v>
      </c>
      <c r="S3532" s="2" t="s">
        <v>107</v>
      </c>
      <c r="T3532" s="2" t="s">
        <v>108</v>
      </c>
      <c r="U3532" s="4">
        <f>0.0</f>
        <v>0.0</v>
      </c>
      <c r="V3532" s="2" t="s">
        <v>109</v>
      </c>
      <c r="W3532" s="2" t="s">
        <v>110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134</v>
      </c>
      <c r="AH3532" s="2" t="s">
        <v>69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4258</v>
      </c>
      <c r="B3533" s="2" t="s">
        <v>4259</v>
      </c>
      <c r="C3533" s="2" t="s">
        <v>47</v>
      </c>
      <c r="D3533" s="2" t="s">
        <v>388</v>
      </c>
      <c r="E3533" s="2" t="s">
        <v>213</v>
      </c>
      <c r="F3533" s="2" t="s">
        <v>228</v>
      </c>
      <c r="G3533" s="2" t="s">
        <v>117</v>
      </c>
      <c r="H3533" s="2" t="s">
        <v>138</v>
      </c>
      <c r="I3533" s="2" t="s">
        <v>53</v>
      </c>
      <c r="J3533" s="2" t="s">
        <v>230</v>
      </c>
      <c r="K3533" s="2" t="s">
        <v>55</v>
      </c>
      <c r="L3533" s="2" t="s">
        <v>51</v>
      </c>
      <c r="M3533" s="2" t="s">
        <v>56</v>
      </c>
      <c r="N3533" s="3">
        <v>218587.5</v>
      </c>
      <c r="O3533" s="3" t="s">
        <v>57</v>
      </c>
      <c r="P3533" s="4">
        <f>IF(O3533="吨",N3533*1000,IF(O3533="万立方米",N3533*10000,""))</f>
        <v>218587500.0</v>
      </c>
      <c r="Q3533" s="2" t="s">
        <v>58</v>
      </c>
      <c r="R3533" s="2" t="s">
        <v>59</v>
      </c>
      <c r="S3533" s="2" t="s">
        <v>60</v>
      </c>
      <c r="T3533" s="2" t="s">
        <v>61</v>
      </c>
      <c r="U3533" s="4">
        <f>0.06</f>
        <v>0.06</v>
      </c>
      <c r="V3533" s="2" t="s">
        <v>62</v>
      </c>
      <c r="W3533" s="2" t="s">
        <v>63</v>
      </c>
      <c r="X3533" s="2" t="s">
        <v>64</v>
      </c>
      <c r="Y3533" s="2" t="s">
        <v>65</v>
      </c>
      <c r="Z3533" s="2">
        <v>0</v>
      </c>
      <c r="AA3533" s="2"/>
      <c r="AB3533" s="2"/>
      <c r="AC3533" s="4">
        <f>P3533*U3533/1000000</f>
        <v>13.11525</v>
      </c>
      <c r="AD3533" s="4">
        <f>AC3533*(1-Z3533/100)</f>
        <v>13.11525</v>
      </c>
      <c r="AE3533" s="2" t="s">
        <v>66</v>
      </c>
      <c r="AF3533" s="2" t="s">
        <v>67</v>
      </c>
      <c r="AG3533" s="2" t="s">
        <v>68</v>
      </c>
      <c r="AH3533" s="2" t="s">
        <v>69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4260</v>
      </c>
      <c r="B3534" s="2" t="s">
        <v>4259</v>
      </c>
      <c r="C3534" s="2" t="s">
        <v>47</v>
      </c>
      <c r="D3534" s="2" t="s">
        <v>388</v>
      </c>
      <c r="E3534" s="2" t="s">
        <v>213</v>
      </c>
      <c r="F3534" s="2" t="s">
        <v>228</v>
      </c>
      <c r="G3534" s="2" t="s">
        <v>117</v>
      </c>
      <c r="H3534" s="2" t="s">
        <v>138</v>
      </c>
      <c r="I3534" s="2" t="s">
        <v>53</v>
      </c>
      <c r="J3534" s="2" t="s">
        <v>230</v>
      </c>
      <c r="K3534" s="2" t="s">
        <v>55</v>
      </c>
      <c r="L3534" s="2" t="s">
        <v>51</v>
      </c>
      <c r="M3534" s="2" t="s">
        <v>73</v>
      </c>
      <c r="N3534" s="3">
        <v>218587.5</v>
      </c>
      <c r="O3534" s="3" t="s">
        <v>57</v>
      </c>
      <c r="P3534" s="4">
        <f>IF(O3534="吨",N3534*1000,IF(O3534="万立方米",N3534*10000,""))</f>
        <v>218587500.0</v>
      </c>
      <c r="Q3534" s="2" t="s">
        <v>58</v>
      </c>
      <c r="R3534" s="2" t="s">
        <v>59</v>
      </c>
      <c r="S3534" s="2" t="s">
        <v>74</v>
      </c>
      <c r="T3534" s="2" t="s">
        <v>75</v>
      </c>
      <c r="U3534" s="4">
        <f>1.5</f>
        <v>1.5</v>
      </c>
      <c r="V3534" s="2" t="s">
        <v>62</v>
      </c>
      <c r="W3534" s="2" t="s">
        <v>76</v>
      </c>
      <c r="X3534" s="2" t="s">
        <v>64</v>
      </c>
      <c r="Y3534" s="2" t="s">
        <v>65</v>
      </c>
      <c r="Z3534" s="2">
        <v>0</v>
      </c>
      <c r="AA3534" s="2"/>
      <c r="AB3534" s="2"/>
      <c r="AC3534" s="4">
        <f>P3534*U3534/1000000</f>
        <v>327.88125</v>
      </c>
      <c r="AD3534" s="4">
        <f>AC3534*(1-Z3534/100)</f>
        <v>327.88125</v>
      </c>
      <c r="AE3534" s="2" t="s">
        <v>66</v>
      </c>
      <c r="AF3534" s="2" t="s">
        <v>67</v>
      </c>
      <c r="AG3534" s="2" t="s">
        <v>68</v>
      </c>
      <c r="AH3534" s="2" t="s">
        <v>69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4261</v>
      </c>
      <c r="B3535" s="2" t="s">
        <v>4259</v>
      </c>
      <c r="C3535" s="2" t="s">
        <v>47</v>
      </c>
      <c r="D3535" s="2" t="s">
        <v>388</v>
      </c>
      <c r="E3535" s="2" t="s">
        <v>213</v>
      </c>
      <c r="F3535" s="2" t="s">
        <v>228</v>
      </c>
      <c r="G3535" s="2" t="s">
        <v>117</v>
      </c>
      <c r="H3535" s="2" t="s">
        <v>138</v>
      </c>
      <c r="I3535" s="2" t="s">
        <v>53</v>
      </c>
      <c r="J3535" s="2" t="s">
        <v>230</v>
      </c>
      <c r="K3535" s="2" t="s">
        <v>55</v>
      </c>
      <c r="L3535" s="2" t="s">
        <v>51</v>
      </c>
      <c r="M3535" s="2" t="s">
        <v>78</v>
      </c>
      <c r="N3535" s="3">
        <v>218587.5</v>
      </c>
      <c r="O3535" s="3" t="s">
        <v>57</v>
      </c>
      <c r="P3535" s="4">
        <f>IF(O3535="吨",N3535*1000,IF(O3535="万立方米",N3535*10000,""))</f>
        <v>218587500.0</v>
      </c>
      <c r="Q3535" s="2" t="s">
        <v>58</v>
      </c>
      <c r="R3535" s="2" t="s">
        <v>59</v>
      </c>
      <c r="S3535" s="2" t="s">
        <v>79</v>
      </c>
      <c r="T3535" s="2" t="s">
        <v>75</v>
      </c>
      <c r="U3535" s="4">
        <f>6.0</f>
        <v>6.0</v>
      </c>
      <c r="V3535" s="2" t="s">
        <v>62</v>
      </c>
      <c r="W3535" s="2" t="s">
        <v>80</v>
      </c>
      <c r="X3535" s="2" t="s">
        <v>64</v>
      </c>
      <c r="Y3535" s="2" t="s">
        <v>65</v>
      </c>
      <c r="Z3535" s="2">
        <v>0</v>
      </c>
      <c r="AA3535" s="2"/>
      <c r="AB3535" s="2"/>
      <c r="AC3535" s="4">
        <f>P3535*U3535/1000000</f>
        <v>1311.525</v>
      </c>
      <c r="AD3535" s="4">
        <f>AC3535*(1-Z3535/100)</f>
        <v>1311.525</v>
      </c>
      <c r="AE3535" s="2" t="s">
        <v>66</v>
      </c>
      <c r="AF3535" s="2" t="s">
        <v>67</v>
      </c>
      <c r="AG3535" s="2" t="s">
        <v>68</v>
      </c>
      <c r="AH3535" s="2" t="s">
        <v>69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4262</v>
      </c>
      <c r="B3536" s="2" t="s">
        <v>4259</v>
      </c>
      <c r="C3536" s="2" t="s">
        <v>47</v>
      </c>
      <c r="D3536" s="2" t="s">
        <v>388</v>
      </c>
      <c r="E3536" s="2" t="s">
        <v>213</v>
      </c>
      <c r="F3536" s="2" t="s">
        <v>228</v>
      </c>
      <c r="G3536" s="2" t="s">
        <v>117</v>
      </c>
      <c r="H3536" s="2" t="s">
        <v>138</v>
      </c>
      <c r="I3536" s="2" t="s">
        <v>53</v>
      </c>
      <c r="J3536" s="2" t="s">
        <v>230</v>
      </c>
      <c r="K3536" s="2" t="s">
        <v>55</v>
      </c>
      <c r="L3536" s="2" t="s">
        <v>51</v>
      </c>
      <c r="M3536" s="2" t="s">
        <v>82</v>
      </c>
      <c r="N3536" s="3">
        <v>218587.5</v>
      </c>
      <c r="O3536" s="3" t="s">
        <v>57</v>
      </c>
      <c r="P3536" s="4">
        <f>IF(O3536="吨",N3536*1000,IF(O3536="万立方米",N3536*10000,""))</f>
        <v>218587500.0</v>
      </c>
      <c r="Q3536" s="2" t="s">
        <v>58</v>
      </c>
      <c r="R3536" s="2" t="s">
        <v>59</v>
      </c>
      <c r="S3536" s="2" t="s">
        <v>83</v>
      </c>
      <c r="T3536" s="2" t="s">
        <v>61</v>
      </c>
      <c r="U3536" s="4">
        <f>0.35</f>
        <v>0.35</v>
      </c>
      <c r="V3536" s="2" t="s">
        <v>62</v>
      </c>
      <c r="W3536" s="2" t="s">
        <v>84</v>
      </c>
      <c r="X3536" s="2" t="s">
        <v>64</v>
      </c>
      <c r="Y3536" s="2" t="s">
        <v>65</v>
      </c>
      <c r="Z3536" s="2">
        <v>0</v>
      </c>
      <c r="AA3536" s="2"/>
      <c r="AB3536" s="2"/>
      <c r="AC3536" s="4">
        <f>P3536*U3536/1000000</f>
        <v>76.505625</v>
      </c>
      <c r="AD3536" s="4">
        <f>AC3536*(1-Z3536/100)</f>
        <v>76.505625</v>
      </c>
      <c r="AE3536" s="2" t="s">
        <v>66</v>
      </c>
      <c r="AF3536" s="2" t="s">
        <v>67</v>
      </c>
      <c r="AG3536" s="2" t="s">
        <v>68</v>
      </c>
      <c r="AH3536" s="2" t="s">
        <v>69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4263</v>
      </c>
      <c r="B3537" s="2" t="s">
        <v>4259</v>
      </c>
      <c r="C3537" s="2" t="s">
        <v>47</v>
      </c>
      <c r="D3537" s="2" t="s">
        <v>388</v>
      </c>
      <c r="E3537" s="2" t="s">
        <v>213</v>
      </c>
      <c r="F3537" s="2" t="s">
        <v>228</v>
      </c>
      <c r="G3537" s="2" t="s">
        <v>117</v>
      </c>
      <c r="H3537" s="2" t="s">
        <v>138</v>
      </c>
      <c r="I3537" s="2" t="s">
        <v>53</v>
      </c>
      <c r="J3537" s="2" t="s">
        <v>230</v>
      </c>
      <c r="K3537" s="2" t="s">
        <v>55</v>
      </c>
      <c r="L3537" s="2" t="s">
        <v>51</v>
      </c>
      <c r="M3537" s="2" t="s">
        <v>86</v>
      </c>
      <c r="N3537" s="3">
        <v>218587.5</v>
      </c>
      <c r="O3537" s="3" t="s">
        <v>57</v>
      </c>
      <c r="P3537" s="4">
        <f>IF(O3537="吨",N3537*1000,IF(O3537="万立方米",N3537*10000,""))</f>
        <v>218587500.0</v>
      </c>
      <c r="Q3537" s="2" t="s">
        <v>58</v>
      </c>
      <c r="R3537" s="2" t="s">
        <v>59</v>
      </c>
      <c r="S3537" s="2" t="s">
        <v>87</v>
      </c>
      <c r="T3537" s="2" t="s">
        <v>88</v>
      </c>
      <c r="U3537" s="4">
        <f>0.75</f>
        <v>0.75</v>
      </c>
      <c r="V3537" s="2" t="s">
        <v>62</v>
      </c>
      <c r="W3537" s="2" t="s">
        <v>89</v>
      </c>
      <c r="X3537" s="2" t="s">
        <v>64</v>
      </c>
      <c r="Y3537" s="2" t="s">
        <v>65</v>
      </c>
      <c r="Z3537" s="2">
        <v>0</v>
      </c>
      <c r="AA3537" s="2"/>
      <c r="AB3537" s="2"/>
      <c r="AC3537" s="4">
        <f>P3537*U3537/1000000</f>
        <v>163.940625</v>
      </c>
      <c r="AD3537" s="4">
        <f>AC3538*(1-AA3537/100)+(AC3537-AC3538)*(1-AB3537/100)</f>
        <v>163.940625</v>
      </c>
      <c r="AE3537" s="2" t="s">
        <v>66</v>
      </c>
      <c r="AF3537" s="2" t="s">
        <v>67</v>
      </c>
      <c r="AG3537" s="2" t="s">
        <v>68</v>
      </c>
      <c r="AH3537" s="2" t="s">
        <v>69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4264</v>
      </c>
      <c r="B3538" s="2" t="s">
        <v>4259</v>
      </c>
      <c r="C3538" s="2" t="s">
        <v>47</v>
      </c>
      <c r="D3538" s="2" t="s">
        <v>388</v>
      </c>
      <c r="E3538" s="2" t="s">
        <v>213</v>
      </c>
      <c r="F3538" s="2" t="s">
        <v>228</v>
      </c>
      <c r="G3538" s="2" t="s">
        <v>117</v>
      </c>
      <c r="H3538" s="2" t="s">
        <v>138</v>
      </c>
      <c r="I3538" s="2" t="s">
        <v>53</v>
      </c>
      <c r="J3538" s="2" t="s">
        <v>230</v>
      </c>
      <c r="K3538" s="2" t="s">
        <v>55</v>
      </c>
      <c r="L3538" s="2" t="s">
        <v>51</v>
      </c>
      <c r="M3538" s="2" t="s">
        <v>91</v>
      </c>
      <c r="N3538" s="3">
        <v>218587.5</v>
      </c>
      <c r="O3538" s="3" t="s">
        <v>57</v>
      </c>
      <c r="P3538" s="4">
        <f>IF(O3538="吨",N3538*1000,IF(O3538="万立方米",N3538*10000,""))</f>
        <v>218587500.0</v>
      </c>
      <c r="Q3538" s="2" t="s">
        <v>58</v>
      </c>
      <c r="R3538" s="2" t="s">
        <v>59</v>
      </c>
      <c r="S3538" s="2" t="s">
        <v>92</v>
      </c>
      <c r="T3538" s="2" t="s">
        <v>88</v>
      </c>
      <c r="U3538" s="4">
        <f>0.75</f>
        <v>0.75</v>
      </c>
      <c r="V3538" s="2" t="s">
        <v>62</v>
      </c>
      <c r="W3538" s="2" t="s">
        <v>93</v>
      </c>
      <c r="X3538" s="2" t="s">
        <v>64</v>
      </c>
      <c r="Y3538" s="2" t="s">
        <v>65</v>
      </c>
      <c r="Z3538" s="2">
        <v>0</v>
      </c>
      <c r="AA3538" s="2"/>
      <c r="AB3538" s="2"/>
      <c r="AC3538" s="4">
        <f>P3538*U3538/1000000</f>
        <v>163.940625</v>
      </c>
      <c r="AD3538" s="4">
        <f>AC3538*(1-Z3538/100)</f>
        <v>163.940625</v>
      </c>
      <c r="AE3538" s="2" t="s">
        <v>66</v>
      </c>
      <c r="AF3538" s="2" t="s">
        <v>67</v>
      </c>
      <c r="AG3538" s="2" t="s">
        <v>68</v>
      </c>
      <c r="AH3538" s="2" t="s">
        <v>69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4265</v>
      </c>
      <c r="B3539" s="2" t="s">
        <v>4259</v>
      </c>
      <c r="C3539" s="2" t="s">
        <v>47</v>
      </c>
      <c r="D3539" s="2" t="s">
        <v>388</v>
      </c>
      <c r="E3539" s="2" t="s">
        <v>213</v>
      </c>
      <c r="F3539" s="2" t="s">
        <v>228</v>
      </c>
      <c r="G3539" s="2" t="s">
        <v>117</v>
      </c>
      <c r="H3539" s="2" t="s">
        <v>138</v>
      </c>
      <c r="I3539" s="2" t="s">
        <v>53</v>
      </c>
      <c r="J3539" s="2" t="s">
        <v>230</v>
      </c>
      <c r="K3539" s="2" t="s">
        <v>55</v>
      </c>
      <c r="L3539" s="2" t="s">
        <v>51</v>
      </c>
      <c r="M3539" s="2" t="s">
        <v>95</v>
      </c>
      <c r="N3539" s="3">
        <v>218587.5</v>
      </c>
      <c r="O3539" s="3" t="s">
        <v>57</v>
      </c>
      <c r="P3539" s="4">
        <f>IF(O3539="吨",N3539*1000,IF(O3539="万立方米",N3539*10000,""))</f>
        <v>218587500.0</v>
      </c>
      <c r="Q3539" s="2" t="s">
        <v>58</v>
      </c>
      <c r="R3539" s="2" t="s">
        <v>59</v>
      </c>
      <c r="S3539" s="2" t="s">
        <v>96</v>
      </c>
      <c r="T3539" s="2" t="s">
        <v>97</v>
      </c>
      <c r="U3539" s="4">
        <f>1.7</f>
        <v>1.7</v>
      </c>
      <c r="V3539" s="2" t="s">
        <v>62</v>
      </c>
      <c r="W3539" s="2" t="s">
        <v>98</v>
      </c>
      <c r="X3539" s="2" t="s">
        <v>64</v>
      </c>
      <c r="Y3539" s="2" t="s">
        <v>65</v>
      </c>
      <c r="Z3539" s="2">
        <v>0</v>
      </c>
      <c r="AA3539" s="2"/>
      <c r="AB3539" s="2"/>
      <c r="AC3539" s="4">
        <f>P3539*U3539/1000000</f>
        <v>371.59875</v>
      </c>
      <c r="AD3539" s="4">
        <f>AC3539*(1-Z3539/100)</f>
        <v>371.59875</v>
      </c>
      <c r="AE3539" s="2" t="s">
        <v>66</v>
      </c>
      <c r="AF3539" s="2" t="s">
        <v>67</v>
      </c>
      <c r="AG3539" s="2" t="s">
        <v>68</v>
      </c>
      <c r="AH3539" s="2" t="s">
        <v>69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4266</v>
      </c>
      <c r="B3540" s="2" t="s">
        <v>4259</v>
      </c>
      <c r="C3540" s="2" t="s">
        <v>47</v>
      </c>
      <c r="D3540" s="2" t="s">
        <v>388</v>
      </c>
      <c r="E3540" s="2" t="s">
        <v>213</v>
      </c>
      <c r="F3540" s="2" t="s">
        <v>228</v>
      </c>
      <c r="G3540" s="2" t="s">
        <v>117</v>
      </c>
      <c r="H3540" s="2" t="s">
        <v>138</v>
      </c>
      <c r="I3540" s="2" t="s">
        <v>53</v>
      </c>
      <c r="J3540" s="2" t="s">
        <v>230</v>
      </c>
      <c r="K3540" s="2" t="s">
        <v>55</v>
      </c>
      <c r="L3540" s="2" t="s">
        <v>51</v>
      </c>
      <c r="M3540" s="2" t="s">
        <v>100</v>
      </c>
      <c r="N3540" s="3">
        <v>218587.5</v>
      </c>
      <c r="O3540" s="3" t="s">
        <v>57</v>
      </c>
      <c r="P3540" s="4">
        <f>IF(O3540="吨",N3540*1000,IF(O3540="万立方米",N3540*10000,""))</f>
        <v>218587500.0</v>
      </c>
      <c r="Q3540" s="2" t="s">
        <v>58</v>
      </c>
      <c r="R3540" s="2" t="s">
        <v>59</v>
      </c>
      <c r="S3540" s="2" t="s">
        <v>101</v>
      </c>
      <c r="T3540" s="2" t="s">
        <v>75</v>
      </c>
      <c r="U3540" s="4">
        <f>0.12</f>
        <v>0.12</v>
      </c>
      <c r="V3540" s="2" t="s">
        <v>62</v>
      </c>
      <c r="W3540" s="2" t="s">
        <v>102</v>
      </c>
      <c r="X3540" s="2" t="s">
        <v>64</v>
      </c>
      <c r="Y3540" s="2" t="s">
        <v>65</v>
      </c>
      <c r="Z3540" s="2">
        <v>0</v>
      </c>
      <c r="AA3540" s="2"/>
      <c r="AB3540" s="2"/>
      <c r="AC3540" s="4">
        <f>P3540*U3540/1000000</f>
        <v>26.2305</v>
      </c>
      <c r="AD3540" s="4">
        <f>AC3540*(1-Z3540/100)</f>
        <v>26.2305</v>
      </c>
      <c r="AE3540" s="2" t="s">
        <v>66</v>
      </c>
      <c r="AF3540" s="2" t="s">
        <v>67</v>
      </c>
      <c r="AG3540" s="2" t="s">
        <v>68</v>
      </c>
      <c r="AH3540" s="2" t="s">
        <v>69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4267</v>
      </c>
      <c r="B3541" s="2" t="s">
        <v>4259</v>
      </c>
      <c r="C3541" s="2" t="s">
        <v>47</v>
      </c>
      <c r="D3541" s="2" t="s">
        <v>388</v>
      </c>
      <c r="E3541" s="2" t="s">
        <v>213</v>
      </c>
      <c r="F3541" s="2" t="s">
        <v>228</v>
      </c>
      <c r="G3541" s="2" t="s">
        <v>117</v>
      </c>
      <c r="H3541" s="2" t="s">
        <v>138</v>
      </c>
      <c r="I3541" s="2"/>
      <c r="J3541" s="2"/>
      <c r="K3541" s="2" t="s">
        <v>147</v>
      </c>
      <c r="L3541" s="2" t="s">
        <v>253</v>
      </c>
      <c r="M3541" s="2" t="s">
        <v>104</v>
      </c>
      <c r="N3541" s="3"/>
      <c r="O3541" s="3"/>
      <c r="P3541" s="2"/>
      <c r="Q3541" s="2" t="s">
        <v>105</v>
      </c>
      <c r="R3541" s="2" t="s">
        <v>106</v>
      </c>
      <c r="S3541" s="2" t="s">
        <v>107</v>
      </c>
      <c r="T3541" s="2" t="s">
        <v>108</v>
      </c>
      <c r="U3541" s="2"/>
      <c r="V3541" s="2" t="s">
        <v>109</v>
      </c>
      <c r="W3541" s="2" t="s">
        <v>110</v>
      </c>
      <c r="X3541" s="2"/>
      <c r="Y3541" s="2" t="s">
        <v>65</v>
      </c>
      <c r="Z3541" s="2">
        <v>0</v>
      </c>
      <c r="AA3541" s="2"/>
      <c r="AB3541" s="2"/>
      <c r="AC3541" s="2"/>
      <c r="AD3541" s="2"/>
      <c r="AE3541" s="2" t="s">
        <v>123</v>
      </c>
      <c r="AF3541" s="2" t="s">
        <v>222</v>
      </c>
      <c r="AG3541" s="2" t="s">
        <v>223</v>
      </c>
      <c r="AH3541" s="2" t="s">
        <v>69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4268</v>
      </c>
      <c r="B3542" s="2" t="s">
        <v>4269</v>
      </c>
      <c r="C3542" s="2" t="s">
        <v>47</v>
      </c>
      <c r="D3542" s="2" t="s">
        <v>2723</v>
      </c>
      <c r="E3542" s="2" t="s">
        <v>242</v>
      </c>
      <c r="F3542" s="2" t="s">
        <v>50</v>
      </c>
      <c r="G3542" s="2" t="s">
        <v>51</v>
      </c>
      <c r="H3542" s="2" t="s">
        <v>243</v>
      </c>
      <c r="I3542" s="2" t="s">
        <v>53</v>
      </c>
      <c r="J3542" s="2" t="s">
        <v>54</v>
      </c>
      <c r="K3542" s="2" t="s">
        <v>55</v>
      </c>
      <c r="L3542" s="2" t="s">
        <v>51</v>
      </c>
      <c r="M3542" s="2" t="s">
        <v>56</v>
      </c>
      <c r="N3542" s="3">
        <v>1595887.43</v>
      </c>
      <c r="O3542" s="3" t="s">
        <v>57</v>
      </c>
      <c r="P3542" s="4">
        <f>IF(O3542="吨",N3542*1000,IF(O3542="万立方米",N3542*10000,""))</f>
        <v>1595887430.0</v>
      </c>
      <c r="Q3542" s="2" t="s">
        <v>58</v>
      </c>
      <c r="R3542" s="2" t="s">
        <v>59</v>
      </c>
      <c r="S3542" s="2" t="s">
        <v>60</v>
      </c>
      <c r="T3542" s="2" t="s">
        <v>61</v>
      </c>
      <c r="U3542" s="4">
        <f>0.06</f>
        <v>0.06</v>
      </c>
      <c r="V3542" s="2" t="s">
        <v>62</v>
      </c>
      <c r="W3542" s="2" t="s">
        <v>63</v>
      </c>
      <c r="X3542" s="2" t="s">
        <v>64</v>
      </c>
      <c r="Y3542" s="2" t="s">
        <v>65</v>
      </c>
      <c r="Z3542" s="2">
        <v>0</v>
      </c>
      <c r="AA3542" s="2"/>
      <c r="AB3542" s="2"/>
      <c r="AC3542" s="4">
        <f>P3542*U3542/1000000</f>
        <v>95.7532458</v>
      </c>
      <c r="AD3542" s="4">
        <f>AC3542*(1-Z3542/100)</f>
        <v>95.7532458</v>
      </c>
      <c r="AE3542" s="2" t="s">
        <v>66</v>
      </c>
      <c r="AF3542" s="2" t="s">
        <v>67</v>
      </c>
      <c r="AG3542" s="2" t="s">
        <v>68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4270</v>
      </c>
      <c r="B3543" s="2" t="s">
        <v>4269</v>
      </c>
      <c r="C3543" s="2" t="s">
        <v>47</v>
      </c>
      <c r="D3543" s="2" t="s">
        <v>2723</v>
      </c>
      <c r="E3543" s="2" t="s">
        <v>242</v>
      </c>
      <c r="F3543" s="2" t="s">
        <v>50</v>
      </c>
      <c r="G3543" s="2" t="s">
        <v>51</v>
      </c>
      <c r="H3543" s="2" t="s">
        <v>243</v>
      </c>
      <c r="I3543" s="2" t="s">
        <v>53</v>
      </c>
      <c r="J3543" s="2" t="s">
        <v>54</v>
      </c>
      <c r="K3543" s="2" t="s">
        <v>55</v>
      </c>
      <c r="L3543" s="2" t="s">
        <v>51</v>
      </c>
      <c r="M3543" s="2" t="s">
        <v>73</v>
      </c>
      <c r="N3543" s="3">
        <v>1595887.43</v>
      </c>
      <c r="O3543" s="3" t="s">
        <v>57</v>
      </c>
      <c r="P3543" s="4">
        <f>IF(O3543="吨",N3543*1000,IF(O3543="万立方米",N3543*10000,""))</f>
        <v>1595887430.0</v>
      </c>
      <c r="Q3543" s="2" t="s">
        <v>58</v>
      </c>
      <c r="R3543" s="2" t="s">
        <v>59</v>
      </c>
      <c r="S3543" s="2" t="s">
        <v>74</v>
      </c>
      <c r="T3543" s="2" t="s">
        <v>75</v>
      </c>
      <c r="U3543" s="4">
        <f>1.5</f>
        <v>1.5</v>
      </c>
      <c r="V3543" s="2" t="s">
        <v>62</v>
      </c>
      <c r="W3543" s="2" t="s">
        <v>76</v>
      </c>
      <c r="X3543" s="2" t="s">
        <v>64</v>
      </c>
      <c r="Y3543" s="2" t="s">
        <v>65</v>
      </c>
      <c r="Z3543" s="2">
        <v>0</v>
      </c>
      <c r="AA3543" s="2"/>
      <c r="AB3543" s="2"/>
      <c r="AC3543" s="4">
        <f>P3543*U3543/1000000</f>
        <v>2393.831145</v>
      </c>
      <c r="AD3543" s="4">
        <f>AC3543*(1-Z3543/100)</f>
        <v>2393.831145</v>
      </c>
      <c r="AE3543" s="2" t="s">
        <v>66</v>
      </c>
      <c r="AF3543" s="2" t="s">
        <v>67</v>
      </c>
      <c r="AG3543" s="2" t="s">
        <v>68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4271</v>
      </c>
      <c r="B3544" s="2" t="s">
        <v>4269</v>
      </c>
      <c r="C3544" s="2" t="s">
        <v>47</v>
      </c>
      <c r="D3544" s="2" t="s">
        <v>2723</v>
      </c>
      <c r="E3544" s="2" t="s">
        <v>242</v>
      </c>
      <c r="F3544" s="2" t="s">
        <v>50</v>
      </c>
      <c r="G3544" s="2" t="s">
        <v>51</v>
      </c>
      <c r="H3544" s="2" t="s">
        <v>243</v>
      </c>
      <c r="I3544" s="2" t="s">
        <v>53</v>
      </c>
      <c r="J3544" s="2" t="s">
        <v>54</v>
      </c>
      <c r="K3544" s="2" t="s">
        <v>55</v>
      </c>
      <c r="L3544" s="2" t="s">
        <v>51</v>
      </c>
      <c r="M3544" s="2" t="s">
        <v>78</v>
      </c>
      <c r="N3544" s="3">
        <v>1595887.43</v>
      </c>
      <c r="O3544" s="3" t="s">
        <v>57</v>
      </c>
      <c r="P3544" s="4">
        <f>IF(O3544="吨",N3544*1000,IF(O3544="万立方米",N3544*10000,""))</f>
        <v>1595887430.0</v>
      </c>
      <c r="Q3544" s="2" t="s">
        <v>58</v>
      </c>
      <c r="R3544" s="2" t="s">
        <v>59</v>
      </c>
      <c r="S3544" s="2" t="s">
        <v>79</v>
      </c>
      <c r="T3544" s="2" t="s">
        <v>75</v>
      </c>
      <c r="U3544" s="4">
        <f>6.0</f>
        <v>6.0</v>
      </c>
      <c r="V3544" s="2" t="s">
        <v>62</v>
      </c>
      <c r="W3544" s="2" t="s">
        <v>80</v>
      </c>
      <c r="X3544" s="2" t="s">
        <v>64</v>
      </c>
      <c r="Y3544" s="2" t="s">
        <v>65</v>
      </c>
      <c r="Z3544" s="2">
        <v>0</v>
      </c>
      <c r="AA3544" s="2"/>
      <c r="AB3544" s="2"/>
      <c r="AC3544" s="4">
        <f>P3544*U3544/1000000</f>
        <v>9575.32458</v>
      </c>
      <c r="AD3544" s="4">
        <f>AC3544*(1-Z3544/100)</f>
        <v>9575.32458</v>
      </c>
      <c r="AE3544" s="2" t="s">
        <v>66</v>
      </c>
      <c r="AF3544" s="2" t="s">
        <v>67</v>
      </c>
      <c r="AG3544" s="2" t="s">
        <v>68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4272</v>
      </c>
      <c r="B3545" s="2" t="s">
        <v>4269</v>
      </c>
      <c r="C3545" s="2" t="s">
        <v>47</v>
      </c>
      <c r="D3545" s="2" t="s">
        <v>2723</v>
      </c>
      <c r="E3545" s="2" t="s">
        <v>242</v>
      </c>
      <c r="F3545" s="2" t="s">
        <v>50</v>
      </c>
      <c r="G3545" s="2" t="s">
        <v>51</v>
      </c>
      <c r="H3545" s="2" t="s">
        <v>243</v>
      </c>
      <c r="I3545" s="2" t="s">
        <v>53</v>
      </c>
      <c r="J3545" s="2" t="s">
        <v>54</v>
      </c>
      <c r="K3545" s="2" t="s">
        <v>55</v>
      </c>
      <c r="L3545" s="2" t="s">
        <v>51</v>
      </c>
      <c r="M3545" s="2" t="s">
        <v>82</v>
      </c>
      <c r="N3545" s="3">
        <v>1595887.43</v>
      </c>
      <c r="O3545" s="3" t="s">
        <v>57</v>
      </c>
      <c r="P3545" s="4">
        <f>IF(O3545="吨",N3545*1000,IF(O3545="万立方米",N3545*10000,""))</f>
        <v>1595887430.0</v>
      </c>
      <c r="Q3545" s="2" t="s">
        <v>58</v>
      </c>
      <c r="R3545" s="2" t="s">
        <v>59</v>
      </c>
      <c r="S3545" s="2" t="s">
        <v>83</v>
      </c>
      <c r="T3545" s="2" t="s">
        <v>61</v>
      </c>
      <c r="U3545" s="4">
        <f>0.35</f>
        <v>0.35</v>
      </c>
      <c r="V3545" s="2" t="s">
        <v>62</v>
      </c>
      <c r="W3545" s="2" t="s">
        <v>84</v>
      </c>
      <c r="X3545" s="2" t="s">
        <v>64</v>
      </c>
      <c r="Y3545" s="2" t="s">
        <v>65</v>
      </c>
      <c r="Z3545" s="2">
        <v>0</v>
      </c>
      <c r="AA3545" s="2"/>
      <c r="AB3545" s="2"/>
      <c r="AC3545" s="4">
        <f>P3545*U3545/1000000</f>
        <v>558.5606005</v>
      </c>
      <c r="AD3545" s="4">
        <f>AC3545*(1-Z3545/100)</f>
        <v>558.5606005</v>
      </c>
      <c r="AE3545" s="2" t="s">
        <v>66</v>
      </c>
      <c r="AF3545" s="2" t="s">
        <v>67</v>
      </c>
      <c r="AG3545" s="2" t="s">
        <v>68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4273</v>
      </c>
      <c r="B3546" s="2" t="s">
        <v>4269</v>
      </c>
      <c r="C3546" s="2" t="s">
        <v>47</v>
      </c>
      <c r="D3546" s="2" t="s">
        <v>2723</v>
      </c>
      <c r="E3546" s="2" t="s">
        <v>242</v>
      </c>
      <c r="F3546" s="2" t="s">
        <v>50</v>
      </c>
      <c r="G3546" s="2" t="s">
        <v>51</v>
      </c>
      <c r="H3546" s="2" t="s">
        <v>243</v>
      </c>
      <c r="I3546" s="2" t="s">
        <v>53</v>
      </c>
      <c r="J3546" s="2" t="s">
        <v>54</v>
      </c>
      <c r="K3546" s="2" t="s">
        <v>55</v>
      </c>
      <c r="L3546" s="2" t="s">
        <v>51</v>
      </c>
      <c r="M3546" s="2" t="s">
        <v>86</v>
      </c>
      <c r="N3546" s="3">
        <v>1595887.43</v>
      </c>
      <c r="O3546" s="3" t="s">
        <v>57</v>
      </c>
      <c r="P3546" s="4">
        <f>IF(O3546="吨",N3546*1000,IF(O3546="万立方米",N3546*10000,""))</f>
        <v>1595887430.0</v>
      </c>
      <c r="Q3546" s="2" t="s">
        <v>58</v>
      </c>
      <c r="R3546" s="2" t="s">
        <v>59</v>
      </c>
      <c r="S3546" s="2" t="s">
        <v>87</v>
      </c>
      <c r="T3546" s="2" t="s">
        <v>88</v>
      </c>
      <c r="U3546" s="4">
        <f>0.75</f>
        <v>0.75</v>
      </c>
      <c r="V3546" s="2" t="s">
        <v>62</v>
      </c>
      <c r="W3546" s="2" t="s">
        <v>89</v>
      </c>
      <c r="X3546" s="2" t="s">
        <v>64</v>
      </c>
      <c r="Y3546" s="2" t="s">
        <v>65</v>
      </c>
      <c r="Z3546" s="2">
        <v>0</v>
      </c>
      <c r="AA3546" s="2"/>
      <c r="AB3546" s="2"/>
      <c r="AC3546" s="4">
        <f>P3546*U3546/1000000</f>
        <v>1196.9155725</v>
      </c>
      <c r="AD3546" s="4">
        <f>AC3547*(1-AA3546/100)+(AC3546-AC3547)*(1-AB3546/100)</f>
        <v>1196.9155725</v>
      </c>
      <c r="AE3546" s="2" t="s">
        <v>66</v>
      </c>
      <c r="AF3546" s="2" t="s">
        <v>67</v>
      </c>
      <c r="AG3546" s="2" t="s">
        <v>68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4274</v>
      </c>
      <c r="B3547" s="2" t="s">
        <v>4269</v>
      </c>
      <c r="C3547" s="2" t="s">
        <v>47</v>
      </c>
      <c r="D3547" s="2" t="s">
        <v>2723</v>
      </c>
      <c r="E3547" s="2" t="s">
        <v>242</v>
      </c>
      <c r="F3547" s="2" t="s">
        <v>50</v>
      </c>
      <c r="G3547" s="2" t="s">
        <v>51</v>
      </c>
      <c r="H3547" s="2" t="s">
        <v>243</v>
      </c>
      <c r="I3547" s="2" t="s">
        <v>53</v>
      </c>
      <c r="J3547" s="2" t="s">
        <v>54</v>
      </c>
      <c r="K3547" s="2" t="s">
        <v>55</v>
      </c>
      <c r="L3547" s="2" t="s">
        <v>51</v>
      </c>
      <c r="M3547" s="2" t="s">
        <v>91</v>
      </c>
      <c r="N3547" s="3">
        <v>1595887.43</v>
      </c>
      <c r="O3547" s="3" t="s">
        <v>57</v>
      </c>
      <c r="P3547" s="4">
        <f>IF(O3547="吨",N3547*1000,IF(O3547="万立方米",N3547*10000,""))</f>
        <v>1595887430.0</v>
      </c>
      <c r="Q3547" s="2" t="s">
        <v>58</v>
      </c>
      <c r="R3547" s="2" t="s">
        <v>59</v>
      </c>
      <c r="S3547" s="2" t="s">
        <v>92</v>
      </c>
      <c r="T3547" s="2" t="s">
        <v>88</v>
      </c>
      <c r="U3547" s="4">
        <f>0.75</f>
        <v>0.75</v>
      </c>
      <c r="V3547" s="2" t="s">
        <v>62</v>
      </c>
      <c r="W3547" s="2" t="s">
        <v>93</v>
      </c>
      <c r="X3547" s="2" t="s">
        <v>64</v>
      </c>
      <c r="Y3547" s="2" t="s">
        <v>65</v>
      </c>
      <c r="Z3547" s="2">
        <v>0</v>
      </c>
      <c r="AA3547" s="2"/>
      <c r="AB3547" s="2"/>
      <c r="AC3547" s="4">
        <f>P3547*U3547/1000000</f>
        <v>1196.9155725</v>
      </c>
      <c r="AD3547" s="4">
        <f>AC3547*(1-Z3547/100)</f>
        <v>1196.9155725</v>
      </c>
      <c r="AE3547" s="2" t="s">
        <v>66</v>
      </c>
      <c r="AF3547" s="2" t="s">
        <v>67</v>
      </c>
      <c r="AG3547" s="2" t="s">
        <v>68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4275</v>
      </c>
      <c r="B3548" s="2" t="s">
        <v>4269</v>
      </c>
      <c r="C3548" s="2" t="s">
        <v>47</v>
      </c>
      <c r="D3548" s="2" t="s">
        <v>2723</v>
      </c>
      <c r="E3548" s="2" t="s">
        <v>242</v>
      </c>
      <c r="F3548" s="2" t="s">
        <v>50</v>
      </c>
      <c r="G3548" s="2" t="s">
        <v>51</v>
      </c>
      <c r="H3548" s="2" t="s">
        <v>243</v>
      </c>
      <c r="I3548" s="2" t="s">
        <v>53</v>
      </c>
      <c r="J3548" s="2" t="s">
        <v>54</v>
      </c>
      <c r="K3548" s="2" t="s">
        <v>55</v>
      </c>
      <c r="L3548" s="2" t="s">
        <v>51</v>
      </c>
      <c r="M3548" s="2" t="s">
        <v>95</v>
      </c>
      <c r="N3548" s="3">
        <v>1595887.43</v>
      </c>
      <c r="O3548" s="3" t="s">
        <v>57</v>
      </c>
      <c r="P3548" s="4">
        <f>IF(O3548="吨",N3548*1000,IF(O3548="万立方米",N3548*10000,""))</f>
        <v>1595887430.0</v>
      </c>
      <c r="Q3548" s="2" t="s">
        <v>58</v>
      </c>
      <c r="R3548" s="2" t="s">
        <v>59</v>
      </c>
      <c r="S3548" s="2" t="s">
        <v>96</v>
      </c>
      <c r="T3548" s="2" t="s">
        <v>97</v>
      </c>
      <c r="U3548" s="4">
        <f>1.7</f>
        <v>1.7</v>
      </c>
      <c r="V3548" s="2" t="s">
        <v>62</v>
      </c>
      <c r="W3548" s="2" t="s">
        <v>98</v>
      </c>
      <c r="X3548" s="2" t="s">
        <v>64</v>
      </c>
      <c r="Y3548" s="2" t="s">
        <v>65</v>
      </c>
      <c r="Z3548" s="2">
        <v>0</v>
      </c>
      <c r="AA3548" s="2"/>
      <c r="AB3548" s="2"/>
      <c r="AC3548" s="4">
        <f>P3548*U3548/1000000</f>
        <v>2713.008631</v>
      </c>
      <c r="AD3548" s="4">
        <f>AC3548*(1-Z3548/100)</f>
        <v>2713.008631</v>
      </c>
      <c r="AE3548" s="2" t="s">
        <v>66</v>
      </c>
      <c r="AF3548" s="2" t="s">
        <v>67</v>
      </c>
      <c r="AG3548" s="2" t="s">
        <v>68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4276</v>
      </c>
      <c r="B3549" s="2" t="s">
        <v>4269</v>
      </c>
      <c r="C3549" s="2" t="s">
        <v>47</v>
      </c>
      <c r="D3549" s="2" t="s">
        <v>2723</v>
      </c>
      <c r="E3549" s="2" t="s">
        <v>242</v>
      </c>
      <c r="F3549" s="2" t="s">
        <v>50</v>
      </c>
      <c r="G3549" s="2" t="s">
        <v>51</v>
      </c>
      <c r="H3549" s="2" t="s">
        <v>243</v>
      </c>
      <c r="I3549" s="2" t="s">
        <v>53</v>
      </c>
      <c r="J3549" s="2" t="s">
        <v>54</v>
      </c>
      <c r="K3549" s="2" t="s">
        <v>55</v>
      </c>
      <c r="L3549" s="2" t="s">
        <v>51</v>
      </c>
      <c r="M3549" s="2" t="s">
        <v>100</v>
      </c>
      <c r="N3549" s="3">
        <v>1595887.43</v>
      </c>
      <c r="O3549" s="3" t="s">
        <v>57</v>
      </c>
      <c r="P3549" s="4">
        <f>IF(O3549="吨",N3549*1000,IF(O3549="万立方米",N3549*10000,""))</f>
        <v>1595887430.0</v>
      </c>
      <c r="Q3549" s="2" t="s">
        <v>58</v>
      </c>
      <c r="R3549" s="2" t="s">
        <v>59</v>
      </c>
      <c r="S3549" s="2" t="s">
        <v>101</v>
      </c>
      <c r="T3549" s="2" t="s">
        <v>75</v>
      </c>
      <c r="U3549" s="4">
        <f>0.12</f>
        <v>0.12</v>
      </c>
      <c r="V3549" s="2" t="s">
        <v>62</v>
      </c>
      <c r="W3549" s="2" t="s">
        <v>102</v>
      </c>
      <c r="X3549" s="2" t="s">
        <v>64</v>
      </c>
      <c r="Y3549" s="2" t="s">
        <v>65</v>
      </c>
      <c r="Z3549" s="2">
        <v>0</v>
      </c>
      <c r="AA3549" s="2"/>
      <c r="AB3549" s="2"/>
      <c r="AC3549" s="4">
        <f>P3549*U3549/1000000</f>
        <v>191.5064916</v>
      </c>
      <c r="AD3549" s="4">
        <f>AC3549*(1-Z3549/100)</f>
        <v>191.5064916</v>
      </c>
      <c r="AE3549" s="2" t="s">
        <v>66</v>
      </c>
      <c r="AF3549" s="2" t="s">
        <v>67</v>
      </c>
      <c r="AG3549" s="2" t="s">
        <v>68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4277</v>
      </c>
      <c r="B3550" s="2" t="s">
        <v>4269</v>
      </c>
      <c r="C3550" s="2" t="s">
        <v>47</v>
      </c>
      <c r="D3550" s="2" t="s">
        <v>2723</v>
      </c>
      <c r="E3550" s="2" t="s">
        <v>242</v>
      </c>
      <c r="F3550" s="2" t="s">
        <v>50</v>
      </c>
      <c r="G3550" s="2" t="s">
        <v>51</v>
      </c>
      <c r="H3550" s="2" t="s">
        <v>243</v>
      </c>
      <c r="I3550" s="2"/>
      <c r="J3550" s="2"/>
      <c r="K3550" s="2" t="s">
        <v>147</v>
      </c>
      <c r="L3550" s="2" t="s">
        <v>148</v>
      </c>
      <c r="M3550" s="2" t="s">
        <v>104</v>
      </c>
      <c r="N3550" s="3"/>
      <c r="O3550" s="3"/>
      <c r="P3550" s="4">
        <v>1595887430.0</v>
      </c>
      <c r="Q3550" s="2" t="s">
        <v>105</v>
      </c>
      <c r="R3550" s="2" t="s">
        <v>106</v>
      </c>
      <c r="S3550" s="2" t="s">
        <v>107</v>
      </c>
      <c r="T3550" s="2" t="s">
        <v>108</v>
      </c>
      <c r="U3550" s="4">
        <f>0.0</f>
        <v>0.0</v>
      </c>
      <c r="V3550" s="2" t="s">
        <v>109</v>
      </c>
      <c r="W3550" s="2" t="s">
        <v>110</v>
      </c>
      <c r="X3550" s="2"/>
      <c r="Y3550" s="2" t="s">
        <v>65</v>
      </c>
      <c r="Z3550" s="2">
        <v>0</v>
      </c>
      <c r="AA3550" s="2"/>
      <c r="AB3550" s="2"/>
      <c r="AC3550" s="4">
        <f>P3550*U3550/1000000</f>
        <v>0.0</v>
      </c>
      <c r="AD3550" s="4">
        <f>AC3550*(1-Z3550/100)</f>
        <v>0.0</v>
      </c>
      <c r="AE3550" s="2" t="s">
        <v>66</v>
      </c>
      <c r="AF3550" s="2" t="s">
        <v>67</v>
      </c>
      <c r="AG3550" s="2" t="s">
        <v>68</v>
      </c>
      <c r="AH3550" s="2" t="s">
        <v>69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4278</v>
      </c>
      <c r="B3551" s="2" t="s">
        <v>4279</v>
      </c>
      <c r="C3551" s="2" t="s">
        <v>47</v>
      </c>
      <c r="D3551" s="2" t="s">
        <v>2476</v>
      </c>
      <c r="E3551" s="2" t="s">
        <v>731</v>
      </c>
      <c r="F3551" s="2" t="s">
        <v>50</v>
      </c>
      <c r="G3551" s="2" t="s">
        <v>51</v>
      </c>
      <c r="H3551" s="2" t="s">
        <v>138</v>
      </c>
      <c r="I3551" s="2" t="s">
        <v>53</v>
      </c>
      <c r="J3551" s="2" t="s">
        <v>54</v>
      </c>
      <c r="K3551" s="2" t="s">
        <v>55</v>
      </c>
      <c r="L3551" s="2" t="s">
        <v>51</v>
      </c>
      <c r="M3551" s="2" t="s">
        <v>56</v>
      </c>
      <c r="N3551" s="3">
        <v>1246144</v>
      </c>
      <c r="O3551" s="3" t="s">
        <v>57</v>
      </c>
      <c r="P3551" s="4">
        <f>IF(O3551="吨",N3551*1000,IF(O3551="万立方米",N3551*10000,""))</f>
        <v>1246144000.0</v>
      </c>
      <c r="Q3551" s="2" t="s">
        <v>58</v>
      </c>
      <c r="R3551" s="2" t="s">
        <v>59</v>
      </c>
      <c r="S3551" s="2" t="s">
        <v>60</v>
      </c>
      <c r="T3551" s="2" t="s">
        <v>61</v>
      </c>
      <c r="U3551" s="4">
        <f>0.06</f>
        <v>0.06</v>
      </c>
      <c r="V3551" s="2" t="s">
        <v>62</v>
      </c>
      <c r="W3551" s="2" t="s">
        <v>63</v>
      </c>
      <c r="X3551" s="2" t="s">
        <v>64</v>
      </c>
      <c r="Y3551" s="2" t="s">
        <v>65</v>
      </c>
      <c r="Z3551" s="2">
        <v>0</v>
      </c>
      <c r="AA3551" s="2"/>
      <c r="AB3551" s="2"/>
      <c r="AC3551" s="4">
        <f>P3551*U3551/1000000</f>
        <v>74.76864</v>
      </c>
      <c r="AD3551" s="4">
        <f>AC3551*(1-Z3551/100)</f>
        <v>74.76864</v>
      </c>
      <c r="AE3551" s="2" t="s">
        <v>66</v>
      </c>
      <c r="AF3551" s="2" t="s">
        <v>67</v>
      </c>
      <c r="AG3551" s="2" t="s">
        <v>68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4280</v>
      </c>
      <c r="B3552" s="2" t="s">
        <v>4279</v>
      </c>
      <c r="C3552" s="2" t="s">
        <v>47</v>
      </c>
      <c r="D3552" s="2" t="s">
        <v>2476</v>
      </c>
      <c r="E3552" s="2" t="s">
        <v>731</v>
      </c>
      <c r="F3552" s="2" t="s">
        <v>50</v>
      </c>
      <c r="G3552" s="2" t="s">
        <v>51</v>
      </c>
      <c r="H3552" s="2" t="s">
        <v>138</v>
      </c>
      <c r="I3552" s="2" t="s">
        <v>53</v>
      </c>
      <c r="J3552" s="2" t="s">
        <v>54</v>
      </c>
      <c r="K3552" s="2" t="s">
        <v>55</v>
      </c>
      <c r="L3552" s="2" t="s">
        <v>51</v>
      </c>
      <c r="M3552" s="2" t="s">
        <v>73</v>
      </c>
      <c r="N3552" s="3">
        <v>1246144</v>
      </c>
      <c r="O3552" s="3" t="s">
        <v>57</v>
      </c>
      <c r="P3552" s="4">
        <f>IF(O3552="吨",N3552*1000,IF(O3552="万立方米",N3552*10000,""))</f>
        <v>1246144000.0</v>
      </c>
      <c r="Q3552" s="2" t="s">
        <v>58</v>
      </c>
      <c r="R3552" s="2" t="s">
        <v>59</v>
      </c>
      <c r="S3552" s="2" t="s">
        <v>74</v>
      </c>
      <c r="T3552" s="2" t="s">
        <v>75</v>
      </c>
      <c r="U3552" s="4">
        <f>1.5</f>
        <v>1.5</v>
      </c>
      <c r="V3552" s="2" t="s">
        <v>62</v>
      </c>
      <c r="W3552" s="2" t="s">
        <v>76</v>
      </c>
      <c r="X3552" s="2" t="s">
        <v>64</v>
      </c>
      <c r="Y3552" s="2" t="s">
        <v>65</v>
      </c>
      <c r="Z3552" s="2">
        <v>0</v>
      </c>
      <c r="AA3552" s="2"/>
      <c r="AB3552" s="2"/>
      <c r="AC3552" s="4">
        <f>P3552*U3552/1000000</f>
        <v>1869.216</v>
      </c>
      <c r="AD3552" s="4">
        <f>AC3552*(1-Z3552/100)</f>
        <v>1869.216</v>
      </c>
      <c r="AE3552" s="2" t="s">
        <v>66</v>
      </c>
      <c r="AF3552" s="2" t="s">
        <v>67</v>
      </c>
      <c r="AG3552" s="2" t="s">
        <v>68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4281</v>
      </c>
      <c r="B3553" s="2" t="s">
        <v>4279</v>
      </c>
      <c r="C3553" s="2" t="s">
        <v>47</v>
      </c>
      <c r="D3553" s="2" t="s">
        <v>2476</v>
      </c>
      <c r="E3553" s="2" t="s">
        <v>731</v>
      </c>
      <c r="F3553" s="2" t="s">
        <v>50</v>
      </c>
      <c r="G3553" s="2" t="s">
        <v>51</v>
      </c>
      <c r="H3553" s="2" t="s">
        <v>138</v>
      </c>
      <c r="I3553" s="2" t="s">
        <v>53</v>
      </c>
      <c r="J3553" s="2" t="s">
        <v>54</v>
      </c>
      <c r="K3553" s="2" t="s">
        <v>55</v>
      </c>
      <c r="L3553" s="2" t="s">
        <v>51</v>
      </c>
      <c r="M3553" s="2" t="s">
        <v>78</v>
      </c>
      <c r="N3553" s="3">
        <v>1246144</v>
      </c>
      <c r="O3553" s="3" t="s">
        <v>57</v>
      </c>
      <c r="P3553" s="4">
        <f>IF(O3553="吨",N3553*1000,IF(O3553="万立方米",N3553*10000,""))</f>
        <v>1246144000.0</v>
      </c>
      <c r="Q3553" s="2" t="s">
        <v>58</v>
      </c>
      <c r="R3553" s="2" t="s">
        <v>59</v>
      </c>
      <c r="S3553" s="2" t="s">
        <v>79</v>
      </c>
      <c r="T3553" s="2" t="s">
        <v>75</v>
      </c>
      <c r="U3553" s="4">
        <f>6.0</f>
        <v>6.0</v>
      </c>
      <c r="V3553" s="2" t="s">
        <v>62</v>
      </c>
      <c r="W3553" s="2" t="s">
        <v>80</v>
      </c>
      <c r="X3553" s="2" t="s">
        <v>64</v>
      </c>
      <c r="Y3553" s="2" t="s">
        <v>65</v>
      </c>
      <c r="Z3553" s="2">
        <v>0</v>
      </c>
      <c r="AA3553" s="2"/>
      <c r="AB3553" s="2"/>
      <c r="AC3553" s="4">
        <f>P3553*U3553/1000000</f>
        <v>7476.864</v>
      </c>
      <c r="AD3553" s="4">
        <f>AC3553*(1-Z3553/100)</f>
        <v>7476.864</v>
      </c>
      <c r="AE3553" s="2" t="s">
        <v>66</v>
      </c>
      <c r="AF3553" s="2" t="s">
        <v>67</v>
      </c>
      <c r="AG3553" s="2" t="s">
        <v>68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4282</v>
      </c>
      <c r="B3554" s="2" t="s">
        <v>4279</v>
      </c>
      <c r="C3554" s="2" t="s">
        <v>47</v>
      </c>
      <c r="D3554" s="2" t="s">
        <v>2476</v>
      </c>
      <c r="E3554" s="2" t="s">
        <v>731</v>
      </c>
      <c r="F3554" s="2" t="s">
        <v>50</v>
      </c>
      <c r="G3554" s="2" t="s">
        <v>51</v>
      </c>
      <c r="H3554" s="2" t="s">
        <v>138</v>
      </c>
      <c r="I3554" s="2" t="s">
        <v>53</v>
      </c>
      <c r="J3554" s="2" t="s">
        <v>54</v>
      </c>
      <c r="K3554" s="2" t="s">
        <v>55</v>
      </c>
      <c r="L3554" s="2" t="s">
        <v>51</v>
      </c>
      <c r="M3554" s="2" t="s">
        <v>82</v>
      </c>
      <c r="N3554" s="3">
        <v>1246144</v>
      </c>
      <c r="O3554" s="3" t="s">
        <v>57</v>
      </c>
      <c r="P3554" s="4">
        <f>IF(O3554="吨",N3554*1000,IF(O3554="万立方米",N3554*10000,""))</f>
        <v>1246144000.0</v>
      </c>
      <c r="Q3554" s="2" t="s">
        <v>58</v>
      </c>
      <c r="R3554" s="2" t="s">
        <v>59</v>
      </c>
      <c r="S3554" s="2" t="s">
        <v>83</v>
      </c>
      <c r="T3554" s="2" t="s">
        <v>61</v>
      </c>
      <c r="U3554" s="4">
        <f>0.35</f>
        <v>0.35</v>
      </c>
      <c r="V3554" s="2" t="s">
        <v>62</v>
      </c>
      <c r="W3554" s="2" t="s">
        <v>84</v>
      </c>
      <c r="X3554" s="2" t="s">
        <v>64</v>
      </c>
      <c r="Y3554" s="2" t="s">
        <v>65</v>
      </c>
      <c r="Z3554" s="2">
        <v>0</v>
      </c>
      <c r="AA3554" s="2"/>
      <c r="AB3554" s="2"/>
      <c r="AC3554" s="4">
        <f>P3554*U3554/1000000</f>
        <v>436.1504</v>
      </c>
      <c r="AD3554" s="4">
        <f>AC3554*(1-Z3554/100)</f>
        <v>436.1504</v>
      </c>
      <c r="AE3554" s="2" t="s">
        <v>66</v>
      </c>
      <c r="AF3554" s="2" t="s">
        <v>67</v>
      </c>
      <c r="AG3554" s="2" t="s">
        <v>68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4283</v>
      </c>
      <c r="B3555" s="2" t="s">
        <v>4279</v>
      </c>
      <c r="C3555" s="2" t="s">
        <v>47</v>
      </c>
      <c r="D3555" s="2" t="s">
        <v>2476</v>
      </c>
      <c r="E3555" s="2" t="s">
        <v>731</v>
      </c>
      <c r="F3555" s="2" t="s">
        <v>50</v>
      </c>
      <c r="G3555" s="2" t="s">
        <v>51</v>
      </c>
      <c r="H3555" s="2" t="s">
        <v>138</v>
      </c>
      <c r="I3555" s="2" t="s">
        <v>53</v>
      </c>
      <c r="J3555" s="2" t="s">
        <v>54</v>
      </c>
      <c r="K3555" s="2" t="s">
        <v>55</v>
      </c>
      <c r="L3555" s="2" t="s">
        <v>51</v>
      </c>
      <c r="M3555" s="2" t="s">
        <v>86</v>
      </c>
      <c r="N3555" s="3">
        <v>1246144</v>
      </c>
      <c r="O3555" s="3" t="s">
        <v>57</v>
      </c>
      <c r="P3555" s="4">
        <f>IF(O3555="吨",N3555*1000,IF(O3555="万立方米",N3555*10000,""))</f>
        <v>1246144000.0</v>
      </c>
      <c r="Q3555" s="2" t="s">
        <v>58</v>
      </c>
      <c r="R3555" s="2" t="s">
        <v>59</v>
      </c>
      <c r="S3555" s="2" t="s">
        <v>87</v>
      </c>
      <c r="T3555" s="2" t="s">
        <v>88</v>
      </c>
      <c r="U3555" s="4">
        <f>0.75</f>
        <v>0.75</v>
      </c>
      <c r="V3555" s="2" t="s">
        <v>62</v>
      </c>
      <c r="W3555" s="2" t="s">
        <v>89</v>
      </c>
      <c r="X3555" s="2" t="s">
        <v>64</v>
      </c>
      <c r="Y3555" s="2" t="s">
        <v>65</v>
      </c>
      <c r="Z3555" s="2">
        <v>0</v>
      </c>
      <c r="AA3555" s="2"/>
      <c r="AB3555" s="2"/>
      <c r="AC3555" s="4">
        <f>P3555*U3555/1000000</f>
        <v>934.608</v>
      </c>
      <c r="AD3555" s="4">
        <f>AC3556*(1-AA3555/100)+(AC3555-AC3556)*(1-AB3555/100)</f>
        <v>934.608</v>
      </c>
      <c r="AE3555" s="2" t="s">
        <v>66</v>
      </c>
      <c r="AF3555" s="2" t="s">
        <v>67</v>
      </c>
      <c r="AG3555" s="2" t="s">
        <v>68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4284</v>
      </c>
      <c r="B3556" s="2" t="s">
        <v>4279</v>
      </c>
      <c r="C3556" s="2" t="s">
        <v>47</v>
      </c>
      <c r="D3556" s="2" t="s">
        <v>2476</v>
      </c>
      <c r="E3556" s="2" t="s">
        <v>731</v>
      </c>
      <c r="F3556" s="2" t="s">
        <v>50</v>
      </c>
      <c r="G3556" s="2" t="s">
        <v>51</v>
      </c>
      <c r="H3556" s="2" t="s">
        <v>138</v>
      </c>
      <c r="I3556" s="2" t="s">
        <v>53</v>
      </c>
      <c r="J3556" s="2" t="s">
        <v>54</v>
      </c>
      <c r="K3556" s="2" t="s">
        <v>55</v>
      </c>
      <c r="L3556" s="2" t="s">
        <v>51</v>
      </c>
      <c r="M3556" s="2" t="s">
        <v>91</v>
      </c>
      <c r="N3556" s="3">
        <v>1246144</v>
      </c>
      <c r="O3556" s="3" t="s">
        <v>57</v>
      </c>
      <c r="P3556" s="4">
        <f>IF(O3556="吨",N3556*1000,IF(O3556="万立方米",N3556*10000,""))</f>
        <v>1246144000.0</v>
      </c>
      <c r="Q3556" s="2" t="s">
        <v>58</v>
      </c>
      <c r="R3556" s="2" t="s">
        <v>59</v>
      </c>
      <c r="S3556" s="2" t="s">
        <v>92</v>
      </c>
      <c r="T3556" s="2" t="s">
        <v>88</v>
      </c>
      <c r="U3556" s="4">
        <f>0.75</f>
        <v>0.75</v>
      </c>
      <c r="V3556" s="2" t="s">
        <v>62</v>
      </c>
      <c r="W3556" s="2" t="s">
        <v>93</v>
      </c>
      <c r="X3556" s="2" t="s">
        <v>64</v>
      </c>
      <c r="Y3556" s="2" t="s">
        <v>65</v>
      </c>
      <c r="Z3556" s="2">
        <v>0</v>
      </c>
      <c r="AA3556" s="2"/>
      <c r="AB3556" s="2"/>
      <c r="AC3556" s="4">
        <f>P3556*U3556/1000000</f>
        <v>934.608</v>
      </c>
      <c r="AD3556" s="4">
        <f>AC3556*(1-Z3556/100)</f>
        <v>934.608</v>
      </c>
      <c r="AE3556" s="2" t="s">
        <v>66</v>
      </c>
      <c r="AF3556" s="2" t="s">
        <v>67</v>
      </c>
      <c r="AG3556" s="2" t="s">
        <v>68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4285</v>
      </c>
      <c r="B3557" s="2" t="s">
        <v>4279</v>
      </c>
      <c r="C3557" s="2" t="s">
        <v>47</v>
      </c>
      <c r="D3557" s="2" t="s">
        <v>2476</v>
      </c>
      <c r="E3557" s="2" t="s">
        <v>731</v>
      </c>
      <c r="F3557" s="2" t="s">
        <v>50</v>
      </c>
      <c r="G3557" s="2" t="s">
        <v>51</v>
      </c>
      <c r="H3557" s="2" t="s">
        <v>138</v>
      </c>
      <c r="I3557" s="2" t="s">
        <v>53</v>
      </c>
      <c r="J3557" s="2" t="s">
        <v>54</v>
      </c>
      <c r="K3557" s="2" t="s">
        <v>55</v>
      </c>
      <c r="L3557" s="2" t="s">
        <v>51</v>
      </c>
      <c r="M3557" s="2" t="s">
        <v>95</v>
      </c>
      <c r="N3557" s="3">
        <v>1246144</v>
      </c>
      <c r="O3557" s="3" t="s">
        <v>57</v>
      </c>
      <c r="P3557" s="4">
        <f>IF(O3557="吨",N3557*1000,IF(O3557="万立方米",N3557*10000,""))</f>
        <v>1246144000.0</v>
      </c>
      <c r="Q3557" s="2" t="s">
        <v>58</v>
      </c>
      <c r="R3557" s="2" t="s">
        <v>59</v>
      </c>
      <c r="S3557" s="2" t="s">
        <v>96</v>
      </c>
      <c r="T3557" s="2" t="s">
        <v>97</v>
      </c>
      <c r="U3557" s="4">
        <f>1.7</f>
        <v>1.7</v>
      </c>
      <c r="V3557" s="2" t="s">
        <v>62</v>
      </c>
      <c r="W3557" s="2" t="s">
        <v>98</v>
      </c>
      <c r="X3557" s="2" t="s">
        <v>64</v>
      </c>
      <c r="Y3557" s="2" t="s">
        <v>65</v>
      </c>
      <c r="Z3557" s="2">
        <v>0</v>
      </c>
      <c r="AA3557" s="2"/>
      <c r="AB3557" s="2"/>
      <c r="AC3557" s="4">
        <f>P3557*U3557/1000000</f>
        <v>2118.4448</v>
      </c>
      <c r="AD3557" s="4">
        <f>AC3557*(1-Z3557/100)</f>
        <v>2118.4448</v>
      </c>
      <c r="AE3557" s="2" t="s">
        <v>66</v>
      </c>
      <c r="AF3557" s="2" t="s">
        <v>67</v>
      </c>
      <c r="AG3557" s="2" t="s">
        <v>68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4286</v>
      </c>
      <c r="B3558" s="2" t="s">
        <v>4279</v>
      </c>
      <c r="C3558" s="2" t="s">
        <v>47</v>
      </c>
      <c r="D3558" s="2" t="s">
        <v>2476</v>
      </c>
      <c r="E3558" s="2" t="s">
        <v>731</v>
      </c>
      <c r="F3558" s="2" t="s">
        <v>50</v>
      </c>
      <c r="G3558" s="2" t="s">
        <v>51</v>
      </c>
      <c r="H3558" s="2" t="s">
        <v>138</v>
      </c>
      <c r="I3558" s="2" t="s">
        <v>53</v>
      </c>
      <c r="J3558" s="2" t="s">
        <v>54</v>
      </c>
      <c r="K3558" s="2" t="s">
        <v>55</v>
      </c>
      <c r="L3558" s="2" t="s">
        <v>51</v>
      </c>
      <c r="M3558" s="2" t="s">
        <v>100</v>
      </c>
      <c r="N3558" s="3">
        <v>1246144</v>
      </c>
      <c r="O3558" s="3" t="s">
        <v>57</v>
      </c>
      <c r="P3558" s="4">
        <f>IF(O3558="吨",N3558*1000,IF(O3558="万立方米",N3558*10000,""))</f>
        <v>1246144000.0</v>
      </c>
      <c r="Q3558" s="2" t="s">
        <v>58</v>
      </c>
      <c r="R3558" s="2" t="s">
        <v>59</v>
      </c>
      <c r="S3558" s="2" t="s">
        <v>101</v>
      </c>
      <c r="T3558" s="2" t="s">
        <v>75</v>
      </c>
      <c r="U3558" s="4">
        <f>0.12</f>
        <v>0.12</v>
      </c>
      <c r="V3558" s="2" t="s">
        <v>62</v>
      </c>
      <c r="W3558" s="2" t="s">
        <v>102</v>
      </c>
      <c r="X3558" s="2" t="s">
        <v>64</v>
      </c>
      <c r="Y3558" s="2" t="s">
        <v>65</v>
      </c>
      <c r="Z3558" s="2">
        <v>0</v>
      </c>
      <c r="AA3558" s="2"/>
      <c r="AB3558" s="2"/>
      <c r="AC3558" s="4">
        <f>P3558*U3558/1000000</f>
        <v>149.53728</v>
      </c>
      <c r="AD3558" s="4">
        <f>AC3558*(1-Z3558/100)</f>
        <v>149.53728</v>
      </c>
      <c r="AE3558" s="2" t="s">
        <v>66</v>
      </c>
      <c r="AF3558" s="2" t="s">
        <v>67</v>
      </c>
      <c r="AG3558" s="2" t="s">
        <v>68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4287</v>
      </c>
      <c r="B3559" s="2" t="s">
        <v>4279</v>
      </c>
      <c r="C3559" s="2" t="s">
        <v>47</v>
      </c>
      <c r="D3559" s="2" t="s">
        <v>2476</v>
      </c>
      <c r="E3559" s="2" t="s">
        <v>731</v>
      </c>
      <c r="F3559" s="2" t="s">
        <v>50</v>
      </c>
      <c r="G3559" s="2" t="s">
        <v>51</v>
      </c>
      <c r="H3559" s="2" t="s">
        <v>138</v>
      </c>
      <c r="I3559" s="2"/>
      <c r="J3559" s="2"/>
      <c r="K3559" s="2" t="s">
        <v>147</v>
      </c>
      <c r="L3559" s="2" t="s">
        <v>148</v>
      </c>
      <c r="M3559" s="2" t="s">
        <v>104</v>
      </c>
      <c r="N3559" s="3"/>
      <c r="O3559" s="3"/>
      <c r="P3559" s="4">
        <v>1246144000.0</v>
      </c>
      <c r="Q3559" s="2" t="s">
        <v>105</v>
      </c>
      <c r="R3559" s="2" t="s">
        <v>106</v>
      </c>
      <c r="S3559" s="2" t="s">
        <v>107</v>
      </c>
      <c r="T3559" s="2" t="s">
        <v>108</v>
      </c>
      <c r="U3559" s="4">
        <f>0.0</f>
        <v>0.0</v>
      </c>
      <c r="V3559" s="2" t="s">
        <v>109</v>
      </c>
      <c r="W3559" s="2" t="s">
        <v>110</v>
      </c>
      <c r="X3559" s="2"/>
      <c r="Y3559" s="2" t="s">
        <v>65</v>
      </c>
      <c r="Z3559" s="2">
        <v>0</v>
      </c>
      <c r="AA3559" s="2"/>
      <c r="AB3559" s="2"/>
      <c r="AC3559" s="4">
        <f>P3559*U3559/1000000</f>
        <v>0.0</v>
      </c>
      <c r="AD3559" s="4">
        <f>AC3559*(1-Z3559/100)</f>
        <v>0.0</v>
      </c>
      <c r="AE3559" s="2" t="s">
        <v>66</v>
      </c>
      <c r="AF3559" s="2" t="s">
        <v>67</v>
      </c>
      <c r="AG3559" s="2" t="s">
        <v>68</v>
      </c>
      <c r="AH3559" s="2" t="s">
        <v>69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4288</v>
      </c>
      <c r="B3560" s="2" t="s">
        <v>4289</v>
      </c>
      <c r="C3560" s="2" t="s">
        <v>47</v>
      </c>
      <c r="D3560" s="2" t="s">
        <v>4073</v>
      </c>
      <c r="E3560" s="2" t="s">
        <v>744</v>
      </c>
      <c r="F3560" s="2" t="s">
        <v>178</v>
      </c>
      <c r="G3560" s="2" t="s">
        <v>179</v>
      </c>
      <c r="H3560" s="2" t="s">
        <v>138</v>
      </c>
      <c r="I3560" s="2" t="s">
        <v>53</v>
      </c>
      <c r="J3560" s="2" t="s">
        <v>180</v>
      </c>
      <c r="K3560" s="2" t="s">
        <v>180</v>
      </c>
      <c r="L3560" s="2" t="s">
        <v>181</v>
      </c>
      <c r="M3560" s="2" t="s">
        <v>56</v>
      </c>
      <c r="N3560" s="3">
        <v>11537.86</v>
      </c>
      <c r="O3560" s="3" t="s">
        <v>182</v>
      </c>
      <c r="P3560" s="4">
        <f>IF(O3560="吨",N3560*1000,IF(O3560="万立方米",N3560*10000,""))</f>
        <v>115378600.0</v>
      </c>
      <c r="Q3560" s="2" t="s">
        <v>183</v>
      </c>
      <c r="R3560" s="2" t="s">
        <v>184</v>
      </c>
      <c r="S3560" s="2" t="s">
        <v>185</v>
      </c>
      <c r="T3560" s="2" t="s">
        <v>75</v>
      </c>
      <c r="U3560" s="4">
        <f>0.001</f>
        <v>0.001</v>
      </c>
      <c r="V3560" s="2" t="s">
        <v>186</v>
      </c>
      <c r="W3560" s="2" t="s">
        <v>187</v>
      </c>
      <c r="X3560" s="2" t="s">
        <v>64</v>
      </c>
      <c r="Y3560" s="2" t="s">
        <v>65</v>
      </c>
      <c r="Z3560" s="2">
        <v>0</v>
      </c>
      <c r="AA3560" s="2"/>
      <c r="AB3560" s="2"/>
      <c r="AC3560" s="4">
        <f>P3560*U3560/1000000</f>
        <v>0.11537860000000001</v>
      </c>
      <c r="AD3560" s="4">
        <f>AC3560*(1-Z3560/100)</f>
        <v>0.11537860000000001</v>
      </c>
      <c r="AE3560" s="2" t="s">
        <v>66</v>
      </c>
      <c r="AF3560" s="2" t="s">
        <v>67</v>
      </c>
      <c r="AG3560" s="2"/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4290</v>
      </c>
      <c r="B3561" s="2" t="s">
        <v>4289</v>
      </c>
      <c r="C3561" s="2" t="s">
        <v>47</v>
      </c>
      <c r="D3561" s="2" t="s">
        <v>4073</v>
      </c>
      <c r="E3561" s="2" t="s">
        <v>744</v>
      </c>
      <c r="F3561" s="2" t="s">
        <v>178</v>
      </c>
      <c r="G3561" s="2" t="s">
        <v>179</v>
      </c>
      <c r="H3561" s="2" t="s">
        <v>138</v>
      </c>
      <c r="I3561" s="2" t="s">
        <v>53</v>
      </c>
      <c r="J3561" s="2" t="s">
        <v>180</v>
      </c>
      <c r="K3561" s="2" t="s">
        <v>180</v>
      </c>
      <c r="L3561" s="2" t="s">
        <v>181</v>
      </c>
      <c r="M3561" s="2" t="s">
        <v>73</v>
      </c>
      <c r="N3561" s="3">
        <v>11537.86</v>
      </c>
      <c r="O3561" s="3" t="s">
        <v>182</v>
      </c>
      <c r="P3561" s="4">
        <f>IF(O3561="吨",N3561*1000,IF(O3561="万立方米",N3561*10000,""))</f>
        <v>115378600.0</v>
      </c>
      <c r="Q3561" s="2" t="s">
        <v>183</v>
      </c>
      <c r="R3561" s="2" t="s">
        <v>184</v>
      </c>
      <c r="S3561" s="2" t="s">
        <v>189</v>
      </c>
      <c r="T3561" s="2" t="s">
        <v>75</v>
      </c>
      <c r="U3561" s="4">
        <f>0.35</f>
        <v>0.35</v>
      </c>
      <c r="V3561" s="2" t="s">
        <v>186</v>
      </c>
      <c r="W3561" s="2" t="s">
        <v>190</v>
      </c>
      <c r="X3561" s="2" t="s">
        <v>64</v>
      </c>
      <c r="Y3561" s="2" t="s">
        <v>65</v>
      </c>
      <c r="Z3561" s="2">
        <v>0</v>
      </c>
      <c r="AA3561" s="2"/>
      <c r="AB3561" s="2"/>
      <c r="AC3561" s="4">
        <f>P3561*U3561/1000000</f>
        <v>40.38251</v>
      </c>
      <c r="AD3561" s="4">
        <f>AC3561*(1-Z3561/100)</f>
        <v>40.38251</v>
      </c>
      <c r="AE3561" s="2" t="s">
        <v>66</v>
      </c>
      <c r="AF3561" s="2" t="s">
        <v>67</v>
      </c>
      <c r="AG3561" s="2"/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4291</v>
      </c>
      <c r="B3562" s="2" t="s">
        <v>4289</v>
      </c>
      <c r="C3562" s="2" t="s">
        <v>47</v>
      </c>
      <c r="D3562" s="2" t="s">
        <v>4073</v>
      </c>
      <c r="E3562" s="2" t="s">
        <v>744</v>
      </c>
      <c r="F3562" s="2" t="s">
        <v>178</v>
      </c>
      <c r="G3562" s="2" t="s">
        <v>179</v>
      </c>
      <c r="H3562" s="2" t="s">
        <v>138</v>
      </c>
      <c r="I3562" s="2" t="s">
        <v>53</v>
      </c>
      <c r="J3562" s="2" t="s">
        <v>180</v>
      </c>
      <c r="K3562" s="2" t="s">
        <v>180</v>
      </c>
      <c r="L3562" s="2" t="s">
        <v>181</v>
      </c>
      <c r="M3562" s="2" t="s">
        <v>78</v>
      </c>
      <c r="N3562" s="3">
        <v>11537.86</v>
      </c>
      <c r="O3562" s="3" t="s">
        <v>182</v>
      </c>
      <c r="P3562" s="4">
        <f>IF(O3562="吨",N3562*1000,IF(O3562="万立方米",N3562*10000,""))</f>
        <v>115378600.0</v>
      </c>
      <c r="Q3562" s="2" t="s">
        <v>183</v>
      </c>
      <c r="R3562" s="2" t="s">
        <v>184</v>
      </c>
      <c r="S3562" s="2" t="s">
        <v>192</v>
      </c>
      <c r="T3562" s="2" t="s">
        <v>75</v>
      </c>
      <c r="U3562" s="4">
        <f>1.2</f>
        <v>1.2</v>
      </c>
      <c r="V3562" s="2" t="s">
        <v>186</v>
      </c>
      <c r="W3562" s="2" t="s">
        <v>193</v>
      </c>
      <c r="X3562" s="2" t="s">
        <v>64</v>
      </c>
      <c r="Y3562" s="2" t="s">
        <v>65</v>
      </c>
      <c r="Z3562" s="2">
        <v>0</v>
      </c>
      <c r="AA3562" s="2"/>
      <c r="AB3562" s="2"/>
      <c r="AC3562" s="4">
        <f>P3562*U3562/1000000</f>
        <v>138.45432</v>
      </c>
      <c r="AD3562" s="4">
        <f>AC3562*(1-Z3562/100)</f>
        <v>138.45432</v>
      </c>
      <c r="AE3562" s="2" t="s">
        <v>66</v>
      </c>
      <c r="AF3562" s="2" t="s">
        <v>67</v>
      </c>
      <c r="AG3562" s="2"/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4292</v>
      </c>
      <c r="B3563" s="2" t="s">
        <v>4289</v>
      </c>
      <c r="C3563" s="2" t="s">
        <v>47</v>
      </c>
      <c r="D3563" s="2" t="s">
        <v>4073</v>
      </c>
      <c r="E3563" s="2" t="s">
        <v>744</v>
      </c>
      <c r="F3563" s="2" t="s">
        <v>178</v>
      </c>
      <c r="G3563" s="2" t="s">
        <v>179</v>
      </c>
      <c r="H3563" s="2" t="s">
        <v>138</v>
      </c>
      <c r="I3563" s="2" t="s">
        <v>53</v>
      </c>
      <c r="J3563" s="2" t="s">
        <v>180</v>
      </c>
      <c r="K3563" s="2" t="s">
        <v>180</v>
      </c>
      <c r="L3563" s="2" t="s">
        <v>181</v>
      </c>
      <c r="M3563" s="2" t="s">
        <v>82</v>
      </c>
      <c r="N3563" s="3">
        <v>11537.86</v>
      </c>
      <c r="O3563" s="3" t="s">
        <v>182</v>
      </c>
      <c r="P3563" s="4">
        <f>IF(O3563="吨",N3563*1000,IF(O3563="万立方米",N3563*10000,""))</f>
        <v>115378600.0</v>
      </c>
      <c r="Q3563" s="2" t="s">
        <v>183</v>
      </c>
      <c r="R3563" s="2" t="s">
        <v>184</v>
      </c>
      <c r="S3563" s="2" t="s">
        <v>195</v>
      </c>
      <c r="T3563" s="2" t="s">
        <v>75</v>
      </c>
      <c r="U3563" s="4">
        <f>0.002</f>
        <v>0.002</v>
      </c>
      <c r="V3563" s="2" t="s">
        <v>186</v>
      </c>
      <c r="W3563" s="2" t="s">
        <v>196</v>
      </c>
      <c r="X3563" s="2" t="s">
        <v>64</v>
      </c>
      <c r="Y3563" s="2" t="s">
        <v>65</v>
      </c>
      <c r="Z3563" s="2">
        <v>0</v>
      </c>
      <c r="AA3563" s="2"/>
      <c r="AB3563" s="2"/>
      <c r="AC3563" s="4">
        <f>P3563*U3563/1000000</f>
        <v>0.23075720000000002</v>
      </c>
      <c r="AD3563" s="4">
        <f>AC3563*(1-Z3563/100)</f>
        <v>0.23075720000000002</v>
      </c>
      <c r="AE3563" s="2" t="s">
        <v>66</v>
      </c>
      <c r="AF3563" s="2" t="s">
        <v>67</v>
      </c>
      <c r="AG3563" s="2"/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4293</v>
      </c>
      <c r="B3564" s="2" t="s">
        <v>4289</v>
      </c>
      <c r="C3564" s="2" t="s">
        <v>47</v>
      </c>
      <c r="D3564" s="2" t="s">
        <v>4073</v>
      </c>
      <c r="E3564" s="2" t="s">
        <v>744</v>
      </c>
      <c r="F3564" s="2" t="s">
        <v>178</v>
      </c>
      <c r="G3564" s="2" t="s">
        <v>179</v>
      </c>
      <c r="H3564" s="2" t="s">
        <v>138</v>
      </c>
      <c r="I3564" s="2" t="s">
        <v>53</v>
      </c>
      <c r="J3564" s="2" t="s">
        <v>180</v>
      </c>
      <c r="K3564" s="2" t="s">
        <v>180</v>
      </c>
      <c r="L3564" s="2" t="s">
        <v>181</v>
      </c>
      <c r="M3564" s="2" t="s">
        <v>86</v>
      </c>
      <c r="N3564" s="3">
        <v>11537.86</v>
      </c>
      <c r="O3564" s="3" t="s">
        <v>182</v>
      </c>
      <c r="P3564" s="4">
        <f>IF(O3564="吨",N3564*1000,IF(O3564="万立方米",N3564*10000,""))</f>
        <v>115378600.0</v>
      </c>
      <c r="Q3564" s="2" t="s">
        <v>183</v>
      </c>
      <c r="R3564" s="2" t="s">
        <v>184</v>
      </c>
      <c r="S3564" s="2" t="s">
        <v>198</v>
      </c>
      <c r="T3564" s="2" t="s">
        <v>75</v>
      </c>
      <c r="U3564" s="4">
        <f>0.01</f>
        <v>0.01</v>
      </c>
      <c r="V3564" s="2" t="s">
        <v>186</v>
      </c>
      <c r="W3564" s="2" t="s">
        <v>199</v>
      </c>
      <c r="X3564" s="2" t="s">
        <v>64</v>
      </c>
      <c r="Y3564" s="2" t="s">
        <v>65</v>
      </c>
      <c r="Z3564" s="2">
        <v>0</v>
      </c>
      <c r="AA3564" s="2"/>
      <c r="AB3564" s="2"/>
      <c r="AC3564" s="4">
        <f>P3564*U3564/1000000</f>
        <v>1.153786</v>
      </c>
      <c r="AD3564" s="4">
        <f>AC3565*(1-AA3564/100)+(AC3564-AC3565)*(1-AB3564/100)</f>
        <v>1.153786</v>
      </c>
      <c r="AE3564" s="2" t="s">
        <v>66</v>
      </c>
      <c r="AF3564" s="2" t="s">
        <v>67</v>
      </c>
      <c r="AG3564" s="2"/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4294</v>
      </c>
      <c r="B3565" s="2" t="s">
        <v>4289</v>
      </c>
      <c r="C3565" s="2" t="s">
        <v>47</v>
      </c>
      <c r="D3565" s="2" t="s">
        <v>4073</v>
      </c>
      <c r="E3565" s="2" t="s">
        <v>744</v>
      </c>
      <c r="F3565" s="2" t="s">
        <v>178</v>
      </c>
      <c r="G3565" s="2" t="s">
        <v>179</v>
      </c>
      <c r="H3565" s="2" t="s">
        <v>138</v>
      </c>
      <c r="I3565" s="2" t="s">
        <v>53</v>
      </c>
      <c r="J3565" s="2" t="s">
        <v>180</v>
      </c>
      <c r="K3565" s="2" t="s">
        <v>180</v>
      </c>
      <c r="L3565" s="2" t="s">
        <v>181</v>
      </c>
      <c r="M3565" s="2" t="s">
        <v>91</v>
      </c>
      <c r="N3565" s="3">
        <v>11537.86</v>
      </c>
      <c r="O3565" s="3" t="s">
        <v>182</v>
      </c>
      <c r="P3565" s="4">
        <f>IF(O3565="吨",N3565*1000,IF(O3565="万立方米",N3565*10000,""))</f>
        <v>115378600.0</v>
      </c>
      <c r="Q3565" s="2" t="s">
        <v>183</v>
      </c>
      <c r="R3565" s="2" t="s">
        <v>184</v>
      </c>
      <c r="S3565" s="2" t="s">
        <v>201</v>
      </c>
      <c r="T3565" s="2" t="s">
        <v>75</v>
      </c>
      <c r="U3565" s="4">
        <f>0.005</f>
        <v>0.005</v>
      </c>
      <c r="V3565" s="2" t="s">
        <v>186</v>
      </c>
      <c r="W3565" s="2" t="s">
        <v>202</v>
      </c>
      <c r="X3565" s="2" t="s">
        <v>64</v>
      </c>
      <c r="Y3565" s="2" t="s">
        <v>65</v>
      </c>
      <c r="Z3565" s="2">
        <v>0</v>
      </c>
      <c r="AA3565" s="2"/>
      <c r="AB3565" s="2"/>
      <c r="AC3565" s="4">
        <f>P3565*U3565/1000000</f>
        <v>0.576893</v>
      </c>
      <c r="AD3565" s="4">
        <f>AC3565*(1-Z3565/100)</f>
        <v>0.576893</v>
      </c>
      <c r="AE3565" s="2" t="s">
        <v>66</v>
      </c>
      <c r="AF3565" s="2" t="s">
        <v>67</v>
      </c>
      <c r="AG3565" s="2"/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4295</v>
      </c>
      <c r="B3566" s="2" t="s">
        <v>4289</v>
      </c>
      <c r="C3566" s="2" t="s">
        <v>47</v>
      </c>
      <c r="D3566" s="2" t="s">
        <v>4073</v>
      </c>
      <c r="E3566" s="2" t="s">
        <v>744</v>
      </c>
      <c r="F3566" s="2" t="s">
        <v>178</v>
      </c>
      <c r="G3566" s="2" t="s">
        <v>179</v>
      </c>
      <c r="H3566" s="2" t="s">
        <v>138</v>
      </c>
      <c r="I3566" s="2" t="s">
        <v>53</v>
      </c>
      <c r="J3566" s="2" t="s">
        <v>180</v>
      </c>
      <c r="K3566" s="2" t="s">
        <v>180</v>
      </c>
      <c r="L3566" s="2" t="s">
        <v>181</v>
      </c>
      <c r="M3566" s="2" t="s">
        <v>95</v>
      </c>
      <c r="N3566" s="3">
        <v>11537.86</v>
      </c>
      <c r="O3566" s="3" t="s">
        <v>182</v>
      </c>
      <c r="P3566" s="4">
        <f>IF(O3566="吨",N3566*1000,IF(O3566="万立方米",N3566*10000,""))</f>
        <v>115378600.0</v>
      </c>
      <c r="Q3566" s="2" t="s">
        <v>183</v>
      </c>
      <c r="R3566" s="2" t="s">
        <v>184</v>
      </c>
      <c r="S3566" s="2" t="s">
        <v>204</v>
      </c>
      <c r="T3566" s="2" t="s">
        <v>75</v>
      </c>
      <c r="U3566" s="4">
        <f>0.005</f>
        <v>0.005</v>
      </c>
      <c r="V3566" s="2" t="s">
        <v>186</v>
      </c>
      <c r="W3566" s="2" t="s">
        <v>205</v>
      </c>
      <c r="X3566" s="2" t="s">
        <v>64</v>
      </c>
      <c r="Y3566" s="2" t="s">
        <v>65</v>
      </c>
      <c r="Z3566" s="2">
        <v>0</v>
      </c>
      <c r="AA3566" s="2"/>
      <c r="AB3566" s="2"/>
      <c r="AC3566" s="4">
        <f>P3566*U3566/1000000</f>
        <v>0.576893</v>
      </c>
      <c r="AD3566" s="4">
        <f>AC3566*(1-Z3566/100)</f>
        <v>0.576893</v>
      </c>
      <c r="AE3566" s="2" t="s">
        <v>66</v>
      </c>
      <c r="AF3566" s="2" t="s">
        <v>67</v>
      </c>
      <c r="AG3566" s="2"/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4296</v>
      </c>
      <c r="B3567" s="2" t="s">
        <v>4289</v>
      </c>
      <c r="C3567" s="2" t="s">
        <v>47</v>
      </c>
      <c r="D3567" s="2" t="s">
        <v>4073</v>
      </c>
      <c r="E3567" s="2" t="s">
        <v>744</v>
      </c>
      <c r="F3567" s="2" t="s">
        <v>178</v>
      </c>
      <c r="G3567" s="2" t="s">
        <v>179</v>
      </c>
      <c r="H3567" s="2" t="s">
        <v>138</v>
      </c>
      <c r="I3567" s="2" t="s">
        <v>53</v>
      </c>
      <c r="J3567" s="2" t="s">
        <v>180</v>
      </c>
      <c r="K3567" s="2" t="s">
        <v>180</v>
      </c>
      <c r="L3567" s="2" t="s">
        <v>181</v>
      </c>
      <c r="M3567" s="2" t="s">
        <v>100</v>
      </c>
      <c r="N3567" s="3">
        <v>11537.86</v>
      </c>
      <c r="O3567" s="3" t="s">
        <v>182</v>
      </c>
      <c r="P3567" s="4">
        <f>IF(O3567="吨",N3567*1000,IF(O3567="万立方米",N3567*10000,""))</f>
        <v>115378600.0</v>
      </c>
      <c r="Q3567" s="2" t="s">
        <v>183</v>
      </c>
      <c r="R3567" s="2" t="s">
        <v>184</v>
      </c>
      <c r="S3567" s="2" t="s">
        <v>207</v>
      </c>
      <c r="T3567" s="2" t="s">
        <v>75</v>
      </c>
      <c r="U3567" s="4">
        <f>0.02</f>
        <v>0.02</v>
      </c>
      <c r="V3567" s="2" t="s">
        <v>186</v>
      </c>
      <c r="W3567" s="2" t="s">
        <v>208</v>
      </c>
      <c r="X3567" s="2" t="s">
        <v>64</v>
      </c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/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4297</v>
      </c>
      <c r="B3568" s="2" t="s">
        <v>4289</v>
      </c>
      <c r="C3568" s="2" t="s">
        <v>47</v>
      </c>
      <c r="D3568" s="2" t="s">
        <v>4073</v>
      </c>
      <c r="E3568" s="2" t="s">
        <v>744</v>
      </c>
      <c r="F3568" s="2" t="s">
        <v>178</v>
      </c>
      <c r="G3568" s="2" t="s">
        <v>179</v>
      </c>
      <c r="H3568" s="2" t="s">
        <v>138</v>
      </c>
      <c r="I3568" s="2"/>
      <c r="J3568" s="2"/>
      <c r="K3568" s="2"/>
      <c r="L3568" s="2"/>
      <c r="M3568" s="2" t="s">
        <v>104</v>
      </c>
      <c r="N3568" s="3"/>
      <c r="O3568" s="3"/>
      <c r="P3568" s="4">
        <v>0.0</v>
      </c>
      <c r="Q3568" s="2" t="s">
        <v>105</v>
      </c>
      <c r="R3568" s="2" t="s">
        <v>106</v>
      </c>
      <c r="S3568" s="2" t="s">
        <v>107</v>
      </c>
      <c r="T3568" s="2" t="s">
        <v>108</v>
      </c>
      <c r="U3568" s="4">
        <f>0.0</f>
        <v>0.0</v>
      </c>
      <c r="V3568" s="2" t="s">
        <v>109</v>
      </c>
      <c r="W3568" s="2" t="s">
        <v>110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134</v>
      </c>
      <c r="AH3568" s="2" t="s">
        <v>69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4298</v>
      </c>
      <c r="B3569" s="2" t="s">
        <v>4299</v>
      </c>
      <c r="C3569" s="2" t="s">
        <v>47</v>
      </c>
      <c r="D3569" s="2" t="s">
        <v>1134</v>
      </c>
      <c r="E3569" s="2" t="s">
        <v>227</v>
      </c>
      <c r="F3569" s="2" t="s">
        <v>228</v>
      </c>
      <c r="G3569" s="2" t="s">
        <v>117</v>
      </c>
      <c r="H3569" s="2" t="s">
        <v>732</v>
      </c>
      <c r="I3569" s="2" t="s">
        <v>53</v>
      </c>
      <c r="J3569" s="2" t="s">
        <v>533</v>
      </c>
      <c r="K3569" s="2" t="s">
        <v>533</v>
      </c>
      <c r="L3569" s="2" t="s">
        <v>119</v>
      </c>
      <c r="M3569" s="2" t="s">
        <v>56</v>
      </c>
      <c r="N3569" s="3">
        <v>2606.9</v>
      </c>
      <c r="O3569" s="3" t="s">
        <v>120</v>
      </c>
      <c r="P3569" s="2"/>
      <c r="Q3569" s="2"/>
      <c r="R3569" s="2" t="s">
        <v>121</v>
      </c>
      <c r="S3569" s="2"/>
      <c r="T3569" s="2" t="s">
        <v>108</v>
      </c>
      <c r="U3569" s="2"/>
      <c r="V3569" s="2"/>
      <c r="W3569" s="2" t="s">
        <v>122</v>
      </c>
      <c r="X3569" s="2" t="s">
        <v>64</v>
      </c>
      <c r="Y3569" s="2" t="s">
        <v>65</v>
      </c>
      <c r="Z3569" s="2">
        <v>0</v>
      </c>
      <c r="AA3569" s="2"/>
      <c r="AB3569" s="2"/>
      <c r="AC3569" s="2"/>
      <c r="AD3569" s="2"/>
      <c r="AE3569" s="2" t="s">
        <v>123</v>
      </c>
      <c r="AF3569" s="2" t="s">
        <v>124</v>
      </c>
      <c r="AG3569" s="2" t="s">
        <v>125</v>
      </c>
      <c r="AH3569" s="2" t="s">
        <v>69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4300</v>
      </c>
      <c r="B3570" s="2" t="s">
        <v>4299</v>
      </c>
      <c r="C3570" s="2" t="s">
        <v>47</v>
      </c>
      <c r="D3570" s="2" t="s">
        <v>1134</v>
      </c>
      <c r="E3570" s="2" t="s">
        <v>227</v>
      </c>
      <c r="F3570" s="2" t="s">
        <v>228</v>
      </c>
      <c r="G3570" s="2" t="s">
        <v>117</v>
      </c>
      <c r="H3570" s="2" t="s">
        <v>732</v>
      </c>
      <c r="I3570" s="2" t="s">
        <v>53</v>
      </c>
      <c r="J3570" s="2" t="s">
        <v>533</v>
      </c>
      <c r="K3570" s="2" t="s">
        <v>533</v>
      </c>
      <c r="L3570" s="2" t="s">
        <v>119</v>
      </c>
      <c r="M3570" s="2" t="s">
        <v>73</v>
      </c>
      <c r="N3570" s="3">
        <v>2606.9</v>
      </c>
      <c r="O3570" s="3" t="s">
        <v>120</v>
      </c>
      <c r="P3570" s="2"/>
      <c r="Q3570" s="2"/>
      <c r="R3570" s="2" t="s">
        <v>121</v>
      </c>
      <c r="S3570" s="2"/>
      <c r="T3570" s="2" t="s">
        <v>108</v>
      </c>
      <c r="U3570" s="2"/>
      <c r="V3570" s="2"/>
      <c r="W3570" s="2" t="s">
        <v>122</v>
      </c>
      <c r="X3570" s="2" t="s">
        <v>64</v>
      </c>
      <c r="Y3570" s="2" t="s">
        <v>65</v>
      </c>
      <c r="Z3570" s="2">
        <v>0</v>
      </c>
      <c r="AA3570" s="2"/>
      <c r="AB3570" s="2"/>
      <c r="AC3570" s="2"/>
      <c r="AD3570" s="2"/>
      <c r="AE3570" s="2" t="s">
        <v>123</v>
      </c>
      <c r="AF3570" s="2" t="s">
        <v>124</v>
      </c>
      <c r="AG3570" s="2" t="s">
        <v>125</v>
      </c>
      <c r="AH3570" s="2" t="s">
        <v>69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4301</v>
      </c>
      <c r="B3571" s="2" t="s">
        <v>4299</v>
      </c>
      <c r="C3571" s="2" t="s">
        <v>47</v>
      </c>
      <c r="D3571" s="2" t="s">
        <v>1134</v>
      </c>
      <c r="E3571" s="2" t="s">
        <v>227</v>
      </c>
      <c r="F3571" s="2" t="s">
        <v>228</v>
      </c>
      <c r="G3571" s="2" t="s">
        <v>117</v>
      </c>
      <c r="H3571" s="2" t="s">
        <v>732</v>
      </c>
      <c r="I3571" s="2" t="s">
        <v>53</v>
      </c>
      <c r="J3571" s="2" t="s">
        <v>533</v>
      </c>
      <c r="K3571" s="2" t="s">
        <v>533</v>
      </c>
      <c r="L3571" s="2" t="s">
        <v>119</v>
      </c>
      <c r="M3571" s="2" t="s">
        <v>78</v>
      </c>
      <c r="N3571" s="3">
        <v>2606.9</v>
      </c>
      <c r="O3571" s="3" t="s">
        <v>120</v>
      </c>
      <c r="P3571" s="2"/>
      <c r="Q3571" s="2"/>
      <c r="R3571" s="2" t="s">
        <v>121</v>
      </c>
      <c r="S3571" s="2"/>
      <c r="T3571" s="2" t="s">
        <v>108</v>
      </c>
      <c r="U3571" s="2"/>
      <c r="V3571" s="2"/>
      <c r="W3571" s="2" t="s">
        <v>122</v>
      </c>
      <c r="X3571" s="2" t="s">
        <v>64</v>
      </c>
      <c r="Y3571" s="2" t="s">
        <v>65</v>
      </c>
      <c r="Z3571" s="2">
        <v>0</v>
      </c>
      <c r="AA3571" s="2"/>
      <c r="AB3571" s="2"/>
      <c r="AC3571" s="2"/>
      <c r="AD3571" s="2"/>
      <c r="AE3571" s="2" t="s">
        <v>123</v>
      </c>
      <c r="AF3571" s="2" t="s">
        <v>124</v>
      </c>
      <c r="AG3571" s="2" t="s">
        <v>125</v>
      </c>
      <c r="AH3571" s="2" t="s">
        <v>69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4302</v>
      </c>
      <c r="B3572" s="2" t="s">
        <v>4299</v>
      </c>
      <c r="C3572" s="2" t="s">
        <v>47</v>
      </c>
      <c r="D3572" s="2" t="s">
        <v>1134</v>
      </c>
      <c r="E3572" s="2" t="s">
        <v>227</v>
      </c>
      <c r="F3572" s="2" t="s">
        <v>228</v>
      </c>
      <c r="G3572" s="2" t="s">
        <v>117</v>
      </c>
      <c r="H3572" s="2" t="s">
        <v>732</v>
      </c>
      <c r="I3572" s="2" t="s">
        <v>53</v>
      </c>
      <c r="J3572" s="2" t="s">
        <v>533</v>
      </c>
      <c r="K3572" s="2" t="s">
        <v>533</v>
      </c>
      <c r="L3572" s="2" t="s">
        <v>119</v>
      </c>
      <c r="M3572" s="2" t="s">
        <v>82</v>
      </c>
      <c r="N3572" s="3">
        <v>2606.9</v>
      </c>
      <c r="O3572" s="3" t="s">
        <v>120</v>
      </c>
      <c r="P3572" s="2"/>
      <c r="Q3572" s="2"/>
      <c r="R3572" s="2" t="s">
        <v>121</v>
      </c>
      <c r="S3572" s="2"/>
      <c r="T3572" s="2" t="s">
        <v>108</v>
      </c>
      <c r="U3572" s="2"/>
      <c r="V3572" s="2"/>
      <c r="W3572" s="2" t="s">
        <v>122</v>
      </c>
      <c r="X3572" s="2" t="s">
        <v>64</v>
      </c>
      <c r="Y3572" s="2" t="s">
        <v>65</v>
      </c>
      <c r="Z3572" s="2">
        <v>0</v>
      </c>
      <c r="AA3572" s="2"/>
      <c r="AB3572" s="2"/>
      <c r="AC3572" s="2"/>
      <c r="AD3572" s="2"/>
      <c r="AE3572" s="2" t="s">
        <v>123</v>
      </c>
      <c r="AF3572" s="2" t="s">
        <v>124</v>
      </c>
      <c r="AG3572" s="2" t="s">
        <v>125</v>
      </c>
      <c r="AH3572" s="2" t="s">
        <v>69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4303</v>
      </c>
      <c r="B3573" s="2" t="s">
        <v>4299</v>
      </c>
      <c r="C3573" s="2" t="s">
        <v>47</v>
      </c>
      <c r="D3573" s="2" t="s">
        <v>1134</v>
      </c>
      <c r="E3573" s="2" t="s">
        <v>227</v>
      </c>
      <c r="F3573" s="2" t="s">
        <v>228</v>
      </c>
      <c r="G3573" s="2" t="s">
        <v>117</v>
      </c>
      <c r="H3573" s="2" t="s">
        <v>732</v>
      </c>
      <c r="I3573" s="2" t="s">
        <v>53</v>
      </c>
      <c r="J3573" s="2" t="s">
        <v>533</v>
      </c>
      <c r="K3573" s="2" t="s">
        <v>533</v>
      </c>
      <c r="L3573" s="2" t="s">
        <v>119</v>
      </c>
      <c r="M3573" s="2" t="s">
        <v>86</v>
      </c>
      <c r="N3573" s="3">
        <v>2606.9</v>
      </c>
      <c r="O3573" s="3" t="s">
        <v>120</v>
      </c>
      <c r="P3573" s="2"/>
      <c r="Q3573" s="2"/>
      <c r="R3573" s="2" t="s">
        <v>121</v>
      </c>
      <c r="S3573" s="2"/>
      <c r="T3573" s="2" t="s">
        <v>108</v>
      </c>
      <c r="U3573" s="2"/>
      <c r="V3573" s="2"/>
      <c r="W3573" s="2" t="s">
        <v>122</v>
      </c>
      <c r="X3573" s="2" t="s">
        <v>64</v>
      </c>
      <c r="Y3573" s="2" t="s">
        <v>65</v>
      </c>
      <c r="Z3573" s="2">
        <v>0</v>
      </c>
      <c r="AA3573" s="2"/>
      <c r="AB3573" s="2"/>
      <c r="AC3573" s="2"/>
      <c r="AD3573" s="2"/>
      <c r="AE3573" s="2" t="s">
        <v>123</v>
      </c>
      <c r="AF3573" s="2" t="s">
        <v>124</v>
      </c>
      <c r="AG3573" s="2" t="s">
        <v>125</v>
      </c>
      <c r="AH3573" s="2" t="s">
        <v>69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4304</v>
      </c>
      <c r="B3574" s="2" t="s">
        <v>4299</v>
      </c>
      <c r="C3574" s="2" t="s">
        <v>47</v>
      </c>
      <c r="D3574" s="2" t="s">
        <v>1134</v>
      </c>
      <c r="E3574" s="2" t="s">
        <v>227</v>
      </c>
      <c r="F3574" s="2" t="s">
        <v>228</v>
      </c>
      <c r="G3574" s="2" t="s">
        <v>117</v>
      </c>
      <c r="H3574" s="2" t="s">
        <v>732</v>
      </c>
      <c r="I3574" s="2" t="s">
        <v>53</v>
      </c>
      <c r="J3574" s="2" t="s">
        <v>533</v>
      </c>
      <c r="K3574" s="2" t="s">
        <v>533</v>
      </c>
      <c r="L3574" s="2" t="s">
        <v>119</v>
      </c>
      <c r="M3574" s="2" t="s">
        <v>91</v>
      </c>
      <c r="N3574" s="3">
        <v>2606.9</v>
      </c>
      <c r="O3574" s="3" t="s">
        <v>120</v>
      </c>
      <c r="P3574" s="2"/>
      <c r="Q3574" s="2"/>
      <c r="R3574" s="2" t="s">
        <v>121</v>
      </c>
      <c r="S3574" s="2"/>
      <c r="T3574" s="2" t="s">
        <v>108</v>
      </c>
      <c r="U3574" s="2"/>
      <c r="V3574" s="2"/>
      <c r="W3574" s="2" t="s">
        <v>122</v>
      </c>
      <c r="X3574" s="2" t="s">
        <v>64</v>
      </c>
      <c r="Y3574" s="2" t="s">
        <v>65</v>
      </c>
      <c r="Z3574" s="2">
        <v>0</v>
      </c>
      <c r="AA3574" s="2"/>
      <c r="AB3574" s="2"/>
      <c r="AC3574" s="2"/>
      <c r="AD3574" s="2"/>
      <c r="AE3574" s="2" t="s">
        <v>123</v>
      </c>
      <c r="AF3574" s="2" t="s">
        <v>124</v>
      </c>
      <c r="AG3574" s="2" t="s">
        <v>125</v>
      </c>
      <c r="AH3574" s="2" t="s">
        <v>69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4305</v>
      </c>
      <c r="B3575" s="2" t="s">
        <v>4299</v>
      </c>
      <c r="C3575" s="2" t="s">
        <v>47</v>
      </c>
      <c r="D3575" s="2" t="s">
        <v>1134</v>
      </c>
      <c r="E3575" s="2" t="s">
        <v>227</v>
      </c>
      <c r="F3575" s="2" t="s">
        <v>228</v>
      </c>
      <c r="G3575" s="2" t="s">
        <v>117</v>
      </c>
      <c r="H3575" s="2" t="s">
        <v>732</v>
      </c>
      <c r="I3575" s="2" t="s">
        <v>53</v>
      </c>
      <c r="J3575" s="2" t="s">
        <v>533</v>
      </c>
      <c r="K3575" s="2" t="s">
        <v>533</v>
      </c>
      <c r="L3575" s="2" t="s">
        <v>119</v>
      </c>
      <c r="M3575" s="2" t="s">
        <v>95</v>
      </c>
      <c r="N3575" s="3">
        <v>2606.9</v>
      </c>
      <c r="O3575" s="3" t="s">
        <v>120</v>
      </c>
      <c r="P3575" s="2"/>
      <c r="Q3575" s="2"/>
      <c r="R3575" s="2" t="s">
        <v>121</v>
      </c>
      <c r="S3575" s="2"/>
      <c r="T3575" s="2" t="s">
        <v>108</v>
      </c>
      <c r="U3575" s="2"/>
      <c r="V3575" s="2"/>
      <c r="W3575" s="2" t="s">
        <v>122</v>
      </c>
      <c r="X3575" s="2" t="s">
        <v>64</v>
      </c>
      <c r="Y3575" s="2" t="s">
        <v>65</v>
      </c>
      <c r="Z3575" s="2">
        <v>0</v>
      </c>
      <c r="AA3575" s="2"/>
      <c r="AB3575" s="2"/>
      <c r="AC3575" s="2"/>
      <c r="AD3575" s="2"/>
      <c r="AE3575" s="2" t="s">
        <v>123</v>
      </c>
      <c r="AF3575" s="2" t="s">
        <v>124</v>
      </c>
      <c r="AG3575" s="2" t="s">
        <v>125</v>
      </c>
      <c r="AH3575" s="2" t="s">
        <v>69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4306</v>
      </c>
      <c r="B3576" s="2" t="s">
        <v>4299</v>
      </c>
      <c r="C3576" s="2" t="s">
        <v>47</v>
      </c>
      <c r="D3576" s="2" t="s">
        <v>1134</v>
      </c>
      <c r="E3576" s="2" t="s">
        <v>227</v>
      </c>
      <c r="F3576" s="2" t="s">
        <v>228</v>
      </c>
      <c r="G3576" s="2" t="s">
        <v>117</v>
      </c>
      <c r="H3576" s="2" t="s">
        <v>732</v>
      </c>
      <c r="I3576" s="2" t="s">
        <v>53</v>
      </c>
      <c r="J3576" s="2" t="s">
        <v>533</v>
      </c>
      <c r="K3576" s="2" t="s">
        <v>533</v>
      </c>
      <c r="L3576" s="2" t="s">
        <v>119</v>
      </c>
      <c r="M3576" s="2" t="s">
        <v>100</v>
      </c>
      <c r="N3576" s="3">
        <v>2606.9</v>
      </c>
      <c r="O3576" s="3" t="s">
        <v>120</v>
      </c>
      <c r="P3576" s="2"/>
      <c r="Q3576" s="2"/>
      <c r="R3576" s="2" t="s">
        <v>121</v>
      </c>
      <c r="S3576" s="2"/>
      <c r="T3576" s="2" t="s">
        <v>108</v>
      </c>
      <c r="U3576" s="2"/>
      <c r="V3576" s="2"/>
      <c r="W3576" s="2" t="s">
        <v>122</v>
      </c>
      <c r="X3576" s="2" t="s">
        <v>64</v>
      </c>
      <c r="Y3576" s="2" t="s">
        <v>65</v>
      </c>
      <c r="Z3576" s="2">
        <v>0</v>
      </c>
      <c r="AA3576" s="2"/>
      <c r="AB3576" s="2"/>
      <c r="AC3576" s="2"/>
      <c r="AD3576" s="2"/>
      <c r="AE3576" s="2" t="s">
        <v>123</v>
      </c>
      <c r="AF3576" s="2" t="s">
        <v>124</v>
      </c>
      <c r="AG3576" s="2" t="s">
        <v>125</v>
      </c>
      <c r="AH3576" s="2" t="s">
        <v>69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4307</v>
      </c>
      <c r="B3577" s="2" t="s">
        <v>4299</v>
      </c>
      <c r="C3577" s="2" t="s">
        <v>47</v>
      </c>
      <c r="D3577" s="2" t="s">
        <v>1134</v>
      </c>
      <c r="E3577" s="2" t="s">
        <v>227</v>
      </c>
      <c r="F3577" s="2" t="s">
        <v>228</v>
      </c>
      <c r="G3577" s="2" t="s">
        <v>117</v>
      </c>
      <c r="H3577" s="2" t="s">
        <v>732</v>
      </c>
      <c r="I3577" s="2"/>
      <c r="J3577" s="2"/>
      <c r="K3577" s="2"/>
      <c r="L3577" s="2"/>
      <c r="M3577" s="2" t="s">
        <v>104</v>
      </c>
      <c r="N3577" s="3"/>
      <c r="O3577" s="3"/>
      <c r="P3577" s="4">
        <v>0.0</v>
      </c>
      <c r="Q3577" s="2" t="s">
        <v>105</v>
      </c>
      <c r="R3577" s="2" t="s">
        <v>106</v>
      </c>
      <c r="S3577" s="2" t="s">
        <v>107</v>
      </c>
      <c r="T3577" s="2" t="s">
        <v>108</v>
      </c>
      <c r="U3577" s="4">
        <f>0.0</f>
        <v>0.0</v>
      </c>
      <c r="V3577" s="2" t="s">
        <v>109</v>
      </c>
      <c r="W3577" s="2" t="s">
        <v>110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134</v>
      </c>
      <c r="AH3577" s="2" t="s">
        <v>69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4308</v>
      </c>
      <c r="B3578" s="2" t="s">
        <v>4309</v>
      </c>
      <c r="C3578" s="2" t="s">
        <v>47</v>
      </c>
      <c r="D3578" s="2" t="s">
        <v>1018</v>
      </c>
      <c r="E3578" s="2" t="s">
        <v>227</v>
      </c>
      <c r="F3578" s="2" t="s">
        <v>228</v>
      </c>
      <c r="G3578" s="2" t="s">
        <v>179</v>
      </c>
      <c r="H3578" s="2" t="s">
        <v>52</v>
      </c>
      <c r="I3578" s="2" t="s">
        <v>53</v>
      </c>
      <c r="J3578" s="2" t="s">
        <v>476</v>
      </c>
      <c r="K3578" s="2" t="s">
        <v>180</v>
      </c>
      <c r="L3578" s="2" t="s">
        <v>181</v>
      </c>
      <c r="M3578" s="2" t="s">
        <v>56</v>
      </c>
      <c r="N3578" s="3">
        <v>455.19</v>
      </c>
      <c r="O3578" s="3" t="s">
        <v>182</v>
      </c>
      <c r="P3578" s="4">
        <f>IF(O3578="吨",N3578*1000,IF(O3578="万立方米",N3578*10000,""))</f>
        <v>4551900.0</v>
      </c>
      <c r="Q3578" s="2" t="s">
        <v>183</v>
      </c>
      <c r="R3578" s="2" t="s">
        <v>184</v>
      </c>
      <c r="S3578" s="2" t="s">
        <v>185</v>
      </c>
      <c r="T3578" s="2" t="s">
        <v>75</v>
      </c>
      <c r="U3578" s="4">
        <f>0.001</f>
        <v>0.001</v>
      </c>
      <c r="V3578" s="2" t="s">
        <v>186</v>
      </c>
      <c r="W3578" s="2" t="s">
        <v>187</v>
      </c>
      <c r="X3578" s="2" t="s">
        <v>64</v>
      </c>
      <c r="Y3578" s="2" t="s">
        <v>65</v>
      </c>
      <c r="Z3578" s="2">
        <v>0</v>
      </c>
      <c r="AA3578" s="2"/>
      <c r="AB3578" s="2"/>
      <c r="AC3578" s="4">
        <f>P3578*U3578/1000000</f>
        <v>0.0045519</v>
      </c>
      <c r="AD3578" s="4">
        <f>AC3578*(1-Z3578/100)</f>
        <v>0.0045519</v>
      </c>
      <c r="AE3578" s="2" t="s">
        <v>66</v>
      </c>
      <c r="AF3578" s="2" t="s">
        <v>67</v>
      </c>
      <c r="AG3578" s="2"/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4310</v>
      </c>
      <c r="B3579" s="2" t="s">
        <v>4309</v>
      </c>
      <c r="C3579" s="2" t="s">
        <v>47</v>
      </c>
      <c r="D3579" s="2" t="s">
        <v>1018</v>
      </c>
      <c r="E3579" s="2" t="s">
        <v>227</v>
      </c>
      <c r="F3579" s="2" t="s">
        <v>228</v>
      </c>
      <c r="G3579" s="2" t="s">
        <v>179</v>
      </c>
      <c r="H3579" s="2" t="s">
        <v>52</v>
      </c>
      <c r="I3579" s="2" t="s">
        <v>53</v>
      </c>
      <c r="J3579" s="2" t="s">
        <v>476</v>
      </c>
      <c r="K3579" s="2" t="s">
        <v>180</v>
      </c>
      <c r="L3579" s="2" t="s">
        <v>181</v>
      </c>
      <c r="M3579" s="2" t="s">
        <v>73</v>
      </c>
      <c r="N3579" s="3">
        <v>455.19</v>
      </c>
      <c r="O3579" s="3" t="s">
        <v>182</v>
      </c>
      <c r="P3579" s="4">
        <f>IF(O3579="吨",N3579*1000,IF(O3579="万立方米",N3579*10000,""))</f>
        <v>4551900.0</v>
      </c>
      <c r="Q3579" s="2" t="s">
        <v>183</v>
      </c>
      <c r="R3579" s="2" t="s">
        <v>184</v>
      </c>
      <c r="S3579" s="2" t="s">
        <v>189</v>
      </c>
      <c r="T3579" s="2" t="s">
        <v>75</v>
      </c>
      <c r="U3579" s="4">
        <f>0.35</f>
        <v>0.35</v>
      </c>
      <c r="V3579" s="2" t="s">
        <v>186</v>
      </c>
      <c r="W3579" s="2" t="s">
        <v>190</v>
      </c>
      <c r="X3579" s="2" t="s">
        <v>64</v>
      </c>
      <c r="Y3579" s="2" t="s">
        <v>65</v>
      </c>
      <c r="Z3579" s="2">
        <v>0</v>
      </c>
      <c r="AA3579" s="2"/>
      <c r="AB3579" s="2"/>
      <c r="AC3579" s="4">
        <f>P3579*U3579/1000000</f>
        <v>1.593165</v>
      </c>
      <c r="AD3579" s="4">
        <f>AC3579*(1-Z3579/100)</f>
        <v>1.593165</v>
      </c>
      <c r="AE3579" s="2" t="s">
        <v>66</v>
      </c>
      <c r="AF3579" s="2" t="s">
        <v>67</v>
      </c>
      <c r="AG3579" s="2"/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4311</v>
      </c>
      <c r="B3580" s="2" t="s">
        <v>4309</v>
      </c>
      <c r="C3580" s="2" t="s">
        <v>47</v>
      </c>
      <c r="D3580" s="2" t="s">
        <v>1018</v>
      </c>
      <c r="E3580" s="2" t="s">
        <v>227</v>
      </c>
      <c r="F3580" s="2" t="s">
        <v>228</v>
      </c>
      <c r="G3580" s="2" t="s">
        <v>179</v>
      </c>
      <c r="H3580" s="2" t="s">
        <v>52</v>
      </c>
      <c r="I3580" s="2" t="s">
        <v>53</v>
      </c>
      <c r="J3580" s="2" t="s">
        <v>476</v>
      </c>
      <c r="K3580" s="2" t="s">
        <v>180</v>
      </c>
      <c r="L3580" s="2" t="s">
        <v>181</v>
      </c>
      <c r="M3580" s="2" t="s">
        <v>78</v>
      </c>
      <c r="N3580" s="3">
        <v>455.19</v>
      </c>
      <c r="O3580" s="3" t="s">
        <v>182</v>
      </c>
      <c r="P3580" s="4">
        <f>IF(O3580="吨",N3580*1000,IF(O3580="万立方米",N3580*10000,""))</f>
        <v>4551900.0</v>
      </c>
      <c r="Q3580" s="2" t="s">
        <v>183</v>
      </c>
      <c r="R3580" s="2" t="s">
        <v>184</v>
      </c>
      <c r="S3580" s="2" t="s">
        <v>192</v>
      </c>
      <c r="T3580" s="2" t="s">
        <v>75</v>
      </c>
      <c r="U3580" s="4">
        <f>1.2</f>
        <v>1.2</v>
      </c>
      <c r="V3580" s="2" t="s">
        <v>186</v>
      </c>
      <c r="W3580" s="2" t="s">
        <v>193</v>
      </c>
      <c r="X3580" s="2" t="s">
        <v>64</v>
      </c>
      <c r="Y3580" s="2" t="s">
        <v>65</v>
      </c>
      <c r="Z3580" s="2">
        <v>0</v>
      </c>
      <c r="AA3580" s="2"/>
      <c r="AB3580" s="2"/>
      <c r="AC3580" s="4">
        <f>P3580*U3580/1000000</f>
        <v>5.46228</v>
      </c>
      <c r="AD3580" s="4">
        <f>AC3580*(1-Z3580/100)</f>
        <v>5.46228</v>
      </c>
      <c r="AE3580" s="2" t="s">
        <v>66</v>
      </c>
      <c r="AF3580" s="2" t="s">
        <v>67</v>
      </c>
      <c r="AG3580" s="2"/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4312</v>
      </c>
      <c r="B3581" s="2" t="s">
        <v>4309</v>
      </c>
      <c r="C3581" s="2" t="s">
        <v>47</v>
      </c>
      <c r="D3581" s="2" t="s">
        <v>1018</v>
      </c>
      <c r="E3581" s="2" t="s">
        <v>227</v>
      </c>
      <c r="F3581" s="2" t="s">
        <v>228</v>
      </c>
      <c r="G3581" s="2" t="s">
        <v>179</v>
      </c>
      <c r="H3581" s="2" t="s">
        <v>52</v>
      </c>
      <c r="I3581" s="2" t="s">
        <v>53</v>
      </c>
      <c r="J3581" s="2" t="s">
        <v>476</v>
      </c>
      <c r="K3581" s="2" t="s">
        <v>180</v>
      </c>
      <c r="L3581" s="2" t="s">
        <v>181</v>
      </c>
      <c r="M3581" s="2" t="s">
        <v>82</v>
      </c>
      <c r="N3581" s="3">
        <v>455.19</v>
      </c>
      <c r="O3581" s="3" t="s">
        <v>182</v>
      </c>
      <c r="P3581" s="4">
        <f>IF(O3581="吨",N3581*1000,IF(O3581="万立方米",N3581*10000,""))</f>
        <v>4551900.0</v>
      </c>
      <c r="Q3581" s="2" t="s">
        <v>183</v>
      </c>
      <c r="R3581" s="2" t="s">
        <v>184</v>
      </c>
      <c r="S3581" s="2" t="s">
        <v>195</v>
      </c>
      <c r="T3581" s="2" t="s">
        <v>75</v>
      </c>
      <c r="U3581" s="4">
        <f>0.002</f>
        <v>0.002</v>
      </c>
      <c r="V3581" s="2" t="s">
        <v>186</v>
      </c>
      <c r="W3581" s="2" t="s">
        <v>196</v>
      </c>
      <c r="X3581" s="2" t="s">
        <v>64</v>
      </c>
      <c r="Y3581" s="2" t="s">
        <v>65</v>
      </c>
      <c r="Z3581" s="2">
        <v>0</v>
      </c>
      <c r="AA3581" s="2"/>
      <c r="AB3581" s="2"/>
      <c r="AC3581" s="4">
        <f>P3581*U3581/1000000</f>
        <v>0.0091038</v>
      </c>
      <c r="AD3581" s="4">
        <f>AC3581*(1-Z3581/100)</f>
        <v>0.0091038</v>
      </c>
      <c r="AE3581" s="2" t="s">
        <v>66</v>
      </c>
      <c r="AF3581" s="2" t="s">
        <v>67</v>
      </c>
      <c r="AG3581" s="2"/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4313</v>
      </c>
      <c r="B3582" s="2" t="s">
        <v>4309</v>
      </c>
      <c r="C3582" s="2" t="s">
        <v>47</v>
      </c>
      <c r="D3582" s="2" t="s">
        <v>1018</v>
      </c>
      <c r="E3582" s="2" t="s">
        <v>227</v>
      </c>
      <c r="F3582" s="2" t="s">
        <v>228</v>
      </c>
      <c r="G3582" s="2" t="s">
        <v>179</v>
      </c>
      <c r="H3582" s="2" t="s">
        <v>52</v>
      </c>
      <c r="I3582" s="2" t="s">
        <v>53</v>
      </c>
      <c r="J3582" s="2" t="s">
        <v>476</v>
      </c>
      <c r="K3582" s="2" t="s">
        <v>180</v>
      </c>
      <c r="L3582" s="2" t="s">
        <v>181</v>
      </c>
      <c r="M3582" s="2" t="s">
        <v>86</v>
      </c>
      <c r="N3582" s="3">
        <v>455.19</v>
      </c>
      <c r="O3582" s="3" t="s">
        <v>182</v>
      </c>
      <c r="P3582" s="4">
        <f>IF(O3582="吨",N3582*1000,IF(O3582="万立方米",N3582*10000,""))</f>
        <v>4551900.0</v>
      </c>
      <c r="Q3582" s="2" t="s">
        <v>183</v>
      </c>
      <c r="R3582" s="2" t="s">
        <v>184</v>
      </c>
      <c r="S3582" s="2" t="s">
        <v>198</v>
      </c>
      <c r="T3582" s="2" t="s">
        <v>75</v>
      </c>
      <c r="U3582" s="4">
        <f>0.01</f>
        <v>0.01</v>
      </c>
      <c r="V3582" s="2" t="s">
        <v>186</v>
      </c>
      <c r="W3582" s="2" t="s">
        <v>199</v>
      </c>
      <c r="X3582" s="2" t="s">
        <v>64</v>
      </c>
      <c r="Y3582" s="2" t="s">
        <v>65</v>
      </c>
      <c r="Z3582" s="2">
        <v>0</v>
      </c>
      <c r="AA3582" s="2"/>
      <c r="AB3582" s="2"/>
      <c r="AC3582" s="4">
        <f>P3582*U3582/1000000</f>
        <v>0.045519</v>
      </c>
      <c r="AD3582" s="4">
        <f>AC3583*(1-AA3582/100)+(AC3582-AC3583)*(1-AB3582/100)</f>
        <v>0.045519</v>
      </c>
      <c r="AE3582" s="2" t="s">
        <v>66</v>
      </c>
      <c r="AF3582" s="2" t="s">
        <v>67</v>
      </c>
      <c r="AG3582" s="2"/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4314</v>
      </c>
      <c r="B3583" s="2" t="s">
        <v>4309</v>
      </c>
      <c r="C3583" s="2" t="s">
        <v>47</v>
      </c>
      <c r="D3583" s="2" t="s">
        <v>1018</v>
      </c>
      <c r="E3583" s="2" t="s">
        <v>227</v>
      </c>
      <c r="F3583" s="2" t="s">
        <v>228</v>
      </c>
      <c r="G3583" s="2" t="s">
        <v>179</v>
      </c>
      <c r="H3583" s="2" t="s">
        <v>52</v>
      </c>
      <c r="I3583" s="2" t="s">
        <v>53</v>
      </c>
      <c r="J3583" s="2" t="s">
        <v>476</v>
      </c>
      <c r="K3583" s="2" t="s">
        <v>180</v>
      </c>
      <c r="L3583" s="2" t="s">
        <v>181</v>
      </c>
      <c r="M3583" s="2" t="s">
        <v>91</v>
      </c>
      <c r="N3583" s="3">
        <v>455.19</v>
      </c>
      <c r="O3583" s="3" t="s">
        <v>182</v>
      </c>
      <c r="P3583" s="4">
        <f>IF(O3583="吨",N3583*1000,IF(O3583="万立方米",N3583*10000,""))</f>
        <v>4551900.0</v>
      </c>
      <c r="Q3583" s="2" t="s">
        <v>183</v>
      </c>
      <c r="R3583" s="2" t="s">
        <v>184</v>
      </c>
      <c r="S3583" s="2" t="s">
        <v>201</v>
      </c>
      <c r="T3583" s="2" t="s">
        <v>75</v>
      </c>
      <c r="U3583" s="4">
        <f>0.005</f>
        <v>0.005</v>
      </c>
      <c r="V3583" s="2" t="s">
        <v>186</v>
      </c>
      <c r="W3583" s="2" t="s">
        <v>202</v>
      </c>
      <c r="X3583" s="2" t="s">
        <v>64</v>
      </c>
      <c r="Y3583" s="2" t="s">
        <v>65</v>
      </c>
      <c r="Z3583" s="2">
        <v>0</v>
      </c>
      <c r="AA3583" s="2"/>
      <c r="AB3583" s="2"/>
      <c r="AC3583" s="4">
        <f>P3583*U3583/1000000</f>
        <v>0.0227595</v>
      </c>
      <c r="AD3583" s="4">
        <f>AC3583*(1-Z3583/100)</f>
        <v>0.0227595</v>
      </c>
      <c r="AE3583" s="2" t="s">
        <v>66</v>
      </c>
      <c r="AF3583" s="2" t="s">
        <v>67</v>
      </c>
      <c r="AG3583" s="2"/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4315</v>
      </c>
      <c r="B3584" s="2" t="s">
        <v>4309</v>
      </c>
      <c r="C3584" s="2" t="s">
        <v>47</v>
      </c>
      <c r="D3584" s="2" t="s">
        <v>1018</v>
      </c>
      <c r="E3584" s="2" t="s">
        <v>227</v>
      </c>
      <c r="F3584" s="2" t="s">
        <v>228</v>
      </c>
      <c r="G3584" s="2" t="s">
        <v>179</v>
      </c>
      <c r="H3584" s="2" t="s">
        <v>52</v>
      </c>
      <c r="I3584" s="2" t="s">
        <v>53</v>
      </c>
      <c r="J3584" s="2" t="s">
        <v>476</v>
      </c>
      <c r="K3584" s="2" t="s">
        <v>180</v>
      </c>
      <c r="L3584" s="2" t="s">
        <v>181</v>
      </c>
      <c r="M3584" s="2" t="s">
        <v>95</v>
      </c>
      <c r="N3584" s="3">
        <v>455.19</v>
      </c>
      <c r="O3584" s="3" t="s">
        <v>182</v>
      </c>
      <c r="P3584" s="4">
        <f>IF(O3584="吨",N3584*1000,IF(O3584="万立方米",N3584*10000,""))</f>
        <v>4551900.0</v>
      </c>
      <c r="Q3584" s="2" t="s">
        <v>183</v>
      </c>
      <c r="R3584" s="2" t="s">
        <v>184</v>
      </c>
      <c r="S3584" s="2" t="s">
        <v>204</v>
      </c>
      <c r="T3584" s="2" t="s">
        <v>75</v>
      </c>
      <c r="U3584" s="4">
        <f>0.005</f>
        <v>0.005</v>
      </c>
      <c r="V3584" s="2" t="s">
        <v>186</v>
      </c>
      <c r="W3584" s="2" t="s">
        <v>205</v>
      </c>
      <c r="X3584" s="2" t="s">
        <v>64</v>
      </c>
      <c r="Y3584" s="2" t="s">
        <v>65</v>
      </c>
      <c r="Z3584" s="2">
        <v>0</v>
      </c>
      <c r="AA3584" s="2"/>
      <c r="AB3584" s="2"/>
      <c r="AC3584" s="4">
        <f>P3584*U3584/1000000</f>
        <v>0.0227595</v>
      </c>
      <c r="AD3584" s="4">
        <f>AC3584*(1-Z3584/100)</f>
        <v>0.0227595</v>
      </c>
      <c r="AE3584" s="2" t="s">
        <v>66</v>
      </c>
      <c r="AF3584" s="2" t="s">
        <v>67</v>
      </c>
      <c r="AG3584" s="2"/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4316</v>
      </c>
      <c r="B3585" s="2" t="s">
        <v>4309</v>
      </c>
      <c r="C3585" s="2" t="s">
        <v>47</v>
      </c>
      <c r="D3585" s="2" t="s">
        <v>1018</v>
      </c>
      <c r="E3585" s="2" t="s">
        <v>227</v>
      </c>
      <c r="F3585" s="2" t="s">
        <v>228</v>
      </c>
      <c r="G3585" s="2" t="s">
        <v>179</v>
      </c>
      <c r="H3585" s="2" t="s">
        <v>52</v>
      </c>
      <c r="I3585" s="2" t="s">
        <v>53</v>
      </c>
      <c r="J3585" s="2" t="s">
        <v>476</v>
      </c>
      <c r="K3585" s="2" t="s">
        <v>180</v>
      </c>
      <c r="L3585" s="2" t="s">
        <v>181</v>
      </c>
      <c r="M3585" s="2" t="s">
        <v>100</v>
      </c>
      <c r="N3585" s="3">
        <v>455.19</v>
      </c>
      <c r="O3585" s="3" t="s">
        <v>182</v>
      </c>
      <c r="P3585" s="4">
        <f>IF(O3585="吨",N3585*1000,IF(O3585="万立方米",N3585*10000,""))</f>
        <v>4551900.0</v>
      </c>
      <c r="Q3585" s="2" t="s">
        <v>183</v>
      </c>
      <c r="R3585" s="2" t="s">
        <v>184</v>
      </c>
      <c r="S3585" s="2" t="s">
        <v>207</v>
      </c>
      <c r="T3585" s="2" t="s">
        <v>75</v>
      </c>
      <c r="U3585" s="4">
        <f>0.02</f>
        <v>0.02</v>
      </c>
      <c r="V3585" s="2" t="s">
        <v>186</v>
      </c>
      <c r="W3585" s="2" t="s">
        <v>208</v>
      </c>
      <c r="X3585" s="2" t="s">
        <v>64</v>
      </c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/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4317</v>
      </c>
      <c r="B3586" s="2" t="s">
        <v>4309</v>
      </c>
      <c r="C3586" s="2" t="s">
        <v>47</v>
      </c>
      <c r="D3586" s="2" t="s">
        <v>1018</v>
      </c>
      <c r="E3586" s="2" t="s">
        <v>227</v>
      </c>
      <c r="F3586" s="2" t="s">
        <v>228</v>
      </c>
      <c r="G3586" s="2" t="s">
        <v>179</v>
      </c>
      <c r="H3586" s="2" t="s">
        <v>52</v>
      </c>
      <c r="I3586" s="2"/>
      <c r="J3586" s="2"/>
      <c r="K3586" s="2"/>
      <c r="L3586" s="2"/>
      <c r="M3586" s="2" t="s">
        <v>104</v>
      </c>
      <c r="N3586" s="3"/>
      <c r="O3586" s="3"/>
      <c r="P3586" s="4">
        <v>0.0</v>
      </c>
      <c r="Q3586" s="2" t="s">
        <v>105</v>
      </c>
      <c r="R3586" s="2" t="s">
        <v>106</v>
      </c>
      <c r="S3586" s="2" t="s">
        <v>107</v>
      </c>
      <c r="T3586" s="2" t="s">
        <v>108</v>
      </c>
      <c r="U3586" s="4">
        <f>0.0</f>
        <v>0.0</v>
      </c>
      <c r="V3586" s="2" t="s">
        <v>109</v>
      </c>
      <c r="W3586" s="2" t="s">
        <v>110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134</v>
      </c>
      <c r="AH3586" s="2" t="s">
        <v>69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4318</v>
      </c>
      <c r="B3587" s="2" t="s">
        <v>4319</v>
      </c>
      <c r="C3587" s="2" t="s">
        <v>47</v>
      </c>
      <c r="D3587" s="2" t="s">
        <v>4320</v>
      </c>
      <c r="E3587" s="2" t="s">
        <v>731</v>
      </c>
      <c r="F3587" s="2" t="s">
        <v>228</v>
      </c>
      <c r="G3587" s="2" t="s">
        <v>117</v>
      </c>
      <c r="H3587" s="2" t="s">
        <v>138</v>
      </c>
      <c r="I3587" s="2" t="s">
        <v>53</v>
      </c>
      <c r="J3587" s="2" t="s">
        <v>230</v>
      </c>
      <c r="K3587" s="2" t="s">
        <v>55</v>
      </c>
      <c r="L3587" s="2" t="s">
        <v>51</v>
      </c>
      <c r="M3587" s="2" t="s">
        <v>56</v>
      </c>
      <c r="N3587" s="3">
        <v>188020.71</v>
      </c>
      <c r="O3587" s="3" t="s">
        <v>57</v>
      </c>
      <c r="P3587" s="4">
        <f>IF(O3587="吨",N3587*1000,IF(O3587="万立方米",N3587*10000,""))</f>
        <v>188020710.0</v>
      </c>
      <c r="Q3587" s="2" t="s">
        <v>58</v>
      </c>
      <c r="R3587" s="2" t="s">
        <v>59</v>
      </c>
      <c r="S3587" s="2" t="s">
        <v>60</v>
      </c>
      <c r="T3587" s="2" t="s">
        <v>61</v>
      </c>
      <c r="U3587" s="4">
        <f>0.06</f>
        <v>0.06</v>
      </c>
      <c r="V3587" s="2" t="s">
        <v>62</v>
      </c>
      <c r="W3587" s="2" t="s">
        <v>63</v>
      </c>
      <c r="X3587" s="2" t="s">
        <v>64</v>
      </c>
      <c r="Y3587" s="2" t="s">
        <v>65</v>
      </c>
      <c r="Z3587" s="2">
        <v>0</v>
      </c>
      <c r="AA3587" s="2"/>
      <c r="AB3587" s="2"/>
      <c r="AC3587" s="4">
        <f>P3587*U3587/1000000</f>
        <v>11.281242599999999</v>
      </c>
      <c r="AD3587" s="4">
        <f>AC3587*(1-Z3587/100)</f>
        <v>11.281242599999999</v>
      </c>
      <c r="AE3587" s="2" t="s">
        <v>66</v>
      </c>
      <c r="AF3587" s="2" t="s">
        <v>67</v>
      </c>
      <c r="AG3587" s="2"/>
      <c r="AH3587" s="2" t="s">
        <v>69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4321</v>
      </c>
      <c r="B3588" s="2" t="s">
        <v>4319</v>
      </c>
      <c r="C3588" s="2" t="s">
        <v>47</v>
      </c>
      <c r="D3588" s="2" t="s">
        <v>4320</v>
      </c>
      <c r="E3588" s="2" t="s">
        <v>731</v>
      </c>
      <c r="F3588" s="2" t="s">
        <v>228</v>
      </c>
      <c r="G3588" s="2" t="s">
        <v>117</v>
      </c>
      <c r="H3588" s="2" t="s">
        <v>138</v>
      </c>
      <c r="I3588" s="2" t="s">
        <v>53</v>
      </c>
      <c r="J3588" s="2" t="s">
        <v>230</v>
      </c>
      <c r="K3588" s="2" t="s">
        <v>55</v>
      </c>
      <c r="L3588" s="2" t="s">
        <v>51</v>
      </c>
      <c r="M3588" s="2" t="s">
        <v>73</v>
      </c>
      <c r="N3588" s="3">
        <v>188020.71</v>
      </c>
      <c r="O3588" s="3" t="s">
        <v>57</v>
      </c>
      <c r="P3588" s="4">
        <f>IF(O3588="吨",N3588*1000,IF(O3588="万立方米",N3588*10000,""))</f>
        <v>188020710.0</v>
      </c>
      <c r="Q3588" s="2" t="s">
        <v>58</v>
      </c>
      <c r="R3588" s="2" t="s">
        <v>59</v>
      </c>
      <c r="S3588" s="2" t="s">
        <v>74</v>
      </c>
      <c r="T3588" s="2" t="s">
        <v>75</v>
      </c>
      <c r="U3588" s="4">
        <f>1.5</f>
        <v>1.5</v>
      </c>
      <c r="V3588" s="2" t="s">
        <v>62</v>
      </c>
      <c r="W3588" s="2" t="s">
        <v>76</v>
      </c>
      <c r="X3588" s="2" t="s">
        <v>64</v>
      </c>
      <c r="Y3588" s="2" t="s">
        <v>65</v>
      </c>
      <c r="Z3588" s="2">
        <v>0</v>
      </c>
      <c r="AA3588" s="2"/>
      <c r="AB3588" s="2"/>
      <c r="AC3588" s="4">
        <f>P3588*U3588/1000000</f>
        <v>282.031065</v>
      </c>
      <c r="AD3588" s="4">
        <f>AC3588*(1-Z3588/100)</f>
        <v>282.031065</v>
      </c>
      <c r="AE3588" s="2" t="s">
        <v>66</v>
      </c>
      <c r="AF3588" s="2" t="s">
        <v>67</v>
      </c>
      <c r="AG3588" s="2"/>
      <c r="AH3588" s="2" t="s">
        <v>69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4322</v>
      </c>
      <c r="B3589" s="2" t="s">
        <v>4319</v>
      </c>
      <c r="C3589" s="2" t="s">
        <v>47</v>
      </c>
      <c r="D3589" s="2" t="s">
        <v>4320</v>
      </c>
      <c r="E3589" s="2" t="s">
        <v>731</v>
      </c>
      <c r="F3589" s="2" t="s">
        <v>228</v>
      </c>
      <c r="G3589" s="2" t="s">
        <v>117</v>
      </c>
      <c r="H3589" s="2" t="s">
        <v>138</v>
      </c>
      <c r="I3589" s="2" t="s">
        <v>53</v>
      </c>
      <c r="J3589" s="2" t="s">
        <v>230</v>
      </c>
      <c r="K3589" s="2" t="s">
        <v>55</v>
      </c>
      <c r="L3589" s="2" t="s">
        <v>51</v>
      </c>
      <c r="M3589" s="2" t="s">
        <v>78</v>
      </c>
      <c r="N3589" s="3">
        <v>188020.71</v>
      </c>
      <c r="O3589" s="3" t="s">
        <v>57</v>
      </c>
      <c r="P3589" s="4">
        <f>IF(O3589="吨",N3589*1000,IF(O3589="万立方米",N3589*10000,""))</f>
        <v>188020710.0</v>
      </c>
      <c r="Q3589" s="2" t="s">
        <v>58</v>
      </c>
      <c r="R3589" s="2" t="s">
        <v>59</v>
      </c>
      <c r="S3589" s="2" t="s">
        <v>79</v>
      </c>
      <c r="T3589" s="2" t="s">
        <v>75</v>
      </c>
      <c r="U3589" s="4">
        <f>6.0</f>
        <v>6.0</v>
      </c>
      <c r="V3589" s="2" t="s">
        <v>62</v>
      </c>
      <c r="W3589" s="2" t="s">
        <v>80</v>
      </c>
      <c r="X3589" s="2" t="s">
        <v>64</v>
      </c>
      <c r="Y3589" s="2" t="s">
        <v>65</v>
      </c>
      <c r="Z3589" s="2">
        <v>0</v>
      </c>
      <c r="AA3589" s="2"/>
      <c r="AB3589" s="2"/>
      <c r="AC3589" s="4">
        <f>P3589*U3589/1000000</f>
        <v>1128.12426</v>
      </c>
      <c r="AD3589" s="4">
        <f>AC3589*(1-Z3589/100)</f>
        <v>1128.12426</v>
      </c>
      <c r="AE3589" s="2" t="s">
        <v>66</v>
      </c>
      <c r="AF3589" s="2" t="s">
        <v>67</v>
      </c>
      <c r="AG3589" s="2"/>
      <c r="AH3589" s="2" t="s">
        <v>69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4323</v>
      </c>
      <c r="B3590" s="2" t="s">
        <v>4319</v>
      </c>
      <c r="C3590" s="2" t="s">
        <v>47</v>
      </c>
      <c r="D3590" s="2" t="s">
        <v>4320</v>
      </c>
      <c r="E3590" s="2" t="s">
        <v>731</v>
      </c>
      <c r="F3590" s="2" t="s">
        <v>228</v>
      </c>
      <c r="G3590" s="2" t="s">
        <v>117</v>
      </c>
      <c r="H3590" s="2" t="s">
        <v>138</v>
      </c>
      <c r="I3590" s="2" t="s">
        <v>53</v>
      </c>
      <c r="J3590" s="2" t="s">
        <v>230</v>
      </c>
      <c r="K3590" s="2" t="s">
        <v>55</v>
      </c>
      <c r="L3590" s="2" t="s">
        <v>51</v>
      </c>
      <c r="M3590" s="2" t="s">
        <v>82</v>
      </c>
      <c r="N3590" s="3">
        <v>188020.71</v>
      </c>
      <c r="O3590" s="3" t="s">
        <v>57</v>
      </c>
      <c r="P3590" s="4">
        <f>IF(O3590="吨",N3590*1000,IF(O3590="万立方米",N3590*10000,""))</f>
        <v>188020710.0</v>
      </c>
      <c r="Q3590" s="2" t="s">
        <v>58</v>
      </c>
      <c r="R3590" s="2" t="s">
        <v>59</v>
      </c>
      <c r="S3590" s="2" t="s">
        <v>83</v>
      </c>
      <c r="T3590" s="2" t="s">
        <v>61</v>
      </c>
      <c r="U3590" s="4">
        <f>0.35</f>
        <v>0.35</v>
      </c>
      <c r="V3590" s="2" t="s">
        <v>62</v>
      </c>
      <c r="W3590" s="2" t="s">
        <v>84</v>
      </c>
      <c r="X3590" s="2" t="s">
        <v>64</v>
      </c>
      <c r="Y3590" s="2" t="s">
        <v>65</v>
      </c>
      <c r="Z3590" s="2">
        <v>0</v>
      </c>
      <c r="AA3590" s="2"/>
      <c r="AB3590" s="2"/>
      <c r="AC3590" s="4">
        <f>P3590*U3590/1000000</f>
        <v>65.80724849999999</v>
      </c>
      <c r="AD3590" s="4">
        <f>AC3590*(1-Z3590/100)</f>
        <v>65.80724849999999</v>
      </c>
      <c r="AE3590" s="2" t="s">
        <v>66</v>
      </c>
      <c r="AF3590" s="2" t="s">
        <v>67</v>
      </c>
      <c r="AG3590" s="2"/>
      <c r="AH3590" s="2" t="s">
        <v>69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4324</v>
      </c>
      <c r="B3591" s="2" t="s">
        <v>4319</v>
      </c>
      <c r="C3591" s="2" t="s">
        <v>47</v>
      </c>
      <c r="D3591" s="2" t="s">
        <v>4320</v>
      </c>
      <c r="E3591" s="2" t="s">
        <v>731</v>
      </c>
      <c r="F3591" s="2" t="s">
        <v>228</v>
      </c>
      <c r="G3591" s="2" t="s">
        <v>117</v>
      </c>
      <c r="H3591" s="2" t="s">
        <v>138</v>
      </c>
      <c r="I3591" s="2" t="s">
        <v>53</v>
      </c>
      <c r="J3591" s="2" t="s">
        <v>230</v>
      </c>
      <c r="K3591" s="2" t="s">
        <v>55</v>
      </c>
      <c r="L3591" s="2" t="s">
        <v>51</v>
      </c>
      <c r="M3591" s="2" t="s">
        <v>86</v>
      </c>
      <c r="N3591" s="3">
        <v>188020.71</v>
      </c>
      <c r="O3591" s="3" t="s">
        <v>57</v>
      </c>
      <c r="P3591" s="4">
        <f>IF(O3591="吨",N3591*1000,IF(O3591="万立方米",N3591*10000,""))</f>
        <v>188020710.0</v>
      </c>
      <c r="Q3591" s="2" t="s">
        <v>58</v>
      </c>
      <c r="R3591" s="2" t="s">
        <v>59</v>
      </c>
      <c r="S3591" s="2" t="s">
        <v>87</v>
      </c>
      <c r="T3591" s="2" t="s">
        <v>88</v>
      </c>
      <c r="U3591" s="4">
        <f>0.75</f>
        <v>0.75</v>
      </c>
      <c r="V3591" s="2" t="s">
        <v>62</v>
      </c>
      <c r="W3591" s="2" t="s">
        <v>89</v>
      </c>
      <c r="X3591" s="2" t="s">
        <v>64</v>
      </c>
      <c r="Y3591" s="2" t="s">
        <v>65</v>
      </c>
      <c r="Z3591" s="2">
        <v>0</v>
      </c>
      <c r="AA3591" s="2"/>
      <c r="AB3591" s="2"/>
      <c r="AC3591" s="4">
        <f>P3591*U3591/1000000</f>
        <v>141.0155325</v>
      </c>
      <c r="AD3591" s="4">
        <f>AC3592*(1-AA3591/100)+(AC3591-AC3592)*(1-AB3591/100)</f>
        <v>141.0155325</v>
      </c>
      <c r="AE3591" s="2" t="s">
        <v>66</v>
      </c>
      <c r="AF3591" s="2" t="s">
        <v>67</v>
      </c>
      <c r="AG3591" s="2"/>
      <c r="AH3591" s="2" t="s">
        <v>69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4325</v>
      </c>
      <c r="B3592" s="2" t="s">
        <v>4319</v>
      </c>
      <c r="C3592" s="2" t="s">
        <v>47</v>
      </c>
      <c r="D3592" s="2" t="s">
        <v>4320</v>
      </c>
      <c r="E3592" s="2" t="s">
        <v>731</v>
      </c>
      <c r="F3592" s="2" t="s">
        <v>228</v>
      </c>
      <c r="G3592" s="2" t="s">
        <v>117</v>
      </c>
      <c r="H3592" s="2" t="s">
        <v>138</v>
      </c>
      <c r="I3592" s="2" t="s">
        <v>53</v>
      </c>
      <c r="J3592" s="2" t="s">
        <v>230</v>
      </c>
      <c r="K3592" s="2" t="s">
        <v>55</v>
      </c>
      <c r="L3592" s="2" t="s">
        <v>51</v>
      </c>
      <c r="M3592" s="2" t="s">
        <v>91</v>
      </c>
      <c r="N3592" s="3">
        <v>188020.71</v>
      </c>
      <c r="O3592" s="3" t="s">
        <v>57</v>
      </c>
      <c r="P3592" s="4">
        <f>IF(O3592="吨",N3592*1000,IF(O3592="万立方米",N3592*10000,""))</f>
        <v>188020710.0</v>
      </c>
      <c r="Q3592" s="2" t="s">
        <v>58</v>
      </c>
      <c r="R3592" s="2" t="s">
        <v>59</v>
      </c>
      <c r="S3592" s="2" t="s">
        <v>92</v>
      </c>
      <c r="T3592" s="2" t="s">
        <v>88</v>
      </c>
      <c r="U3592" s="4">
        <f>0.75</f>
        <v>0.75</v>
      </c>
      <c r="V3592" s="2" t="s">
        <v>62</v>
      </c>
      <c r="W3592" s="2" t="s">
        <v>93</v>
      </c>
      <c r="X3592" s="2" t="s">
        <v>64</v>
      </c>
      <c r="Y3592" s="2" t="s">
        <v>65</v>
      </c>
      <c r="Z3592" s="2">
        <v>0</v>
      </c>
      <c r="AA3592" s="2"/>
      <c r="AB3592" s="2"/>
      <c r="AC3592" s="4">
        <f>P3592*U3592/1000000</f>
        <v>141.0155325</v>
      </c>
      <c r="AD3592" s="4">
        <f>AC3592*(1-Z3592/100)</f>
        <v>141.0155325</v>
      </c>
      <c r="AE3592" s="2" t="s">
        <v>66</v>
      </c>
      <c r="AF3592" s="2" t="s">
        <v>67</v>
      </c>
      <c r="AG3592" s="2"/>
      <c r="AH3592" s="2" t="s">
        <v>69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4326</v>
      </c>
      <c r="B3593" s="2" t="s">
        <v>4319</v>
      </c>
      <c r="C3593" s="2" t="s">
        <v>47</v>
      </c>
      <c r="D3593" s="2" t="s">
        <v>4320</v>
      </c>
      <c r="E3593" s="2" t="s">
        <v>731</v>
      </c>
      <c r="F3593" s="2" t="s">
        <v>228</v>
      </c>
      <c r="G3593" s="2" t="s">
        <v>117</v>
      </c>
      <c r="H3593" s="2" t="s">
        <v>138</v>
      </c>
      <c r="I3593" s="2" t="s">
        <v>53</v>
      </c>
      <c r="J3593" s="2" t="s">
        <v>230</v>
      </c>
      <c r="K3593" s="2" t="s">
        <v>55</v>
      </c>
      <c r="L3593" s="2" t="s">
        <v>51</v>
      </c>
      <c r="M3593" s="2" t="s">
        <v>95</v>
      </c>
      <c r="N3593" s="3">
        <v>188020.71</v>
      </c>
      <c r="O3593" s="3" t="s">
        <v>57</v>
      </c>
      <c r="P3593" s="4">
        <f>IF(O3593="吨",N3593*1000,IF(O3593="万立方米",N3593*10000,""))</f>
        <v>188020710.0</v>
      </c>
      <c r="Q3593" s="2" t="s">
        <v>58</v>
      </c>
      <c r="R3593" s="2" t="s">
        <v>59</v>
      </c>
      <c r="S3593" s="2" t="s">
        <v>96</v>
      </c>
      <c r="T3593" s="2" t="s">
        <v>97</v>
      </c>
      <c r="U3593" s="4">
        <f>1.7</f>
        <v>1.7</v>
      </c>
      <c r="V3593" s="2" t="s">
        <v>62</v>
      </c>
      <c r="W3593" s="2" t="s">
        <v>98</v>
      </c>
      <c r="X3593" s="2" t="s">
        <v>64</v>
      </c>
      <c r="Y3593" s="2" t="s">
        <v>65</v>
      </c>
      <c r="Z3593" s="2">
        <v>0</v>
      </c>
      <c r="AA3593" s="2"/>
      <c r="AB3593" s="2"/>
      <c r="AC3593" s="4">
        <f>P3593*U3593/1000000</f>
        <v>319.635207</v>
      </c>
      <c r="AD3593" s="4">
        <f>AC3593*(1-Z3593/100)</f>
        <v>319.635207</v>
      </c>
      <c r="AE3593" s="2" t="s">
        <v>66</v>
      </c>
      <c r="AF3593" s="2" t="s">
        <v>67</v>
      </c>
      <c r="AG3593" s="2"/>
      <c r="AH3593" s="2" t="s">
        <v>69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4327</v>
      </c>
      <c r="B3594" s="2" t="s">
        <v>4319</v>
      </c>
      <c r="C3594" s="2" t="s">
        <v>47</v>
      </c>
      <c r="D3594" s="2" t="s">
        <v>4320</v>
      </c>
      <c r="E3594" s="2" t="s">
        <v>731</v>
      </c>
      <c r="F3594" s="2" t="s">
        <v>228</v>
      </c>
      <c r="G3594" s="2" t="s">
        <v>117</v>
      </c>
      <c r="H3594" s="2" t="s">
        <v>138</v>
      </c>
      <c r="I3594" s="2" t="s">
        <v>53</v>
      </c>
      <c r="J3594" s="2" t="s">
        <v>230</v>
      </c>
      <c r="K3594" s="2" t="s">
        <v>55</v>
      </c>
      <c r="L3594" s="2" t="s">
        <v>51</v>
      </c>
      <c r="M3594" s="2" t="s">
        <v>100</v>
      </c>
      <c r="N3594" s="3">
        <v>188020.71</v>
      </c>
      <c r="O3594" s="3" t="s">
        <v>57</v>
      </c>
      <c r="P3594" s="4">
        <f>IF(O3594="吨",N3594*1000,IF(O3594="万立方米",N3594*10000,""))</f>
        <v>188020710.0</v>
      </c>
      <c r="Q3594" s="2" t="s">
        <v>58</v>
      </c>
      <c r="R3594" s="2" t="s">
        <v>59</v>
      </c>
      <c r="S3594" s="2" t="s">
        <v>101</v>
      </c>
      <c r="T3594" s="2" t="s">
        <v>75</v>
      </c>
      <c r="U3594" s="4">
        <f>0.12</f>
        <v>0.12</v>
      </c>
      <c r="V3594" s="2" t="s">
        <v>62</v>
      </c>
      <c r="W3594" s="2" t="s">
        <v>102</v>
      </c>
      <c r="X3594" s="2" t="s">
        <v>64</v>
      </c>
      <c r="Y3594" s="2" t="s">
        <v>65</v>
      </c>
      <c r="Z3594" s="2">
        <v>0</v>
      </c>
      <c r="AA3594" s="2"/>
      <c r="AB3594" s="2"/>
      <c r="AC3594" s="4">
        <f>P3594*U3594/1000000</f>
        <v>22.562485199999998</v>
      </c>
      <c r="AD3594" s="4">
        <f>AC3594*(1-Z3594/100)</f>
        <v>22.562485199999998</v>
      </c>
      <c r="AE3594" s="2" t="s">
        <v>66</v>
      </c>
      <c r="AF3594" s="2" t="s">
        <v>67</v>
      </c>
      <c r="AG3594" s="2"/>
      <c r="AH3594" s="2" t="s">
        <v>69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4328</v>
      </c>
      <c r="B3595" s="2" t="s">
        <v>4319</v>
      </c>
      <c r="C3595" s="2" t="s">
        <v>47</v>
      </c>
      <c r="D3595" s="2" t="s">
        <v>4320</v>
      </c>
      <c r="E3595" s="2" t="s">
        <v>731</v>
      </c>
      <c r="F3595" s="2" t="s">
        <v>228</v>
      </c>
      <c r="G3595" s="2" t="s">
        <v>117</v>
      </c>
      <c r="H3595" s="2" t="s">
        <v>138</v>
      </c>
      <c r="I3595" s="2"/>
      <c r="J3595" s="2"/>
      <c r="K3595" s="2"/>
      <c r="L3595" s="2"/>
      <c r="M3595" s="2" t="s">
        <v>104</v>
      </c>
      <c r="N3595" s="3"/>
      <c r="O3595" s="3"/>
      <c r="P3595" s="4">
        <v>0.0</v>
      </c>
      <c r="Q3595" s="2" t="s">
        <v>105</v>
      </c>
      <c r="R3595" s="2" t="s">
        <v>106</v>
      </c>
      <c r="S3595" s="2" t="s">
        <v>107</v>
      </c>
      <c r="T3595" s="2" t="s">
        <v>108</v>
      </c>
      <c r="U3595" s="4">
        <f>0.0</f>
        <v>0.0</v>
      </c>
      <c r="V3595" s="2" t="s">
        <v>109</v>
      </c>
      <c r="W3595" s="2" t="s">
        <v>110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134</v>
      </c>
      <c r="AH3595" s="2" t="s">
        <v>69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4329</v>
      </c>
      <c r="B3596" s="2" t="s">
        <v>4330</v>
      </c>
      <c r="C3596" s="2" t="s">
        <v>47</v>
      </c>
      <c r="D3596" s="2" t="s">
        <v>1123</v>
      </c>
      <c r="E3596" s="2" t="s">
        <v>400</v>
      </c>
      <c r="F3596" s="2" t="s">
        <v>228</v>
      </c>
      <c r="G3596" s="2" t="s">
        <v>117</v>
      </c>
      <c r="H3596" s="2" t="s">
        <v>138</v>
      </c>
      <c r="I3596" s="2" t="s">
        <v>53</v>
      </c>
      <c r="J3596" s="2" t="s">
        <v>230</v>
      </c>
      <c r="K3596" s="2" t="s">
        <v>55</v>
      </c>
      <c r="L3596" s="2" t="s">
        <v>51</v>
      </c>
      <c r="M3596" s="2" t="s">
        <v>56</v>
      </c>
      <c r="N3596" s="3">
        <v>97593.769</v>
      </c>
      <c r="O3596" s="3" t="s">
        <v>57</v>
      </c>
      <c r="P3596" s="4">
        <f>IF(O3596="吨",N3596*1000,IF(O3596="万立方米",N3596*10000,""))</f>
        <v>97593769.0</v>
      </c>
      <c r="Q3596" s="2" t="s">
        <v>58</v>
      </c>
      <c r="R3596" s="2" t="s">
        <v>59</v>
      </c>
      <c r="S3596" s="2" t="s">
        <v>60</v>
      </c>
      <c r="T3596" s="2" t="s">
        <v>61</v>
      </c>
      <c r="U3596" s="4">
        <f>0.06</f>
        <v>0.06</v>
      </c>
      <c r="V3596" s="2" t="s">
        <v>62</v>
      </c>
      <c r="W3596" s="2" t="s">
        <v>63</v>
      </c>
      <c r="X3596" s="2" t="s">
        <v>64</v>
      </c>
      <c r="Y3596" s="2" t="s">
        <v>65</v>
      </c>
      <c r="Z3596" s="2">
        <v>0</v>
      </c>
      <c r="AA3596" s="2"/>
      <c r="AB3596" s="2"/>
      <c r="AC3596" s="4">
        <f>P3596*U3596/1000000</f>
        <v>5.85562614</v>
      </c>
      <c r="AD3596" s="4">
        <f>AC3596*(1-Z3596/100)</f>
        <v>5.85562614</v>
      </c>
      <c r="AE3596" s="2" t="s">
        <v>66</v>
      </c>
      <c r="AF3596" s="2" t="s">
        <v>67</v>
      </c>
      <c r="AG3596" s="2" t="s">
        <v>68</v>
      </c>
      <c r="AH3596" s="2" t="s">
        <v>69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4331</v>
      </c>
      <c r="B3597" s="2" t="s">
        <v>4330</v>
      </c>
      <c r="C3597" s="2" t="s">
        <v>47</v>
      </c>
      <c r="D3597" s="2" t="s">
        <v>1123</v>
      </c>
      <c r="E3597" s="2" t="s">
        <v>400</v>
      </c>
      <c r="F3597" s="2" t="s">
        <v>228</v>
      </c>
      <c r="G3597" s="2" t="s">
        <v>117</v>
      </c>
      <c r="H3597" s="2" t="s">
        <v>138</v>
      </c>
      <c r="I3597" s="2" t="s">
        <v>53</v>
      </c>
      <c r="J3597" s="2" t="s">
        <v>230</v>
      </c>
      <c r="K3597" s="2" t="s">
        <v>55</v>
      </c>
      <c r="L3597" s="2" t="s">
        <v>51</v>
      </c>
      <c r="M3597" s="2" t="s">
        <v>73</v>
      </c>
      <c r="N3597" s="3">
        <v>97593.769</v>
      </c>
      <c r="O3597" s="3" t="s">
        <v>57</v>
      </c>
      <c r="P3597" s="4">
        <f>IF(O3597="吨",N3597*1000,IF(O3597="万立方米",N3597*10000,""))</f>
        <v>97593769.0</v>
      </c>
      <c r="Q3597" s="2" t="s">
        <v>58</v>
      </c>
      <c r="R3597" s="2" t="s">
        <v>59</v>
      </c>
      <c r="S3597" s="2" t="s">
        <v>74</v>
      </c>
      <c r="T3597" s="2" t="s">
        <v>75</v>
      </c>
      <c r="U3597" s="4">
        <f>1.5</f>
        <v>1.5</v>
      </c>
      <c r="V3597" s="2" t="s">
        <v>62</v>
      </c>
      <c r="W3597" s="2" t="s">
        <v>76</v>
      </c>
      <c r="X3597" s="2" t="s">
        <v>64</v>
      </c>
      <c r="Y3597" s="2" t="s">
        <v>65</v>
      </c>
      <c r="Z3597" s="2">
        <v>0</v>
      </c>
      <c r="AA3597" s="2"/>
      <c r="AB3597" s="2"/>
      <c r="AC3597" s="4">
        <f>P3597*U3597/1000000</f>
        <v>146.3906535</v>
      </c>
      <c r="AD3597" s="4">
        <f>AC3597*(1-Z3597/100)</f>
        <v>146.3906535</v>
      </c>
      <c r="AE3597" s="2" t="s">
        <v>66</v>
      </c>
      <c r="AF3597" s="2" t="s">
        <v>67</v>
      </c>
      <c r="AG3597" s="2" t="s">
        <v>68</v>
      </c>
      <c r="AH3597" s="2" t="s">
        <v>69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4332</v>
      </c>
      <c r="B3598" s="2" t="s">
        <v>4330</v>
      </c>
      <c r="C3598" s="2" t="s">
        <v>47</v>
      </c>
      <c r="D3598" s="2" t="s">
        <v>1123</v>
      </c>
      <c r="E3598" s="2" t="s">
        <v>400</v>
      </c>
      <c r="F3598" s="2" t="s">
        <v>228</v>
      </c>
      <c r="G3598" s="2" t="s">
        <v>117</v>
      </c>
      <c r="H3598" s="2" t="s">
        <v>138</v>
      </c>
      <c r="I3598" s="2" t="s">
        <v>53</v>
      </c>
      <c r="J3598" s="2" t="s">
        <v>230</v>
      </c>
      <c r="K3598" s="2" t="s">
        <v>55</v>
      </c>
      <c r="L3598" s="2" t="s">
        <v>51</v>
      </c>
      <c r="M3598" s="2" t="s">
        <v>78</v>
      </c>
      <c r="N3598" s="3">
        <v>97593.769</v>
      </c>
      <c r="O3598" s="3" t="s">
        <v>57</v>
      </c>
      <c r="P3598" s="4">
        <f>IF(O3598="吨",N3598*1000,IF(O3598="万立方米",N3598*10000,""))</f>
        <v>97593769.0</v>
      </c>
      <c r="Q3598" s="2" t="s">
        <v>58</v>
      </c>
      <c r="R3598" s="2" t="s">
        <v>59</v>
      </c>
      <c r="S3598" s="2" t="s">
        <v>79</v>
      </c>
      <c r="T3598" s="2" t="s">
        <v>75</v>
      </c>
      <c r="U3598" s="4">
        <f>6.0</f>
        <v>6.0</v>
      </c>
      <c r="V3598" s="2" t="s">
        <v>62</v>
      </c>
      <c r="W3598" s="2" t="s">
        <v>80</v>
      </c>
      <c r="X3598" s="2" t="s">
        <v>64</v>
      </c>
      <c r="Y3598" s="2" t="s">
        <v>65</v>
      </c>
      <c r="Z3598" s="2">
        <v>0</v>
      </c>
      <c r="AA3598" s="2"/>
      <c r="AB3598" s="2"/>
      <c r="AC3598" s="4">
        <f>P3598*U3598/1000000</f>
        <v>585.562614</v>
      </c>
      <c r="AD3598" s="4">
        <f>AC3598*(1-Z3598/100)</f>
        <v>585.562614</v>
      </c>
      <c r="AE3598" s="2" t="s">
        <v>66</v>
      </c>
      <c r="AF3598" s="2" t="s">
        <v>67</v>
      </c>
      <c r="AG3598" s="2" t="s">
        <v>68</v>
      </c>
      <c r="AH3598" s="2" t="s">
        <v>69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4333</v>
      </c>
      <c r="B3599" s="2" t="s">
        <v>4330</v>
      </c>
      <c r="C3599" s="2" t="s">
        <v>47</v>
      </c>
      <c r="D3599" s="2" t="s">
        <v>1123</v>
      </c>
      <c r="E3599" s="2" t="s">
        <v>400</v>
      </c>
      <c r="F3599" s="2" t="s">
        <v>228</v>
      </c>
      <c r="G3599" s="2" t="s">
        <v>117</v>
      </c>
      <c r="H3599" s="2" t="s">
        <v>138</v>
      </c>
      <c r="I3599" s="2" t="s">
        <v>53</v>
      </c>
      <c r="J3599" s="2" t="s">
        <v>230</v>
      </c>
      <c r="K3599" s="2" t="s">
        <v>55</v>
      </c>
      <c r="L3599" s="2" t="s">
        <v>51</v>
      </c>
      <c r="M3599" s="2" t="s">
        <v>82</v>
      </c>
      <c r="N3599" s="3">
        <v>97593.769</v>
      </c>
      <c r="O3599" s="3" t="s">
        <v>57</v>
      </c>
      <c r="P3599" s="4">
        <f>IF(O3599="吨",N3599*1000,IF(O3599="万立方米",N3599*10000,""))</f>
        <v>97593769.0</v>
      </c>
      <c r="Q3599" s="2" t="s">
        <v>58</v>
      </c>
      <c r="R3599" s="2" t="s">
        <v>59</v>
      </c>
      <c r="S3599" s="2" t="s">
        <v>83</v>
      </c>
      <c r="T3599" s="2" t="s">
        <v>61</v>
      </c>
      <c r="U3599" s="4">
        <f>0.35</f>
        <v>0.35</v>
      </c>
      <c r="V3599" s="2" t="s">
        <v>62</v>
      </c>
      <c r="W3599" s="2" t="s">
        <v>84</v>
      </c>
      <c r="X3599" s="2" t="s">
        <v>64</v>
      </c>
      <c r="Y3599" s="2" t="s">
        <v>65</v>
      </c>
      <c r="Z3599" s="2">
        <v>0</v>
      </c>
      <c r="AA3599" s="2"/>
      <c r="AB3599" s="2"/>
      <c r="AC3599" s="4">
        <f>P3599*U3599/1000000</f>
        <v>34.15781915</v>
      </c>
      <c r="AD3599" s="4">
        <f>AC3599*(1-Z3599/100)</f>
        <v>34.15781915</v>
      </c>
      <c r="AE3599" s="2" t="s">
        <v>66</v>
      </c>
      <c r="AF3599" s="2" t="s">
        <v>67</v>
      </c>
      <c r="AG3599" s="2" t="s">
        <v>68</v>
      </c>
      <c r="AH3599" s="2" t="s">
        <v>69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4334</v>
      </c>
      <c r="B3600" s="2" t="s">
        <v>4330</v>
      </c>
      <c r="C3600" s="2" t="s">
        <v>47</v>
      </c>
      <c r="D3600" s="2" t="s">
        <v>1123</v>
      </c>
      <c r="E3600" s="2" t="s">
        <v>400</v>
      </c>
      <c r="F3600" s="2" t="s">
        <v>228</v>
      </c>
      <c r="G3600" s="2" t="s">
        <v>117</v>
      </c>
      <c r="H3600" s="2" t="s">
        <v>138</v>
      </c>
      <c r="I3600" s="2" t="s">
        <v>53</v>
      </c>
      <c r="J3600" s="2" t="s">
        <v>230</v>
      </c>
      <c r="K3600" s="2" t="s">
        <v>55</v>
      </c>
      <c r="L3600" s="2" t="s">
        <v>51</v>
      </c>
      <c r="M3600" s="2" t="s">
        <v>86</v>
      </c>
      <c r="N3600" s="3">
        <v>97593.769</v>
      </c>
      <c r="O3600" s="3" t="s">
        <v>57</v>
      </c>
      <c r="P3600" s="4">
        <f>IF(O3600="吨",N3600*1000,IF(O3600="万立方米",N3600*10000,""))</f>
        <v>97593769.0</v>
      </c>
      <c r="Q3600" s="2" t="s">
        <v>58</v>
      </c>
      <c r="R3600" s="2" t="s">
        <v>59</v>
      </c>
      <c r="S3600" s="2" t="s">
        <v>87</v>
      </c>
      <c r="T3600" s="2" t="s">
        <v>88</v>
      </c>
      <c r="U3600" s="4">
        <f>0.75</f>
        <v>0.75</v>
      </c>
      <c r="V3600" s="2" t="s">
        <v>62</v>
      </c>
      <c r="W3600" s="2" t="s">
        <v>89</v>
      </c>
      <c r="X3600" s="2" t="s">
        <v>64</v>
      </c>
      <c r="Y3600" s="2" t="s">
        <v>65</v>
      </c>
      <c r="Z3600" s="2">
        <v>0</v>
      </c>
      <c r="AA3600" s="2"/>
      <c r="AB3600" s="2"/>
      <c r="AC3600" s="4">
        <f>P3600*U3600/1000000</f>
        <v>73.19532675</v>
      </c>
      <c r="AD3600" s="4">
        <f>AC3601*(1-AA3600/100)+(AC3600-AC3601)*(1-AB3600/100)</f>
        <v>73.19532675</v>
      </c>
      <c r="AE3600" s="2" t="s">
        <v>66</v>
      </c>
      <c r="AF3600" s="2" t="s">
        <v>67</v>
      </c>
      <c r="AG3600" s="2" t="s">
        <v>68</v>
      </c>
      <c r="AH3600" s="2" t="s">
        <v>69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4335</v>
      </c>
      <c r="B3601" s="2" t="s">
        <v>4330</v>
      </c>
      <c r="C3601" s="2" t="s">
        <v>47</v>
      </c>
      <c r="D3601" s="2" t="s">
        <v>1123</v>
      </c>
      <c r="E3601" s="2" t="s">
        <v>400</v>
      </c>
      <c r="F3601" s="2" t="s">
        <v>228</v>
      </c>
      <c r="G3601" s="2" t="s">
        <v>117</v>
      </c>
      <c r="H3601" s="2" t="s">
        <v>138</v>
      </c>
      <c r="I3601" s="2" t="s">
        <v>53</v>
      </c>
      <c r="J3601" s="2" t="s">
        <v>230</v>
      </c>
      <c r="K3601" s="2" t="s">
        <v>55</v>
      </c>
      <c r="L3601" s="2" t="s">
        <v>51</v>
      </c>
      <c r="M3601" s="2" t="s">
        <v>91</v>
      </c>
      <c r="N3601" s="3">
        <v>97593.769</v>
      </c>
      <c r="O3601" s="3" t="s">
        <v>57</v>
      </c>
      <c r="P3601" s="4">
        <f>IF(O3601="吨",N3601*1000,IF(O3601="万立方米",N3601*10000,""))</f>
        <v>97593769.0</v>
      </c>
      <c r="Q3601" s="2" t="s">
        <v>58</v>
      </c>
      <c r="R3601" s="2" t="s">
        <v>59</v>
      </c>
      <c r="S3601" s="2" t="s">
        <v>92</v>
      </c>
      <c r="T3601" s="2" t="s">
        <v>88</v>
      </c>
      <c r="U3601" s="4">
        <f>0.75</f>
        <v>0.75</v>
      </c>
      <c r="V3601" s="2" t="s">
        <v>62</v>
      </c>
      <c r="W3601" s="2" t="s">
        <v>93</v>
      </c>
      <c r="X3601" s="2" t="s">
        <v>64</v>
      </c>
      <c r="Y3601" s="2" t="s">
        <v>65</v>
      </c>
      <c r="Z3601" s="2">
        <v>0</v>
      </c>
      <c r="AA3601" s="2"/>
      <c r="AB3601" s="2"/>
      <c r="AC3601" s="4">
        <f>P3601*U3601/1000000</f>
        <v>73.19532675</v>
      </c>
      <c r="AD3601" s="4">
        <f>AC3601*(1-Z3601/100)</f>
        <v>73.19532675</v>
      </c>
      <c r="AE3601" s="2" t="s">
        <v>66</v>
      </c>
      <c r="AF3601" s="2" t="s">
        <v>67</v>
      </c>
      <c r="AG3601" s="2" t="s">
        <v>68</v>
      </c>
      <c r="AH3601" s="2" t="s">
        <v>69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4336</v>
      </c>
      <c r="B3602" s="2" t="s">
        <v>4330</v>
      </c>
      <c r="C3602" s="2" t="s">
        <v>47</v>
      </c>
      <c r="D3602" s="2" t="s">
        <v>1123</v>
      </c>
      <c r="E3602" s="2" t="s">
        <v>400</v>
      </c>
      <c r="F3602" s="2" t="s">
        <v>228</v>
      </c>
      <c r="G3602" s="2" t="s">
        <v>117</v>
      </c>
      <c r="H3602" s="2" t="s">
        <v>138</v>
      </c>
      <c r="I3602" s="2" t="s">
        <v>53</v>
      </c>
      <c r="J3602" s="2" t="s">
        <v>230</v>
      </c>
      <c r="K3602" s="2" t="s">
        <v>55</v>
      </c>
      <c r="L3602" s="2" t="s">
        <v>51</v>
      </c>
      <c r="M3602" s="2" t="s">
        <v>95</v>
      </c>
      <c r="N3602" s="3">
        <v>97593.769</v>
      </c>
      <c r="O3602" s="3" t="s">
        <v>57</v>
      </c>
      <c r="P3602" s="4">
        <f>IF(O3602="吨",N3602*1000,IF(O3602="万立方米",N3602*10000,""))</f>
        <v>97593769.0</v>
      </c>
      <c r="Q3602" s="2" t="s">
        <v>58</v>
      </c>
      <c r="R3602" s="2" t="s">
        <v>59</v>
      </c>
      <c r="S3602" s="2" t="s">
        <v>96</v>
      </c>
      <c r="T3602" s="2" t="s">
        <v>97</v>
      </c>
      <c r="U3602" s="4">
        <f>1.7</f>
        <v>1.7</v>
      </c>
      <c r="V3602" s="2" t="s">
        <v>62</v>
      </c>
      <c r="W3602" s="2" t="s">
        <v>98</v>
      </c>
      <c r="X3602" s="2" t="s">
        <v>64</v>
      </c>
      <c r="Y3602" s="2" t="s">
        <v>65</v>
      </c>
      <c r="Z3602" s="2">
        <v>0</v>
      </c>
      <c r="AA3602" s="2"/>
      <c r="AB3602" s="2"/>
      <c r="AC3602" s="4">
        <f>P3602*U3602/1000000</f>
        <v>165.90940729999997</v>
      </c>
      <c r="AD3602" s="4">
        <f>AC3602*(1-Z3602/100)</f>
        <v>165.90940729999997</v>
      </c>
      <c r="AE3602" s="2" t="s">
        <v>66</v>
      </c>
      <c r="AF3602" s="2" t="s">
        <v>67</v>
      </c>
      <c r="AG3602" s="2" t="s">
        <v>68</v>
      </c>
      <c r="AH3602" s="2" t="s">
        <v>69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4337</v>
      </c>
      <c r="B3603" s="2" t="s">
        <v>4330</v>
      </c>
      <c r="C3603" s="2" t="s">
        <v>47</v>
      </c>
      <c r="D3603" s="2" t="s">
        <v>1123</v>
      </c>
      <c r="E3603" s="2" t="s">
        <v>400</v>
      </c>
      <c r="F3603" s="2" t="s">
        <v>228</v>
      </c>
      <c r="G3603" s="2" t="s">
        <v>117</v>
      </c>
      <c r="H3603" s="2" t="s">
        <v>138</v>
      </c>
      <c r="I3603" s="2" t="s">
        <v>53</v>
      </c>
      <c r="J3603" s="2" t="s">
        <v>230</v>
      </c>
      <c r="K3603" s="2" t="s">
        <v>55</v>
      </c>
      <c r="L3603" s="2" t="s">
        <v>51</v>
      </c>
      <c r="M3603" s="2" t="s">
        <v>100</v>
      </c>
      <c r="N3603" s="3">
        <v>97593.769</v>
      </c>
      <c r="O3603" s="3" t="s">
        <v>57</v>
      </c>
      <c r="P3603" s="4">
        <f>IF(O3603="吨",N3603*1000,IF(O3603="万立方米",N3603*10000,""))</f>
        <v>97593769.0</v>
      </c>
      <c r="Q3603" s="2" t="s">
        <v>58</v>
      </c>
      <c r="R3603" s="2" t="s">
        <v>59</v>
      </c>
      <c r="S3603" s="2" t="s">
        <v>101</v>
      </c>
      <c r="T3603" s="2" t="s">
        <v>75</v>
      </c>
      <c r="U3603" s="4">
        <f>0.12</f>
        <v>0.12</v>
      </c>
      <c r="V3603" s="2" t="s">
        <v>62</v>
      </c>
      <c r="W3603" s="2" t="s">
        <v>102</v>
      </c>
      <c r="X3603" s="2" t="s">
        <v>64</v>
      </c>
      <c r="Y3603" s="2" t="s">
        <v>65</v>
      </c>
      <c r="Z3603" s="2">
        <v>0</v>
      </c>
      <c r="AA3603" s="2"/>
      <c r="AB3603" s="2"/>
      <c r="AC3603" s="4">
        <f>P3603*U3603/1000000</f>
        <v>11.71125228</v>
      </c>
      <c r="AD3603" s="4">
        <f>AC3603*(1-Z3603/100)</f>
        <v>11.71125228</v>
      </c>
      <c r="AE3603" s="2" t="s">
        <v>66</v>
      </c>
      <c r="AF3603" s="2" t="s">
        <v>67</v>
      </c>
      <c r="AG3603" s="2" t="s">
        <v>68</v>
      </c>
      <c r="AH3603" s="2" t="s">
        <v>69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4338</v>
      </c>
      <c r="B3604" s="2" t="s">
        <v>4330</v>
      </c>
      <c r="C3604" s="2" t="s">
        <v>47</v>
      </c>
      <c r="D3604" s="2" t="s">
        <v>1123</v>
      </c>
      <c r="E3604" s="2" t="s">
        <v>400</v>
      </c>
      <c r="F3604" s="2" t="s">
        <v>228</v>
      </c>
      <c r="G3604" s="2" t="s">
        <v>117</v>
      </c>
      <c r="H3604" s="2" t="s">
        <v>138</v>
      </c>
      <c r="I3604" s="2"/>
      <c r="J3604" s="2"/>
      <c r="K3604" s="2" t="s">
        <v>147</v>
      </c>
      <c r="L3604" s="2" t="s">
        <v>253</v>
      </c>
      <c r="M3604" s="2" t="s">
        <v>104</v>
      </c>
      <c r="N3604" s="3"/>
      <c r="O3604" s="3"/>
      <c r="P3604" s="2"/>
      <c r="Q3604" s="2" t="s">
        <v>105</v>
      </c>
      <c r="R3604" s="2" t="s">
        <v>106</v>
      </c>
      <c r="S3604" s="2" t="s">
        <v>107</v>
      </c>
      <c r="T3604" s="2" t="s">
        <v>108</v>
      </c>
      <c r="U3604" s="2"/>
      <c r="V3604" s="2" t="s">
        <v>109</v>
      </c>
      <c r="W3604" s="2" t="s">
        <v>110</v>
      </c>
      <c r="X3604" s="2"/>
      <c r="Y3604" s="2" t="s">
        <v>65</v>
      </c>
      <c r="Z3604" s="2">
        <v>0</v>
      </c>
      <c r="AA3604" s="2"/>
      <c r="AB3604" s="2"/>
      <c r="AC3604" s="2"/>
      <c r="AD3604" s="2"/>
      <c r="AE3604" s="2" t="s">
        <v>123</v>
      </c>
      <c r="AF3604" s="2" t="s">
        <v>222</v>
      </c>
      <c r="AG3604" s="2" t="s">
        <v>223</v>
      </c>
      <c r="AH3604" s="2" t="s">
        <v>69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4339</v>
      </c>
      <c r="B3605" s="2" t="s">
        <v>4340</v>
      </c>
      <c r="C3605" s="2" t="s">
        <v>47</v>
      </c>
      <c r="D3605" s="2" t="s">
        <v>755</v>
      </c>
      <c r="E3605" s="2" t="s">
        <v>227</v>
      </c>
      <c r="F3605" s="2" t="s">
        <v>228</v>
      </c>
      <c r="G3605" s="2" t="s">
        <v>117</v>
      </c>
      <c r="H3605" s="2" t="s">
        <v>138</v>
      </c>
      <c r="I3605" s="2" t="s">
        <v>53</v>
      </c>
      <c r="J3605" s="2" t="s">
        <v>230</v>
      </c>
      <c r="K3605" s="2" t="s">
        <v>55</v>
      </c>
      <c r="L3605" s="2" t="s">
        <v>51</v>
      </c>
      <c r="M3605" s="2" t="s">
        <v>56</v>
      </c>
      <c r="N3605" s="3">
        <v>117800.16</v>
      </c>
      <c r="O3605" s="3" t="s">
        <v>57</v>
      </c>
      <c r="P3605" s="4">
        <f>IF(O3605="吨",N3605*1000,IF(O3605="万立方米",N3605*10000,""))</f>
        <v>117800160.0</v>
      </c>
      <c r="Q3605" s="2" t="s">
        <v>58</v>
      </c>
      <c r="R3605" s="2" t="s">
        <v>59</v>
      </c>
      <c r="S3605" s="2" t="s">
        <v>60</v>
      </c>
      <c r="T3605" s="2" t="s">
        <v>61</v>
      </c>
      <c r="U3605" s="4">
        <f>0.06</f>
        <v>0.06</v>
      </c>
      <c r="V3605" s="2" t="s">
        <v>62</v>
      </c>
      <c r="W3605" s="2" t="s">
        <v>63</v>
      </c>
      <c r="X3605" s="2" t="s">
        <v>64</v>
      </c>
      <c r="Y3605" s="2" t="s">
        <v>65</v>
      </c>
      <c r="Z3605" s="2">
        <v>0</v>
      </c>
      <c r="AA3605" s="2"/>
      <c r="AB3605" s="2"/>
      <c r="AC3605" s="4">
        <f>P3605*U3605/1000000</f>
        <v>7.0680096</v>
      </c>
      <c r="AD3605" s="4">
        <f>AC3605*(1-Z3605/100)</f>
        <v>7.0680096</v>
      </c>
      <c r="AE3605" s="2" t="s">
        <v>66</v>
      </c>
      <c r="AF3605" s="2" t="s">
        <v>67</v>
      </c>
      <c r="AG3605" s="2" t="s">
        <v>68</v>
      </c>
      <c r="AH3605" s="2" t="s">
        <v>69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4341</v>
      </c>
      <c r="B3606" s="2" t="s">
        <v>4340</v>
      </c>
      <c r="C3606" s="2" t="s">
        <v>47</v>
      </c>
      <c r="D3606" s="2" t="s">
        <v>755</v>
      </c>
      <c r="E3606" s="2" t="s">
        <v>227</v>
      </c>
      <c r="F3606" s="2" t="s">
        <v>228</v>
      </c>
      <c r="G3606" s="2" t="s">
        <v>117</v>
      </c>
      <c r="H3606" s="2" t="s">
        <v>138</v>
      </c>
      <c r="I3606" s="2" t="s">
        <v>53</v>
      </c>
      <c r="J3606" s="2" t="s">
        <v>230</v>
      </c>
      <c r="K3606" s="2" t="s">
        <v>55</v>
      </c>
      <c r="L3606" s="2" t="s">
        <v>51</v>
      </c>
      <c r="M3606" s="2" t="s">
        <v>73</v>
      </c>
      <c r="N3606" s="3">
        <v>117800.16</v>
      </c>
      <c r="O3606" s="3" t="s">
        <v>57</v>
      </c>
      <c r="P3606" s="4">
        <f>IF(O3606="吨",N3606*1000,IF(O3606="万立方米",N3606*10000,""))</f>
        <v>117800160.0</v>
      </c>
      <c r="Q3606" s="2" t="s">
        <v>58</v>
      </c>
      <c r="R3606" s="2" t="s">
        <v>59</v>
      </c>
      <c r="S3606" s="2" t="s">
        <v>74</v>
      </c>
      <c r="T3606" s="2" t="s">
        <v>75</v>
      </c>
      <c r="U3606" s="4">
        <f>1.5</f>
        <v>1.5</v>
      </c>
      <c r="V3606" s="2" t="s">
        <v>62</v>
      </c>
      <c r="W3606" s="2" t="s">
        <v>76</v>
      </c>
      <c r="X3606" s="2" t="s">
        <v>64</v>
      </c>
      <c r="Y3606" s="2" t="s">
        <v>65</v>
      </c>
      <c r="Z3606" s="2">
        <v>0</v>
      </c>
      <c r="AA3606" s="2"/>
      <c r="AB3606" s="2"/>
      <c r="AC3606" s="4">
        <f>P3606*U3606/1000000</f>
        <v>176.70024</v>
      </c>
      <c r="AD3606" s="4">
        <f>AC3606*(1-Z3606/100)</f>
        <v>176.70024</v>
      </c>
      <c r="AE3606" s="2" t="s">
        <v>66</v>
      </c>
      <c r="AF3606" s="2" t="s">
        <v>67</v>
      </c>
      <c r="AG3606" s="2" t="s">
        <v>68</v>
      </c>
      <c r="AH3606" s="2" t="s">
        <v>69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4342</v>
      </c>
      <c r="B3607" s="2" t="s">
        <v>4340</v>
      </c>
      <c r="C3607" s="2" t="s">
        <v>47</v>
      </c>
      <c r="D3607" s="2" t="s">
        <v>755</v>
      </c>
      <c r="E3607" s="2" t="s">
        <v>227</v>
      </c>
      <c r="F3607" s="2" t="s">
        <v>228</v>
      </c>
      <c r="G3607" s="2" t="s">
        <v>117</v>
      </c>
      <c r="H3607" s="2" t="s">
        <v>138</v>
      </c>
      <c r="I3607" s="2" t="s">
        <v>53</v>
      </c>
      <c r="J3607" s="2" t="s">
        <v>230</v>
      </c>
      <c r="K3607" s="2" t="s">
        <v>55</v>
      </c>
      <c r="L3607" s="2" t="s">
        <v>51</v>
      </c>
      <c r="M3607" s="2" t="s">
        <v>78</v>
      </c>
      <c r="N3607" s="3">
        <v>117800.16</v>
      </c>
      <c r="O3607" s="3" t="s">
        <v>57</v>
      </c>
      <c r="P3607" s="4">
        <f>IF(O3607="吨",N3607*1000,IF(O3607="万立方米",N3607*10000,""))</f>
        <v>117800160.0</v>
      </c>
      <c r="Q3607" s="2" t="s">
        <v>58</v>
      </c>
      <c r="R3607" s="2" t="s">
        <v>59</v>
      </c>
      <c r="S3607" s="2" t="s">
        <v>79</v>
      </c>
      <c r="T3607" s="2" t="s">
        <v>75</v>
      </c>
      <c r="U3607" s="4">
        <f>6.0</f>
        <v>6.0</v>
      </c>
      <c r="V3607" s="2" t="s">
        <v>62</v>
      </c>
      <c r="W3607" s="2" t="s">
        <v>80</v>
      </c>
      <c r="X3607" s="2" t="s">
        <v>64</v>
      </c>
      <c r="Y3607" s="2" t="s">
        <v>65</v>
      </c>
      <c r="Z3607" s="2">
        <v>0</v>
      </c>
      <c r="AA3607" s="2"/>
      <c r="AB3607" s="2"/>
      <c r="AC3607" s="4">
        <f>P3607*U3607/1000000</f>
        <v>706.80096</v>
      </c>
      <c r="AD3607" s="4">
        <f>AC3607*(1-Z3607/100)</f>
        <v>706.80096</v>
      </c>
      <c r="AE3607" s="2" t="s">
        <v>66</v>
      </c>
      <c r="AF3607" s="2" t="s">
        <v>67</v>
      </c>
      <c r="AG3607" s="2" t="s">
        <v>68</v>
      </c>
      <c r="AH3607" s="2" t="s">
        <v>69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4343</v>
      </c>
      <c r="B3608" s="2" t="s">
        <v>4340</v>
      </c>
      <c r="C3608" s="2" t="s">
        <v>47</v>
      </c>
      <c r="D3608" s="2" t="s">
        <v>755</v>
      </c>
      <c r="E3608" s="2" t="s">
        <v>227</v>
      </c>
      <c r="F3608" s="2" t="s">
        <v>228</v>
      </c>
      <c r="G3608" s="2" t="s">
        <v>117</v>
      </c>
      <c r="H3608" s="2" t="s">
        <v>138</v>
      </c>
      <c r="I3608" s="2" t="s">
        <v>53</v>
      </c>
      <c r="J3608" s="2" t="s">
        <v>230</v>
      </c>
      <c r="K3608" s="2" t="s">
        <v>55</v>
      </c>
      <c r="L3608" s="2" t="s">
        <v>51</v>
      </c>
      <c r="M3608" s="2" t="s">
        <v>82</v>
      </c>
      <c r="N3608" s="3">
        <v>117800.16</v>
      </c>
      <c r="O3608" s="3" t="s">
        <v>57</v>
      </c>
      <c r="P3608" s="4">
        <f>IF(O3608="吨",N3608*1000,IF(O3608="万立方米",N3608*10000,""))</f>
        <v>117800160.0</v>
      </c>
      <c r="Q3608" s="2" t="s">
        <v>58</v>
      </c>
      <c r="R3608" s="2" t="s">
        <v>59</v>
      </c>
      <c r="S3608" s="2" t="s">
        <v>83</v>
      </c>
      <c r="T3608" s="2" t="s">
        <v>61</v>
      </c>
      <c r="U3608" s="4">
        <f>0.35</f>
        <v>0.35</v>
      </c>
      <c r="V3608" s="2" t="s">
        <v>62</v>
      </c>
      <c r="W3608" s="2" t="s">
        <v>84</v>
      </c>
      <c r="X3608" s="2" t="s">
        <v>64</v>
      </c>
      <c r="Y3608" s="2" t="s">
        <v>65</v>
      </c>
      <c r="Z3608" s="2">
        <v>0</v>
      </c>
      <c r="AA3608" s="2"/>
      <c r="AB3608" s="2"/>
      <c r="AC3608" s="4">
        <f>P3608*U3608/1000000</f>
        <v>41.230056</v>
      </c>
      <c r="AD3608" s="4">
        <f>AC3608*(1-Z3608/100)</f>
        <v>41.230056</v>
      </c>
      <c r="AE3608" s="2" t="s">
        <v>66</v>
      </c>
      <c r="AF3608" s="2" t="s">
        <v>67</v>
      </c>
      <c r="AG3608" s="2" t="s">
        <v>68</v>
      </c>
      <c r="AH3608" s="2" t="s">
        <v>69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4344</v>
      </c>
      <c r="B3609" s="2" t="s">
        <v>4340</v>
      </c>
      <c r="C3609" s="2" t="s">
        <v>47</v>
      </c>
      <c r="D3609" s="2" t="s">
        <v>755</v>
      </c>
      <c r="E3609" s="2" t="s">
        <v>227</v>
      </c>
      <c r="F3609" s="2" t="s">
        <v>228</v>
      </c>
      <c r="G3609" s="2" t="s">
        <v>117</v>
      </c>
      <c r="H3609" s="2" t="s">
        <v>138</v>
      </c>
      <c r="I3609" s="2" t="s">
        <v>53</v>
      </c>
      <c r="J3609" s="2" t="s">
        <v>230</v>
      </c>
      <c r="K3609" s="2" t="s">
        <v>55</v>
      </c>
      <c r="L3609" s="2" t="s">
        <v>51</v>
      </c>
      <c r="M3609" s="2" t="s">
        <v>86</v>
      </c>
      <c r="N3609" s="3">
        <v>117800.16</v>
      </c>
      <c r="O3609" s="3" t="s">
        <v>57</v>
      </c>
      <c r="P3609" s="4">
        <f>IF(O3609="吨",N3609*1000,IF(O3609="万立方米",N3609*10000,""))</f>
        <v>117800160.0</v>
      </c>
      <c r="Q3609" s="2" t="s">
        <v>58</v>
      </c>
      <c r="R3609" s="2" t="s">
        <v>59</v>
      </c>
      <c r="S3609" s="2" t="s">
        <v>87</v>
      </c>
      <c r="T3609" s="2" t="s">
        <v>88</v>
      </c>
      <c r="U3609" s="4">
        <f>0.75</f>
        <v>0.75</v>
      </c>
      <c r="V3609" s="2" t="s">
        <v>62</v>
      </c>
      <c r="W3609" s="2" t="s">
        <v>89</v>
      </c>
      <c r="X3609" s="2" t="s">
        <v>64</v>
      </c>
      <c r="Y3609" s="2" t="s">
        <v>65</v>
      </c>
      <c r="Z3609" s="2">
        <v>0</v>
      </c>
      <c r="AA3609" s="2"/>
      <c r="AB3609" s="2"/>
      <c r="AC3609" s="4">
        <f>P3609*U3609/1000000</f>
        <v>88.35012</v>
      </c>
      <c r="AD3609" s="4">
        <f>AC3610*(1-AA3609/100)+(AC3609-AC3610)*(1-AB3609/100)</f>
        <v>88.35012</v>
      </c>
      <c r="AE3609" s="2" t="s">
        <v>66</v>
      </c>
      <c r="AF3609" s="2" t="s">
        <v>67</v>
      </c>
      <c r="AG3609" s="2" t="s">
        <v>68</v>
      </c>
      <c r="AH3609" s="2" t="s">
        <v>69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4345</v>
      </c>
      <c r="B3610" s="2" t="s">
        <v>4340</v>
      </c>
      <c r="C3610" s="2" t="s">
        <v>47</v>
      </c>
      <c r="D3610" s="2" t="s">
        <v>755</v>
      </c>
      <c r="E3610" s="2" t="s">
        <v>227</v>
      </c>
      <c r="F3610" s="2" t="s">
        <v>228</v>
      </c>
      <c r="G3610" s="2" t="s">
        <v>117</v>
      </c>
      <c r="H3610" s="2" t="s">
        <v>138</v>
      </c>
      <c r="I3610" s="2" t="s">
        <v>53</v>
      </c>
      <c r="J3610" s="2" t="s">
        <v>230</v>
      </c>
      <c r="K3610" s="2" t="s">
        <v>55</v>
      </c>
      <c r="L3610" s="2" t="s">
        <v>51</v>
      </c>
      <c r="M3610" s="2" t="s">
        <v>91</v>
      </c>
      <c r="N3610" s="3">
        <v>117800.16</v>
      </c>
      <c r="O3610" s="3" t="s">
        <v>57</v>
      </c>
      <c r="P3610" s="4">
        <f>IF(O3610="吨",N3610*1000,IF(O3610="万立方米",N3610*10000,""))</f>
        <v>117800160.0</v>
      </c>
      <c r="Q3610" s="2" t="s">
        <v>58</v>
      </c>
      <c r="R3610" s="2" t="s">
        <v>59</v>
      </c>
      <c r="S3610" s="2" t="s">
        <v>92</v>
      </c>
      <c r="T3610" s="2" t="s">
        <v>88</v>
      </c>
      <c r="U3610" s="4">
        <f>0.75</f>
        <v>0.75</v>
      </c>
      <c r="V3610" s="2" t="s">
        <v>62</v>
      </c>
      <c r="W3610" s="2" t="s">
        <v>93</v>
      </c>
      <c r="X3610" s="2" t="s">
        <v>64</v>
      </c>
      <c r="Y3610" s="2" t="s">
        <v>65</v>
      </c>
      <c r="Z3610" s="2">
        <v>0</v>
      </c>
      <c r="AA3610" s="2"/>
      <c r="AB3610" s="2"/>
      <c r="AC3610" s="4">
        <f>P3610*U3610/1000000</f>
        <v>88.35012</v>
      </c>
      <c r="AD3610" s="4">
        <f>AC3610*(1-Z3610/100)</f>
        <v>88.35012</v>
      </c>
      <c r="AE3610" s="2" t="s">
        <v>66</v>
      </c>
      <c r="AF3610" s="2" t="s">
        <v>67</v>
      </c>
      <c r="AG3610" s="2" t="s">
        <v>68</v>
      </c>
      <c r="AH3610" s="2" t="s">
        <v>69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4346</v>
      </c>
      <c r="B3611" s="2" t="s">
        <v>4340</v>
      </c>
      <c r="C3611" s="2" t="s">
        <v>47</v>
      </c>
      <c r="D3611" s="2" t="s">
        <v>755</v>
      </c>
      <c r="E3611" s="2" t="s">
        <v>227</v>
      </c>
      <c r="F3611" s="2" t="s">
        <v>228</v>
      </c>
      <c r="G3611" s="2" t="s">
        <v>117</v>
      </c>
      <c r="H3611" s="2" t="s">
        <v>138</v>
      </c>
      <c r="I3611" s="2" t="s">
        <v>53</v>
      </c>
      <c r="J3611" s="2" t="s">
        <v>230</v>
      </c>
      <c r="K3611" s="2" t="s">
        <v>55</v>
      </c>
      <c r="L3611" s="2" t="s">
        <v>51</v>
      </c>
      <c r="M3611" s="2" t="s">
        <v>95</v>
      </c>
      <c r="N3611" s="3">
        <v>117800.16</v>
      </c>
      <c r="O3611" s="3" t="s">
        <v>57</v>
      </c>
      <c r="P3611" s="4">
        <f>IF(O3611="吨",N3611*1000,IF(O3611="万立方米",N3611*10000,""))</f>
        <v>117800160.0</v>
      </c>
      <c r="Q3611" s="2" t="s">
        <v>58</v>
      </c>
      <c r="R3611" s="2" t="s">
        <v>59</v>
      </c>
      <c r="S3611" s="2" t="s">
        <v>96</v>
      </c>
      <c r="T3611" s="2" t="s">
        <v>97</v>
      </c>
      <c r="U3611" s="4">
        <f>1.7</f>
        <v>1.7</v>
      </c>
      <c r="V3611" s="2" t="s">
        <v>62</v>
      </c>
      <c r="W3611" s="2" t="s">
        <v>98</v>
      </c>
      <c r="X3611" s="2" t="s">
        <v>64</v>
      </c>
      <c r="Y3611" s="2" t="s">
        <v>65</v>
      </c>
      <c r="Z3611" s="2">
        <v>0</v>
      </c>
      <c r="AA3611" s="2"/>
      <c r="AB3611" s="2"/>
      <c r="AC3611" s="4">
        <f>P3611*U3611/1000000</f>
        <v>200.260272</v>
      </c>
      <c r="AD3611" s="4">
        <f>AC3611*(1-Z3611/100)</f>
        <v>200.260272</v>
      </c>
      <c r="AE3611" s="2" t="s">
        <v>66</v>
      </c>
      <c r="AF3611" s="2" t="s">
        <v>67</v>
      </c>
      <c r="AG3611" s="2" t="s">
        <v>68</v>
      </c>
      <c r="AH3611" s="2" t="s">
        <v>69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4347</v>
      </c>
      <c r="B3612" s="2" t="s">
        <v>4340</v>
      </c>
      <c r="C3612" s="2" t="s">
        <v>47</v>
      </c>
      <c r="D3612" s="2" t="s">
        <v>755</v>
      </c>
      <c r="E3612" s="2" t="s">
        <v>227</v>
      </c>
      <c r="F3612" s="2" t="s">
        <v>228</v>
      </c>
      <c r="G3612" s="2" t="s">
        <v>117</v>
      </c>
      <c r="H3612" s="2" t="s">
        <v>138</v>
      </c>
      <c r="I3612" s="2" t="s">
        <v>53</v>
      </c>
      <c r="J3612" s="2" t="s">
        <v>230</v>
      </c>
      <c r="K3612" s="2" t="s">
        <v>55</v>
      </c>
      <c r="L3612" s="2" t="s">
        <v>51</v>
      </c>
      <c r="M3612" s="2" t="s">
        <v>100</v>
      </c>
      <c r="N3612" s="3">
        <v>117800.16</v>
      </c>
      <c r="O3612" s="3" t="s">
        <v>57</v>
      </c>
      <c r="P3612" s="4">
        <f>IF(O3612="吨",N3612*1000,IF(O3612="万立方米",N3612*10000,""))</f>
        <v>117800160.0</v>
      </c>
      <c r="Q3612" s="2" t="s">
        <v>58</v>
      </c>
      <c r="R3612" s="2" t="s">
        <v>59</v>
      </c>
      <c r="S3612" s="2" t="s">
        <v>101</v>
      </c>
      <c r="T3612" s="2" t="s">
        <v>75</v>
      </c>
      <c r="U3612" s="4">
        <f>0.12</f>
        <v>0.12</v>
      </c>
      <c r="V3612" s="2" t="s">
        <v>62</v>
      </c>
      <c r="W3612" s="2" t="s">
        <v>102</v>
      </c>
      <c r="X3612" s="2" t="s">
        <v>64</v>
      </c>
      <c r="Y3612" s="2" t="s">
        <v>65</v>
      </c>
      <c r="Z3612" s="2">
        <v>0</v>
      </c>
      <c r="AA3612" s="2"/>
      <c r="AB3612" s="2"/>
      <c r="AC3612" s="4">
        <f>P3612*U3612/1000000</f>
        <v>14.1360192</v>
      </c>
      <c r="AD3612" s="4">
        <f>AC3612*(1-Z3612/100)</f>
        <v>14.1360192</v>
      </c>
      <c r="AE3612" s="2" t="s">
        <v>66</v>
      </c>
      <c r="AF3612" s="2" t="s">
        <v>67</v>
      </c>
      <c r="AG3612" s="2" t="s">
        <v>68</v>
      </c>
      <c r="AH3612" s="2" t="s">
        <v>69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4348</v>
      </c>
      <c r="B3613" s="2" t="s">
        <v>4340</v>
      </c>
      <c r="C3613" s="2" t="s">
        <v>47</v>
      </c>
      <c r="D3613" s="2" t="s">
        <v>755</v>
      </c>
      <c r="E3613" s="2" t="s">
        <v>227</v>
      </c>
      <c r="F3613" s="2" t="s">
        <v>228</v>
      </c>
      <c r="G3613" s="2" t="s">
        <v>117</v>
      </c>
      <c r="H3613" s="2" t="s">
        <v>138</v>
      </c>
      <c r="I3613" s="2"/>
      <c r="J3613" s="2"/>
      <c r="K3613" s="2" t="s">
        <v>147</v>
      </c>
      <c r="L3613" s="2" t="s">
        <v>429</v>
      </c>
      <c r="M3613" s="2" t="s">
        <v>104</v>
      </c>
      <c r="N3613" s="3"/>
      <c r="O3613" s="3"/>
      <c r="P3613" s="2"/>
      <c r="Q3613" s="2" t="s">
        <v>105</v>
      </c>
      <c r="R3613" s="2" t="s">
        <v>106</v>
      </c>
      <c r="S3613" s="2" t="s">
        <v>107</v>
      </c>
      <c r="T3613" s="2" t="s">
        <v>108</v>
      </c>
      <c r="U3613" s="2"/>
      <c r="V3613" s="2" t="s">
        <v>109</v>
      </c>
      <c r="W3613" s="2" t="s">
        <v>110</v>
      </c>
      <c r="X3613" s="2"/>
      <c r="Y3613" s="2" t="s">
        <v>65</v>
      </c>
      <c r="Z3613" s="2">
        <v>0</v>
      </c>
      <c r="AA3613" s="2"/>
      <c r="AB3613" s="2"/>
      <c r="AC3613" s="2"/>
      <c r="AD3613" s="2"/>
      <c r="AE3613" s="2" t="s">
        <v>123</v>
      </c>
      <c r="AF3613" s="2" t="s">
        <v>222</v>
      </c>
      <c r="AG3613" s="2" t="s">
        <v>223</v>
      </c>
      <c r="AH3613" s="2" t="s">
        <v>69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4349</v>
      </c>
      <c r="B3614" s="2" t="s">
        <v>4350</v>
      </c>
      <c r="C3614" s="2" t="s">
        <v>47</v>
      </c>
      <c r="D3614" s="2" t="s">
        <v>2949</v>
      </c>
      <c r="E3614" s="2" t="s">
        <v>412</v>
      </c>
      <c r="F3614" s="2" t="s">
        <v>178</v>
      </c>
      <c r="G3614" s="2" t="s">
        <v>51</v>
      </c>
      <c r="H3614" s="2" t="s">
        <v>243</v>
      </c>
      <c r="I3614" s="2" t="s">
        <v>53</v>
      </c>
      <c r="J3614" s="2" t="s">
        <v>270</v>
      </c>
      <c r="K3614" s="2" t="s">
        <v>55</v>
      </c>
      <c r="L3614" s="2" t="s">
        <v>51</v>
      </c>
      <c r="M3614" s="2" t="s">
        <v>56</v>
      </c>
      <c r="N3614" s="3">
        <v>125408</v>
      </c>
      <c r="O3614" s="3" t="s">
        <v>57</v>
      </c>
      <c r="P3614" s="4">
        <f>IF(O3614="吨",N3614*1000,IF(O3614="万立方米",N3614*10000,""))</f>
        <v>125408000.0</v>
      </c>
      <c r="Q3614" s="2" t="s">
        <v>58</v>
      </c>
      <c r="R3614" s="2" t="s">
        <v>59</v>
      </c>
      <c r="S3614" s="2" t="s">
        <v>60</v>
      </c>
      <c r="T3614" s="2" t="s">
        <v>61</v>
      </c>
      <c r="U3614" s="4">
        <f>0.06</f>
        <v>0.06</v>
      </c>
      <c r="V3614" s="2" t="s">
        <v>62</v>
      </c>
      <c r="W3614" s="2" t="s">
        <v>63</v>
      </c>
      <c r="X3614" s="2" t="s">
        <v>64</v>
      </c>
      <c r="Y3614" s="2" t="s">
        <v>65</v>
      </c>
      <c r="Z3614" s="2">
        <v>0</v>
      </c>
      <c r="AA3614" s="2"/>
      <c r="AB3614" s="2"/>
      <c r="AC3614" s="4">
        <f>P3614*U3614/1000000</f>
        <v>7.52448</v>
      </c>
      <c r="AD3614" s="4">
        <f>AC3614*(1-Z3614/100)</f>
        <v>7.52448</v>
      </c>
      <c r="AE3614" s="2" t="s">
        <v>66</v>
      </c>
      <c r="AF3614" s="2" t="s">
        <v>67</v>
      </c>
      <c r="AG3614" s="2" t="s">
        <v>68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4351</v>
      </c>
      <c r="B3615" s="2" t="s">
        <v>4350</v>
      </c>
      <c r="C3615" s="2" t="s">
        <v>47</v>
      </c>
      <c r="D3615" s="2" t="s">
        <v>2949</v>
      </c>
      <c r="E3615" s="2" t="s">
        <v>412</v>
      </c>
      <c r="F3615" s="2" t="s">
        <v>178</v>
      </c>
      <c r="G3615" s="2" t="s">
        <v>51</v>
      </c>
      <c r="H3615" s="2" t="s">
        <v>243</v>
      </c>
      <c r="I3615" s="2" t="s">
        <v>53</v>
      </c>
      <c r="J3615" s="2" t="s">
        <v>270</v>
      </c>
      <c r="K3615" s="2" t="s">
        <v>55</v>
      </c>
      <c r="L3615" s="2" t="s">
        <v>51</v>
      </c>
      <c r="M3615" s="2" t="s">
        <v>73</v>
      </c>
      <c r="N3615" s="3">
        <v>125408</v>
      </c>
      <c r="O3615" s="3" t="s">
        <v>57</v>
      </c>
      <c r="P3615" s="4">
        <f>IF(O3615="吨",N3615*1000,IF(O3615="万立方米",N3615*10000,""))</f>
        <v>125408000.0</v>
      </c>
      <c r="Q3615" s="2" t="s">
        <v>58</v>
      </c>
      <c r="R3615" s="2" t="s">
        <v>59</v>
      </c>
      <c r="S3615" s="2" t="s">
        <v>74</v>
      </c>
      <c r="T3615" s="2" t="s">
        <v>75</v>
      </c>
      <c r="U3615" s="4">
        <f>1.5</f>
        <v>1.5</v>
      </c>
      <c r="V3615" s="2" t="s">
        <v>62</v>
      </c>
      <c r="W3615" s="2" t="s">
        <v>76</v>
      </c>
      <c r="X3615" s="2" t="s">
        <v>64</v>
      </c>
      <c r="Y3615" s="2" t="s">
        <v>65</v>
      </c>
      <c r="Z3615" s="2">
        <v>0</v>
      </c>
      <c r="AA3615" s="2"/>
      <c r="AB3615" s="2"/>
      <c r="AC3615" s="4">
        <f>P3615*U3615/1000000</f>
        <v>188.112</v>
      </c>
      <c r="AD3615" s="4">
        <f>AC3615*(1-Z3615/100)</f>
        <v>188.112</v>
      </c>
      <c r="AE3615" s="2" t="s">
        <v>66</v>
      </c>
      <c r="AF3615" s="2" t="s">
        <v>67</v>
      </c>
      <c r="AG3615" s="2" t="s">
        <v>68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4352</v>
      </c>
      <c r="B3616" s="2" t="s">
        <v>4350</v>
      </c>
      <c r="C3616" s="2" t="s">
        <v>47</v>
      </c>
      <c r="D3616" s="2" t="s">
        <v>2949</v>
      </c>
      <c r="E3616" s="2" t="s">
        <v>412</v>
      </c>
      <c r="F3616" s="2" t="s">
        <v>178</v>
      </c>
      <c r="G3616" s="2" t="s">
        <v>51</v>
      </c>
      <c r="H3616" s="2" t="s">
        <v>243</v>
      </c>
      <c r="I3616" s="2" t="s">
        <v>53</v>
      </c>
      <c r="J3616" s="2" t="s">
        <v>270</v>
      </c>
      <c r="K3616" s="2" t="s">
        <v>55</v>
      </c>
      <c r="L3616" s="2" t="s">
        <v>51</v>
      </c>
      <c r="M3616" s="2" t="s">
        <v>78</v>
      </c>
      <c r="N3616" s="3">
        <v>125408</v>
      </c>
      <c r="O3616" s="3" t="s">
        <v>57</v>
      </c>
      <c r="P3616" s="4">
        <f>IF(O3616="吨",N3616*1000,IF(O3616="万立方米",N3616*10000,""))</f>
        <v>125408000.0</v>
      </c>
      <c r="Q3616" s="2" t="s">
        <v>58</v>
      </c>
      <c r="R3616" s="2" t="s">
        <v>59</v>
      </c>
      <c r="S3616" s="2" t="s">
        <v>79</v>
      </c>
      <c r="T3616" s="2" t="s">
        <v>75</v>
      </c>
      <c r="U3616" s="4">
        <f>6.0</f>
        <v>6.0</v>
      </c>
      <c r="V3616" s="2" t="s">
        <v>62</v>
      </c>
      <c r="W3616" s="2" t="s">
        <v>80</v>
      </c>
      <c r="X3616" s="2" t="s">
        <v>64</v>
      </c>
      <c r="Y3616" s="2" t="s">
        <v>65</v>
      </c>
      <c r="Z3616" s="2">
        <v>0</v>
      </c>
      <c r="AA3616" s="2"/>
      <c r="AB3616" s="2"/>
      <c r="AC3616" s="4">
        <f>P3616*U3616/1000000</f>
        <v>752.448</v>
      </c>
      <c r="AD3616" s="4">
        <f>AC3616*(1-Z3616/100)</f>
        <v>752.448</v>
      </c>
      <c r="AE3616" s="2" t="s">
        <v>66</v>
      </c>
      <c r="AF3616" s="2" t="s">
        <v>67</v>
      </c>
      <c r="AG3616" s="2" t="s">
        <v>68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4353</v>
      </c>
      <c r="B3617" s="2" t="s">
        <v>4350</v>
      </c>
      <c r="C3617" s="2" t="s">
        <v>47</v>
      </c>
      <c r="D3617" s="2" t="s">
        <v>2949</v>
      </c>
      <c r="E3617" s="2" t="s">
        <v>412</v>
      </c>
      <c r="F3617" s="2" t="s">
        <v>178</v>
      </c>
      <c r="G3617" s="2" t="s">
        <v>51</v>
      </c>
      <c r="H3617" s="2" t="s">
        <v>243</v>
      </c>
      <c r="I3617" s="2" t="s">
        <v>53</v>
      </c>
      <c r="J3617" s="2" t="s">
        <v>270</v>
      </c>
      <c r="K3617" s="2" t="s">
        <v>55</v>
      </c>
      <c r="L3617" s="2" t="s">
        <v>51</v>
      </c>
      <c r="M3617" s="2" t="s">
        <v>82</v>
      </c>
      <c r="N3617" s="3">
        <v>125408</v>
      </c>
      <c r="O3617" s="3" t="s">
        <v>57</v>
      </c>
      <c r="P3617" s="4">
        <f>IF(O3617="吨",N3617*1000,IF(O3617="万立方米",N3617*10000,""))</f>
        <v>125408000.0</v>
      </c>
      <c r="Q3617" s="2" t="s">
        <v>58</v>
      </c>
      <c r="R3617" s="2" t="s">
        <v>59</v>
      </c>
      <c r="S3617" s="2" t="s">
        <v>83</v>
      </c>
      <c r="T3617" s="2" t="s">
        <v>61</v>
      </c>
      <c r="U3617" s="4">
        <f>0.35</f>
        <v>0.35</v>
      </c>
      <c r="V3617" s="2" t="s">
        <v>62</v>
      </c>
      <c r="W3617" s="2" t="s">
        <v>84</v>
      </c>
      <c r="X3617" s="2" t="s">
        <v>64</v>
      </c>
      <c r="Y3617" s="2" t="s">
        <v>65</v>
      </c>
      <c r="Z3617" s="2">
        <v>0</v>
      </c>
      <c r="AA3617" s="2"/>
      <c r="AB3617" s="2"/>
      <c r="AC3617" s="4">
        <f>P3617*U3617/1000000</f>
        <v>43.8928</v>
      </c>
      <c r="AD3617" s="4">
        <f>AC3617*(1-Z3617/100)</f>
        <v>43.8928</v>
      </c>
      <c r="AE3617" s="2" t="s">
        <v>66</v>
      </c>
      <c r="AF3617" s="2" t="s">
        <v>67</v>
      </c>
      <c r="AG3617" s="2" t="s">
        <v>68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4354</v>
      </c>
      <c r="B3618" s="2" t="s">
        <v>4350</v>
      </c>
      <c r="C3618" s="2" t="s">
        <v>47</v>
      </c>
      <c r="D3618" s="2" t="s">
        <v>2949</v>
      </c>
      <c r="E3618" s="2" t="s">
        <v>412</v>
      </c>
      <c r="F3618" s="2" t="s">
        <v>178</v>
      </c>
      <c r="G3618" s="2" t="s">
        <v>51</v>
      </c>
      <c r="H3618" s="2" t="s">
        <v>243</v>
      </c>
      <c r="I3618" s="2" t="s">
        <v>53</v>
      </c>
      <c r="J3618" s="2" t="s">
        <v>270</v>
      </c>
      <c r="K3618" s="2" t="s">
        <v>55</v>
      </c>
      <c r="L3618" s="2" t="s">
        <v>51</v>
      </c>
      <c r="M3618" s="2" t="s">
        <v>86</v>
      </c>
      <c r="N3618" s="3">
        <v>125408</v>
      </c>
      <c r="O3618" s="3" t="s">
        <v>57</v>
      </c>
      <c r="P3618" s="4">
        <f>IF(O3618="吨",N3618*1000,IF(O3618="万立方米",N3618*10000,""))</f>
        <v>125408000.0</v>
      </c>
      <c r="Q3618" s="2" t="s">
        <v>58</v>
      </c>
      <c r="R3618" s="2" t="s">
        <v>59</v>
      </c>
      <c r="S3618" s="2" t="s">
        <v>87</v>
      </c>
      <c r="T3618" s="2" t="s">
        <v>88</v>
      </c>
      <c r="U3618" s="4">
        <f>0.75</f>
        <v>0.75</v>
      </c>
      <c r="V3618" s="2" t="s">
        <v>62</v>
      </c>
      <c r="W3618" s="2" t="s">
        <v>89</v>
      </c>
      <c r="X3618" s="2" t="s">
        <v>64</v>
      </c>
      <c r="Y3618" s="2" t="s">
        <v>65</v>
      </c>
      <c r="Z3618" s="2">
        <v>0</v>
      </c>
      <c r="AA3618" s="2"/>
      <c r="AB3618" s="2"/>
      <c r="AC3618" s="4">
        <f>P3618*U3618/1000000</f>
        <v>94.056</v>
      </c>
      <c r="AD3618" s="4">
        <f>AC3619*(1-AA3618/100)+(AC3618-AC3619)*(1-AB3618/100)</f>
        <v>94.056</v>
      </c>
      <c r="AE3618" s="2" t="s">
        <v>66</v>
      </c>
      <c r="AF3618" s="2" t="s">
        <v>67</v>
      </c>
      <c r="AG3618" s="2" t="s">
        <v>68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4355</v>
      </c>
      <c r="B3619" s="2" t="s">
        <v>4350</v>
      </c>
      <c r="C3619" s="2" t="s">
        <v>47</v>
      </c>
      <c r="D3619" s="2" t="s">
        <v>2949</v>
      </c>
      <c r="E3619" s="2" t="s">
        <v>412</v>
      </c>
      <c r="F3619" s="2" t="s">
        <v>178</v>
      </c>
      <c r="G3619" s="2" t="s">
        <v>51</v>
      </c>
      <c r="H3619" s="2" t="s">
        <v>243</v>
      </c>
      <c r="I3619" s="2" t="s">
        <v>53</v>
      </c>
      <c r="J3619" s="2" t="s">
        <v>270</v>
      </c>
      <c r="K3619" s="2" t="s">
        <v>55</v>
      </c>
      <c r="L3619" s="2" t="s">
        <v>51</v>
      </c>
      <c r="M3619" s="2" t="s">
        <v>91</v>
      </c>
      <c r="N3619" s="3">
        <v>125408</v>
      </c>
      <c r="O3619" s="3" t="s">
        <v>57</v>
      </c>
      <c r="P3619" s="4">
        <f>IF(O3619="吨",N3619*1000,IF(O3619="万立方米",N3619*10000,""))</f>
        <v>125408000.0</v>
      </c>
      <c r="Q3619" s="2" t="s">
        <v>58</v>
      </c>
      <c r="R3619" s="2" t="s">
        <v>59</v>
      </c>
      <c r="S3619" s="2" t="s">
        <v>92</v>
      </c>
      <c r="T3619" s="2" t="s">
        <v>88</v>
      </c>
      <c r="U3619" s="4">
        <f>0.75</f>
        <v>0.75</v>
      </c>
      <c r="V3619" s="2" t="s">
        <v>62</v>
      </c>
      <c r="W3619" s="2" t="s">
        <v>93</v>
      </c>
      <c r="X3619" s="2" t="s">
        <v>64</v>
      </c>
      <c r="Y3619" s="2" t="s">
        <v>65</v>
      </c>
      <c r="Z3619" s="2">
        <v>0</v>
      </c>
      <c r="AA3619" s="2"/>
      <c r="AB3619" s="2"/>
      <c r="AC3619" s="4">
        <f>P3619*U3619/1000000</f>
        <v>94.056</v>
      </c>
      <c r="AD3619" s="4">
        <f>AC3619*(1-Z3619/100)</f>
        <v>94.056</v>
      </c>
      <c r="AE3619" s="2" t="s">
        <v>66</v>
      </c>
      <c r="AF3619" s="2" t="s">
        <v>67</v>
      </c>
      <c r="AG3619" s="2" t="s">
        <v>68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4356</v>
      </c>
      <c r="B3620" s="2" t="s">
        <v>4350</v>
      </c>
      <c r="C3620" s="2" t="s">
        <v>47</v>
      </c>
      <c r="D3620" s="2" t="s">
        <v>2949</v>
      </c>
      <c r="E3620" s="2" t="s">
        <v>412</v>
      </c>
      <c r="F3620" s="2" t="s">
        <v>178</v>
      </c>
      <c r="G3620" s="2" t="s">
        <v>51</v>
      </c>
      <c r="H3620" s="2" t="s">
        <v>243</v>
      </c>
      <c r="I3620" s="2" t="s">
        <v>53</v>
      </c>
      <c r="J3620" s="2" t="s">
        <v>270</v>
      </c>
      <c r="K3620" s="2" t="s">
        <v>55</v>
      </c>
      <c r="L3620" s="2" t="s">
        <v>51</v>
      </c>
      <c r="M3620" s="2" t="s">
        <v>95</v>
      </c>
      <c r="N3620" s="3">
        <v>125408</v>
      </c>
      <c r="O3620" s="3" t="s">
        <v>57</v>
      </c>
      <c r="P3620" s="4">
        <f>IF(O3620="吨",N3620*1000,IF(O3620="万立方米",N3620*10000,""))</f>
        <v>125408000.0</v>
      </c>
      <c r="Q3620" s="2" t="s">
        <v>58</v>
      </c>
      <c r="R3620" s="2" t="s">
        <v>59</v>
      </c>
      <c r="S3620" s="2" t="s">
        <v>96</v>
      </c>
      <c r="T3620" s="2" t="s">
        <v>97</v>
      </c>
      <c r="U3620" s="4">
        <f>1.7</f>
        <v>1.7</v>
      </c>
      <c r="V3620" s="2" t="s">
        <v>62</v>
      </c>
      <c r="W3620" s="2" t="s">
        <v>98</v>
      </c>
      <c r="X3620" s="2" t="s">
        <v>64</v>
      </c>
      <c r="Y3620" s="2" t="s">
        <v>65</v>
      </c>
      <c r="Z3620" s="2">
        <v>0</v>
      </c>
      <c r="AA3620" s="2"/>
      <c r="AB3620" s="2"/>
      <c r="AC3620" s="4">
        <f>P3620*U3620/1000000</f>
        <v>213.1936</v>
      </c>
      <c r="AD3620" s="4">
        <f>AC3620*(1-Z3620/100)</f>
        <v>213.1936</v>
      </c>
      <c r="AE3620" s="2" t="s">
        <v>66</v>
      </c>
      <c r="AF3620" s="2" t="s">
        <v>67</v>
      </c>
      <c r="AG3620" s="2" t="s">
        <v>68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4357</v>
      </c>
      <c r="B3621" s="2" t="s">
        <v>4350</v>
      </c>
      <c r="C3621" s="2" t="s">
        <v>47</v>
      </c>
      <c r="D3621" s="2" t="s">
        <v>2949</v>
      </c>
      <c r="E3621" s="2" t="s">
        <v>412</v>
      </c>
      <c r="F3621" s="2" t="s">
        <v>178</v>
      </c>
      <c r="G3621" s="2" t="s">
        <v>51</v>
      </c>
      <c r="H3621" s="2" t="s">
        <v>243</v>
      </c>
      <c r="I3621" s="2" t="s">
        <v>53</v>
      </c>
      <c r="J3621" s="2" t="s">
        <v>270</v>
      </c>
      <c r="K3621" s="2" t="s">
        <v>55</v>
      </c>
      <c r="L3621" s="2" t="s">
        <v>51</v>
      </c>
      <c r="M3621" s="2" t="s">
        <v>100</v>
      </c>
      <c r="N3621" s="3">
        <v>125408</v>
      </c>
      <c r="O3621" s="3" t="s">
        <v>57</v>
      </c>
      <c r="P3621" s="4">
        <f>IF(O3621="吨",N3621*1000,IF(O3621="万立方米",N3621*10000,""))</f>
        <v>125408000.0</v>
      </c>
      <c r="Q3621" s="2" t="s">
        <v>58</v>
      </c>
      <c r="R3621" s="2" t="s">
        <v>59</v>
      </c>
      <c r="S3621" s="2" t="s">
        <v>101</v>
      </c>
      <c r="T3621" s="2" t="s">
        <v>75</v>
      </c>
      <c r="U3621" s="4">
        <f>0.12</f>
        <v>0.12</v>
      </c>
      <c r="V3621" s="2" t="s">
        <v>62</v>
      </c>
      <c r="W3621" s="2" t="s">
        <v>102</v>
      </c>
      <c r="X3621" s="2" t="s">
        <v>64</v>
      </c>
      <c r="Y3621" s="2" t="s">
        <v>65</v>
      </c>
      <c r="Z3621" s="2">
        <v>0</v>
      </c>
      <c r="AA3621" s="2"/>
      <c r="AB3621" s="2"/>
      <c r="AC3621" s="4">
        <f>P3621*U3621/1000000</f>
        <v>15.04896</v>
      </c>
      <c r="AD3621" s="4">
        <f>AC3621*(1-Z3621/100)</f>
        <v>15.04896</v>
      </c>
      <c r="AE3621" s="2" t="s">
        <v>66</v>
      </c>
      <c r="AF3621" s="2" t="s">
        <v>67</v>
      </c>
      <c r="AG3621" s="2" t="s">
        <v>68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4358</v>
      </c>
      <c r="B3622" s="2" t="s">
        <v>4350</v>
      </c>
      <c r="C3622" s="2" t="s">
        <v>47</v>
      </c>
      <c r="D3622" s="2" t="s">
        <v>2949</v>
      </c>
      <c r="E3622" s="2" t="s">
        <v>412</v>
      </c>
      <c r="F3622" s="2" t="s">
        <v>178</v>
      </c>
      <c r="G3622" s="2" t="s">
        <v>51</v>
      </c>
      <c r="H3622" s="2" t="s">
        <v>243</v>
      </c>
      <c r="I3622" s="2"/>
      <c r="J3622" s="2"/>
      <c r="K3622" s="2" t="s">
        <v>147</v>
      </c>
      <c r="L3622" s="2" t="s">
        <v>148</v>
      </c>
      <c r="M3622" s="2" t="s">
        <v>104</v>
      </c>
      <c r="N3622" s="3"/>
      <c r="O3622" s="3"/>
      <c r="P3622" s="4">
        <v>125408000.0</v>
      </c>
      <c r="Q3622" s="2" t="s">
        <v>105</v>
      </c>
      <c r="R3622" s="2" t="s">
        <v>106</v>
      </c>
      <c r="S3622" s="2" t="s">
        <v>107</v>
      </c>
      <c r="T3622" s="2" t="s">
        <v>108</v>
      </c>
      <c r="U3622" s="4">
        <f>0.0</f>
        <v>0.0</v>
      </c>
      <c r="V3622" s="2" t="s">
        <v>109</v>
      </c>
      <c r="W3622" s="2" t="s">
        <v>110</v>
      </c>
      <c r="X3622" s="2"/>
      <c r="Y3622" s="2" t="s">
        <v>65</v>
      </c>
      <c r="Z3622" s="2">
        <v>0</v>
      </c>
      <c r="AA3622" s="2"/>
      <c r="AB3622" s="2"/>
      <c r="AC3622" s="4">
        <f>P3622*U3622/1000000</f>
        <v>0.0</v>
      </c>
      <c r="AD3622" s="4">
        <f>AC3622*(1-Z3622/100)</f>
        <v>0.0</v>
      </c>
      <c r="AE3622" s="2" t="s">
        <v>66</v>
      </c>
      <c r="AF3622" s="2" t="s">
        <v>67</v>
      </c>
      <c r="AG3622" s="2" t="s">
        <v>68</v>
      </c>
      <c r="AH3622" s="2" t="s">
        <v>69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4359</v>
      </c>
      <c r="B3623" s="2" t="s">
        <v>4360</v>
      </c>
      <c r="C3623" s="2" t="s">
        <v>47</v>
      </c>
      <c r="D3623" s="2" t="s">
        <v>4361</v>
      </c>
      <c r="E3623" s="2" t="s">
        <v>400</v>
      </c>
      <c r="F3623" s="2" t="s">
        <v>228</v>
      </c>
      <c r="G3623" s="2" t="s">
        <v>117</v>
      </c>
      <c r="H3623" s="2" t="s">
        <v>138</v>
      </c>
      <c r="I3623" s="2" t="s">
        <v>53</v>
      </c>
      <c r="J3623" s="2" t="s">
        <v>230</v>
      </c>
      <c r="K3623" s="2" t="s">
        <v>55</v>
      </c>
      <c r="L3623" s="2" t="s">
        <v>51</v>
      </c>
      <c r="M3623" s="2" t="s">
        <v>56</v>
      </c>
      <c r="N3623" s="3">
        <v>302553</v>
      </c>
      <c r="O3623" s="3" t="s">
        <v>57</v>
      </c>
      <c r="P3623" s="4">
        <f>IF(O3623="吨",N3623*1000,IF(O3623="万立方米",N3623*10000,""))</f>
        <v>302553000.0</v>
      </c>
      <c r="Q3623" s="2" t="s">
        <v>58</v>
      </c>
      <c r="R3623" s="2" t="s">
        <v>59</v>
      </c>
      <c r="S3623" s="2" t="s">
        <v>60</v>
      </c>
      <c r="T3623" s="2" t="s">
        <v>61</v>
      </c>
      <c r="U3623" s="4">
        <f>0.06</f>
        <v>0.06</v>
      </c>
      <c r="V3623" s="2" t="s">
        <v>62</v>
      </c>
      <c r="W3623" s="2" t="s">
        <v>63</v>
      </c>
      <c r="X3623" s="2" t="s">
        <v>64</v>
      </c>
      <c r="Y3623" s="2" t="s">
        <v>65</v>
      </c>
      <c r="Z3623" s="2">
        <v>0</v>
      </c>
      <c r="AA3623" s="2"/>
      <c r="AB3623" s="2"/>
      <c r="AC3623" s="4">
        <f>P3623*U3623/1000000</f>
        <v>18.15318</v>
      </c>
      <c r="AD3623" s="4">
        <f>AC3623*(1-Z3623/100)</f>
        <v>18.15318</v>
      </c>
      <c r="AE3623" s="2" t="s">
        <v>66</v>
      </c>
      <c r="AF3623" s="2" t="s">
        <v>67</v>
      </c>
      <c r="AG3623" s="2"/>
      <c r="AH3623" s="2" t="s">
        <v>69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4362</v>
      </c>
      <c r="B3624" s="2" t="s">
        <v>4360</v>
      </c>
      <c r="C3624" s="2" t="s">
        <v>47</v>
      </c>
      <c r="D3624" s="2" t="s">
        <v>4361</v>
      </c>
      <c r="E3624" s="2" t="s">
        <v>400</v>
      </c>
      <c r="F3624" s="2" t="s">
        <v>228</v>
      </c>
      <c r="G3624" s="2" t="s">
        <v>117</v>
      </c>
      <c r="H3624" s="2" t="s">
        <v>138</v>
      </c>
      <c r="I3624" s="2" t="s">
        <v>53</v>
      </c>
      <c r="J3624" s="2" t="s">
        <v>230</v>
      </c>
      <c r="K3624" s="2" t="s">
        <v>55</v>
      </c>
      <c r="L3624" s="2" t="s">
        <v>51</v>
      </c>
      <c r="M3624" s="2" t="s">
        <v>73</v>
      </c>
      <c r="N3624" s="3">
        <v>302553</v>
      </c>
      <c r="O3624" s="3" t="s">
        <v>57</v>
      </c>
      <c r="P3624" s="4">
        <f>IF(O3624="吨",N3624*1000,IF(O3624="万立方米",N3624*10000,""))</f>
        <v>302553000.0</v>
      </c>
      <c r="Q3624" s="2" t="s">
        <v>58</v>
      </c>
      <c r="R3624" s="2" t="s">
        <v>59</v>
      </c>
      <c r="S3624" s="2" t="s">
        <v>74</v>
      </c>
      <c r="T3624" s="2" t="s">
        <v>75</v>
      </c>
      <c r="U3624" s="4">
        <f>1.5</f>
        <v>1.5</v>
      </c>
      <c r="V3624" s="2" t="s">
        <v>62</v>
      </c>
      <c r="W3624" s="2" t="s">
        <v>76</v>
      </c>
      <c r="X3624" s="2" t="s">
        <v>64</v>
      </c>
      <c r="Y3624" s="2" t="s">
        <v>65</v>
      </c>
      <c r="Z3624" s="2">
        <v>0</v>
      </c>
      <c r="AA3624" s="2"/>
      <c r="AB3624" s="2"/>
      <c r="AC3624" s="4">
        <f>P3624*U3624/1000000</f>
        <v>453.8295</v>
      </c>
      <c r="AD3624" s="4">
        <f>AC3624*(1-Z3624/100)</f>
        <v>453.8295</v>
      </c>
      <c r="AE3624" s="2" t="s">
        <v>66</v>
      </c>
      <c r="AF3624" s="2" t="s">
        <v>67</v>
      </c>
      <c r="AG3624" s="2"/>
      <c r="AH3624" s="2" t="s">
        <v>69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4363</v>
      </c>
      <c r="B3625" s="2" t="s">
        <v>4360</v>
      </c>
      <c r="C3625" s="2" t="s">
        <v>47</v>
      </c>
      <c r="D3625" s="2" t="s">
        <v>4361</v>
      </c>
      <c r="E3625" s="2" t="s">
        <v>400</v>
      </c>
      <c r="F3625" s="2" t="s">
        <v>228</v>
      </c>
      <c r="G3625" s="2" t="s">
        <v>117</v>
      </c>
      <c r="H3625" s="2" t="s">
        <v>138</v>
      </c>
      <c r="I3625" s="2" t="s">
        <v>53</v>
      </c>
      <c r="J3625" s="2" t="s">
        <v>230</v>
      </c>
      <c r="K3625" s="2" t="s">
        <v>55</v>
      </c>
      <c r="L3625" s="2" t="s">
        <v>51</v>
      </c>
      <c r="M3625" s="2" t="s">
        <v>78</v>
      </c>
      <c r="N3625" s="3">
        <v>302553</v>
      </c>
      <c r="O3625" s="3" t="s">
        <v>57</v>
      </c>
      <c r="P3625" s="4">
        <f>IF(O3625="吨",N3625*1000,IF(O3625="万立方米",N3625*10000,""))</f>
        <v>302553000.0</v>
      </c>
      <c r="Q3625" s="2" t="s">
        <v>58</v>
      </c>
      <c r="R3625" s="2" t="s">
        <v>59</v>
      </c>
      <c r="S3625" s="2" t="s">
        <v>79</v>
      </c>
      <c r="T3625" s="2" t="s">
        <v>75</v>
      </c>
      <c r="U3625" s="4">
        <f>6.0</f>
        <v>6.0</v>
      </c>
      <c r="V3625" s="2" t="s">
        <v>62</v>
      </c>
      <c r="W3625" s="2" t="s">
        <v>80</v>
      </c>
      <c r="X3625" s="2" t="s">
        <v>64</v>
      </c>
      <c r="Y3625" s="2" t="s">
        <v>65</v>
      </c>
      <c r="Z3625" s="2">
        <v>0</v>
      </c>
      <c r="AA3625" s="2"/>
      <c r="AB3625" s="2"/>
      <c r="AC3625" s="4">
        <f>P3625*U3625/1000000</f>
        <v>1815.318</v>
      </c>
      <c r="AD3625" s="4">
        <f>AC3625*(1-Z3625/100)</f>
        <v>1815.318</v>
      </c>
      <c r="AE3625" s="2" t="s">
        <v>66</v>
      </c>
      <c r="AF3625" s="2" t="s">
        <v>67</v>
      </c>
      <c r="AG3625" s="2"/>
      <c r="AH3625" s="2" t="s">
        <v>69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4364</v>
      </c>
      <c r="B3626" s="2" t="s">
        <v>4360</v>
      </c>
      <c r="C3626" s="2" t="s">
        <v>47</v>
      </c>
      <c r="D3626" s="2" t="s">
        <v>4361</v>
      </c>
      <c r="E3626" s="2" t="s">
        <v>400</v>
      </c>
      <c r="F3626" s="2" t="s">
        <v>228</v>
      </c>
      <c r="G3626" s="2" t="s">
        <v>117</v>
      </c>
      <c r="H3626" s="2" t="s">
        <v>138</v>
      </c>
      <c r="I3626" s="2" t="s">
        <v>53</v>
      </c>
      <c r="J3626" s="2" t="s">
        <v>230</v>
      </c>
      <c r="K3626" s="2" t="s">
        <v>55</v>
      </c>
      <c r="L3626" s="2" t="s">
        <v>51</v>
      </c>
      <c r="M3626" s="2" t="s">
        <v>82</v>
      </c>
      <c r="N3626" s="3">
        <v>302553</v>
      </c>
      <c r="O3626" s="3" t="s">
        <v>57</v>
      </c>
      <c r="P3626" s="4">
        <f>IF(O3626="吨",N3626*1000,IF(O3626="万立方米",N3626*10000,""))</f>
        <v>302553000.0</v>
      </c>
      <c r="Q3626" s="2" t="s">
        <v>58</v>
      </c>
      <c r="R3626" s="2" t="s">
        <v>59</v>
      </c>
      <c r="S3626" s="2" t="s">
        <v>83</v>
      </c>
      <c r="T3626" s="2" t="s">
        <v>61</v>
      </c>
      <c r="U3626" s="4">
        <f>0.35</f>
        <v>0.35</v>
      </c>
      <c r="V3626" s="2" t="s">
        <v>62</v>
      </c>
      <c r="W3626" s="2" t="s">
        <v>84</v>
      </c>
      <c r="X3626" s="2" t="s">
        <v>64</v>
      </c>
      <c r="Y3626" s="2" t="s">
        <v>65</v>
      </c>
      <c r="Z3626" s="2">
        <v>0</v>
      </c>
      <c r="AA3626" s="2"/>
      <c r="AB3626" s="2"/>
      <c r="AC3626" s="4">
        <f>P3626*U3626/1000000</f>
        <v>105.89355</v>
      </c>
      <c r="AD3626" s="4">
        <f>AC3626*(1-Z3626/100)</f>
        <v>105.89355</v>
      </c>
      <c r="AE3626" s="2" t="s">
        <v>66</v>
      </c>
      <c r="AF3626" s="2" t="s">
        <v>67</v>
      </c>
      <c r="AG3626" s="2"/>
      <c r="AH3626" s="2" t="s">
        <v>69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4365</v>
      </c>
      <c r="B3627" s="2" t="s">
        <v>4360</v>
      </c>
      <c r="C3627" s="2" t="s">
        <v>47</v>
      </c>
      <c r="D3627" s="2" t="s">
        <v>4361</v>
      </c>
      <c r="E3627" s="2" t="s">
        <v>400</v>
      </c>
      <c r="F3627" s="2" t="s">
        <v>228</v>
      </c>
      <c r="G3627" s="2" t="s">
        <v>117</v>
      </c>
      <c r="H3627" s="2" t="s">
        <v>138</v>
      </c>
      <c r="I3627" s="2" t="s">
        <v>53</v>
      </c>
      <c r="J3627" s="2" t="s">
        <v>230</v>
      </c>
      <c r="K3627" s="2" t="s">
        <v>55</v>
      </c>
      <c r="L3627" s="2" t="s">
        <v>51</v>
      </c>
      <c r="M3627" s="2" t="s">
        <v>86</v>
      </c>
      <c r="N3627" s="3">
        <v>302553</v>
      </c>
      <c r="O3627" s="3" t="s">
        <v>57</v>
      </c>
      <c r="P3627" s="4">
        <f>IF(O3627="吨",N3627*1000,IF(O3627="万立方米",N3627*10000,""))</f>
        <v>302553000.0</v>
      </c>
      <c r="Q3627" s="2" t="s">
        <v>58</v>
      </c>
      <c r="R3627" s="2" t="s">
        <v>59</v>
      </c>
      <c r="S3627" s="2" t="s">
        <v>87</v>
      </c>
      <c r="T3627" s="2" t="s">
        <v>88</v>
      </c>
      <c r="U3627" s="4">
        <f>0.75</f>
        <v>0.75</v>
      </c>
      <c r="V3627" s="2" t="s">
        <v>62</v>
      </c>
      <c r="W3627" s="2" t="s">
        <v>89</v>
      </c>
      <c r="X3627" s="2" t="s">
        <v>64</v>
      </c>
      <c r="Y3627" s="2" t="s">
        <v>65</v>
      </c>
      <c r="Z3627" s="2">
        <v>0</v>
      </c>
      <c r="AA3627" s="2"/>
      <c r="AB3627" s="2"/>
      <c r="AC3627" s="4">
        <f>P3627*U3627/1000000</f>
        <v>226.91475</v>
      </c>
      <c r="AD3627" s="4">
        <f>AC3628*(1-AA3627/100)+(AC3627-AC3628)*(1-AB3627/100)</f>
        <v>226.91475</v>
      </c>
      <c r="AE3627" s="2" t="s">
        <v>66</v>
      </c>
      <c r="AF3627" s="2" t="s">
        <v>67</v>
      </c>
      <c r="AG3627" s="2"/>
      <c r="AH3627" s="2" t="s">
        <v>69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4366</v>
      </c>
      <c r="B3628" s="2" t="s">
        <v>4360</v>
      </c>
      <c r="C3628" s="2" t="s">
        <v>47</v>
      </c>
      <c r="D3628" s="2" t="s">
        <v>4361</v>
      </c>
      <c r="E3628" s="2" t="s">
        <v>400</v>
      </c>
      <c r="F3628" s="2" t="s">
        <v>228</v>
      </c>
      <c r="G3628" s="2" t="s">
        <v>117</v>
      </c>
      <c r="H3628" s="2" t="s">
        <v>138</v>
      </c>
      <c r="I3628" s="2" t="s">
        <v>53</v>
      </c>
      <c r="J3628" s="2" t="s">
        <v>230</v>
      </c>
      <c r="K3628" s="2" t="s">
        <v>55</v>
      </c>
      <c r="L3628" s="2" t="s">
        <v>51</v>
      </c>
      <c r="M3628" s="2" t="s">
        <v>91</v>
      </c>
      <c r="N3628" s="3">
        <v>302553</v>
      </c>
      <c r="O3628" s="3" t="s">
        <v>57</v>
      </c>
      <c r="P3628" s="4">
        <f>IF(O3628="吨",N3628*1000,IF(O3628="万立方米",N3628*10000,""))</f>
        <v>302553000.0</v>
      </c>
      <c r="Q3628" s="2" t="s">
        <v>58</v>
      </c>
      <c r="R3628" s="2" t="s">
        <v>59</v>
      </c>
      <c r="S3628" s="2" t="s">
        <v>92</v>
      </c>
      <c r="T3628" s="2" t="s">
        <v>88</v>
      </c>
      <c r="U3628" s="4">
        <f>0.75</f>
        <v>0.75</v>
      </c>
      <c r="V3628" s="2" t="s">
        <v>62</v>
      </c>
      <c r="W3628" s="2" t="s">
        <v>93</v>
      </c>
      <c r="X3628" s="2" t="s">
        <v>64</v>
      </c>
      <c r="Y3628" s="2" t="s">
        <v>65</v>
      </c>
      <c r="Z3628" s="2">
        <v>0</v>
      </c>
      <c r="AA3628" s="2"/>
      <c r="AB3628" s="2"/>
      <c r="AC3628" s="4">
        <f>P3628*U3628/1000000</f>
        <v>226.91475</v>
      </c>
      <c r="AD3628" s="4">
        <f>AC3628*(1-Z3628/100)</f>
        <v>226.91475</v>
      </c>
      <c r="AE3628" s="2" t="s">
        <v>66</v>
      </c>
      <c r="AF3628" s="2" t="s">
        <v>67</v>
      </c>
      <c r="AG3628" s="2"/>
      <c r="AH3628" s="2" t="s">
        <v>69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4367</v>
      </c>
      <c r="B3629" s="2" t="s">
        <v>4360</v>
      </c>
      <c r="C3629" s="2" t="s">
        <v>47</v>
      </c>
      <c r="D3629" s="2" t="s">
        <v>4361</v>
      </c>
      <c r="E3629" s="2" t="s">
        <v>400</v>
      </c>
      <c r="F3629" s="2" t="s">
        <v>228</v>
      </c>
      <c r="G3629" s="2" t="s">
        <v>117</v>
      </c>
      <c r="H3629" s="2" t="s">
        <v>138</v>
      </c>
      <c r="I3629" s="2" t="s">
        <v>53</v>
      </c>
      <c r="J3629" s="2" t="s">
        <v>230</v>
      </c>
      <c r="K3629" s="2" t="s">
        <v>55</v>
      </c>
      <c r="L3629" s="2" t="s">
        <v>51</v>
      </c>
      <c r="M3629" s="2" t="s">
        <v>95</v>
      </c>
      <c r="N3629" s="3">
        <v>302553</v>
      </c>
      <c r="O3629" s="3" t="s">
        <v>57</v>
      </c>
      <c r="P3629" s="4">
        <f>IF(O3629="吨",N3629*1000,IF(O3629="万立方米",N3629*10000,""))</f>
        <v>302553000.0</v>
      </c>
      <c r="Q3629" s="2" t="s">
        <v>58</v>
      </c>
      <c r="R3629" s="2" t="s">
        <v>59</v>
      </c>
      <c r="S3629" s="2" t="s">
        <v>96</v>
      </c>
      <c r="T3629" s="2" t="s">
        <v>97</v>
      </c>
      <c r="U3629" s="4">
        <f>1.7</f>
        <v>1.7</v>
      </c>
      <c r="V3629" s="2" t="s">
        <v>62</v>
      </c>
      <c r="W3629" s="2" t="s">
        <v>98</v>
      </c>
      <c r="X3629" s="2" t="s">
        <v>64</v>
      </c>
      <c r="Y3629" s="2" t="s">
        <v>65</v>
      </c>
      <c r="Z3629" s="2">
        <v>0</v>
      </c>
      <c r="AA3629" s="2"/>
      <c r="AB3629" s="2"/>
      <c r="AC3629" s="4">
        <f>P3629*U3629/1000000</f>
        <v>514.3401</v>
      </c>
      <c r="AD3629" s="4">
        <f>AC3629*(1-Z3629/100)</f>
        <v>514.3401</v>
      </c>
      <c r="AE3629" s="2" t="s">
        <v>66</v>
      </c>
      <c r="AF3629" s="2" t="s">
        <v>67</v>
      </c>
      <c r="AG3629" s="2"/>
      <c r="AH3629" s="2" t="s">
        <v>69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4368</v>
      </c>
      <c r="B3630" s="2" t="s">
        <v>4360</v>
      </c>
      <c r="C3630" s="2" t="s">
        <v>47</v>
      </c>
      <c r="D3630" s="2" t="s">
        <v>4361</v>
      </c>
      <c r="E3630" s="2" t="s">
        <v>400</v>
      </c>
      <c r="F3630" s="2" t="s">
        <v>228</v>
      </c>
      <c r="G3630" s="2" t="s">
        <v>117</v>
      </c>
      <c r="H3630" s="2" t="s">
        <v>138</v>
      </c>
      <c r="I3630" s="2" t="s">
        <v>53</v>
      </c>
      <c r="J3630" s="2" t="s">
        <v>230</v>
      </c>
      <c r="K3630" s="2" t="s">
        <v>55</v>
      </c>
      <c r="L3630" s="2" t="s">
        <v>51</v>
      </c>
      <c r="M3630" s="2" t="s">
        <v>100</v>
      </c>
      <c r="N3630" s="3">
        <v>302553</v>
      </c>
      <c r="O3630" s="3" t="s">
        <v>57</v>
      </c>
      <c r="P3630" s="4">
        <f>IF(O3630="吨",N3630*1000,IF(O3630="万立方米",N3630*10000,""))</f>
        <v>302553000.0</v>
      </c>
      <c r="Q3630" s="2" t="s">
        <v>58</v>
      </c>
      <c r="R3630" s="2" t="s">
        <v>59</v>
      </c>
      <c r="S3630" s="2" t="s">
        <v>101</v>
      </c>
      <c r="T3630" s="2" t="s">
        <v>75</v>
      </c>
      <c r="U3630" s="4">
        <f>0.12</f>
        <v>0.12</v>
      </c>
      <c r="V3630" s="2" t="s">
        <v>62</v>
      </c>
      <c r="W3630" s="2" t="s">
        <v>102</v>
      </c>
      <c r="X3630" s="2" t="s">
        <v>64</v>
      </c>
      <c r="Y3630" s="2" t="s">
        <v>65</v>
      </c>
      <c r="Z3630" s="2">
        <v>0</v>
      </c>
      <c r="AA3630" s="2"/>
      <c r="AB3630" s="2"/>
      <c r="AC3630" s="4">
        <f>P3630*U3630/1000000</f>
        <v>36.30636</v>
      </c>
      <c r="AD3630" s="4">
        <f>AC3630*(1-Z3630/100)</f>
        <v>36.30636</v>
      </c>
      <c r="AE3630" s="2" t="s">
        <v>66</v>
      </c>
      <c r="AF3630" s="2" t="s">
        <v>67</v>
      </c>
      <c r="AG3630" s="2"/>
      <c r="AH3630" s="2" t="s">
        <v>69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4369</v>
      </c>
      <c r="B3631" s="2" t="s">
        <v>4360</v>
      </c>
      <c r="C3631" s="2" t="s">
        <v>47</v>
      </c>
      <c r="D3631" s="2" t="s">
        <v>4361</v>
      </c>
      <c r="E3631" s="2" t="s">
        <v>400</v>
      </c>
      <c r="F3631" s="2" t="s">
        <v>228</v>
      </c>
      <c r="G3631" s="2" t="s">
        <v>117</v>
      </c>
      <c r="H3631" s="2" t="s">
        <v>138</v>
      </c>
      <c r="I3631" s="2"/>
      <c r="J3631" s="2"/>
      <c r="K3631" s="2"/>
      <c r="L3631" s="2"/>
      <c r="M3631" s="2" t="s">
        <v>104</v>
      </c>
      <c r="N3631" s="3"/>
      <c r="O3631" s="3"/>
      <c r="P3631" s="4">
        <v>0.0</v>
      </c>
      <c r="Q3631" s="2" t="s">
        <v>105</v>
      </c>
      <c r="R3631" s="2" t="s">
        <v>106</v>
      </c>
      <c r="S3631" s="2" t="s">
        <v>107</v>
      </c>
      <c r="T3631" s="2" t="s">
        <v>108</v>
      </c>
      <c r="U3631" s="4">
        <f>0.0</f>
        <v>0.0</v>
      </c>
      <c r="V3631" s="2" t="s">
        <v>109</v>
      </c>
      <c r="W3631" s="2" t="s">
        <v>110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134</v>
      </c>
      <c r="AH3631" s="2" t="s">
        <v>69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4370</v>
      </c>
      <c r="B3632" s="2" t="s">
        <v>4371</v>
      </c>
      <c r="C3632" s="2" t="s">
        <v>47</v>
      </c>
      <c r="D3632" s="2" t="s">
        <v>1354</v>
      </c>
      <c r="E3632" s="2" t="s">
        <v>744</v>
      </c>
      <c r="F3632" s="2" t="s">
        <v>228</v>
      </c>
      <c r="G3632" s="2" t="s">
        <v>117</v>
      </c>
      <c r="H3632" s="2" t="s">
        <v>243</v>
      </c>
      <c r="I3632" s="2" t="s">
        <v>53</v>
      </c>
      <c r="J3632" s="2" t="s">
        <v>230</v>
      </c>
      <c r="K3632" s="2" t="s">
        <v>55</v>
      </c>
      <c r="L3632" s="2" t="s">
        <v>51</v>
      </c>
      <c r="M3632" s="2" t="s">
        <v>56</v>
      </c>
      <c r="N3632" s="3">
        <v>310068.3</v>
      </c>
      <c r="O3632" s="3" t="s">
        <v>57</v>
      </c>
      <c r="P3632" s="4">
        <f>IF(O3632="吨",N3632*1000,IF(O3632="万立方米",N3632*10000,""))</f>
        <v>310068300.0</v>
      </c>
      <c r="Q3632" s="2" t="s">
        <v>58</v>
      </c>
      <c r="R3632" s="2" t="s">
        <v>59</v>
      </c>
      <c r="S3632" s="2" t="s">
        <v>60</v>
      </c>
      <c r="T3632" s="2" t="s">
        <v>61</v>
      </c>
      <c r="U3632" s="4">
        <f>0.06</f>
        <v>0.06</v>
      </c>
      <c r="V3632" s="2" t="s">
        <v>62</v>
      </c>
      <c r="W3632" s="2" t="s">
        <v>63</v>
      </c>
      <c r="X3632" s="2" t="s">
        <v>64</v>
      </c>
      <c r="Y3632" s="2" t="s">
        <v>65</v>
      </c>
      <c r="Z3632" s="2">
        <v>0</v>
      </c>
      <c r="AA3632" s="2"/>
      <c r="AB3632" s="2"/>
      <c r="AC3632" s="4">
        <f>P3632*U3632/1000000</f>
        <v>18.604098</v>
      </c>
      <c r="AD3632" s="4">
        <f>AC3632*(1-Z3632/100)</f>
        <v>18.604098</v>
      </c>
      <c r="AE3632" s="2" t="s">
        <v>66</v>
      </c>
      <c r="AF3632" s="2" t="s">
        <v>67</v>
      </c>
      <c r="AG3632" s="2" t="s">
        <v>68</v>
      </c>
      <c r="AH3632" s="2" t="s">
        <v>69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4372</v>
      </c>
      <c r="B3633" s="2" t="s">
        <v>4371</v>
      </c>
      <c r="C3633" s="2" t="s">
        <v>47</v>
      </c>
      <c r="D3633" s="2" t="s">
        <v>1354</v>
      </c>
      <c r="E3633" s="2" t="s">
        <v>744</v>
      </c>
      <c r="F3633" s="2" t="s">
        <v>228</v>
      </c>
      <c r="G3633" s="2" t="s">
        <v>117</v>
      </c>
      <c r="H3633" s="2" t="s">
        <v>243</v>
      </c>
      <c r="I3633" s="2" t="s">
        <v>53</v>
      </c>
      <c r="J3633" s="2" t="s">
        <v>230</v>
      </c>
      <c r="K3633" s="2" t="s">
        <v>55</v>
      </c>
      <c r="L3633" s="2" t="s">
        <v>51</v>
      </c>
      <c r="M3633" s="2" t="s">
        <v>73</v>
      </c>
      <c r="N3633" s="3">
        <v>310068.3</v>
      </c>
      <c r="O3633" s="3" t="s">
        <v>57</v>
      </c>
      <c r="P3633" s="4">
        <f>IF(O3633="吨",N3633*1000,IF(O3633="万立方米",N3633*10000,""))</f>
        <v>310068300.0</v>
      </c>
      <c r="Q3633" s="2" t="s">
        <v>58</v>
      </c>
      <c r="R3633" s="2" t="s">
        <v>59</v>
      </c>
      <c r="S3633" s="2" t="s">
        <v>74</v>
      </c>
      <c r="T3633" s="2" t="s">
        <v>75</v>
      </c>
      <c r="U3633" s="4">
        <f>1.5</f>
        <v>1.5</v>
      </c>
      <c r="V3633" s="2" t="s">
        <v>62</v>
      </c>
      <c r="W3633" s="2" t="s">
        <v>76</v>
      </c>
      <c r="X3633" s="2" t="s">
        <v>64</v>
      </c>
      <c r="Y3633" s="2" t="s">
        <v>65</v>
      </c>
      <c r="Z3633" s="2">
        <v>0</v>
      </c>
      <c r="AA3633" s="2"/>
      <c r="AB3633" s="2"/>
      <c r="AC3633" s="4">
        <f>P3633*U3633/1000000</f>
        <v>465.10245</v>
      </c>
      <c r="AD3633" s="4">
        <f>AC3633*(1-Z3633/100)</f>
        <v>465.10245</v>
      </c>
      <c r="AE3633" s="2" t="s">
        <v>66</v>
      </c>
      <c r="AF3633" s="2" t="s">
        <v>67</v>
      </c>
      <c r="AG3633" s="2" t="s">
        <v>68</v>
      </c>
      <c r="AH3633" s="2" t="s">
        <v>69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4373</v>
      </c>
      <c r="B3634" s="2" t="s">
        <v>4371</v>
      </c>
      <c r="C3634" s="2" t="s">
        <v>47</v>
      </c>
      <c r="D3634" s="2" t="s">
        <v>1354</v>
      </c>
      <c r="E3634" s="2" t="s">
        <v>744</v>
      </c>
      <c r="F3634" s="2" t="s">
        <v>228</v>
      </c>
      <c r="G3634" s="2" t="s">
        <v>117</v>
      </c>
      <c r="H3634" s="2" t="s">
        <v>243</v>
      </c>
      <c r="I3634" s="2" t="s">
        <v>53</v>
      </c>
      <c r="J3634" s="2" t="s">
        <v>230</v>
      </c>
      <c r="K3634" s="2" t="s">
        <v>55</v>
      </c>
      <c r="L3634" s="2" t="s">
        <v>51</v>
      </c>
      <c r="M3634" s="2" t="s">
        <v>78</v>
      </c>
      <c r="N3634" s="3">
        <v>310068.3</v>
      </c>
      <c r="O3634" s="3" t="s">
        <v>57</v>
      </c>
      <c r="P3634" s="4">
        <f>IF(O3634="吨",N3634*1000,IF(O3634="万立方米",N3634*10000,""))</f>
        <v>310068300.0</v>
      </c>
      <c r="Q3634" s="2" t="s">
        <v>58</v>
      </c>
      <c r="R3634" s="2" t="s">
        <v>59</v>
      </c>
      <c r="S3634" s="2" t="s">
        <v>79</v>
      </c>
      <c r="T3634" s="2" t="s">
        <v>75</v>
      </c>
      <c r="U3634" s="4">
        <f>6.0</f>
        <v>6.0</v>
      </c>
      <c r="V3634" s="2" t="s">
        <v>62</v>
      </c>
      <c r="W3634" s="2" t="s">
        <v>80</v>
      </c>
      <c r="X3634" s="2" t="s">
        <v>64</v>
      </c>
      <c r="Y3634" s="2" t="s">
        <v>65</v>
      </c>
      <c r="Z3634" s="2">
        <v>0</v>
      </c>
      <c r="AA3634" s="2"/>
      <c r="AB3634" s="2"/>
      <c r="AC3634" s="4">
        <f>P3634*U3634/1000000</f>
        <v>1860.4098</v>
      </c>
      <c r="AD3634" s="4">
        <f>AC3634*(1-Z3634/100)</f>
        <v>1860.4098</v>
      </c>
      <c r="AE3634" s="2" t="s">
        <v>66</v>
      </c>
      <c r="AF3634" s="2" t="s">
        <v>67</v>
      </c>
      <c r="AG3634" s="2" t="s">
        <v>68</v>
      </c>
      <c r="AH3634" s="2" t="s">
        <v>69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4374</v>
      </c>
      <c r="B3635" s="2" t="s">
        <v>4371</v>
      </c>
      <c r="C3635" s="2" t="s">
        <v>47</v>
      </c>
      <c r="D3635" s="2" t="s">
        <v>1354</v>
      </c>
      <c r="E3635" s="2" t="s">
        <v>744</v>
      </c>
      <c r="F3635" s="2" t="s">
        <v>228</v>
      </c>
      <c r="G3635" s="2" t="s">
        <v>117</v>
      </c>
      <c r="H3635" s="2" t="s">
        <v>243</v>
      </c>
      <c r="I3635" s="2" t="s">
        <v>53</v>
      </c>
      <c r="J3635" s="2" t="s">
        <v>230</v>
      </c>
      <c r="K3635" s="2" t="s">
        <v>55</v>
      </c>
      <c r="L3635" s="2" t="s">
        <v>51</v>
      </c>
      <c r="M3635" s="2" t="s">
        <v>82</v>
      </c>
      <c r="N3635" s="3">
        <v>310068.3</v>
      </c>
      <c r="O3635" s="3" t="s">
        <v>57</v>
      </c>
      <c r="P3635" s="4">
        <f>IF(O3635="吨",N3635*1000,IF(O3635="万立方米",N3635*10000,""))</f>
        <v>310068300.0</v>
      </c>
      <c r="Q3635" s="2" t="s">
        <v>58</v>
      </c>
      <c r="R3635" s="2" t="s">
        <v>59</v>
      </c>
      <c r="S3635" s="2" t="s">
        <v>83</v>
      </c>
      <c r="T3635" s="2" t="s">
        <v>61</v>
      </c>
      <c r="U3635" s="4">
        <f>0.35</f>
        <v>0.35</v>
      </c>
      <c r="V3635" s="2" t="s">
        <v>62</v>
      </c>
      <c r="W3635" s="2" t="s">
        <v>84</v>
      </c>
      <c r="X3635" s="2" t="s">
        <v>64</v>
      </c>
      <c r="Y3635" s="2" t="s">
        <v>65</v>
      </c>
      <c r="Z3635" s="2">
        <v>0</v>
      </c>
      <c r="AA3635" s="2"/>
      <c r="AB3635" s="2"/>
      <c r="AC3635" s="4">
        <f>P3635*U3635/1000000</f>
        <v>108.523905</v>
      </c>
      <c r="AD3635" s="4">
        <f>AC3635*(1-Z3635/100)</f>
        <v>108.523905</v>
      </c>
      <c r="AE3635" s="2" t="s">
        <v>66</v>
      </c>
      <c r="AF3635" s="2" t="s">
        <v>67</v>
      </c>
      <c r="AG3635" s="2" t="s">
        <v>68</v>
      </c>
      <c r="AH3635" s="2" t="s">
        <v>69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4375</v>
      </c>
      <c r="B3636" s="2" t="s">
        <v>4371</v>
      </c>
      <c r="C3636" s="2" t="s">
        <v>47</v>
      </c>
      <c r="D3636" s="2" t="s">
        <v>1354</v>
      </c>
      <c r="E3636" s="2" t="s">
        <v>744</v>
      </c>
      <c r="F3636" s="2" t="s">
        <v>228</v>
      </c>
      <c r="G3636" s="2" t="s">
        <v>117</v>
      </c>
      <c r="H3636" s="2" t="s">
        <v>243</v>
      </c>
      <c r="I3636" s="2" t="s">
        <v>53</v>
      </c>
      <c r="J3636" s="2" t="s">
        <v>230</v>
      </c>
      <c r="K3636" s="2" t="s">
        <v>55</v>
      </c>
      <c r="L3636" s="2" t="s">
        <v>51</v>
      </c>
      <c r="M3636" s="2" t="s">
        <v>86</v>
      </c>
      <c r="N3636" s="3">
        <v>310068.3</v>
      </c>
      <c r="O3636" s="3" t="s">
        <v>57</v>
      </c>
      <c r="P3636" s="4">
        <f>IF(O3636="吨",N3636*1000,IF(O3636="万立方米",N3636*10000,""))</f>
        <v>310068300.0</v>
      </c>
      <c r="Q3636" s="2" t="s">
        <v>58</v>
      </c>
      <c r="R3636" s="2" t="s">
        <v>59</v>
      </c>
      <c r="S3636" s="2" t="s">
        <v>87</v>
      </c>
      <c r="T3636" s="2" t="s">
        <v>88</v>
      </c>
      <c r="U3636" s="4">
        <f>0.75</f>
        <v>0.75</v>
      </c>
      <c r="V3636" s="2" t="s">
        <v>62</v>
      </c>
      <c r="W3636" s="2" t="s">
        <v>89</v>
      </c>
      <c r="X3636" s="2" t="s">
        <v>64</v>
      </c>
      <c r="Y3636" s="2" t="s">
        <v>65</v>
      </c>
      <c r="Z3636" s="2">
        <v>0</v>
      </c>
      <c r="AA3636" s="2"/>
      <c r="AB3636" s="2"/>
      <c r="AC3636" s="4">
        <f>P3636*U3636/1000000</f>
        <v>232.551225</v>
      </c>
      <c r="AD3636" s="4">
        <f>AC3637*(1-AA3636/100)+(AC3636-AC3637)*(1-AB3636/100)</f>
        <v>232.551225</v>
      </c>
      <c r="AE3636" s="2" t="s">
        <v>66</v>
      </c>
      <c r="AF3636" s="2" t="s">
        <v>67</v>
      </c>
      <c r="AG3636" s="2" t="s">
        <v>68</v>
      </c>
      <c r="AH3636" s="2" t="s">
        <v>69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4376</v>
      </c>
      <c r="B3637" s="2" t="s">
        <v>4371</v>
      </c>
      <c r="C3637" s="2" t="s">
        <v>47</v>
      </c>
      <c r="D3637" s="2" t="s">
        <v>1354</v>
      </c>
      <c r="E3637" s="2" t="s">
        <v>744</v>
      </c>
      <c r="F3637" s="2" t="s">
        <v>228</v>
      </c>
      <c r="G3637" s="2" t="s">
        <v>117</v>
      </c>
      <c r="H3637" s="2" t="s">
        <v>243</v>
      </c>
      <c r="I3637" s="2" t="s">
        <v>53</v>
      </c>
      <c r="J3637" s="2" t="s">
        <v>230</v>
      </c>
      <c r="K3637" s="2" t="s">
        <v>55</v>
      </c>
      <c r="L3637" s="2" t="s">
        <v>51</v>
      </c>
      <c r="M3637" s="2" t="s">
        <v>91</v>
      </c>
      <c r="N3637" s="3">
        <v>310068.3</v>
      </c>
      <c r="O3637" s="3" t="s">
        <v>57</v>
      </c>
      <c r="P3637" s="4">
        <f>IF(O3637="吨",N3637*1000,IF(O3637="万立方米",N3637*10000,""))</f>
        <v>310068300.0</v>
      </c>
      <c r="Q3637" s="2" t="s">
        <v>58</v>
      </c>
      <c r="R3637" s="2" t="s">
        <v>59</v>
      </c>
      <c r="S3637" s="2" t="s">
        <v>92</v>
      </c>
      <c r="T3637" s="2" t="s">
        <v>88</v>
      </c>
      <c r="U3637" s="4">
        <f>0.75</f>
        <v>0.75</v>
      </c>
      <c r="V3637" s="2" t="s">
        <v>62</v>
      </c>
      <c r="W3637" s="2" t="s">
        <v>93</v>
      </c>
      <c r="X3637" s="2" t="s">
        <v>64</v>
      </c>
      <c r="Y3637" s="2" t="s">
        <v>65</v>
      </c>
      <c r="Z3637" s="2">
        <v>0</v>
      </c>
      <c r="AA3637" s="2"/>
      <c r="AB3637" s="2"/>
      <c r="AC3637" s="4">
        <f>P3637*U3637/1000000</f>
        <v>232.551225</v>
      </c>
      <c r="AD3637" s="4">
        <f>AC3637*(1-Z3637/100)</f>
        <v>232.551225</v>
      </c>
      <c r="AE3637" s="2" t="s">
        <v>66</v>
      </c>
      <c r="AF3637" s="2" t="s">
        <v>67</v>
      </c>
      <c r="AG3637" s="2" t="s">
        <v>68</v>
      </c>
      <c r="AH3637" s="2" t="s">
        <v>69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4377</v>
      </c>
      <c r="B3638" s="2" t="s">
        <v>4371</v>
      </c>
      <c r="C3638" s="2" t="s">
        <v>47</v>
      </c>
      <c r="D3638" s="2" t="s">
        <v>1354</v>
      </c>
      <c r="E3638" s="2" t="s">
        <v>744</v>
      </c>
      <c r="F3638" s="2" t="s">
        <v>228</v>
      </c>
      <c r="G3638" s="2" t="s">
        <v>117</v>
      </c>
      <c r="H3638" s="2" t="s">
        <v>243</v>
      </c>
      <c r="I3638" s="2" t="s">
        <v>53</v>
      </c>
      <c r="J3638" s="2" t="s">
        <v>230</v>
      </c>
      <c r="K3638" s="2" t="s">
        <v>55</v>
      </c>
      <c r="L3638" s="2" t="s">
        <v>51</v>
      </c>
      <c r="M3638" s="2" t="s">
        <v>95</v>
      </c>
      <c r="N3638" s="3">
        <v>310068.3</v>
      </c>
      <c r="O3638" s="3" t="s">
        <v>57</v>
      </c>
      <c r="P3638" s="4">
        <f>IF(O3638="吨",N3638*1000,IF(O3638="万立方米",N3638*10000,""))</f>
        <v>310068300.0</v>
      </c>
      <c r="Q3638" s="2" t="s">
        <v>58</v>
      </c>
      <c r="R3638" s="2" t="s">
        <v>59</v>
      </c>
      <c r="S3638" s="2" t="s">
        <v>96</v>
      </c>
      <c r="T3638" s="2" t="s">
        <v>97</v>
      </c>
      <c r="U3638" s="4">
        <f>1.7</f>
        <v>1.7</v>
      </c>
      <c r="V3638" s="2" t="s">
        <v>62</v>
      </c>
      <c r="W3638" s="2" t="s">
        <v>98</v>
      </c>
      <c r="X3638" s="2" t="s">
        <v>64</v>
      </c>
      <c r="Y3638" s="2" t="s">
        <v>65</v>
      </c>
      <c r="Z3638" s="2">
        <v>0</v>
      </c>
      <c r="AA3638" s="2"/>
      <c r="AB3638" s="2"/>
      <c r="AC3638" s="4">
        <f>P3638*U3638/1000000</f>
        <v>527.11611</v>
      </c>
      <c r="AD3638" s="4">
        <f>AC3638*(1-Z3638/100)</f>
        <v>527.11611</v>
      </c>
      <c r="AE3638" s="2" t="s">
        <v>66</v>
      </c>
      <c r="AF3638" s="2" t="s">
        <v>67</v>
      </c>
      <c r="AG3638" s="2" t="s">
        <v>68</v>
      </c>
      <c r="AH3638" s="2" t="s">
        <v>69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4378</v>
      </c>
      <c r="B3639" s="2" t="s">
        <v>4371</v>
      </c>
      <c r="C3639" s="2" t="s">
        <v>47</v>
      </c>
      <c r="D3639" s="2" t="s">
        <v>1354</v>
      </c>
      <c r="E3639" s="2" t="s">
        <v>744</v>
      </c>
      <c r="F3639" s="2" t="s">
        <v>228</v>
      </c>
      <c r="G3639" s="2" t="s">
        <v>117</v>
      </c>
      <c r="H3639" s="2" t="s">
        <v>243</v>
      </c>
      <c r="I3639" s="2" t="s">
        <v>53</v>
      </c>
      <c r="J3639" s="2" t="s">
        <v>230</v>
      </c>
      <c r="K3639" s="2" t="s">
        <v>55</v>
      </c>
      <c r="L3639" s="2" t="s">
        <v>51</v>
      </c>
      <c r="M3639" s="2" t="s">
        <v>100</v>
      </c>
      <c r="N3639" s="3">
        <v>310068.3</v>
      </c>
      <c r="O3639" s="3" t="s">
        <v>57</v>
      </c>
      <c r="P3639" s="4">
        <f>IF(O3639="吨",N3639*1000,IF(O3639="万立方米",N3639*10000,""))</f>
        <v>310068300.0</v>
      </c>
      <c r="Q3639" s="2" t="s">
        <v>58</v>
      </c>
      <c r="R3639" s="2" t="s">
        <v>59</v>
      </c>
      <c r="S3639" s="2" t="s">
        <v>101</v>
      </c>
      <c r="T3639" s="2" t="s">
        <v>75</v>
      </c>
      <c r="U3639" s="4">
        <f>0.12</f>
        <v>0.12</v>
      </c>
      <c r="V3639" s="2" t="s">
        <v>62</v>
      </c>
      <c r="W3639" s="2" t="s">
        <v>102</v>
      </c>
      <c r="X3639" s="2" t="s">
        <v>64</v>
      </c>
      <c r="Y3639" s="2" t="s">
        <v>65</v>
      </c>
      <c r="Z3639" s="2">
        <v>0</v>
      </c>
      <c r="AA3639" s="2"/>
      <c r="AB3639" s="2"/>
      <c r="AC3639" s="4">
        <f>P3639*U3639/1000000</f>
        <v>37.208196</v>
      </c>
      <c r="AD3639" s="4">
        <f>AC3639*(1-Z3639/100)</f>
        <v>37.208196</v>
      </c>
      <c r="AE3639" s="2" t="s">
        <v>66</v>
      </c>
      <c r="AF3639" s="2" t="s">
        <v>67</v>
      </c>
      <c r="AG3639" s="2" t="s">
        <v>68</v>
      </c>
      <c r="AH3639" s="2" t="s">
        <v>69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4379</v>
      </c>
      <c r="B3640" s="2" t="s">
        <v>4371</v>
      </c>
      <c r="C3640" s="2" t="s">
        <v>47</v>
      </c>
      <c r="D3640" s="2" t="s">
        <v>1354</v>
      </c>
      <c r="E3640" s="2" t="s">
        <v>744</v>
      </c>
      <c r="F3640" s="2" t="s">
        <v>228</v>
      </c>
      <c r="G3640" s="2" t="s">
        <v>117</v>
      </c>
      <c r="H3640" s="2" t="s">
        <v>243</v>
      </c>
      <c r="I3640" s="2" t="s">
        <v>161</v>
      </c>
      <c r="J3640" s="2" t="s">
        <v>180</v>
      </c>
      <c r="K3640" s="2" t="s">
        <v>180</v>
      </c>
      <c r="L3640" s="2" t="s">
        <v>181</v>
      </c>
      <c r="M3640" s="2" t="s">
        <v>56</v>
      </c>
      <c r="N3640" s="3">
        <v>33.314</v>
      </c>
      <c r="O3640" s="3" t="s">
        <v>182</v>
      </c>
      <c r="P3640" s="4">
        <f>IF(O3640="吨",N3640*1000,IF(O3640="万立方米",N3640*10000,""))</f>
        <v>333140.0</v>
      </c>
      <c r="Q3640" s="2" t="s">
        <v>183</v>
      </c>
      <c r="R3640" s="2" t="s">
        <v>184</v>
      </c>
      <c r="S3640" s="2" t="s">
        <v>185</v>
      </c>
      <c r="T3640" s="2" t="s">
        <v>75</v>
      </c>
      <c r="U3640" s="4">
        <f>0.001</f>
        <v>0.001</v>
      </c>
      <c r="V3640" s="2" t="s">
        <v>186</v>
      </c>
      <c r="W3640" s="2" t="s">
        <v>187</v>
      </c>
      <c r="X3640" s="2" t="s">
        <v>64</v>
      </c>
      <c r="Y3640" s="2" t="s">
        <v>65</v>
      </c>
      <c r="Z3640" s="2">
        <v>0</v>
      </c>
      <c r="AA3640" s="2"/>
      <c r="AB3640" s="2"/>
      <c r="AC3640" s="4">
        <f>P3640*U3640/1000000</f>
        <v>0.00033314</v>
      </c>
      <c r="AD3640" s="4">
        <f>AC3640*(1-Z3640/100)</f>
        <v>0.00033314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4380</v>
      </c>
      <c r="B3641" s="2" t="s">
        <v>4371</v>
      </c>
      <c r="C3641" s="2" t="s">
        <v>47</v>
      </c>
      <c r="D3641" s="2" t="s">
        <v>1354</v>
      </c>
      <c r="E3641" s="2" t="s">
        <v>744</v>
      </c>
      <c r="F3641" s="2" t="s">
        <v>228</v>
      </c>
      <c r="G3641" s="2" t="s">
        <v>117</v>
      </c>
      <c r="H3641" s="2" t="s">
        <v>243</v>
      </c>
      <c r="I3641" s="2" t="s">
        <v>161</v>
      </c>
      <c r="J3641" s="2" t="s">
        <v>180</v>
      </c>
      <c r="K3641" s="2" t="s">
        <v>180</v>
      </c>
      <c r="L3641" s="2" t="s">
        <v>181</v>
      </c>
      <c r="M3641" s="2" t="s">
        <v>73</v>
      </c>
      <c r="N3641" s="3">
        <v>33.314</v>
      </c>
      <c r="O3641" s="3" t="s">
        <v>182</v>
      </c>
      <c r="P3641" s="4">
        <f>IF(O3641="吨",N3641*1000,IF(O3641="万立方米",N3641*10000,""))</f>
        <v>333140.0</v>
      </c>
      <c r="Q3641" s="2" t="s">
        <v>183</v>
      </c>
      <c r="R3641" s="2" t="s">
        <v>184</v>
      </c>
      <c r="S3641" s="2" t="s">
        <v>189</v>
      </c>
      <c r="T3641" s="2" t="s">
        <v>75</v>
      </c>
      <c r="U3641" s="4">
        <f>0.35</f>
        <v>0.35</v>
      </c>
      <c r="V3641" s="2" t="s">
        <v>186</v>
      </c>
      <c r="W3641" s="2" t="s">
        <v>190</v>
      </c>
      <c r="X3641" s="2" t="s">
        <v>64</v>
      </c>
      <c r="Y3641" s="2" t="s">
        <v>65</v>
      </c>
      <c r="Z3641" s="2">
        <v>0</v>
      </c>
      <c r="AA3641" s="2"/>
      <c r="AB3641" s="2"/>
      <c r="AC3641" s="4">
        <f>P3641*U3641/1000000</f>
        <v>0.11659899999999998</v>
      </c>
      <c r="AD3641" s="4">
        <f>AC3641*(1-Z3641/100)</f>
        <v>0.11659899999999998</v>
      </c>
      <c r="AE3641" s="2" t="s">
        <v>66</v>
      </c>
      <c r="AF3641" s="2" t="s">
        <v>67</v>
      </c>
      <c r="AG3641" s="2" t="s">
        <v>68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4381</v>
      </c>
      <c r="B3642" s="2" t="s">
        <v>4371</v>
      </c>
      <c r="C3642" s="2" t="s">
        <v>47</v>
      </c>
      <c r="D3642" s="2" t="s">
        <v>1354</v>
      </c>
      <c r="E3642" s="2" t="s">
        <v>744</v>
      </c>
      <c r="F3642" s="2" t="s">
        <v>228</v>
      </c>
      <c r="G3642" s="2" t="s">
        <v>117</v>
      </c>
      <c r="H3642" s="2" t="s">
        <v>243</v>
      </c>
      <c r="I3642" s="2" t="s">
        <v>161</v>
      </c>
      <c r="J3642" s="2" t="s">
        <v>180</v>
      </c>
      <c r="K3642" s="2" t="s">
        <v>180</v>
      </c>
      <c r="L3642" s="2" t="s">
        <v>181</v>
      </c>
      <c r="M3642" s="2" t="s">
        <v>78</v>
      </c>
      <c r="N3642" s="3">
        <v>33.314</v>
      </c>
      <c r="O3642" s="3" t="s">
        <v>182</v>
      </c>
      <c r="P3642" s="4">
        <f>IF(O3642="吨",N3642*1000,IF(O3642="万立方米",N3642*10000,""))</f>
        <v>333140.0</v>
      </c>
      <c r="Q3642" s="2" t="s">
        <v>183</v>
      </c>
      <c r="R3642" s="2" t="s">
        <v>184</v>
      </c>
      <c r="S3642" s="2" t="s">
        <v>192</v>
      </c>
      <c r="T3642" s="2" t="s">
        <v>75</v>
      </c>
      <c r="U3642" s="4">
        <f>1.2</f>
        <v>1.2</v>
      </c>
      <c r="V3642" s="2" t="s">
        <v>186</v>
      </c>
      <c r="W3642" s="2" t="s">
        <v>193</v>
      </c>
      <c r="X3642" s="2" t="s">
        <v>64</v>
      </c>
      <c r="Y3642" s="2" t="s">
        <v>65</v>
      </c>
      <c r="Z3642" s="2">
        <v>0</v>
      </c>
      <c r="AA3642" s="2"/>
      <c r="AB3642" s="2"/>
      <c r="AC3642" s="4">
        <f>P3642*U3642/1000000</f>
        <v>0.399768</v>
      </c>
      <c r="AD3642" s="4">
        <f>AC3642*(1-Z3642/100)</f>
        <v>0.399768</v>
      </c>
      <c r="AE3642" s="2" t="s">
        <v>66</v>
      </c>
      <c r="AF3642" s="2" t="s">
        <v>67</v>
      </c>
      <c r="AG3642" s="2" t="s">
        <v>68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4382</v>
      </c>
      <c r="B3643" s="2" t="s">
        <v>4371</v>
      </c>
      <c r="C3643" s="2" t="s">
        <v>47</v>
      </c>
      <c r="D3643" s="2" t="s">
        <v>1354</v>
      </c>
      <c r="E3643" s="2" t="s">
        <v>744</v>
      </c>
      <c r="F3643" s="2" t="s">
        <v>228</v>
      </c>
      <c r="G3643" s="2" t="s">
        <v>117</v>
      </c>
      <c r="H3643" s="2" t="s">
        <v>243</v>
      </c>
      <c r="I3643" s="2" t="s">
        <v>161</v>
      </c>
      <c r="J3643" s="2" t="s">
        <v>180</v>
      </c>
      <c r="K3643" s="2" t="s">
        <v>180</v>
      </c>
      <c r="L3643" s="2" t="s">
        <v>181</v>
      </c>
      <c r="M3643" s="2" t="s">
        <v>82</v>
      </c>
      <c r="N3643" s="3">
        <v>33.314</v>
      </c>
      <c r="O3643" s="3" t="s">
        <v>182</v>
      </c>
      <c r="P3643" s="4">
        <f>IF(O3643="吨",N3643*1000,IF(O3643="万立方米",N3643*10000,""))</f>
        <v>333140.0</v>
      </c>
      <c r="Q3643" s="2" t="s">
        <v>183</v>
      </c>
      <c r="R3643" s="2" t="s">
        <v>184</v>
      </c>
      <c r="S3643" s="2" t="s">
        <v>195</v>
      </c>
      <c r="T3643" s="2" t="s">
        <v>75</v>
      </c>
      <c r="U3643" s="4">
        <f>0.002</f>
        <v>0.002</v>
      </c>
      <c r="V3643" s="2" t="s">
        <v>186</v>
      </c>
      <c r="W3643" s="2" t="s">
        <v>196</v>
      </c>
      <c r="X3643" s="2" t="s">
        <v>64</v>
      </c>
      <c r="Y3643" s="2" t="s">
        <v>65</v>
      </c>
      <c r="Z3643" s="2">
        <v>0</v>
      </c>
      <c r="AA3643" s="2"/>
      <c r="AB3643" s="2"/>
      <c r="AC3643" s="4">
        <f>P3643*U3643/1000000</f>
        <v>0.00066628</v>
      </c>
      <c r="AD3643" s="4">
        <f>AC3643*(1-Z3643/100)</f>
        <v>0.00066628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4383</v>
      </c>
      <c r="B3644" s="2" t="s">
        <v>4371</v>
      </c>
      <c r="C3644" s="2" t="s">
        <v>47</v>
      </c>
      <c r="D3644" s="2" t="s">
        <v>1354</v>
      </c>
      <c r="E3644" s="2" t="s">
        <v>744</v>
      </c>
      <c r="F3644" s="2" t="s">
        <v>228</v>
      </c>
      <c r="G3644" s="2" t="s">
        <v>117</v>
      </c>
      <c r="H3644" s="2" t="s">
        <v>243</v>
      </c>
      <c r="I3644" s="2" t="s">
        <v>161</v>
      </c>
      <c r="J3644" s="2" t="s">
        <v>180</v>
      </c>
      <c r="K3644" s="2" t="s">
        <v>180</v>
      </c>
      <c r="L3644" s="2" t="s">
        <v>181</v>
      </c>
      <c r="M3644" s="2" t="s">
        <v>86</v>
      </c>
      <c r="N3644" s="3">
        <v>33.314</v>
      </c>
      <c r="O3644" s="3" t="s">
        <v>182</v>
      </c>
      <c r="P3644" s="4">
        <f>IF(O3644="吨",N3644*1000,IF(O3644="万立方米",N3644*10000,""))</f>
        <v>333140.0</v>
      </c>
      <c r="Q3644" s="2" t="s">
        <v>183</v>
      </c>
      <c r="R3644" s="2" t="s">
        <v>184</v>
      </c>
      <c r="S3644" s="2" t="s">
        <v>198</v>
      </c>
      <c r="T3644" s="2" t="s">
        <v>75</v>
      </c>
      <c r="U3644" s="4">
        <f>0.01</f>
        <v>0.01</v>
      </c>
      <c r="V3644" s="2" t="s">
        <v>186</v>
      </c>
      <c r="W3644" s="2" t="s">
        <v>199</v>
      </c>
      <c r="X3644" s="2" t="s">
        <v>64</v>
      </c>
      <c r="Y3644" s="2" t="s">
        <v>65</v>
      </c>
      <c r="Z3644" s="2">
        <v>0</v>
      </c>
      <c r="AA3644" s="2"/>
      <c r="AB3644" s="2"/>
      <c r="AC3644" s="4">
        <f>P3644*U3644/1000000</f>
        <v>0.0033314</v>
      </c>
      <c r="AD3644" s="4">
        <f>AC3645*(1-AA3644/100)+(AC3644-AC3645)*(1-AB3644/100)</f>
        <v>0.0033314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4384</v>
      </c>
      <c r="B3645" s="2" t="s">
        <v>4371</v>
      </c>
      <c r="C3645" s="2" t="s">
        <v>47</v>
      </c>
      <c r="D3645" s="2" t="s">
        <v>1354</v>
      </c>
      <c r="E3645" s="2" t="s">
        <v>744</v>
      </c>
      <c r="F3645" s="2" t="s">
        <v>228</v>
      </c>
      <c r="G3645" s="2" t="s">
        <v>117</v>
      </c>
      <c r="H3645" s="2" t="s">
        <v>243</v>
      </c>
      <c r="I3645" s="2" t="s">
        <v>161</v>
      </c>
      <c r="J3645" s="2" t="s">
        <v>180</v>
      </c>
      <c r="K3645" s="2" t="s">
        <v>180</v>
      </c>
      <c r="L3645" s="2" t="s">
        <v>181</v>
      </c>
      <c r="M3645" s="2" t="s">
        <v>91</v>
      </c>
      <c r="N3645" s="3">
        <v>33.314</v>
      </c>
      <c r="O3645" s="3" t="s">
        <v>182</v>
      </c>
      <c r="P3645" s="4">
        <f>IF(O3645="吨",N3645*1000,IF(O3645="万立方米",N3645*10000,""))</f>
        <v>333140.0</v>
      </c>
      <c r="Q3645" s="2" t="s">
        <v>183</v>
      </c>
      <c r="R3645" s="2" t="s">
        <v>184</v>
      </c>
      <c r="S3645" s="2" t="s">
        <v>201</v>
      </c>
      <c r="T3645" s="2" t="s">
        <v>75</v>
      </c>
      <c r="U3645" s="4">
        <f>0.005</f>
        <v>0.005</v>
      </c>
      <c r="V3645" s="2" t="s">
        <v>186</v>
      </c>
      <c r="W3645" s="2" t="s">
        <v>202</v>
      </c>
      <c r="X3645" s="2" t="s">
        <v>64</v>
      </c>
      <c r="Y3645" s="2" t="s">
        <v>65</v>
      </c>
      <c r="Z3645" s="2">
        <v>0</v>
      </c>
      <c r="AA3645" s="2"/>
      <c r="AB3645" s="2"/>
      <c r="AC3645" s="4">
        <f>P3645*U3645/1000000</f>
        <v>0.0016657</v>
      </c>
      <c r="AD3645" s="4">
        <f>AC3645*(1-Z3645/100)</f>
        <v>0.0016657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4385</v>
      </c>
      <c r="B3646" s="2" t="s">
        <v>4371</v>
      </c>
      <c r="C3646" s="2" t="s">
        <v>47</v>
      </c>
      <c r="D3646" s="2" t="s">
        <v>1354</v>
      </c>
      <c r="E3646" s="2" t="s">
        <v>744</v>
      </c>
      <c r="F3646" s="2" t="s">
        <v>228</v>
      </c>
      <c r="G3646" s="2" t="s">
        <v>117</v>
      </c>
      <c r="H3646" s="2" t="s">
        <v>243</v>
      </c>
      <c r="I3646" s="2" t="s">
        <v>161</v>
      </c>
      <c r="J3646" s="2" t="s">
        <v>180</v>
      </c>
      <c r="K3646" s="2" t="s">
        <v>180</v>
      </c>
      <c r="L3646" s="2" t="s">
        <v>181</v>
      </c>
      <c r="M3646" s="2" t="s">
        <v>95</v>
      </c>
      <c r="N3646" s="3">
        <v>33.314</v>
      </c>
      <c r="O3646" s="3" t="s">
        <v>182</v>
      </c>
      <c r="P3646" s="4">
        <f>IF(O3646="吨",N3646*1000,IF(O3646="万立方米",N3646*10000,""))</f>
        <v>333140.0</v>
      </c>
      <c r="Q3646" s="2" t="s">
        <v>183</v>
      </c>
      <c r="R3646" s="2" t="s">
        <v>184</v>
      </c>
      <c r="S3646" s="2" t="s">
        <v>204</v>
      </c>
      <c r="T3646" s="2" t="s">
        <v>75</v>
      </c>
      <c r="U3646" s="4">
        <f>0.005</f>
        <v>0.005</v>
      </c>
      <c r="V3646" s="2" t="s">
        <v>186</v>
      </c>
      <c r="W3646" s="2" t="s">
        <v>205</v>
      </c>
      <c r="X3646" s="2" t="s">
        <v>64</v>
      </c>
      <c r="Y3646" s="2" t="s">
        <v>65</v>
      </c>
      <c r="Z3646" s="2">
        <v>0</v>
      </c>
      <c r="AA3646" s="2"/>
      <c r="AB3646" s="2"/>
      <c r="AC3646" s="4">
        <f>P3646*U3646/1000000</f>
        <v>0.0016657</v>
      </c>
      <c r="AD3646" s="4">
        <f>AC3646*(1-Z3646/100)</f>
        <v>0.0016657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4386</v>
      </c>
      <c r="B3647" s="2" t="s">
        <v>4371</v>
      </c>
      <c r="C3647" s="2" t="s">
        <v>47</v>
      </c>
      <c r="D3647" s="2" t="s">
        <v>1354</v>
      </c>
      <c r="E3647" s="2" t="s">
        <v>744</v>
      </c>
      <c r="F3647" s="2" t="s">
        <v>228</v>
      </c>
      <c r="G3647" s="2" t="s">
        <v>117</v>
      </c>
      <c r="H3647" s="2" t="s">
        <v>243</v>
      </c>
      <c r="I3647" s="2" t="s">
        <v>161</v>
      </c>
      <c r="J3647" s="2" t="s">
        <v>180</v>
      </c>
      <c r="K3647" s="2" t="s">
        <v>180</v>
      </c>
      <c r="L3647" s="2" t="s">
        <v>181</v>
      </c>
      <c r="M3647" s="2" t="s">
        <v>100</v>
      </c>
      <c r="N3647" s="3">
        <v>33.314</v>
      </c>
      <c r="O3647" s="3" t="s">
        <v>182</v>
      </c>
      <c r="P3647" s="4">
        <f>IF(O3647="吨",N3647*1000,IF(O3647="万立方米",N3647*10000,""))</f>
        <v>333140.0</v>
      </c>
      <c r="Q3647" s="2" t="s">
        <v>183</v>
      </c>
      <c r="R3647" s="2" t="s">
        <v>184</v>
      </c>
      <c r="S3647" s="2" t="s">
        <v>207</v>
      </c>
      <c r="T3647" s="2" t="s">
        <v>75</v>
      </c>
      <c r="U3647" s="4">
        <f>0.02</f>
        <v>0.02</v>
      </c>
      <c r="V3647" s="2" t="s">
        <v>186</v>
      </c>
      <c r="W3647" s="2" t="s">
        <v>208</v>
      </c>
      <c r="X3647" s="2" t="s">
        <v>64</v>
      </c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68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4387</v>
      </c>
      <c r="B3648" s="2" t="s">
        <v>4371</v>
      </c>
      <c r="C3648" s="2" t="s">
        <v>47</v>
      </c>
      <c r="D3648" s="2" t="s">
        <v>1354</v>
      </c>
      <c r="E3648" s="2" t="s">
        <v>744</v>
      </c>
      <c r="F3648" s="2" t="s">
        <v>228</v>
      </c>
      <c r="G3648" s="2" t="s">
        <v>117</v>
      </c>
      <c r="H3648" s="2" t="s">
        <v>243</v>
      </c>
      <c r="I3648" s="2"/>
      <c r="J3648" s="2"/>
      <c r="K3648" s="2"/>
      <c r="L3648" s="2"/>
      <c r="M3648" s="2" t="s">
        <v>104</v>
      </c>
      <c r="N3648" s="3"/>
      <c r="O3648" s="3"/>
      <c r="P3648" s="4">
        <v>0.0</v>
      </c>
      <c r="Q3648" s="2" t="s">
        <v>105</v>
      </c>
      <c r="R3648" s="2" t="s">
        <v>106</v>
      </c>
      <c r="S3648" s="2" t="s">
        <v>107</v>
      </c>
      <c r="T3648" s="2" t="s">
        <v>108</v>
      </c>
      <c r="U3648" s="4">
        <f>0.0</f>
        <v>0.0</v>
      </c>
      <c r="V3648" s="2" t="s">
        <v>109</v>
      </c>
      <c r="W3648" s="2" t="s">
        <v>110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111</v>
      </c>
      <c r="AH3648" s="2" t="s">
        <v>69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4388</v>
      </c>
      <c r="B3649" s="2" t="s">
        <v>4389</v>
      </c>
      <c r="C3649" s="2" t="s">
        <v>47</v>
      </c>
      <c r="D3649" s="2" t="s">
        <v>357</v>
      </c>
      <c r="E3649" s="2" t="s">
        <v>152</v>
      </c>
      <c r="F3649" s="2" t="s">
        <v>178</v>
      </c>
      <c r="G3649" s="2" t="s">
        <v>51</v>
      </c>
      <c r="H3649" s="2" t="s">
        <v>243</v>
      </c>
      <c r="I3649" s="2" t="s">
        <v>53</v>
      </c>
      <c r="J3649" s="2" t="s">
        <v>54</v>
      </c>
      <c r="K3649" s="2" t="s">
        <v>55</v>
      </c>
      <c r="L3649" s="2" t="s">
        <v>51</v>
      </c>
      <c r="M3649" s="2" t="s">
        <v>56</v>
      </c>
      <c r="N3649" s="3">
        <v>1335259</v>
      </c>
      <c r="O3649" s="3" t="s">
        <v>57</v>
      </c>
      <c r="P3649" s="4">
        <f>IF(O3649="吨",N3649*1000,IF(O3649="万立方米",N3649*10000,""))</f>
        <v>1335259000.0</v>
      </c>
      <c r="Q3649" s="2" t="s">
        <v>58</v>
      </c>
      <c r="R3649" s="2" t="s">
        <v>59</v>
      </c>
      <c r="S3649" s="2" t="s">
        <v>60</v>
      </c>
      <c r="T3649" s="2" t="s">
        <v>61</v>
      </c>
      <c r="U3649" s="4">
        <f>0.06</f>
        <v>0.06</v>
      </c>
      <c r="V3649" s="2" t="s">
        <v>62</v>
      </c>
      <c r="W3649" s="2" t="s">
        <v>63</v>
      </c>
      <c r="X3649" s="2" t="s">
        <v>64</v>
      </c>
      <c r="Y3649" s="2" t="s">
        <v>65</v>
      </c>
      <c r="Z3649" s="2">
        <v>0</v>
      </c>
      <c r="AA3649" s="2"/>
      <c r="AB3649" s="2"/>
      <c r="AC3649" s="4">
        <f>P3649*U3649/1000000</f>
        <v>80.11554</v>
      </c>
      <c r="AD3649" s="4">
        <f>AC3649*(1-Z3649/100)</f>
        <v>80.11554</v>
      </c>
      <c r="AE3649" s="2" t="s">
        <v>66</v>
      </c>
      <c r="AF3649" s="2" t="s">
        <v>67</v>
      </c>
      <c r="AG3649" s="2" t="s">
        <v>68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4390</v>
      </c>
      <c r="B3650" s="2" t="s">
        <v>4389</v>
      </c>
      <c r="C3650" s="2" t="s">
        <v>47</v>
      </c>
      <c r="D3650" s="2" t="s">
        <v>357</v>
      </c>
      <c r="E3650" s="2" t="s">
        <v>152</v>
      </c>
      <c r="F3650" s="2" t="s">
        <v>178</v>
      </c>
      <c r="G3650" s="2" t="s">
        <v>51</v>
      </c>
      <c r="H3650" s="2" t="s">
        <v>243</v>
      </c>
      <c r="I3650" s="2" t="s">
        <v>53</v>
      </c>
      <c r="J3650" s="2" t="s">
        <v>54</v>
      </c>
      <c r="K3650" s="2" t="s">
        <v>55</v>
      </c>
      <c r="L3650" s="2" t="s">
        <v>51</v>
      </c>
      <c r="M3650" s="2" t="s">
        <v>73</v>
      </c>
      <c r="N3650" s="3">
        <v>1335259</v>
      </c>
      <c r="O3650" s="3" t="s">
        <v>57</v>
      </c>
      <c r="P3650" s="4">
        <f>IF(O3650="吨",N3650*1000,IF(O3650="万立方米",N3650*10000,""))</f>
        <v>1335259000.0</v>
      </c>
      <c r="Q3650" s="2" t="s">
        <v>58</v>
      </c>
      <c r="R3650" s="2" t="s">
        <v>59</v>
      </c>
      <c r="S3650" s="2" t="s">
        <v>74</v>
      </c>
      <c r="T3650" s="2" t="s">
        <v>75</v>
      </c>
      <c r="U3650" s="4">
        <f>1.5</f>
        <v>1.5</v>
      </c>
      <c r="V3650" s="2" t="s">
        <v>62</v>
      </c>
      <c r="W3650" s="2" t="s">
        <v>76</v>
      </c>
      <c r="X3650" s="2" t="s">
        <v>64</v>
      </c>
      <c r="Y3650" s="2" t="s">
        <v>65</v>
      </c>
      <c r="Z3650" s="2">
        <v>0</v>
      </c>
      <c r="AA3650" s="2"/>
      <c r="AB3650" s="2"/>
      <c r="AC3650" s="4">
        <f>P3650*U3650/1000000</f>
        <v>2002.8885</v>
      </c>
      <c r="AD3650" s="4">
        <f>AC3650*(1-Z3650/100)</f>
        <v>2002.8885</v>
      </c>
      <c r="AE3650" s="2" t="s">
        <v>66</v>
      </c>
      <c r="AF3650" s="2" t="s">
        <v>67</v>
      </c>
      <c r="AG3650" s="2" t="s">
        <v>68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4391</v>
      </c>
      <c r="B3651" s="2" t="s">
        <v>4389</v>
      </c>
      <c r="C3651" s="2" t="s">
        <v>47</v>
      </c>
      <c r="D3651" s="2" t="s">
        <v>357</v>
      </c>
      <c r="E3651" s="2" t="s">
        <v>152</v>
      </c>
      <c r="F3651" s="2" t="s">
        <v>178</v>
      </c>
      <c r="G3651" s="2" t="s">
        <v>51</v>
      </c>
      <c r="H3651" s="2" t="s">
        <v>243</v>
      </c>
      <c r="I3651" s="2" t="s">
        <v>53</v>
      </c>
      <c r="J3651" s="2" t="s">
        <v>54</v>
      </c>
      <c r="K3651" s="2" t="s">
        <v>55</v>
      </c>
      <c r="L3651" s="2" t="s">
        <v>51</v>
      </c>
      <c r="M3651" s="2" t="s">
        <v>78</v>
      </c>
      <c r="N3651" s="3">
        <v>1335259</v>
      </c>
      <c r="O3651" s="3" t="s">
        <v>57</v>
      </c>
      <c r="P3651" s="4">
        <f>IF(O3651="吨",N3651*1000,IF(O3651="万立方米",N3651*10000,""))</f>
        <v>1335259000.0</v>
      </c>
      <c r="Q3651" s="2" t="s">
        <v>58</v>
      </c>
      <c r="R3651" s="2" t="s">
        <v>59</v>
      </c>
      <c r="S3651" s="2" t="s">
        <v>79</v>
      </c>
      <c r="T3651" s="2" t="s">
        <v>75</v>
      </c>
      <c r="U3651" s="4">
        <f>6.0</f>
        <v>6.0</v>
      </c>
      <c r="V3651" s="2" t="s">
        <v>62</v>
      </c>
      <c r="W3651" s="2" t="s">
        <v>80</v>
      </c>
      <c r="X3651" s="2" t="s">
        <v>64</v>
      </c>
      <c r="Y3651" s="2" t="s">
        <v>65</v>
      </c>
      <c r="Z3651" s="2">
        <v>0</v>
      </c>
      <c r="AA3651" s="2"/>
      <c r="AB3651" s="2"/>
      <c r="AC3651" s="4">
        <f>P3651*U3651/1000000</f>
        <v>8011.554</v>
      </c>
      <c r="AD3651" s="4">
        <f>AC3651*(1-Z3651/100)</f>
        <v>8011.554</v>
      </c>
      <c r="AE3651" s="2" t="s">
        <v>66</v>
      </c>
      <c r="AF3651" s="2" t="s">
        <v>67</v>
      </c>
      <c r="AG3651" s="2" t="s">
        <v>68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4392</v>
      </c>
      <c r="B3652" s="2" t="s">
        <v>4389</v>
      </c>
      <c r="C3652" s="2" t="s">
        <v>47</v>
      </c>
      <c r="D3652" s="2" t="s">
        <v>357</v>
      </c>
      <c r="E3652" s="2" t="s">
        <v>152</v>
      </c>
      <c r="F3652" s="2" t="s">
        <v>178</v>
      </c>
      <c r="G3652" s="2" t="s">
        <v>51</v>
      </c>
      <c r="H3652" s="2" t="s">
        <v>243</v>
      </c>
      <c r="I3652" s="2" t="s">
        <v>53</v>
      </c>
      <c r="J3652" s="2" t="s">
        <v>54</v>
      </c>
      <c r="K3652" s="2" t="s">
        <v>55</v>
      </c>
      <c r="L3652" s="2" t="s">
        <v>51</v>
      </c>
      <c r="M3652" s="2" t="s">
        <v>82</v>
      </c>
      <c r="N3652" s="3">
        <v>1335259</v>
      </c>
      <c r="O3652" s="3" t="s">
        <v>57</v>
      </c>
      <c r="P3652" s="4">
        <f>IF(O3652="吨",N3652*1000,IF(O3652="万立方米",N3652*10000,""))</f>
        <v>1335259000.0</v>
      </c>
      <c r="Q3652" s="2" t="s">
        <v>58</v>
      </c>
      <c r="R3652" s="2" t="s">
        <v>59</v>
      </c>
      <c r="S3652" s="2" t="s">
        <v>83</v>
      </c>
      <c r="T3652" s="2" t="s">
        <v>61</v>
      </c>
      <c r="U3652" s="4">
        <f>0.35</f>
        <v>0.35</v>
      </c>
      <c r="V3652" s="2" t="s">
        <v>62</v>
      </c>
      <c r="W3652" s="2" t="s">
        <v>84</v>
      </c>
      <c r="X3652" s="2" t="s">
        <v>64</v>
      </c>
      <c r="Y3652" s="2" t="s">
        <v>65</v>
      </c>
      <c r="Z3652" s="2">
        <v>0</v>
      </c>
      <c r="AA3652" s="2"/>
      <c r="AB3652" s="2"/>
      <c r="AC3652" s="4">
        <f>P3652*U3652/1000000</f>
        <v>467.34065</v>
      </c>
      <c r="AD3652" s="4">
        <f>AC3652*(1-Z3652/100)</f>
        <v>467.34065</v>
      </c>
      <c r="AE3652" s="2" t="s">
        <v>66</v>
      </c>
      <c r="AF3652" s="2" t="s">
        <v>67</v>
      </c>
      <c r="AG3652" s="2" t="s">
        <v>68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4393</v>
      </c>
      <c r="B3653" s="2" t="s">
        <v>4389</v>
      </c>
      <c r="C3653" s="2" t="s">
        <v>47</v>
      </c>
      <c r="D3653" s="2" t="s">
        <v>357</v>
      </c>
      <c r="E3653" s="2" t="s">
        <v>152</v>
      </c>
      <c r="F3653" s="2" t="s">
        <v>178</v>
      </c>
      <c r="G3653" s="2" t="s">
        <v>51</v>
      </c>
      <c r="H3653" s="2" t="s">
        <v>243</v>
      </c>
      <c r="I3653" s="2" t="s">
        <v>53</v>
      </c>
      <c r="J3653" s="2" t="s">
        <v>54</v>
      </c>
      <c r="K3653" s="2" t="s">
        <v>55</v>
      </c>
      <c r="L3653" s="2" t="s">
        <v>51</v>
      </c>
      <c r="M3653" s="2" t="s">
        <v>86</v>
      </c>
      <c r="N3653" s="3">
        <v>1335259</v>
      </c>
      <c r="O3653" s="3" t="s">
        <v>57</v>
      </c>
      <c r="P3653" s="4">
        <f>IF(O3653="吨",N3653*1000,IF(O3653="万立方米",N3653*10000,""))</f>
        <v>1335259000.0</v>
      </c>
      <c r="Q3653" s="2" t="s">
        <v>58</v>
      </c>
      <c r="R3653" s="2" t="s">
        <v>59</v>
      </c>
      <c r="S3653" s="2" t="s">
        <v>87</v>
      </c>
      <c r="T3653" s="2" t="s">
        <v>88</v>
      </c>
      <c r="U3653" s="4">
        <f>0.75</f>
        <v>0.75</v>
      </c>
      <c r="V3653" s="2" t="s">
        <v>62</v>
      </c>
      <c r="W3653" s="2" t="s">
        <v>89</v>
      </c>
      <c r="X3653" s="2" t="s">
        <v>64</v>
      </c>
      <c r="Y3653" s="2" t="s">
        <v>65</v>
      </c>
      <c r="Z3653" s="2">
        <v>0</v>
      </c>
      <c r="AA3653" s="2"/>
      <c r="AB3653" s="2"/>
      <c r="AC3653" s="4">
        <f>P3653*U3653/1000000</f>
        <v>1001.44425</v>
      </c>
      <c r="AD3653" s="4">
        <f>AC3654*(1-AA3653/100)+(AC3653-AC3654)*(1-AB3653/100)</f>
        <v>1001.44425</v>
      </c>
      <c r="AE3653" s="2" t="s">
        <v>66</v>
      </c>
      <c r="AF3653" s="2" t="s">
        <v>67</v>
      </c>
      <c r="AG3653" s="2" t="s">
        <v>68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4394</v>
      </c>
      <c r="B3654" s="2" t="s">
        <v>4389</v>
      </c>
      <c r="C3654" s="2" t="s">
        <v>47</v>
      </c>
      <c r="D3654" s="2" t="s">
        <v>357</v>
      </c>
      <c r="E3654" s="2" t="s">
        <v>152</v>
      </c>
      <c r="F3654" s="2" t="s">
        <v>178</v>
      </c>
      <c r="G3654" s="2" t="s">
        <v>51</v>
      </c>
      <c r="H3654" s="2" t="s">
        <v>243</v>
      </c>
      <c r="I3654" s="2" t="s">
        <v>53</v>
      </c>
      <c r="J3654" s="2" t="s">
        <v>54</v>
      </c>
      <c r="K3654" s="2" t="s">
        <v>55</v>
      </c>
      <c r="L3654" s="2" t="s">
        <v>51</v>
      </c>
      <c r="M3654" s="2" t="s">
        <v>91</v>
      </c>
      <c r="N3654" s="3">
        <v>1335259</v>
      </c>
      <c r="O3654" s="3" t="s">
        <v>57</v>
      </c>
      <c r="P3654" s="4">
        <f>IF(O3654="吨",N3654*1000,IF(O3654="万立方米",N3654*10000,""))</f>
        <v>1335259000.0</v>
      </c>
      <c r="Q3654" s="2" t="s">
        <v>58</v>
      </c>
      <c r="R3654" s="2" t="s">
        <v>59</v>
      </c>
      <c r="S3654" s="2" t="s">
        <v>92</v>
      </c>
      <c r="T3654" s="2" t="s">
        <v>88</v>
      </c>
      <c r="U3654" s="4">
        <f>0.75</f>
        <v>0.75</v>
      </c>
      <c r="V3654" s="2" t="s">
        <v>62</v>
      </c>
      <c r="W3654" s="2" t="s">
        <v>93</v>
      </c>
      <c r="X3654" s="2" t="s">
        <v>64</v>
      </c>
      <c r="Y3654" s="2" t="s">
        <v>65</v>
      </c>
      <c r="Z3654" s="2">
        <v>0</v>
      </c>
      <c r="AA3654" s="2"/>
      <c r="AB3654" s="2"/>
      <c r="AC3654" s="4">
        <f>P3654*U3654/1000000</f>
        <v>1001.44425</v>
      </c>
      <c r="AD3654" s="4">
        <f>AC3654*(1-Z3654/100)</f>
        <v>1001.44425</v>
      </c>
      <c r="AE3654" s="2" t="s">
        <v>66</v>
      </c>
      <c r="AF3654" s="2" t="s">
        <v>67</v>
      </c>
      <c r="AG3654" s="2" t="s">
        <v>68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4395</v>
      </c>
      <c r="B3655" s="2" t="s">
        <v>4389</v>
      </c>
      <c r="C3655" s="2" t="s">
        <v>47</v>
      </c>
      <c r="D3655" s="2" t="s">
        <v>357</v>
      </c>
      <c r="E3655" s="2" t="s">
        <v>152</v>
      </c>
      <c r="F3655" s="2" t="s">
        <v>178</v>
      </c>
      <c r="G3655" s="2" t="s">
        <v>51</v>
      </c>
      <c r="H3655" s="2" t="s">
        <v>243</v>
      </c>
      <c r="I3655" s="2" t="s">
        <v>53</v>
      </c>
      <c r="J3655" s="2" t="s">
        <v>54</v>
      </c>
      <c r="K3655" s="2" t="s">
        <v>55</v>
      </c>
      <c r="L3655" s="2" t="s">
        <v>51</v>
      </c>
      <c r="M3655" s="2" t="s">
        <v>95</v>
      </c>
      <c r="N3655" s="3">
        <v>1335259</v>
      </c>
      <c r="O3655" s="3" t="s">
        <v>57</v>
      </c>
      <c r="P3655" s="4">
        <f>IF(O3655="吨",N3655*1000,IF(O3655="万立方米",N3655*10000,""))</f>
        <v>1335259000.0</v>
      </c>
      <c r="Q3655" s="2" t="s">
        <v>58</v>
      </c>
      <c r="R3655" s="2" t="s">
        <v>59</v>
      </c>
      <c r="S3655" s="2" t="s">
        <v>96</v>
      </c>
      <c r="T3655" s="2" t="s">
        <v>97</v>
      </c>
      <c r="U3655" s="4">
        <f>1.7</f>
        <v>1.7</v>
      </c>
      <c r="V3655" s="2" t="s">
        <v>62</v>
      </c>
      <c r="W3655" s="2" t="s">
        <v>98</v>
      </c>
      <c r="X3655" s="2" t="s">
        <v>64</v>
      </c>
      <c r="Y3655" s="2" t="s">
        <v>65</v>
      </c>
      <c r="Z3655" s="2">
        <v>0</v>
      </c>
      <c r="AA3655" s="2"/>
      <c r="AB3655" s="2"/>
      <c r="AC3655" s="4">
        <f>P3655*U3655/1000000</f>
        <v>2269.9403</v>
      </c>
      <c r="AD3655" s="4">
        <f>AC3655*(1-Z3655/100)</f>
        <v>2269.9403</v>
      </c>
      <c r="AE3655" s="2" t="s">
        <v>66</v>
      </c>
      <c r="AF3655" s="2" t="s">
        <v>67</v>
      </c>
      <c r="AG3655" s="2" t="s">
        <v>68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4396</v>
      </c>
      <c r="B3656" s="2" t="s">
        <v>4389</v>
      </c>
      <c r="C3656" s="2" t="s">
        <v>47</v>
      </c>
      <c r="D3656" s="2" t="s">
        <v>357</v>
      </c>
      <c r="E3656" s="2" t="s">
        <v>152</v>
      </c>
      <c r="F3656" s="2" t="s">
        <v>178</v>
      </c>
      <c r="G3656" s="2" t="s">
        <v>51</v>
      </c>
      <c r="H3656" s="2" t="s">
        <v>243</v>
      </c>
      <c r="I3656" s="2" t="s">
        <v>53</v>
      </c>
      <c r="J3656" s="2" t="s">
        <v>54</v>
      </c>
      <c r="K3656" s="2" t="s">
        <v>55</v>
      </c>
      <c r="L3656" s="2" t="s">
        <v>51</v>
      </c>
      <c r="M3656" s="2" t="s">
        <v>100</v>
      </c>
      <c r="N3656" s="3">
        <v>1335259</v>
      </c>
      <c r="O3656" s="3" t="s">
        <v>57</v>
      </c>
      <c r="P3656" s="4">
        <f>IF(O3656="吨",N3656*1000,IF(O3656="万立方米",N3656*10000,""))</f>
        <v>1335259000.0</v>
      </c>
      <c r="Q3656" s="2" t="s">
        <v>58</v>
      </c>
      <c r="R3656" s="2" t="s">
        <v>59</v>
      </c>
      <c r="S3656" s="2" t="s">
        <v>101</v>
      </c>
      <c r="T3656" s="2" t="s">
        <v>75</v>
      </c>
      <c r="U3656" s="4">
        <f>0.12</f>
        <v>0.12</v>
      </c>
      <c r="V3656" s="2" t="s">
        <v>62</v>
      </c>
      <c r="W3656" s="2" t="s">
        <v>102</v>
      </c>
      <c r="X3656" s="2" t="s">
        <v>64</v>
      </c>
      <c r="Y3656" s="2" t="s">
        <v>65</v>
      </c>
      <c r="Z3656" s="2">
        <v>0</v>
      </c>
      <c r="AA3656" s="2"/>
      <c r="AB3656" s="2"/>
      <c r="AC3656" s="4">
        <f>P3656*U3656/1000000</f>
        <v>160.23108</v>
      </c>
      <c r="AD3656" s="4">
        <f>AC3656*(1-Z3656/100)</f>
        <v>160.23108</v>
      </c>
      <c r="AE3656" s="2" t="s">
        <v>66</v>
      </c>
      <c r="AF3656" s="2" t="s">
        <v>67</v>
      </c>
      <c r="AG3656" s="2" t="s">
        <v>68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4397</v>
      </c>
      <c r="B3657" s="2" t="s">
        <v>4389</v>
      </c>
      <c r="C3657" s="2" t="s">
        <v>47</v>
      </c>
      <c r="D3657" s="2" t="s">
        <v>357</v>
      </c>
      <c r="E3657" s="2" t="s">
        <v>152</v>
      </c>
      <c r="F3657" s="2" t="s">
        <v>178</v>
      </c>
      <c r="G3657" s="2" t="s">
        <v>51</v>
      </c>
      <c r="H3657" s="2" t="s">
        <v>243</v>
      </c>
      <c r="I3657" s="2" t="s">
        <v>161</v>
      </c>
      <c r="J3657" s="2" t="s">
        <v>279</v>
      </c>
      <c r="K3657" s="2" t="s">
        <v>55</v>
      </c>
      <c r="L3657" s="2" t="s">
        <v>51</v>
      </c>
      <c r="M3657" s="2" t="s">
        <v>56</v>
      </c>
      <c r="N3657" s="3">
        <v>27</v>
      </c>
      <c r="O3657" s="3" t="s">
        <v>57</v>
      </c>
      <c r="P3657" s="4">
        <f>IF(O3657="吨",N3657*1000,IF(O3657="万立方米",N3657*10000,""))</f>
        <v>27000.0</v>
      </c>
      <c r="Q3657" s="2" t="s">
        <v>58</v>
      </c>
      <c r="R3657" s="2" t="s">
        <v>59</v>
      </c>
      <c r="S3657" s="2" t="s">
        <v>60</v>
      </c>
      <c r="T3657" s="2" t="s">
        <v>61</v>
      </c>
      <c r="U3657" s="4">
        <f>0.06</f>
        <v>0.06</v>
      </c>
      <c r="V3657" s="2" t="s">
        <v>62</v>
      </c>
      <c r="W3657" s="2" t="s">
        <v>63</v>
      </c>
      <c r="X3657" s="2" t="s">
        <v>64</v>
      </c>
      <c r="Y3657" s="2" t="s">
        <v>65</v>
      </c>
      <c r="Z3657" s="2">
        <v>0</v>
      </c>
      <c r="AA3657" s="2"/>
      <c r="AB3657" s="2"/>
      <c r="AC3657" s="4">
        <f>P3657*U3657/1000000</f>
        <v>0.00162</v>
      </c>
      <c r="AD3657" s="4">
        <f>AC3657*(1-Z3657/100)</f>
        <v>0.00162</v>
      </c>
      <c r="AE3657" s="2" t="s">
        <v>66</v>
      </c>
      <c r="AF3657" s="2" t="s">
        <v>67</v>
      </c>
      <c r="AG3657" s="2" t="s">
        <v>68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4398</v>
      </c>
      <c r="B3658" s="2" t="s">
        <v>4389</v>
      </c>
      <c r="C3658" s="2" t="s">
        <v>47</v>
      </c>
      <c r="D3658" s="2" t="s">
        <v>357</v>
      </c>
      <c r="E3658" s="2" t="s">
        <v>152</v>
      </c>
      <c r="F3658" s="2" t="s">
        <v>178</v>
      </c>
      <c r="G3658" s="2" t="s">
        <v>51</v>
      </c>
      <c r="H3658" s="2" t="s">
        <v>243</v>
      </c>
      <c r="I3658" s="2" t="s">
        <v>161</v>
      </c>
      <c r="J3658" s="2" t="s">
        <v>279</v>
      </c>
      <c r="K3658" s="2" t="s">
        <v>55</v>
      </c>
      <c r="L3658" s="2" t="s">
        <v>51</v>
      </c>
      <c r="M3658" s="2" t="s">
        <v>73</v>
      </c>
      <c r="N3658" s="3">
        <v>27</v>
      </c>
      <c r="O3658" s="3" t="s">
        <v>57</v>
      </c>
      <c r="P3658" s="4">
        <f>IF(O3658="吨",N3658*1000,IF(O3658="万立方米",N3658*10000,""))</f>
        <v>27000.0</v>
      </c>
      <c r="Q3658" s="2" t="s">
        <v>58</v>
      </c>
      <c r="R3658" s="2" t="s">
        <v>59</v>
      </c>
      <c r="S3658" s="2" t="s">
        <v>74</v>
      </c>
      <c r="T3658" s="2" t="s">
        <v>75</v>
      </c>
      <c r="U3658" s="4">
        <f>1.5</f>
        <v>1.5</v>
      </c>
      <c r="V3658" s="2" t="s">
        <v>62</v>
      </c>
      <c r="W3658" s="2" t="s">
        <v>76</v>
      </c>
      <c r="X3658" s="2" t="s">
        <v>64</v>
      </c>
      <c r="Y3658" s="2" t="s">
        <v>65</v>
      </c>
      <c r="Z3658" s="2">
        <v>0</v>
      </c>
      <c r="AA3658" s="2"/>
      <c r="AB3658" s="2"/>
      <c r="AC3658" s="4">
        <f>P3658*U3658/1000000</f>
        <v>0.0405</v>
      </c>
      <c r="AD3658" s="4">
        <f>AC3658*(1-Z3658/100)</f>
        <v>0.0405</v>
      </c>
      <c r="AE3658" s="2" t="s">
        <v>66</v>
      </c>
      <c r="AF3658" s="2" t="s">
        <v>67</v>
      </c>
      <c r="AG3658" s="2" t="s">
        <v>68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4399</v>
      </c>
      <c r="B3659" s="2" t="s">
        <v>4389</v>
      </c>
      <c r="C3659" s="2" t="s">
        <v>47</v>
      </c>
      <c r="D3659" s="2" t="s">
        <v>357</v>
      </c>
      <c r="E3659" s="2" t="s">
        <v>152</v>
      </c>
      <c r="F3659" s="2" t="s">
        <v>178</v>
      </c>
      <c r="G3659" s="2" t="s">
        <v>51</v>
      </c>
      <c r="H3659" s="2" t="s">
        <v>243</v>
      </c>
      <c r="I3659" s="2" t="s">
        <v>161</v>
      </c>
      <c r="J3659" s="2" t="s">
        <v>279</v>
      </c>
      <c r="K3659" s="2" t="s">
        <v>55</v>
      </c>
      <c r="L3659" s="2" t="s">
        <v>51</v>
      </c>
      <c r="M3659" s="2" t="s">
        <v>78</v>
      </c>
      <c r="N3659" s="3">
        <v>27</v>
      </c>
      <c r="O3659" s="3" t="s">
        <v>57</v>
      </c>
      <c r="P3659" s="4">
        <f>IF(O3659="吨",N3659*1000,IF(O3659="万立方米",N3659*10000,""))</f>
        <v>27000.0</v>
      </c>
      <c r="Q3659" s="2" t="s">
        <v>58</v>
      </c>
      <c r="R3659" s="2" t="s">
        <v>59</v>
      </c>
      <c r="S3659" s="2" t="s">
        <v>79</v>
      </c>
      <c r="T3659" s="2" t="s">
        <v>75</v>
      </c>
      <c r="U3659" s="4">
        <f>6.0</f>
        <v>6.0</v>
      </c>
      <c r="V3659" s="2" t="s">
        <v>62</v>
      </c>
      <c r="W3659" s="2" t="s">
        <v>80</v>
      </c>
      <c r="X3659" s="2" t="s">
        <v>64</v>
      </c>
      <c r="Y3659" s="2" t="s">
        <v>65</v>
      </c>
      <c r="Z3659" s="2">
        <v>0</v>
      </c>
      <c r="AA3659" s="2"/>
      <c r="AB3659" s="2"/>
      <c r="AC3659" s="4">
        <f>P3659*U3659/1000000</f>
        <v>0.162</v>
      </c>
      <c r="AD3659" s="4">
        <f>AC3659*(1-Z3659/100)</f>
        <v>0.162</v>
      </c>
      <c r="AE3659" s="2" t="s">
        <v>66</v>
      </c>
      <c r="AF3659" s="2" t="s">
        <v>67</v>
      </c>
      <c r="AG3659" s="2" t="s">
        <v>68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4400</v>
      </c>
      <c r="B3660" s="2" t="s">
        <v>4389</v>
      </c>
      <c r="C3660" s="2" t="s">
        <v>47</v>
      </c>
      <c r="D3660" s="2" t="s">
        <v>357</v>
      </c>
      <c r="E3660" s="2" t="s">
        <v>152</v>
      </c>
      <c r="F3660" s="2" t="s">
        <v>178</v>
      </c>
      <c r="G3660" s="2" t="s">
        <v>51</v>
      </c>
      <c r="H3660" s="2" t="s">
        <v>243</v>
      </c>
      <c r="I3660" s="2" t="s">
        <v>161</v>
      </c>
      <c r="J3660" s="2" t="s">
        <v>279</v>
      </c>
      <c r="K3660" s="2" t="s">
        <v>55</v>
      </c>
      <c r="L3660" s="2" t="s">
        <v>51</v>
      </c>
      <c r="M3660" s="2" t="s">
        <v>82</v>
      </c>
      <c r="N3660" s="3">
        <v>27</v>
      </c>
      <c r="O3660" s="3" t="s">
        <v>57</v>
      </c>
      <c r="P3660" s="4">
        <f>IF(O3660="吨",N3660*1000,IF(O3660="万立方米",N3660*10000,""))</f>
        <v>27000.0</v>
      </c>
      <c r="Q3660" s="2" t="s">
        <v>58</v>
      </c>
      <c r="R3660" s="2" t="s">
        <v>59</v>
      </c>
      <c r="S3660" s="2" t="s">
        <v>83</v>
      </c>
      <c r="T3660" s="2" t="s">
        <v>61</v>
      </c>
      <c r="U3660" s="4">
        <f>0.35</f>
        <v>0.35</v>
      </c>
      <c r="V3660" s="2" t="s">
        <v>62</v>
      </c>
      <c r="W3660" s="2" t="s">
        <v>84</v>
      </c>
      <c r="X3660" s="2" t="s">
        <v>64</v>
      </c>
      <c r="Y3660" s="2" t="s">
        <v>65</v>
      </c>
      <c r="Z3660" s="2">
        <v>0</v>
      </c>
      <c r="AA3660" s="2"/>
      <c r="AB3660" s="2"/>
      <c r="AC3660" s="4">
        <f>P3660*U3660/1000000</f>
        <v>0.00945</v>
      </c>
      <c r="AD3660" s="4">
        <f>AC3660*(1-Z3660/100)</f>
        <v>0.00945</v>
      </c>
      <c r="AE3660" s="2" t="s">
        <v>66</v>
      </c>
      <c r="AF3660" s="2" t="s">
        <v>67</v>
      </c>
      <c r="AG3660" s="2" t="s">
        <v>68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4401</v>
      </c>
      <c r="B3661" s="2" t="s">
        <v>4389</v>
      </c>
      <c r="C3661" s="2" t="s">
        <v>47</v>
      </c>
      <c r="D3661" s="2" t="s">
        <v>357</v>
      </c>
      <c r="E3661" s="2" t="s">
        <v>152</v>
      </c>
      <c r="F3661" s="2" t="s">
        <v>178</v>
      </c>
      <c r="G3661" s="2" t="s">
        <v>51</v>
      </c>
      <c r="H3661" s="2" t="s">
        <v>243</v>
      </c>
      <c r="I3661" s="2" t="s">
        <v>161</v>
      </c>
      <c r="J3661" s="2" t="s">
        <v>279</v>
      </c>
      <c r="K3661" s="2" t="s">
        <v>55</v>
      </c>
      <c r="L3661" s="2" t="s">
        <v>51</v>
      </c>
      <c r="M3661" s="2" t="s">
        <v>86</v>
      </c>
      <c r="N3661" s="3">
        <v>27</v>
      </c>
      <c r="O3661" s="3" t="s">
        <v>57</v>
      </c>
      <c r="P3661" s="4">
        <f>IF(O3661="吨",N3661*1000,IF(O3661="万立方米",N3661*10000,""))</f>
        <v>27000.0</v>
      </c>
      <c r="Q3661" s="2" t="s">
        <v>58</v>
      </c>
      <c r="R3661" s="2" t="s">
        <v>59</v>
      </c>
      <c r="S3661" s="2" t="s">
        <v>87</v>
      </c>
      <c r="T3661" s="2" t="s">
        <v>88</v>
      </c>
      <c r="U3661" s="4">
        <f>0.75</f>
        <v>0.75</v>
      </c>
      <c r="V3661" s="2" t="s">
        <v>62</v>
      </c>
      <c r="W3661" s="2" t="s">
        <v>89</v>
      </c>
      <c r="X3661" s="2" t="s">
        <v>64</v>
      </c>
      <c r="Y3661" s="2" t="s">
        <v>65</v>
      </c>
      <c r="Z3661" s="2">
        <v>0</v>
      </c>
      <c r="AA3661" s="2"/>
      <c r="AB3661" s="2"/>
      <c r="AC3661" s="4">
        <f>P3661*U3661/1000000</f>
        <v>0.02025</v>
      </c>
      <c r="AD3661" s="4">
        <f>AC3662*(1-AA3661/100)+(AC3661-AC3662)*(1-AB3661/100)</f>
        <v>0.02025</v>
      </c>
      <c r="AE3661" s="2" t="s">
        <v>66</v>
      </c>
      <c r="AF3661" s="2" t="s">
        <v>67</v>
      </c>
      <c r="AG3661" s="2" t="s">
        <v>68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4402</v>
      </c>
      <c r="B3662" s="2" t="s">
        <v>4389</v>
      </c>
      <c r="C3662" s="2" t="s">
        <v>47</v>
      </c>
      <c r="D3662" s="2" t="s">
        <v>357</v>
      </c>
      <c r="E3662" s="2" t="s">
        <v>152</v>
      </c>
      <c r="F3662" s="2" t="s">
        <v>178</v>
      </c>
      <c r="G3662" s="2" t="s">
        <v>51</v>
      </c>
      <c r="H3662" s="2" t="s">
        <v>243</v>
      </c>
      <c r="I3662" s="2" t="s">
        <v>161</v>
      </c>
      <c r="J3662" s="2" t="s">
        <v>279</v>
      </c>
      <c r="K3662" s="2" t="s">
        <v>55</v>
      </c>
      <c r="L3662" s="2" t="s">
        <v>51</v>
      </c>
      <c r="M3662" s="2" t="s">
        <v>91</v>
      </c>
      <c r="N3662" s="3">
        <v>27</v>
      </c>
      <c r="O3662" s="3" t="s">
        <v>57</v>
      </c>
      <c r="P3662" s="4">
        <f>IF(O3662="吨",N3662*1000,IF(O3662="万立方米",N3662*10000,""))</f>
        <v>27000.0</v>
      </c>
      <c r="Q3662" s="2" t="s">
        <v>58</v>
      </c>
      <c r="R3662" s="2" t="s">
        <v>59</v>
      </c>
      <c r="S3662" s="2" t="s">
        <v>92</v>
      </c>
      <c r="T3662" s="2" t="s">
        <v>88</v>
      </c>
      <c r="U3662" s="4">
        <f>0.75</f>
        <v>0.75</v>
      </c>
      <c r="V3662" s="2" t="s">
        <v>62</v>
      </c>
      <c r="W3662" s="2" t="s">
        <v>93</v>
      </c>
      <c r="X3662" s="2" t="s">
        <v>64</v>
      </c>
      <c r="Y3662" s="2" t="s">
        <v>65</v>
      </c>
      <c r="Z3662" s="2">
        <v>0</v>
      </c>
      <c r="AA3662" s="2"/>
      <c r="AB3662" s="2"/>
      <c r="AC3662" s="4">
        <f>P3662*U3662/1000000</f>
        <v>0.02025</v>
      </c>
      <c r="AD3662" s="4">
        <f>AC3662*(1-Z3662/100)</f>
        <v>0.02025</v>
      </c>
      <c r="AE3662" s="2" t="s">
        <v>66</v>
      </c>
      <c r="AF3662" s="2" t="s">
        <v>67</v>
      </c>
      <c r="AG3662" s="2" t="s">
        <v>68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4403</v>
      </c>
      <c r="B3663" s="2" t="s">
        <v>4389</v>
      </c>
      <c r="C3663" s="2" t="s">
        <v>47</v>
      </c>
      <c r="D3663" s="2" t="s">
        <v>357</v>
      </c>
      <c r="E3663" s="2" t="s">
        <v>152</v>
      </c>
      <c r="F3663" s="2" t="s">
        <v>178</v>
      </c>
      <c r="G3663" s="2" t="s">
        <v>51</v>
      </c>
      <c r="H3663" s="2" t="s">
        <v>243</v>
      </c>
      <c r="I3663" s="2" t="s">
        <v>161</v>
      </c>
      <c r="J3663" s="2" t="s">
        <v>279</v>
      </c>
      <c r="K3663" s="2" t="s">
        <v>55</v>
      </c>
      <c r="L3663" s="2" t="s">
        <v>51</v>
      </c>
      <c r="M3663" s="2" t="s">
        <v>95</v>
      </c>
      <c r="N3663" s="3">
        <v>27</v>
      </c>
      <c r="O3663" s="3" t="s">
        <v>57</v>
      </c>
      <c r="P3663" s="4">
        <f>IF(O3663="吨",N3663*1000,IF(O3663="万立方米",N3663*10000,""))</f>
        <v>27000.0</v>
      </c>
      <c r="Q3663" s="2" t="s">
        <v>58</v>
      </c>
      <c r="R3663" s="2" t="s">
        <v>59</v>
      </c>
      <c r="S3663" s="2" t="s">
        <v>96</v>
      </c>
      <c r="T3663" s="2" t="s">
        <v>97</v>
      </c>
      <c r="U3663" s="4">
        <f>1.7</f>
        <v>1.7</v>
      </c>
      <c r="V3663" s="2" t="s">
        <v>62</v>
      </c>
      <c r="W3663" s="2" t="s">
        <v>98</v>
      </c>
      <c r="X3663" s="2" t="s">
        <v>64</v>
      </c>
      <c r="Y3663" s="2" t="s">
        <v>65</v>
      </c>
      <c r="Z3663" s="2">
        <v>0</v>
      </c>
      <c r="AA3663" s="2"/>
      <c r="AB3663" s="2"/>
      <c r="AC3663" s="4">
        <f>P3663*U3663/1000000</f>
        <v>0.0459</v>
      </c>
      <c r="AD3663" s="4">
        <f>AC3663*(1-Z3663/100)</f>
        <v>0.0459</v>
      </c>
      <c r="AE3663" s="2" t="s">
        <v>66</v>
      </c>
      <c r="AF3663" s="2" t="s">
        <v>67</v>
      </c>
      <c r="AG3663" s="2" t="s">
        <v>68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4404</v>
      </c>
      <c r="B3664" s="2" t="s">
        <v>4389</v>
      </c>
      <c r="C3664" s="2" t="s">
        <v>47</v>
      </c>
      <c r="D3664" s="2" t="s">
        <v>357</v>
      </c>
      <c r="E3664" s="2" t="s">
        <v>152</v>
      </c>
      <c r="F3664" s="2" t="s">
        <v>178</v>
      </c>
      <c r="G3664" s="2" t="s">
        <v>51</v>
      </c>
      <c r="H3664" s="2" t="s">
        <v>243</v>
      </c>
      <c r="I3664" s="2" t="s">
        <v>161</v>
      </c>
      <c r="J3664" s="2" t="s">
        <v>279</v>
      </c>
      <c r="K3664" s="2" t="s">
        <v>55</v>
      </c>
      <c r="L3664" s="2" t="s">
        <v>51</v>
      </c>
      <c r="M3664" s="2" t="s">
        <v>100</v>
      </c>
      <c r="N3664" s="3">
        <v>27</v>
      </c>
      <c r="O3664" s="3" t="s">
        <v>57</v>
      </c>
      <c r="P3664" s="4">
        <f>IF(O3664="吨",N3664*1000,IF(O3664="万立方米",N3664*10000,""))</f>
        <v>27000.0</v>
      </c>
      <c r="Q3664" s="2" t="s">
        <v>58</v>
      </c>
      <c r="R3664" s="2" t="s">
        <v>59</v>
      </c>
      <c r="S3664" s="2" t="s">
        <v>101</v>
      </c>
      <c r="T3664" s="2" t="s">
        <v>75</v>
      </c>
      <c r="U3664" s="4">
        <f>0.12</f>
        <v>0.12</v>
      </c>
      <c r="V3664" s="2" t="s">
        <v>62</v>
      </c>
      <c r="W3664" s="2" t="s">
        <v>102</v>
      </c>
      <c r="X3664" s="2" t="s">
        <v>64</v>
      </c>
      <c r="Y3664" s="2" t="s">
        <v>65</v>
      </c>
      <c r="Z3664" s="2">
        <v>0</v>
      </c>
      <c r="AA3664" s="2"/>
      <c r="AB3664" s="2"/>
      <c r="AC3664" s="4">
        <f>P3664*U3664/1000000</f>
        <v>0.00324</v>
      </c>
      <c r="AD3664" s="4">
        <f>AC3664*(1-Z3664/100)</f>
        <v>0.00324</v>
      </c>
      <c r="AE3664" s="2" t="s">
        <v>66</v>
      </c>
      <c r="AF3664" s="2" t="s">
        <v>67</v>
      </c>
      <c r="AG3664" s="2" t="s">
        <v>68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4405</v>
      </c>
      <c r="B3665" s="2" t="s">
        <v>4389</v>
      </c>
      <c r="C3665" s="2" t="s">
        <v>47</v>
      </c>
      <c r="D3665" s="2" t="s">
        <v>357</v>
      </c>
      <c r="E3665" s="2" t="s">
        <v>152</v>
      </c>
      <c r="F3665" s="2" t="s">
        <v>178</v>
      </c>
      <c r="G3665" s="2" t="s">
        <v>51</v>
      </c>
      <c r="H3665" s="2" t="s">
        <v>243</v>
      </c>
      <c r="I3665" s="2"/>
      <c r="J3665" s="2"/>
      <c r="K3665" s="2" t="s">
        <v>147</v>
      </c>
      <c r="L3665" s="2" t="s">
        <v>148</v>
      </c>
      <c r="M3665" s="2" t="s">
        <v>104</v>
      </c>
      <c r="N3665" s="3"/>
      <c r="O3665" s="3"/>
      <c r="P3665" s="4">
        <v>1335259000.0</v>
      </c>
      <c r="Q3665" s="2" t="s">
        <v>105</v>
      </c>
      <c r="R3665" s="2" t="s">
        <v>106</v>
      </c>
      <c r="S3665" s="2" t="s">
        <v>107</v>
      </c>
      <c r="T3665" s="2" t="s">
        <v>108</v>
      </c>
      <c r="U3665" s="4">
        <f>0.0</f>
        <v>0.0</v>
      </c>
      <c r="V3665" s="2" t="s">
        <v>109</v>
      </c>
      <c r="W3665" s="2" t="s">
        <v>110</v>
      </c>
      <c r="X3665" s="2"/>
      <c r="Y3665" s="2" t="s">
        <v>65</v>
      </c>
      <c r="Z3665" s="2">
        <v>0</v>
      </c>
      <c r="AA3665" s="2"/>
      <c r="AB3665" s="2"/>
      <c r="AC3665" s="4">
        <f>P3665*U3665/1000000</f>
        <v>0.0</v>
      </c>
      <c r="AD3665" s="4">
        <f>AC3665*(1-Z3665/100)</f>
        <v>0.0</v>
      </c>
      <c r="AE3665" s="2" t="s">
        <v>66</v>
      </c>
      <c r="AF3665" s="2" t="s">
        <v>67</v>
      </c>
      <c r="AG3665" s="2" t="s">
        <v>68</v>
      </c>
      <c r="AH3665" s="2" t="s">
        <v>69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4406</v>
      </c>
      <c r="B3666" s="2" t="s">
        <v>4407</v>
      </c>
      <c r="C3666" s="2" t="s">
        <v>47</v>
      </c>
      <c r="D3666" s="2" t="s">
        <v>4361</v>
      </c>
      <c r="E3666" s="2" t="s">
        <v>400</v>
      </c>
      <c r="F3666" s="2" t="s">
        <v>228</v>
      </c>
      <c r="G3666" s="2" t="s">
        <v>117</v>
      </c>
      <c r="H3666" s="2" t="s">
        <v>243</v>
      </c>
      <c r="I3666" s="2" t="s">
        <v>53</v>
      </c>
      <c r="J3666" s="2" t="s">
        <v>230</v>
      </c>
      <c r="K3666" s="2" t="s">
        <v>55</v>
      </c>
      <c r="L3666" s="2" t="s">
        <v>51</v>
      </c>
      <c r="M3666" s="2" t="s">
        <v>56</v>
      </c>
      <c r="N3666" s="3">
        <v>245880</v>
      </c>
      <c r="O3666" s="3" t="s">
        <v>57</v>
      </c>
      <c r="P3666" s="4">
        <f>IF(O3666="吨",N3666*1000,IF(O3666="万立方米",N3666*10000,""))</f>
        <v>245880000.0</v>
      </c>
      <c r="Q3666" s="2" t="s">
        <v>58</v>
      </c>
      <c r="R3666" s="2" t="s">
        <v>59</v>
      </c>
      <c r="S3666" s="2" t="s">
        <v>60</v>
      </c>
      <c r="T3666" s="2" t="s">
        <v>61</v>
      </c>
      <c r="U3666" s="4">
        <f>0.06</f>
        <v>0.06</v>
      </c>
      <c r="V3666" s="2" t="s">
        <v>62</v>
      </c>
      <c r="W3666" s="2" t="s">
        <v>63</v>
      </c>
      <c r="X3666" s="2" t="s">
        <v>64</v>
      </c>
      <c r="Y3666" s="2" t="s">
        <v>65</v>
      </c>
      <c r="Z3666" s="2">
        <v>0</v>
      </c>
      <c r="AA3666" s="2"/>
      <c r="AB3666" s="2"/>
      <c r="AC3666" s="4">
        <f>P3666*U3666/1000000</f>
        <v>14.7528</v>
      </c>
      <c r="AD3666" s="4">
        <f>AC3666*(1-Z3666/100)</f>
        <v>14.7528</v>
      </c>
      <c r="AE3666" s="2" t="s">
        <v>66</v>
      </c>
      <c r="AF3666" s="2" t="s">
        <v>67</v>
      </c>
      <c r="AG3666" s="2"/>
      <c r="AH3666" s="2" t="s">
        <v>69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4408</v>
      </c>
      <c r="B3667" s="2" t="s">
        <v>4407</v>
      </c>
      <c r="C3667" s="2" t="s">
        <v>47</v>
      </c>
      <c r="D3667" s="2" t="s">
        <v>4361</v>
      </c>
      <c r="E3667" s="2" t="s">
        <v>400</v>
      </c>
      <c r="F3667" s="2" t="s">
        <v>228</v>
      </c>
      <c r="G3667" s="2" t="s">
        <v>117</v>
      </c>
      <c r="H3667" s="2" t="s">
        <v>243</v>
      </c>
      <c r="I3667" s="2" t="s">
        <v>53</v>
      </c>
      <c r="J3667" s="2" t="s">
        <v>230</v>
      </c>
      <c r="K3667" s="2" t="s">
        <v>55</v>
      </c>
      <c r="L3667" s="2" t="s">
        <v>51</v>
      </c>
      <c r="M3667" s="2" t="s">
        <v>73</v>
      </c>
      <c r="N3667" s="3">
        <v>245880</v>
      </c>
      <c r="O3667" s="3" t="s">
        <v>57</v>
      </c>
      <c r="P3667" s="4">
        <f>IF(O3667="吨",N3667*1000,IF(O3667="万立方米",N3667*10000,""))</f>
        <v>245880000.0</v>
      </c>
      <c r="Q3667" s="2" t="s">
        <v>58</v>
      </c>
      <c r="R3667" s="2" t="s">
        <v>59</v>
      </c>
      <c r="S3667" s="2" t="s">
        <v>74</v>
      </c>
      <c r="T3667" s="2" t="s">
        <v>75</v>
      </c>
      <c r="U3667" s="4">
        <f>1.5</f>
        <v>1.5</v>
      </c>
      <c r="V3667" s="2" t="s">
        <v>62</v>
      </c>
      <c r="W3667" s="2" t="s">
        <v>76</v>
      </c>
      <c r="X3667" s="2" t="s">
        <v>64</v>
      </c>
      <c r="Y3667" s="2" t="s">
        <v>65</v>
      </c>
      <c r="Z3667" s="2">
        <v>0</v>
      </c>
      <c r="AA3667" s="2"/>
      <c r="AB3667" s="2"/>
      <c r="AC3667" s="4">
        <f>P3667*U3667/1000000</f>
        <v>368.82</v>
      </c>
      <c r="AD3667" s="4">
        <f>AC3667*(1-Z3667/100)</f>
        <v>368.82</v>
      </c>
      <c r="AE3667" s="2" t="s">
        <v>66</v>
      </c>
      <c r="AF3667" s="2" t="s">
        <v>67</v>
      </c>
      <c r="AG3667" s="2"/>
      <c r="AH3667" s="2" t="s">
        <v>69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4409</v>
      </c>
      <c r="B3668" s="2" t="s">
        <v>4407</v>
      </c>
      <c r="C3668" s="2" t="s">
        <v>47</v>
      </c>
      <c r="D3668" s="2" t="s">
        <v>4361</v>
      </c>
      <c r="E3668" s="2" t="s">
        <v>400</v>
      </c>
      <c r="F3668" s="2" t="s">
        <v>228</v>
      </c>
      <c r="G3668" s="2" t="s">
        <v>117</v>
      </c>
      <c r="H3668" s="2" t="s">
        <v>243</v>
      </c>
      <c r="I3668" s="2" t="s">
        <v>53</v>
      </c>
      <c r="J3668" s="2" t="s">
        <v>230</v>
      </c>
      <c r="K3668" s="2" t="s">
        <v>55</v>
      </c>
      <c r="L3668" s="2" t="s">
        <v>51</v>
      </c>
      <c r="M3668" s="2" t="s">
        <v>78</v>
      </c>
      <c r="N3668" s="3">
        <v>245880</v>
      </c>
      <c r="O3668" s="3" t="s">
        <v>57</v>
      </c>
      <c r="P3668" s="4">
        <f>IF(O3668="吨",N3668*1000,IF(O3668="万立方米",N3668*10000,""))</f>
        <v>245880000.0</v>
      </c>
      <c r="Q3668" s="2" t="s">
        <v>58</v>
      </c>
      <c r="R3668" s="2" t="s">
        <v>59</v>
      </c>
      <c r="S3668" s="2" t="s">
        <v>79</v>
      </c>
      <c r="T3668" s="2" t="s">
        <v>75</v>
      </c>
      <c r="U3668" s="4">
        <f>6.0</f>
        <v>6.0</v>
      </c>
      <c r="V3668" s="2" t="s">
        <v>62</v>
      </c>
      <c r="W3668" s="2" t="s">
        <v>80</v>
      </c>
      <c r="X3668" s="2" t="s">
        <v>64</v>
      </c>
      <c r="Y3668" s="2" t="s">
        <v>65</v>
      </c>
      <c r="Z3668" s="2">
        <v>0</v>
      </c>
      <c r="AA3668" s="2"/>
      <c r="AB3668" s="2"/>
      <c r="AC3668" s="4">
        <f>P3668*U3668/1000000</f>
        <v>1475.28</v>
      </c>
      <c r="AD3668" s="4">
        <f>AC3668*(1-Z3668/100)</f>
        <v>1475.28</v>
      </c>
      <c r="AE3668" s="2" t="s">
        <v>66</v>
      </c>
      <c r="AF3668" s="2" t="s">
        <v>67</v>
      </c>
      <c r="AG3668" s="2"/>
      <c r="AH3668" s="2" t="s">
        <v>69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4410</v>
      </c>
      <c r="B3669" s="2" t="s">
        <v>4407</v>
      </c>
      <c r="C3669" s="2" t="s">
        <v>47</v>
      </c>
      <c r="D3669" s="2" t="s">
        <v>4361</v>
      </c>
      <c r="E3669" s="2" t="s">
        <v>400</v>
      </c>
      <c r="F3669" s="2" t="s">
        <v>228</v>
      </c>
      <c r="G3669" s="2" t="s">
        <v>117</v>
      </c>
      <c r="H3669" s="2" t="s">
        <v>243</v>
      </c>
      <c r="I3669" s="2" t="s">
        <v>53</v>
      </c>
      <c r="J3669" s="2" t="s">
        <v>230</v>
      </c>
      <c r="K3669" s="2" t="s">
        <v>55</v>
      </c>
      <c r="L3669" s="2" t="s">
        <v>51</v>
      </c>
      <c r="M3669" s="2" t="s">
        <v>82</v>
      </c>
      <c r="N3669" s="3">
        <v>245880</v>
      </c>
      <c r="O3669" s="3" t="s">
        <v>57</v>
      </c>
      <c r="P3669" s="4">
        <f>IF(O3669="吨",N3669*1000,IF(O3669="万立方米",N3669*10000,""))</f>
        <v>245880000.0</v>
      </c>
      <c r="Q3669" s="2" t="s">
        <v>58</v>
      </c>
      <c r="R3669" s="2" t="s">
        <v>59</v>
      </c>
      <c r="S3669" s="2" t="s">
        <v>83</v>
      </c>
      <c r="T3669" s="2" t="s">
        <v>61</v>
      </c>
      <c r="U3669" s="4">
        <f>0.35</f>
        <v>0.35</v>
      </c>
      <c r="V3669" s="2" t="s">
        <v>62</v>
      </c>
      <c r="W3669" s="2" t="s">
        <v>84</v>
      </c>
      <c r="X3669" s="2" t="s">
        <v>64</v>
      </c>
      <c r="Y3669" s="2" t="s">
        <v>65</v>
      </c>
      <c r="Z3669" s="2">
        <v>0</v>
      </c>
      <c r="AA3669" s="2"/>
      <c r="AB3669" s="2"/>
      <c r="AC3669" s="4">
        <f>P3669*U3669/1000000</f>
        <v>86.058</v>
      </c>
      <c r="AD3669" s="4">
        <f>AC3669*(1-Z3669/100)</f>
        <v>86.058</v>
      </c>
      <c r="AE3669" s="2" t="s">
        <v>66</v>
      </c>
      <c r="AF3669" s="2" t="s">
        <v>67</v>
      </c>
      <c r="AG3669" s="2"/>
      <c r="AH3669" s="2" t="s">
        <v>69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4411</v>
      </c>
      <c r="B3670" s="2" t="s">
        <v>4407</v>
      </c>
      <c r="C3670" s="2" t="s">
        <v>47</v>
      </c>
      <c r="D3670" s="2" t="s">
        <v>4361</v>
      </c>
      <c r="E3670" s="2" t="s">
        <v>400</v>
      </c>
      <c r="F3670" s="2" t="s">
        <v>228</v>
      </c>
      <c r="G3670" s="2" t="s">
        <v>117</v>
      </c>
      <c r="H3670" s="2" t="s">
        <v>243</v>
      </c>
      <c r="I3670" s="2" t="s">
        <v>53</v>
      </c>
      <c r="J3670" s="2" t="s">
        <v>230</v>
      </c>
      <c r="K3670" s="2" t="s">
        <v>55</v>
      </c>
      <c r="L3670" s="2" t="s">
        <v>51</v>
      </c>
      <c r="M3670" s="2" t="s">
        <v>86</v>
      </c>
      <c r="N3670" s="3">
        <v>245880</v>
      </c>
      <c r="O3670" s="3" t="s">
        <v>57</v>
      </c>
      <c r="P3670" s="4">
        <f>IF(O3670="吨",N3670*1000,IF(O3670="万立方米",N3670*10000,""))</f>
        <v>245880000.0</v>
      </c>
      <c r="Q3670" s="2" t="s">
        <v>58</v>
      </c>
      <c r="R3670" s="2" t="s">
        <v>59</v>
      </c>
      <c r="S3670" s="2" t="s">
        <v>87</v>
      </c>
      <c r="T3670" s="2" t="s">
        <v>88</v>
      </c>
      <c r="U3670" s="4">
        <f>0.75</f>
        <v>0.75</v>
      </c>
      <c r="V3670" s="2" t="s">
        <v>62</v>
      </c>
      <c r="W3670" s="2" t="s">
        <v>89</v>
      </c>
      <c r="X3670" s="2" t="s">
        <v>64</v>
      </c>
      <c r="Y3670" s="2" t="s">
        <v>65</v>
      </c>
      <c r="Z3670" s="2">
        <v>0</v>
      </c>
      <c r="AA3670" s="2"/>
      <c r="AB3670" s="2"/>
      <c r="AC3670" s="4">
        <f>P3670*U3670/1000000</f>
        <v>184.41</v>
      </c>
      <c r="AD3670" s="4">
        <f>AC3671*(1-AA3670/100)+(AC3670-AC3671)*(1-AB3670/100)</f>
        <v>184.41</v>
      </c>
      <c r="AE3670" s="2" t="s">
        <v>66</v>
      </c>
      <c r="AF3670" s="2" t="s">
        <v>67</v>
      </c>
      <c r="AG3670" s="2"/>
      <c r="AH3670" s="2" t="s">
        <v>69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4412</v>
      </c>
      <c r="B3671" s="2" t="s">
        <v>4407</v>
      </c>
      <c r="C3671" s="2" t="s">
        <v>47</v>
      </c>
      <c r="D3671" s="2" t="s">
        <v>4361</v>
      </c>
      <c r="E3671" s="2" t="s">
        <v>400</v>
      </c>
      <c r="F3671" s="2" t="s">
        <v>228</v>
      </c>
      <c r="G3671" s="2" t="s">
        <v>117</v>
      </c>
      <c r="H3671" s="2" t="s">
        <v>243</v>
      </c>
      <c r="I3671" s="2" t="s">
        <v>53</v>
      </c>
      <c r="J3671" s="2" t="s">
        <v>230</v>
      </c>
      <c r="K3671" s="2" t="s">
        <v>55</v>
      </c>
      <c r="L3671" s="2" t="s">
        <v>51</v>
      </c>
      <c r="M3671" s="2" t="s">
        <v>91</v>
      </c>
      <c r="N3671" s="3">
        <v>245880</v>
      </c>
      <c r="O3671" s="3" t="s">
        <v>57</v>
      </c>
      <c r="P3671" s="4">
        <f>IF(O3671="吨",N3671*1000,IF(O3671="万立方米",N3671*10000,""))</f>
        <v>245880000.0</v>
      </c>
      <c r="Q3671" s="2" t="s">
        <v>58</v>
      </c>
      <c r="R3671" s="2" t="s">
        <v>59</v>
      </c>
      <c r="S3671" s="2" t="s">
        <v>92</v>
      </c>
      <c r="T3671" s="2" t="s">
        <v>88</v>
      </c>
      <c r="U3671" s="4">
        <f>0.75</f>
        <v>0.75</v>
      </c>
      <c r="V3671" s="2" t="s">
        <v>62</v>
      </c>
      <c r="W3671" s="2" t="s">
        <v>93</v>
      </c>
      <c r="X3671" s="2" t="s">
        <v>64</v>
      </c>
      <c r="Y3671" s="2" t="s">
        <v>65</v>
      </c>
      <c r="Z3671" s="2">
        <v>0</v>
      </c>
      <c r="AA3671" s="2"/>
      <c r="AB3671" s="2"/>
      <c r="AC3671" s="4">
        <f>P3671*U3671/1000000</f>
        <v>184.41</v>
      </c>
      <c r="AD3671" s="4">
        <f>AC3671*(1-Z3671/100)</f>
        <v>184.41</v>
      </c>
      <c r="AE3671" s="2" t="s">
        <v>66</v>
      </c>
      <c r="AF3671" s="2" t="s">
        <v>67</v>
      </c>
      <c r="AG3671" s="2"/>
      <c r="AH3671" s="2" t="s">
        <v>69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4413</v>
      </c>
      <c r="B3672" s="2" t="s">
        <v>4407</v>
      </c>
      <c r="C3672" s="2" t="s">
        <v>47</v>
      </c>
      <c r="D3672" s="2" t="s">
        <v>4361</v>
      </c>
      <c r="E3672" s="2" t="s">
        <v>400</v>
      </c>
      <c r="F3672" s="2" t="s">
        <v>228</v>
      </c>
      <c r="G3672" s="2" t="s">
        <v>117</v>
      </c>
      <c r="H3672" s="2" t="s">
        <v>243</v>
      </c>
      <c r="I3672" s="2" t="s">
        <v>53</v>
      </c>
      <c r="J3672" s="2" t="s">
        <v>230</v>
      </c>
      <c r="K3672" s="2" t="s">
        <v>55</v>
      </c>
      <c r="L3672" s="2" t="s">
        <v>51</v>
      </c>
      <c r="M3672" s="2" t="s">
        <v>95</v>
      </c>
      <c r="N3672" s="3">
        <v>245880</v>
      </c>
      <c r="O3672" s="3" t="s">
        <v>57</v>
      </c>
      <c r="P3672" s="4">
        <f>IF(O3672="吨",N3672*1000,IF(O3672="万立方米",N3672*10000,""))</f>
        <v>245880000.0</v>
      </c>
      <c r="Q3672" s="2" t="s">
        <v>58</v>
      </c>
      <c r="R3672" s="2" t="s">
        <v>59</v>
      </c>
      <c r="S3672" s="2" t="s">
        <v>96</v>
      </c>
      <c r="T3672" s="2" t="s">
        <v>97</v>
      </c>
      <c r="U3672" s="4">
        <f>1.7</f>
        <v>1.7</v>
      </c>
      <c r="V3672" s="2" t="s">
        <v>62</v>
      </c>
      <c r="W3672" s="2" t="s">
        <v>98</v>
      </c>
      <c r="X3672" s="2" t="s">
        <v>64</v>
      </c>
      <c r="Y3672" s="2" t="s">
        <v>65</v>
      </c>
      <c r="Z3672" s="2">
        <v>0</v>
      </c>
      <c r="AA3672" s="2"/>
      <c r="AB3672" s="2"/>
      <c r="AC3672" s="4">
        <f>P3672*U3672/1000000</f>
        <v>417.996</v>
      </c>
      <c r="AD3672" s="4">
        <f>AC3672*(1-Z3672/100)</f>
        <v>417.996</v>
      </c>
      <c r="AE3672" s="2" t="s">
        <v>66</v>
      </c>
      <c r="AF3672" s="2" t="s">
        <v>67</v>
      </c>
      <c r="AG3672" s="2"/>
      <c r="AH3672" s="2" t="s">
        <v>69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4414</v>
      </c>
      <c r="B3673" s="2" t="s">
        <v>4407</v>
      </c>
      <c r="C3673" s="2" t="s">
        <v>47</v>
      </c>
      <c r="D3673" s="2" t="s">
        <v>4361</v>
      </c>
      <c r="E3673" s="2" t="s">
        <v>400</v>
      </c>
      <c r="F3673" s="2" t="s">
        <v>228</v>
      </c>
      <c r="G3673" s="2" t="s">
        <v>117</v>
      </c>
      <c r="H3673" s="2" t="s">
        <v>243</v>
      </c>
      <c r="I3673" s="2" t="s">
        <v>53</v>
      </c>
      <c r="J3673" s="2" t="s">
        <v>230</v>
      </c>
      <c r="K3673" s="2" t="s">
        <v>55</v>
      </c>
      <c r="L3673" s="2" t="s">
        <v>51</v>
      </c>
      <c r="M3673" s="2" t="s">
        <v>100</v>
      </c>
      <c r="N3673" s="3">
        <v>245880</v>
      </c>
      <c r="O3673" s="3" t="s">
        <v>57</v>
      </c>
      <c r="P3673" s="4">
        <f>IF(O3673="吨",N3673*1000,IF(O3673="万立方米",N3673*10000,""))</f>
        <v>245880000.0</v>
      </c>
      <c r="Q3673" s="2" t="s">
        <v>58</v>
      </c>
      <c r="R3673" s="2" t="s">
        <v>59</v>
      </c>
      <c r="S3673" s="2" t="s">
        <v>101</v>
      </c>
      <c r="T3673" s="2" t="s">
        <v>75</v>
      </c>
      <c r="U3673" s="4">
        <f>0.12</f>
        <v>0.12</v>
      </c>
      <c r="V3673" s="2" t="s">
        <v>62</v>
      </c>
      <c r="W3673" s="2" t="s">
        <v>102</v>
      </c>
      <c r="X3673" s="2" t="s">
        <v>64</v>
      </c>
      <c r="Y3673" s="2" t="s">
        <v>65</v>
      </c>
      <c r="Z3673" s="2">
        <v>0</v>
      </c>
      <c r="AA3673" s="2"/>
      <c r="AB3673" s="2"/>
      <c r="AC3673" s="4">
        <f>P3673*U3673/1000000</f>
        <v>29.5056</v>
      </c>
      <c r="AD3673" s="4">
        <f>AC3673*(1-Z3673/100)</f>
        <v>29.5056</v>
      </c>
      <c r="AE3673" s="2" t="s">
        <v>66</v>
      </c>
      <c r="AF3673" s="2" t="s">
        <v>67</v>
      </c>
      <c r="AG3673" s="2"/>
      <c r="AH3673" s="2" t="s">
        <v>69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4415</v>
      </c>
      <c r="B3674" s="2" t="s">
        <v>4407</v>
      </c>
      <c r="C3674" s="2" t="s">
        <v>47</v>
      </c>
      <c r="D3674" s="2" t="s">
        <v>4361</v>
      </c>
      <c r="E3674" s="2" t="s">
        <v>400</v>
      </c>
      <c r="F3674" s="2" t="s">
        <v>228</v>
      </c>
      <c r="G3674" s="2" t="s">
        <v>117</v>
      </c>
      <c r="H3674" s="2" t="s">
        <v>243</v>
      </c>
      <c r="I3674" s="2"/>
      <c r="J3674" s="2"/>
      <c r="K3674" s="2"/>
      <c r="L3674" s="2"/>
      <c r="M3674" s="2" t="s">
        <v>104</v>
      </c>
      <c r="N3674" s="3"/>
      <c r="O3674" s="3"/>
      <c r="P3674" s="4">
        <v>0.0</v>
      </c>
      <c r="Q3674" s="2" t="s">
        <v>105</v>
      </c>
      <c r="R3674" s="2" t="s">
        <v>106</v>
      </c>
      <c r="S3674" s="2" t="s">
        <v>107</v>
      </c>
      <c r="T3674" s="2" t="s">
        <v>108</v>
      </c>
      <c r="U3674" s="4">
        <f>0.0</f>
        <v>0.0</v>
      </c>
      <c r="V3674" s="2" t="s">
        <v>109</v>
      </c>
      <c r="W3674" s="2" t="s">
        <v>110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134</v>
      </c>
      <c r="AH3674" s="2" t="s">
        <v>69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4416</v>
      </c>
      <c r="B3675" s="2" t="s">
        <v>4417</v>
      </c>
      <c r="C3675" s="2" t="s">
        <v>47</v>
      </c>
      <c r="D3675" s="2" t="s">
        <v>212</v>
      </c>
      <c r="E3675" s="2" t="s">
        <v>213</v>
      </c>
      <c r="F3675" s="2" t="s">
        <v>178</v>
      </c>
      <c r="G3675" s="2" t="s">
        <v>179</v>
      </c>
      <c r="H3675" s="2" t="s">
        <v>52</v>
      </c>
      <c r="I3675" s="2" t="s">
        <v>53</v>
      </c>
      <c r="J3675" s="2" t="s">
        <v>180</v>
      </c>
      <c r="K3675" s="2" t="s">
        <v>180</v>
      </c>
      <c r="L3675" s="2" t="s">
        <v>181</v>
      </c>
      <c r="M3675" s="2" t="s">
        <v>56</v>
      </c>
      <c r="N3675" s="3">
        <v>21002.638</v>
      </c>
      <c r="O3675" s="3" t="s">
        <v>182</v>
      </c>
      <c r="P3675" s="4">
        <f>IF(O3675="吨",N3675*1000,IF(O3675="万立方米",N3675*10000,""))</f>
        <v>210026380.0</v>
      </c>
      <c r="Q3675" s="2" t="s">
        <v>183</v>
      </c>
      <c r="R3675" s="2" t="s">
        <v>184</v>
      </c>
      <c r="S3675" s="2" t="s">
        <v>185</v>
      </c>
      <c r="T3675" s="2" t="s">
        <v>75</v>
      </c>
      <c r="U3675" s="4">
        <f>0.001</f>
        <v>0.001</v>
      </c>
      <c r="V3675" s="2" t="s">
        <v>186</v>
      </c>
      <c r="W3675" s="2" t="s">
        <v>187</v>
      </c>
      <c r="X3675" s="2" t="s">
        <v>64</v>
      </c>
      <c r="Y3675" s="2" t="s">
        <v>65</v>
      </c>
      <c r="Z3675" s="2">
        <v>0</v>
      </c>
      <c r="AA3675" s="2"/>
      <c r="AB3675" s="2"/>
      <c r="AC3675" s="4">
        <f>P3675*U3675/1000000</f>
        <v>0.21002638</v>
      </c>
      <c r="AD3675" s="4">
        <f>AC3675*(1-Z3675/100)</f>
        <v>0.21002638</v>
      </c>
      <c r="AE3675" s="2" t="s">
        <v>66</v>
      </c>
      <c r="AF3675" s="2" t="s">
        <v>67</v>
      </c>
      <c r="AG3675" s="2" t="s">
        <v>68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4418</v>
      </c>
      <c r="B3676" s="2" t="s">
        <v>4417</v>
      </c>
      <c r="C3676" s="2" t="s">
        <v>47</v>
      </c>
      <c r="D3676" s="2" t="s">
        <v>212</v>
      </c>
      <c r="E3676" s="2" t="s">
        <v>213</v>
      </c>
      <c r="F3676" s="2" t="s">
        <v>178</v>
      </c>
      <c r="G3676" s="2" t="s">
        <v>179</v>
      </c>
      <c r="H3676" s="2" t="s">
        <v>52</v>
      </c>
      <c r="I3676" s="2" t="s">
        <v>53</v>
      </c>
      <c r="J3676" s="2" t="s">
        <v>180</v>
      </c>
      <c r="K3676" s="2" t="s">
        <v>180</v>
      </c>
      <c r="L3676" s="2" t="s">
        <v>181</v>
      </c>
      <c r="M3676" s="2" t="s">
        <v>73</v>
      </c>
      <c r="N3676" s="3">
        <v>21002.638</v>
      </c>
      <c r="O3676" s="3" t="s">
        <v>182</v>
      </c>
      <c r="P3676" s="4">
        <f>IF(O3676="吨",N3676*1000,IF(O3676="万立方米",N3676*10000,""))</f>
        <v>210026380.0</v>
      </c>
      <c r="Q3676" s="2" t="s">
        <v>183</v>
      </c>
      <c r="R3676" s="2" t="s">
        <v>184</v>
      </c>
      <c r="S3676" s="2" t="s">
        <v>189</v>
      </c>
      <c r="T3676" s="2" t="s">
        <v>75</v>
      </c>
      <c r="U3676" s="4">
        <f>0.35</f>
        <v>0.35</v>
      </c>
      <c r="V3676" s="2" t="s">
        <v>186</v>
      </c>
      <c r="W3676" s="2" t="s">
        <v>190</v>
      </c>
      <c r="X3676" s="2" t="s">
        <v>64</v>
      </c>
      <c r="Y3676" s="2" t="s">
        <v>65</v>
      </c>
      <c r="Z3676" s="2">
        <v>0</v>
      </c>
      <c r="AA3676" s="2"/>
      <c r="AB3676" s="2"/>
      <c r="AC3676" s="4">
        <f>P3676*U3676/1000000</f>
        <v>73.509233</v>
      </c>
      <c r="AD3676" s="4">
        <f>AC3676*(1-Z3676/100)</f>
        <v>73.509233</v>
      </c>
      <c r="AE3676" s="2" t="s">
        <v>66</v>
      </c>
      <c r="AF3676" s="2" t="s">
        <v>67</v>
      </c>
      <c r="AG3676" s="2" t="s">
        <v>68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4419</v>
      </c>
      <c r="B3677" s="2" t="s">
        <v>4417</v>
      </c>
      <c r="C3677" s="2" t="s">
        <v>47</v>
      </c>
      <c r="D3677" s="2" t="s">
        <v>212</v>
      </c>
      <c r="E3677" s="2" t="s">
        <v>213</v>
      </c>
      <c r="F3677" s="2" t="s">
        <v>178</v>
      </c>
      <c r="G3677" s="2" t="s">
        <v>179</v>
      </c>
      <c r="H3677" s="2" t="s">
        <v>52</v>
      </c>
      <c r="I3677" s="2" t="s">
        <v>53</v>
      </c>
      <c r="J3677" s="2" t="s">
        <v>180</v>
      </c>
      <c r="K3677" s="2" t="s">
        <v>180</v>
      </c>
      <c r="L3677" s="2" t="s">
        <v>181</v>
      </c>
      <c r="M3677" s="2" t="s">
        <v>78</v>
      </c>
      <c r="N3677" s="3">
        <v>21002.638</v>
      </c>
      <c r="O3677" s="3" t="s">
        <v>182</v>
      </c>
      <c r="P3677" s="4">
        <f>IF(O3677="吨",N3677*1000,IF(O3677="万立方米",N3677*10000,""))</f>
        <v>210026380.0</v>
      </c>
      <c r="Q3677" s="2" t="s">
        <v>183</v>
      </c>
      <c r="R3677" s="2" t="s">
        <v>184</v>
      </c>
      <c r="S3677" s="2" t="s">
        <v>192</v>
      </c>
      <c r="T3677" s="2" t="s">
        <v>75</v>
      </c>
      <c r="U3677" s="4">
        <f>1.2</f>
        <v>1.2</v>
      </c>
      <c r="V3677" s="2" t="s">
        <v>186</v>
      </c>
      <c r="W3677" s="2" t="s">
        <v>193</v>
      </c>
      <c r="X3677" s="2" t="s">
        <v>64</v>
      </c>
      <c r="Y3677" s="2" t="s">
        <v>65</v>
      </c>
      <c r="Z3677" s="2">
        <v>0</v>
      </c>
      <c r="AA3677" s="2"/>
      <c r="AB3677" s="2"/>
      <c r="AC3677" s="4">
        <f>P3677*U3677/1000000</f>
        <v>252.031656</v>
      </c>
      <c r="AD3677" s="4">
        <f>AC3677*(1-Z3677/100)</f>
        <v>252.031656</v>
      </c>
      <c r="AE3677" s="2" t="s">
        <v>66</v>
      </c>
      <c r="AF3677" s="2" t="s">
        <v>67</v>
      </c>
      <c r="AG3677" s="2" t="s">
        <v>68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4420</v>
      </c>
      <c r="B3678" s="2" t="s">
        <v>4417</v>
      </c>
      <c r="C3678" s="2" t="s">
        <v>47</v>
      </c>
      <c r="D3678" s="2" t="s">
        <v>212</v>
      </c>
      <c r="E3678" s="2" t="s">
        <v>213</v>
      </c>
      <c r="F3678" s="2" t="s">
        <v>178</v>
      </c>
      <c r="G3678" s="2" t="s">
        <v>179</v>
      </c>
      <c r="H3678" s="2" t="s">
        <v>52</v>
      </c>
      <c r="I3678" s="2" t="s">
        <v>53</v>
      </c>
      <c r="J3678" s="2" t="s">
        <v>180</v>
      </c>
      <c r="K3678" s="2" t="s">
        <v>180</v>
      </c>
      <c r="L3678" s="2" t="s">
        <v>181</v>
      </c>
      <c r="M3678" s="2" t="s">
        <v>82</v>
      </c>
      <c r="N3678" s="3">
        <v>21002.638</v>
      </c>
      <c r="O3678" s="3" t="s">
        <v>182</v>
      </c>
      <c r="P3678" s="4">
        <f>IF(O3678="吨",N3678*1000,IF(O3678="万立方米",N3678*10000,""))</f>
        <v>210026380.0</v>
      </c>
      <c r="Q3678" s="2" t="s">
        <v>183</v>
      </c>
      <c r="R3678" s="2" t="s">
        <v>184</v>
      </c>
      <c r="S3678" s="2" t="s">
        <v>195</v>
      </c>
      <c r="T3678" s="2" t="s">
        <v>75</v>
      </c>
      <c r="U3678" s="4">
        <f>0.002</f>
        <v>0.002</v>
      </c>
      <c r="V3678" s="2" t="s">
        <v>186</v>
      </c>
      <c r="W3678" s="2" t="s">
        <v>196</v>
      </c>
      <c r="X3678" s="2" t="s">
        <v>64</v>
      </c>
      <c r="Y3678" s="2" t="s">
        <v>65</v>
      </c>
      <c r="Z3678" s="2">
        <v>0</v>
      </c>
      <c r="AA3678" s="2"/>
      <c r="AB3678" s="2"/>
      <c r="AC3678" s="4">
        <f>P3678*U3678/1000000</f>
        <v>0.42005276</v>
      </c>
      <c r="AD3678" s="4">
        <f>AC3678*(1-Z3678/100)</f>
        <v>0.42005276</v>
      </c>
      <c r="AE3678" s="2" t="s">
        <v>66</v>
      </c>
      <c r="AF3678" s="2" t="s">
        <v>67</v>
      </c>
      <c r="AG3678" s="2" t="s">
        <v>68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4421</v>
      </c>
      <c r="B3679" s="2" t="s">
        <v>4417</v>
      </c>
      <c r="C3679" s="2" t="s">
        <v>47</v>
      </c>
      <c r="D3679" s="2" t="s">
        <v>212</v>
      </c>
      <c r="E3679" s="2" t="s">
        <v>213</v>
      </c>
      <c r="F3679" s="2" t="s">
        <v>178</v>
      </c>
      <c r="G3679" s="2" t="s">
        <v>179</v>
      </c>
      <c r="H3679" s="2" t="s">
        <v>52</v>
      </c>
      <c r="I3679" s="2" t="s">
        <v>53</v>
      </c>
      <c r="J3679" s="2" t="s">
        <v>180</v>
      </c>
      <c r="K3679" s="2" t="s">
        <v>180</v>
      </c>
      <c r="L3679" s="2" t="s">
        <v>181</v>
      </c>
      <c r="M3679" s="2" t="s">
        <v>86</v>
      </c>
      <c r="N3679" s="3">
        <v>21002.638</v>
      </c>
      <c r="O3679" s="3" t="s">
        <v>182</v>
      </c>
      <c r="P3679" s="4">
        <f>IF(O3679="吨",N3679*1000,IF(O3679="万立方米",N3679*10000,""))</f>
        <v>210026380.0</v>
      </c>
      <c r="Q3679" s="2" t="s">
        <v>183</v>
      </c>
      <c r="R3679" s="2" t="s">
        <v>184</v>
      </c>
      <c r="S3679" s="2" t="s">
        <v>198</v>
      </c>
      <c r="T3679" s="2" t="s">
        <v>75</v>
      </c>
      <c r="U3679" s="4">
        <f>0.01</f>
        <v>0.01</v>
      </c>
      <c r="V3679" s="2" t="s">
        <v>186</v>
      </c>
      <c r="W3679" s="2" t="s">
        <v>199</v>
      </c>
      <c r="X3679" s="2" t="s">
        <v>64</v>
      </c>
      <c r="Y3679" s="2" t="s">
        <v>65</v>
      </c>
      <c r="Z3679" s="2">
        <v>0</v>
      </c>
      <c r="AA3679" s="2"/>
      <c r="AB3679" s="2"/>
      <c r="AC3679" s="4">
        <f>P3679*U3679/1000000</f>
        <v>2.1002638</v>
      </c>
      <c r="AD3679" s="4">
        <f>AC3680*(1-AA3679/100)+(AC3679-AC3680)*(1-AB3679/100)</f>
        <v>2.1002638</v>
      </c>
      <c r="AE3679" s="2" t="s">
        <v>66</v>
      </c>
      <c r="AF3679" s="2" t="s">
        <v>67</v>
      </c>
      <c r="AG3679" s="2" t="s">
        <v>68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4422</v>
      </c>
      <c r="B3680" s="2" t="s">
        <v>4417</v>
      </c>
      <c r="C3680" s="2" t="s">
        <v>47</v>
      </c>
      <c r="D3680" s="2" t="s">
        <v>212</v>
      </c>
      <c r="E3680" s="2" t="s">
        <v>213</v>
      </c>
      <c r="F3680" s="2" t="s">
        <v>178</v>
      </c>
      <c r="G3680" s="2" t="s">
        <v>179</v>
      </c>
      <c r="H3680" s="2" t="s">
        <v>52</v>
      </c>
      <c r="I3680" s="2" t="s">
        <v>53</v>
      </c>
      <c r="J3680" s="2" t="s">
        <v>180</v>
      </c>
      <c r="K3680" s="2" t="s">
        <v>180</v>
      </c>
      <c r="L3680" s="2" t="s">
        <v>181</v>
      </c>
      <c r="M3680" s="2" t="s">
        <v>91</v>
      </c>
      <c r="N3680" s="3">
        <v>21002.638</v>
      </c>
      <c r="O3680" s="3" t="s">
        <v>182</v>
      </c>
      <c r="P3680" s="4">
        <f>IF(O3680="吨",N3680*1000,IF(O3680="万立方米",N3680*10000,""))</f>
        <v>210026380.0</v>
      </c>
      <c r="Q3680" s="2" t="s">
        <v>183</v>
      </c>
      <c r="R3680" s="2" t="s">
        <v>184</v>
      </c>
      <c r="S3680" s="2" t="s">
        <v>201</v>
      </c>
      <c r="T3680" s="2" t="s">
        <v>75</v>
      </c>
      <c r="U3680" s="4">
        <f>0.005</f>
        <v>0.005</v>
      </c>
      <c r="V3680" s="2" t="s">
        <v>186</v>
      </c>
      <c r="W3680" s="2" t="s">
        <v>202</v>
      </c>
      <c r="X3680" s="2" t="s">
        <v>64</v>
      </c>
      <c r="Y3680" s="2" t="s">
        <v>65</v>
      </c>
      <c r="Z3680" s="2">
        <v>0</v>
      </c>
      <c r="AA3680" s="2"/>
      <c r="AB3680" s="2"/>
      <c r="AC3680" s="4">
        <f>P3680*U3680/1000000</f>
        <v>1.0501319</v>
      </c>
      <c r="AD3680" s="4">
        <f>AC3680*(1-Z3680/100)</f>
        <v>1.0501319</v>
      </c>
      <c r="AE3680" s="2" t="s">
        <v>66</v>
      </c>
      <c r="AF3680" s="2" t="s">
        <v>67</v>
      </c>
      <c r="AG3680" s="2" t="s">
        <v>68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4423</v>
      </c>
      <c r="B3681" s="2" t="s">
        <v>4417</v>
      </c>
      <c r="C3681" s="2" t="s">
        <v>47</v>
      </c>
      <c r="D3681" s="2" t="s">
        <v>212</v>
      </c>
      <c r="E3681" s="2" t="s">
        <v>213</v>
      </c>
      <c r="F3681" s="2" t="s">
        <v>178</v>
      </c>
      <c r="G3681" s="2" t="s">
        <v>179</v>
      </c>
      <c r="H3681" s="2" t="s">
        <v>52</v>
      </c>
      <c r="I3681" s="2" t="s">
        <v>53</v>
      </c>
      <c r="J3681" s="2" t="s">
        <v>180</v>
      </c>
      <c r="K3681" s="2" t="s">
        <v>180</v>
      </c>
      <c r="L3681" s="2" t="s">
        <v>181</v>
      </c>
      <c r="M3681" s="2" t="s">
        <v>95</v>
      </c>
      <c r="N3681" s="3">
        <v>21002.638</v>
      </c>
      <c r="O3681" s="3" t="s">
        <v>182</v>
      </c>
      <c r="P3681" s="4">
        <f>IF(O3681="吨",N3681*1000,IF(O3681="万立方米",N3681*10000,""))</f>
        <v>210026380.0</v>
      </c>
      <c r="Q3681" s="2" t="s">
        <v>183</v>
      </c>
      <c r="R3681" s="2" t="s">
        <v>184</v>
      </c>
      <c r="S3681" s="2" t="s">
        <v>204</v>
      </c>
      <c r="T3681" s="2" t="s">
        <v>75</v>
      </c>
      <c r="U3681" s="4">
        <f>0.005</f>
        <v>0.005</v>
      </c>
      <c r="V3681" s="2" t="s">
        <v>186</v>
      </c>
      <c r="W3681" s="2" t="s">
        <v>205</v>
      </c>
      <c r="X3681" s="2" t="s">
        <v>64</v>
      </c>
      <c r="Y3681" s="2" t="s">
        <v>65</v>
      </c>
      <c r="Z3681" s="2">
        <v>0</v>
      </c>
      <c r="AA3681" s="2"/>
      <c r="AB3681" s="2"/>
      <c r="AC3681" s="4">
        <f>P3681*U3681/1000000</f>
        <v>1.0501319</v>
      </c>
      <c r="AD3681" s="4">
        <f>AC3681*(1-Z3681/100)</f>
        <v>1.0501319</v>
      </c>
      <c r="AE3681" s="2" t="s">
        <v>66</v>
      </c>
      <c r="AF3681" s="2" t="s">
        <v>67</v>
      </c>
      <c r="AG3681" s="2" t="s">
        <v>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4424</v>
      </c>
      <c r="B3682" s="2" t="s">
        <v>4417</v>
      </c>
      <c r="C3682" s="2" t="s">
        <v>47</v>
      </c>
      <c r="D3682" s="2" t="s">
        <v>212</v>
      </c>
      <c r="E3682" s="2" t="s">
        <v>213</v>
      </c>
      <c r="F3682" s="2" t="s">
        <v>178</v>
      </c>
      <c r="G3682" s="2" t="s">
        <v>179</v>
      </c>
      <c r="H3682" s="2" t="s">
        <v>52</v>
      </c>
      <c r="I3682" s="2" t="s">
        <v>53</v>
      </c>
      <c r="J3682" s="2" t="s">
        <v>180</v>
      </c>
      <c r="K3682" s="2" t="s">
        <v>180</v>
      </c>
      <c r="L3682" s="2" t="s">
        <v>181</v>
      </c>
      <c r="M3682" s="2" t="s">
        <v>100</v>
      </c>
      <c r="N3682" s="3">
        <v>21002.638</v>
      </c>
      <c r="O3682" s="3" t="s">
        <v>182</v>
      </c>
      <c r="P3682" s="4">
        <f>IF(O3682="吨",N3682*1000,IF(O3682="万立方米",N3682*10000,""))</f>
        <v>210026380.0</v>
      </c>
      <c r="Q3682" s="2" t="s">
        <v>183</v>
      </c>
      <c r="R3682" s="2" t="s">
        <v>184</v>
      </c>
      <c r="S3682" s="2" t="s">
        <v>207</v>
      </c>
      <c r="T3682" s="2" t="s">
        <v>75</v>
      </c>
      <c r="U3682" s="4">
        <f>0.02</f>
        <v>0.02</v>
      </c>
      <c r="V3682" s="2" t="s">
        <v>186</v>
      </c>
      <c r="W3682" s="2" t="s">
        <v>208</v>
      </c>
      <c r="X3682" s="2" t="s">
        <v>64</v>
      </c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68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4425</v>
      </c>
      <c r="B3683" s="2" t="s">
        <v>4417</v>
      </c>
      <c r="C3683" s="2" t="s">
        <v>47</v>
      </c>
      <c r="D3683" s="2" t="s">
        <v>212</v>
      </c>
      <c r="E3683" s="2" t="s">
        <v>213</v>
      </c>
      <c r="F3683" s="2" t="s">
        <v>178</v>
      </c>
      <c r="G3683" s="2" t="s">
        <v>179</v>
      </c>
      <c r="H3683" s="2" t="s">
        <v>52</v>
      </c>
      <c r="I3683" s="2"/>
      <c r="J3683" s="2"/>
      <c r="K3683" s="2" t="s">
        <v>147</v>
      </c>
      <c r="L3683" s="2" t="s">
        <v>148</v>
      </c>
      <c r="M3683" s="2" t="s">
        <v>104</v>
      </c>
      <c r="N3683" s="3"/>
      <c r="O3683" s="3"/>
      <c r="P3683" s="2"/>
      <c r="Q3683" s="2" t="s">
        <v>105</v>
      </c>
      <c r="R3683" s="2" t="s">
        <v>106</v>
      </c>
      <c r="S3683" s="2" t="s">
        <v>107</v>
      </c>
      <c r="T3683" s="2" t="s">
        <v>108</v>
      </c>
      <c r="U3683" s="2"/>
      <c r="V3683" s="2" t="s">
        <v>109</v>
      </c>
      <c r="W3683" s="2" t="s">
        <v>110</v>
      </c>
      <c r="X3683" s="2"/>
      <c r="Y3683" s="2" t="s">
        <v>65</v>
      </c>
      <c r="Z3683" s="2">
        <v>0</v>
      </c>
      <c r="AA3683" s="2"/>
      <c r="AB3683" s="2"/>
      <c r="AC3683" s="2"/>
      <c r="AD3683" s="2"/>
      <c r="AE3683" s="2" t="s">
        <v>123</v>
      </c>
      <c r="AF3683" s="2" t="s">
        <v>222</v>
      </c>
      <c r="AG3683" s="2" t="s">
        <v>223</v>
      </c>
      <c r="AH3683" s="2" t="s">
        <v>69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4426</v>
      </c>
      <c r="B3684" s="2" t="s">
        <v>4427</v>
      </c>
      <c r="C3684" s="2" t="s">
        <v>47</v>
      </c>
      <c r="D3684" s="2" t="s">
        <v>4428</v>
      </c>
      <c r="E3684" s="2" t="s">
        <v>744</v>
      </c>
      <c r="F3684" s="2" t="s">
        <v>50</v>
      </c>
      <c r="G3684" s="2" t="s">
        <v>179</v>
      </c>
      <c r="H3684" s="2" t="s">
        <v>52</v>
      </c>
      <c r="I3684" s="2" t="s">
        <v>53</v>
      </c>
      <c r="J3684" s="2" t="s">
        <v>180</v>
      </c>
      <c r="K3684" s="2" t="s">
        <v>180</v>
      </c>
      <c r="L3684" s="2" t="s">
        <v>181</v>
      </c>
      <c r="M3684" s="2" t="s">
        <v>56</v>
      </c>
      <c r="N3684" s="3">
        <v>20682.52</v>
      </c>
      <c r="O3684" s="3" t="s">
        <v>182</v>
      </c>
      <c r="P3684" s="4">
        <f>IF(O3684="吨",N3684*1000,IF(O3684="万立方米",N3684*10000,""))</f>
        <v>206825200.0</v>
      </c>
      <c r="Q3684" s="2" t="s">
        <v>183</v>
      </c>
      <c r="R3684" s="2" t="s">
        <v>184</v>
      </c>
      <c r="S3684" s="2" t="s">
        <v>185</v>
      </c>
      <c r="T3684" s="2" t="s">
        <v>75</v>
      </c>
      <c r="U3684" s="4">
        <f>0.001</f>
        <v>0.001</v>
      </c>
      <c r="V3684" s="2" t="s">
        <v>186</v>
      </c>
      <c r="W3684" s="2" t="s">
        <v>187</v>
      </c>
      <c r="X3684" s="2" t="s">
        <v>64</v>
      </c>
      <c r="Y3684" s="2" t="s">
        <v>65</v>
      </c>
      <c r="Z3684" s="2">
        <v>0</v>
      </c>
      <c r="AA3684" s="2"/>
      <c r="AB3684" s="2"/>
      <c r="AC3684" s="4">
        <f>P3684*U3684/1000000</f>
        <v>0.20682520000000001</v>
      </c>
      <c r="AD3684" s="4">
        <f>AC3684*(1-Z3684/100)</f>
        <v>0.20682520000000001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4429</v>
      </c>
      <c r="B3685" s="2" t="s">
        <v>4427</v>
      </c>
      <c r="C3685" s="2" t="s">
        <v>47</v>
      </c>
      <c r="D3685" s="2" t="s">
        <v>4428</v>
      </c>
      <c r="E3685" s="2" t="s">
        <v>744</v>
      </c>
      <c r="F3685" s="2" t="s">
        <v>50</v>
      </c>
      <c r="G3685" s="2" t="s">
        <v>179</v>
      </c>
      <c r="H3685" s="2" t="s">
        <v>52</v>
      </c>
      <c r="I3685" s="2" t="s">
        <v>53</v>
      </c>
      <c r="J3685" s="2" t="s">
        <v>180</v>
      </c>
      <c r="K3685" s="2" t="s">
        <v>180</v>
      </c>
      <c r="L3685" s="2" t="s">
        <v>181</v>
      </c>
      <c r="M3685" s="2" t="s">
        <v>73</v>
      </c>
      <c r="N3685" s="3">
        <v>20682.52</v>
      </c>
      <c r="O3685" s="3" t="s">
        <v>182</v>
      </c>
      <c r="P3685" s="4">
        <f>IF(O3685="吨",N3685*1000,IF(O3685="万立方米",N3685*10000,""))</f>
        <v>206825200.0</v>
      </c>
      <c r="Q3685" s="2" t="s">
        <v>183</v>
      </c>
      <c r="R3685" s="2" t="s">
        <v>184</v>
      </c>
      <c r="S3685" s="2" t="s">
        <v>189</v>
      </c>
      <c r="T3685" s="2" t="s">
        <v>75</v>
      </c>
      <c r="U3685" s="4">
        <f>0.35</f>
        <v>0.35</v>
      </c>
      <c r="V3685" s="2" t="s">
        <v>186</v>
      </c>
      <c r="W3685" s="2" t="s">
        <v>190</v>
      </c>
      <c r="X3685" s="2" t="s">
        <v>64</v>
      </c>
      <c r="Y3685" s="2" t="s">
        <v>65</v>
      </c>
      <c r="Z3685" s="2">
        <v>0</v>
      </c>
      <c r="AA3685" s="2"/>
      <c r="AB3685" s="2"/>
      <c r="AC3685" s="4">
        <f>P3685*U3685/1000000</f>
        <v>72.38882</v>
      </c>
      <c r="AD3685" s="4">
        <f>AC3685*(1-Z3685/100)</f>
        <v>72.38882</v>
      </c>
      <c r="AE3685" s="2" t="s">
        <v>66</v>
      </c>
      <c r="AF3685" s="2" t="s">
        <v>67</v>
      </c>
      <c r="AG3685" s="2" t="s">
        <v>68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4430</v>
      </c>
      <c r="B3686" s="2" t="s">
        <v>4427</v>
      </c>
      <c r="C3686" s="2" t="s">
        <v>47</v>
      </c>
      <c r="D3686" s="2" t="s">
        <v>4428</v>
      </c>
      <c r="E3686" s="2" t="s">
        <v>744</v>
      </c>
      <c r="F3686" s="2" t="s">
        <v>50</v>
      </c>
      <c r="G3686" s="2" t="s">
        <v>179</v>
      </c>
      <c r="H3686" s="2" t="s">
        <v>52</v>
      </c>
      <c r="I3686" s="2" t="s">
        <v>53</v>
      </c>
      <c r="J3686" s="2" t="s">
        <v>180</v>
      </c>
      <c r="K3686" s="2" t="s">
        <v>180</v>
      </c>
      <c r="L3686" s="2" t="s">
        <v>181</v>
      </c>
      <c r="M3686" s="2" t="s">
        <v>78</v>
      </c>
      <c r="N3686" s="3">
        <v>20682.52</v>
      </c>
      <c r="O3686" s="3" t="s">
        <v>182</v>
      </c>
      <c r="P3686" s="4">
        <f>IF(O3686="吨",N3686*1000,IF(O3686="万立方米",N3686*10000,""))</f>
        <v>206825200.0</v>
      </c>
      <c r="Q3686" s="2" t="s">
        <v>183</v>
      </c>
      <c r="R3686" s="2" t="s">
        <v>184</v>
      </c>
      <c r="S3686" s="2" t="s">
        <v>192</v>
      </c>
      <c r="T3686" s="2" t="s">
        <v>75</v>
      </c>
      <c r="U3686" s="4">
        <f>1.2</f>
        <v>1.2</v>
      </c>
      <c r="V3686" s="2" t="s">
        <v>186</v>
      </c>
      <c r="W3686" s="2" t="s">
        <v>193</v>
      </c>
      <c r="X3686" s="2" t="s">
        <v>64</v>
      </c>
      <c r="Y3686" s="2" t="s">
        <v>65</v>
      </c>
      <c r="Z3686" s="2">
        <v>0</v>
      </c>
      <c r="AA3686" s="2"/>
      <c r="AB3686" s="2"/>
      <c r="AC3686" s="4">
        <f>P3686*U3686/1000000</f>
        <v>248.19024</v>
      </c>
      <c r="AD3686" s="4">
        <f>AC3686*(1-Z3686/100)</f>
        <v>248.19024</v>
      </c>
      <c r="AE3686" s="2" t="s">
        <v>66</v>
      </c>
      <c r="AF3686" s="2" t="s">
        <v>67</v>
      </c>
      <c r="AG3686" s="2" t="s">
        <v>68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4431</v>
      </c>
      <c r="B3687" s="2" t="s">
        <v>4427</v>
      </c>
      <c r="C3687" s="2" t="s">
        <v>47</v>
      </c>
      <c r="D3687" s="2" t="s">
        <v>4428</v>
      </c>
      <c r="E3687" s="2" t="s">
        <v>744</v>
      </c>
      <c r="F3687" s="2" t="s">
        <v>50</v>
      </c>
      <c r="G3687" s="2" t="s">
        <v>179</v>
      </c>
      <c r="H3687" s="2" t="s">
        <v>52</v>
      </c>
      <c r="I3687" s="2" t="s">
        <v>53</v>
      </c>
      <c r="J3687" s="2" t="s">
        <v>180</v>
      </c>
      <c r="K3687" s="2" t="s">
        <v>180</v>
      </c>
      <c r="L3687" s="2" t="s">
        <v>181</v>
      </c>
      <c r="M3687" s="2" t="s">
        <v>82</v>
      </c>
      <c r="N3687" s="3">
        <v>20682.52</v>
      </c>
      <c r="O3687" s="3" t="s">
        <v>182</v>
      </c>
      <c r="P3687" s="4">
        <f>IF(O3687="吨",N3687*1000,IF(O3687="万立方米",N3687*10000,""))</f>
        <v>206825200.0</v>
      </c>
      <c r="Q3687" s="2" t="s">
        <v>183</v>
      </c>
      <c r="R3687" s="2" t="s">
        <v>184</v>
      </c>
      <c r="S3687" s="2" t="s">
        <v>195</v>
      </c>
      <c r="T3687" s="2" t="s">
        <v>75</v>
      </c>
      <c r="U3687" s="4">
        <f>0.002</f>
        <v>0.002</v>
      </c>
      <c r="V3687" s="2" t="s">
        <v>186</v>
      </c>
      <c r="W3687" s="2" t="s">
        <v>196</v>
      </c>
      <c r="X3687" s="2" t="s">
        <v>64</v>
      </c>
      <c r="Y3687" s="2" t="s">
        <v>65</v>
      </c>
      <c r="Z3687" s="2">
        <v>0</v>
      </c>
      <c r="AA3687" s="2"/>
      <c r="AB3687" s="2"/>
      <c r="AC3687" s="4">
        <f>P3687*U3687/1000000</f>
        <v>0.41365040000000003</v>
      </c>
      <c r="AD3687" s="4">
        <f>AC3687*(1-Z3687/100)</f>
        <v>0.41365040000000003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4432</v>
      </c>
      <c r="B3688" s="2" t="s">
        <v>4427</v>
      </c>
      <c r="C3688" s="2" t="s">
        <v>47</v>
      </c>
      <c r="D3688" s="2" t="s">
        <v>4428</v>
      </c>
      <c r="E3688" s="2" t="s">
        <v>744</v>
      </c>
      <c r="F3688" s="2" t="s">
        <v>50</v>
      </c>
      <c r="G3688" s="2" t="s">
        <v>179</v>
      </c>
      <c r="H3688" s="2" t="s">
        <v>52</v>
      </c>
      <c r="I3688" s="2" t="s">
        <v>53</v>
      </c>
      <c r="J3688" s="2" t="s">
        <v>180</v>
      </c>
      <c r="K3688" s="2" t="s">
        <v>180</v>
      </c>
      <c r="L3688" s="2" t="s">
        <v>181</v>
      </c>
      <c r="M3688" s="2" t="s">
        <v>86</v>
      </c>
      <c r="N3688" s="3">
        <v>20682.52</v>
      </c>
      <c r="O3688" s="3" t="s">
        <v>182</v>
      </c>
      <c r="P3688" s="4">
        <f>IF(O3688="吨",N3688*1000,IF(O3688="万立方米",N3688*10000,""))</f>
        <v>206825200.0</v>
      </c>
      <c r="Q3688" s="2" t="s">
        <v>183</v>
      </c>
      <c r="R3688" s="2" t="s">
        <v>184</v>
      </c>
      <c r="S3688" s="2" t="s">
        <v>198</v>
      </c>
      <c r="T3688" s="2" t="s">
        <v>75</v>
      </c>
      <c r="U3688" s="4">
        <f>0.01</f>
        <v>0.01</v>
      </c>
      <c r="V3688" s="2" t="s">
        <v>186</v>
      </c>
      <c r="W3688" s="2" t="s">
        <v>199</v>
      </c>
      <c r="X3688" s="2" t="s">
        <v>64</v>
      </c>
      <c r="Y3688" s="2" t="s">
        <v>65</v>
      </c>
      <c r="Z3688" s="2">
        <v>0</v>
      </c>
      <c r="AA3688" s="2"/>
      <c r="AB3688" s="2"/>
      <c r="AC3688" s="4">
        <f>P3688*U3688/1000000</f>
        <v>2.068252</v>
      </c>
      <c r="AD3688" s="4">
        <f>AC3689*(1-AA3688/100)+(AC3688-AC3689)*(1-AB3688/100)</f>
        <v>2.068252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4433</v>
      </c>
      <c r="B3689" s="2" t="s">
        <v>4427</v>
      </c>
      <c r="C3689" s="2" t="s">
        <v>47</v>
      </c>
      <c r="D3689" s="2" t="s">
        <v>4428</v>
      </c>
      <c r="E3689" s="2" t="s">
        <v>744</v>
      </c>
      <c r="F3689" s="2" t="s">
        <v>50</v>
      </c>
      <c r="G3689" s="2" t="s">
        <v>179</v>
      </c>
      <c r="H3689" s="2" t="s">
        <v>52</v>
      </c>
      <c r="I3689" s="2" t="s">
        <v>53</v>
      </c>
      <c r="J3689" s="2" t="s">
        <v>180</v>
      </c>
      <c r="K3689" s="2" t="s">
        <v>180</v>
      </c>
      <c r="L3689" s="2" t="s">
        <v>181</v>
      </c>
      <c r="M3689" s="2" t="s">
        <v>91</v>
      </c>
      <c r="N3689" s="3">
        <v>20682.52</v>
      </c>
      <c r="O3689" s="3" t="s">
        <v>182</v>
      </c>
      <c r="P3689" s="4">
        <f>IF(O3689="吨",N3689*1000,IF(O3689="万立方米",N3689*10000,""))</f>
        <v>206825200.0</v>
      </c>
      <c r="Q3689" s="2" t="s">
        <v>183</v>
      </c>
      <c r="R3689" s="2" t="s">
        <v>184</v>
      </c>
      <c r="S3689" s="2" t="s">
        <v>201</v>
      </c>
      <c r="T3689" s="2" t="s">
        <v>75</v>
      </c>
      <c r="U3689" s="4">
        <f>0.005</f>
        <v>0.005</v>
      </c>
      <c r="V3689" s="2" t="s">
        <v>186</v>
      </c>
      <c r="W3689" s="2" t="s">
        <v>202</v>
      </c>
      <c r="X3689" s="2" t="s">
        <v>64</v>
      </c>
      <c r="Y3689" s="2" t="s">
        <v>65</v>
      </c>
      <c r="Z3689" s="2">
        <v>0</v>
      </c>
      <c r="AA3689" s="2"/>
      <c r="AB3689" s="2"/>
      <c r="AC3689" s="4">
        <f>P3689*U3689/1000000</f>
        <v>1.034126</v>
      </c>
      <c r="AD3689" s="4">
        <f>AC3689*(1-Z3689/100)</f>
        <v>1.034126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4434</v>
      </c>
      <c r="B3690" s="2" t="s">
        <v>4427</v>
      </c>
      <c r="C3690" s="2" t="s">
        <v>47</v>
      </c>
      <c r="D3690" s="2" t="s">
        <v>4428</v>
      </c>
      <c r="E3690" s="2" t="s">
        <v>744</v>
      </c>
      <c r="F3690" s="2" t="s">
        <v>50</v>
      </c>
      <c r="G3690" s="2" t="s">
        <v>179</v>
      </c>
      <c r="H3690" s="2" t="s">
        <v>52</v>
      </c>
      <c r="I3690" s="2" t="s">
        <v>53</v>
      </c>
      <c r="J3690" s="2" t="s">
        <v>180</v>
      </c>
      <c r="K3690" s="2" t="s">
        <v>180</v>
      </c>
      <c r="L3690" s="2" t="s">
        <v>181</v>
      </c>
      <c r="M3690" s="2" t="s">
        <v>95</v>
      </c>
      <c r="N3690" s="3">
        <v>20682.52</v>
      </c>
      <c r="O3690" s="3" t="s">
        <v>182</v>
      </c>
      <c r="P3690" s="4">
        <f>IF(O3690="吨",N3690*1000,IF(O3690="万立方米",N3690*10000,""))</f>
        <v>206825200.0</v>
      </c>
      <c r="Q3690" s="2" t="s">
        <v>183</v>
      </c>
      <c r="R3690" s="2" t="s">
        <v>184</v>
      </c>
      <c r="S3690" s="2" t="s">
        <v>204</v>
      </c>
      <c r="T3690" s="2" t="s">
        <v>75</v>
      </c>
      <c r="U3690" s="4">
        <f>0.005</f>
        <v>0.005</v>
      </c>
      <c r="V3690" s="2" t="s">
        <v>186</v>
      </c>
      <c r="W3690" s="2" t="s">
        <v>205</v>
      </c>
      <c r="X3690" s="2" t="s">
        <v>64</v>
      </c>
      <c r="Y3690" s="2" t="s">
        <v>65</v>
      </c>
      <c r="Z3690" s="2">
        <v>0</v>
      </c>
      <c r="AA3690" s="2"/>
      <c r="AB3690" s="2"/>
      <c r="AC3690" s="4">
        <f>P3690*U3690/1000000</f>
        <v>1.034126</v>
      </c>
      <c r="AD3690" s="4">
        <f>AC3690*(1-Z3690/100)</f>
        <v>1.034126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4435</v>
      </c>
      <c r="B3691" s="2" t="s">
        <v>4427</v>
      </c>
      <c r="C3691" s="2" t="s">
        <v>47</v>
      </c>
      <c r="D3691" s="2" t="s">
        <v>4428</v>
      </c>
      <c r="E3691" s="2" t="s">
        <v>744</v>
      </c>
      <c r="F3691" s="2" t="s">
        <v>50</v>
      </c>
      <c r="G3691" s="2" t="s">
        <v>179</v>
      </c>
      <c r="H3691" s="2" t="s">
        <v>52</v>
      </c>
      <c r="I3691" s="2" t="s">
        <v>53</v>
      </c>
      <c r="J3691" s="2" t="s">
        <v>180</v>
      </c>
      <c r="K3691" s="2" t="s">
        <v>180</v>
      </c>
      <c r="L3691" s="2" t="s">
        <v>181</v>
      </c>
      <c r="M3691" s="2" t="s">
        <v>100</v>
      </c>
      <c r="N3691" s="3">
        <v>20682.52</v>
      </c>
      <c r="O3691" s="3" t="s">
        <v>182</v>
      </c>
      <c r="P3691" s="4">
        <f>IF(O3691="吨",N3691*1000,IF(O3691="万立方米",N3691*10000,""))</f>
        <v>206825200.0</v>
      </c>
      <c r="Q3691" s="2" t="s">
        <v>183</v>
      </c>
      <c r="R3691" s="2" t="s">
        <v>184</v>
      </c>
      <c r="S3691" s="2" t="s">
        <v>207</v>
      </c>
      <c r="T3691" s="2" t="s">
        <v>75</v>
      </c>
      <c r="U3691" s="4">
        <f>0.02</f>
        <v>0.02</v>
      </c>
      <c r="V3691" s="2" t="s">
        <v>186</v>
      </c>
      <c r="W3691" s="2" t="s">
        <v>208</v>
      </c>
      <c r="X3691" s="2" t="s">
        <v>64</v>
      </c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68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4436</v>
      </c>
      <c r="B3692" s="2" t="s">
        <v>4427</v>
      </c>
      <c r="C3692" s="2" t="s">
        <v>47</v>
      </c>
      <c r="D3692" s="2" t="s">
        <v>4428</v>
      </c>
      <c r="E3692" s="2" t="s">
        <v>744</v>
      </c>
      <c r="F3692" s="2" t="s">
        <v>50</v>
      </c>
      <c r="G3692" s="2" t="s">
        <v>179</v>
      </c>
      <c r="H3692" s="2" t="s">
        <v>52</v>
      </c>
      <c r="I3692" s="2"/>
      <c r="J3692" s="2"/>
      <c r="K3692" s="2"/>
      <c r="L3692" s="2"/>
      <c r="M3692" s="2" t="s">
        <v>104</v>
      </c>
      <c r="N3692" s="3"/>
      <c r="O3692" s="3"/>
      <c r="P3692" s="4">
        <v>0.0</v>
      </c>
      <c r="Q3692" s="2" t="s">
        <v>105</v>
      </c>
      <c r="R3692" s="2" t="s">
        <v>106</v>
      </c>
      <c r="S3692" s="2" t="s">
        <v>107</v>
      </c>
      <c r="T3692" s="2" t="s">
        <v>108</v>
      </c>
      <c r="U3692" s="4">
        <f>0.0</f>
        <v>0.0</v>
      </c>
      <c r="V3692" s="2" t="s">
        <v>109</v>
      </c>
      <c r="W3692" s="2" t="s">
        <v>110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111</v>
      </c>
      <c r="AH3692" s="2" t="s">
        <v>69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4437</v>
      </c>
      <c r="B3693" s="2" t="s">
        <v>4438</v>
      </c>
      <c r="C3693" s="2" t="s">
        <v>47</v>
      </c>
      <c r="D3693" s="2" t="s">
        <v>1134</v>
      </c>
      <c r="E3693" s="2" t="s">
        <v>227</v>
      </c>
      <c r="F3693" s="2" t="s">
        <v>228</v>
      </c>
      <c r="G3693" s="2" t="s">
        <v>117</v>
      </c>
      <c r="H3693" s="2" t="s">
        <v>229</v>
      </c>
      <c r="I3693" s="2" t="s">
        <v>53</v>
      </c>
      <c r="J3693" s="2" t="s">
        <v>533</v>
      </c>
      <c r="K3693" s="2" t="s">
        <v>533</v>
      </c>
      <c r="L3693" s="2" t="s">
        <v>119</v>
      </c>
      <c r="M3693" s="2" t="s">
        <v>56</v>
      </c>
      <c r="N3693" s="3">
        <v>2606.9</v>
      </c>
      <c r="O3693" s="3" t="s">
        <v>120</v>
      </c>
      <c r="P3693" s="2"/>
      <c r="Q3693" s="2"/>
      <c r="R3693" s="2" t="s">
        <v>121</v>
      </c>
      <c r="S3693" s="2"/>
      <c r="T3693" s="2" t="s">
        <v>108</v>
      </c>
      <c r="U3693" s="2"/>
      <c r="V3693" s="2"/>
      <c r="W3693" s="2" t="s">
        <v>122</v>
      </c>
      <c r="X3693" s="2" t="s">
        <v>64</v>
      </c>
      <c r="Y3693" s="2" t="s">
        <v>65</v>
      </c>
      <c r="Z3693" s="2">
        <v>0</v>
      </c>
      <c r="AA3693" s="2"/>
      <c r="AB3693" s="2"/>
      <c r="AC3693" s="2"/>
      <c r="AD3693" s="2"/>
      <c r="AE3693" s="2" t="s">
        <v>123</v>
      </c>
      <c r="AF3693" s="2" t="s">
        <v>124</v>
      </c>
      <c r="AG3693" s="2" t="s">
        <v>125</v>
      </c>
      <c r="AH3693" s="2" t="s">
        <v>69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4439</v>
      </c>
      <c r="B3694" s="2" t="s">
        <v>4438</v>
      </c>
      <c r="C3694" s="2" t="s">
        <v>47</v>
      </c>
      <c r="D3694" s="2" t="s">
        <v>1134</v>
      </c>
      <c r="E3694" s="2" t="s">
        <v>227</v>
      </c>
      <c r="F3694" s="2" t="s">
        <v>228</v>
      </c>
      <c r="G3694" s="2" t="s">
        <v>117</v>
      </c>
      <c r="H3694" s="2" t="s">
        <v>229</v>
      </c>
      <c r="I3694" s="2" t="s">
        <v>53</v>
      </c>
      <c r="J3694" s="2" t="s">
        <v>533</v>
      </c>
      <c r="K3694" s="2" t="s">
        <v>533</v>
      </c>
      <c r="L3694" s="2" t="s">
        <v>119</v>
      </c>
      <c r="M3694" s="2" t="s">
        <v>73</v>
      </c>
      <c r="N3694" s="3">
        <v>2606.9</v>
      </c>
      <c r="O3694" s="3" t="s">
        <v>120</v>
      </c>
      <c r="P3694" s="2"/>
      <c r="Q3694" s="2"/>
      <c r="R3694" s="2" t="s">
        <v>121</v>
      </c>
      <c r="S3694" s="2"/>
      <c r="T3694" s="2" t="s">
        <v>108</v>
      </c>
      <c r="U3694" s="2"/>
      <c r="V3694" s="2"/>
      <c r="W3694" s="2" t="s">
        <v>122</v>
      </c>
      <c r="X3694" s="2" t="s">
        <v>64</v>
      </c>
      <c r="Y3694" s="2" t="s">
        <v>65</v>
      </c>
      <c r="Z3694" s="2">
        <v>0</v>
      </c>
      <c r="AA3694" s="2"/>
      <c r="AB3694" s="2"/>
      <c r="AC3694" s="2"/>
      <c r="AD3694" s="2"/>
      <c r="AE3694" s="2" t="s">
        <v>123</v>
      </c>
      <c r="AF3694" s="2" t="s">
        <v>124</v>
      </c>
      <c r="AG3694" s="2" t="s">
        <v>125</v>
      </c>
      <c r="AH3694" s="2" t="s">
        <v>69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4440</v>
      </c>
      <c r="B3695" s="2" t="s">
        <v>4438</v>
      </c>
      <c r="C3695" s="2" t="s">
        <v>47</v>
      </c>
      <c r="D3695" s="2" t="s">
        <v>1134</v>
      </c>
      <c r="E3695" s="2" t="s">
        <v>227</v>
      </c>
      <c r="F3695" s="2" t="s">
        <v>228</v>
      </c>
      <c r="G3695" s="2" t="s">
        <v>117</v>
      </c>
      <c r="H3695" s="2" t="s">
        <v>229</v>
      </c>
      <c r="I3695" s="2" t="s">
        <v>53</v>
      </c>
      <c r="J3695" s="2" t="s">
        <v>533</v>
      </c>
      <c r="K3695" s="2" t="s">
        <v>533</v>
      </c>
      <c r="L3695" s="2" t="s">
        <v>119</v>
      </c>
      <c r="M3695" s="2" t="s">
        <v>78</v>
      </c>
      <c r="N3695" s="3">
        <v>2606.9</v>
      </c>
      <c r="O3695" s="3" t="s">
        <v>120</v>
      </c>
      <c r="P3695" s="2"/>
      <c r="Q3695" s="2"/>
      <c r="R3695" s="2" t="s">
        <v>121</v>
      </c>
      <c r="S3695" s="2"/>
      <c r="T3695" s="2" t="s">
        <v>108</v>
      </c>
      <c r="U3695" s="2"/>
      <c r="V3695" s="2"/>
      <c r="W3695" s="2" t="s">
        <v>122</v>
      </c>
      <c r="X3695" s="2" t="s">
        <v>64</v>
      </c>
      <c r="Y3695" s="2" t="s">
        <v>65</v>
      </c>
      <c r="Z3695" s="2">
        <v>0</v>
      </c>
      <c r="AA3695" s="2"/>
      <c r="AB3695" s="2"/>
      <c r="AC3695" s="2"/>
      <c r="AD3695" s="2"/>
      <c r="AE3695" s="2" t="s">
        <v>123</v>
      </c>
      <c r="AF3695" s="2" t="s">
        <v>124</v>
      </c>
      <c r="AG3695" s="2" t="s">
        <v>125</v>
      </c>
      <c r="AH3695" s="2" t="s">
        <v>69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4441</v>
      </c>
      <c r="B3696" s="2" t="s">
        <v>4438</v>
      </c>
      <c r="C3696" s="2" t="s">
        <v>47</v>
      </c>
      <c r="D3696" s="2" t="s">
        <v>1134</v>
      </c>
      <c r="E3696" s="2" t="s">
        <v>227</v>
      </c>
      <c r="F3696" s="2" t="s">
        <v>228</v>
      </c>
      <c r="G3696" s="2" t="s">
        <v>117</v>
      </c>
      <c r="H3696" s="2" t="s">
        <v>229</v>
      </c>
      <c r="I3696" s="2" t="s">
        <v>53</v>
      </c>
      <c r="J3696" s="2" t="s">
        <v>533</v>
      </c>
      <c r="K3696" s="2" t="s">
        <v>533</v>
      </c>
      <c r="L3696" s="2" t="s">
        <v>119</v>
      </c>
      <c r="M3696" s="2" t="s">
        <v>82</v>
      </c>
      <c r="N3696" s="3">
        <v>2606.9</v>
      </c>
      <c r="O3696" s="3" t="s">
        <v>120</v>
      </c>
      <c r="P3696" s="2"/>
      <c r="Q3696" s="2"/>
      <c r="R3696" s="2" t="s">
        <v>121</v>
      </c>
      <c r="S3696" s="2"/>
      <c r="T3696" s="2" t="s">
        <v>108</v>
      </c>
      <c r="U3696" s="2"/>
      <c r="V3696" s="2"/>
      <c r="W3696" s="2" t="s">
        <v>122</v>
      </c>
      <c r="X3696" s="2" t="s">
        <v>64</v>
      </c>
      <c r="Y3696" s="2" t="s">
        <v>65</v>
      </c>
      <c r="Z3696" s="2">
        <v>0</v>
      </c>
      <c r="AA3696" s="2"/>
      <c r="AB3696" s="2"/>
      <c r="AC3696" s="2"/>
      <c r="AD3696" s="2"/>
      <c r="AE3696" s="2" t="s">
        <v>123</v>
      </c>
      <c r="AF3696" s="2" t="s">
        <v>124</v>
      </c>
      <c r="AG3696" s="2" t="s">
        <v>125</v>
      </c>
      <c r="AH3696" s="2" t="s">
        <v>69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4442</v>
      </c>
      <c r="B3697" s="2" t="s">
        <v>4438</v>
      </c>
      <c r="C3697" s="2" t="s">
        <v>47</v>
      </c>
      <c r="D3697" s="2" t="s">
        <v>1134</v>
      </c>
      <c r="E3697" s="2" t="s">
        <v>227</v>
      </c>
      <c r="F3697" s="2" t="s">
        <v>228</v>
      </c>
      <c r="G3697" s="2" t="s">
        <v>117</v>
      </c>
      <c r="H3697" s="2" t="s">
        <v>229</v>
      </c>
      <c r="I3697" s="2" t="s">
        <v>53</v>
      </c>
      <c r="J3697" s="2" t="s">
        <v>533</v>
      </c>
      <c r="K3697" s="2" t="s">
        <v>533</v>
      </c>
      <c r="L3697" s="2" t="s">
        <v>119</v>
      </c>
      <c r="M3697" s="2" t="s">
        <v>86</v>
      </c>
      <c r="N3697" s="3">
        <v>2606.9</v>
      </c>
      <c r="O3697" s="3" t="s">
        <v>120</v>
      </c>
      <c r="P3697" s="2"/>
      <c r="Q3697" s="2"/>
      <c r="R3697" s="2" t="s">
        <v>121</v>
      </c>
      <c r="S3697" s="2"/>
      <c r="T3697" s="2" t="s">
        <v>108</v>
      </c>
      <c r="U3697" s="2"/>
      <c r="V3697" s="2"/>
      <c r="W3697" s="2" t="s">
        <v>122</v>
      </c>
      <c r="X3697" s="2" t="s">
        <v>64</v>
      </c>
      <c r="Y3697" s="2" t="s">
        <v>65</v>
      </c>
      <c r="Z3697" s="2">
        <v>0</v>
      </c>
      <c r="AA3697" s="2"/>
      <c r="AB3697" s="2"/>
      <c r="AC3697" s="2"/>
      <c r="AD3697" s="2"/>
      <c r="AE3697" s="2" t="s">
        <v>123</v>
      </c>
      <c r="AF3697" s="2" t="s">
        <v>124</v>
      </c>
      <c r="AG3697" s="2" t="s">
        <v>125</v>
      </c>
      <c r="AH3697" s="2" t="s">
        <v>69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4443</v>
      </c>
      <c r="B3698" s="2" t="s">
        <v>4438</v>
      </c>
      <c r="C3698" s="2" t="s">
        <v>47</v>
      </c>
      <c r="D3698" s="2" t="s">
        <v>1134</v>
      </c>
      <c r="E3698" s="2" t="s">
        <v>227</v>
      </c>
      <c r="F3698" s="2" t="s">
        <v>228</v>
      </c>
      <c r="G3698" s="2" t="s">
        <v>117</v>
      </c>
      <c r="H3698" s="2" t="s">
        <v>229</v>
      </c>
      <c r="I3698" s="2" t="s">
        <v>53</v>
      </c>
      <c r="J3698" s="2" t="s">
        <v>533</v>
      </c>
      <c r="K3698" s="2" t="s">
        <v>533</v>
      </c>
      <c r="L3698" s="2" t="s">
        <v>119</v>
      </c>
      <c r="M3698" s="2" t="s">
        <v>91</v>
      </c>
      <c r="N3698" s="3">
        <v>2606.9</v>
      </c>
      <c r="O3698" s="3" t="s">
        <v>120</v>
      </c>
      <c r="P3698" s="2"/>
      <c r="Q3698" s="2"/>
      <c r="R3698" s="2" t="s">
        <v>121</v>
      </c>
      <c r="S3698" s="2"/>
      <c r="T3698" s="2" t="s">
        <v>108</v>
      </c>
      <c r="U3698" s="2"/>
      <c r="V3698" s="2"/>
      <c r="W3698" s="2" t="s">
        <v>122</v>
      </c>
      <c r="X3698" s="2" t="s">
        <v>64</v>
      </c>
      <c r="Y3698" s="2" t="s">
        <v>65</v>
      </c>
      <c r="Z3698" s="2">
        <v>0</v>
      </c>
      <c r="AA3698" s="2"/>
      <c r="AB3698" s="2"/>
      <c r="AC3698" s="2"/>
      <c r="AD3698" s="2"/>
      <c r="AE3698" s="2" t="s">
        <v>123</v>
      </c>
      <c r="AF3698" s="2" t="s">
        <v>124</v>
      </c>
      <c r="AG3698" s="2" t="s">
        <v>125</v>
      </c>
      <c r="AH3698" s="2" t="s">
        <v>69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4444</v>
      </c>
      <c r="B3699" s="2" t="s">
        <v>4438</v>
      </c>
      <c r="C3699" s="2" t="s">
        <v>47</v>
      </c>
      <c r="D3699" s="2" t="s">
        <v>1134</v>
      </c>
      <c r="E3699" s="2" t="s">
        <v>227</v>
      </c>
      <c r="F3699" s="2" t="s">
        <v>228</v>
      </c>
      <c r="G3699" s="2" t="s">
        <v>117</v>
      </c>
      <c r="H3699" s="2" t="s">
        <v>229</v>
      </c>
      <c r="I3699" s="2" t="s">
        <v>53</v>
      </c>
      <c r="J3699" s="2" t="s">
        <v>533</v>
      </c>
      <c r="K3699" s="2" t="s">
        <v>533</v>
      </c>
      <c r="L3699" s="2" t="s">
        <v>119</v>
      </c>
      <c r="M3699" s="2" t="s">
        <v>95</v>
      </c>
      <c r="N3699" s="3">
        <v>2606.9</v>
      </c>
      <c r="O3699" s="3" t="s">
        <v>120</v>
      </c>
      <c r="P3699" s="2"/>
      <c r="Q3699" s="2"/>
      <c r="R3699" s="2" t="s">
        <v>121</v>
      </c>
      <c r="S3699" s="2"/>
      <c r="T3699" s="2" t="s">
        <v>108</v>
      </c>
      <c r="U3699" s="2"/>
      <c r="V3699" s="2"/>
      <c r="W3699" s="2" t="s">
        <v>122</v>
      </c>
      <c r="X3699" s="2" t="s">
        <v>64</v>
      </c>
      <c r="Y3699" s="2" t="s">
        <v>65</v>
      </c>
      <c r="Z3699" s="2">
        <v>0</v>
      </c>
      <c r="AA3699" s="2"/>
      <c r="AB3699" s="2"/>
      <c r="AC3699" s="2"/>
      <c r="AD3699" s="2"/>
      <c r="AE3699" s="2" t="s">
        <v>123</v>
      </c>
      <c r="AF3699" s="2" t="s">
        <v>124</v>
      </c>
      <c r="AG3699" s="2" t="s">
        <v>125</v>
      </c>
      <c r="AH3699" s="2" t="s">
        <v>69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4445</v>
      </c>
      <c r="B3700" s="2" t="s">
        <v>4438</v>
      </c>
      <c r="C3700" s="2" t="s">
        <v>47</v>
      </c>
      <c r="D3700" s="2" t="s">
        <v>1134</v>
      </c>
      <c r="E3700" s="2" t="s">
        <v>227</v>
      </c>
      <c r="F3700" s="2" t="s">
        <v>228</v>
      </c>
      <c r="G3700" s="2" t="s">
        <v>117</v>
      </c>
      <c r="H3700" s="2" t="s">
        <v>229</v>
      </c>
      <c r="I3700" s="2" t="s">
        <v>53</v>
      </c>
      <c r="J3700" s="2" t="s">
        <v>533</v>
      </c>
      <c r="K3700" s="2" t="s">
        <v>533</v>
      </c>
      <c r="L3700" s="2" t="s">
        <v>119</v>
      </c>
      <c r="M3700" s="2" t="s">
        <v>100</v>
      </c>
      <c r="N3700" s="3">
        <v>2606.9</v>
      </c>
      <c r="O3700" s="3" t="s">
        <v>120</v>
      </c>
      <c r="P3700" s="2"/>
      <c r="Q3700" s="2"/>
      <c r="R3700" s="2" t="s">
        <v>121</v>
      </c>
      <c r="S3700" s="2"/>
      <c r="T3700" s="2" t="s">
        <v>108</v>
      </c>
      <c r="U3700" s="2"/>
      <c r="V3700" s="2"/>
      <c r="W3700" s="2" t="s">
        <v>122</v>
      </c>
      <c r="X3700" s="2" t="s">
        <v>64</v>
      </c>
      <c r="Y3700" s="2" t="s">
        <v>65</v>
      </c>
      <c r="Z3700" s="2">
        <v>0</v>
      </c>
      <c r="AA3700" s="2"/>
      <c r="AB3700" s="2"/>
      <c r="AC3700" s="2"/>
      <c r="AD3700" s="2"/>
      <c r="AE3700" s="2" t="s">
        <v>123</v>
      </c>
      <c r="AF3700" s="2" t="s">
        <v>124</v>
      </c>
      <c r="AG3700" s="2" t="s">
        <v>125</v>
      </c>
      <c r="AH3700" s="2" t="s">
        <v>69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4446</v>
      </c>
      <c r="B3701" s="2" t="s">
        <v>4438</v>
      </c>
      <c r="C3701" s="2" t="s">
        <v>47</v>
      </c>
      <c r="D3701" s="2" t="s">
        <v>1134</v>
      </c>
      <c r="E3701" s="2" t="s">
        <v>227</v>
      </c>
      <c r="F3701" s="2" t="s">
        <v>228</v>
      </c>
      <c r="G3701" s="2" t="s">
        <v>117</v>
      </c>
      <c r="H3701" s="2" t="s">
        <v>229</v>
      </c>
      <c r="I3701" s="2"/>
      <c r="J3701" s="2"/>
      <c r="K3701" s="2"/>
      <c r="L3701" s="2"/>
      <c r="M3701" s="2" t="s">
        <v>104</v>
      </c>
      <c r="N3701" s="3"/>
      <c r="O3701" s="3"/>
      <c r="P3701" s="4">
        <v>0.0</v>
      </c>
      <c r="Q3701" s="2" t="s">
        <v>105</v>
      </c>
      <c r="R3701" s="2" t="s">
        <v>106</v>
      </c>
      <c r="S3701" s="2" t="s">
        <v>107</v>
      </c>
      <c r="T3701" s="2" t="s">
        <v>108</v>
      </c>
      <c r="U3701" s="4">
        <f>0.0</f>
        <v>0.0</v>
      </c>
      <c r="V3701" s="2" t="s">
        <v>109</v>
      </c>
      <c r="W3701" s="2" t="s">
        <v>110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134</v>
      </c>
      <c r="AH3701" s="2" t="s">
        <v>69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4447</v>
      </c>
      <c r="B3702" s="2" t="s">
        <v>4448</v>
      </c>
      <c r="C3702" s="2" t="s">
        <v>47</v>
      </c>
      <c r="D3702" s="2" t="s">
        <v>376</v>
      </c>
      <c r="E3702" s="2" t="s">
        <v>377</v>
      </c>
      <c r="F3702" s="2" t="s">
        <v>178</v>
      </c>
      <c r="G3702" s="2" t="s">
        <v>181</v>
      </c>
      <c r="H3702" s="2" t="s">
        <v>243</v>
      </c>
      <c r="I3702" s="2" t="s">
        <v>53</v>
      </c>
      <c r="J3702" s="2" t="s">
        <v>180</v>
      </c>
      <c r="K3702" s="2" t="s">
        <v>180</v>
      </c>
      <c r="L3702" s="2" t="s">
        <v>181</v>
      </c>
      <c r="M3702" s="2" t="s">
        <v>56</v>
      </c>
      <c r="N3702" s="3">
        <v>16.473</v>
      </c>
      <c r="O3702" s="3" t="s">
        <v>182</v>
      </c>
      <c r="P3702" s="4">
        <f>IF(O3702="吨",N3702*1000,IF(O3702="万立方米",N3702*10000,""))</f>
        <v>164730.0</v>
      </c>
      <c r="Q3702" s="2" t="s">
        <v>183</v>
      </c>
      <c r="R3702" s="2" t="s">
        <v>184</v>
      </c>
      <c r="S3702" s="2" t="s">
        <v>185</v>
      </c>
      <c r="T3702" s="2" t="s">
        <v>75</v>
      </c>
      <c r="U3702" s="4">
        <f>0.001</f>
        <v>0.001</v>
      </c>
      <c r="V3702" s="2" t="s">
        <v>186</v>
      </c>
      <c r="W3702" s="2" t="s">
        <v>187</v>
      </c>
      <c r="X3702" s="2" t="s">
        <v>64</v>
      </c>
      <c r="Y3702" s="2" t="s">
        <v>65</v>
      </c>
      <c r="Z3702" s="2">
        <v>0</v>
      </c>
      <c r="AA3702" s="2"/>
      <c r="AB3702" s="2"/>
      <c r="AC3702" s="4">
        <f>P3702*U3702/1000000</f>
        <v>0.00016472999999999998</v>
      </c>
      <c r="AD3702" s="4">
        <f>AC3702*(1-Z3702/100)</f>
        <v>0.00016472999999999998</v>
      </c>
      <c r="AE3702" s="2" t="s">
        <v>66</v>
      </c>
      <c r="AF3702" s="2" t="s">
        <v>67</v>
      </c>
      <c r="AG3702" s="2"/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4449</v>
      </c>
      <c r="B3703" s="2" t="s">
        <v>4448</v>
      </c>
      <c r="C3703" s="2" t="s">
        <v>47</v>
      </c>
      <c r="D3703" s="2" t="s">
        <v>376</v>
      </c>
      <c r="E3703" s="2" t="s">
        <v>377</v>
      </c>
      <c r="F3703" s="2" t="s">
        <v>178</v>
      </c>
      <c r="G3703" s="2" t="s">
        <v>181</v>
      </c>
      <c r="H3703" s="2" t="s">
        <v>243</v>
      </c>
      <c r="I3703" s="2" t="s">
        <v>53</v>
      </c>
      <c r="J3703" s="2" t="s">
        <v>180</v>
      </c>
      <c r="K3703" s="2" t="s">
        <v>180</v>
      </c>
      <c r="L3703" s="2" t="s">
        <v>181</v>
      </c>
      <c r="M3703" s="2" t="s">
        <v>73</v>
      </c>
      <c r="N3703" s="3">
        <v>16.473</v>
      </c>
      <c r="O3703" s="3" t="s">
        <v>182</v>
      </c>
      <c r="P3703" s="4">
        <f>IF(O3703="吨",N3703*1000,IF(O3703="万立方米",N3703*10000,""))</f>
        <v>164730.0</v>
      </c>
      <c r="Q3703" s="2" t="s">
        <v>183</v>
      </c>
      <c r="R3703" s="2" t="s">
        <v>184</v>
      </c>
      <c r="S3703" s="2" t="s">
        <v>189</v>
      </c>
      <c r="T3703" s="2" t="s">
        <v>75</v>
      </c>
      <c r="U3703" s="4">
        <f>0.35</f>
        <v>0.35</v>
      </c>
      <c r="V3703" s="2" t="s">
        <v>186</v>
      </c>
      <c r="W3703" s="2" t="s">
        <v>190</v>
      </c>
      <c r="X3703" s="2" t="s">
        <v>64</v>
      </c>
      <c r="Y3703" s="2" t="s">
        <v>65</v>
      </c>
      <c r="Z3703" s="2">
        <v>0</v>
      </c>
      <c r="AA3703" s="2"/>
      <c r="AB3703" s="2"/>
      <c r="AC3703" s="4">
        <f>P3703*U3703/1000000</f>
        <v>0.05765549999999999</v>
      </c>
      <c r="AD3703" s="4">
        <f>AC3703*(1-Z3703/100)</f>
        <v>0.05765549999999999</v>
      </c>
      <c r="AE3703" s="2" t="s">
        <v>66</v>
      </c>
      <c r="AF3703" s="2" t="s">
        <v>67</v>
      </c>
      <c r="AG3703" s="2"/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4450</v>
      </c>
      <c r="B3704" s="2" t="s">
        <v>4448</v>
      </c>
      <c r="C3704" s="2" t="s">
        <v>47</v>
      </c>
      <c r="D3704" s="2" t="s">
        <v>376</v>
      </c>
      <c r="E3704" s="2" t="s">
        <v>377</v>
      </c>
      <c r="F3704" s="2" t="s">
        <v>178</v>
      </c>
      <c r="G3704" s="2" t="s">
        <v>181</v>
      </c>
      <c r="H3704" s="2" t="s">
        <v>243</v>
      </c>
      <c r="I3704" s="2" t="s">
        <v>53</v>
      </c>
      <c r="J3704" s="2" t="s">
        <v>180</v>
      </c>
      <c r="K3704" s="2" t="s">
        <v>180</v>
      </c>
      <c r="L3704" s="2" t="s">
        <v>181</v>
      </c>
      <c r="M3704" s="2" t="s">
        <v>78</v>
      </c>
      <c r="N3704" s="3">
        <v>16.473</v>
      </c>
      <c r="O3704" s="3" t="s">
        <v>182</v>
      </c>
      <c r="P3704" s="4">
        <f>IF(O3704="吨",N3704*1000,IF(O3704="万立方米",N3704*10000,""))</f>
        <v>164730.0</v>
      </c>
      <c r="Q3704" s="2" t="s">
        <v>183</v>
      </c>
      <c r="R3704" s="2" t="s">
        <v>184</v>
      </c>
      <c r="S3704" s="2" t="s">
        <v>192</v>
      </c>
      <c r="T3704" s="2" t="s">
        <v>75</v>
      </c>
      <c r="U3704" s="4">
        <f>1.2</f>
        <v>1.2</v>
      </c>
      <c r="V3704" s="2" t="s">
        <v>186</v>
      </c>
      <c r="W3704" s="2" t="s">
        <v>193</v>
      </c>
      <c r="X3704" s="2" t="s">
        <v>64</v>
      </c>
      <c r="Y3704" s="2" t="s">
        <v>65</v>
      </c>
      <c r="Z3704" s="2">
        <v>0</v>
      </c>
      <c r="AA3704" s="2"/>
      <c r="AB3704" s="2"/>
      <c r="AC3704" s="4">
        <f>P3704*U3704/1000000</f>
        <v>0.197676</v>
      </c>
      <c r="AD3704" s="4">
        <f>AC3704*(1-Z3704/100)</f>
        <v>0.197676</v>
      </c>
      <c r="AE3704" s="2" t="s">
        <v>66</v>
      </c>
      <c r="AF3704" s="2" t="s">
        <v>67</v>
      </c>
      <c r="AG3704" s="2"/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4451</v>
      </c>
      <c r="B3705" s="2" t="s">
        <v>4448</v>
      </c>
      <c r="C3705" s="2" t="s">
        <v>47</v>
      </c>
      <c r="D3705" s="2" t="s">
        <v>376</v>
      </c>
      <c r="E3705" s="2" t="s">
        <v>377</v>
      </c>
      <c r="F3705" s="2" t="s">
        <v>178</v>
      </c>
      <c r="G3705" s="2" t="s">
        <v>181</v>
      </c>
      <c r="H3705" s="2" t="s">
        <v>243</v>
      </c>
      <c r="I3705" s="2" t="s">
        <v>53</v>
      </c>
      <c r="J3705" s="2" t="s">
        <v>180</v>
      </c>
      <c r="K3705" s="2" t="s">
        <v>180</v>
      </c>
      <c r="L3705" s="2" t="s">
        <v>181</v>
      </c>
      <c r="M3705" s="2" t="s">
        <v>82</v>
      </c>
      <c r="N3705" s="3">
        <v>16.473</v>
      </c>
      <c r="O3705" s="3" t="s">
        <v>182</v>
      </c>
      <c r="P3705" s="4">
        <f>IF(O3705="吨",N3705*1000,IF(O3705="万立方米",N3705*10000,""))</f>
        <v>164730.0</v>
      </c>
      <c r="Q3705" s="2" t="s">
        <v>183</v>
      </c>
      <c r="R3705" s="2" t="s">
        <v>184</v>
      </c>
      <c r="S3705" s="2" t="s">
        <v>195</v>
      </c>
      <c r="T3705" s="2" t="s">
        <v>75</v>
      </c>
      <c r="U3705" s="4">
        <f>0.002</f>
        <v>0.002</v>
      </c>
      <c r="V3705" s="2" t="s">
        <v>186</v>
      </c>
      <c r="W3705" s="2" t="s">
        <v>196</v>
      </c>
      <c r="X3705" s="2" t="s">
        <v>64</v>
      </c>
      <c r="Y3705" s="2" t="s">
        <v>65</v>
      </c>
      <c r="Z3705" s="2">
        <v>0</v>
      </c>
      <c r="AA3705" s="2"/>
      <c r="AB3705" s="2"/>
      <c r="AC3705" s="4">
        <f>P3705*U3705/1000000</f>
        <v>0.00032945999999999995</v>
      </c>
      <c r="AD3705" s="4">
        <f>AC3705*(1-Z3705/100)</f>
        <v>0.00032945999999999995</v>
      </c>
      <c r="AE3705" s="2" t="s">
        <v>66</v>
      </c>
      <c r="AF3705" s="2" t="s">
        <v>67</v>
      </c>
      <c r="AG3705" s="2"/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4452</v>
      </c>
      <c r="B3706" s="2" t="s">
        <v>4448</v>
      </c>
      <c r="C3706" s="2" t="s">
        <v>47</v>
      </c>
      <c r="D3706" s="2" t="s">
        <v>376</v>
      </c>
      <c r="E3706" s="2" t="s">
        <v>377</v>
      </c>
      <c r="F3706" s="2" t="s">
        <v>178</v>
      </c>
      <c r="G3706" s="2" t="s">
        <v>181</v>
      </c>
      <c r="H3706" s="2" t="s">
        <v>243</v>
      </c>
      <c r="I3706" s="2" t="s">
        <v>53</v>
      </c>
      <c r="J3706" s="2" t="s">
        <v>180</v>
      </c>
      <c r="K3706" s="2" t="s">
        <v>180</v>
      </c>
      <c r="L3706" s="2" t="s">
        <v>181</v>
      </c>
      <c r="M3706" s="2" t="s">
        <v>86</v>
      </c>
      <c r="N3706" s="3">
        <v>16.473</v>
      </c>
      <c r="O3706" s="3" t="s">
        <v>182</v>
      </c>
      <c r="P3706" s="4">
        <f>IF(O3706="吨",N3706*1000,IF(O3706="万立方米",N3706*10000,""))</f>
        <v>164730.0</v>
      </c>
      <c r="Q3706" s="2" t="s">
        <v>183</v>
      </c>
      <c r="R3706" s="2" t="s">
        <v>184</v>
      </c>
      <c r="S3706" s="2" t="s">
        <v>198</v>
      </c>
      <c r="T3706" s="2" t="s">
        <v>75</v>
      </c>
      <c r="U3706" s="4">
        <f>0.01</f>
        <v>0.01</v>
      </c>
      <c r="V3706" s="2" t="s">
        <v>186</v>
      </c>
      <c r="W3706" s="2" t="s">
        <v>199</v>
      </c>
      <c r="X3706" s="2" t="s">
        <v>64</v>
      </c>
      <c r="Y3706" s="2" t="s">
        <v>65</v>
      </c>
      <c r="Z3706" s="2">
        <v>0</v>
      </c>
      <c r="AA3706" s="2"/>
      <c r="AB3706" s="2"/>
      <c r="AC3706" s="4">
        <f>P3706*U3706/1000000</f>
        <v>0.0016473</v>
      </c>
      <c r="AD3706" s="4">
        <f>AC3707*(1-AA3706/100)+(AC3706-AC3707)*(1-AB3706/100)</f>
        <v>0.0016473</v>
      </c>
      <c r="AE3706" s="2" t="s">
        <v>66</v>
      </c>
      <c r="AF3706" s="2" t="s">
        <v>67</v>
      </c>
      <c r="AG3706" s="2"/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4453</v>
      </c>
      <c r="B3707" s="2" t="s">
        <v>4448</v>
      </c>
      <c r="C3707" s="2" t="s">
        <v>47</v>
      </c>
      <c r="D3707" s="2" t="s">
        <v>376</v>
      </c>
      <c r="E3707" s="2" t="s">
        <v>377</v>
      </c>
      <c r="F3707" s="2" t="s">
        <v>178</v>
      </c>
      <c r="G3707" s="2" t="s">
        <v>181</v>
      </c>
      <c r="H3707" s="2" t="s">
        <v>243</v>
      </c>
      <c r="I3707" s="2" t="s">
        <v>53</v>
      </c>
      <c r="J3707" s="2" t="s">
        <v>180</v>
      </c>
      <c r="K3707" s="2" t="s">
        <v>180</v>
      </c>
      <c r="L3707" s="2" t="s">
        <v>181</v>
      </c>
      <c r="M3707" s="2" t="s">
        <v>91</v>
      </c>
      <c r="N3707" s="3">
        <v>16.473</v>
      </c>
      <c r="O3707" s="3" t="s">
        <v>182</v>
      </c>
      <c r="P3707" s="4">
        <f>IF(O3707="吨",N3707*1000,IF(O3707="万立方米",N3707*10000,""))</f>
        <v>164730.0</v>
      </c>
      <c r="Q3707" s="2" t="s">
        <v>183</v>
      </c>
      <c r="R3707" s="2" t="s">
        <v>184</v>
      </c>
      <c r="S3707" s="2" t="s">
        <v>201</v>
      </c>
      <c r="T3707" s="2" t="s">
        <v>75</v>
      </c>
      <c r="U3707" s="4">
        <f>0.005</f>
        <v>0.005</v>
      </c>
      <c r="V3707" s="2" t="s">
        <v>186</v>
      </c>
      <c r="W3707" s="2" t="s">
        <v>202</v>
      </c>
      <c r="X3707" s="2" t="s">
        <v>64</v>
      </c>
      <c r="Y3707" s="2" t="s">
        <v>65</v>
      </c>
      <c r="Z3707" s="2">
        <v>0</v>
      </c>
      <c r="AA3707" s="2"/>
      <c r="AB3707" s="2"/>
      <c r="AC3707" s="4">
        <f>P3707*U3707/1000000</f>
        <v>0.00082365</v>
      </c>
      <c r="AD3707" s="4">
        <f>AC3707*(1-Z3707/100)</f>
        <v>0.00082365</v>
      </c>
      <c r="AE3707" s="2" t="s">
        <v>66</v>
      </c>
      <c r="AF3707" s="2" t="s">
        <v>67</v>
      </c>
      <c r="AG3707" s="2"/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4454</v>
      </c>
      <c r="B3708" s="2" t="s">
        <v>4448</v>
      </c>
      <c r="C3708" s="2" t="s">
        <v>47</v>
      </c>
      <c r="D3708" s="2" t="s">
        <v>376</v>
      </c>
      <c r="E3708" s="2" t="s">
        <v>377</v>
      </c>
      <c r="F3708" s="2" t="s">
        <v>178</v>
      </c>
      <c r="G3708" s="2" t="s">
        <v>181</v>
      </c>
      <c r="H3708" s="2" t="s">
        <v>243</v>
      </c>
      <c r="I3708" s="2" t="s">
        <v>53</v>
      </c>
      <c r="J3708" s="2" t="s">
        <v>180</v>
      </c>
      <c r="K3708" s="2" t="s">
        <v>180</v>
      </c>
      <c r="L3708" s="2" t="s">
        <v>181</v>
      </c>
      <c r="M3708" s="2" t="s">
        <v>95</v>
      </c>
      <c r="N3708" s="3">
        <v>16.473</v>
      </c>
      <c r="O3708" s="3" t="s">
        <v>182</v>
      </c>
      <c r="P3708" s="4">
        <f>IF(O3708="吨",N3708*1000,IF(O3708="万立方米",N3708*10000,""))</f>
        <v>164730.0</v>
      </c>
      <c r="Q3708" s="2" t="s">
        <v>183</v>
      </c>
      <c r="R3708" s="2" t="s">
        <v>184</v>
      </c>
      <c r="S3708" s="2" t="s">
        <v>204</v>
      </c>
      <c r="T3708" s="2" t="s">
        <v>75</v>
      </c>
      <c r="U3708" s="4">
        <f>0.005</f>
        <v>0.005</v>
      </c>
      <c r="V3708" s="2" t="s">
        <v>186</v>
      </c>
      <c r="W3708" s="2" t="s">
        <v>205</v>
      </c>
      <c r="X3708" s="2" t="s">
        <v>64</v>
      </c>
      <c r="Y3708" s="2" t="s">
        <v>65</v>
      </c>
      <c r="Z3708" s="2">
        <v>0</v>
      </c>
      <c r="AA3708" s="2"/>
      <c r="AB3708" s="2"/>
      <c r="AC3708" s="4">
        <f>P3708*U3708/1000000</f>
        <v>0.00082365</v>
      </c>
      <c r="AD3708" s="4">
        <f>AC3708*(1-Z3708/100)</f>
        <v>0.00082365</v>
      </c>
      <c r="AE3708" s="2" t="s">
        <v>66</v>
      </c>
      <c r="AF3708" s="2" t="s">
        <v>67</v>
      </c>
      <c r="AG3708" s="2"/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4455</v>
      </c>
      <c r="B3709" s="2" t="s">
        <v>4448</v>
      </c>
      <c r="C3709" s="2" t="s">
        <v>47</v>
      </c>
      <c r="D3709" s="2" t="s">
        <v>376</v>
      </c>
      <c r="E3709" s="2" t="s">
        <v>377</v>
      </c>
      <c r="F3709" s="2" t="s">
        <v>178</v>
      </c>
      <c r="G3709" s="2" t="s">
        <v>181</v>
      </c>
      <c r="H3709" s="2" t="s">
        <v>243</v>
      </c>
      <c r="I3709" s="2" t="s">
        <v>53</v>
      </c>
      <c r="J3709" s="2" t="s">
        <v>180</v>
      </c>
      <c r="K3709" s="2" t="s">
        <v>180</v>
      </c>
      <c r="L3709" s="2" t="s">
        <v>181</v>
      </c>
      <c r="M3709" s="2" t="s">
        <v>100</v>
      </c>
      <c r="N3709" s="3">
        <v>16.473</v>
      </c>
      <c r="O3709" s="3" t="s">
        <v>182</v>
      </c>
      <c r="P3709" s="4">
        <f>IF(O3709="吨",N3709*1000,IF(O3709="万立方米",N3709*10000,""))</f>
        <v>164730.0</v>
      </c>
      <c r="Q3709" s="2" t="s">
        <v>183</v>
      </c>
      <c r="R3709" s="2" t="s">
        <v>184</v>
      </c>
      <c r="S3709" s="2" t="s">
        <v>207</v>
      </c>
      <c r="T3709" s="2" t="s">
        <v>75</v>
      </c>
      <c r="U3709" s="4">
        <f>0.02</f>
        <v>0.02</v>
      </c>
      <c r="V3709" s="2" t="s">
        <v>186</v>
      </c>
      <c r="W3709" s="2" t="s">
        <v>208</v>
      </c>
      <c r="X3709" s="2" t="s">
        <v>64</v>
      </c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/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4456</v>
      </c>
      <c r="B3710" s="2" t="s">
        <v>4448</v>
      </c>
      <c r="C3710" s="2" t="s">
        <v>47</v>
      </c>
      <c r="D3710" s="2" t="s">
        <v>376</v>
      </c>
      <c r="E3710" s="2" t="s">
        <v>377</v>
      </c>
      <c r="F3710" s="2" t="s">
        <v>178</v>
      </c>
      <c r="G3710" s="2" t="s">
        <v>181</v>
      </c>
      <c r="H3710" s="2" t="s">
        <v>243</v>
      </c>
      <c r="I3710" s="2"/>
      <c r="J3710" s="2"/>
      <c r="K3710" s="2"/>
      <c r="L3710" s="2"/>
      <c r="M3710" s="2" t="s">
        <v>104</v>
      </c>
      <c r="N3710" s="3"/>
      <c r="O3710" s="3"/>
      <c r="P3710" s="4">
        <v>0.0</v>
      </c>
      <c r="Q3710" s="2" t="s">
        <v>105</v>
      </c>
      <c r="R3710" s="2" t="s">
        <v>106</v>
      </c>
      <c r="S3710" s="2" t="s">
        <v>107</v>
      </c>
      <c r="T3710" s="2" t="s">
        <v>108</v>
      </c>
      <c r="U3710" s="4">
        <f>0.0</f>
        <v>0.0</v>
      </c>
      <c r="V3710" s="2" t="s">
        <v>109</v>
      </c>
      <c r="W3710" s="2" t="s">
        <v>110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134</v>
      </c>
      <c r="AH3710" s="2" t="s">
        <v>69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4457</v>
      </c>
      <c r="B3711" s="2" t="s">
        <v>4458</v>
      </c>
      <c r="C3711" s="2" t="s">
        <v>47</v>
      </c>
      <c r="D3711" s="2" t="s">
        <v>345</v>
      </c>
      <c r="E3711" s="2" t="s">
        <v>346</v>
      </c>
      <c r="F3711" s="2" t="s">
        <v>116</v>
      </c>
      <c r="G3711" s="2" t="s">
        <v>181</v>
      </c>
      <c r="H3711" s="2" t="s">
        <v>138</v>
      </c>
      <c r="I3711" s="2" t="s">
        <v>53</v>
      </c>
      <c r="J3711" s="2" t="s">
        <v>180</v>
      </c>
      <c r="K3711" s="2" t="s">
        <v>180</v>
      </c>
      <c r="L3711" s="2" t="s">
        <v>181</v>
      </c>
      <c r="M3711" s="2" t="s">
        <v>56</v>
      </c>
      <c r="N3711" s="3">
        <v>350</v>
      </c>
      <c r="O3711" s="3" t="s">
        <v>182</v>
      </c>
      <c r="P3711" s="4">
        <f>IF(O3711="吨",N3711*1000,IF(O3711="万立方米",N3711*10000,""))</f>
        <v>3500000.0</v>
      </c>
      <c r="Q3711" s="2" t="s">
        <v>183</v>
      </c>
      <c r="R3711" s="2" t="s">
        <v>184</v>
      </c>
      <c r="S3711" s="2" t="s">
        <v>185</v>
      </c>
      <c r="T3711" s="2" t="s">
        <v>75</v>
      </c>
      <c r="U3711" s="4">
        <f>0.001</f>
        <v>0.001</v>
      </c>
      <c r="V3711" s="2" t="s">
        <v>186</v>
      </c>
      <c r="W3711" s="2" t="s">
        <v>187</v>
      </c>
      <c r="X3711" s="2" t="s">
        <v>64</v>
      </c>
      <c r="Y3711" s="2" t="s">
        <v>65</v>
      </c>
      <c r="Z3711" s="2">
        <v>0</v>
      </c>
      <c r="AA3711" s="2"/>
      <c r="AB3711" s="2"/>
      <c r="AC3711" s="4">
        <f>P3711*U3711/1000000</f>
        <v>0.0035</v>
      </c>
      <c r="AD3711" s="4">
        <f>AC3711*(1-Z3711/100)</f>
        <v>0.0035</v>
      </c>
      <c r="AE3711" s="2" t="s">
        <v>66</v>
      </c>
      <c r="AF3711" s="2" t="s">
        <v>67</v>
      </c>
      <c r="AG3711" s="2"/>
      <c r="AH3711" s="2" t="s">
        <v>69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4459</v>
      </c>
      <c r="B3712" s="2" t="s">
        <v>4458</v>
      </c>
      <c r="C3712" s="2" t="s">
        <v>47</v>
      </c>
      <c r="D3712" s="2" t="s">
        <v>345</v>
      </c>
      <c r="E3712" s="2" t="s">
        <v>346</v>
      </c>
      <c r="F3712" s="2" t="s">
        <v>116</v>
      </c>
      <c r="G3712" s="2" t="s">
        <v>181</v>
      </c>
      <c r="H3712" s="2" t="s">
        <v>138</v>
      </c>
      <c r="I3712" s="2" t="s">
        <v>53</v>
      </c>
      <c r="J3712" s="2" t="s">
        <v>180</v>
      </c>
      <c r="K3712" s="2" t="s">
        <v>180</v>
      </c>
      <c r="L3712" s="2" t="s">
        <v>181</v>
      </c>
      <c r="M3712" s="2" t="s">
        <v>73</v>
      </c>
      <c r="N3712" s="3">
        <v>350</v>
      </c>
      <c r="O3712" s="3" t="s">
        <v>182</v>
      </c>
      <c r="P3712" s="4">
        <f>IF(O3712="吨",N3712*1000,IF(O3712="万立方米",N3712*10000,""))</f>
        <v>3500000.0</v>
      </c>
      <c r="Q3712" s="2" t="s">
        <v>183</v>
      </c>
      <c r="R3712" s="2" t="s">
        <v>184</v>
      </c>
      <c r="S3712" s="2" t="s">
        <v>189</v>
      </c>
      <c r="T3712" s="2" t="s">
        <v>75</v>
      </c>
      <c r="U3712" s="4">
        <f>0.35</f>
        <v>0.35</v>
      </c>
      <c r="V3712" s="2" t="s">
        <v>186</v>
      </c>
      <c r="W3712" s="2" t="s">
        <v>190</v>
      </c>
      <c r="X3712" s="2" t="s">
        <v>64</v>
      </c>
      <c r="Y3712" s="2" t="s">
        <v>65</v>
      </c>
      <c r="Z3712" s="2">
        <v>0</v>
      </c>
      <c r="AA3712" s="2"/>
      <c r="AB3712" s="2"/>
      <c r="AC3712" s="4">
        <f>P3712*U3712/1000000</f>
        <v>1.225</v>
      </c>
      <c r="AD3712" s="4">
        <f>AC3712*(1-Z3712/100)</f>
        <v>1.225</v>
      </c>
      <c r="AE3712" s="2" t="s">
        <v>66</v>
      </c>
      <c r="AF3712" s="2" t="s">
        <v>67</v>
      </c>
      <c r="AG3712" s="2"/>
      <c r="AH3712" s="2" t="s">
        <v>69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4460</v>
      </c>
      <c r="B3713" s="2" t="s">
        <v>4458</v>
      </c>
      <c r="C3713" s="2" t="s">
        <v>47</v>
      </c>
      <c r="D3713" s="2" t="s">
        <v>345</v>
      </c>
      <c r="E3713" s="2" t="s">
        <v>346</v>
      </c>
      <c r="F3713" s="2" t="s">
        <v>116</v>
      </c>
      <c r="G3713" s="2" t="s">
        <v>181</v>
      </c>
      <c r="H3713" s="2" t="s">
        <v>138</v>
      </c>
      <c r="I3713" s="2" t="s">
        <v>53</v>
      </c>
      <c r="J3713" s="2" t="s">
        <v>180</v>
      </c>
      <c r="K3713" s="2" t="s">
        <v>180</v>
      </c>
      <c r="L3713" s="2" t="s">
        <v>181</v>
      </c>
      <c r="M3713" s="2" t="s">
        <v>78</v>
      </c>
      <c r="N3713" s="3">
        <v>350</v>
      </c>
      <c r="O3713" s="3" t="s">
        <v>182</v>
      </c>
      <c r="P3713" s="4">
        <f>IF(O3713="吨",N3713*1000,IF(O3713="万立方米",N3713*10000,""))</f>
        <v>3500000.0</v>
      </c>
      <c r="Q3713" s="2" t="s">
        <v>183</v>
      </c>
      <c r="R3713" s="2" t="s">
        <v>184</v>
      </c>
      <c r="S3713" s="2" t="s">
        <v>192</v>
      </c>
      <c r="T3713" s="2" t="s">
        <v>75</v>
      </c>
      <c r="U3713" s="4">
        <f>1.2</f>
        <v>1.2</v>
      </c>
      <c r="V3713" s="2" t="s">
        <v>186</v>
      </c>
      <c r="W3713" s="2" t="s">
        <v>193</v>
      </c>
      <c r="X3713" s="2" t="s">
        <v>64</v>
      </c>
      <c r="Y3713" s="2" t="s">
        <v>65</v>
      </c>
      <c r="Z3713" s="2">
        <v>0</v>
      </c>
      <c r="AA3713" s="2"/>
      <c r="AB3713" s="2"/>
      <c r="AC3713" s="4">
        <f>P3713*U3713/1000000</f>
        <v>4.2</v>
      </c>
      <c r="AD3713" s="4">
        <f>AC3713*(1-Z3713/100)</f>
        <v>4.2</v>
      </c>
      <c r="AE3713" s="2" t="s">
        <v>66</v>
      </c>
      <c r="AF3713" s="2" t="s">
        <v>67</v>
      </c>
      <c r="AG3713" s="2"/>
      <c r="AH3713" s="2" t="s">
        <v>69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4461</v>
      </c>
      <c r="B3714" s="2" t="s">
        <v>4458</v>
      </c>
      <c r="C3714" s="2" t="s">
        <v>47</v>
      </c>
      <c r="D3714" s="2" t="s">
        <v>345</v>
      </c>
      <c r="E3714" s="2" t="s">
        <v>346</v>
      </c>
      <c r="F3714" s="2" t="s">
        <v>116</v>
      </c>
      <c r="G3714" s="2" t="s">
        <v>181</v>
      </c>
      <c r="H3714" s="2" t="s">
        <v>138</v>
      </c>
      <c r="I3714" s="2" t="s">
        <v>53</v>
      </c>
      <c r="J3714" s="2" t="s">
        <v>180</v>
      </c>
      <c r="K3714" s="2" t="s">
        <v>180</v>
      </c>
      <c r="L3714" s="2" t="s">
        <v>181</v>
      </c>
      <c r="M3714" s="2" t="s">
        <v>82</v>
      </c>
      <c r="N3714" s="3">
        <v>350</v>
      </c>
      <c r="O3714" s="3" t="s">
        <v>182</v>
      </c>
      <c r="P3714" s="4">
        <f>IF(O3714="吨",N3714*1000,IF(O3714="万立方米",N3714*10000,""))</f>
        <v>3500000.0</v>
      </c>
      <c r="Q3714" s="2" t="s">
        <v>183</v>
      </c>
      <c r="R3714" s="2" t="s">
        <v>184</v>
      </c>
      <c r="S3714" s="2" t="s">
        <v>195</v>
      </c>
      <c r="T3714" s="2" t="s">
        <v>75</v>
      </c>
      <c r="U3714" s="4">
        <f>0.002</f>
        <v>0.002</v>
      </c>
      <c r="V3714" s="2" t="s">
        <v>186</v>
      </c>
      <c r="W3714" s="2" t="s">
        <v>196</v>
      </c>
      <c r="X3714" s="2" t="s">
        <v>64</v>
      </c>
      <c r="Y3714" s="2" t="s">
        <v>65</v>
      </c>
      <c r="Z3714" s="2">
        <v>0</v>
      </c>
      <c r="AA3714" s="2"/>
      <c r="AB3714" s="2"/>
      <c r="AC3714" s="4">
        <f>P3714*U3714/1000000</f>
        <v>0.007</v>
      </c>
      <c r="AD3714" s="4">
        <f>AC3714*(1-Z3714/100)</f>
        <v>0.007</v>
      </c>
      <c r="AE3714" s="2" t="s">
        <v>66</v>
      </c>
      <c r="AF3714" s="2" t="s">
        <v>67</v>
      </c>
      <c r="AG3714" s="2"/>
      <c r="AH3714" s="2" t="s">
        <v>69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4462</v>
      </c>
      <c r="B3715" s="2" t="s">
        <v>4458</v>
      </c>
      <c r="C3715" s="2" t="s">
        <v>47</v>
      </c>
      <c r="D3715" s="2" t="s">
        <v>345</v>
      </c>
      <c r="E3715" s="2" t="s">
        <v>346</v>
      </c>
      <c r="F3715" s="2" t="s">
        <v>116</v>
      </c>
      <c r="G3715" s="2" t="s">
        <v>181</v>
      </c>
      <c r="H3715" s="2" t="s">
        <v>138</v>
      </c>
      <c r="I3715" s="2" t="s">
        <v>53</v>
      </c>
      <c r="J3715" s="2" t="s">
        <v>180</v>
      </c>
      <c r="K3715" s="2" t="s">
        <v>180</v>
      </c>
      <c r="L3715" s="2" t="s">
        <v>181</v>
      </c>
      <c r="M3715" s="2" t="s">
        <v>86</v>
      </c>
      <c r="N3715" s="3">
        <v>350</v>
      </c>
      <c r="O3715" s="3" t="s">
        <v>182</v>
      </c>
      <c r="P3715" s="4">
        <f>IF(O3715="吨",N3715*1000,IF(O3715="万立方米",N3715*10000,""))</f>
        <v>3500000.0</v>
      </c>
      <c r="Q3715" s="2" t="s">
        <v>183</v>
      </c>
      <c r="R3715" s="2" t="s">
        <v>184</v>
      </c>
      <c r="S3715" s="2" t="s">
        <v>198</v>
      </c>
      <c r="T3715" s="2" t="s">
        <v>75</v>
      </c>
      <c r="U3715" s="4">
        <f>0.01</f>
        <v>0.01</v>
      </c>
      <c r="V3715" s="2" t="s">
        <v>186</v>
      </c>
      <c r="W3715" s="2" t="s">
        <v>199</v>
      </c>
      <c r="X3715" s="2" t="s">
        <v>64</v>
      </c>
      <c r="Y3715" s="2" t="s">
        <v>65</v>
      </c>
      <c r="Z3715" s="2">
        <v>0</v>
      </c>
      <c r="AA3715" s="2"/>
      <c r="AB3715" s="2"/>
      <c r="AC3715" s="4">
        <f>P3715*U3715/1000000</f>
        <v>0.035</v>
      </c>
      <c r="AD3715" s="4">
        <f>AC3716*(1-AA3715/100)+(AC3715-AC3716)*(1-AB3715/100)</f>
        <v>0.035</v>
      </c>
      <c r="AE3715" s="2" t="s">
        <v>66</v>
      </c>
      <c r="AF3715" s="2" t="s">
        <v>67</v>
      </c>
      <c r="AG3715" s="2"/>
      <c r="AH3715" s="2" t="s">
        <v>69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4463</v>
      </c>
      <c r="B3716" s="2" t="s">
        <v>4458</v>
      </c>
      <c r="C3716" s="2" t="s">
        <v>47</v>
      </c>
      <c r="D3716" s="2" t="s">
        <v>345</v>
      </c>
      <c r="E3716" s="2" t="s">
        <v>346</v>
      </c>
      <c r="F3716" s="2" t="s">
        <v>116</v>
      </c>
      <c r="G3716" s="2" t="s">
        <v>181</v>
      </c>
      <c r="H3716" s="2" t="s">
        <v>138</v>
      </c>
      <c r="I3716" s="2" t="s">
        <v>53</v>
      </c>
      <c r="J3716" s="2" t="s">
        <v>180</v>
      </c>
      <c r="K3716" s="2" t="s">
        <v>180</v>
      </c>
      <c r="L3716" s="2" t="s">
        <v>181</v>
      </c>
      <c r="M3716" s="2" t="s">
        <v>91</v>
      </c>
      <c r="N3716" s="3">
        <v>350</v>
      </c>
      <c r="O3716" s="3" t="s">
        <v>182</v>
      </c>
      <c r="P3716" s="4">
        <f>IF(O3716="吨",N3716*1000,IF(O3716="万立方米",N3716*10000,""))</f>
        <v>3500000.0</v>
      </c>
      <c r="Q3716" s="2" t="s">
        <v>183</v>
      </c>
      <c r="R3716" s="2" t="s">
        <v>184</v>
      </c>
      <c r="S3716" s="2" t="s">
        <v>201</v>
      </c>
      <c r="T3716" s="2" t="s">
        <v>75</v>
      </c>
      <c r="U3716" s="4">
        <f>0.005</f>
        <v>0.005</v>
      </c>
      <c r="V3716" s="2" t="s">
        <v>186</v>
      </c>
      <c r="W3716" s="2" t="s">
        <v>202</v>
      </c>
      <c r="X3716" s="2" t="s">
        <v>64</v>
      </c>
      <c r="Y3716" s="2" t="s">
        <v>65</v>
      </c>
      <c r="Z3716" s="2">
        <v>0</v>
      </c>
      <c r="AA3716" s="2"/>
      <c r="AB3716" s="2"/>
      <c r="AC3716" s="4">
        <f>P3716*U3716/1000000</f>
        <v>0.0175</v>
      </c>
      <c r="AD3716" s="4">
        <f>AC3716*(1-Z3716/100)</f>
        <v>0.0175</v>
      </c>
      <c r="AE3716" s="2" t="s">
        <v>66</v>
      </c>
      <c r="AF3716" s="2" t="s">
        <v>67</v>
      </c>
      <c r="AG3716" s="2"/>
      <c r="AH3716" s="2" t="s">
        <v>69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4464</v>
      </c>
      <c r="B3717" s="2" t="s">
        <v>4458</v>
      </c>
      <c r="C3717" s="2" t="s">
        <v>47</v>
      </c>
      <c r="D3717" s="2" t="s">
        <v>345</v>
      </c>
      <c r="E3717" s="2" t="s">
        <v>346</v>
      </c>
      <c r="F3717" s="2" t="s">
        <v>116</v>
      </c>
      <c r="G3717" s="2" t="s">
        <v>181</v>
      </c>
      <c r="H3717" s="2" t="s">
        <v>138</v>
      </c>
      <c r="I3717" s="2" t="s">
        <v>53</v>
      </c>
      <c r="J3717" s="2" t="s">
        <v>180</v>
      </c>
      <c r="K3717" s="2" t="s">
        <v>180</v>
      </c>
      <c r="L3717" s="2" t="s">
        <v>181</v>
      </c>
      <c r="M3717" s="2" t="s">
        <v>95</v>
      </c>
      <c r="N3717" s="3">
        <v>350</v>
      </c>
      <c r="O3717" s="3" t="s">
        <v>182</v>
      </c>
      <c r="P3717" s="4">
        <f>IF(O3717="吨",N3717*1000,IF(O3717="万立方米",N3717*10000,""))</f>
        <v>3500000.0</v>
      </c>
      <c r="Q3717" s="2" t="s">
        <v>183</v>
      </c>
      <c r="R3717" s="2" t="s">
        <v>184</v>
      </c>
      <c r="S3717" s="2" t="s">
        <v>204</v>
      </c>
      <c r="T3717" s="2" t="s">
        <v>75</v>
      </c>
      <c r="U3717" s="4">
        <f>0.005</f>
        <v>0.005</v>
      </c>
      <c r="V3717" s="2" t="s">
        <v>186</v>
      </c>
      <c r="W3717" s="2" t="s">
        <v>205</v>
      </c>
      <c r="X3717" s="2" t="s">
        <v>64</v>
      </c>
      <c r="Y3717" s="2" t="s">
        <v>65</v>
      </c>
      <c r="Z3717" s="2">
        <v>0</v>
      </c>
      <c r="AA3717" s="2"/>
      <c r="AB3717" s="2"/>
      <c r="AC3717" s="4">
        <f>P3717*U3717/1000000</f>
        <v>0.0175</v>
      </c>
      <c r="AD3717" s="4">
        <f>AC3717*(1-Z3717/100)</f>
        <v>0.0175</v>
      </c>
      <c r="AE3717" s="2" t="s">
        <v>66</v>
      </c>
      <c r="AF3717" s="2" t="s">
        <v>67</v>
      </c>
      <c r="AG3717" s="2"/>
      <c r="AH3717" s="2" t="s">
        <v>69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4465</v>
      </c>
      <c r="B3718" s="2" t="s">
        <v>4458</v>
      </c>
      <c r="C3718" s="2" t="s">
        <v>47</v>
      </c>
      <c r="D3718" s="2" t="s">
        <v>345</v>
      </c>
      <c r="E3718" s="2" t="s">
        <v>346</v>
      </c>
      <c r="F3718" s="2" t="s">
        <v>116</v>
      </c>
      <c r="G3718" s="2" t="s">
        <v>181</v>
      </c>
      <c r="H3718" s="2" t="s">
        <v>138</v>
      </c>
      <c r="I3718" s="2" t="s">
        <v>53</v>
      </c>
      <c r="J3718" s="2" t="s">
        <v>180</v>
      </c>
      <c r="K3718" s="2" t="s">
        <v>180</v>
      </c>
      <c r="L3718" s="2" t="s">
        <v>181</v>
      </c>
      <c r="M3718" s="2" t="s">
        <v>100</v>
      </c>
      <c r="N3718" s="3">
        <v>350</v>
      </c>
      <c r="O3718" s="3" t="s">
        <v>182</v>
      </c>
      <c r="P3718" s="4">
        <f>IF(O3718="吨",N3718*1000,IF(O3718="万立方米",N3718*10000,""))</f>
        <v>3500000.0</v>
      </c>
      <c r="Q3718" s="2" t="s">
        <v>183</v>
      </c>
      <c r="R3718" s="2" t="s">
        <v>184</v>
      </c>
      <c r="S3718" s="2" t="s">
        <v>207</v>
      </c>
      <c r="T3718" s="2" t="s">
        <v>75</v>
      </c>
      <c r="U3718" s="4">
        <f>0.02</f>
        <v>0.02</v>
      </c>
      <c r="V3718" s="2" t="s">
        <v>186</v>
      </c>
      <c r="W3718" s="2" t="s">
        <v>208</v>
      </c>
      <c r="X3718" s="2" t="s">
        <v>64</v>
      </c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/>
      <c r="AH3718" s="2" t="s">
        <v>69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4466</v>
      </c>
      <c r="B3719" s="2" t="s">
        <v>4458</v>
      </c>
      <c r="C3719" s="2" t="s">
        <v>47</v>
      </c>
      <c r="D3719" s="2" t="s">
        <v>345</v>
      </c>
      <c r="E3719" s="2" t="s">
        <v>346</v>
      </c>
      <c r="F3719" s="2" t="s">
        <v>116</v>
      </c>
      <c r="G3719" s="2" t="s">
        <v>181</v>
      </c>
      <c r="H3719" s="2" t="s">
        <v>138</v>
      </c>
      <c r="I3719" s="2"/>
      <c r="J3719" s="2"/>
      <c r="K3719" s="2"/>
      <c r="L3719" s="2"/>
      <c r="M3719" s="2" t="s">
        <v>104</v>
      </c>
      <c r="N3719" s="3"/>
      <c r="O3719" s="3"/>
      <c r="P3719" s="4">
        <v>0.0</v>
      </c>
      <c r="Q3719" s="2" t="s">
        <v>105</v>
      </c>
      <c r="R3719" s="2" t="s">
        <v>106</v>
      </c>
      <c r="S3719" s="2" t="s">
        <v>107</v>
      </c>
      <c r="T3719" s="2" t="s">
        <v>108</v>
      </c>
      <c r="U3719" s="4">
        <f>0.0</f>
        <v>0.0</v>
      </c>
      <c r="V3719" s="2" t="s">
        <v>109</v>
      </c>
      <c r="W3719" s="2" t="s">
        <v>110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134</v>
      </c>
      <c r="AH3719" s="2" t="s">
        <v>69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4467</v>
      </c>
      <c r="B3720" s="2" t="s">
        <v>4468</v>
      </c>
      <c r="C3720" s="2" t="s">
        <v>47</v>
      </c>
      <c r="D3720" s="2" t="s">
        <v>4469</v>
      </c>
      <c r="E3720" s="2" t="s">
        <v>152</v>
      </c>
      <c r="F3720" s="2" t="s">
        <v>50</v>
      </c>
      <c r="G3720" s="2" t="s">
        <v>2203</v>
      </c>
      <c r="H3720" s="2" t="s">
        <v>433</v>
      </c>
      <c r="I3720" s="2" t="s">
        <v>53</v>
      </c>
      <c r="J3720" s="2" t="s">
        <v>279</v>
      </c>
      <c r="K3720" s="2" t="s">
        <v>55</v>
      </c>
      <c r="L3720" s="2" t="s">
        <v>51</v>
      </c>
      <c r="M3720" s="2" t="s">
        <v>56</v>
      </c>
      <c r="N3720" s="3">
        <v>229.67</v>
      </c>
      <c r="O3720" s="3" t="s">
        <v>57</v>
      </c>
      <c r="P3720" s="4">
        <f>IF(O3720="吨",N3720*1000,IF(O3720="万立方米",N3720*10000,""))</f>
        <v>229670.0</v>
      </c>
      <c r="Q3720" s="2" t="s">
        <v>58</v>
      </c>
      <c r="R3720" s="2" t="s">
        <v>59</v>
      </c>
      <c r="S3720" s="2" t="s">
        <v>60</v>
      </c>
      <c r="T3720" s="2" t="s">
        <v>61</v>
      </c>
      <c r="U3720" s="4">
        <f>0.06</f>
        <v>0.06</v>
      </c>
      <c r="V3720" s="2" t="s">
        <v>62</v>
      </c>
      <c r="W3720" s="2" t="s">
        <v>63</v>
      </c>
      <c r="X3720" s="2" t="s">
        <v>64</v>
      </c>
      <c r="Y3720" s="2" t="s">
        <v>65</v>
      </c>
      <c r="Z3720" s="2">
        <v>0</v>
      </c>
      <c r="AA3720" s="2"/>
      <c r="AB3720" s="2"/>
      <c r="AC3720" s="4">
        <f>P3720*U3720/1000000</f>
        <v>0.0137802</v>
      </c>
      <c r="AD3720" s="4">
        <f>AC3720*(1-Z3720/100)</f>
        <v>0.0137802</v>
      </c>
      <c r="AE3720" s="2" t="s">
        <v>66</v>
      </c>
      <c r="AF3720" s="2" t="s">
        <v>67</v>
      </c>
      <c r="AG3720" s="2" t="s">
        <v>244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4470</v>
      </c>
      <c r="B3721" s="2" t="s">
        <v>4468</v>
      </c>
      <c r="C3721" s="2" t="s">
        <v>47</v>
      </c>
      <c r="D3721" s="2" t="s">
        <v>4469</v>
      </c>
      <c r="E3721" s="2" t="s">
        <v>152</v>
      </c>
      <c r="F3721" s="2" t="s">
        <v>50</v>
      </c>
      <c r="G3721" s="2" t="s">
        <v>2203</v>
      </c>
      <c r="H3721" s="2" t="s">
        <v>433</v>
      </c>
      <c r="I3721" s="2" t="s">
        <v>53</v>
      </c>
      <c r="J3721" s="2" t="s">
        <v>279</v>
      </c>
      <c r="K3721" s="2" t="s">
        <v>55</v>
      </c>
      <c r="L3721" s="2" t="s">
        <v>51</v>
      </c>
      <c r="M3721" s="2" t="s">
        <v>73</v>
      </c>
      <c r="N3721" s="3">
        <v>229.67</v>
      </c>
      <c r="O3721" s="3" t="s">
        <v>57</v>
      </c>
      <c r="P3721" s="4">
        <f>IF(O3721="吨",N3721*1000,IF(O3721="万立方米",N3721*10000,""))</f>
        <v>229670.0</v>
      </c>
      <c r="Q3721" s="2" t="s">
        <v>58</v>
      </c>
      <c r="R3721" s="2" t="s">
        <v>59</v>
      </c>
      <c r="S3721" s="2" t="s">
        <v>74</v>
      </c>
      <c r="T3721" s="2" t="s">
        <v>75</v>
      </c>
      <c r="U3721" s="4">
        <f>1.5</f>
        <v>1.5</v>
      </c>
      <c r="V3721" s="2" t="s">
        <v>62</v>
      </c>
      <c r="W3721" s="2" t="s">
        <v>76</v>
      </c>
      <c r="X3721" s="2" t="s">
        <v>64</v>
      </c>
      <c r="Y3721" s="2" t="s">
        <v>65</v>
      </c>
      <c r="Z3721" s="2">
        <v>0</v>
      </c>
      <c r="AA3721" s="2"/>
      <c r="AB3721" s="2"/>
      <c r="AC3721" s="4">
        <f>P3721*U3721/1000000</f>
        <v>0.344505</v>
      </c>
      <c r="AD3721" s="4">
        <f>AC3721*(1-Z3721/100)</f>
        <v>0.344505</v>
      </c>
      <c r="AE3721" s="2" t="s">
        <v>66</v>
      </c>
      <c r="AF3721" s="2" t="s">
        <v>67</v>
      </c>
      <c r="AG3721" s="2" t="s">
        <v>244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4471</v>
      </c>
      <c r="B3722" s="2" t="s">
        <v>4468</v>
      </c>
      <c r="C3722" s="2" t="s">
        <v>47</v>
      </c>
      <c r="D3722" s="2" t="s">
        <v>4469</v>
      </c>
      <c r="E3722" s="2" t="s">
        <v>152</v>
      </c>
      <c r="F3722" s="2" t="s">
        <v>50</v>
      </c>
      <c r="G3722" s="2" t="s">
        <v>2203</v>
      </c>
      <c r="H3722" s="2" t="s">
        <v>433</v>
      </c>
      <c r="I3722" s="2" t="s">
        <v>53</v>
      </c>
      <c r="J3722" s="2" t="s">
        <v>279</v>
      </c>
      <c r="K3722" s="2" t="s">
        <v>55</v>
      </c>
      <c r="L3722" s="2" t="s">
        <v>51</v>
      </c>
      <c r="M3722" s="2" t="s">
        <v>78</v>
      </c>
      <c r="N3722" s="3">
        <v>229.67</v>
      </c>
      <c r="O3722" s="3" t="s">
        <v>57</v>
      </c>
      <c r="P3722" s="4">
        <f>IF(O3722="吨",N3722*1000,IF(O3722="万立方米",N3722*10000,""))</f>
        <v>229670.0</v>
      </c>
      <c r="Q3722" s="2" t="s">
        <v>58</v>
      </c>
      <c r="R3722" s="2" t="s">
        <v>59</v>
      </c>
      <c r="S3722" s="2" t="s">
        <v>79</v>
      </c>
      <c r="T3722" s="2" t="s">
        <v>75</v>
      </c>
      <c r="U3722" s="4">
        <f>6.0</f>
        <v>6.0</v>
      </c>
      <c r="V3722" s="2" t="s">
        <v>62</v>
      </c>
      <c r="W3722" s="2" t="s">
        <v>80</v>
      </c>
      <c r="X3722" s="2" t="s">
        <v>64</v>
      </c>
      <c r="Y3722" s="2" t="s">
        <v>65</v>
      </c>
      <c r="Z3722" s="2">
        <v>0</v>
      </c>
      <c r="AA3722" s="2"/>
      <c r="AB3722" s="2"/>
      <c r="AC3722" s="4">
        <f>P3722*U3722/1000000</f>
        <v>1.37802</v>
      </c>
      <c r="AD3722" s="4">
        <f>AC3722*(1-Z3722/100)</f>
        <v>1.37802</v>
      </c>
      <c r="AE3722" s="2" t="s">
        <v>66</v>
      </c>
      <c r="AF3722" s="2" t="s">
        <v>67</v>
      </c>
      <c r="AG3722" s="2" t="s">
        <v>244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4472</v>
      </c>
      <c r="B3723" s="2" t="s">
        <v>4468</v>
      </c>
      <c r="C3723" s="2" t="s">
        <v>47</v>
      </c>
      <c r="D3723" s="2" t="s">
        <v>4469</v>
      </c>
      <c r="E3723" s="2" t="s">
        <v>152</v>
      </c>
      <c r="F3723" s="2" t="s">
        <v>50</v>
      </c>
      <c r="G3723" s="2" t="s">
        <v>2203</v>
      </c>
      <c r="H3723" s="2" t="s">
        <v>433</v>
      </c>
      <c r="I3723" s="2" t="s">
        <v>53</v>
      </c>
      <c r="J3723" s="2" t="s">
        <v>279</v>
      </c>
      <c r="K3723" s="2" t="s">
        <v>55</v>
      </c>
      <c r="L3723" s="2" t="s">
        <v>51</v>
      </c>
      <c r="M3723" s="2" t="s">
        <v>82</v>
      </c>
      <c r="N3723" s="3">
        <v>229.67</v>
      </c>
      <c r="O3723" s="3" t="s">
        <v>57</v>
      </c>
      <c r="P3723" s="4">
        <f>IF(O3723="吨",N3723*1000,IF(O3723="万立方米",N3723*10000,""))</f>
        <v>229670.0</v>
      </c>
      <c r="Q3723" s="2" t="s">
        <v>58</v>
      </c>
      <c r="R3723" s="2" t="s">
        <v>59</v>
      </c>
      <c r="S3723" s="2" t="s">
        <v>83</v>
      </c>
      <c r="T3723" s="2" t="s">
        <v>61</v>
      </c>
      <c r="U3723" s="4">
        <f>0.35</f>
        <v>0.35</v>
      </c>
      <c r="V3723" s="2" t="s">
        <v>62</v>
      </c>
      <c r="W3723" s="2" t="s">
        <v>84</v>
      </c>
      <c r="X3723" s="2" t="s">
        <v>64</v>
      </c>
      <c r="Y3723" s="2" t="s">
        <v>65</v>
      </c>
      <c r="Z3723" s="2">
        <v>0</v>
      </c>
      <c r="AA3723" s="2"/>
      <c r="AB3723" s="2"/>
      <c r="AC3723" s="4">
        <f>P3723*U3723/1000000</f>
        <v>0.0803845</v>
      </c>
      <c r="AD3723" s="4">
        <f>AC3723*(1-Z3723/100)</f>
        <v>0.0803845</v>
      </c>
      <c r="AE3723" s="2" t="s">
        <v>66</v>
      </c>
      <c r="AF3723" s="2" t="s">
        <v>67</v>
      </c>
      <c r="AG3723" s="2" t="s">
        <v>244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4473</v>
      </c>
      <c r="B3724" s="2" t="s">
        <v>4468</v>
      </c>
      <c r="C3724" s="2" t="s">
        <v>47</v>
      </c>
      <c r="D3724" s="2" t="s">
        <v>4469</v>
      </c>
      <c r="E3724" s="2" t="s">
        <v>152</v>
      </c>
      <c r="F3724" s="2" t="s">
        <v>50</v>
      </c>
      <c r="G3724" s="2" t="s">
        <v>2203</v>
      </c>
      <c r="H3724" s="2" t="s">
        <v>433</v>
      </c>
      <c r="I3724" s="2" t="s">
        <v>53</v>
      </c>
      <c r="J3724" s="2" t="s">
        <v>279</v>
      </c>
      <c r="K3724" s="2" t="s">
        <v>55</v>
      </c>
      <c r="L3724" s="2" t="s">
        <v>51</v>
      </c>
      <c r="M3724" s="2" t="s">
        <v>86</v>
      </c>
      <c r="N3724" s="3">
        <v>229.67</v>
      </c>
      <c r="O3724" s="3" t="s">
        <v>57</v>
      </c>
      <c r="P3724" s="4">
        <f>IF(O3724="吨",N3724*1000,IF(O3724="万立方米",N3724*10000,""))</f>
        <v>229670.0</v>
      </c>
      <c r="Q3724" s="2" t="s">
        <v>58</v>
      </c>
      <c r="R3724" s="2" t="s">
        <v>59</v>
      </c>
      <c r="S3724" s="2" t="s">
        <v>87</v>
      </c>
      <c r="T3724" s="2" t="s">
        <v>88</v>
      </c>
      <c r="U3724" s="4">
        <f>0.75</f>
        <v>0.75</v>
      </c>
      <c r="V3724" s="2" t="s">
        <v>62</v>
      </c>
      <c r="W3724" s="2" t="s">
        <v>89</v>
      </c>
      <c r="X3724" s="2" t="s">
        <v>64</v>
      </c>
      <c r="Y3724" s="2" t="s">
        <v>65</v>
      </c>
      <c r="Z3724" s="2">
        <v>0</v>
      </c>
      <c r="AA3724" s="2"/>
      <c r="AB3724" s="2"/>
      <c r="AC3724" s="4">
        <f>P3724*U3724/1000000</f>
        <v>0.1722525</v>
      </c>
      <c r="AD3724" s="4">
        <f>AC3725*(1-AA3724/100)+(AC3724-AC3725)*(1-AB3724/100)</f>
        <v>0.1722525</v>
      </c>
      <c r="AE3724" s="2" t="s">
        <v>66</v>
      </c>
      <c r="AF3724" s="2" t="s">
        <v>67</v>
      </c>
      <c r="AG3724" s="2" t="s">
        <v>244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4474</v>
      </c>
      <c r="B3725" s="2" t="s">
        <v>4468</v>
      </c>
      <c r="C3725" s="2" t="s">
        <v>47</v>
      </c>
      <c r="D3725" s="2" t="s">
        <v>4469</v>
      </c>
      <c r="E3725" s="2" t="s">
        <v>152</v>
      </c>
      <c r="F3725" s="2" t="s">
        <v>50</v>
      </c>
      <c r="G3725" s="2" t="s">
        <v>2203</v>
      </c>
      <c r="H3725" s="2" t="s">
        <v>433</v>
      </c>
      <c r="I3725" s="2" t="s">
        <v>53</v>
      </c>
      <c r="J3725" s="2" t="s">
        <v>279</v>
      </c>
      <c r="K3725" s="2" t="s">
        <v>55</v>
      </c>
      <c r="L3725" s="2" t="s">
        <v>51</v>
      </c>
      <c r="M3725" s="2" t="s">
        <v>91</v>
      </c>
      <c r="N3725" s="3">
        <v>229.67</v>
      </c>
      <c r="O3725" s="3" t="s">
        <v>57</v>
      </c>
      <c r="P3725" s="4">
        <f>IF(O3725="吨",N3725*1000,IF(O3725="万立方米",N3725*10000,""))</f>
        <v>229670.0</v>
      </c>
      <c r="Q3725" s="2" t="s">
        <v>58</v>
      </c>
      <c r="R3725" s="2" t="s">
        <v>59</v>
      </c>
      <c r="S3725" s="2" t="s">
        <v>92</v>
      </c>
      <c r="T3725" s="2" t="s">
        <v>88</v>
      </c>
      <c r="U3725" s="4">
        <f>0.75</f>
        <v>0.75</v>
      </c>
      <c r="V3725" s="2" t="s">
        <v>62</v>
      </c>
      <c r="W3725" s="2" t="s">
        <v>93</v>
      </c>
      <c r="X3725" s="2" t="s">
        <v>64</v>
      </c>
      <c r="Y3725" s="2" t="s">
        <v>65</v>
      </c>
      <c r="Z3725" s="2">
        <v>0</v>
      </c>
      <c r="AA3725" s="2"/>
      <c r="AB3725" s="2"/>
      <c r="AC3725" s="4">
        <f>P3725*U3725/1000000</f>
        <v>0.1722525</v>
      </c>
      <c r="AD3725" s="4">
        <f>AC3725*(1-Z3725/100)</f>
        <v>0.1722525</v>
      </c>
      <c r="AE3725" s="2" t="s">
        <v>66</v>
      </c>
      <c r="AF3725" s="2" t="s">
        <v>67</v>
      </c>
      <c r="AG3725" s="2" t="s">
        <v>244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4475</v>
      </c>
      <c r="B3726" s="2" t="s">
        <v>4468</v>
      </c>
      <c r="C3726" s="2" t="s">
        <v>47</v>
      </c>
      <c r="D3726" s="2" t="s">
        <v>4469</v>
      </c>
      <c r="E3726" s="2" t="s">
        <v>152</v>
      </c>
      <c r="F3726" s="2" t="s">
        <v>50</v>
      </c>
      <c r="G3726" s="2" t="s">
        <v>2203</v>
      </c>
      <c r="H3726" s="2" t="s">
        <v>433</v>
      </c>
      <c r="I3726" s="2" t="s">
        <v>53</v>
      </c>
      <c r="J3726" s="2" t="s">
        <v>279</v>
      </c>
      <c r="K3726" s="2" t="s">
        <v>55</v>
      </c>
      <c r="L3726" s="2" t="s">
        <v>51</v>
      </c>
      <c r="M3726" s="2" t="s">
        <v>95</v>
      </c>
      <c r="N3726" s="3">
        <v>229.67</v>
      </c>
      <c r="O3726" s="3" t="s">
        <v>57</v>
      </c>
      <c r="P3726" s="4">
        <f>IF(O3726="吨",N3726*1000,IF(O3726="万立方米",N3726*10000,""))</f>
        <v>229670.0</v>
      </c>
      <c r="Q3726" s="2" t="s">
        <v>58</v>
      </c>
      <c r="R3726" s="2" t="s">
        <v>59</v>
      </c>
      <c r="S3726" s="2" t="s">
        <v>96</v>
      </c>
      <c r="T3726" s="2" t="s">
        <v>97</v>
      </c>
      <c r="U3726" s="4">
        <f>1.7</f>
        <v>1.7</v>
      </c>
      <c r="V3726" s="2" t="s">
        <v>62</v>
      </c>
      <c r="W3726" s="2" t="s">
        <v>98</v>
      </c>
      <c r="X3726" s="2" t="s">
        <v>64</v>
      </c>
      <c r="Y3726" s="2" t="s">
        <v>65</v>
      </c>
      <c r="Z3726" s="2">
        <v>0</v>
      </c>
      <c r="AA3726" s="2"/>
      <c r="AB3726" s="2"/>
      <c r="AC3726" s="4">
        <f>P3726*U3726/1000000</f>
        <v>0.390439</v>
      </c>
      <c r="AD3726" s="4">
        <f>AC3726*(1-Z3726/100)</f>
        <v>0.390439</v>
      </c>
      <c r="AE3726" s="2" t="s">
        <v>66</v>
      </c>
      <c r="AF3726" s="2" t="s">
        <v>67</v>
      </c>
      <c r="AG3726" s="2" t="s">
        <v>244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4476</v>
      </c>
      <c r="B3727" s="2" t="s">
        <v>4468</v>
      </c>
      <c r="C3727" s="2" t="s">
        <v>47</v>
      </c>
      <c r="D3727" s="2" t="s">
        <v>4469</v>
      </c>
      <c r="E3727" s="2" t="s">
        <v>152</v>
      </c>
      <c r="F3727" s="2" t="s">
        <v>50</v>
      </c>
      <c r="G3727" s="2" t="s">
        <v>2203</v>
      </c>
      <c r="H3727" s="2" t="s">
        <v>433</v>
      </c>
      <c r="I3727" s="2" t="s">
        <v>53</v>
      </c>
      <c r="J3727" s="2" t="s">
        <v>279</v>
      </c>
      <c r="K3727" s="2" t="s">
        <v>55</v>
      </c>
      <c r="L3727" s="2" t="s">
        <v>51</v>
      </c>
      <c r="M3727" s="2" t="s">
        <v>100</v>
      </c>
      <c r="N3727" s="3">
        <v>229.67</v>
      </c>
      <c r="O3727" s="3" t="s">
        <v>57</v>
      </c>
      <c r="P3727" s="4">
        <f>IF(O3727="吨",N3727*1000,IF(O3727="万立方米",N3727*10000,""))</f>
        <v>229670.0</v>
      </c>
      <c r="Q3727" s="2" t="s">
        <v>58</v>
      </c>
      <c r="R3727" s="2" t="s">
        <v>59</v>
      </c>
      <c r="S3727" s="2" t="s">
        <v>101</v>
      </c>
      <c r="T3727" s="2" t="s">
        <v>75</v>
      </c>
      <c r="U3727" s="4">
        <f>0.12</f>
        <v>0.12</v>
      </c>
      <c r="V3727" s="2" t="s">
        <v>62</v>
      </c>
      <c r="W3727" s="2" t="s">
        <v>102</v>
      </c>
      <c r="X3727" s="2" t="s">
        <v>64</v>
      </c>
      <c r="Y3727" s="2" t="s">
        <v>65</v>
      </c>
      <c r="Z3727" s="2">
        <v>0</v>
      </c>
      <c r="AA3727" s="2"/>
      <c r="AB3727" s="2"/>
      <c r="AC3727" s="4">
        <f>P3727*U3727/1000000</f>
        <v>0.0275604</v>
      </c>
      <c r="AD3727" s="4">
        <f>AC3727*(1-Z3727/100)</f>
        <v>0.0275604</v>
      </c>
      <c r="AE3727" s="2" t="s">
        <v>66</v>
      </c>
      <c r="AF3727" s="2" t="s">
        <v>67</v>
      </c>
      <c r="AG3727" s="2" t="s">
        <v>244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4477</v>
      </c>
      <c r="B3728" s="2" t="s">
        <v>4468</v>
      </c>
      <c r="C3728" s="2" t="s">
        <v>47</v>
      </c>
      <c r="D3728" s="2" t="s">
        <v>4469</v>
      </c>
      <c r="E3728" s="2" t="s">
        <v>152</v>
      </c>
      <c r="F3728" s="2" t="s">
        <v>50</v>
      </c>
      <c r="G3728" s="2" t="s">
        <v>2203</v>
      </c>
      <c r="H3728" s="2" t="s">
        <v>433</v>
      </c>
      <c r="I3728" s="2"/>
      <c r="J3728" s="2"/>
      <c r="K3728" s="2"/>
      <c r="L3728" s="2"/>
      <c r="M3728" s="2" t="s">
        <v>104</v>
      </c>
      <c r="N3728" s="3"/>
      <c r="O3728" s="3"/>
      <c r="P3728" s="4">
        <v>0.0</v>
      </c>
      <c r="Q3728" s="2" t="s">
        <v>105</v>
      </c>
      <c r="R3728" s="2" t="s">
        <v>106</v>
      </c>
      <c r="S3728" s="2" t="s">
        <v>107</v>
      </c>
      <c r="T3728" s="2" t="s">
        <v>108</v>
      </c>
      <c r="U3728" s="4">
        <f>0.0</f>
        <v>0.0</v>
      </c>
      <c r="V3728" s="2" t="s">
        <v>109</v>
      </c>
      <c r="W3728" s="2" t="s">
        <v>110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4478</v>
      </c>
      <c r="AH3728" s="2" t="s">
        <v>69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4479</v>
      </c>
      <c r="B3729" s="2" t="s">
        <v>4480</v>
      </c>
      <c r="C3729" s="2" t="s">
        <v>47</v>
      </c>
      <c r="D3729" s="2" t="s">
        <v>886</v>
      </c>
      <c r="E3729" s="2" t="s">
        <v>377</v>
      </c>
      <c r="F3729" s="2" t="s">
        <v>228</v>
      </c>
      <c r="G3729" s="2" t="s">
        <v>181</v>
      </c>
      <c r="H3729" s="2" t="s">
        <v>732</v>
      </c>
      <c r="I3729" s="2" t="s">
        <v>53</v>
      </c>
      <c r="J3729" s="2" t="s">
        <v>118</v>
      </c>
      <c r="K3729" s="2" t="s">
        <v>118</v>
      </c>
      <c r="L3729" s="2" t="s">
        <v>119</v>
      </c>
      <c r="M3729" s="2" t="s">
        <v>56</v>
      </c>
      <c r="N3729" s="3">
        <v>3602.344</v>
      </c>
      <c r="O3729" s="3" t="s">
        <v>120</v>
      </c>
      <c r="P3729" s="2"/>
      <c r="Q3729" s="2"/>
      <c r="R3729" s="2" t="s">
        <v>121</v>
      </c>
      <c r="S3729" s="2"/>
      <c r="T3729" s="2" t="s">
        <v>108</v>
      </c>
      <c r="U3729" s="2"/>
      <c r="V3729" s="2"/>
      <c r="W3729" s="2" t="s">
        <v>122</v>
      </c>
      <c r="X3729" s="2" t="s">
        <v>64</v>
      </c>
      <c r="Y3729" s="2" t="s">
        <v>65</v>
      </c>
      <c r="Z3729" s="2">
        <v>0</v>
      </c>
      <c r="AA3729" s="2"/>
      <c r="AB3729" s="2"/>
      <c r="AC3729" s="2"/>
      <c r="AD3729" s="2"/>
      <c r="AE3729" s="2" t="s">
        <v>123</v>
      </c>
      <c r="AF3729" s="2" t="s">
        <v>124</v>
      </c>
      <c r="AG3729" s="2" t="s">
        <v>125</v>
      </c>
      <c r="AH3729" s="2" t="s">
        <v>69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4481</v>
      </c>
      <c r="B3730" s="2" t="s">
        <v>4480</v>
      </c>
      <c r="C3730" s="2" t="s">
        <v>47</v>
      </c>
      <c r="D3730" s="2" t="s">
        <v>886</v>
      </c>
      <c r="E3730" s="2" t="s">
        <v>377</v>
      </c>
      <c r="F3730" s="2" t="s">
        <v>228</v>
      </c>
      <c r="G3730" s="2" t="s">
        <v>181</v>
      </c>
      <c r="H3730" s="2" t="s">
        <v>732</v>
      </c>
      <c r="I3730" s="2" t="s">
        <v>53</v>
      </c>
      <c r="J3730" s="2" t="s">
        <v>118</v>
      </c>
      <c r="K3730" s="2" t="s">
        <v>118</v>
      </c>
      <c r="L3730" s="2" t="s">
        <v>119</v>
      </c>
      <c r="M3730" s="2" t="s">
        <v>73</v>
      </c>
      <c r="N3730" s="3">
        <v>3602.344</v>
      </c>
      <c r="O3730" s="3" t="s">
        <v>120</v>
      </c>
      <c r="P3730" s="2"/>
      <c r="Q3730" s="2"/>
      <c r="R3730" s="2" t="s">
        <v>121</v>
      </c>
      <c r="S3730" s="2"/>
      <c r="T3730" s="2" t="s">
        <v>108</v>
      </c>
      <c r="U3730" s="2"/>
      <c r="V3730" s="2"/>
      <c r="W3730" s="2" t="s">
        <v>122</v>
      </c>
      <c r="X3730" s="2" t="s">
        <v>64</v>
      </c>
      <c r="Y3730" s="2" t="s">
        <v>65</v>
      </c>
      <c r="Z3730" s="2">
        <v>0</v>
      </c>
      <c r="AA3730" s="2"/>
      <c r="AB3730" s="2"/>
      <c r="AC3730" s="2"/>
      <c r="AD3730" s="2"/>
      <c r="AE3730" s="2" t="s">
        <v>123</v>
      </c>
      <c r="AF3730" s="2" t="s">
        <v>124</v>
      </c>
      <c r="AG3730" s="2" t="s">
        <v>125</v>
      </c>
      <c r="AH3730" s="2" t="s">
        <v>69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4482</v>
      </c>
      <c r="B3731" s="2" t="s">
        <v>4480</v>
      </c>
      <c r="C3731" s="2" t="s">
        <v>47</v>
      </c>
      <c r="D3731" s="2" t="s">
        <v>886</v>
      </c>
      <c r="E3731" s="2" t="s">
        <v>377</v>
      </c>
      <c r="F3731" s="2" t="s">
        <v>228</v>
      </c>
      <c r="G3731" s="2" t="s">
        <v>181</v>
      </c>
      <c r="H3731" s="2" t="s">
        <v>732</v>
      </c>
      <c r="I3731" s="2" t="s">
        <v>53</v>
      </c>
      <c r="J3731" s="2" t="s">
        <v>118</v>
      </c>
      <c r="K3731" s="2" t="s">
        <v>118</v>
      </c>
      <c r="L3731" s="2" t="s">
        <v>119</v>
      </c>
      <c r="M3731" s="2" t="s">
        <v>78</v>
      </c>
      <c r="N3731" s="3">
        <v>3602.344</v>
      </c>
      <c r="O3731" s="3" t="s">
        <v>120</v>
      </c>
      <c r="P3731" s="2"/>
      <c r="Q3731" s="2"/>
      <c r="R3731" s="2" t="s">
        <v>121</v>
      </c>
      <c r="S3731" s="2"/>
      <c r="T3731" s="2" t="s">
        <v>108</v>
      </c>
      <c r="U3731" s="2"/>
      <c r="V3731" s="2"/>
      <c r="W3731" s="2" t="s">
        <v>122</v>
      </c>
      <c r="X3731" s="2" t="s">
        <v>64</v>
      </c>
      <c r="Y3731" s="2" t="s">
        <v>65</v>
      </c>
      <c r="Z3731" s="2">
        <v>0</v>
      </c>
      <c r="AA3731" s="2"/>
      <c r="AB3731" s="2"/>
      <c r="AC3731" s="2"/>
      <c r="AD3731" s="2"/>
      <c r="AE3731" s="2" t="s">
        <v>123</v>
      </c>
      <c r="AF3731" s="2" t="s">
        <v>124</v>
      </c>
      <c r="AG3731" s="2" t="s">
        <v>125</v>
      </c>
      <c r="AH3731" s="2" t="s">
        <v>69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4483</v>
      </c>
      <c r="B3732" s="2" t="s">
        <v>4480</v>
      </c>
      <c r="C3732" s="2" t="s">
        <v>47</v>
      </c>
      <c r="D3732" s="2" t="s">
        <v>886</v>
      </c>
      <c r="E3732" s="2" t="s">
        <v>377</v>
      </c>
      <c r="F3732" s="2" t="s">
        <v>228</v>
      </c>
      <c r="G3732" s="2" t="s">
        <v>181</v>
      </c>
      <c r="H3732" s="2" t="s">
        <v>732</v>
      </c>
      <c r="I3732" s="2" t="s">
        <v>53</v>
      </c>
      <c r="J3732" s="2" t="s">
        <v>118</v>
      </c>
      <c r="K3732" s="2" t="s">
        <v>118</v>
      </c>
      <c r="L3732" s="2" t="s">
        <v>119</v>
      </c>
      <c r="M3732" s="2" t="s">
        <v>82</v>
      </c>
      <c r="N3732" s="3">
        <v>3602.344</v>
      </c>
      <c r="O3732" s="3" t="s">
        <v>120</v>
      </c>
      <c r="P3732" s="2"/>
      <c r="Q3732" s="2"/>
      <c r="R3732" s="2" t="s">
        <v>121</v>
      </c>
      <c r="S3732" s="2"/>
      <c r="T3732" s="2" t="s">
        <v>108</v>
      </c>
      <c r="U3732" s="2"/>
      <c r="V3732" s="2"/>
      <c r="W3732" s="2" t="s">
        <v>122</v>
      </c>
      <c r="X3732" s="2" t="s">
        <v>64</v>
      </c>
      <c r="Y3732" s="2" t="s">
        <v>65</v>
      </c>
      <c r="Z3732" s="2">
        <v>0</v>
      </c>
      <c r="AA3732" s="2"/>
      <c r="AB3732" s="2"/>
      <c r="AC3732" s="2"/>
      <c r="AD3732" s="2"/>
      <c r="AE3732" s="2" t="s">
        <v>123</v>
      </c>
      <c r="AF3732" s="2" t="s">
        <v>124</v>
      </c>
      <c r="AG3732" s="2" t="s">
        <v>125</v>
      </c>
      <c r="AH3732" s="2" t="s">
        <v>69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4484</v>
      </c>
      <c r="B3733" s="2" t="s">
        <v>4480</v>
      </c>
      <c r="C3733" s="2" t="s">
        <v>47</v>
      </c>
      <c r="D3733" s="2" t="s">
        <v>886</v>
      </c>
      <c r="E3733" s="2" t="s">
        <v>377</v>
      </c>
      <c r="F3733" s="2" t="s">
        <v>228</v>
      </c>
      <c r="G3733" s="2" t="s">
        <v>181</v>
      </c>
      <c r="H3733" s="2" t="s">
        <v>732</v>
      </c>
      <c r="I3733" s="2" t="s">
        <v>53</v>
      </c>
      <c r="J3733" s="2" t="s">
        <v>118</v>
      </c>
      <c r="K3733" s="2" t="s">
        <v>118</v>
      </c>
      <c r="L3733" s="2" t="s">
        <v>119</v>
      </c>
      <c r="M3733" s="2" t="s">
        <v>86</v>
      </c>
      <c r="N3733" s="3">
        <v>3602.344</v>
      </c>
      <c r="O3733" s="3" t="s">
        <v>120</v>
      </c>
      <c r="P3733" s="2"/>
      <c r="Q3733" s="2"/>
      <c r="R3733" s="2" t="s">
        <v>121</v>
      </c>
      <c r="S3733" s="2"/>
      <c r="T3733" s="2" t="s">
        <v>108</v>
      </c>
      <c r="U3733" s="2"/>
      <c r="V3733" s="2"/>
      <c r="W3733" s="2" t="s">
        <v>122</v>
      </c>
      <c r="X3733" s="2" t="s">
        <v>64</v>
      </c>
      <c r="Y3733" s="2" t="s">
        <v>65</v>
      </c>
      <c r="Z3733" s="2">
        <v>0</v>
      </c>
      <c r="AA3733" s="2"/>
      <c r="AB3733" s="2"/>
      <c r="AC3733" s="2"/>
      <c r="AD3733" s="2"/>
      <c r="AE3733" s="2" t="s">
        <v>123</v>
      </c>
      <c r="AF3733" s="2" t="s">
        <v>124</v>
      </c>
      <c r="AG3733" s="2" t="s">
        <v>125</v>
      </c>
      <c r="AH3733" s="2" t="s">
        <v>69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4485</v>
      </c>
      <c r="B3734" s="2" t="s">
        <v>4480</v>
      </c>
      <c r="C3734" s="2" t="s">
        <v>47</v>
      </c>
      <c r="D3734" s="2" t="s">
        <v>886</v>
      </c>
      <c r="E3734" s="2" t="s">
        <v>377</v>
      </c>
      <c r="F3734" s="2" t="s">
        <v>228</v>
      </c>
      <c r="G3734" s="2" t="s">
        <v>181</v>
      </c>
      <c r="H3734" s="2" t="s">
        <v>732</v>
      </c>
      <c r="I3734" s="2" t="s">
        <v>53</v>
      </c>
      <c r="J3734" s="2" t="s">
        <v>118</v>
      </c>
      <c r="K3734" s="2" t="s">
        <v>118</v>
      </c>
      <c r="L3734" s="2" t="s">
        <v>119</v>
      </c>
      <c r="M3734" s="2" t="s">
        <v>91</v>
      </c>
      <c r="N3734" s="3">
        <v>3602.344</v>
      </c>
      <c r="O3734" s="3" t="s">
        <v>120</v>
      </c>
      <c r="P3734" s="2"/>
      <c r="Q3734" s="2"/>
      <c r="R3734" s="2" t="s">
        <v>121</v>
      </c>
      <c r="S3734" s="2"/>
      <c r="T3734" s="2" t="s">
        <v>108</v>
      </c>
      <c r="U3734" s="2"/>
      <c r="V3734" s="2"/>
      <c r="W3734" s="2" t="s">
        <v>122</v>
      </c>
      <c r="X3734" s="2" t="s">
        <v>64</v>
      </c>
      <c r="Y3734" s="2" t="s">
        <v>65</v>
      </c>
      <c r="Z3734" s="2">
        <v>0</v>
      </c>
      <c r="AA3734" s="2"/>
      <c r="AB3734" s="2"/>
      <c r="AC3734" s="2"/>
      <c r="AD3734" s="2"/>
      <c r="AE3734" s="2" t="s">
        <v>123</v>
      </c>
      <c r="AF3734" s="2" t="s">
        <v>124</v>
      </c>
      <c r="AG3734" s="2" t="s">
        <v>125</v>
      </c>
      <c r="AH3734" s="2" t="s">
        <v>69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4486</v>
      </c>
      <c r="B3735" s="2" t="s">
        <v>4480</v>
      </c>
      <c r="C3735" s="2" t="s">
        <v>47</v>
      </c>
      <c r="D3735" s="2" t="s">
        <v>886</v>
      </c>
      <c r="E3735" s="2" t="s">
        <v>377</v>
      </c>
      <c r="F3735" s="2" t="s">
        <v>228</v>
      </c>
      <c r="G3735" s="2" t="s">
        <v>181</v>
      </c>
      <c r="H3735" s="2" t="s">
        <v>732</v>
      </c>
      <c r="I3735" s="2" t="s">
        <v>53</v>
      </c>
      <c r="J3735" s="2" t="s">
        <v>118</v>
      </c>
      <c r="K3735" s="2" t="s">
        <v>118</v>
      </c>
      <c r="L3735" s="2" t="s">
        <v>119</v>
      </c>
      <c r="M3735" s="2" t="s">
        <v>95</v>
      </c>
      <c r="N3735" s="3">
        <v>3602.344</v>
      </c>
      <c r="O3735" s="3" t="s">
        <v>120</v>
      </c>
      <c r="P3735" s="2"/>
      <c r="Q3735" s="2"/>
      <c r="R3735" s="2" t="s">
        <v>121</v>
      </c>
      <c r="S3735" s="2"/>
      <c r="T3735" s="2" t="s">
        <v>108</v>
      </c>
      <c r="U3735" s="2"/>
      <c r="V3735" s="2"/>
      <c r="W3735" s="2" t="s">
        <v>122</v>
      </c>
      <c r="X3735" s="2" t="s">
        <v>64</v>
      </c>
      <c r="Y3735" s="2" t="s">
        <v>65</v>
      </c>
      <c r="Z3735" s="2">
        <v>0</v>
      </c>
      <c r="AA3735" s="2"/>
      <c r="AB3735" s="2"/>
      <c r="AC3735" s="2"/>
      <c r="AD3735" s="2"/>
      <c r="AE3735" s="2" t="s">
        <v>123</v>
      </c>
      <c r="AF3735" s="2" t="s">
        <v>124</v>
      </c>
      <c r="AG3735" s="2" t="s">
        <v>125</v>
      </c>
      <c r="AH3735" s="2" t="s">
        <v>69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4487</v>
      </c>
      <c r="B3736" s="2" t="s">
        <v>4480</v>
      </c>
      <c r="C3736" s="2" t="s">
        <v>47</v>
      </c>
      <c r="D3736" s="2" t="s">
        <v>886</v>
      </c>
      <c r="E3736" s="2" t="s">
        <v>377</v>
      </c>
      <c r="F3736" s="2" t="s">
        <v>228</v>
      </c>
      <c r="G3736" s="2" t="s">
        <v>181</v>
      </c>
      <c r="H3736" s="2" t="s">
        <v>732</v>
      </c>
      <c r="I3736" s="2" t="s">
        <v>53</v>
      </c>
      <c r="J3736" s="2" t="s">
        <v>118</v>
      </c>
      <c r="K3736" s="2" t="s">
        <v>118</v>
      </c>
      <c r="L3736" s="2" t="s">
        <v>119</v>
      </c>
      <c r="M3736" s="2" t="s">
        <v>100</v>
      </c>
      <c r="N3736" s="3">
        <v>3602.344</v>
      </c>
      <c r="O3736" s="3" t="s">
        <v>120</v>
      </c>
      <c r="P3736" s="2"/>
      <c r="Q3736" s="2"/>
      <c r="R3736" s="2" t="s">
        <v>121</v>
      </c>
      <c r="S3736" s="2"/>
      <c r="T3736" s="2" t="s">
        <v>108</v>
      </c>
      <c r="U3736" s="2"/>
      <c r="V3736" s="2"/>
      <c r="W3736" s="2" t="s">
        <v>122</v>
      </c>
      <c r="X3736" s="2" t="s">
        <v>64</v>
      </c>
      <c r="Y3736" s="2" t="s">
        <v>65</v>
      </c>
      <c r="Z3736" s="2">
        <v>0</v>
      </c>
      <c r="AA3736" s="2"/>
      <c r="AB3736" s="2"/>
      <c r="AC3736" s="2"/>
      <c r="AD3736" s="2"/>
      <c r="AE3736" s="2" t="s">
        <v>123</v>
      </c>
      <c r="AF3736" s="2" t="s">
        <v>124</v>
      </c>
      <c r="AG3736" s="2" t="s">
        <v>125</v>
      </c>
      <c r="AH3736" s="2" t="s">
        <v>69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4488</v>
      </c>
      <c r="B3737" s="2" t="s">
        <v>4480</v>
      </c>
      <c r="C3737" s="2" t="s">
        <v>47</v>
      </c>
      <c r="D3737" s="2" t="s">
        <v>886</v>
      </c>
      <c r="E3737" s="2" t="s">
        <v>377</v>
      </c>
      <c r="F3737" s="2" t="s">
        <v>228</v>
      </c>
      <c r="G3737" s="2" t="s">
        <v>181</v>
      </c>
      <c r="H3737" s="2" t="s">
        <v>732</v>
      </c>
      <c r="I3737" s="2"/>
      <c r="J3737" s="2"/>
      <c r="K3737" s="2"/>
      <c r="L3737" s="2"/>
      <c r="M3737" s="2" t="s">
        <v>104</v>
      </c>
      <c r="N3737" s="3"/>
      <c r="O3737" s="3"/>
      <c r="P3737" s="4">
        <v>0.0</v>
      </c>
      <c r="Q3737" s="2" t="s">
        <v>105</v>
      </c>
      <c r="R3737" s="2" t="s">
        <v>106</v>
      </c>
      <c r="S3737" s="2" t="s">
        <v>107</v>
      </c>
      <c r="T3737" s="2" t="s">
        <v>108</v>
      </c>
      <c r="U3737" s="4">
        <f>0.0</f>
        <v>0.0</v>
      </c>
      <c r="V3737" s="2" t="s">
        <v>109</v>
      </c>
      <c r="W3737" s="2" t="s">
        <v>110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134</v>
      </c>
      <c r="AH3737" s="2" t="s">
        <v>69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4489</v>
      </c>
      <c r="B3738" s="2" t="s">
        <v>4490</v>
      </c>
      <c r="C3738" s="2" t="s">
        <v>47</v>
      </c>
      <c r="D3738" s="2" t="s">
        <v>583</v>
      </c>
      <c r="E3738" s="2" t="s">
        <v>152</v>
      </c>
      <c r="F3738" s="2" t="s">
        <v>178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51</v>
      </c>
      <c r="M3738" s="2" t="s">
        <v>56</v>
      </c>
      <c r="N3738" s="3">
        <v>35941</v>
      </c>
      <c r="O3738" s="3" t="s">
        <v>57</v>
      </c>
      <c r="P3738" s="4">
        <f>IF(O3738="吨",N3738*1000,IF(O3738="万立方米",N3738*10000,""))</f>
        <v>35941000.0</v>
      </c>
      <c r="Q3738" s="2" t="s">
        <v>58</v>
      </c>
      <c r="R3738" s="2" t="s">
        <v>59</v>
      </c>
      <c r="S3738" s="2" t="s">
        <v>60</v>
      </c>
      <c r="T3738" s="2" t="s">
        <v>61</v>
      </c>
      <c r="U3738" s="4">
        <f>0.06</f>
        <v>0.06</v>
      </c>
      <c r="V3738" s="2" t="s">
        <v>62</v>
      </c>
      <c r="W3738" s="2" t="s">
        <v>63</v>
      </c>
      <c r="X3738" s="2" t="s">
        <v>64</v>
      </c>
      <c r="Y3738" s="2" t="s">
        <v>65</v>
      </c>
      <c r="Z3738" s="2">
        <v>0</v>
      </c>
      <c r="AA3738" s="2"/>
      <c r="AB3738" s="2"/>
      <c r="AC3738" s="4">
        <f>P3738*U3738/1000000</f>
        <v>2.15646</v>
      </c>
      <c r="AD3738" s="4">
        <f>AC3738*(1-Z3738/100)</f>
        <v>2.15646</v>
      </c>
      <c r="AE3738" s="2" t="s">
        <v>66</v>
      </c>
      <c r="AF3738" s="2" t="s">
        <v>67</v>
      </c>
      <c r="AG3738" s="2" t="s">
        <v>68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4491</v>
      </c>
      <c r="B3739" s="2" t="s">
        <v>4490</v>
      </c>
      <c r="C3739" s="2" t="s">
        <v>47</v>
      </c>
      <c r="D3739" s="2" t="s">
        <v>583</v>
      </c>
      <c r="E3739" s="2" t="s">
        <v>152</v>
      </c>
      <c r="F3739" s="2" t="s">
        <v>178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51</v>
      </c>
      <c r="M3739" s="2" t="s">
        <v>73</v>
      </c>
      <c r="N3739" s="3">
        <v>35941</v>
      </c>
      <c r="O3739" s="3" t="s">
        <v>57</v>
      </c>
      <c r="P3739" s="4">
        <f>IF(O3739="吨",N3739*1000,IF(O3739="万立方米",N3739*10000,""))</f>
        <v>35941000.0</v>
      </c>
      <c r="Q3739" s="2" t="s">
        <v>58</v>
      </c>
      <c r="R3739" s="2" t="s">
        <v>59</v>
      </c>
      <c r="S3739" s="2" t="s">
        <v>74</v>
      </c>
      <c r="T3739" s="2" t="s">
        <v>75</v>
      </c>
      <c r="U3739" s="4">
        <f>1.5</f>
        <v>1.5</v>
      </c>
      <c r="V3739" s="2" t="s">
        <v>62</v>
      </c>
      <c r="W3739" s="2" t="s">
        <v>76</v>
      </c>
      <c r="X3739" s="2" t="s">
        <v>64</v>
      </c>
      <c r="Y3739" s="2" t="s">
        <v>65</v>
      </c>
      <c r="Z3739" s="2">
        <v>0</v>
      </c>
      <c r="AA3739" s="2"/>
      <c r="AB3739" s="2"/>
      <c r="AC3739" s="4">
        <f>P3739*U3739/1000000</f>
        <v>53.9115</v>
      </c>
      <c r="AD3739" s="4">
        <f>AC3739*(1-Z3739/100)</f>
        <v>53.9115</v>
      </c>
      <c r="AE3739" s="2" t="s">
        <v>66</v>
      </c>
      <c r="AF3739" s="2" t="s">
        <v>67</v>
      </c>
      <c r="AG3739" s="2" t="s">
        <v>68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4492</v>
      </c>
      <c r="B3740" s="2" t="s">
        <v>4490</v>
      </c>
      <c r="C3740" s="2" t="s">
        <v>47</v>
      </c>
      <c r="D3740" s="2" t="s">
        <v>583</v>
      </c>
      <c r="E3740" s="2" t="s">
        <v>152</v>
      </c>
      <c r="F3740" s="2" t="s">
        <v>178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51</v>
      </c>
      <c r="M3740" s="2" t="s">
        <v>78</v>
      </c>
      <c r="N3740" s="3">
        <v>35941</v>
      </c>
      <c r="O3740" s="3" t="s">
        <v>57</v>
      </c>
      <c r="P3740" s="4">
        <f>IF(O3740="吨",N3740*1000,IF(O3740="万立方米",N3740*10000,""))</f>
        <v>35941000.0</v>
      </c>
      <c r="Q3740" s="2" t="s">
        <v>58</v>
      </c>
      <c r="R3740" s="2" t="s">
        <v>59</v>
      </c>
      <c r="S3740" s="2" t="s">
        <v>79</v>
      </c>
      <c r="T3740" s="2" t="s">
        <v>75</v>
      </c>
      <c r="U3740" s="4">
        <f>6.0</f>
        <v>6.0</v>
      </c>
      <c r="V3740" s="2" t="s">
        <v>62</v>
      </c>
      <c r="W3740" s="2" t="s">
        <v>80</v>
      </c>
      <c r="X3740" s="2" t="s">
        <v>64</v>
      </c>
      <c r="Y3740" s="2" t="s">
        <v>65</v>
      </c>
      <c r="Z3740" s="2">
        <v>0</v>
      </c>
      <c r="AA3740" s="2"/>
      <c r="AB3740" s="2"/>
      <c r="AC3740" s="4">
        <f>P3740*U3740/1000000</f>
        <v>215.646</v>
      </c>
      <c r="AD3740" s="4">
        <f>AC3740*(1-Z3740/100)</f>
        <v>215.646</v>
      </c>
      <c r="AE3740" s="2" t="s">
        <v>66</v>
      </c>
      <c r="AF3740" s="2" t="s">
        <v>67</v>
      </c>
      <c r="AG3740" s="2" t="s">
        <v>68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4493</v>
      </c>
      <c r="B3741" s="2" t="s">
        <v>4490</v>
      </c>
      <c r="C3741" s="2" t="s">
        <v>47</v>
      </c>
      <c r="D3741" s="2" t="s">
        <v>583</v>
      </c>
      <c r="E3741" s="2" t="s">
        <v>152</v>
      </c>
      <c r="F3741" s="2" t="s">
        <v>178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51</v>
      </c>
      <c r="M3741" s="2" t="s">
        <v>82</v>
      </c>
      <c r="N3741" s="3">
        <v>35941</v>
      </c>
      <c r="O3741" s="3" t="s">
        <v>57</v>
      </c>
      <c r="P3741" s="4">
        <f>IF(O3741="吨",N3741*1000,IF(O3741="万立方米",N3741*10000,""))</f>
        <v>35941000.0</v>
      </c>
      <c r="Q3741" s="2" t="s">
        <v>58</v>
      </c>
      <c r="R3741" s="2" t="s">
        <v>59</v>
      </c>
      <c r="S3741" s="2" t="s">
        <v>83</v>
      </c>
      <c r="T3741" s="2" t="s">
        <v>61</v>
      </c>
      <c r="U3741" s="4">
        <f>0.35</f>
        <v>0.35</v>
      </c>
      <c r="V3741" s="2" t="s">
        <v>62</v>
      </c>
      <c r="W3741" s="2" t="s">
        <v>84</v>
      </c>
      <c r="X3741" s="2" t="s">
        <v>64</v>
      </c>
      <c r="Y3741" s="2" t="s">
        <v>65</v>
      </c>
      <c r="Z3741" s="2">
        <v>0</v>
      </c>
      <c r="AA3741" s="2"/>
      <c r="AB3741" s="2"/>
      <c r="AC3741" s="4">
        <f>P3741*U3741/1000000</f>
        <v>12.57935</v>
      </c>
      <c r="AD3741" s="4">
        <f>AC3741*(1-Z3741/100)</f>
        <v>12.57935</v>
      </c>
      <c r="AE3741" s="2" t="s">
        <v>66</v>
      </c>
      <c r="AF3741" s="2" t="s">
        <v>67</v>
      </c>
      <c r="AG3741" s="2" t="s">
        <v>68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4494</v>
      </c>
      <c r="B3742" s="2" t="s">
        <v>4490</v>
      </c>
      <c r="C3742" s="2" t="s">
        <v>47</v>
      </c>
      <c r="D3742" s="2" t="s">
        <v>583</v>
      </c>
      <c r="E3742" s="2" t="s">
        <v>152</v>
      </c>
      <c r="F3742" s="2" t="s">
        <v>178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51</v>
      </c>
      <c r="M3742" s="2" t="s">
        <v>86</v>
      </c>
      <c r="N3742" s="3">
        <v>35941</v>
      </c>
      <c r="O3742" s="3" t="s">
        <v>57</v>
      </c>
      <c r="P3742" s="4">
        <f>IF(O3742="吨",N3742*1000,IF(O3742="万立方米",N3742*10000,""))</f>
        <v>35941000.0</v>
      </c>
      <c r="Q3742" s="2" t="s">
        <v>58</v>
      </c>
      <c r="R3742" s="2" t="s">
        <v>59</v>
      </c>
      <c r="S3742" s="2" t="s">
        <v>87</v>
      </c>
      <c r="T3742" s="2" t="s">
        <v>88</v>
      </c>
      <c r="U3742" s="4">
        <f>0.75</f>
        <v>0.75</v>
      </c>
      <c r="V3742" s="2" t="s">
        <v>62</v>
      </c>
      <c r="W3742" s="2" t="s">
        <v>89</v>
      </c>
      <c r="X3742" s="2" t="s">
        <v>64</v>
      </c>
      <c r="Y3742" s="2" t="s">
        <v>65</v>
      </c>
      <c r="Z3742" s="2">
        <v>0</v>
      </c>
      <c r="AA3742" s="2"/>
      <c r="AB3742" s="2"/>
      <c r="AC3742" s="4">
        <f>P3742*U3742/1000000</f>
        <v>26.95575</v>
      </c>
      <c r="AD3742" s="4">
        <f>AC3743*(1-AA3742/100)+(AC3742-AC3743)*(1-AB3742/100)</f>
        <v>26.95575</v>
      </c>
      <c r="AE3742" s="2" t="s">
        <v>66</v>
      </c>
      <c r="AF3742" s="2" t="s">
        <v>67</v>
      </c>
      <c r="AG3742" s="2" t="s">
        <v>68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4495</v>
      </c>
      <c r="B3743" s="2" t="s">
        <v>4490</v>
      </c>
      <c r="C3743" s="2" t="s">
        <v>47</v>
      </c>
      <c r="D3743" s="2" t="s">
        <v>583</v>
      </c>
      <c r="E3743" s="2" t="s">
        <v>152</v>
      </c>
      <c r="F3743" s="2" t="s">
        <v>178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51</v>
      </c>
      <c r="M3743" s="2" t="s">
        <v>91</v>
      </c>
      <c r="N3743" s="3">
        <v>35941</v>
      </c>
      <c r="O3743" s="3" t="s">
        <v>57</v>
      </c>
      <c r="P3743" s="4">
        <f>IF(O3743="吨",N3743*1000,IF(O3743="万立方米",N3743*10000,""))</f>
        <v>35941000.0</v>
      </c>
      <c r="Q3743" s="2" t="s">
        <v>58</v>
      </c>
      <c r="R3743" s="2" t="s">
        <v>59</v>
      </c>
      <c r="S3743" s="2" t="s">
        <v>92</v>
      </c>
      <c r="T3743" s="2" t="s">
        <v>88</v>
      </c>
      <c r="U3743" s="4">
        <f>0.75</f>
        <v>0.75</v>
      </c>
      <c r="V3743" s="2" t="s">
        <v>62</v>
      </c>
      <c r="W3743" s="2" t="s">
        <v>93</v>
      </c>
      <c r="X3743" s="2" t="s">
        <v>64</v>
      </c>
      <c r="Y3743" s="2" t="s">
        <v>65</v>
      </c>
      <c r="Z3743" s="2">
        <v>0</v>
      </c>
      <c r="AA3743" s="2"/>
      <c r="AB3743" s="2"/>
      <c r="AC3743" s="4">
        <f>P3743*U3743/1000000</f>
        <v>26.95575</v>
      </c>
      <c r="AD3743" s="4">
        <f>AC3743*(1-Z3743/100)</f>
        <v>26.95575</v>
      </c>
      <c r="AE3743" s="2" t="s">
        <v>66</v>
      </c>
      <c r="AF3743" s="2" t="s">
        <v>67</v>
      </c>
      <c r="AG3743" s="2" t="s">
        <v>68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4496</v>
      </c>
      <c r="B3744" s="2" t="s">
        <v>4490</v>
      </c>
      <c r="C3744" s="2" t="s">
        <v>47</v>
      </c>
      <c r="D3744" s="2" t="s">
        <v>583</v>
      </c>
      <c r="E3744" s="2" t="s">
        <v>152</v>
      </c>
      <c r="F3744" s="2" t="s">
        <v>178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51</v>
      </c>
      <c r="M3744" s="2" t="s">
        <v>95</v>
      </c>
      <c r="N3744" s="3">
        <v>35941</v>
      </c>
      <c r="O3744" s="3" t="s">
        <v>57</v>
      </c>
      <c r="P3744" s="4">
        <f>IF(O3744="吨",N3744*1000,IF(O3744="万立方米",N3744*10000,""))</f>
        <v>35941000.0</v>
      </c>
      <c r="Q3744" s="2" t="s">
        <v>58</v>
      </c>
      <c r="R3744" s="2" t="s">
        <v>59</v>
      </c>
      <c r="S3744" s="2" t="s">
        <v>96</v>
      </c>
      <c r="T3744" s="2" t="s">
        <v>97</v>
      </c>
      <c r="U3744" s="4">
        <f>1.7</f>
        <v>1.7</v>
      </c>
      <c r="V3744" s="2" t="s">
        <v>62</v>
      </c>
      <c r="W3744" s="2" t="s">
        <v>98</v>
      </c>
      <c r="X3744" s="2" t="s">
        <v>64</v>
      </c>
      <c r="Y3744" s="2" t="s">
        <v>65</v>
      </c>
      <c r="Z3744" s="2">
        <v>0</v>
      </c>
      <c r="AA3744" s="2"/>
      <c r="AB3744" s="2"/>
      <c r="AC3744" s="4">
        <f>P3744*U3744/1000000</f>
        <v>61.0997</v>
      </c>
      <c r="AD3744" s="4">
        <f>AC3744*(1-Z3744/100)</f>
        <v>61.0997</v>
      </c>
      <c r="AE3744" s="2" t="s">
        <v>66</v>
      </c>
      <c r="AF3744" s="2" t="s">
        <v>67</v>
      </c>
      <c r="AG3744" s="2" t="s">
        <v>68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4497</v>
      </c>
      <c r="B3745" s="2" t="s">
        <v>4490</v>
      </c>
      <c r="C3745" s="2" t="s">
        <v>47</v>
      </c>
      <c r="D3745" s="2" t="s">
        <v>583</v>
      </c>
      <c r="E3745" s="2" t="s">
        <v>152</v>
      </c>
      <c r="F3745" s="2" t="s">
        <v>178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51</v>
      </c>
      <c r="M3745" s="2" t="s">
        <v>100</v>
      </c>
      <c r="N3745" s="3">
        <v>35941</v>
      </c>
      <c r="O3745" s="3" t="s">
        <v>57</v>
      </c>
      <c r="P3745" s="4">
        <f>IF(O3745="吨",N3745*1000,IF(O3745="万立方米",N3745*10000,""))</f>
        <v>35941000.0</v>
      </c>
      <c r="Q3745" s="2" t="s">
        <v>58</v>
      </c>
      <c r="R3745" s="2" t="s">
        <v>59</v>
      </c>
      <c r="S3745" s="2" t="s">
        <v>101</v>
      </c>
      <c r="T3745" s="2" t="s">
        <v>75</v>
      </c>
      <c r="U3745" s="4">
        <f>0.12</f>
        <v>0.12</v>
      </c>
      <c r="V3745" s="2" t="s">
        <v>62</v>
      </c>
      <c r="W3745" s="2" t="s">
        <v>102</v>
      </c>
      <c r="X3745" s="2" t="s">
        <v>64</v>
      </c>
      <c r="Y3745" s="2" t="s">
        <v>65</v>
      </c>
      <c r="Z3745" s="2">
        <v>0</v>
      </c>
      <c r="AA3745" s="2"/>
      <c r="AB3745" s="2"/>
      <c r="AC3745" s="4">
        <f>P3745*U3745/1000000</f>
        <v>4.31292</v>
      </c>
      <c r="AD3745" s="4">
        <f>AC3745*(1-Z3745/100)</f>
        <v>4.31292</v>
      </c>
      <c r="AE3745" s="2" t="s">
        <v>66</v>
      </c>
      <c r="AF3745" s="2" t="s">
        <v>67</v>
      </c>
      <c r="AG3745" s="2" t="s">
        <v>68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4498</v>
      </c>
      <c r="B3746" s="2" t="s">
        <v>4490</v>
      </c>
      <c r="C3746" s="2" t="s">
        <v>47</v>
      </c>
      <c r="D3746" s="2" t="s">
        <v>583</v>
      </c>
      <c r="E3746" s="2" t="s">
        <v>152</v>
      </c>
      <c r="F3746" s="2" t="s">
        <v>178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104</v>
      </c>
      <c r="N3746" s="3"/>
      <c r="O3746" s="3"/>
      <c r="P3746" s="4">
        <v>0.0</v>
      </c>
      <c r="Q3746" s="2" t="s">
        <v>105</v>
      </c>
      <c r="R3746" s="2" t="s">
        <v>106</v>
      </c>
      <c r="S3746" s="2" t="s">
        <v>107</v>
      </c>
      <c r="T3746" s="2" t="s">
        <v>108</v>
      </c>
      <c r="U3746" s="4">
        <f>0.0</f>
        <v>0.0</v>
      </c>
      <c r="V3746" s="2" t="s">
        <v>109</v>
      </c>
      <c r="W3746" s="2" t="s">
        <v>110</v>
      </c>
      <c r="X3746" s="2"/>
      <c r="Y3746" s="2" t="s">
        <v>65</v>
      </c>
      <c r="Z3746" s="2">
        <v>0</v>
      </c>
      <c r="AA3746" s="2"/>
      <c r="AB3746" s="2"/>
      <c r="AC3746" s="4"/>
      <c r="AD3746" s="4"/>
      <c r="AE3746" s="2" t="s">
        <v>171</v>
      </c>
      <c r="AF3746" s="2" t="s">
        <v>172</v>
      </c>
      <c r="AG3746" s="2" t="s">
        <v>173</v>
      </c>
      <c r="AH3746" s="2" t="s">
        <v>69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4499</v>
      </c>
      <c r="B3747" s="2" t="s">
        <v>4500</v>
      </c>
      <c r="C3747" s="2" t="s">
        <v>47</v>
      </c>
      <c r="D3747" s="2" t="s">
        <v>2266</v>
      </c>
      <c r="E3747" s="2" t="s">
        <v>744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270</v>
      </c>
      <c r="K3747" s="2" t="s">
        <v>55</v>
      </c>
      <c r="L3747" s="2" t="s">
        <v>51</v>
      </c>
      <c r="M3747" s="2" t="s">
        <v>56</v>
      </c>
      <c r="N3747" s="3">
        <v>671831</v>
      </c>
      <c r="O3747" s="3" t="s">
        <v>57</v>
      </c>
      <c r="P3747" s="4">
        <f>IF(O3747="吨",N3747*1000,IF(O3747="万立方米",N3747*10000,""))</f>
        <v>671831000.0</v>
      </c>
      <c r="Q3747" s="2" t="s">
        <v>58</v>
      </c>
      <c r="R3747" s="2" t="s">
        <v>59</v>
      </c>
      <c r="S3747" s="2" t="s">
        <v>60</v>
      </c>
      <c r="T3747" s="2" t="s">
        <v>61</v>
      </c>
      <c r="U3747" s="4">
        <f>0.06</f>
        <v>0.06</v>
      </c>
      <c r="V3747" s="2" t="s">
        <v>62</v>
      </c>
      <c r="W3747" s="2" t="s">
        <v>63</v>
      </c>
      <c r="X3747" s="2" t="s">
        <v>64</v>
      </c>
      <c r="Y3747" s="2" t="s">
        <v>65</v>
      </c>
      <c r="Z3747" s="2">
        <v>0</v>
      </c>
      <c r="AA3747" s="2"/>
      <c r="AB3747" s="2"/>
      <c r="AC3747" s="4">
        <f>P3747*U3747/1000000</f>
        <v>40.30986</v>
      </c>
      <c r="AD3747" s="4">
        <f>AC3747*(1-Z3747/100)</f>
        <v>40.30986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4501</v>
      </c>
      <c r="B3748" s="2" t="s">
        <v>4500</v>
      </c>
      <c r="C3748" s="2" t="s">
        <v>47</v>
      </c>
      <c r="D3748" s="2" t="s">
        <v>2266</v>
      </c>
      <c r="E3748" s="2" t="s">
        <v>744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270</v>
      </c>
      <c r="K3748" s="2" t="s">
        <v>55</v>
      </c>
      <c r="L3748" s="2" t="s">
        <v>51</v>
      </c>
      <c r="M3748" s="2" t="s">
        <v>73</v>
      </c>
      <c r="N3748" s="3">
        <v>671831</v>
      </c>
      <c r="O3748" s="3" t="s">
        <v>57</v>
      </c>
      <c r="P3748" s="4">
        <f>IF(O3748="吨",N3748*1000,IF(O3748="万立方米",N3748*10000,""))</f>
        <v>671831000.0</v>
      </c>
      <c r="Q3748" s="2" t="s">
        <v>58</v>
      </c>
      <c r="R3748" s="2" t="s">
        <v>59</v>
      </c>
      <c r="S3748" s="2" t="s">
        <v>74</v>
      </c>
      <c r="T3748" s="2" t="s">
        <v>75</v>
      </c>
      <c r="U3748" s="4">
        <f>1.5</f>
        <v>1.5</v>
      </c>
      <c r="V3748" s="2" t="s">
        <v>62</v>
      </c>
      <c r="W3748" s="2" t="s">
        <v>76</v>
      </c>
      <c r="X3748" s="2" t="s">
        <v>64</v>
      </c>
      <c r="Y3748" s="2" t="s">
        <v>65</v>
      </c>
      <c r="Z3748" s="2">
        <v>0</v>
      </c>
      <c r="AA3748" s="2"/>
      <c r="AB3748" s="2"/>
      <c r="AC3748" s="4">
        <f>P3748*U3748/1000000</f>
        <v>1007.7465</v>
      </c>
      <c r="AD3748" s="4">
        <f>AC3748*(1-Z3748/100)</f>
        <v>1007.7465</v>
      </c>
      <c r="AE3748" s="2" t="s">
        <v>66</v>
      </c>
      <c r="AF3748" s="2" t="s">
        <v>67</v>
      </c>
      <c r="AG3748" s="2" t="s">
        <v>68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4502</v>
      </c>
      <c r="B3749" s="2" t="s">
        <v>4500</v>
      </c>
      <c r="C3749" s="2" t="s">
        <v>47</v>
      </c>
      <c r="D3749" s="2" t="s">
        <v>2266</v>
      </c>
      <c r="E3749" s="2" t="s">
        <v>744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270</v>
      </c>
      <c r="K3749" s="2" t="s">
        <v>55</v>
      </c>
      <c r="L3749" s="2" t="s">
        <v>51</v>
      </c>
      <c r="M3749" s="2" t="s">
        <v>78</v>
      </c>
      <c r="N3749" s="3">
        <v>671831</v>
      </c>
      <c r="O3749" s="3" t="s">
        <v>57</v>
      </c>
      <c r="P3749" s="4">
        <f>IF(O3749="吨",N3749*1000,IF(O3749="万立方米",N3749*10000,""))</f>
        <v>671831000.0</v>
      </c>
      <c r="Q3749" s="2" t="s">
        <v>58</v>
      </c>
      <c r="R3749" s="2" t="s">
        <v>59</v>
      </c>
      <c r="S3749" s="2" t="s">
        <v>79</v>
      </c>
      <c r="T3749" s="2" t="s">
        <v>75</v>
      </c>
      <c r="U3749" s="4">
        <f>6.0</f>
        <v>6.0</v>
      </c>
      <c r="V3749" s="2" t="s">
        <v>62</v>
      </c>
      <c r="W3749" s="2" t="s">
        <v>80</v>
      </c>
      <c r="X3749" s="2" t="s">
        <v>64</v>
      </c>
      <c r="Y3749" s="2" t="s">
        <v>65</v>
      </c>
      <c r="Z3749" s="2">
        <v>0</v>
      </c>
      <c r="AA3749" s="2"/>
      <c r="AB3749" s="2"/>
      <c r="AC3749" s="4">
        <f>P3749*U3749/1000000</f>
        <v>4030.986</v>
      </c>
      <c r="AD3749" s="4">
        <f>AC3749*(1-Z3749/100)</f>
        <v>4030.986</v>
      </c>
      <c r="AE3749" s="2" t="s">
        <v>66</v>
      </c>
      <c r="AF3749" s="2" t="s">
        <v>67</v>
      </c>
      <c r="AG3749" s="2" t="s">
        <v>68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4503</v>
      </c>
      <c r="B3750" s="2" t="s">
        <v>4500</v>
      </c>
      <c r="C3750" s="2" t="s">
        <v>47</v>
      </c>
      <c r="D3750" s="2" t="s">
        <v>2266</v>
      </c>
      <c r="E3750" s="2" t="s">
        <v>744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270</v>
      </c>
      <c r="K3750" s="2" t="s">
        <v>55</v>
      </c>
      <c r="L3750" s="2" t="s">
        <v>51</v>
      </c>
      <c r="M3750" s="2" t="s">
        <v>82</v>
      </c>
      <c r="N3750" s="3">
        <v>671831</v>
      </c>
      <c r="O3750" s="3" t="s">
        <v>57</v>
      </c>
      <c r="P3750" s="4">
        <f>IF(O3750="吨",N3750*1000,IF(O3750="万立方米",N3750*10000,""))</f>
        <v>671831000.0</v>
      </c>
      <c r="Q3750" s="2" t="s">
        <v>58</v>
      </c>
      <c r="R3750" s="2" t="s">
        <v>59</v>
      </c>
      <c r="S3750" s="2" t="s">
        <v>83</v>
      </c>
      <c r="T3750" s="2" t="s">
        <v>61</v>
      </c>
      <c r="U3750" s="4">
        <f>0.35</f>
        <v>0.35</v>
      </c>
      <c r="V3750" s="2" t="s">
        <v>62</v>
      </c>
      <c r="W3750" s="2" t="s">
        <v>84</v>
      </c>
      <c r="X3750" s="2" t="s">
        <v>64</v>
      </c>
      <c r="Y3750" s="2" t="s">
        <v>65</v>
      </c>
      <c r="Z3750" s="2">
        <v>0</v>
      </c>
      <c r="AA3750" s="2"/>
      <c r="AB3750" s="2"/>
      <c r="AC3750" s="4">
        <f>P3750*U3750/1000000</f>
        <v>235.14084999999997</v>
      </c>
      <c r="AD3750" s="4">
        <f>AC3750*(1-Z3750/100)</f>
        <v>235.14084999999997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4504</v>
      </c>
      <c r="B3751" s="2" t="s">
        <v>4500</v>
      </c>
      <c r="C3751" s="2" t="s">
        <v>47</v>
      </c>
      <c r="D3751" s="2" t="s">
        <v>2266</v>
      </c>
      <c r="E3751" s="2" t="s">
        <v>744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270</v>
      </c>
      <c r="K3751" s="2" t="s">
        <v>55</v>
      </c>
      <c r="L3751" s="2" t="s">
        <v>51</v>
      </c>
      <c r="M3751" s="2" t="s">
        <v>86</v>
      </c>
      <c r="N3751" s="3">
        <v>671831</v>
      </c>
      <c r="O3751" s="3" t="s">
        <v>57</v>
      </c>
      <c r="P3751" s="4">
        <f>IF(O3751="吨",N3751*1000,IF(O3751="万立方米",N3751*10000,""))</f>
        <v>671831000.0</v>
      </c>
      <c r="Q3751" s="2" t="s">
        <v>58</v>
      </c>
      <c r="R3751" s="2" t="s">
        <v>59</v>
      </c>
      <c r="S3751" s="2" t="s">
        <v>87</v>
      </c>
      <c r="T3751" s="2" t="s">
        <v>88</v>
      </c>
      <c r="U3751" s="4">
        <f>0.75</f>
        <v>0.75</v>
      </c>
      <c r="V3751" s="2" t="s">
        <v>62</v>
      </c>
      <c r="W3751" s="2" t="s">
        <v>89</v>
      </c>
      <c r="X3751" s="2" t="s">
        <v>64</v>
      </c>
      <c r="Y3751" s="2" t="s">
        <v>65</v>
      </c>
      <c r="Z3751" s="2">
        <v>0</v>
      </c>
      <c r="AA3751" s="2"/>
      <c r="AB3751" s="2"/>
      <c r="AC3751" s="4">
        <f>P3751*U3751/1000000</f>
        <v>503.87325</v>
      </c>
      <c r="AD3751" s="4">
        <f>AC3752*(1-AA3751/100)+(AC3751-AC3752)*(1-AB3751/100)</f>
        <v>503.87325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4505</v>
      </c>
      <c r="B3752" s="2" t="s">
        <v>4500</v>
      </c>
      <c r="C3752" s="2" t="s">
        <v>47</v>
      </c>
      <c r="D3752" s="2" t="s">
        <v>2266</v>
      </c>
      <c r="E3752" s="2" t="s">
        <v>744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270</v>
      </c>
      <c r="K3752" s="2" t="s">
        <v>55</v>
      </c>
      <c r="L3752" s="2" t="s">
        <v>51</v>
      </c>
      <c r="M3752" s="2" t="s">
        <v>91</v>
      </c>
      <c r="N3752" s="3">
        <v>671831</v>
      </c>
      <c r="O3752" s="3" t="s">
        <v>57</v>
      </c>
      <c r="P3752" s="4">
        <f>IF(O3752="吨",N3752*1000,IF(O3752="万立方米",N3752*10000,""))</f>
        <v>671831000.0</v>
      </c>
      <c r="Q3752" s="2" t="s">
        <v>58</v>
      </c>
      <c r="R3752" s="2" t="s">
        <v>59</v>
      </c>
      <c r="S3752" s="2" t="s">
        <v>92</v>
      </c>
      <c r="T3752" s="2" t="s">
        <v>88</v>
      </c>
      <c r="U3752" s="4">
        <f>0.75</f>
        <v>0.75</v>
      </c>
      <c r="V3752" s="2" t="s">
        <v>62</v>
      </c>
      <c r="W3752" s="2" t="s">
        <v>93</v>
      </c>
      <c r="X3752" s="2" t="s">
        <v>64</v>
      </c>
      <c r="Y3752" s="2" t="s">
        <v>65</v>
      </c>
      <c r="Z3752" s="2">
        <v>0</v>
      </c>
      <c r="AA3752" s="2"/>
      <c r="AB3752" s="2"/>
      <c r="AC3752" s="4">
        <f>P3752*U3752/1000000</f>
        <v>503.87325</v>
      </c>
      <c r="AD3752" s="4">
        <f>AC3752*(1-Z3752/100)</f>
        <v>503.87325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4506</v>
      </c>
      <c r="B3753" s="2" t="s">
        <v>4500</v>
      </c>
      <c r="C3753" s="2" t="s">
        <v>47</v>
      </c>
      <c r="D3753" s="2" t="s">
        <v>2266</v>
      </c>
      <c r="E3753" s="2" t="s">
        <v>744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270</v>
      </c>
      <c r="K3753" s="2" t="s">
        <v>55</v>
      </c>
      <c r="L3753" s="2" t="s">
        <v>51</v>
      </c>
      <c r="M3753" s="2" t="s">
        <v>95</v>
      </c>
      <c r="N3753" s="3">
        <v>671831</v>
      </c>
      <c r="O3753" s="3" t="s">
        <v>57</v>
      </c>
      <c r="P3753" s="4">
        <f>IF(O3753="吨",N3753*1000,IF(O3753="万立方米",N3753*10000,""))</f>
        <v>671831000.0</v>
      </c>
      <c r="Q3753" s="2" t="s">
        <v>58</v>
      </c>
      <c r="R3753" s="2" t="s">
        <v>59</v>
      </c>
      <c r="S3753" s="2" t="s">
        <v>96</v>
      </c>
      <c r="T3753" s="2" t="s">
        <v>97</v>
      </c>
      <c r="U3753" s="4">
        <f>1.7</f>
        <v>1.7</v>
      </c>
      <c r="V3753" s="2" t="s">
        <v>62</v>
      </c>
      <c r="W3753" s="2" t="s">
        <v>98</v>
      </c>
      <c r="X3753" s="2" t="s">
        <v>64</v>
      </c>
      <c r="Y3753" s="2" t="s">
        <v>65</v>
      </c>
      <c r="Z3753" s="2">
        <v>0</v>
      </c>
      <c r="AA3753" s="2"/>
      <c r="AB3753" s="2"/>
      <c r="AC3753" s="4">
        <f>P3753*U3753/1000000</f>
        <v>1142.1127</v>
      </c>
      <c r="AD3753" s="4">
        <f>AC3753*(1-Z3753/100)</f>
        <v>1142.1127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4507</v>
      </c>
      <c r="B3754" s="2" t="s">
        <v>4500</v>
      </c>
      <c r="C3754" s="2" t="s">
        <v>47</v>
      </c>
      <c r="D3754" s="2" t="s">
        <v>2266</v>
      </c>
      <c r="E3754" s="2" t="s">
        <v>744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270</v>
      </c>
      <c r="K3754" s="2" t="s">
        <v>55</v>
      </c>
      <c r="L3754" s="2" t="s">
        <v>51</v>
      </c>
      <c r="M3754" s="2" t="s">
        <v>100</v>
      </c>
      <c r="N3754" s="3">
        <v>671831</v>
      </c>
      <c r="O3754" s="3" t="s">
        <v>57</v>
      </c>
      <c r="P3754" s="4">
        <f>IF(O3754="吨",N3754*1000,IF(O3754="万立方米",N3754*10000,""))</f>
        <v>671831000.0</v>
      </c>
      <c r="Q3754" s="2" t="s">
        <v>58</v>
      </c>
      <c r="R3754" s="2" t="s">
        <v>59</v>
      </c>
      <c r="S3754" s="2" t="s">
        <v>101</v>
      </c>
      <c r="T3754" s="2" t="s">
        <v>75</v>
      </c>
      <c r="U3754" s="4">
        <f>0.12</f>
        <v>0.12</v>
      </c>
      <c r="V3754" s="2" t="s">
        <v>62</v>
      </c>
      <c r="W3754" s="2" t="s">
        <v>102</v>
      </c>
      <c r="X3754" s="2" t="s">
        <v>64</v>
      </c>
      <c r="Y3754" s="2" t="s">
        <v>65</v>
      </c>
      <c r="Z3754" s="2">
        <v>0</v>
      </c>
      <c r="AA3754" s="2"/>
      <c r="AB3754" s="2"/>
      <c r="AC3754" s="4">
        <f>P3754*U3754/1000000</f>
        <v>80.61972</v>
      </c>
      <c r="AD3754" s="4">
        <f>AC3754*(1-Z3754/100)</f>
        <v>80.61972</v>
      </c>
      <c r="AE3754" s="2" t="s">
        <v>66</v>
      </c>
      <c r="AF3754" s="2" t="s">
        <v>67</v>
      </c>
      <c r="AG3754" s="2" t="s">
        <v>68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4508</v>
      </c>
      <c r="B3755" s="2" t="s">
        <v>4500</v>
      </c>
      <c r="C3755" s="2" t="s">
        <v>47</v>
      </c>
      <c r="D3755" s="2" t="s">
        <v>2266</v>
      </c>
      <c r="E3755" s="2" t="s">
        <v>744</v>
      </c>
      <c r="F3755" s="2" t="s">
        <v>50</v>
      </c>
      <c r="G3755" s="2" t="s">
        <v>51</v>
      </c>
      <c r="H3755" s="2" t="s">
        <v>52</v>
      </c>
      <c r="I3755" s="2" t="s">
        <v>161</v>
      </c>
      <c r="J3755" s="2" t="s">
        <v>180</v>
      </c>
      <c r="K3755" s="2" t="s">
        <v>180</v>
      </c>
      <c r="L3755" s="2" t="s">
        <v>181</v>
      </c>
      <c r="M3755" s="2" t="s">
        <v>56</v>
      </c>
      <c r="N3755" s="3">
        <v>73</v>
      </c>
      <c r="O3755" s="3" t="s">
        <v>182</v>
      </c>
      <c r="P3755" s="4">
        <f>IF(O3755="吨",N3755*1000,IF(O3755="万立方米",N3755*10000,""))</f>
        <v>730000.0</v>
      </c>
      <c r="Q3755" s="2" t="s">
        <v>183</v>
      </c>
      <c r="R3755" s="2" t="s">
        <v>184</v>
      </c>
      <c r="S3755" s="2" t="s">
        <v>185</v>
      </c>
      <c r="T3755" s="2" t="s">
        <v>75</v>
      </c>
      <c r="U3755" s="4">
        <f>0.001</f>
        <v>0.001</v>
      </c>
      <c r="V3755" s="2" t="s">
        <v>186</v>
      </c>
      <c r="W3755" s="2" t="s">
        <v>187</v>
      </c>
      <c r="X3755" s="2" t="s">
        <v>64</v>
      </c>
      <c r="Y3755" s="2" t="s">
        <v>65</v>
      </c>
      <c r="Z3755" s="2">
        <v>0</v>
      </c>
      <c r="AA3755" s="2"/>
      <c r="AB3755" s="2"/>
      <c r="AC3755" s="4">
        <f>P3755*U3755/1000000</f>
        <v>0.00073</v>
      </c>
      <c r="AD3755" s="4">
        <f>AC3755*(1-Z3755/100)</f>
        <v>0.00073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4509</v>
      </c>
      <c r="B3756" s="2" t="s">
        <v>4500</v>
      </c>
      <c r="C3756" s="2" t="s">
        <v>47</v>
      </c>
      <c r="D3756" s="2" t="s">
        <v>2266</v>
      </c>
      <c r="E3756" s="2" t="s">
        <v>744</v>
      </c>
      <c r="F3756" s="2" t="s">
        <v>50</v>
      </c>
      <c r="G3756" s="2" t="s">
        <v>51</v>
      </c>
      <c r="H3756" s="2" t="s">
        <v>52</v>
      </c>
      <c r="I3756" s="2" t="s">
        <v>161</v>
      </c>
      <c r="J3756" s="2" t="s">
        <v>180</v>
      </c>
      <c r="K3756" s="2" t="s">
        <v>180</v>
      </c>
      <c r="L3756" s="2" t="s">
        <v>181</v>
      </c>
      <c r="M3756" s="2" t="s">
        <v>73</v>
      </c>
      <c r="N3756" s="3">
        <v>73</v>
      </c>
      <c r="O3756" s="3" t="s">
        <v>182</v>
      </c>
      <c r="P3756" s="4">
        <f>IF(O3756="吨",N3756*1000,IF(O3756="万立方米",N3756*10000,""))</f>
        <v>730000.0</v>
      </c>
      <c r="Q3756" s="2" t="s">
        <v>183</v>
      </c>
      <c r="R3756" s="2" t="s">
        <v>184</v>
      </c>
      <c r="S3756" s="2" t="s">
        <v>189</v>
      </c>
      <c r="T3756" s="2" t="s">
        <v>75</v>
      </c>
      <c r="U3756" s="4">
        <f>0.35</f>
        <v>0.35</v>
      </c>
      <c r="V3756" s="2" t="s">
        <v>186</v>
      </c>
      <c r="W3756" s="2" t="s">
        <v>190</v>
      </c>
      <c r="X3756" s="2" t="s">
        <v>64</v>
      </c>
      <c r="Y3756" s="2" t="s">
        <v>65</v>
      </c>
      <c r="Z3756" s="2">
        <v>0</v>
      </c>
      <c r="AA3756" s="2"/>
      <c r="AB3756" s="2"/>
      <c r="AC3756" s="4">
        <f>P3756*U3756/1000000</f>
        <v>0.25549999999999995</v>
      </c>
      <c r="AD3756" s="4">
        <f>AC3756*(1-Z3756/100)</f>
        <v>0.25549999999999995</v>
      </c>
      <c r="AE3756" s="2" t="s">
        <v>66</v>
      </c>
      <c r="AF3756" s="2" t="s">
        <v>67</v>
      </c>
      <c r="AG3756" s="2" t="s">
        <v>68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4510</v>
      </c>
      <c r="B3757" s="2" t="s">
        <v>4500</v>
      </c>
      <c r="C3757" s="2" t="s">
        <v>47</v>
      </c>
      <c r="D3757" s="2" t="s">
        <v>2266</v>
      </c>
      <c r="E3757" s="2" t="s">
        <v>744</v>
      </c>
      <c r="F3757" s="2" t="s">
        <v>50</v>
      </c>
      <c r="G3757" s="2" t="s">
        <v>51</v>
      </c>
      <c r="H3757" s="2" t="s">
        <v>52</v>
      </c>
      <c r="I3757" s="2" t="s">
        <v>161</v>
      </c>
      <c r="J3757" s="2" t="s">
        <v>180</v>
      </c>
      <c r="K3757" s="2" t="s">
        <v>180</v>
      </c>
      <c r="L3757" s="2" t="s">
        <v>181</v>
      </c>
      <c r="M3757" s="2" t="s">
        <v>78</v>
      </c>
      <c r="N3757" s="3">
        <v>73</v>
      </c>
      <c r="O3757" s="3" t="s">
        <v>182</v>
      </c>
      <c r="P3757" s="4">
        <f>IF(O3757="吨",N3757*1000,IF(O3757="万立方米",N3757*10000,""))</f>
        <v>730000.0</v>
      </c>
      <c r="Q3757" s="2" t="s">
        <v>183</v>
      </c>
      <c r="R3757" s="2" t="s">
        <v>184</v>
      </c>
      <c r="S3757" s="2" t="s">
        <v>192</v>
      </c>
      <c r="T3757" s="2" t="s">
        <v>75</v>
      </c>
      <c r="U3757" s="4">
        <f>1.2</f>
        <v>1.2</v>
      </c>
      <c r="V3757" s="2" t="s">
        <v>186</v>
      </c>
      <c r="W3757" s="2" t="s">
        <v>193</v>
      </c>
      <c r="X3757" s="2" t="s">
        <v>64</v>
      </c>
      <c r="Y3757" s="2" t="s">
        <v>65</v>
      </c>
      <c r="Z3757" s="2">
        <v>0</v>
      </c>
      <c r="AA3757" s="2"/>
      <c r="AB3757" s="2"/>
      <c r="AC3757" s="4">
        <f>P3757*U3757/1000000</f>
        <v>0.876</v>
      </c>
      <c r="AD3757" s="4">
        <f>AC3757*(1-Z3757/100)</f>
        <v>0.876</v>
      </c>
      <c r="AE3757" s="2" t="s">
        <v>66</v>
      </c>
      <c r="AF3757" s="2" t="s">
        <v>67</v>
      </c>
      <c r="AG3757" s="2" t="s">
        <v>68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4511</v>
      </c>
      <c r="B3758" s="2" t="s">
        <v>4500</v>
      </c>
      <c r="C3758" s="2" t="s">
        <v>47</v>
      </c>
      <c r="D3758" s="2" t="s">
        <v>2266</v>
      </c>
      <c r="E3758" s="2" t="s">
        <v>744</v>
      </c>
      <c r="F3758" s="2" t="s">
        <v>50</v>
      </c>
      <c r="G3758" s="2" t="s">
        <v>51</v>
      </c>
      <c r="H3758" s="2" t="s">
        <v>52</v>
      </c>
      <c r="I3758" s="2" t="s">
        <v>161</v>
      </c>
      <c r="J3758" s="2" t="s">
        <v>180</v>
      </c>
      <c r="K3758" s="2" t="s">
        <v>180</v>
      </c>
      <c r="L3758" s="2" t="s">
        <v>181</v>
      </c>
      <c r="M3758" s="2" t="s">
        <v>82</v>
      </c>
      <c r="N3758" s="3">
        <v>73</v>
      </c>
      <c r="O3758" s="3" t="s">
        <v>182</v>
      </c>
      <c r="P3758" s="4">
        <f>IF(O3758="吨",N3758*1000,IF(O3758="万立方米",N3758*10000,""))</f>
        <v>730000.0</v>
      </c>
      <c r="Q3758" s="2" t="s">
        <v>183</v>
      </c>
      <c r="R3758" s="2" t="s">
        <v>184</v>
      </c>
      <c r="S3758" s="2" t="s">
        <v>195</v>
      </c>
      <c r="T3758" s="2" t="s">
        <v>75</v>
      </c>
      <c r="U3758" s="4">
        <f>0.002</f>
        <v>0.002</v>
      </c>
      <c r="V3758" s="2" t="s">
        <v>186</v>
      </c>
      <c r="W3758" s="2" t="s">
        <v>196</v>
      </c>
      <c r="X3758" s="2" t="s">
        <v>64</v>
      </c>
      <c r="Y3758" s="2" t="s">
        <v>65</v>
      </c>
      <c r="Z3758" s="2">
        <v>0</v>
      </c>
      <c r="AA3758" s="2"/>
      <c r="AB3758" s="2"/>
      <c r="AC3758" s="4">
        <f>P3758*U3758/1000000</f>
        <v>0.00146</v>
      </c>
      <c r="AD3758" s="4">
        <f>AC3758*(1-Z3758/100)</f>
        <v>0.00146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4512</v>
      </c>
      <c r="B3759" s="2" t="s">
        <v>4500</v>
      </c>
      <c r="C3759" s="2" t="s">
        <v>47</v>
      </c>
      <c r="D3759" s="2" t="s">
        <v>2266</v>
      </c>
      <c r="E3759" s="2" t="s">
        <v>744</v>
      </c>
      <c r="F3759" s="2" t="s">
        <v>50</v>
      </c>
      <c r="G3759" s="2" t="s">
        <v>51</v>
      </c>
      <c r="H3759" s="2" t="s">
        <v>52</v>
      </c>
      <c r="I3759" s="2" t="s">
        <v>161</v>
      </c>
      <c r="J3759" s="2" t="s">
        <v>180</v>
      </c>
      <c r="K3759" s="2" t="s">
        <v>180</v>
      </c>
      <c r="L3759" s="2" t="s">
        <v>181</v>
      </c>
      <c r="M3759" s="2" t="s">
        <v>86</v>
      </c>
      <c r="N3759" s="3">
        <v>73</v>
      </c>
      <c r="O3759" s="3" t="s">
        <v>182</v>
      </c>
      <c r="P3759" s="4">
        <f>IF(O3759="吨",N3759*1000,IF(O3759="万立方米",N3759*10000,""))</f>
        <v>730000.0</v>
      </c>
      <c r="Q3759" s="2" t="s">
        <v>183</v>
      </c>
      <c r="R3759" s="2" t="s">
        <v>184</v>
      </c>
      <c r="S3759" s="2" t="s">
        <v>198</v>
      </c>
      <c r="T3759" s="2" t="s">
        <v>75</v>
      </c>
      <c r="U3759" s="4">
        <f>0.01</f>
        <v>0.01</v>
      </c>
      <c r="V3759" s="2" t="s">
        <v>186</v>
      </c>
      <c r="W3759" s="2" t="s">
        <v>199</v>
      </c>
      <c r="X3759" s="2" t="s">
        <v>64</v>
      </c>
      <c r="Y3759" s="2" t="s">
        <v>65</v>
      </c>
      <c r="Z3759" s="2">
        <v>0</v>
      </c>
      <c r="AA3759" s="2"/>
      <c r="AB3759" s="2"/>
      <c r="AC3759" s="4">
        <f>P3759*U3759/1000000</f>
        <v>0.0073</v>
      </c>
      <c r="AD3759" s="4">
        <f>AC3760*(1-AA3759/100)+(AC3759-AC3760)*(1-AB3759/100)</f>
        <v>0.0073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4513</v>
      </c>
      <c r="B3760" s="2" t="s">
        <v>4500</v>
      </c>
      <c r="C3760" s="2" t="s">
        <v>47</v>
      </c>
      <c r="D3760" s="2" t="s">
        <v>2266</v>
      </c>
      <c r="E3760" s="2" t="s">
        <v>744</v>
      </c>
      <c r="F3760" s="2" t="s">
        <v>50</v>
      </c>
      <c r="G3760" s="2" t="s">
        <v>51</v>
      </c>
      <c r="H3760" s="2" t="s">
        <v>52</v>
      </c>
      <c r="I3760" s="2" t="s">
        <v>161</v>
      </c>
      <c r="J3760" s="2" t="s">
        <v>180</v>
      </c>
      <c r="K3760" s="2" t="s">
        <v>180</v>
      </c>
      <c r="L3760" s="2" t="s">
        <v>181</v>
      </c>
      <c r="M3760" s="2" t="s">
        <v>91</v>
      </c>
      <c r="N3760" s="3">
        <v>73</v>
      </c>
      <c r="O3760" s="3" t="s">
        <v>182</v>
      </c>
      <c r="P3760" s="4">
        <f>IF(O3760="吨",N3760*1000,IF(O3760="万立方米",N3760*10000,""))</f>
        <v>730000.0</v>
      </c>
      <c r="Q3760" s="2" t="s">
        <v>183</v>
      </c>
      <c r="R3760" s="2" t="s">
        <v>184</v>
      </c>
      <c r="S3760" s="2" t="s">
        <v>201</v>
      </c>
      <c r="T3760" s="2" t="s">
        <v>75</v>
      </c>
      <c r="U3760" s="4">
        <f>0.005</f>
        <v>0.005</v>
      </c>
      <c r="V3760" s="2" t="s">
        <v>186</v>
      </c>
      <c r="W3760" s="2" t="s">
        <v>202</v>
      </c>
      <c r="X3760" s="2" t="s">
        <v>64</v>
      </c>
      <c r="Y3760" s="2" t="s">
        <v>65</v>
      </c>
      <c r="Z3760" s="2">
        <v>0</v>
      </c>
      <c r="AA3760" s="2"/>
      <c r="AB3760" s="2"/>
      <c r="AC3760" s="4">
        <f>P3760*U3760/1000000</f>
        <v>0.00365</v>
      </c>
      <c r="AD3760" s="4">
        <f>AC3760*(1-Z3760/100)</f>
        <v>0.00365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4514</v>
      </c>
      <c r="B3761" s="2" t="s">
        <v>4500</v>
      </c>
      <c r="C3761" s="2" t="s">
        <v>47</v>
      </c>
      <c r="D3761" s="2" t="s">
        <v>2266</v>
      </c>
      <c r="E3761" s="2" t="s">
        <v>744</v>
      </c>
      <c r="F3761" s="2" t="s">
        <v>50</v>
      </c>
      <c r="G3761" s="2" t="s">
        <v>51</v>
      </c>
      <c r="H3761" s="2" t="s">
        <v>52</v>
      </c>
      <c r="I3761" s="2" t="s">
        <v>161</v>
      </c>
      <c r="J3761" s="2" t="s">
        <v>180</v>
      </c>
      <c r="K3761" s="2" t="s">
        <v>180</v>
      </c>
      <c r="L3761" s="2" t="s">
        <v>181</v>
      </c>
      <c r="M3761" s="2" t="s">
        <v>95</v>
      </c>
      <c r="N3761" s="3">
        <v>73</v>
      </c>
      <c r="O3761" s="3" t="s">
        <v>182</v>
      </c>
      <c r="P3761" s="4">
        <f>IF(O3761="吨",N3761*1000,IF(O3761="万立方米",N3761*10000,""))</f>
        <v>730000.0</v>
      </c>
      <c r="Q3761" s="2" t="s">
        <v>183</v>
      </c>
      <c r="R3761" s="2" t="s">
        <v>184</v>
      </c>
      <c r="S3761" s="2" t="s">
        <v>204</v>
      </c>
      <c r="T3761" s="2" t="s">
        <v>75</v>
      </c>
      <c r="U3761" s="4">
        <f>0.005</f>
        <v>0.005</v>
      </c>
      <c r="V3761" s="2" t="s">
        <v>186</v>
      </c>
      <c r="W3761" s="2" t="s">
        <v>205</v>
      </c>
      <c r="X3761" s="2" t="s">
        <v>64</v>
      </c>
      <c r="Y3761" s="2" t="s">
        <v>65</v>
      </c>
      <c r="Z3761" s="2">
        <v>0</v>
      </c>
      <c r="AA3761" s="2"/>
      <c r="AB3761" s="2"/>
      <c r="AC3761" s="4">
        <f>P3761*U3761/1000000</f>
        <v>0.00365</v>
      </c>
      <c r="AD3761" s="4">
        <f>AC3761*(1-Z3761/100)</f>
        <v>0.00365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4515</v>
      </c>
      <c r="B3762" s="2" t="s">
        <v>4500</v>
      </c>
      <c r="C3762" s="2" t="s">
        <v>47</v>
      </c>
      <c r="D3762" s="2" t="s">
        <v>2266</v>
      </c>
      <c r="E3762" s="2" t="s">
        <v>744</v>
      </c>
      <c r="F3762" s="2" t="s">
        <v>50</v>
      </c>
      <c r="G3762" s="2" t="s">
        <v>51</v>
      </c>
      <c r="H3762" s="2" t="s">
        <v>52</v>
      </c>
      <c r="I3762" s="2" t="s">
        <v>161</v>
      </c>
      <c r="J3762" s="2" t="s">
        <v>180</v>
      </c>
      <c r="K3762" s="2" t="s">
        <v>180</v>
      </c>
      <c r="L3762" s="2" t="s">
        <v>181</v>
      </c>
      <c r="M3762" s="2" t="s">
        <v>100</v>
      </c>
      <c r="N3762" s="3">
        <v>73</v>
      </c>
      <c r="O3762" s="3" t="s">
        <v>182</v>
      </c>
      <c r="P3762" s="4">
        <f>IF(O3762="吨",N3762*1000,IF(O3762="万立方米",N3762*10000,""))</f>
        <v>730000.0</v>
      </c>
      <c r="Q3762" s="2" t="s">
        <v>183</v>
      </c>
      <c r="R3762" s="2" t="s">
        <v>184</v>
      </c>
      <c r="S3762" s="2" t="s">
        <v>207</v>
      </c>
      <c r="T3762" s="2" t="s">
        <v>75</v>
      </c>
      <c r="U3762" s="4">
        <f>0.02</f>
        <v>0.02</v>
      </c>
      <c r="V3762" s="2" t="s">
        <v>186</v>
      </c>
      <c r="W3762" s="2" t="s">
        <v>208</v>
      </c>
      <c r="X3762" s="2" t="s">
        <v>64</v>
      </c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68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4516</v>
      </c>
      <c r="B3763" s="2" t="s">
        <v>4500</v>
      </c>
      <c r="C3763" s="2" t="s">
        <v>47</v>
      </c>
      <c r="D3763" s="2" t="s">
        <v>2266</v>
      </c>
      <c r="E3763" s="2" t="s">
        <v>744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104</v>
      </c>
      <c r="N3763" s="3"/>
      <c r="O3763" s="3"/>
      <c r="P3763" s="4">
        <v>0.0</v>
      </c>
      <c r="Q3763" s="2" t="s">
        <v>105</v>
      </c>
      <c r="R3763" s="2" t="s">
        <v>106</v>
      </c>
      <c r="S3763" s="2" t="s">
        <v>107</v>
      </c>
      <c r="T3763" s="2" t="s">
        <v>108</v>
      </c>
      <c r="U3763" s="4">
        <f>0.0</f>
        <v>0.0</v>
      </c>
      <c r="V3763" s="2" t="s">
        <v>109</v>
      </c>
      <c r="W3763" s="2" t="s">
        <v>110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111</v>
      </c>
      <c r="AH3763" s="2" t="s">
        <v>69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4517</v>
      </c>
      <c r="B3764" s="2" t="s">
        <v>4518</v>
      </c>
      <c r="C3764" s="2" t="s">
        <v>47</v>
      </c>
      <c r="D3764" s="2" t="s">
        <v>1198</v>
      </c>
      <c r="E3764" s="2" t="s">
        <v>400</v>
      </c>
      <c r="F3764" s="2" t="s">
        <v>228</v>
      </c>
      <c r="G3764" s="2" t="s">
        <v>117</v>
      </c>
      <c r="H3764" s="2" t="s">
        <v>138</v>
      </c>
      <c r="I3764" s="2" t="s">
        <v>53</v>
      </c>
      <c r="J3764" s="2" t="s">
        <v>230</v>
      </c>
      <c r="K3764" s="2" t="s">
        <v>55</v>
      </c>
      <c r="L3764" s="2" t="s">
        <v>51</v>
      </c>
      <c r="M3764" s="2" t="s">
        <v>56</v>
      </c>
      <c r="N3764" s="3">
        <v>108826.26</v>
      </c>
      <c r="O3764" s="3" t="s">
        <v>57</v>
      </c>
      <c r="P3764" s="4">
        <f>IF(O3764="吨",N3764*1000,IF(O3764="万立方米",N3764*10000,""))</f>
        <v>108826260.0</v>
      </c>
      <c r="Q3764" s="2" t="s">
        <v>58</v>
      </c>
      <c r="R3764" s="2" t="s">
        <v>59</v>
      </c>
      <c r="S3764" s="2" t="s">
        <v>60</v>
      </c>
      <c r="T3764" s="2" t="s">
        <v>61</v>
      </c>
      <c r="U3764" s="4">
        <f>0.06</f>
        <v>0.06</v>
      </c>
      <c r="V3764" s="2" t="s">
        <v>62</v>
      </c>
      <c r="W3764" s="2" t="s">
        <v>63</v>
      </c>
      <c r="X3764" s="2" t="s">
        <v>64</v>
      </c>
      <c r="Y3764" s="2" t="s">
        <v>65</v>
      </c>
      <c r="Z3764" s="2">
        <v>0</v>
      </c>
      <c r="AA3764" s="2"/>
      <c r="AB3764" s="2"/>
      <c r="AC3764" s="4">
        <f>P3764*U3764/1000000</f>
        <v>6.529575599999999</v>
      </c>
      <c r="AD3764" s="4">
        <f>AC3764*(1-Z3764/100)</f>
        <v>6.529575599999999</v>
      </c>
      <c r="AE3764" s="2" t="s">
        <v>66</v>
      </c>
      <c r="AF3764" s="2" t="s">
        <v>67</v>
      </c>
      <c r="AG3764" s="2" t="s">
        <v>68</v>
      </c>
      <c r="AH3764" s="2" t="s">
        <v>69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4519</v>
      </c>
      <c r="B3765" s="2" t="s">
        <v>4518</v>
      </c>
      <c r="C3765" s="2" t="s">
        <v>47</v>
      </c>
      <c r="D3765" s="2" t="s">
        <v>1198</v>
      </c>
      <c r="E3765" s="2" t="s">
        <v>400</v>
      </c>
      <c r="F3765" s="2" t="s">
        <v>228</v>
      </c>
      <c r="G3765" s="2" t="s">
        <v>117</v>
      </c>
      <c r="H3765" s="2" t="s">
        <v>138</v>
      </c>
      <c r="I3765" s="2" t="s">
        <v>53</v>
      </c>
      <c r="J3765" s="2" t="s">
        <v>230</v>
      </c>
      <c r="K3765" s="2" t="s">
        <v>55</v>
      </c>
      <c r="L3765" s="2" t="s">
        <v>51</v>
      </c>
      <c r="M3765" s="2" t="s">
        <v>73</v>
      </c>
      <c r="N3765" s="3">
        <v>108826.26</v>
      </c>
      <c r="O3765" s="3" t="s">
        <v>57</v>
      </c>
      <c r="P3765" s="4">
        <f>IF(O3765="吨",N3765*1000,IF(O3765="万立方米",N3765*10000,""))</f>
        <v>108826260.0</v>
      </c>
      <c r="Q3765" s="2" t="s">
        <v>58</v>
      </c>
      <c r="R3765" s="2" t="s">
        <v>59</v>
      </c>
      <c r="S3765" s="2" t="s">
        <v>74</v>
      </c>
      <c r="T3765" s="2" t="s">
        <v>75</v>
      </c>
      <c r="U3765" s="4">
        <f>1.5</f>
        <v>1.5</v>
      </c>
      <c r="V3765" s="2" t="s">
        <v>62</v>
      </c>
      <c r="W3765" s="2" t="s">
        <v>76</v>
      </c>
      <c r="X3765" s="2" t="s">
        <v>64</v>
      </c>
      <c r="Y3765" s="2" t="s">
        <v>65</v>
      </c>
      <c r="Z3765" s="2">
        <v>0</v>
      </c>
      <c r="AA3765" s="2"/>
      <c r="AB3765" s="2"/>
      <c r="AC3765" s="4">
        <f>P3765*U3765/1000000</f>
        <v>163.23939</v>
      </c>
      <c r="AD3765" s="4">
        <f>AC3765*(1-Z3765/100)</f>
        <v>163.23939</v>
      </c>
      <c r="AE3765" s="2" t="s">
        <v>66</v>
      </c>
      <c r="AF3765" s="2" t="s">
        <v>67</v>
      </c>
      <c r="AG3765" s="2" t="s">
        <v>68</v>
      </c>
      <c r="AH3765" s="2" t="s">
        <v>69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4520</v>
      </c>
      <c r="B3766" s="2" t="s">
        <v>4518</v>
      </c>
      <c r="C3766" s="2" t="s">
        <v>47</v>
      </c>
      <c r="D3766" s="2" t="s">
        <v>1198</v>
      </c>
      <c r="E3766" s="2" t="s">
        <v>400</v>
      </c>
      <c r="F3766" s="2" t="s">
        <v>228</v>
      </c>
      <c r="G3766" s="2" t="s">
        <v>117</v>
      </c>
      <c r="H3766" s="2" t="s">
        <v>138</v>
      </c>
      <c r="I3766" s="2" t="s">
        <v>53</v>
      </c>
      <c r="J3766" s="2" t="s">
        <v>230</v>
      </c>
      <c r="K3766" s="2" t="s">
        <v>55</v>
      </c>
      <c r="L3766" s="2" t="s">
        <v>51</v>
      </c>
      <c r="M3766" s="2" t="s">
        <v>78</v>
      </c>
      <c r="N3766" s="3">
        <v>108826.26</v>
      </c>
      <c r="O3766" s="3" t="s">
        <v>57</v>
      </c>
      <c r="P3766" s="4">
        <f>IF(O3766="吨",N3766*1000,IF(O3766="万立方米",N3766*10000,""))</f>
        <v>108826260.0</v>
      </c>
      <c r="Q3766" s="2" t="s">
        <v>58</v>
      </c>
      <c r="R3766" s="2" t="s">
        <v>59</v>
      </c>
      <c r="S3766" s="2" t="s">
        <v>79</v>
      </c>
      <c r="T3766" s="2" t="s">
        <v>75</v>
      </c>
      <c r="U3766" s="4">
        <f>6.0</f>
        <v>6.0</v>
      </c>
      <c r="V3766" s="2" t="s">
        <v>62</v>
      </c>
      <c r="W3766" s="2" t="s">
        <v>80</v>
      </c>
      <c r="X3766" s="2" t="s">
        <v>64</v>
      </c>
      <c r="Y3766" s="2" t="s">
        <v>65</v>
      </c>
      <c r="Z3766" s="2">
        <v>0</v>
      </c>
      <c r="AA3766" s="2"/>
      <c r="AB3766" s="2"/>
      <c r="AC3766" s="4">
        <f>P3766*U3766/1000000</f>
        <v>652.95756</v>
      </c>
      <c r="AD3766" s="4">
        <f>AC3766*(1-Z3766/100)</f>
        <v>652.95756</v>
      </c>
      <c r="AE3766" s="2" t="s">
        <v>66</v>
      </c>
      <c r="AF3766" s="2" t="s">
        <v>67</v>
      </c>
      <c r="AG3766" s="2" t="s">
        <v>68</v>
      </c>
      <c r="AH3766" s="2" t="s">
        <v>69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4521</v>
      </c>
      <c r="B3767" s="2" t="s">
        <v>4518</v>
      </c>
      <c r="C3767" s="2" t="s">
        <v>47</v>
      </c>
      <c r="D3767" s="2" t="s">
        <v>1198</v>
      </c>
      <c r="E3767" s="2" t="s">
        <v>400</v>
      </c>
      <c r="F3767" s="2" t="s">
        <v>228</v>
      </c>
      <c r="G3767" s="2" t="s">
        <v>117</v>
      </c>
      <c r="H3767" s="2" t="s">
        <v>138</v>
      </c>
      <c r="I3767" s="2" t="s">
        <v>53</v>
      </c>
      <c r="J3767" s="2" t="s">
        <v>230</v>
      </c>
      <c r="K3767" s="2" t="s">
        <v>55</v>
      </c>
      <c r="L3767" s="2" t="s">
        <v>51</v>
      </c>
      <c r="M3767" s="2" t="s">
        <v>82</v>
      </c>
      <c r="N3767" s="3">
        <v>108826.26</v>
      </c>
      <c r="O3767" s="3" t="s">
        <v>57</v>
      </c>
      <c r="P3767" s="4">
        <f>IF(O3767="吨",N3767*1000,IF(O3767="万立方米",N3767*10000,""))</f>
        <v>108826260.0</v>
      </c>
      <c r="Q3767" s="2" t="s">
        <v>58</v>
      </c>
      <c r="R3767" s="2" t="s">
        <v>59</v>
      </c>
      <c r="S3767" s="2" t="s">
        <v>83</v>
      </c>
      <c r="T3767" s="2" t="s">
        <v>61</v>
      </c>
      <c r="U3767" s="4">
        <f>0.35</f>
        <v>0.35</v>
      </c>
      <c r="V3767" s="2" t="s">
        <v>62</v>
      </c>
      <c r="W3767" s="2" t="s">
        <v>84</v>
      </c>
      <c r="X3767" s="2" t="s">
        <v>64</v>
      </c>
      <c r="Y3767" s="2" t="s">
        <v>65</v>
      </c>
      <c r="Z3767" s="2">
        <v>0</v>
      </c>
      <c r="AA3767" s="2"/>
      <c r="AB3767" s="2"/>
      <c r="AC3767" s="4">
        <f>P3767*U3767/1000000</f>
        <v>38.089191</v>
      </c>
      <c r="AD3767" s="4">
        <f>AC3767*(1-Z3767/100)</f>
        <v>38.089191</v>
      </c>
      <c r="AE3767" s="2" t="s">
        <v>66</v>
      </c>
      <c r="AF3767" s="2" t="s">
        <v>67</v>
      </c>
      <c r="AG3767" s="2" t="s">
        <v>68</v>
      </c>
      <c r="AH3767" s="2" t="s">
        <v>69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4522</v>
      </c>
      <c r="B3768" s="2" t="s">
        <v>4518</v>
      </c>
      <c r="C3768" s="2" t="s">
        <v>47</v>
      </c>
      <c r="D3768" s="2" t="s">
        <v>1198</v>
      </c>
      <c r="E3768" s="2" t="s">
        <v>400</v>
      </c>
      <c r="F3768" s="2" t="s">
        <v>228</v>
      </c>
      <c r="G3768" s="2" t="s">
        <v>117</v>
      </c>
      <c r="H3768" s="2" t="s">
        <v>138</v>
      </c>
      <c r="I3768" s="2" t="s">
        <v>53</v>
      </c>
      <c r="J3768" s="2" t="s">
        <v>230</v>
      </c>
      <c r="K3768" s="2" t="s">
        <v>55</v>
      </c>
      <c r="L3768" s="2" t="s">
        <v>51</v>
      </c>
      <c r="M3768" s="2" t="s">
        <v>86</v>
      </c>
      <c r="N3768" s="3">
        <v>108826.26</v>
      </c>
      <c r="O3768" s="3" t="s">
        <v>57</v>
      </c>
      <c r="P3768" s="4">
        <f>IF(O3768="吨",N3768*1000,IF(O3768="万立方米",N3768*10000,""))</f>
        <v>108826260.0</v>
      </c>
      <c r="Q3768" s="2" t="s">
        <v>58</v>
      </c>
      <c r="R3768" s="2" t="s">
        <v>59</v>
      </c>
      <c r="S3768" s="2" t="s">
        <v>87</v>
      </c>
      <c r="T3768" s="2" t="s">
        <v>88</v>
      </c>
      <c r="U3768" s="4">
        <f>0.75</f>
        <v>0.75</v>
      </c>
      <c r="V3768" s="2" t="s">
        <v>62</v>
      </c>
      <c r="W3768" s="2" t="s">
        <v>89</v>
      </c>
      <c r="X3768" s="2" t="s">
        <v>64</v>
      </c>
      <c r="Y3768" s="2" t="s">
        <v>65</v>
      </c>
      <c r="Z3768" s="2">
        <v>0</v>
      </c>
      <c r="AA3768" s="2"/>
      <c r="AB3768" s="2"/>
      <c r="AC3768" s="4">
        <f>P3768*U3768/1000000</f>
        <v>81.619695</v>
      </c>
      <c r="AD3768" s="4">
        <f>AC3769*(1-AA3768/100)+(AC3768-AC3769)*(1-AB3768/100)</f>
        <v>81.619695</v>
      </c>
      <c r="AE3768" s="2" t="s">
        <v>66</v>
      </c>
      <c r="AF3768" s="2" t="s">
        <v>67</v>
      </c>
      <c r="AG3768" s="2" t="s">
        <v>68</v>
      </c>
      <c r="AH3768" s="2" t="s">
        <v>69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4523</v>
      </c>
      <c r="B3769" s="2" t="s">
        <v>4518</v>
      </c>
      <c r="C3769" s="2" t="s">
        <v>47</v>
      </c>
      <c r="D3769" s="2" t="s">
        <v>1198</v>
      </c>
      <c r="E3769" s="2" t="s">
        <v>400</v>
      </c>
      <c r="F3769" s="2" t="s">
        <v>228</v>
      </c>
      <c r="G3769" s="2" t="s">
        <v>117</v>
      </c>
      <c r="H3769" s="2" t="s">
        <v>138</v>
      </c>
      <c r="I3769" s="2" t="s">
        <v>53</v>
      </c>
      <c r="J3769" s="2" t="s">
        <v>230</v>
      </c>
      <c r="K3769" s="2" t="s">
        <v>55</v>
      </c>
      <c r="L3769" s="2" t="s">
        <v>51</v>
      </c>
      <c r="M3769" s="2" t="s">
        <v>91</v>
      </c>
      <c r="N3769" s="3">
        <v>108826.26</v>
      </c>
      <c r="O3769" s="3" t="s">
        <v>57</v>
      </c>
      <c r="P3769" s="4">
        <f>IF(O3769="吨",N3769*1000,IF(O3769="万立方米",N3769*10000,""))</f>
        <v>108826260.0</v>
      </c>
      <c r="Q3769" s="2" t="s">
        <v>58</v>
      </c>
      <c r="R3769" s="2" t="s">
        <v>59</v>
      </c>
      <c r="S3769" s="2" t="s">
        <v>92</v>
      </c>
      <c r="T3769" s="2" t="s">
        <v>88</v>
      </c>
      <c r="U3769" s="4">
        <f>0.75</f>
        <v>0.75</v>
      </c>
      <c r="V3769" s="2" t="s">
        <v>62</v>
      </c>
      <c r="W3769" s="2" t="s">
        <v>93</v>
      </c>
      <c r="X3769" s="2" t="s">
        <v>64</v>
      </c>
      <c r="Y3769" s="2" t="s">
        <v>65</v>
      </c>
      <c r="Z3769" s="2">
        <v>0</v>
      </c>
      <c r="AA3769" s="2"/>
      <c r="AB3769" s="2"/>
      <c r="AC3769" s="4">
        <f>P3769*U3769/1000000</f>
        <v>81.619695</v>
      </c>
      <c r="AD3769" s="4">
        <f>AC3769*(1-Z3769/100)</f>
        <v>81.619695</v>
      </c>
      <c r="AE3769" s="2" t="s">
        <v>66</v>
      </c>
      <c r="AF3769" s="2" t="s">
        <v>67</v>
      </c>
      <c r="AG3769" s="2" t="s">
        <v>68</v>
      </c>
      <c r="AH3769" s="2" t="s">
        <v>69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4524</v>
      </c>
      <c r="B3770" s="2" t="s">
        <v>4518</v>
      </c>
      <c r="C3770" s="2" t="s">
        <v>47</v>
      </c>
      <c r="D3770" s="2" t="s">
        <v>1198</v>
      </c>
      <c r="E3770" s="2" t="s">
        <v>400</v>
      </c>
      <c r="F3770" s="2" t="s">
        <v>228</v>
      </c>
      <c r="G3770" s="2" t="s">
        <v>117</v>
      </c>
      <c r="H3770" s="2" t="s">
        <v>138</v>
      </c>
      <c r="I3770" s="2" t="s">
        <v>53</v>
      </c>
      <c r="J3770" s="2" t="s">
        <v>230</v>
      </c>
      <c r="K3770" s="2" t="s">
        <v>55</v>
      </c>
      <c r="L3770" s="2" t="s">
        <v>51</v>
      </c>
      <c r="M3770" s="2" t="s">
        <v>95</v>
      </c>
      <c r="N3770" s="3">
        <v>108826.26</v>
      </c>
      <c r="O3770" s="3" t="s">
        <v>57</v>
      </c>
      <c r="P3770" s="4">
        <f>IF(O3770="吨",N3770*1000,IF(O3770="万立方米",N3770*10000,""))</f>
        <v>108826260.0</v>
      </c>
      <c r="Q3770" s="2" t="s">
        <v>58</v>
      </c>
      <c r="R3770" s="2" t="s">
        <v>59</v>
      </c>
      <c r="S3770" s="2" t="s">
        <v>96</v>
      </c>
      <c r="T3770" s="2" t="s">
        <v>97</v>
      </c>
      <c r="U3770" s="4">
        <f>1.7</f>
        <v>1.7</v>
      </c>
      <c r="V3770" s="2" t="s">
        <v>62</v>
      </c>
      <c r="W3770" s="2" t="s">
        <v>98</v>
      </c>
      <c r="X3770" s="2" t="s">
        <v>64</v>
      </c>
      <c r="Y3770" s="2" t="s">
        <v>65</v>
      </c>
      <c r="Z3770" s="2">
        <v>0</v>
      </c>
      <c r="AA3770" s="2"/>
      <c r="AB3770" s="2"/>
      <c r="AC3770" s="4">
        <f>P3770*U3770/1000000</f>
        <v>185.004642</v>
      </c>
      <c r="AD3770" s="4">
        <f>AC3770*(1-Z3770/100)</f>
        <v>185.004642</v>
      </c>
      <c r="AE3770" s="2" t="s">
        <v>66</v>
      </c>
      <c r="AF3770" s="2" t="s">
        <v>67</v>
      </c>
      <c r="AG3770" s="2" t="s">
        <v>68</v>
      </c>
      <c r="AH3770" s="2" t="s">
        <v>69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4525</v>
      </c>
      <c r="B3771" s="2" t="s">
        <v>4518</v>
      </c>
      <c r="C3771" s="2" t="s">
        <v>47</v>
      </c>
      <c r="D3771" s="2" t="s">
        <v>1198</v>
      </c>
      <c r="E3771" s="2" t="s">
        <v>400</v>
      </c>
      <c r="F3771" s="2" t="s">
        <v>228</v>
      </c>
      <c r="G3771" s="2" t="s">
        <v>117</v>
      </c>
      <c r="H3771" s="2" t="s">
        <v>138</v>
      </c>
      <c r="I3771" s="2" t="s">
        <v>53</v>
      </c>
      <c r="J3771" s="2" t="s">
        <v>230</v>
      </c>
      <c r="K3771" s="2" t="s">
        <v>55</v>
      </c>
      <c r="L3771" s="2" t="s">
        <v>51</v>
      </c>
      <c r="M3771" s="2" t="s">
        <v>100</v>
      </c>
      <c r="N3771" s="3">
        <v>108826.26</v>
      </c>
      <c r="O3771" s="3" t="s">
        <v>57</v>
      </c>
      <c r="P3771" s="4">
        <f>IF(O3771="吨",N3771*1000,IF(O3771="万立方米",N3771*10000,""))</f>
        <v>108826260.0</v>
      </c>
      <c r="Q3771" s="2" t="s">
        <v>58</v>
      </c>
      <c r="R3771" s="2" t="s">
        <v>59</v>
      </c>
      <c r="S3771" s="2" t="s">
        <v>101</v>
      </c>
      <c r="T3771" s="2" t="s">
        <v>75</v>
      </c>
      <c r="U3771" s="4">
        <f>0.12</f>
        <v>0.12</v>
      </c>
      <c r="V3771" s="2" t="s">
        <v>62</v>
      </c>
      <c r="W3771" s="2" t="s">
        <v>102</v>
      </c>
      <c r="X3771" s="2" t="s">
        <v>64</v>
      </c>
      <c r="Y3771" s="2" t="s">
        <v>65</v>
      </c>
      <c r="Z3771" s="2">
        <v>0</v>
      </c>
      <c r="AA3771" s="2"/>
      <c r="AB3771" s="2"/>
      <c r="AC3771" s="4">
        <f>P3771*U3771/1000000</f>
        <v>13.059151199999999</v>
      </c>
      <c r="AD3771" s="4">
        <f>AC3771*(1-Z3771/100)</f>
        <v>13.059151199999999</v>
      </c>
      <c r="AE3771" s="2" t="s">
        <v>66</v>
      </c>
      <c r="AF3771" s="2" t="s">
        <v>67</v>
      </c>
      <c r="AG3771" s="2" t="s">
        <v>68</v>
      </c>
      <c r="AH3771" s="2" t="s">
        <v>69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4526</v>
      </c>
      <c r="B3772" s="2" t="s">
        <v>4518</v>
      </c>
      <c r="C3772" s="2" t="s">
        <v>47</v>
      </c>
      <c r="D3772" s="2" t="s">
        <v>1198</v>
      </c>
      <c r="E3772" s="2" t="s">
        <v>400</v>
      </c>
      <c r="F3772" s="2" t="s">
        <v>228</v>
      </c>
      <c r="G3772" s="2" t="s">
        <v>117</v>
      </c>
      <c r="H3772" s="2" t="s">
        <v>138</v>
      </c>
      <c r="I3772" s="2"/>
      <c r="J3772" s="2"/>
      <c r="K3772" s="2" t="s">
        <v>147</v>
      </c>
      <c r="L3772" s="2" t="s">
        <v>253</v>
      </c>
      <c r="M3772" s="2" t="s">
        <v>104</v>
      </c>
      <c r="N3772" s="3"/>
      <c r="O3772" s="3"/>
      <c r="P3772" s="2"/>
      <c r="Q3772" s="2" t="s">
        <v>105</v>
      </c>
      <c r="R3772" s="2" t="s">
        <v>106</v>
      </c>
      <c r="S3772" s="2" t="s">
        <v>107</v>
      </c>
      <c r="T3772" s="2" t="s">
        <v>108</v>
      </c>
      <c r="U3772" s="2"/>
      <c r="V3772" s="2" t="s">
        <v>109</v>
      </c>
      <c r="W3772" s="2" t="s">
        <v>110</v>
      </c>
      <c r="X3772" s="2"/>
      <c r="Y3772" s="2" t="s">
        <v>65</v>
      </c>
      <c r="Z3772" s="2">
        <v>0</v>
      </c>
      <c r="AA3772" s="2"/>
      <c r="AB3772" s="2"/>
      <c r="AC3772" s="2"/>
      <c r="AD3772" s="2"/>
      <c r="AE3772" s="2" t="s">
        <v>123</v>
      </c>
      <c r="AF3772" s="2" t="s">
        <v>222</v>
      </c>
      <c r="AG3772" s="2" t="s">
        <v>223</v>
      </c>
      <c r="AH3772" s="2" t="s">
        <v>69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4527</v>
      </c>
      <c r="B3773" s="2" t="s">
        <v>4528</v>
      </c>
      <c r="C3773" s="2" t="s">
        <v>47</v>
      </c>
      <c r="D3773" s="2" t="s">
        <v>864</v>
      </c>
      <c r="E3773" s="2" t="s">
        <v>799</v>
      </c>
      <c r="F3773" s="2" t="s">
        <v>50</v>
      </c>
      <c r="G3773" s="2" t="s">
        <v>179</v>
      </c>
      <c r="H3773" s="2" t="s">
        <v>52</v>
      </c>
      <c r="I3773" s="2" t="s">
        <v>53</v>
      </c>
      <c r="J3773" s="2" t="s">
        <v>180</v>
      </c>
      <c r="K3773" s="2" t="s">
        <v>180</v>
      </c>
      <c r="L3773" s="2" t="s">
        <v>181</v>
      </c>
      <c r="M3773" s="2" t="s">
        <v>56</v>
      </c>
      <c r="N3773" s="3">
        <v>10890.49</v>
      </c>
      <c r="O3773" s="3" t="s">
        <v>182</v>
      </c>
      <c r="P3773" s="4">
        <f>IF(O3773="吨",N3773*1000,IF(O3773="万立方米",N3773*10000,""))</f>
        <v>108904900.0</v>
      </c>
      <c r="Q3773" s="2" t="s">
        <v>183</v>
      </c>
      <c r="R3773" s="2" t="s">
        <v>184</v>
      </c>
      <c r="S3773" s="2" t="s">
        <v>185</v>
      </c>
      <c r="T3773" s="2" t="s">
        <v>75</v>
      </c>
      <c r="U3773" s="4">
        <f>0.001</f>
        <v>0.001</v>
      </c>
      <c r="V3773" s="2" t="s">
        <v>186</v>
      </c>
      <c r="W3773" s="2" t="s">
        <v>187</v>
      </c>
      <c r="X3773" s="2" t="s">
        <v>64</v>
      </c>
      <c r="Y3773" s="2" t="s">
        <v>65</v>
      </c>
      <c r="Z3773" s="2">
        <v>0</v>
      </c>
      <c r="AA3773" s="2"/>
      <c r="AB3773" s="2"/>
      <c r="AC3773" s="4">
        <f>P3773*U3773/1000000</f>
        <v>0.10890490000000001</v>
      </c>
      <c r="AD3773" s="4">
        <f>AC3773*(1-Z3773/100)</f>
        <v>0.10890490000000001</v>
      </c>
      <c r="AE3773" s="2" t="s">
        <v>66</v>
      </c>
      <c r="AF3773" s="2" t="s">
        <v>67</v>
      </c>
      <c r="AG3773" s="2"/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4529</v>
      </c>
      <c r="B3774" s="2" t="s">
        <v>4528</v>
      </c>
      <c r="C3774" s="2" t="s">
        <v>47</v>
      </c>
      <c r="D3774" s="2" t="s">
        <v>864</v>
      </c>
      <c r="E3774" s="2" t="s">
        <v>799</v>
      </c>
      <c r="F3774" s="2" t="s">
        <v>50</v>
      </c>
      <c r="G3774" s="2" t="s">
        <v>179</v>
      </c>
      <c r="H3774" s="2" t="s">
        <v>52</v>
      </c>
      <c r="I3774" s="2" t="s">
        <v>53</v>
      </c>
      <c r="J3774" s="2" t="s">
        <v>180</v>
      </c>
      <c r="K3774" s="2" t="s">
        <v>180</v>
      </c>
      <c r="L3774" s="2" t="s">
        <v>181</v>
      </c>
      <c r="M3774" s="2" t="s">
        <v>73</v>
      </c>
      <c r="N3774" s="3">
        <v>10890.49</v>
      </c>
      <c r="O3774" s="3" t="s">
        <v>182</v>
      </c>
      <c r="P3774" s="4">
        <f>IF(O3774="吨",N3774*1000,IF(O3774="万立方米",N3774*10000,""))</f>
        <v>108904900.0</v>
      </c>
      <c r="Q3774" s="2" t="s">
        <v>183</v>
      </c>
      <c r="R3774" s="2" t="s">
        <v>184</v>
      </c>
      <c r="S3774" s="2" t="s">
        <v>189</v>
      </c>
      <c r="T3774" s="2" t="s">
        <v>75</v>
      </c>
      <c r="U3774" s="4">
        <f>0.35</f>
        <v>0.35</v>
      </c>
      <c r="V3774" s="2" t="s">
        <v>186</v>
      </c>
      <c r="W3774" s="2" t="s">
        <v>190</v>
      </c>
      <c r="X3774" s="2" t="s">
        <v>64</v>
      </c>
      <c r="Y3774" s="2" t="s">
        <v>65</v>
      </c>
      <c r="Z3774" s="2">
        <v>0</v>
      </c>
      <c r="AA3774" s="2"/>
      <c r="AB3774" s="2"/>
      <c r="AC3774" s="4">
        <f>P3774*U3774/1000000</f>
        <v>38.116715</v>
      </c>
      <c r="AD3774" s="4">
        <f>AC3774*(1-Z3774/100)</f>
        <v>38.116715</v>
      </c>
      <c r="AE3774" s="2" t="s">
        <v>66</v>
      </c>
      <c r="AF3774" s="2" t="s">
        <v>67</v>
      </c>
      <c r="AG3774" s="2"/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4530</v>
      </c>
      <c r="B3775" s="2" t="s">
        <v>4528</v>
      </c>
      <c r="C3775" s="2" t="s">
        <v>47</v>
      </c>
      <c r="D3775" s="2" t="s">
        <v>864</v>
      </c>
      <c r="E3775" s="2" t="s">
        <v>799</v>
      </c>
      <c r="F3775" s="2" t="s">
        <v>50</v>
      </c>
      <c r="G3775" s="2" t="s">
        <v>179</v>
      </c>
      <c r="H3775" s="2" t="s">
        <v>52</v>
      </c>
      <c r="I3775" s="2" t="s">
        <v>53</v>
      </c>
      <c r="J3775" s="2" t="s">
        <v>180</v>
      </c>
      <c r="K3775" s="2" t="s">
        <v>180</v>
      </c>
      <c r="L3775" s="2" t="s">
        <v>181</v>
      </c>
      <c r="M3775" s="2" t="s">
        <v>78</v>
      </c>
      <c r="N3775" s="3">
        <v>10890.49</v>
      </c>
      <c r="O3775" s="3" t="s">
        <v>182</v>
      </c>
      <c r="P3775" s="4">
        <f>IF(O3775="吨",N3775*1000,IF(O3775="万立方米",N3775*10000,""))</f>
        <v>108904900.0</v>
      </c>
      <c r="Q3775" s="2" t="s">
        <v>183</v>
      </c>
      <c r="R3775" s="2" t="s">
        <v>184</v>
      </c>
      <c r="S3775" s="2" t="s">
        <v>192</v>
      </c>
      <c r="T3775" s="2" t="s">
        <v>75</v>
      </c>
      <c r="U3775" s="4">
        <f>1.2</f>
        <v>1.2</v>
      </c>
      <c r="V3775" s="2" t="s">
        <v>186</v>
      </c>
      <c r="W3775" s="2" t="s">
        <v>193</v>
      </c>
      <c r="X3775" s="2" t="s">
        <v>64</v>
      </c>
      <c r="Y3775" s="2" t="s">
        <v>65</v>
      </c>
      <c r="Z3775" s="2">
        <v>0</v>
      </c>
      <c r="AA3775" s="2"/>
      <c r="AB3775" s="2"/>
      <c r="AC3775" s="4">
        <f>P3775*U3775/1000000</f>
        <v>130.68588</v>
      </c>
      <c r="AD3775" s="4">
        <f>AC3775*(1-Z3775/100)</f>
        <v>130.68588</v>
      </c>
      <c r="AE3775" s="2" t="s">
        <v>66</v>
      </c>
      <c r="AF3775" s="2" t="s">
        <v>67</v>
      </c>
      <c r="AG3775" s="2"/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4531</v>
      </c>
      <c r="B3776" s="2" t="s">
        <v>4528</v>
      </c>
      <c r="C3776" s="2" t="s">
        <v>47</v>
      </c>
      <c r="D3776" s="2" t="s">
        <v>864</v>
      </c>
      <c r="E3776" s="2" t="s">
        <v>799</v>
      </c>
      <c r="F3776" s="2" t="s">
        <v>50</v>
      </c>
      <c r="G3776" s="2" t="s">
        <v>179</v>
      </c>
      <c r="H3776" s="2" t="s">
        <v>52</v>
      </c>
      <c r="I3776" s="2" t="s">
        <v>53</v>
      </c>
      <c r="J3776" s="2" t="s">
        <v>180</v>
      </c>
      <c r="K3776" s="2" t="s">
        <v>180</v>
      </c>
      <c r="L3776" s="2" t="s">
        <v>181</v>
      </c>
      <c r="M3776" s="2" t="s">
        <v>82</v>
      </c>
      <c r="N3776" s="3">
        <v>10890.49</v>
      </c>
      <c r="O3776" s="3" t="s">
        <v>182</v>
      </c>
      <c r="P3776" s="4">
        <f>IF(O3776="吨",N3776*1000,IF(O3776="万立方米",N3776*10000,""))</f>
        <v>108904900.0</v>
      </c>
      <c r="Q3776" s="2" t="s">
        <v>183</v>
      </c>
      <c r="R3776" s="2" t="s">
        <v>184</v>
      </c>
      <c r="S3776" s="2" t="s">
        <v>195</v>
      </c>
      <c r="T3776" s="2" t="s">
        <v>75</v>
      </c>
      <c r="U3776" s="4">
        <f>0.002</f>
        <v>0.002</v>
      </c>
      <c r="V3776" s="2" t="s">
        <v>186</v>
      </c>
      <c r="W3776" s="2" t="s">
        <v>196</v>
      </c>
      <c r="X3776" s="2" t="s">
        <v>64</v>
      </c>
      <c r="Y3776" s="2" t="s">
        <v>65</v>
      </c>
      <c r="Z3776" s="2">
        <v>0</v>
      </c>
      <c r="AA3776" s="2"/>
      <c r="AB3776" s="2"/>
      <c r="AC3776" s="4">
        <f>P3776*U3776/1000000</f>
        <v>0.21780980000000003</v>
      </c>
      <c r="AD3776" s="4">
        <f>AC3776*(1-Z3776/100)</f>
        <v>0.21780980000000003</v>
      </c>
      <c r="AE3776" s="2" t="s">
        <v>66</v>
      </c>
      <c r="AF3776" s="2" t="s">
        <v>67</v>
      </c>
      <c r="AG3776" s="2"/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4532</v>
      </c>
      <c r="B3777" s="2" t="s">
        <v>4528</v>
      </c>
      <c r="C3777" s="2" t="s">
        <v>47</v>
      </c>
      <c r="D3777" s="2" t="s">
        <v>864</v>
      </c>
      <c r="E3777" s="2" t="s">
        <v>799</v>
      </c>
      <c r="F3777" s="2" t="s">
        <v>50</v>
      </c>
      <c r="G3777" s="2" t="s">
        <v>179</v>
      </c>
      <c r="H3777" s="2" t="s">
        <v>52</v>
      </c>
      <c r="I3777" s="2" t="s">
        <v>53</v>
      </c>
      <c r="J3777" s="2" t="s">
        <v>180</v>
      </c>
      <c r="K3777" s="2" t="s">
        <v>180</v>
      </c>
      <c r="L3777" s="2" t="s">
        <v>181</v>
      </c>
      <c r="M3777" s="2" t="s">
        <v>86</v>
      </c>
      <c r="N3777" s="3">
        <v>10890.49</v>
      </c>
      <c r="O3777" s="3" t="s">
        <v>182</v>
      </c>
      <c r="P3777" s="4">
        <f>IF(O3777="吨",N3777*1000,IF(O3777="万立方米",N3777*10000,""))</f>
        <v>108904900.0</v>
      </c>
      <c r="Q3777" s="2" t="s">
        <v>183</v>
      </c>
      <c r="R3777" s="2" t="s">
        <v>184</v>
      </c>
      <c r="S3777" s="2" t="s">
        <v>198</v>
      </c>
      <c r="T3777" s="2" t="s">
        <v>75</v>
      </c>
      <c r="U3777" s="4">
        <f>0.01</f>
        <v>0.01</v>
      </c>
      <c r="V3777" s="2" t="s">
        <v>186</v>
      </c>
      <c r="W3777" s="2" t="s">
        <v>199</v>
      </c>
      <c r="X3777" s="2" t="s">
        <v>64</v>
      </c>
      <c r="Y3777" s="2" t="s">
        <v>65</v>
      </c>
      <c r="Z3777" s="2">
        <v>0</v>
      </c>
      <c r="AA3777" s="2"/>
      <c r="AB3777" s="2"/>
      <c r="AC3777" s="4">
        <f>P3777*U3777/1000000</f>
        <v>1.089049</v>
      </c>
      <c r="AD3777" s="4">
        <f>AC3778*(1-AA3777/100)+(AC3777-AC3778)*(1-AB3777/100)</f>
        <v>1.089049</v>
      </c>
      <c r="AE3777" s="2" t="s">
        <v>66</v>
      </c>
      <c r="AF3777" s="2" t="s">
        <v>67</v>
      </c>
      <c r="AG3777" s="2"/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4533</v>
      </c>
      <c r="B3778" s="2" t="s">
        <v>4528</v>
      </c>
      <c r="C3778" s="2" t="s">
        <v>47</v>
      </c>
      <c r="D3778" s="2" t="s">
        <v>864</v>
      </c>
      <c r="E3778" s="2" t="s">
        <v>799</v>
      </c>
      <c r="F3778" s="2" t="s">
        <v>50</v>
      </c>
      <c r="G3778" s="2" t="s">
        <v>179</v>
      </c>
      <c r="H3778" s="2" t="s">
        <v>52</v>
      </c>
      <c r="I3778" s="2" t="s">
        <v>53</v>
      </c>
      <c r="J3778" s="2" t="s">
        <v>180</v>
      </c>
      <c r="K3778" s="2" t="s">
        <v>180</v>
      </c>
      <c r="L3778" s="2" t="s">
        <v>181</v>
      </c>
      <c r="M3778" s="2" t="s">
        <v>91</v>
      </c>
      <c r="N3778" s="3">
        <v>10890.49</v>
      </c>
      <c r="O3778" s="3" t="s">
        <v>182</v>
      </c>
      <c r="P3778" s="4">
        <f>IF(O3778="吨",N3778*1000,IF(O3778="万立方米",N3778*10000,""))</f>
        <v>108904900.0</v>
      </c>
      <c r="Q3778" s="2" t="s">
        <v>183</v>
      </c>
      <c r="R3778" s="2" t="s">
        <v>184</v>
      </c>
      <c r="S3778" s="2" t="s">
        <v>201</v>
      </c>
      <c r="T3778" s="2" t="s">
        <v>75</v>
      </c>
      <c r="U3778" s="4">
        <f>0.005</f>
        <v>0.005</v>
      </c>
      <c r="V3778" s="2" t="s">
        <v>186</v>
      </c>
      <c r="W3778" s="2" t="s">
        <v>202</v>
      </c>
      <c r="X3778" s="2" t="s">
        <v>64</v>
      </c>
      <c r="Y3778" s="2" t="s">
        <v>65</v>
      </c>
      <c r="Z3778" s="2">
        <v>0</v>
      </c>
      <c r="AA3778" s="2"/>
      <c r="AB3778" s="2"/>
      <c r="AC3778" s="4">
        <f>P3778*U3778/1000000</f>
        <v>0.5445245</v>
      </c>
      <c r="AD3778" s="4">
        <f>AC3778*(1-Z3778/100)</f>
        <v>0.5445245</v>
      </c>
      <c r="AE3778" s="2" t="s">
        <v>66</v>
      </c>
      <c r="AF3778" s="2" t="s">
        <v>67</v>
      </c>
      <c r="AG3778" s="2"/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4534</v>
      </c>
      <c r="B3779" s="2" t="s">
        <v>4528</v>
      </c>
      <c r="C3779" s="2" t="s">
        <v>47</v>
      </c>
      <c r="D3779" s="2" t="s">
        <v>864</v>
      </c>
      <c r="E3779" s="2" t="s">
        <v>799</v>
      </c>
      <c r="F3779" s="2" t="s">
        <v>50</v>
      </c>
      <c r="G3779" s="2" t="s">
        <v>179</v>
      </c>
      <c r="H3779" s="2" t="s">
        <v>52</v>
      </c>
      <c r="I3779" s="2" t="s">
        <v>53</v>
      </c>
      <c r="J3779" s="2" t="s">
        <v>180</v>
      </c>
      <c r="K3779" s="2" t="s">
        <v>180</v>
      </c>
      <c r="L3779" s="2" t="s">
        <v>181</v>
      </c>
      <c r="M3779" s="2" t="s">
        <v>95</v>
      </c>
      <c r="N3779" s="3">
        <v>10890.49</v>
      </c>
      <c r="O3779" s="3" t="s">
        <v>182</v>
      </c>
      <c r="P3779" s="4">
        <f>IF(O3779="吨",N3779*1000,IF(O3779="万立方米",N3779*10000,""))</f>
        <v>108904900.0</v>
      </c>
      <c r="Q3779" s="2" t="s">
        <v>183</v>
      </c>
      <c r="R3779" s="2" t="s">
        <v>184</v>
      </c>
      <c r="S3779" s="2" t="s">
        <v>204</v>
      </c>
      <c r="T3779" s="2" t="s">
        <v>75</v>
      </c>
      <c r="U3779" s="4">
        <f>0.005</f>
        <v>0.005</v>
      </c>
      <c r="V3779" s="2" t="s">
        <v>186</v>
      </c>
      <c r="W3779" s="2" t="s">
        <v>205</v>
      </c>
      <c r="X3779" s="2" t="s">
        <v>64</v>
      </c>
      <c r="Y3779" s="2" t="s">
        <v>65</v>
      </c>
      <c r="Z3779" s="2">
        <v>0</v>
      </c>
      <c r="AA3779" s="2"/>
      <c r="AB3779" s="2"/>
      <c r="AC3779" s="4">
        <f>P3779*U3779/1000000</f>
        <v>0.5445245</v>
      </c>
      <c r="AD3779" s="4">
        <f>AC3779*(1-Z3779/100)</f>
        <v>0.5445245</v>
      </c>
      <c r="AE3779" s="2" t="s">
        <v>66</v>
      </c>
      <c r="AF3779" s="2" t="s">
        <v>67</v>
      </c>
      <c r="AG3779" s="2"/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4535</v>
      </c>
      <c r="B3780" s="2" t="s">
        <v>4528</v>
      </c>
      <c r="C3780" s="2" t="s">
        <v>47</v>
      </c>
      <c r="D3780" s="2" t="s">
        <v>864</v>
      </c>
      <c r="E3780" s="2" t="s">
        <v>799</v>
      </c>
      <c r="F3780" s="2" t="s">
        <v>50</v>
      </c>
      <c r="G3780" s="2" t="s">
        <v>179</v>
      </c>
      <c r="H3780" s="2" t="s">
        <v>52</v>
      </c>
      <c r="I3780" s="2" t="s">
        <v>53</v>
      </c>
      <c r="J3780" s="2" t="s">
        <v>180</v>
      </c>
      <c r="K3780" s="2" t="s">
        <v>180</v>
      </c>
      <c r="L3780" s="2" t="s">
        <v>181</v>
      </c>
      <c r="M3780" s="2" t="s">
        <v>100</v>
      </c>
      <c r="N3780" s="3">
        <v>10890.49</v>
      </c>
      <c r="O3780" s="3" t="s">
        <v>182</v>
      </c>
      <c r="P3780" s="4">
        <f>IF(O3780="吨",N3780*1000,IF(O3780="万立方米",N3780*10000,""))</f>
        <v>108904900.0</v>
      </c>
      <c r="Q3780" s="2" t="s">
        <v>183</v>
      </c>
      <c r="R3780" s="2" t="s">
        <v>184</v>
      </c>
      <c r="S3780" s="2" t="s">
        <v>207</v>
      </c>
      <c r="T3780" s="2" t="s">
        <v>75</v>
      </c>
      <c r="U3780" s="4">
        <f>0.02</f>
        <v>0.02</v>
      </c>
      <c r="V3780" s="2" t="s">
        <v>186</v>
      </c>
      <c r="W3780" s="2" t="s">
        <v>208</v>
      </c>
      <c r="X3780" s="2" t="s">
        <v>64</v>
      </c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/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4536</v>
      </c>
      <c r="B3781" s="2" t="s">
        <v>4528</v>
      </c>
      <c r="C3781" s="2" t="s">
        <v>47</v>
      </c>
      <c r="D3781" s="2" t="s">
        <v>864</v>
      </c>
      <c r="E3781" s="2" t="s">
        <v>799</v>
      </c>
      <c r="F3781" s="2" t="s">
        <v>50</v>
      </c>
      <c r="G3781" s="2" t="s">
        <v>179</v>
      </c>
      <c r="H3781" s="2" t="s">
        <v>52</v>
      </c>
      <c r="I3781" s="2"/>
      <c r="J3781" s="2"/>
      <c r="K3781" s="2"/>
      <c r="L3781" s="2"/>
      <c r="M3781" s="2" t="s">
        <v>104</v>
      </c>
      <c r="N3781" s="3"/>
      <c r="O3781" s="3"/>
      <c r="P3781" s="4">
        <v>0.0</v>
      </c>
      <c r="Q3781" s="2" t="s">
        <v>105</v>
      </c>
      <c r="R3781" s="2" t="s">
        <v>106</v>
      </c>
      <c r="S3781" s="2" t="s">
        <v>107</v>
      </c>
      <c r="T3781" s="2" t="s">
        <v>108</v>
      </c>
      <c r="U3781" s="4">
        <f>0.0</f>
        <v>0.0</v>
      </c>
      <c r="V3781" s="2" t="s">
        <v>109</v>
      </c>
      <c r="W3781" s="2" t="s">
        <v>110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134</v>
      </c>
      <c r="AH3781" s="2" t="s">
        <v>69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4537</v>
      </c>
      <c r="B3782" s="2" t="s">
        <v>4538</v>
      </c>
      <c r="C3782" s="2" t="s">
        <v>47</v>
      </c>
      <c r="D3782" s="2" t="s">
        <v>531</v>
      </c>
      <c r="E3782" s="2" t="s">
        <v>227</v>
      </c>
      <c r="F3782" s="2" t="s">
        <v>228</v>
      </c>
      <c r="G3782" s="2" t="s">
        <v>179</v>
      </c>
      <c r="H3782" s="2" t="s">
        <v>821</v>
      </c>
      <c r="I3782" s="2" t="s">
        <v>53</v>
      </c>
      <c r="J3782" s="2" t="s">
        <v>533</v>
      </c>
      <c r="K3782" s="2" t="s">
        <v>533</v>
      </c>
      <c r="L3782" s="2"/>
      <c r="M3782" s="2" t="s">
        <v>56</v>
      </c>
      <c r="N3782" s="3">
        <v>4490.74</v>
      </c>
      <c r="O3782" s="3" t="s">
        <v>120</v>
      </c>
      <c r="P3782" s="2"/>
      <c r="Q3782" s="2"/>
      <c r="R3782" s="2" t="s">
        <v>121</v>
      </c>
      <c r="S3782" s="2"/>
      <c r="T3782" s="2" t="s">
        <v>108</v>
      </c>
      <c r="U3782" s="2"/>
      <c r="V3782" s="2"/>
      <c r="W3782" s="2" t="s">
        <v>122</v>
      </c>
      <c r="X3782" s="2" t="s">
        <v>64</v>
      </c>
      <c r="Y3782" s="2" t="s">
        <v>65</v>
      </c>
      <c r="Z3782" s="2">
        <v>0</v>
      </c>
      <c r="AA3782" s="2"/>
      <c r="AB3782" s="2"/>
      <c r="AC3782" s="2"/>
      <c r="AD3782" s="2"/>
      <c r="AE3782" s="2" t="s">
        <v>123</v>
      </c>
      <c r="AF3782" s="2" t="s">
        <v>124</v>
      </c>
      <c r="AG3782" s="2" t="s">
        <v>125</v>
      </c>
      <c r="AH3782" s="2" t="s">
        <v>69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4539</v>
      </c>
      <c r="B3783" s="2" t="s">
        <v>4538</v>
      </c>
      <c r="C3783" s="2" t="s">
        <v>47</v>
      </c>
      <c r="D3783" s="2" t="s">
        <v>531</v>
      </c>
      <c r="E3783" s="2" t="s">
        <v>227</v>
      </c>
      <c r="F3783" s="2" t="s">
        <v>228</v>
      </c>
      <c r="G3783" s="2" t="s">
        <v>179</v>
      </c>
      <c r="H3783" s="2" t="s">
        <v>821</v>
      </c>
      <c r="I3783" s="2" t="s">
        <v>53</v>
      </c>
      <c r="J3783" s="2" t="s">
        <v>533</v>
      </c>
      <c r="K3783" s="2" t="s">
        <v>533</v>
      </c>
      <c r="L3783" s="2"/>
      <c r="M3783" s="2" t="s">
        <v>73</v>
      </c>
      <c r="N3783" s="3">
        <v>4490.74</v>
      </c>
      <c r="O3783" s="3" t="s">
        <v>120</v>
      </c>
      <c r="P3783" s="2"/>
      <c r="Q3783" s="2"/>
      <c r="R3783" s="2" t="s">
        <v>121</v>
      </c>
      <c r="S3783" s="2"/>
      <c r="T3783" s="2" t="s">
        <v>108</v>
      </c>
      <c r="U3783" s="2"/>
      <c r="V3783" s="2"/>
      <c r="W3783" s="2" t="s">
        <v>122</v>
      </c>
      <c r="X3783" s="2" t="s">
        <v>64</v>
      </c>
      <c r="Y3783" s="2" t="s">
        <v>65</v>
      </c>
      <c r="Z3783" s="2">
        <v>0</v>
      </c>
      <c r="AA3783" s="2"/>
      <c r="AB3783" s="2"/>
      <c r="AC3783" s="2"/>
      <c r="AD3783" s="2"/>
      <c r="AE3783" s="2" t="s">
        <v>123</v>
      </c>
      <c r="AF3783" s="2" t="s">
        <v>124</v>
      </c>
      <c r="AG3783" s="2" t="s">
        <v>125</v>
      </c>
      <c r="AH3783" s="2" t="s">
        <v>69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4540</v>
      </c>
      <c r="B3784" s="2" t="s">
        <v>4538</v>
      </c>
      <c r="C3784" s="2" t="s">
        <v>47</v>
      </c>
      <c r="D3784" s="2" t="s">
        <v>531</v>
      </c>
      <c r="E3784" s="2" t="s">
        <v>227</v>
      </c>
      <c r="F3784" s="2" t="s">
        <v>228</v>
      </c>
      <c r="G3784" s="2" t="s">
        <v>179</v>
      </c>
      <c r="H3784" s="2" t="s">
        <v>821</v>
      </c>
      <c r="I3784" s="2" t="s">
        <v>53</v>
      </c>
      <c r="J3784" s="2" t="s">
        <v>533</v>
      </c>
      <c r="K3784" s="2" t="s">
        <v>533</v>
      </c>
      <c r="L3784" s="2"/>
      <c r="M3784" s="2" t="s">
        <v>78</v>
      </c>
      <c r="N3784" s="3">
        <v>4490.74</v>
      </c>
      <c r="O3784" s="3" t="s">
        <v>120</v>
      </c>
      <c r="P3784" s="2"/>
      <c r="Q3784" s="2"/>
      <c r="R3784" s="2" t="s">
        <v>121</v>
      </c>
      <c r="S3784" s="2"/>
      <c r="T3784" s="2" t="s">
        <v>108</v>
      </c>
      <c r="U3784" s="2"/>
      <c r="V3784" s="2"/>
      <c r="W3784" s="2" t="s">
        <v>122</v>
      </c>
      <c r="X3784" s="2" t="s">
        <v>64</v>
      </c>
      <c r="Y3784" s="2" t="s">
        <v>65</v>
      </c>
      <c r="Z3784" s="2">
        <v>0</v>
      </c>
      <c r="AA3784" s="2"/>
      <c r="AB3784" s="2"/>
      <c r="AC3784" s="2"/>
      <c r="AD3784" s="2"/>
      <c r="AE3784" s="2" t="s">
        <v>123</v>
      </c>
      <c r="AF3784" s="2" t="s">
        <v>124</v>
      </c>
      <c r="AG3784" s="2" t="s">
        <v>125</v>
      </c>
      <c r="AH3784" s="2" t="s">
        <v>69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4541</v>
      </c>
      <c r="B3785" s="2" t="s">
        <v>4538</v>
      </c>
      <c r="C3785" s="2" t="s">
        <v>47</v>
      </c>
      <c r="D3785" s="2" t="s">
        <v>531</v>
      </c>
      <c r="E3785" s="2" t="s">
        <v>227</v>
      </c>
      <c r="F3785" s="2" t="s">
        <v>228</v>
      </c>
      <c r="G3785" s="2" t="s">
        <v>179</v>
      </c>
      <c r="H3785" s="2" t="s">
        <v>821</v>
      </c>
      <c r="I3785" s="2" t="s">
        <v>53</v>
      </c>
      <c r="J3785" s="2" t="s">
        <v>533</v>
      </c>
      <c r="K3785" s="2" t="s">
        <v>533</v>
      </c>
      <c r="L3785" s="2"/>
      <c r="M3785" s="2" t="s">
        <v>82</v>
      </c>
      <c r="N3785" s="3">
        <v>4490.74</v>
      </c>
      <c r="O3785" s="3" t="s">
        <v>120</v>
      </c>
      <c r="P3785" s="2"/>
      <c r="Q3785" s="2"/>
      <c r="R3785" s="2" t="s">
        <v>121</v>
      </c>
      <c r="S3785" s="2"/>
      <c r="T3785" s="2" t="s">
        <v>108</v>
      </c>
      <c r="U3785" s="2"/>
      <c r="V3785" s="2"/>
      <c r="W3785" s="2" t="s">
        <v>122</v>
      </c>
      <c r="X3785" s="2" t="s">
        <v>64</v>
      </c>
      <c r="Y3785" s="2" t="s">
        <v>65</v>
      </c>
      <c r="Z3785" s="2">
        <v>0</v>
      </c>
      <c r="AA3785" s="2"/>
      <c r="AB3785" s="2"/>
      <c r="AC3785" s="2"/>
      <c r="AD3785" s="2"/>
      <c r="AE3785" s="2" t="s">
        <v>123</v>
      </c>
      <c r="AF3785" s="2" t="s">
        <v>124</v>
      </c>
      <c r="AG3785" s="2" t="s">
        <v>125</v>
      </c>
      <c r="AH3785" s="2" t="s">
        <v>69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4542</v>
      </c>
      <c r="B3786" s="2" t="s">
        <v>4538</v>
      </c>
      <c r="C3786" s="2" t="s">
        <v>47</v>
      </c>
      <c r="D3786" s="2" t="s">
        <v>531</v>
      </c>
      <c r="E3786" s="2" t="s">
        <v>227</v>
      </c>
      <c r="F3786" s="2" t="s">
        <v>228</v>
      </c>
      <c r="G3786" s="2" t="s">
        <v>179</v>
      </c>
      <c r="H3786" s="2" t="s">
        <v>821</v>
      </c>
      <c r="I3786" s="2" t="s">
        <v>53</v>
      </c>
      <c r="J3786" s="2" t="s">
        <v>533</v>
      </c>
      <c r="K3786" s="2" t="s">
        <v>533</v>
      </c>
      <c r="L3786" s="2"/>
      <c r="M3786" s="2" t="s">
        <v>86</v>
      </c>
      <c r="N3786" s="3">
        <v>4490.74</v>
      </c>
      <c r="O3786" s="3" t="s">
        <v>120</v>
      </c>
      <c r="P3786" s="2"/>
      <c r="Q3786" s="2"/>
      <c r="R3786" s="2" t="s">
        <v>121</v>
      </c>
      <c r="S3786" s="2"/>
      <c r="T3786" s="2" t="s">
        <v>108</v>
      </c>
      <c r="U3786" s="2"/>
      <c r="V3786" s="2"/>
      <c r="W3786" s="2" t="s">
        <v>122</v>
      </c>
      <c r="X3786" s="2" t="s">
        <v>64</v>
      </c>
      <c r="Y3786" s="2" t="s">
        <v>65</v>
      </c>
      <c r="Z3786" s="2">
        <v>0</v>
      </c>
      <c r="AA3786" s="2"/>
      <c r="AB3786" s="2"/>
      <c r="AC3786" s="2"/>
      <c r="AD3786" s="2"/>
      <c r="AE3786" s="2" t="s">
        <v>123</v>
      </c>
      <c r="AF3786" s="2" t="s">
        <v>124</v>
      </c>
      <c r="AG3786" s="2" t="s">
        <v>125</v>
      </c>
      <c r="AH3786" s="2" t="s">
        <v>69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4543</v>
      </c>
      <c r="B3787" s="2" t="s">
        <v>4538</v>
      </c>
      <c r="C3787" s="2" t="s">
        <v>47</v>
      </c>
      <c r="D3787" s="2" t="s">
        <v>531</v>
      </c>
      <c r="E3787" s="2" t="s">
        <v>227</v>
      </c>
      <c r="F3787" s="2" t="s">
        <v>228</v>
      </c>
      <c r="G3787" s="2" t="s">
        <v>179</v>
      </c>
      <c r="H3787" s="2" t="s">
        <v>821</v>
      </c>
      <c r="I3787" s="2" t="s">
        <v>53</v>
      </c>
      <c r="J3787" s="2" t="s">
        <v>533</v>
      </c>
      <c r="K3787" s="2" t="s">
        <v>533</v>
      </c>
      <c r="L3787" s="2"/>
      <c r="M3787" s="2" t="s">
        <v>91</v>
      </c>
      <c r="N3787" s="3">
        <v>4490.74</v>
      </c>
      <c r="O3787" s="3" t="s">
        <v>120</v>
      </c>
      <c r="P3787" s="2"/>
      <c r="Q3787" s="2"/>
      <c r="R3787" s="2" t="s">
        <v>121</v>
      </c>
      <c r="S3787" s="2"/>
      <c r="T3787" s="2" t="s">
        <v>108</v>
      </c>
      <c r="U3787" s="2"/>
      <c r="V3787" s="2"/>
      <c r="W3787" s="2" t="s">
        <v>122</v>
      </c>
      <c r="X3787" s="2" t="s">
        <v>64</v>
      </c>
      <c r="Y3787" s="2" t="s">
        <v>65</v>
      </c>
      <c r="Z3787" s="2">
        <v>0</v>
      </c>
      <c r="AA3787" s="2"/>
      <c r="AB3787" s="2"/>
      <c r="AC3787" s="2"/>
      <c r="AD3787" s="2"/>
      <c r="AE3787" s="2" t="s">
        <v>123</v>
      </c>
      <c r="AF3787" s="2" t="s">
        <v>124</v>
      </c>
      <c r="AG3787" s="2" t="s">
        <v>125</v>
      </c>
      <c r="AH3787" s="2" t="s">
        <v>69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4544</v>
      </c>
      <c r="B3788" s="2" t="s">
        <v>4538</v>
      </c>
      <c r="C3788" s="2" t="s">
        <v>47</v>
      </c>
      <c r="D3788" s="2" t="s">
        <v>531</v>
      </c>
      <c r="E3788" s="2" t="s">
        <v>227</v>
      </c>
      <c r="F3788" s="2" t="s">
        <v>228</v>
      </c>
      <c r="G3788" s="2" t="s">
        <v>179</v>
      </c>
      <c r="H3788" s="2" t="s">
        <v>821</v>
      </c>
      <c r="I3788" s="2" t="s">
        <v>53</v>
      </c>
      <c r="J3788" s="2" t="s">
        <v>533</v>
      </c>
      <c r="K3788" s="2" t="s">
        <v>533</v>
      </c>
      <c r="L3788" s="2"/>
      <c r="M3788" s="2" t="s">
        <v>95</v>
      </c>
      <c r="N3788" s="3">
        <v>4490.74</v>
      </c>
      <c r="O3788" s="3" t="s">
        <v>120</v>
      </c>
      <c r="P3788" s="2"/>
      <c r="Q3788" s="2"/>
      <c r="R3788" s="2" t="s">
        <v>121</v>
      </c>
      <c r="S3788" s="2"/>
      <c r="T3788" s="2" t="s">
        <v>108</v>
      </c>
      <c r="U3788" s="2"/>
      <c r="V3788" s="2"/>
      <c r="W3788" s="2" t="s">
        <v>122</v>
      </c>
      <c r="X3788" s="2" t="s">
        <v>64</v>
      </c>
      <c r="Y3788" s="2" t="s">
        <v>65</v>
      </c>
      <c r="Z3788" s="2">
        <v>0</v>
      </c>
      <c r="AA3788" s="2"/>
      <c r="AB3788" s="2"/>
      <c r="AC3788" s="2"/>
      <c r="AD3788" s="2"/>
      <c r="AE3788" s="2" t="s">
        <v>123</v>
      </c>
      <c r="AF3788" s="2" t="s">
        <v>124</v>
      </c>
      <c r="AG3788" s="2" t="s">
        <v>125</v>
      </c>
      <c r="AH3788" s="2" t="s">
        <v>69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4545</v>
      </c>
      <c r="B3789" s="2" t="s">
        <v>4538</v>
      </c>
      <c r="C3789" s="2" t="s">
        <v>47</v>
      </c>
      <c r="D3789" s="2" t="s">
        <v>531</v>
      </c>
      <c r="E3789" s="2" t="s">
        <v>227</v>
      </c>
      <c r="F3789" s="2" t="s">
        <v>228</v>
      </c>
      <c r="G3789" s="2" t="s">
        <v>179</v>
      </c>
      <c r="H3789" s="2" t="s">
        <v>821</v>
      </c>
      <c r="I3789" s="2" t="s">
        <v>53</v>
      </c>
      <c r="J3789" s="2" t="s">
        <v>533</v>
      </c>
      <c r="K3789" s="2" t="s">
        <v>533</v>
      </c>
      <c r="L3789" s="2"/>
      <c r="M3789" s="2" t="s">
        <v>100</v>
      </c>
      <c r="N3789" s="3">
        <v>4490.74</v>
      </c>
      <c r="O3789" s="3" t="s">
        <v>120</v>
      </c>
      <c r="P3789" s="2"/>
      <c r="Q3789" s="2"/>
      <c r="R3789" s="2" t="s">
        <v>121</v>
      </c>
      <c r="S3789" s="2"/>
      <c r="T3789" s="2" t="s">
        <v>108</v>
      </c>
      <c r="U3789" s="2"/>
      <c r="V3789" s="2"/>
      <c r="W3789" s="2" t="s">
        <v>122</v>
      </c>
      <c r="X3789" s="2" t="s">
        <v>64</v>
      </c>
      <c r="Y3789" s="2" t="s">
        <v>65</v>
      </c>
      <c r="Z3789" s="2">
        <v>0</v>
      </c>
      <c r="AA3789" s="2"/>
      <c r="AB3789" s="2"/>
      <c r="AC3789" s="2"/>
      <c r="AD3789" s="2"/>
      <c r="AE3789" s="2" t="s">
        <v>123</v>
      </c>
      <c r="AF3789" s="2" t="s">
        <v>124</v>
      </c>
      <c r="AG3789" s="2" t="s">
        <v>125</v>
      </c>
      <c r="AH3789" s="2" t="s">
        <v>69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4546</v>
      </c>
      <c r="B3790" s="2" t="s">
        <v>4538</v>
      </c>
      <c r="C3790" s="2" t="s">
        <v>47</v>
      </c>
      <c r="D3790" s="2" t="s">
        <v>531</v>
      </c>
      <c r="E3790" s="2" t="s">
        <v>227</v>
      </c>
      <c r="F3790" s="2" t="s">
        <v>228</v>
      </c>
      <c r="G3790" s="2" t="s">
        <v>179</v>
      </c>
      <c r="H3790" s="2" t="s">
        <v>821</v>
      </c>
      <c r="I3790" s="2"/>
      <c r="J3790" s="2"/>
      <c r="K3790" s="2"/>
      <c r="L3790" s="2"/>
      <c r="M3790" s="2" t="s">
        <v>104</v>
      </c>
      <c r="N3790" s="3"/>
      <c r="O3790" s="3"/>
      <c r="P3790" s="4">
        <v>0.0</v>
      </c>
      <c r="Q3790" s="2" t="s">
        <v>105</v>
      </c>
      <c r="R3790" s="2" t="s">
        <v>106</v>
      </c>
      <c r="S3790" s="2" t="s">
        <v>107</v>
      </c>
      <c r="T3790" s="2" t="s">
        <v>108</v>
      </c>
      <c r="U3790" s="4">
        <f>0.0</f>
        <v>0.0</v>
      </c>
      <c r="V3790" s="2" t="s">
        <v>109</v>
      </c>
      <c r="W3790" s="2" t="s">
        <v>110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134</v>
      </c>
      <c r="AH3790" s="2" t="s">
        <v>69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4547</v>
      </c>
      <c r="B3791" s="2" t="s">
        <v>4548</v>
      </c>
      <c r="C3791" s="2" t="s">
        <v>47</v>
      </c>
      <c r="D3791" s="2" t="s">
        <v>4549</v>
      </c>
      <c r="E3791" s="2" t="s">
        <v>177</v>
      </c>
      <c r="F3791" s="2" t="s">
        <v>116</v>
      </c>
      <c r="G3791" s="2" t="s">
        <v>51</v>
      </c>
      <c r="H3791" s="2" t="s">
        <v>52</v>
      </c>
      <c r="I3791" s="2" t="s">
        <v>53</v>
      </c>
      <c r="J3791" s="2" t="s">
        <v>464</v>
      </c>
      <c r="K3791" s="2" t="s">
        <v>55</v>
      </c>
      <c r="L3791" s="2" t="s">
        <v>51</v>
      </c>
      <c r="M3791" s="2" t="s">
        <v>56</v>
      </c>
      <c r="N3791" s="3">
        <v>16224</v>
      </c>
      <c r="O3791" s="3" t="s">
        <v>57</v>
      </c>
      <c r="P3791" s="4">
        <f>IF(O3791="吨",N3791*1000,IF(O3791="万立方米",N3791*10000,""))</f>
        <v>16224000.0</v>
      </c>
      <c r="Q3791" s="2" t="s">
        <v>58</v>
      </c>
      <c r="R3791" s="2" t="s">
        <v>59</v>
      </c>
      <c r="S3791" s="2" t="s">
        <v>60</v>
      </c>
      <c r="T3791" s="2" t="s">
        <v>61</v>
      </c>
      <c r="U3791" s="4">
        <f>0.06</f>
        <v>0.06</v>
      </c>
      <c r="V3791" s="2" t="s">
        <v>62</v>
      </c>
      <c r="W3791" s="2" t="s">
        <v>63</v>
      </c>
      <c r="X3791" s="2" t="s">
        <v>64</v>
      </c>
      <c r="Y3791" s="2" t="s">
        <v>65</v>
      </c>
      <c r="Z3791" s="2">
        <v>0</v>
      </c>
      <c r="AA3791" s="2"/>
      <c r="AB3791" s="2"/>
      <c r="AC3791" s="4">
        <f>P3791*U3791/1000000</f>
        <v>0.97344</v>
      </c>
      <c r="AD3791" s="4">
        <f>AC3791*(1-Z3791/100)</f>
        <v>0.97344</v>
      </c>
      <c r="AE3791" s="2" t="s">
        <v>66</v>
      </c>
      <c r="AF3791" s="2" t="s">
        <v>67</v>
      </c>
      <c r="AG3791" s="2"/>
      <c r="AH3791" s="2" t="s">
        <v>69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4550</v>
      </c>
      <c r="B3792" s="2" t="s">
        <v>4548</v>
      </c>
      <c r="C3792" s="2" t="s">
        <v>47</v>
      </c>
      <c r="D3792" s="2" t="s">
        <v>4549</v>
      </c>
      <c r="E3792" s="2" t="s">
        <v>177</v>
      </c>
      <c r="F3792" s="2" t="s">
        <v>116</v>
      </c>
      <c r="G3792" s="2" t="s">
        <v>51</v>
      </c>
      <c r="H3792" s="2" t="s">
        <v>52</v>
      </c>
      <c r="I3792" s="2" t="s">
        <v>53</v>
      </c>
      <c r="J3792" s="2" t="s">
        <v>464</v>
      </c>
      <c r="K3792" s="2" t="s">
        <v>55</v>
      </c>
      <c r="L3792" s="2" t="s">
        <v>51</v>
      </c>
      <c r="M3792" s="2" t="s">
        <v>73</v>
      </c>
      <c r="N3792" s="3">
        <v>16224</v>
      </c>
      <c r="O3792" s="3" t="s">
        <v>57</v>
      </c>
      <c r="P3792" s="4">
        <f>IF(O3792="吨",N3792*1000,IF(O3792="万立方米",N3792*10000,""))</f>
        <v>16224000.0</v>
      </c>
      <c r="Q3792" s="2" t="s">
        <v>58</v>
      </c>
      <c r="R3792" s="2" t="s">
        <v>59</v>
      </c>
      <c r="S3792" s="2" t="s">
        <v>74</v>
      </c>
      <c r="T3792" s="2" t="s">
        <v>75</v>
      </c>
      <c r="U3792" s="4">
        <f>1.5</f>
        <v>1.5</v>
      </c>
      <c r="V3792" s="2" t="s">
        <v>62</v>
      </c>
      <c r="W3792" s="2" t="s">
        <v>76</v>
      </c>
      <c r="X3792" s="2" t="s">
        <v>64</v>
      </c>
      <c r="Y3792" s="2" t="s">
        <v>65</v>
      </c>
      <c r="Z3792" s="2">
        <v>0</v>
      </c>
      <c r="AA3792" s="2"/>
      <c r="AB3792" s="2"/>
      <c r="AC3792" s="4">
        <f>P3792*U3792/1000000</f>
        <v>24.336</v>
      </c>
      <c r="AD3792" s="4">
        <f>AC3792*(1-Z3792/100)</f>
        <v>24.336</v>
      </c>
      <c r="AE3792" s="2" t="s">
        <v>66</v>
      </c>
      <c r="AF3792" s="2" t="s">
        <v>67</v>
      </c>
      <c r="AG3792" s="2"/>
      <c r="AH3792" s="2" t="s">
        <v>69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4551</v>
      </c>
      <c r="B3793" s="2" t="s">
        <v>4548</v>
      </c>
      <c r="C3793" s="2" t="s">
        <v>47</v>
      </c>
      <c r="D3793" s="2" t="s">
        <v>4549</v>
      </c>
      <c r="E3793" s="2" t="s">
        <v>177</v>
      </c>
      <c r="F3793" s="2" t="s">
        <v>116</v>
      </c>
      <c r="G3793" s="2" t="s">
        <v>51</v>
      </c>
      <c r="H3793" s="2" t="s">
        <v>52</v>
      </c>
      <c r="I3793" s="2" t="s">
        <v>53</v>
      </c>
      <c r="J3793" s="2" t="s">
        <v>464</v>
      </c>
      <c r="K3793" s="2" t="s">
        <v>55</v>
      </c>
      <c r="L3793" s="2" t="s">
        <v>51</v>
      </c>
      <c r="M3793" s="2" t="s">
        <v>78</v>
      </c>
      <c r="N3793" s="3">
        <v>16224</v>
      </c>
      <c r="O3793" s="3" t="s">
        <v>57</v>
      </c>
      <c r="P3793" s="4">
        <f>IF(O3793="吨",N3793*1000,IF(O3793="万立方米",N3793*10000,""))</f>
        <v>16224000.0</v>
      </c>
      <c r="Q3793" s="2" t="s">
        <v>58</v>
      </c>
      <c r="R3793" s="2" t="s">
        <v>59</v>
      </c>
      <c r="S3793" s="2" t="s">
        <v>79</v>
      </c>
      <c r="T3793" s="2" t="s">
        <v>75</v>
      </c>
      <c r="U3793" s="4">
        <f>6.0</f>
        <v>6.0</v>
      </c>
      <c r="V3793" s="2" t="s">
        <v>62</v>
      </c>
      <c r="W3793" s="2" t="s">
        <v>80</v>
      </c>
      <c r="X3793" s="2" t="s">
        <v>64</v>
      </c>
      <c r="Y3793" s="2" t="s">
        <v>65</v>
      </c>
      <c r="Z3793" s="2">
        <v>0</v>
      </c>
      <c r="AA3793" s="2"/>
      <c r="AB3793" s="2"/>
      <c r="AC3793" s="4">
        <f>P3793*U3793/1000000</f>
        <v>97.344</v>
      </c>
      <c r="AD3793" s="4">
        <f>AC3793*(1-Z3793/100)</f>
        <v>97.344</v>
      </c>
      <c r="AE3793" s="2" t="s">
        <v>66</v>
      </c>
      <c r="AF3793" s="2" t="s">
        <v>67</v>
      </c>
      <c r="AG3793" s="2"/>
      <c r="AH3793" s="2" t="s">
        <v>69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4552</v>
      </c>
      <c r="B3794" s="2" t="s">
        <v>4548</v>
      </c>
      <c r="C3794" s="2" t="s">
        <v>47</v>
      </c>
      <c r="D3794" s="2" t="s">
        <v>4549</v>
      </c>
      <c r="E3794" s="2" t="s">
        <v>177</v>
      </c>
      <c r="F3794" s="2" t="s">
        <v>116</v>
      </c>
      <c r="G3794" s="2" t="s">
        <v>51</v>
      </c>
      <c r="H3794" s="2" t="s">
        <v>52</v>
      </c>
      <c r="I3794" s="2" t="s">
        <v>53</v>
      </c>
      <c r="J3794" s="2" t="s">
        <v>464</v>
      </c>
      <c r="K3794" s="2" t="s">
        <v>55</v>
      </c>
      <c r="L3794" s="2" t="s">
        <v>51</v>
      </c>
      <c r="M3794" s="2" t="s">
        <v>82</v>
      </c>
      <c r="N3794" s="3">
        <v>16224</v>
      </c>
      <c r="O3794" s="3" t="s">
        <v>57</v>
      </c>
      <c r="P3794" s="4">
        <f>IF(O3794="吨",N3794*1000,IF(O3794="万立方米",N3794*10000,""))</f>
        <v>16224000.0</v>
      </c>
      <c r="Q3794" s="2" t="s">
        <v>58</v>
      </c>
      <c r="R3794" s="2" t="s">
        <v>59</v>
      </c>
      <c r="S3794" s="2" t="s">
        <v>83</v>
      </c>
      <c r="T3794" s="2" t="s">
        <v>61</v>
      </c>
      <c r="U3794" s="4">
        <f>0.35</f>
        <v>0.35</v>
      </c>
      <c r="V3794" s="2" t="s">
        <v>62</v>
      </c>
      <c r="W3794" s="2" t="s">
        <v>84</v>
      </c>
      <c r="X3794" s="2" t="s">
        <v>64</v>
      </c>
      <c r="Y3794" s="2" t="s">
        <v>65</v>
      </c>
      <c r="Z3794" s="2">
        <v>0</v>
      </c>
      <c r="AA3794" s="2"/>
      <c r="AB3794" s="2"/>
      <c r="AC3794" s="4">
        <f>P3794*U3794/1000000</f>
        <v>5.6784</v>
      </c>
      <c r="AD3794" s="4">
        <f>AC3794*(1-Z3794/100)</f>
        <v>5.6784</v>
      </c>
      <c r="AE3794" s="2" t="s">
        <v>66</v>
      </c>
      <c r="AF3794" s="2" t="s">
        <v>67</v>
      </c>
      <c r="AG3794" s="2"/>
      <c r="AH3794" s="2" t="s">
        <v>69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4553</v>
      </c>
      <c r="B3795" s="2" t="s">
        <v>4548</v>
      </c>
      <c r="C3795" s="2" t="s">
        <v>47</v>
      </c>
      <c r="D3795" s="2" t="s">
        <v>4549</v>
      </c>
      <c r="E3795" s="2" t="s">
        <v>177</v>
      </c>
      <c r="F3795" s="2" t="s">
        <v>116</v>
      </c>
      <c r="G3795" s="2" t="s">
        <v>51</v>
      </c>
      <c r="H3795" s="2" t="s">
        <v>52</v>
      </c>
      <c r="I3795" s="2" t="s">
        <v>53</v>
      </c>
      <c r="J3795" s="2" t="s">
        <v>464</v>
      </c>
      <c r="K3795" s="2" t="s">
        <v>55</v>
      </c>
      <c r="L3795" s="2" t="s">
        <v>51</v>
      </c>
      <c r="M3795" s="2" t="s">
        <v>86</v>
      </c>
      <c r="N3795" s="3">
        <v>16224</v>
      </c>
      <c r="O3795" s="3" t="s">
        <v>57</v>
      </c>
      <c r="P3795" s="4">
        <f>IF(O3795="吨",N3795*1000,IF(O3795="万立方米",N3795*10000,""))</f>
        <v>16224000.0</v>
      </c>
      <c r="Q3795" s="2" t="s">
        <v>58</v>
      </c>
      <c r="R3795" s="2" t="s">
        <v>59</v>
      </c>
      <c r="S3795" s="2" t="s">
        <v>87</v>
      </c>
      <c r="T3795" s="2" t="s">
        <v>88</v>
      </c>
      <c r="U3795" s="4">
        <f>0.75</f>
        <v>0.75</v>
      </c>
      <c r="V3795" s="2" t="s">
        <v>62</v>
      </c>
      <c r="W3795" s="2" t="s">
        <v>89</v>
      </c>
      <c r="X3795" s="2" t="s">
        <v>64</v>
      </c>
      <c r="Y3795" s="2" t="s">
        <v>65</v>
      </c>
      <c r="Z3795" s="2">
        <v>0</v>
      </c>
      <c r="AA3795" s="2"/>
      <c r="AB3795" s="2"/>
      <c r="AC3795" s="4">
        <f>P3795*U3795/1000000</f>
        <v>12.168</v>
      </c>
      <c r="AD3795" s="4">
        <f>AC3796*(1-AA3795/100)+(AC3795-AC3796)*(1-AB3795/100)</f>
        <v>12.168</v>
      </c>
      <c r="AE3795" s="2" t="s">
        <v>66</v>
      </c>
      <c r="AF3795" s="2" t="s">
        <v>67</v>
      </c>
      <c r="AG3795" s="2"/>
      <c r="AH3795" s="2" t="s">
        <v>69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4554</v>
      </c>
      <c r="B3796" s="2" t="s">
        <v>4548</v>
      </c>
      <c r="C3796" s="2" t="s">
        <v>47</v>
      </c>
      <c r="D3796" s="2" t="s">
        <v>4549</v>
      </c>
      <c r="E3796" s="2" t="s">
        <v>177</v>
      </c>
      <c r="F3796" s="2" t="s">
        <v>116</v>
      </c>
      <c r="G3796" s="2" t="s">
        <v>51</v>
      </c>
      <c r="H3796" s="2" t="s">
        <v>52</v>
      </c>
      <c r="I3796" s="2" t="s">
        <v>53</v>
      </c>
      <c r="J3796" s="2" t="s">
        <v>464</v>
      </c>
      <c r="K3796" s="2" t="s">
        <v>55</v>
      </c>
      <c r="L3796" s="2" t="s">
        <v>51</v>
      </c>
      <c r="M3796" s="2" t="s">
        <v>91</v>
      </c>
      <c r="N3796" s="3">
        <v>16224</v>
      </c>
      <c r="O3796" s="3" t="s">
        <v>57</v>
      </c>
      <c r="P3796" s="4">
        <f>IF(O3796="吨",N3796*1000,IF(O3796="万立方米",N3796*10000,""))</f>
        <v>16224000.0</v>
      </c>
      <c r="Q3796" s="2" t="s">
        <v>58</v>
      </c>
      <c r="R3796" s="2" t="s">
        <v>59</v>
      </c>
      <c r="S3796" s="2" t="s">
        <v>92</v>
      </c>
      <c r="T3796" s="2" t="s">
        <v>88</v>
      </c>
      <c r="U3796" s="4">
        <f>0.75</f>
        <v>0.75</v>
      </c>
      <c r="V3796" s="2" t="s">
        <v>62</v>
      </c>
      <c r="W3796" s="2" t="s">
        <v>93</v>
      </c>
      <c r="X3796" s="2" t="s">
        <v>64</v>
      </c>
      <c r="Y3796" s="2" t="s">
        <v>65</v>
      </c>
      <c r="Z3796" s="2">
        <v>0</v>
      </c>
      <c r="AA3796" s="2"/>
      <c r="AB3796" s="2"/>
      <c r="AC3796" s="4">
        <f>P3796*U3796/1000000</f>
        <v>12.168</v>
      </c>
      <c r="AD3796" s="4">
        <f>AC3796*(1-Z3796/100)</f>
        <v>12.168</v>
      </c>
      <c r="AE3796" s="2" t="s">
        <v>66</v>
      </c>
      <c r="AF3796" s="2" t="s">
        <v>67</v>
      </c>
      <c r="AG3796" s="2"/>
      <c r="AH3796" s="2" t="s">
        <v>69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4555</v>
      </c>
      <c r="B3797" s="2" t="s">
        <v>4548</v>
      </c>
      <c r="C3797" s="2" t="s">
        <v>47</v>
      </c>
      <c r="D3797" s="2" t="s">
        <v>4549</v>
      </c>
      <c r="E3797" s="2" t="s">
        <v>177</v>
      </c>
      <c r="F3797" s="2" t="s">
        <v>116</v>
      </c>
      <c r="G3797" s="2" t="s">
        <v>51</v>
      </c>
      <c r="H3797" s="2" t="s">
        <v>52</v>
      </c>
      <c r="I3797" s="2" t="s">
        <v>53</v>
      </c>
      <c r="J3797" s="2" t="s">
        <v>464</v>
      </c>
      <c r="K3797" s="2" t="s">
        <v>55</v>
      </c>
      <c r="L3797" s="2" t="s">
        <v>51</v>
      </c>
      <c r="M3797" s="2" t="s">
        <v>95</v>
      </c>
      <c r="N3797" s="3">
        <v>16224</v>
      </c>
      <c r="O3797" s="3" t="s">
        <v>57</v>
      </c>
      <c r="P3797" s="4">
        <f>IF(O3797="吨",N3797*1000,IF(O3797="万立方米",N3797*10000,""))</f>
        <v>16224000.0</v>
      </c>
      <c r="Q3797" s="2" t="s">
        <v>58</v>
      </c>
      <c r="R3797" s="2" t="s">
        <v>59</v>
      </c>
      <c r="S3797" s="2" t="s">
        <v>96</v>
      </c>
      <c r="T3797" s="2" t="s">
        <v>97</v>
      </c>
      <c r="U3797" s="4">
        <f>1.7</f>
        <v>1.7</v>
      </c>
      <c r="V3797" s="2" t="s">
        <v>62</v>
      </c>
      <c r="W3797" s="2" t="s">
        <v>98</v>
      </c>
      <c r="X3797" s="2" t="s">
        <v>64</v>
      </c>
      <c r="Y3797" s="2" t="s">
        <v>65</v>
      </c>
      <c r="Z3797" s="2">
        <v>0</v>
      </c>
      <c r="AA3797" s="2"/>
      <c r="AB3797" s="2"/>
      <c r="AC3797" s="4">
        <f>P3797*U3797/1000000</f>
        <v>27.5808</v>
      </c>
      <c r="AD3797" s="4">
        <f>AC3797*(1-Z3797/100)</f>
        <v>27.5808</v>
      </c>
      <c r="AE3797" s="2" t="s">
        <v>66</v>
      </c>
      <c r="AF3797" s="2" t="s">
        <v>67</v>
      </c>
      <c r="AG3797" s="2"/>
      <c r="AH3797" s="2" t="s">
        <v>69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4556</v>
      </c>
      <c r="B3798" s="2" t="s">
        <v>4548</v>
      </c>
      <c r="C3798" s="2" t="s">
        <v>47</v>
      </c>
      <c r="D3798" s="2" t="s">
        <v>4549</v>
      </c>
      <c r="E3798" s="2" t="s">
        <v>177</v>
      </c>
      <c r="F3798" s="2" t="s">
        <v>116</v>
      </c>
      <c r="G3798" s="2" t="s">
        <v>51</v>
      </c>
      <c r="H3798" s="2" t="s">
        <v>52</v>
      </c>
      <c r="I3798" s="2" t="s">
        <v>53</v>
      </c>
      <c r="J3798" s="2" t="s">
        <v>464</v>
      </c>
      <c r="K3798" s="2" t="s">
        <v>55</v>
      </c>
      <c r="L3798" s="2" t="s">
        <v>51</v>
      </c>
      <c r="M3798" s="2" t="s">
        <v>100</v>
      </c>
      <c r="N3798" s="3">
        <v>16224</v>
      </c>
      <c r="O3798" s="3" t="s">
        <v>57</v>
      </c>
      <c r="P3798" s="4">
        <f>IF(O3798="吨",N3798*1000,IF(O3798="万立方米",N3798*10000,""))</f>
        <v>16224000.0</v>
      </c>
      <c r="Q3798" s="2" t="s">
        <v>58</v>
      </c>
      <c r="R3798" s="2" t="s">
        <v>59</v>
      </c>
      <c r="S3798" s="2" t="s">
        <v>101</v>
      </c>
      <c r="T3798" s="2" t="s">
        <v>75</v>
      </c>
      <c r="U3798" s="4">
        <f>0.12</f>
        <v>0.12</v>
      </c>
      <c r="V3798" s="2" t="s">
        <v>62</v>
      </c>
      <c r="W3798" s="2" t="s">
        <v>102</v>
      </c>
      <c r="X3798" s="2" t="s">
        <v>64</v>
      </c>
      <c r="Y3798" s="2" t="s">
        <v>65</v>
      </c>
      <c r="Z3798" s="2">
        <v>0</v>
      </c>
      <c r="AA3798" s="2"/>
      <c r="AB3798" s="2"/>
      <c r="AC3798" s="4">
        <f>P3798*U3798/1000000</f>
        <v>1.94688</v>
      </c>
      <c r="AD3798" s="4">
        <f>AC3798*(1-Z3798/100)</f>
        <v>1.94688</v>
      </c>
      <c r="AE3798" s="2" t="s">
        <v>66</v>
      </c>
      <c r="AF3798" s="2" t="s">
        <v>67</v>
      </c>
      <c r="AG3798" s="2"/>
      <c r="AH3798" s="2" t="s">
        <v>69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4557</v>
      </c>
      <c r="B3799" s="2" t="s">
        <v>4548</v>
      </c>
      <c r="C3799" s="2" t="s">
        <v>47</v>
      </c>
      <c r="D3799" s="2" t="s">
        <v>4549</v>
      </c>
      <c r="E3799" s="2" t="s">
        <v>177</v>
      </c>
      <c r="F3799" s="2" t="s">
        <v>116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104</v>
      </c>
      <c r="N3799" s="3"/>
      <c r="O3799" s="3"/>
      <c r="P3799" s="4">
        <v>0.0</v>
      </c>
      <c r="Q3799" s="2" t="s">
        <v>105</v>
      </c>
      <c r="R3799" s="2" t="s">
        <v>106</v>
      </c>
      <c r="S3799" s="2" t="s">
        <v>107</v>
      </c>
      <c r="T3799" s="2" t="s">
        <v>108</v>
      </c>
      <c r="U3799" s="4">
        <f>0.0</f>
        <v>0.0</v>
      </c>
      <c r="V3799" s="2" t="s">
        <v>109</v>
      </c>
      <c r="W3799" s="2" t="s">
        <v>110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134</v>
      </c>
      <c r="AH3799" s="2" t="s">
        <v>69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4558</v>
      </c>
      <c r="B3800" s="2" t="s">
        <v>4559</v>
      </c>
      <c r="C3800" s="2" t="s">
        <v>47</v>
      </c>
      <c r="D3800" s="2" t="s">
        <v>4560</v>
      </c>
      <c r="E3800" s="2" t="s">
        <v>227</v>
      </c>
      <c r="F3800" s="2" t="s">
        <v>178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51</v>
      </c>
      <c r="M3800" s="2" t="s">
        <v>56</v>
      </c>
      <c r="N3800" s="3">
        <v>658693</v>
      </c>
      <c r="O3800" s="3" t="s">
        <v>57</v>
      </c>
      <c r="P3800" s="4">
        <f>IF(O3800="吨",N3800*1000,IF(O3800="万立方米",N3800*10000,""))</f>
        <v>658693000.0</v>
      </c>
      <c r="Q3800" s="2" t="s">
        <v>58</v>
      </c>
      <c r="R3800" s="2" t="s">
        <v>59</v>
      </c>
      <c r="S3800" s="2" t="s">
        <v>60</v>
      </c>
      <c r="T3800" s="2" t="s">
        <v>61</v>
      </c>
      <c r="U3800" s="4">
        <f>0.06</f>
        <v>0.06</v>
      </c>
      <c r="V3800" s="2" t="s">
        <v>62</v>
      </c>
      <c r="W3800" s="2" t="s">
        <v>63</v>
      </c>
      <c r="X3800" s="2" t="s">
        <v>64</v>
      </c>
      <c r="Y3800" s="2" t="s">
        <v>65</v>
      </c>
      <c r="Z3800" s="2">
        <v>0</v>
      </c>
      <c r="AA3800" s="2"/>
      <c r="AB3800" s="2"/>
      <c r="AC3800" s="4">
        <f>P3800*U3800/1000000</f>
        <v>39.52158</v>
      </c>
      <c r="AD3800" s="4">
        <f>AC3800*(1-Z3800/100)</f>
        <v>39.52158</v>
      </c>
      <c r="AE3800" s="2" t="s">
        <v>66</v>
      </c>
      <c r="AF3800" s="2" t="s">
        <v>67</v>
      </c>
      <c r="AG3800" s="2" t="s">
        <v>68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4561</v>
      </c>
      <c r="B3801" s="2" t="s">
        <v>4559</v>
      </c>
      <c r="C3801" s="2" t="s">
        <v>47</v>
      </c>
      <c r="D3801" s="2" t="s">
        <v>4560</v>
      </c>
      <c r="E3801" s="2" t="s">
        <v>227</v>
      </c>
      <c r="F3801" s="2" t="s">
        <v>178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51</v>
      </c>
      <c r="M3801" s="2" t="s">
        <v>73</v>
      </c>
      <c r="N3801" s="3">
        <v>658693</v>
      </c>
      <c r="O3801" s="3" t="s">
        <v>57</v>
      </c>
      <c r="P3801" s="4">
        <f>IF(O3801="吨",N3801*1000,IF(O3801="万立方米",N3801*10000,""))</f>
        <v>658693000.0</v>
      </c>
      <c r="Q3801" s="2" t="s">
        <v>58</v>
      </c>
      <c r="R3801" s="2" t="s">
        <v>59</v>
      </c>
      <c r="S3801" s="2" t="s">
        <v>74</v>
      </c>
      <c r="T3801" s="2" t="s">
        <v>75</v>
      </c>
      <c r="U3801" s="4">
        <f>1.5</f>
        <v>1.5</v>
      </c>
      <c r="V3801" s="2" t="s">
        <v>62</v>
      </c>
      <c r="W3801" s="2" t="s">
        <v>76</v>
      </c>
      <c r="X3801" s="2" t="s">
        <v>64</v>
      </c>
      <c r="Y3801" s="2" t="s">
        <v>65</v>
      </c>
      <c r="Z3801" s="2">
        <v>0</v>
      </c>
      <c r="AA3801" s="2"/>
      <c r="AB3801" s="2"/>
      <c r="AC3801" s="4">
        <f>P3801*U3801/1000000</f>
        <v>988.0395</v>
      </c>
      <c r="AD3801" s="4">
        <f>AC3801*(1-Z3801/100)</f>
        <v>988.0395</v>
      </c>
      <c r="AE3801" s="2" t="s">
        <v>66</v>
      </c>
      <c r="AF3801" s="2" t="s">
        <v>67</v>
      </c>
      <c r="AG3801" s="2" t="s">
        <v>68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4562</v>
      </c>
      <c r="B3802" s="2" t="s">
        <v>4559</v>
      </c>
      <c r="C3802" s="2" t="s">
        <v>47</v>
      </c>
      <c r="D3802" s="2" t="s">
        <v>4560</v>
      </c>
      <c r="E3802" s="2" t="s">
        <v>227</v>
      </c>
      <c r="F3802" s="2" t="s">
        <v>178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51</v>
      </c>
      <c r="M3802" s="2" t="s">
        <v>78</v>
      </c>
      <c r="N3802" s="3">
        <v>658693</v>
      </c>
      <c r="O3802" s="3" t="s">
        <v>57</v>
      </c>
      <c r="P3802" s="4">
        <f>IF(O3802="吨",N3802*1000,IF(O3802="万立方米",N3802*10000,""))</f>
        <v>658693000.0</v>
      </c>
      <c r="Q3802" s="2" t="s">
        <v>58</v>
      </c>
      <c r="R3802" s="2" t="s">
        <v>59</v>
      </c>
      <c r="S3802" s="2" t="s">
        <v>79</v>
      </c>
      <c r="T3802" s="2" t="s">
        <v>75</v>
      </c>
      <c r="U3802" s="4">
        <f>6.0</f>
        <v>6.0</v>
      </c>
      <c r="V3802" s="2" t="s">
        <v>62</v>
      </c>
      <c r="W3802" s="2" t="s">
        <v>80</v>
      </c>
      <c r="X3802" s="2" t="s">
        <v>64</v>
      </c>
      <c r="Y3802" s="2" t="s">
        <v>65</v>
      </c>
      <c r="Z3802" s="2">
        <v>0</v>
      </c>
      <c r="AA3802" s="2"/>
      <c r="AB3802" s="2"/>
      <c r="AC3802" s="4">
        <f>P3802*U3802/1000000</f>
        <v>3952.158</v>
      </c>
      <c r="AD3802" s="4">
        <f>AC3802*(1-Z3802/100)</f>
        <v>3952.158</v>
      </c>
      <c r="AE3802" s="2" t="s">
        <v>66</v>
      </c>
      <c r="AF3802" s="2" t="s">
        <v>67</v>
      </c>
      <c r="AG3802" s="2" t="s">
        <v>68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4563</v>
      </c>
      <c r="B3803" s="2" t="s">
        <v>4559</v>
      </c>
      <c r="C3803" s="2" t="s">
        <v>47</v>
      </c>
      <c r="D3803" s="2" t="s">
        <v>4560</v>
      </c>
      <c r="E3803" s="2" t="s">
        <v>227</v>
      </c>
      <c r="F3803" s="2" t="s">
        <v>178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51</v>
      </c>
      <c r="M3803" s="2" t="s">
        <v>82</v>
      </c>
      <c r="N3803" s="3">
        <v>658693</v>
      </c>
      <c r="O3803" s="3" t="s">
        <v>57</v>
      </c>
      <c r="P3803" s="4">
        <f>IF(O3803="吨",N3803*1000,IF(O3803="万立方米",N3803*10000,""))</f>
        <v>658693000.0</v>
      </c>
      <c r="Q3803" s="2" t="s">
        <v>58</v>
      </c>
      <c r="R3803" s="2" t="s">
        <v>59</v>
      </c>
      <c r="S3803" s="2" t="s">
        <v>83</v>
      </c>
      <c r="T3803" s="2" t="s">
        <v>61</v>
      </c>
      <c r="U3803" s="4">
        <f>0.35</f>
        <v>0.35</v>
      </c>
      <c r="V3803" s="2" t="s">
        <v>62</v>
      </c>
      <c r="W3803" s="2" t="s">
        <v>84</v>
      </c>
      <c r="X3803" s="2" t="s">
        <v>64</v>
      </c>
      <c r="Y3803" s="2" t="s">
        <v>65</v>
      </c>
      <c r="Z3803" s="2">
        <v>0</v>
      </c>
      <c r="AA3803" s="2"/>
      <c r="AB3803" s="2"/>
      <c r="AC3803" s="4">
        <f>P3803*U3803/1000000</f>
        <v>230.54255</v>
      </c>
      <c r="AD3803" s="4">
        <f>AC3803*(1-Z3803/100)</f>
        <v>230.54255</v>
      </c>
      <c r="AE3803" s="2" t="s">
        <v>66</v>
      </c>
      <c r="AF3803" s="2" t="s">
        <v>67</v>
      </c>
      <c r="AG3803" s="2" t="s">
        <v>68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4564</v>
      </c>
      <c r="B3804" s="2" t="s">
        <v>4559</v>
      </c>
      <c r="C3804" s="2" t="s">
        <v>47</v>
      </c>
      <c r="D3804" s="2" t="s">
        <v>4560</v>
      </c>
      <c r="E3804" s="2" t="s">
        <v>227</v>
      </c>
      <c r="F3804" s="2" t="s">
        <v>178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51</v>
      </c>
      <c r="M3804" s="2" t="s">
        <v>86</v>
      </c>
      <c r="N3804" s="3">
        <v>658693</v>
      </c>
      <c r="O3804" s="3" t="s">
        <v>57</v>
      </c>
      <c r="P3804" s="4">
        <f>IF(O3804="吨",N3804*1000,IF(O3804="万立方米",N3804*10000,""))</f>
        <v>658693000.0</v>
      </c>
      <c r="Q3804" s="2" t="s">
        <v>58</v>
      </c>
      <c r="R3804" s="2" t="s">
        <v>59</v>
      </c>
      <c r="S3804" s="2" t="s">
        <v>87</v>
      </c>
      <c r="T3804" s="2" t="s">
        <v>88</v>
      </c>
      <c r="U3804" s="4">
        <f>0.75</f>
        <v>0.75</v>
      </c>
      <c r="V3804" s="2" t="s">
        <v>62</v>
      </c>
      <c r="W3804" s="2" t="s">
        <v>89</v>
      </c>
      <c r="X3804" s="2" t="s">
        <v>64</v>
      </c>
      <c r="Y3804" s="2" t="s">
        <v>65</v>
      </c>
      <c r="Z3804" s="2">
        <v>0</v>
      </c>
      <c r="AA3804" s="2"/>
      <c r="AB3804" s="2"/>
      <c r="AC3804" s="4">
        <f>P3804*U3804/1000000</f>
        <v>494.01975</v>
      </c>
      <c r="AD3804" s="4">
        <f>AC3805*(1-AA3804/100)+(AC3804-AC3805)*(1-AB3804/100)</f>
        <v>494.01975</v>
      </c>
      <c r="AE3804" s="2" t="s">
        <v>66</v>
      </c>
      <c r="AF3804" s="2" t="s">
        <v>67</v>
      </c>
      <c r="AG3804" s="2" t="s">
        <v>68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4565</v>
      </c>
      <c r="B3805" s="2" t="s">
        <v>4559</v>
      </c>
      <c r="C3805" s="2" t="s">
        <v>47</v>
      </c>
      <c r="D3805" s="2" t="s">
        <v>4560</v>
      </c>
      <c r="E3805" s="2" t="s">
        <v>227</v>
      </c>
      <c r="F3805" s="2" t="s">
        <v>178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51</v>
      </c>
      <c r="M3805" s="2" t="s">
        <v>91</v>
      </c>
      <c r="N3805" s="3">
        <v>658693</v>
      </c>
      <c r="O3805" s="3" t="s">
        <v>57</v>
      </c>
      <c r="P3805" s="4">
        <f>IF(O3805="吨",N3805*1000,IF(O3805="万立方米",N3805*10000,""))</f>
        <v>658693000.0</v>
      </c>
      <c r="Q3805" s="2" t="s">
        <v>58</v>
      </c>
      <c r="R3805" s="2" t="s">
        <v>59</v>
      </c>
      <c r="S3805" s="2" t="s">
        <v>92</v>
      </c>
      <c r="T3805" s="2" t="s">
        <v>88</v>
      </c>
      <c r="U3805" s="4">
        <f>0.75</f>
        <v>0.75</v>
      </c>
      <c r="V3805" s="2" t="s">
        <v>62</v>
      </c>
      <c r="W3805" s="2" t="s">
        <v>93</v>
      </c>
      <c r="X3805" s="2" t="s">
        <v>64</v>
      </c>
      <c r="Y3805" s="2" t="s">
        <v>65</v>
      </c>
      <c r="Z3805" s="2">
        <v>0</v>
      </c>
      <c r="AA3805" s="2"/>
      <c r="AB3805" s="2"/>
      <c r="AC3805" s="4">
        <f>P3805*U3805/1000000</f>
        <v>494.01975</v>
      </c>
      <c r="AD3805" s="4">
        <f>AC3805*(1-Z3805/100)</f>
        <v>494.01975</v>
      </c>
      <c r="AE3805" s="2" t="s">
        <v>66</v>
      </c>
      <c r="AF3805" s="2" t="s">
        <v>67</v>
      </c>
      <c r="AG3805" s="2" t="s">
        <v>68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4566</v>
      </c>
      <c r="B3806" s="2" t="s">
        <v>4559</v>
      </c>
      <c r="C3806" s="2" t="s">
        <v>47</v>
      </c>
      <c r="D3806" s="2" t="s">
        <v>4560</v>
      </c>
      <c r="E3806" s="2" t="s">
        <v>227</v>
      </c>
      <c r="F3806" s="2" t="s">
        <v>178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51</v>
      </c>
      <c r="M3806" s="2" t="s">
        <v>95</v>
      </c>
      <c r="N3806" s="3">
        <v>658693</v>
      </c>
      <c r="O3806" s="3" t="s">
        <v>57</v>
      </c>
      <c r="P3806" s="4">
        <f>IF(O3806="吨",N3806*1000,IF(O3806="万立方米",N3806*10000,""))</f>
        <v>658693000.0</v>
      </c>
      <c r="Q3806" s="2" t="s">
        <v>58</v>
      </c>
      <c r="R3806" s="2" t="s">
        <v>59</v>
      </c>
      <c r="S3806" s="2" t="s">
        <v>96</v>
      </c>
      <c r="T3806" s="2" t="s">
        <v>97</v>
      </c>
      <c r="U3806" s="4">
        <f>1.7</f>
        <v>1.7</v>
      </c>
      <c r="V3806" s="2" t="s">
        <v>62</v>
      </c>
      <c r="W3806" s="2" t="s">
        <v>98</v>
      </c>
      <c r="X3806" s="2" t="s">
        <v>64</v>
      </c>
      <c r="Y3806" s="2" t="s">
        <v>65</v>
      </c>
      <c r="Z3806" s="2">
        <v>0</v>
      </c>
      <c r="AA3806" s="2"/>
      <c r="AB3806" s="2"/>
      <c r="AC3806" s="4">
        <f>P3806*U3806/1000000</f>
        <v>1119.7781</v>
      </c>
      <c r="AD3806" s="4">
        <f>AC3806*(1-Z3806/100)</f>
        <v>1119.7781</v>
      </c>
      <c r="AE3806" s="2" t="s">
        <v>66</v>
      </c>
      <c r="AF3806" s="2" t="s">
        <v>67</v>
      </c>
      <c r="AG3806" s="2" t="s">
        <v>68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4567</v>
      </c>
      <c r="B3807" s="2" t="s">
        <v>4559</v>
      </c>
      <c r="C3807" s="2" t="s">
        <v>47</v>
      </c>
      <c r="D3807" s="2" t="s">
        <v>4560</v>
      </c>
      <c r="E3807" s="2" t="s">
        <v>227</v>
      </c>
      <c r="F3807" s="2" t="s">
        <v>178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51</v>
      </c>
      <c r="M3807" s="2" t="s">
        <v>100</v>
      </c>
      <c r="N3807" s="3">
        <v>658693</v>
      </c>
      <c r="O3807" s="3" t="s">
        <v>57</v>
      </c>
      <c r="P3807" s="4">
        <f>IF(O3807="吨",N3807*1000,IF(O3807="万立方米",N3807*10000,""))</f>
        <v>658693000.0</v>
      </c>
      <c r="Q3807" s="2" t="s">
        <v>58</v>
      </c>
      <c r="R3807" s="2" t="s">
        <v>59</v>
      </c>
      <c r="S3807" s="2" t="s">
        <v>101</v>
      </c>
      <c r="T3807" s="2" t="s">
        <v>75</v>
      </c>
      <c r="U3807" s="4">
        <f>0.12</f>
        <v>0.12</v>
      </c>
      <c r="V3807" s="2" t="s">
        <v>62</v>
      </c>
      <c r="W3807" s="2" t="s">
        <v>102</v>
      </c>
      <c r="X3807" s="2" t="s">
        <v>64</v>
      </c>
      <c r="Y3807" s="2" t="s">
        <v>65</v>
      </c>
      <c r="Z3807" s="2">
        <v>0</v>
      </c>
      <c r="AA3807" s="2"/>
      <c r="AB3807" s="2"/>
      <c r="AC3807" s="4">
        <f>P3807*U3807/1000000</f>
        <v>79.04316</v>
      </c>
      <c r="AD3807" s="4">
        <f>AC3807*(1-Z3807/100)</f>
        <v>79.04316</v>
      </c>
      <c r="AE3807" s="2" t="s">
        <v>66</v>
      </c>
      <c r="AF3807" s="2" t="s">
        <v>67</v>
      </c>
      <c r="AG3807" s="2" t="s">
        <v>68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4568</v>
      </c>
      <c r="B3808" s="2" t="s">
        <v>4559</v>
      </c>
      <c r="C3808" s="2" t="s">
        <v>47</v>
      </c>
      <c r="D3808" s="2" t="s">
        <v>4560</v>
      </c>
      <c r="E3808" s="2" t="s">
        <v>227</v>
      </c>
      <c r="F3808" s="2" t="s">
        <v>178</v>
      </c>
      <c r="G3808" s="2" t="s">
        <v>51</v>
      </c>
      <c r="H3808" s="2" t="s">
        <v>52</v>
      </c>
      <c r="I3808" s="2"/>
      <c r="J3808" s="2"/>
      <c r="K3808" s="2" t="s">
        <v>147</v>
      </c>
      <c r="L3808" s="2" t="s">
        <v>148</v>
      </c>
      <c r="M3808" s="2" t="s">
        <v>104</v>
      </c>
      <c r="N3808" s="3"/>
      <c r="O3808" s="3"/>
      <c r="P3808" s="4">
        <v>658693000.0</v>
      </c>
      <c r="Q3808" s="2" t="s">
        <v>105</v>
      </c>
      <c r="R3808" s="2" t="s">
        <v>106</v>
      </c>
      <c r="S3808" s="2" t="s">
        <v>107</v>
      </c>
      <c r="T3808" s="2" t="s">
        <v>108</v>
      </c>
      <c r="U3808" s="4">
        <f>0.0</f>
        <v>0.0</v>
      </c>
      <c r="V3808" s="2" t="s">
        <v>109</v>
      </c>
      <c r="W3808" s="2" t="s">
        <v>110</v>
      </c>
      <c r="X3808" s="2"/>
      <c r="Y3808" s="2" t="s">
        <v>65</v>
      </c>
      <c r="Z3808" s="2">
        <v>0</v>
      </c>
      <c r="AA3808" s="2"/>
      <c r="AB3808" s="2"/>
      <c r="AC3808" s="4">
        <f>P3808*U3808/1000000</f>
        <v>0.0</v>
      </c>
      <c r="AD3808" s="4">
        <f>AC3808*(1-Z3808/100)</f>
        <v>0.0</v>
      </c>
      <c r="AE3808" s="2" t="s">
        <v>66</v>
      </c>
      <c r="AF3808" s="2" t="s">
        <v>67</v>
      </c>
      <c r="AG3808" s="2" t="s">
        <v>68</v>
      </c>
      <c r="AH3808" s="2" t="s">
        <v>69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4569</v>
      </c>
      <c r="B3809" s="2" t="s">
        <v>4570</v>
      </c>
      <c r="C3809" s="2" t="s">
        <v>47</v>
      </c>
      <c r="D3809" s="2" t="s">
        <v>4571</v>
      </c>
      <c r="E3809" s="2" t="s">
        <v>227</v>
      </c>
      <c r="F3809" s="2" t="s">
        <v>178</v>
      </c>
      <c r="G3809" s="2" t="s">
        <v>179</v>
      </c>
      <c r="H3809" s="2" t="s">
        <v>138</v>
      </c>
      <c r="I3809" s="2" t="s">
        <v>53</v>
      </c>
      <c r="J3809" s="2" t="s">
        <v>180</v>
      </c>
      <c r="K3809" s="2" t="s">
        <v>180</v>
      </c>
      <c r="L3809" s="2" t="s">
        <v>181</v>
      </c>
      <c r="M3809" s="2" t="s">
        <v>56</v>
      </c>
      <c r="N3809" s="3">
        <v>9426.959999999999</v>
      </c>
      <c r="O3809" s="3" t="s">
        <v>182</v>
      </c>
      <c r="P3809" s="4">
        <f>IF(O3809="吨",N3809*1000,IF(O3809="万立方米",N3809*10000,""))</f>
        <v>94269599.99999999</v>
      </c>
      <c r="Q3809" s="2" t="s">
        <v>183</v>
      </c>
      <c r="R3809" s="2" t="s">
        <v>184</v>
      </c>
      <c r="S3809" s="2" t="s">
        <v>185</v>
      </c>
      <c r="T3809" s="2" t="s">
        <v>75</v>
      </c>
      <c r="U3809" s="4">
        <f>0.001</f>
        <v>0.001</v>
      </c>
      <c r="V3809" s="2" t="s">
        <v>186</v>
      </c>
      <c r="W3809" s="2" t="s">
        <v>187</v>
      </c>
      <c r="X3809" s="2" t="s">
        <v>64</v>
      </c>
      <c r="Y3809" s="2" t="s">
        <v>65</v>
      </c>
      <c r="Z3809" s="2">
        <v>0</v>
      </c>
      <c r="AA3809" s="2"/>
      <c r="AB3809" s="2"/>
      <c r="AC3809" s="4">
        <f>P3809*U3809/1000000</f>
        <v>0.0942696</v>
      </c>
      <c r="AD3809" s="4">
        <f>AC3809*(1-Z3809/100)</f>
        <v>0.0942696</v>
      </c>
      <c r="AE3809" s="2" t="s">
        <v>66</v>
      </c>
      <c r="AF3809" s="2" t="s">
        <v>67</v>
      </c>
      <c r="AG3809" s="2"/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4572</v>
      </c>
      <c r="B3810" s="2" t="s">
        <v>4570</v>
      </c>
      <c r="C3810" s="2" t="s">
        <v>47</v>
      </c>
      <c r="D3810" s="2" t="s">
        <v>4571</v>
      </c>
      <c r="E3810" s="2" t="s">
        <v>227</v>
      </c>
      <c r="F3810" s="2" t="s">
        <v>178</v>
      </c>
      <c r="G3810" s="2" t="s">
        <v>179</v>
      </c>
      <c r="H3810" s="2" t="s">
        <v>138</v>
      </c>
      <c r="I3810" s="2" t="s">
        <v>53</v>
      </c>
      <c r="J3810" s="2" t="s">
        <v>180</v>
      </c>
      <c r="K3810" s="2" t="s">
        <v>180</v>
      </c>
      <c r="L3810" s="2" t="s">
        <v>181</v>
      </c>
      <c r="M3810" s="2" t="s">
        <v>73</v>
      </c>
      <c r="N3810" s="3">
        <v>9426.959999999999</v>
      </c>
      <c r="O3810" s="3" t="s">
        <v>182</v>
      </c>
      <c r="P3810" s="4">
        <f>IF(O3810="吨",N3810*1000,IF(O3810="万立方米",N3810*10000,""))</f>
        <v>94269599.99999999</v>
      </c>
      <c r="Q3810" s="2" t="s">
        <v>183</v>
      </c>
      <c r="R3810" s="2" t="s">
        <v>184</v>
      </c>
      <c r="S3810" s="2" t="s">
        <v>189</v>
      </c>
      <c r="T3810" s="2" t="s">
        <v>75</v>
      </c>
      <c r="U3810" s="4">
        <f>0.35</f>
        <v>0.35</v>
      </c>
      <c r="V3810" s="2" t="s">
        <v>186</v>
      </c>
      <c r="W3810" s="2" t="s">
        <v>190</v>
      </c>
      <c r="X3810" s="2" t="s">
        <v>64</v>
      </c>
      <c r="Y3810" s="2" t="s">
        <v>65</v>
      </c>
      <c r="Z3810" s="2">
        <v>0</v>
      </c>
      <c r="AA3810" s="2"/>
      <c r="AB3810" s="2"/>
      <c r="AC3810" s="4">
        <f>P3810*U3810/1000000</f>
        <v>32.99435999999999</v>
      </c>
      <c r="AD3810" s="4">
        <f>AC3810*(1-Z3810/100)</f>
        <v>32.99435999999999</v>
      </c>
      <c r="AE3810" s="2" t="s">
        <v>66</v>
      </c>
      <c r="AF3810" s="2" t="s">
        <v>67</v>
      </c>
      <c r="AG3810" s="2"/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4573</v>
      </c>
      <c r="B3811" s="2" t="s">
        <v>4570</v>
      </c>
      <c r="C3811" s="2" t="s">
        <v>47</v>
      </c>
      <c r="D3811" s="2" t="s">
        <v>4571</v>
      </c>
      <c r="E3811" s="2" t="s">
        <v>227</v>
      </c>
      <c r="F3811" s="2" t="s">
        <v>178</v>
      </c>
      <c r="G3811" s="2" t="s">
        <v>179</v>
      </c>
      <c r="H3811" s="2" t="s">
        <v>138</v>
      </c>
      <c r="I3811" s="2" t="s">
        <v>53</v>
      </c>
      <c r="J3811" s="2" t="s">
        <v>180</v>
      </c>
      <c r="K3811" s="2" t="s">
        <v>180</v>
      </c>
      <c r="L3811" s="2" t="s">
        <v>181</v>
      </c>
      <c r="M3811" s="2" t="s">
        <v>78</v>
      </c>
      <c r="N3811" s="3">
        <v>9426.959999999999</v>
      </c>
      <c r="O3811" s="3" t="s">
        <v>182</v>
      </c>
      <c r="P3811" s="4">
        <f>IF(O3811="吨",N3811*1000,IF(O3811="万立方米",N3811*10000,""))</f>
        <v>94269599.99999999</v>
      </c>
      <c r="Q3811" s="2" t="s">
        <v>183</v>
      </c>
      <c r="R3811" s="2" t="s">
        <v>184</v>
      </c>
      <c r="S3811" s="2" t="s">
        <v>192</v>
      </c>
      <c r="T3811" s="2" t="s">
        <v>75</v>
      </c>
      <c r="U3811" s="4">
        <f>1.2</f>
        <v>1.2</v>
      </c>
      <c r="V3811" s="2" t="s">
        <v>186</v>
      </c>
      <c r="W3811" s="2" t="s">
        <v>193</v>
      </c>
      <c r="X3811" s="2" t="s">
        <v>64</v>
      </c>
      <c r="Y3811" s="2" t="s">
        <v>65</v>
      </c>
      <c r="Z3811" s="2">
        <v>0</v>
      </c>
      <c r="AA3811" s="2"/>
      <c r="AB3811" s="2"/>
      <c r="AC3811" s="4">
        <f>P3811*U3811/1000000</f>
        <v>113.12351999999998</v>
      </c>
      <c r="AD3811" s="4">
        <f>AC3811*(1-Z3811/100)</f>
        <v>113.12351999999998</v>
      </c>
      <c r="AE3811" s="2" t="s">
        <v>66</v>
      </c>
      <c r="AF3811" s="2" t="s">
        <v>67</v>
      </c>
      <c r="AG3811" s="2"/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4574</v>
      </c>
      <c r="B3812" s="2" t="s">
        <v>4570</v>
      </c>
      <c r="C3812" s="2" t="s">
        <v>47</v>
      </c>
      <c r="D3812" s="2" t="s">
        <v>4571</v>
      </c>
      <c r="E3812" s="2" t="s">
        <v>227</v>
      </c>
      <c r="F3812" s="2" t="s">
        <v>178</v>
      </c>
      <c r="G3812" s="2" t="s">
        <v>179</v>
      </c>
      <c r="H3812" s="2" t="s">
        <v>138</v>
      </c>
      <c r="I3812" s="2" t="s">
        <v>53</v>
      </c>
      <c r="J3812" s="2" t="s">
        <v>180</v>
      </c>
      <c r="K3812" s="2" t="s">
        <v>180</v>
      </c>
      <c r="L3812" s="2" t="s">
        <v>181</v>
      </c>
      <c r="M3812" s="2" t="s">
        <v>82</v>
      </c>
      <c r="N3812" s="3">
        <v>9426.959999999999</v>
      </c>
      <c r="O3812" s="3" t="s">
        <v>182</v>
      </c>
      <c r="P3812" s="4">
        <f>IF(O3812="吨",N3812*1000,IF(O3812="万立方米",N3812*10000,""))</f>
        <v>94269599.99999999</v>
      </c>
      <c r="Q3812" s="2" t="s">
        <v>183</v>
      </c>
      <c r="R3812" s="2" t="s">
        <v>184</v>
      </c>
      <c r="S3812" s="2" t="s">
        <v>195</v>
      </c>
      <c r="T3812" s="2" t="s">
        <v>75</v>
      </c>
      <c r="U3812" s="4">
        <f>0.002</f>
        <v>0.002</v>
      </c>
      <c r="V3812" s="2" t="s">
        <v>186</v>
      </c>
      <c r="W3812" s="2" t="s">
        <v>196</v>
      </c>
      <c r="X3812" s="2" t="s">
        <v>64</v>
      </c>
      <c r="Y3812" s="2" t="s">
        <v>65</v>
      </c>
      <c r="Z3812" s="2">
        <v>0</v>
      </c>
      <c r="AA3812" s="2"/>
      <c r="AB3812" s="2"/>
      <c r="AC3812" s="4">
        <f>P3812*U3812/1000000</f>
        <v>0.1885392</v>
      </c>
      <c r="AD3812" s="4">
        <f>AC3812*(1-Z3812/100)</f>
        <v>0.1885392</v>
      </c>
      <c r="AE3812" s="2" t="s">
        <v>66</v>
      </c>
      <c r="AF3812" s="2" t="s">
        <v>67</v>
      </c>
      <c r="AG3812" s="2"/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4575</v>
      </c>
      <c r="B3813" s="2" t="s">
        <v>4570</v>
      </c>
      <c r="C3813" s="2" t="s">
        <v>47</v>
      </c>
      <c r="D3813" s="2" t="s">
        <v>4571</v>
      </c>
      <c r="E3813" s="2" t="s">
        <v>227</v>
      </c>
      <c r="F3813" s="2" t="s">
        <v>178</v>
      </c>
      <c r="G3813" s="2" t="s">
        <v>179</v>
      </c>
      <c r="H3813" s="2" t="s">
        <v>138</v>
      </c>
      <c r="I3813" s="2" t="s">
        <v>53</v>
      </c>
      <c r="J3813" s="2" t="s">
        <v>180</v>
      </c>
      <c r="K3813" s="2" t="s">
        <v>180</v>
      </c>
      <c r="L3813" s="2" t="s">
        <v>181</v>
      </c>
      <c r="M3813" s="2" t="s">
        <v>86</v>
      </c>
      <c r="N3813" s="3">
        <v>9426.959999999999</v>
      </c>
      <c r="O3813" s="3" t="s">
        <v>182</v>
      </c>
      <c r="P3813" s="4">
        <f>IF(O3813="吨",N3813*1000,IF(O3813="万立方米",N3813*10000,""))</f>
        <v>94269599.99999999</v>
      </c>
      <c r="Q3813" s="2" t="s">
        <v>183</v>
      </c>
      <c r="R3813" s="2" t="s">
        <v>184</v>
      </c>
      <c r="S3813" s="2" t="s">
        <v>198</v>
      </c>
      <c r="T3813" s="2" t="s">
        <v>75</v>
      </c>
      <c r="U3813" s="4">
        <f>0.01</f>
        <v>0.01</v>
      </c>
      <c r="V3813" s="2" t="s">
        <v>186</v>
      </c>
      <c r="W3813" s="2" t="s">
        <v>199</v>
      </c>
      <c r="X3813" s="2" t="s">
        <v>64</v>
      </c>
      <c r="Y3813" s="2" t="s">
        <v>65</v>
      </c>
      <c r="Z3813" s="2">
        <v>0</v>
      </c>
      <c r="AA3813" s="2"/>
      <c r="AB3813" s="2"/>
      <c r="AC3813" s="4">
        <f>P3813*U3813/1000000</f>
        <v>0.9426959999999999</v>
      </c>
      <c r="AD3813" s="4">
        <f>AC3814*(1-AA3813/100)+(AC3813-AC3814)*(1-AB3813/100)</f>
        <v>0.9426959999999999</v>
      </c>
      <c r="AE3813" s="2" t="s">
        <v>66</v>
      </c>
      <c r="AF3813" s="2" t="s">
        <v>67</v>
      </c>
      <c r="AG3813" s="2"/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4576</v>
      </c>
      <c r="B3814" s="2" t="s">
        <v>4570</v>
      </c>
      <c r="C3814" s="2" t="s">
        <v>47</v>
      </c>
      <c r="D3814" s="2" t="s">
        <v>4571</v>
      </c>
      <c r="E3814" s="2" t="s">
        <v>227</v>
      </c>
      <c r="F3814" s="2" t="s">
        <v>178</v>
      </c>
      <c r="G3814" s="2" t="s">
        <v>179</v>
      </c>
      <c r="H3814" s="2" t="s">
        <v>138</v>
      </c>
      <c r="I3814" s="2" t="s">
        <v>53</v>
      </c>
      <c r="J3814" s="2" t="s">
        <v>180</v>
      </c>
      <c r="K3814" s="2" t="s">
        <v>180</v>
      </c>
      <c r="L3814" s="2" t="s">
        <v>181</v>
      </c>
      <c r="M3814" s="2" t="s">
        <v>91</v>
      </c>
      <c r="N3814" s="3">
        <v>9426.959999999999</v>
      </c>
      <c r="O3814" s="3" t="s">
        <v>182</v>
      </c>
      <c r="P3814" s="4">
        <f>IF(O3814="吨",N3814*1000,IF(O3814="万立方米",N3814*10000,""))</f>
        <v>94269599.99999999</v>
      </c>
      <c r="Q3814" s="2" t="s">
        <v>183</v>
      </c>
      <c r="R3814" s="2" t="s">
        <v>184</v>
      </c>
      <c r="S3814" s="2" t="s">
        <v>201</v>
      </c>
      <c r="T3814" s="2" t="s">
        <v>75</v>
      </c>
      <c r="U3814" s="4">
        <f>0.005</f>
        <v>0.005</v>
      </c>
      <c r="V3814" s="2" t="s">
        <v>186</v>
      </c>
      <c r="W3814" s="2" t="s">
        <v>202</v>
      </c>
      <c r="X3814" s="2" t="s">
        <v>64</v>
      </c>
      <c r="Y3814" s="2" t="s">
        <v>65</v>
      </c>
      <c r="Z3814" s="2">
        <v>0</v>
      </c>
      <c r="AA3814" s="2"/>
      <c r="AB3814" s="2"/>
      <c r="AC3814" s="4">
        <f>P3814*U3814/1000000</f>
        <v>0.47134799999999993</v>
      </c>
      <c r="AD3814" s="4">
        <f>AC3814*(1-Z3814/100)</f>
        <v>0.47134799999999993</v>
      </c>
      <c r="AE3814" s="2" t="s">
        <v>66</v>
      </c>
      <c r="AF3814" s="2" t="s">
        <v>67</v>
      </c>
      <c r="AG3814" s="2"/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4577</v>
      </c>
      <c r="B3815" s="2" t="s">
        <v>4570</v>
      </c>
      <c r="C3815" s="2" t="s">
        <v>47</v>
      </c>
      <c r="D3815" s="2" t="s">
        <v>4571</v>
      </c>
      <c r="E3815" s="2" t="s">
        <v>227</v>
      </c>
      <c r="F3815" s="2" t="s">
        <v>178</v>
      </c>
      <c r="G3815" s="2" t="s">
        <v>179</v>
      </c>
      <c r="H3815" s="2" t="s">
        <v>138</v>
      </c>
      <c r="I3815" s="2" t="s">
        <v>53</v>
      </c>
      <c r="J3815" s="2" t="s">
        <v>180</v>
      </c>
      <c r="K3815" s="2" t="s">
        <v>180</v>
      </c>
      <c r="L3815" s="2" t="s">
        <v>181</v>
      </c>
      <c r="M3815" s="2" t="s">
        <v>95</v>
      </c>
      <c r="N3815" s="3">
        <v>9426.959999999999</v>
      </c>
      <c r="O3815" s="3" t="s">
        <v>182</v>
      </c>
      <c r="P3815" s="4">
        <f>IF(O3815="吨",N3815*1000,IF(O3815="万立方米",N3815*10000,""))</f>
        <v>94269599.99999999</v>
      </c>
      <c r="Q3815" s="2" t="s">
        <v>183</v>
      </c>
      <c r="R3815" s="2" t="s">
        <v>184</v>
      </c>
      <c r="S3815" s="2" t="s">
        <v>204</v>
      </c>
      <c r="T3815" s="2" t="s">
        <v>75</v>
      </c>
      <c r="U3815" s="4">
        <f>0.005</f>
        <v>0.005</v>
      </c>
      <c r="V3815" s="2" t="s">
        <v>186</v>
      </c>
      <c r="W3815" s="2" t="s">
        <v>205</v>
      </c>
      <c r="X3815" s="2" t="s">
        <v>64</v>
      </c>
      <c r="Y3815" s="2" t="s">
        <v>65</v>
      </c>
      <c r="Z3815" s="2">
        <v>0</v>
      </c>
      <c r="AA3815" s="2"/>
      <c r="AB3815" s="2"/>
      <c r="AC3815" s="4">
        <f>P3815*U3815/1000000</f>
        <v>0.47134799999999993</v>
      </c>
      <c r="AD3815" s="4">
        <f>AC3815*(1-Z3815/100)</f>
        <v>0.47134799999999993</v>
      </c>
      <c r="AE3815" s="2" t="s">
        <v>66</v>
      </c>
      <c r="AF3815" s="2" t="s">
        <v>67</v>
      </c>
      <c r="AG3815" s="2"/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4578</v>
      </c>
      <c r="B3816" s="2" t="s">
        <v>4570</v>
      </c>
      <c r="C3816" s="2" t="s">
        <v>47</v>
      </c>
      <c r="D3816" s="2" t="s">
        <v>4571</v>
      </c>
      <c r="E3816" s="2" t="s">
        <v>227</v>
      </c>
      <c r="F3816" s="2" t="s">
        <v>178</v>
      </c>
      <c r="G3816" s="2" t="s">
        <v>179</v>
      </c>
      <c r="H3816" s="2" t="s">
        <v>138</v>
      </c>
      <c r="I3816" s="2" t="s">
        <v>53</v>
      </c>
      <c r="J3816" s="2" t="s">
        <v>180</v>
      </c>
      <c r="K3816" s="2" t="s">
        <v>180</v>
      </c>
      <c r="L3816" s="2" t="s">
        <v>181</v>
      </c>
      <c r="M3816" s="2" t="s">
        <v>100</v>
      </c>
      <c r="N3816" s="3">
        <v>9426.959999999999</v>
      </c>
      <c r="O3816" s="3" t="s">
        <v>182</v>
      </c>
      <c r="P3816" s="4">
        <f>IF(O3816="吨",N3816*1000,IF(O3816="万立方米",N3816*10000,""))</f>
        <v>94269599.99999999</v>
      </c>
      <c r="Q3816" s="2" t="s">
        <v>183</v>
      </c>
      <c r="R3816" s="2" t="s">
        <v>184</v>
      </c>
      <c r="S3816" s="2" t="s">
        <v>207</v>
      </c>
      <c r="T3816" s="2" t="s">
        <v>75</v>
      </c>
      <c r="U3816" s="4">
        <f>0.02</f>
        <v>0.02</v>
      </c>
      <c r="V3816" s="2" t="s">
        <v>186</v>
      </c>
      <c r="W3816" s="2" t="s">
        <v>208</v>
      </c>
      <c r="X3816" s="2" t="s">
        <v>64</v>
      </c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/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4579</v>
      </c>
      <c r="B3817" s="2" t="s">
        <v>4570</v>
      </c>
      <c r="C3817" s="2" t="s">
        <v>47</v>
      </c>
      <c r="D3817" s="2" t="s">
        <v>4571</v>
      </c>
      <c r="E3817" s="2" t="s">
        <v>227</v>
      </c>
      <c r="F3817" s="2" t="s">
        <v>178</v>
      </c>
      <c r="G3817" s="2" t="s">
        <v>179</v>
      </c>
      <c r="H3817" s="2" t="s">
        <v>138</v>
      </c>
      <c r="I3817" s="2"/>
      <c r="J3817" s="2"/>
      <c r="K3817" s="2"/>
      <c r="L3817" s="2"/>
      <c r="M3817" s="2" t="s">
        <v>104</v>
      </c>
      <c r="N3817" s="3"/>
      <c r="O3817" s="3"/>
      <c r="P3817" s="4">
        <v>0.0</v>
      </c>
      <c r="Q3817" s="2" t="s">
        <v>105</v>
      </c>
      <c r="R3817" s="2" t="s">
        <v>106</v>
      </c>
      <c r="S3817" s="2" t="s">
        <v>107</v>
      </c>
      <c r="T3817" s="2" t="s">
        <v>108</v>
      </c>
      <c r="U3817" s="4">
        <f>0.0</f>
        <v>0.0</v>
      </c>
      <c r="V3817" s="2" t="s">
        <v>109</v>
      </c>
      <c r="W3817" s="2" t="s">
        <v>110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134</v>
      </c>
      <c r="AH3817" s="2" t="s">
        <v>69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4580</v>
      </c>
      <c r="B3818" s="2" t="s">
        <v>4581</v>
      </c>
      <c r="C3818" s="2" t="s">
        <v>47</v>
      </c>
      <c r="D3818" s="2" t="s">
        <v>1924</v>
      </c>
      <c r="E3818" s="2" t="s">
        <v>377</v>
      </c>
      <c r="F3818" s="2" t="s">
        <v>178</v>
      </c>
      <c r="G3818" s="2" t="s">
        <v>51</v>
      </c>
      <c r="H3818" s="2" t="s">
        <v>138</v>
      </c>
      <c r="I3818" s="2" t="s">
        <v>53</v>
      </c>
      <c r="J3818" s="2" t="s">
        <v>54</v>
      </c>
      <c r="K3818" s="2" t="s">
        <v>55</v>
      </c>
      <c r="L3818" s="2" t="s">
        <v>51</v>
      </c>
      <c r="M3818" s="2" t="s">
        <v>56</v>
      </c>
      <c r="N3818" s="3">
        <v>94814</v>
      </c>
      <c r="O3818" s="3" t="s">
        <v>57</v>
      </c>
      <c r="P3818" s="4">
        <f>IF(O3818="吨",N3818*1000,IF(O3818="万立方米",N3818*10000,""))</f>
        <v>94814000.0</v>
      </c>
      <c r="Q3818" s="2" t="s">
        <v>58</v>
      </c>
      <c r="R3818" s="2" t="s">
        <v>59</v>
      </c>
      <c r="S3818" s="2" t="s">
        <v>60</v>
      </c>
      <c r="T3818" s="2" t="s">
        <v>61</v>
      </c>
      <c r="U3818" s="4">
        <f>0.06</f>
        <v>0.06</v>
      </c>
      <c r="V3818" s="2" t="s">
        <v>62</v>
      </c>
      <c r="W3818" s="2" t="s">
        <v>63</v>
      </c>
      <c r="X3818" s="2" t="s">
        <v>64</v>
      </c>
      <c r="Y3818" s="2" t="s">
        <v>65</v>
      </c>
      <c r="Z3818" s="2">
        <v>0</v>
      </c>
      <c r="AA3818" s="2"/>
      <c r="AB3818" s="2"/>
      <c r="AC3818" s="4">
        <f>P3818*U3818/1000000</f>
        <v>5.68884</v>
      </c>
      <c r="AD3818" s="4">
        <f>AC3818*(1-Z3818/100)</f>
        <v>5.68884</v>
      </c>
      <c r="AE3818" s="2" t="s">
        <v>66</v>
      </c>
      <c r="AF3818" s="2" t="s">
        <v>67</v>
      </c>
      <c r="AG3818" s="2" t="s">
        <v>68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4582</v>
      </c>
      <c r="B3819" s="2" t="s">
        <v>4581</v>
      </c>
      <c r="C3819" s="2" t="s">
        <v>47</v>
      </c>
      <c r="D3819" s="2" t="s">
        <v>1924</v>
      </c>
      <c r="E3819" s="2" t="s">
        <v>377</v>
      </c>
      <c r="F3819" s="2" t="s">
        <v>178</v>
      </c>
      <c r="G3819" s="2" t="s">
        <v>51</v>
      </c>
      <c r="H3819" s="2" t="s">
        <v>138</v>
      </c>
      <c r="I3819" s="2" t="s">
        <v>53</v>
      </c>
      <c r="J3819" s="2" t="s">
        <v>54</v>
      </c>
      <c r="K3819" s="2" t="s">
        <v>55</v>
      </c>
      <c r="L3819" s="2" t="s">
        <v>51</v>
      </c>
      <c r="M3819" s="2" t="s">
        <v>73</v>
      </c>
      <c r="N3819" s="3">
        <v>94814</v>
      </c>
      <c r="O3819" s="3" t="s">
        <v>57</v>
      </c>
      <c r="P3819" s="4">
        <f>IF(O3819="吨",N3819*1000,IF(O3819="万立方米",N3819*10000,""))</f>
        <v>94814000.0</v>
      </c>
      <c r="Q3819" s="2" t="s">
        <v>58</v>
      </c>
      <c r="R3819" s="2" t="s">
        <v>59</v>
      </c>
      <c r="S3819" s="2" t="s">
        <v>74</v>
      </c>
      <c r="T3819" s="2" t="s">
        <v>75</v>
      </c>
      <c r="U3819" s="4">
        <f>1.5</f>
        <v>1.5</v>
      </c>
      <c r="V3819" s="2" t="s">
        <v>62</v>
      </c>
      <c r="W3819" s="2" t="s">
        <v>76</v>
      </c>
      <c r="X3819" s="2" t="s">
        <v>64</v>
      </c>
      <c r="Y3819" s="2" t="s">
        <v>65</v>
      </c>
      <c r="Z3819" s="2">
        <v>0</v>
      </c>
      <c r="AA3819" s="2"/>
      <c r="AB3819" s="2"/>
      <c r="AC3819" s="4">
        <f>P3819*U3819/1000000</f>
        <v>142.221</v>
      </c>
      <c r="AD3819" s="4">
        <f>AC3819*(1-Z3819/100)</f>
        <v>142.221</v>
      </c>
      <c r="AE3819" s="2" t="s">
        <v>66</v>
      </c>
      <c r="AF3819" s="2" t="s">
        <v>67</v>
      </c>
      <c r="AG3819" s="2" t="s">
        <v>68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4583</v>
      </c>
      <c r="B3820" s="2" t="s">
        <v>4581</v>
      </c>
      <c r="C3820" s="2" t="s">
        <v>47</v>
      </c>
      <c r="D3820" s="2" t="s">
        <v>1924</v>
      </c>
      <c r="E3820" s="2" t="s">
        <v>377</v>
      </c>
      <c r="F3820" s="2" t="s">
        <v>178</v>
      </c>
      <c r="G3820" s="2" t="s">
        <v>51</v>
      </c>
      <c r="H3820" s="2" t="s">
        <v>138</v>
      </c>
      <c r="I3820" s="2" t="s">
        <v>53</v>
      </c>
      <c r="J3820" s="2" t="s">
        <v>54</v>
      </c>
      <c r="K3820" s="2" t="s">
        <v>55</v>
      </c>
      <c r="L3820" s="2" t="s">
        <v>51</v>
      </c>
      <c r="M3820" s="2" t="s">
        <v>78</v>
      </c>
      <c r="N3820" s="3">
        <v>94814</v>
      </c>
      <c r="O3820" s="3" t="s">
        <v>57</v>
      </c>
      <c r="P3820" s="4">
        <f>IF(O3820="吨",N3820*1000,IF(O3820="万立方米",N3820*10000,""))</f>
        <v>94814000.0</v>
      </c>
      <c r="Q3820" s="2" t="s">
        <v>58</v>
      </c>
      <c r="R3820" s="2" t="s">
        <v>59</v>
      </c>
      <c r="S3820" s="2" t="s">
        <v>79</v>
      </c>
      <c r="T3820" s="2" t="s">
        <v>75</v>
      </c>
      <c r="U3820" s="4">
        <f>6.0</f>
        <v>6.0</v>
      </c>
      <c r="V3820" s="2" t="s">
        <v>62</v>
      </c>
      <c r="W3820" s="2" t="s">
        <v>80</v>
      </c>
      <c r="X3820" s="2" t="s">
        <v>64</v>
      </c>
      <c r="Y3820" s="2" t="s">
        <v>65</v>
      </c>
      <c r="Z3820" s="2">
        <v>0</v>
      </c>
      <c r="AA3820" s="2"/>
      <c r="AB3820" s="2"/>
      <c r="AC3820" s="4">
        <f>P3820*U3820/1000000</f>
        <v>568.884</v>
      </c>
      <c r="AD3820" s="4">
        <f>AC3820*(1-Z3820/100)</f>
        <v>568.884</v>
      </c>
      <c r="AE3820" s="2" t="s">
        <v>66</v>
      </c>
      <c r="AF3820" s="2" t="s">
        <v>67</v>
      </c>
      <c r="AG3820" s="2" t="s">
        <v>68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4584</v>
      </c>
      <c r="B3821" s="2" t="s">
        <v>4581</v>
      </c>
      <c r="C3821" s="2" t="s">
        <v>47</v>
      </c>
      <c r="D3821" s="2" t="s">
        <v>1924</v>
      </c>
      <c r="E3821" s="2" t="s">
        <v>377</v>
      </c>
      <c r="F3821" s="2" t="s">
        <v>178</v>
      </c>
      <c r="G3821" s="2" t="s">
        <v>51</v>
      </c>
      <c r="H3821" s="2" t="s">
        <v>138</v>
      </c>
      <c r="I3821" s="2" t="s">
        <v>53</v>
      </c>
      <c r="J3821" s="2" t="s">
        <v>54</v>
      </c>
      <c r="K3821" s="2" t="s">
        <v>55</v>
      </c>
      <c r="L3821" s="2" t="s">
        <v>51</v>
      </c>
      <c r="M3821" s="2" t="s">
        <v>82</v>
      </c>
      <c r="N3821" s="3">
        <v>94814</v>
      </c>
      <c r="O3821" s="3" t="s">
        <v>57</v>
      </c>
      <c r="P3821" s="4">
        <f>IF(O3821="吨",N3821*1000,IF(O3821="万立方米",N3821*10000,""))</f>
        <v>94814000.0</v>
      </c>
      <c r="Q3821" s="2" t="s">
        <v>58</v>
      </c>
      <c r="R3821" s="2" t="s">
        <v>59</v>
      </c>
      <c r="S3821" s="2" t="s">
        <v>83</v>
      </c>
      <c r="T3821" s="2" t="s">
        <v>61</v>
      </c>
      <c r="U3821" s="4">
        <f>0.35</f>
        <v>0.35</v>
      </c>
      <c r="V3821" s="2" t="s">
        <v>62</v>
      </c>
      <c r="W3821" s="2" t="s">
        <v>84</v>
      </c>
      <c r="X3821" s="2" t="s">
        <v>64</v>
      </c>
      <c r="Y3821" s="2" t="s">
        <v>65</v>
      </c>
      <c r="Z3821" s="2">
        <v>0</v>
      </c>
      <c r="AA3821" s="2"/>
      <c r="AB3821" s="2"/>
      <c r="AC3821" s="4">
        <f>P3821*U3821/1000000</f>
        <v>33.1849</v>
      </c>
      <c r="AD3821" s="4">
        <f>AC3821*(1-Z3821/100)</f>
        <v>33.1849</v>
      </c>
      <c r="AE3821" s="2" t="s">
        <v>66</v>
      </c>
      <c r="AF3821" s="2" t="s">
        <v>67</v>
      </c>
      <c r="AG3821" s="2" t="s">
        <v>68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4585</v>
      </c>
      <c r="B3822" s="2" t="s">
        <v>4581</v>
      </c>
      <c r="C3822" s="2" t="s">
        <v>47</v>
      </c>
      <c r="D3822" s="2" t="s">
        <v>1924</v>
      </c>
      <c r="E3822" s="2" t="s">
        <v>377</v>
      </c>
      <c r="F3822" s="2" t="s">
        <v>178</v>
      </c>
      <c r="G3822" s="2" t="s">
        <v>51</v>
      </c>
      <c r="H3822" s="2" t="s">
        <v>138</v>
      </c>
      <c r="I3822" s="2" t="s">
        <v>53</v>
      </c>
      <c r="J3822" s="2" t="s">
        <v>54</v>
      </c>
      <c r="K3822" s="2" t="s">
        <v>55</v>
      </c>
      <c r="L3822" s="2" t="s">
        <v>51</v>
      </c>
      <c r="M3822" s="2" t="s">
        <v>86</v>
      </c>
      <c r="N3822" s="3">
        <v>94814</v>
      </c>
      <c r="O3822" s="3" t="s">
        <v>57</v>
      </c>
      <c r="P3822" s="4">
        <f>IF(O3822="吨",N3822*1000,IF(O3822="万立方米",N3822*10000,""))</f>
        <v>94814000.0</v>
      </c>
      <c r="Q3822" s="2" t="s">
        <v>58</v>
      </c>
      <c r="R3822" s="2" t="s">
        <v>59</v>
      </c>
      <c r="S3822" s="2" t="s">
        <v>87</v>
      </c>
      <c r="T3822" s="2" t="s">
        <v>88</v>
      </c>
      <c r="U3822" s="4">
        <f>0.75</f>
        <v>0.75</v>
      </c>
      <c r="V3822" s="2" t="s">
        <v>62</v>
      </c>
      <c r="W3822" s="2" t="s">
        <v>89</v>
      </c>
      <c r="X3822" s="2" t="s">
        <v>64</v>
      </c>
      <c r="Y3822" s="2" t="s">
        <v>65</v>
      </c>
      <c r="Z3822" s="2">
        <v>0</v>
      </c>
      <c r="AA3822" s="2"/>
      <c r="AB3822" s="2"/>
      <c r="AC3822" s="4">
        <f>P3822*U3822/1000000</f>
        <v>71.1105</v>
      </c>
      <c r="AD3822" s="4">
        <f>AC3823*(1-AA3822/100)+(AC3822-AC3823)*(1-AB3822/100)</f>
        <v>71.1105</v>
      </c>
      <c r="AE3822" s="2" t="s">
        <v>66</v>
      </c>
      <c r="AF3822" s="2" t="s">
        <v>67</v>
      </c>
      <c r="AG3822" s="2" t="s">
        <v>68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4586</v>
      </c>
      <c r="B3823" s="2" t="s">
        <v>4581</v>
      </c>
      <c r="C3823" s="2" t="s">
        <v>47</v>
      </c>
      <c r="D3823" s="2" t="s">
        <v>1924</v>
      </c>
      <c r="E3823" s="2" t="s">
        <v>377</v>
      </c>
      <c r="F3823" s="2" t="s">
        <v>178</v>
      </c>
      <c r="G3823" s="2" t="s">
        <v>51</v>
      </c>
      <c r="H3823" s="2" t="s">
        <v>138</v>
      </c>
      <c r="I3823" s="2" t="s">
        <v>53</v>
      </c>
      <c r="J3823" s="2" t="s">
        <v>54</v>
      </c>
      <c r="K3823" s="2" t="s">
        <v>55</v>
      </c>
      <c r="L3823" s="2" t="s">
        <v>51</v>
      </c>
      <c r="M3823" s="2" t="s">
        <v>91</v>
      </c>
      <c r="N3823" s="3">
        <v>94814</v>
      </c>
      <c r="O3823" s="3" t="s">
        <v>57</v>
      </c>
      <c r="P3823" s="4">
        <f>IF(O3823="吨",N3823*1000,IF(O3823="万立方米",N3823*10000,""))</f>
        <v>94814000.0</v>
      </c>
      <c r="Q3823" s="2" t="s">
        <v>58</v>
      </c>
      <c r="R3823" s="2" t="s">
        <v>59</v>
      </c>
      <c r="S3823" s="2" t="s">
        <v>92</v>
      </c>
      <c r="T3823" s="2" t="s">
        <v>88</v>
      </c>
      <c r="U3823" s="4">
        <f>0.75</f>
        <v>0.75</v>
      </c>
      <c r="V3823" s="2" t="s">
        <v>62</v>
      </c>
      <c r="W3823" s="2" t="s">
        <v>93</v>
      </c>
      <c r="X3823" s="2" t="s">
        <v>64</v>
      </c>
      <c r="Y3823" s="2" t="s">
        <v>65</v>
      </c>
      <c r="Z3823" s="2">
        <v>0</v>
      </c>
      <c r="AA3823" s="2"/>
      <c r="AB3823" s="2"/>
      <c r="AC3823" s="4">
        <f>P3823*U3823/1000000</f>
        <v>71.1105</v>
      </c>
      <c r="AD3823" s="4">
        <f>AC3823*(1-Z3823/100)</f>
        <v>71.1105</v>
      </c>
      <c r="AE3823" s="2" t="s">
        <v>66</v>
      </c>
      <c r="AF3823" s="2" t="s">
        <v>67</v>
      </c>
      <c r="AG3823" s="2" t="s">
        <v>68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4587</v>
      </c>
      <c r="B3824" s="2" t="s">
        <v>4581</v>
      </c>
      <c r="C3824" s="2" t="s">
        <v>47</v>
      </c>
      <c r="D3824" s="2" t="s">
        <v>1924</v>
      </c>
      <c r="E3824" s="2" t="s">
        <v>377</v>
      </c>
      <c r="F3824" s="2" t="s">
        <v>178</v>
      </c>
      <c r="G3824" s="2" t="s">
        <v>51</v>
      </c>
      <c r="H3824" s="2" t="s">
        <v>138</v>
      </c>
      <c r="I3824" s="2" t="s">
        <v>53</v>
      </c>
      <c r="J3824" s="2" t="s">
        <v>54</v>
      </c>
      <c r="K3824" s="2" t="s">
        <v>55</v>
      </c>
      <c r="L3824" s="2" t="s">
        <v>51</v>
      </c>
      <c r="M3824" s="2" t="s">
        <v>95</v>
      </c>
      <c r="N3824" s="3">
        <v>94814</v>
      </c>
      <c r="O3824" s="3" t="s">
        <v>57</v>
      </c>
      <c r="P3824" s="4">
        <f>IF(O3824="吨",N3824*1000,IF(O3824="万立方米",N3824*10000,""))</f>
        <v>94814000.0</v>
      </c>
      <c r="Q3824" s="2" t="s">
        <v>58</v>
      </c>
      <c r="R3824" s="2" t="s">
        <v>59</v>
      </c>
      <c r="S3824" s="2" t="s">
        <v>96</v>
      </c>
      <c r="T3824" s="2" t="s">
        <v>97</v>
      </c>
      <c r="U3824" s="4">
        <f>1.7</f>
        <v>1.7</v>
      </c>
      <c r="V3824" s="2" t="s">
        <v>62</v>
      </c>
      <c r="W3824" s="2" t="s">
        <v>98</v>
      </c>
      <c r="X3824" s="2" t="s">
        <v>64</v>
      </c>
      <c r="Y3824" s="2" t="s">
        <v>65</v>
      </c>
      <c r="Z3824" s="2">
        <v>0</v>
      </c>
      <c r="AA3824" s="2"/>
      <c r="AB3824" s="2"/>
      <c r="AC3824" s="4">
        <f>P3824*U3824/1000000</f>
        <v>161.1838</v>
      </c>
      <c r="AD3824" s="4">
        <f>AC3824*(1-Z3824/100)</f>
        <v>161.1838</v>
      </c>
      <c r="AE3824" s="2" t="s">
        <v>66</v>
      </c>
      <c r="AF3824" s="2" t="s">
        <v>67</v>
      </c>
      <c r="AG3824" s="2" t="s">
        <v>68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4588</v>
      </c>
      <c r="B3825" s="2" t="s">
        <v>4581</v>
      </c>
      <c r="C3825" s="2" t="s">
        <v>47</v>
      </c>
      <c r="D3825" s="2" t="s">
        <v>1924</v>
      </c>
      <c r="E3825" s="2" t="s">
        <v>377</v>
      </c>
      <c r="F3825" s="2" t="s">
        <v>178</v>
      </c>
      <c r="G3825" s="2" t="s">
        <v>51</v>
      </c>
      <c r="H3825" s="2" t="s">
        <v>138</v>
      </c>
      <c r="I3825" s="2" t="s">
        <v>53</v>
      </c>
      <c r="J3825" s="2" t="s">
        <v>54</v>
      </c>
      <c r="K3825" s="2" t="s">
        <v>55</v>
      </c>
      <c r="L3825" s="2" t="s">
        <v>51</v>
      </c>
      <c r="M3825" s="2" t="s">
        <v>100</v>
      </c>
      <c r="N3825" s="3">
        <v>94814</v>
      </c>
      <c r="O3825" s="3" t="s">
        <v>57</v>
      </c>
      <c r="P3825" s="4">
        <f>IF(O3825="吨",N3825*1000,IF(O3825="万立方米",N3825*10000,""))</f>
        <v>94814000.0</v>
      </c>
      <c r="Q3825" s="2" t="s">
        <v>58</v>
      </c>
      <c r="R3825" s="2" t="s">
        <v>59</v>
      </c>
      <c r="S3825" s="2" t="s">
        <v>101</v>
      </c>
      <c r="T3825" s="2" t="s">
        <v>75</v>
      </c>
      <c r="U3825" s="4">
        <f>0.12</f>
        <v>0.12</v>
      </c>
      <c r="V3825" s="2" t="s">
        <v>62</v>
      </c>
      <c r="W3825" s="2" t="s">
        <v>102</v>
      </c>
      <c r="X3825" s="2" t="s">
        <v>64</v>
      </c>
      <c r="Y3825" s="2" t="s">
        <v>65</v>
      </c>
      <c r="Z3825" s="2">
        <v>0</v>
      </c>
      <c r="AA3825" s="2"/>
      <c r="AB3825" s="2"/>
      <c r="AC3825" s="4">
        <f>P3825*U3825/1000000</f>
        <v>11.37768</v>
      </c>
      <c r="AD3825" s="4">
        <f>AC3825*(1-Z3825/100)</f>
        <v>11.37768</v>
      </c>
      <c r="AE3825" s="2" t="s">
        <v>66</v>
      </c>
      <c r="AF3825" s="2" t="s">
        <v>67</v>
      </c>
      <c r="AG3825" s="2" t="s">
        <v>68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4589</v>
      </c>
      <c r="B3826" s="2" t="s">
        <v>4581</v>
      </c>
      <c r="C3826" s="2" t="s">
        <v>47</v>
      </c>
      <c r="D3826" s="2" t="s">
        <v>1924</v>
      </c>
      <c r="E3826" s="2" t="s">
        <v>377</v>
      </c>
      <c r="F3826" s="2" t="s">
        <v>178</v>
      </c>
      <c r="G3826" s="2" t="s">
        <v>51</v>
      </c>
      <c r="H3826" s="2" t="s">
        <v>138</v>
      </c>
      <c r="I3826" s="2"/>
      <c r="J3826" s="2"/>
      <c r="K3826" s="2" t="s">
        <v>147</v>
      </c>
      <c r="L3826" s="2" t="s">
        <v>148</v>
      </c>
      <c r="M3826" s="2" t="s">
        <v>104</v>
      </c>
      <c r="N3826" s="3"/>
      <c r="O3826" s="3"/>
      <c r="P3826" s="4">
        <v>94814000.0</v>
      </c>
      <c r="Q3826" s="2" t="s">
        <v>105</v>
      </c>
      <c r="R3826" s="2" t="s">
        <v>106</v>
      </c>
      <c r="S3826" s="2" t="s">
        <v>107</v>
      </c>
      <c r="T3826" s="2" t="s">
        <v>108</v>
      </c>
      <c r="U3826" s="4">
        <f>0.0</f>
        <v>0.0</v>
      </c>
      <c r="V3826" s="2" t="s">
        <v>109</v>
      </c>
      <c r="W3826" s="2" t="s">
        <v>110</v>
      </c>
      <c r="X3826" s="2"/>
      <c r="Y3826" s="2" t="s">
        <v>65</v>
      </c>
      <c r="Z3826" s="2">
        <v>0</v>
      </c>
      <c r="AA3826" s="2"/>
      <c r="AB3826" s="2"/>
      <c r="AC3826" s="4">
        <f>P3826*U3826/1000000</f>
        <v>0.0</v>
      </c>
      <c r="AD3826" s="4">
        <f>AC3826*(1-Z3826/100)</f>
        <v>0.0</v>
      </c>
      <c r="AE3826" s="2" t="s">
        <v>66</v>
      </c>
      <c r="AF3826" s="2" t="s">
        <v>67</v>
      </c>
      <c r="AG3826" s="2" t="s">
        <v>68</v>
      </c>
      <c r="AH3826" s="2" t="s">
        <v>69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4590</v>
      </c>
      <c r="B3827" s="2" t="s">
        <v>4591</v>
      </c>
      <c r="C3827" s="2" t="s">
        <v>47</v>
      </c>
      <c r="D3827" s="2" t="s">
        <v>1417</v>
      </c>
      <c r="E3827" s="2" t="s">
        <v>152</v>
      </c>
      <c r="F3827" s="2" t="s">
        <v>178</v>
      </c>
      <c r="G3827" s="2" t="s">
        <v>181</v>
      </c>
      <c r="H3827" s="2" t="s">
        <v>243</v>
      </c>
      <c r="I3827" s="2" t="s">
        <v>53</v>
      </c>
      <c r="J3827" s="2" t="s">
        <v>1418</v>
      </c>
      <c r="K3827" s="2" t="s">
        <v>55</v>
      </c>
      <c r="L3827" s="2" t="s">
        <v>51</v>
      </c>
      <c r="M3827" s="2" t="s">
        <v>56</v>
      </c>
      <c r="N3827" s="3">
        <v>78000</v>
      </c>
      <c r="O3827" s="3" t="s">
        <v>57</v>
      </c>
      <c r="P3827" s="4">
        <f>IF(O3827="吨",N3827*1000,IF(O3827="万立方米",N3827*10000,""))</f>
        <v>78000000.0</v>
      </c>
      <c r="Q3827" s="2" t="s">
        <v>58</v>
      </c>
      <c r="R3827" s="2" t="s">
        <v>59</v>
      </c>
      <c r="S3827" s="2" t="s">
        <v>60</v>
      </c>
      <c r="T3827" s="2" t="s">
        <v>61</v>
      </c>
      <c r="U3827" s="4">
        <f>0.06</f>
        <v>0.06</v>
      </c>
      <c r="V3827" s="2" t="s">
        <v>62</v>
      </c>
      <c r="W3827" s="2" t="s">
        <v>63</v>
      </c>
      <c r="X3827" s="2" t="s">
        <v>64</v>
      </c>
      <c r="Y3827" s="2" t="s">
        <v>65</v>
      </c>
      <c r="Z3827" s="2">
        <v>0</v>
      </c>
      <c r="AA3827" s="2"/>
      <c r="AB3827" s="2"/>
      <c r="AC3827" s="4">
        <f>P3827*U3827/1000000</f>
        <v>4.68</v>
      </c>
      <c r="AD3827" s="4">
        <f>AC3827*(1-Z3827/100)</f>
        <v>4.68</v>
      </c>
      <c r="AE3827" s="2" t="s">
        <v>66</v>
      </c>
      <c r="AF3827" s="2" t="s">
        <v>67</v>
      </c>
      <c r="AG3827" s="2"/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4592</v>
      </c>
      <c r="B3828" s="2" t="s">
        <v>4591</v>
      </c>
      <c r="C3828" s="2" t="s">
        <v>47</v>
      </c>
      <c r="D3828" s="2" t="s">
        <v>1417</v>
      </c>
      <c r="E3828" s="2" t="s">
        <v>152</v>
      </c>
      <c r="F3828" s="2" t="s">
        <v>178</v>
      </c>
      <c r="G3828" s="2" t="s">
        <v>181</v>
      </c>
      <c r="H3828" s="2" t="s">
        <v>243</v>
      </c>
      <c r="I3828" s="2" t="s">
        <v>53</v>
      </c>
      <c r="J3828" s="2" t="s">
        <v>1418</v>
      </c>
      <c r="K3828" s="2" t="s">
        <v>55</v>
      </c>
      <c r="L3828" s="2" t="s">
        <v>51</v>
      </c>
      <c r="M3828" s="2" t="s">
        <v>73</v>
      </c>
      <c r="N3828" s="3">
        <v>78000</v>
      </c>
      <c r="O3828" s="3" t="s">
        <v>57</v>
      </c>
      <c r="P3828" s="4">
        <f>IF(O3828="吨",N3828*1000,IF(O3828="万立方米",N3828*10000,""))</f>
        <v>78000000.0</v>
      </c>
      <c r="Q3828" s="2" t="s">
        <v>58</v>
      </c>
      <c r="R3828" s="2" t="s">
        <v>59</v>
      </c>
      <c r="S3828" s="2" t="s">
        <v>74</v>
      </c>
      <c r="T3828" s="2" t="s">
        <v>75</v>
      </c>
      <c r="U3828" s="4">
        <f>1.5</f>
        <v>1.5</v>
      </c>
      <c r="V3828" s="2" t="s">
        <v>62</v>
      </c>
      <c r="W3828" s="2" t="s">
        <v>76</v>
      </c>
      <c r="X3828" s="2" t="s">
        <v>64</v>
      </c>
      <c r="Y3828" s="2" t="s">
        <v>65</v>
      </c>
      <c r="Z3828" s="2">
        <v>0</v>
      </c>
      <c r="AA3828" s="2"/>
      <c r="AB3828" s="2"/>
      <c r="AC3828" s="4">
        <f>P3828*U3828/1000000</f>
        <v>117.0</v>
      </c>
      <c r="AD3828" s="4">
        <f>AC3828*(1-Z3828/100)</f>
        <v>117.0</v>
      </c>
      <c r="AE3828" s="2" t="s">
        <v>66</v>
      </c>
      <c r="AF3828" s="2" t="s">
        <v>67</v>
      </c>
      <c r="AG3828" s="2"/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4593</v>
      </c>
      <c r="B3829" s="2" t="s">
        <v>4591</v>
      </c>
      <c r="C3829" s="2" t="s">
        <v>47</v>
      </c>
      <c r="D3829" s="2" t="s">
        <v>1417</v>
      </c>
      <c r="E3829" s="2" t="s">
        <v>152</v>
      </c>
      <c r="F3829" s="2" t="s">
        <v>178</v>
      </c>
      <c r="G3829" s="2" t="s">
        <v>181</v>
      </c>
      <c r="H3829" s="2" t="s">
        <v>243</v>
      </c>
      <c r="I3829" s="2" t="s">
        <v>53</v>
      </c>
      <c r="J3829" s="2" t="s">
        <v>1418</v>
      </c>
      <c r="K3829" s="2" t="s">
        <v>55</v>
      </c>
      <c r="L3829" s="2" t="s">
        <v>51</v>
      </c>
      <c r="M3829" s="2" t="s">
        <v>78</v>
      </c>
      <c r="N3829" s="3">
        <v>78000</v>
      </c>
      <c r="O3829" s="3" t="s">
        <v>57</v>
      </c>
      <c r="P3829" s="4">
        <f>IF(O3829="吨",N3829*1000,IF(O3829="万立方米",N3829*10000,""))</f>
        <v>78000000.0</v>
      </c>
      <c r="Q3829" s="2" t="s">
        <v>58</v>
      </c>
      <c r="R3829" s="2" t="s">
        <v>59</v>
      </c>
      <c r="S3829" s="2" t="s">
        <v>79</v>
      </c>
      <c r="T3829" s="2" t="s">
        <v>75</v>
      </c>
      <c r="U3829" s="4">
        <f>6.0</f>
        <v>6.0</v>
      </c>
      <c r="V3829" s="2" t="s">
        <v>62</v>
      </c>
      <c r="W3829" s="2" t="s">
        <v>80</v>
      </c>
      <c r="X3829" s="2" t="s">
        <v>64</v>
      </c>
      <c r="Y3829" s="2" t="s">
        <v>65</v>
      </c>
      <c r="Z3829" s="2">
        <v>0</v>
      </c>
      <c r="AA3829" s="2"/>
      <c r="AB3829" s="2"/>
      <c r="AC3829" s="4">
        <f>P3829*U3829/1000000</f>
        <v>468.0</v>
      </c>
      <c r="AD3829" s="4">
        <f>AC3829*(1-Z3829/100)</f>
        <v>468.0</v>
      </c>
      <c r="AE3829" s="2" t="s">
        <v>66</v>
      </c>
      <c r="AF3829" s="2" t="s">
        <v>67</v>
      </c>
      <c r="AG3829" s="2"/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4594</v>
      </c>
      <c r="B3830" s="2" t="s">
        <v>4591</v>
      </c>
      <c r="C3830" s="2" t="s">
        <v>47</v>
      </c>
      <c r="D3830" s="2" t="s">
        <v>1417</v>
      </c>
      <c r="E3830" s="2" t="s">
        <v>152</v>
      </c>
      <c r="F3830" s="2" t="s">
        <v>178</v>
      </c>
      <c r="G3830" s="2" t="s">
        <v>181</v>
      </c>
      <c r="H3830" s="2" t="s">
        <v>243</v>
      </c>
      <c r="I3830" s="2" t="s">
        <v>53</v>
      </c>
      <c r="J3830" s="2" t="s">
        <v>1418</v>
      </c>
      <c r="K3830" s="2" t="s">
        <v>55</v>
      </c>
      <c r="L3830" s="2" t="s">
        <v>51</v>
      </c>
      <c r="M3830" s="2" t="s">
        <v>82</v>
      </c>
      <c r="N3830" s="3">
        <v>78000</v>
      </c>
      <c r="O3830" s="3" t="s">
        <v>57</v>
      </c>
      <c r="P3830" s="4">
        <f>IF(O3830="吨",N3830*1000,IF(O3830="万立方米",N3830*10000,""))</f>
        <v>78000000.0</v>
      </c>
      <c r="Q3830" s="2" t="s">
        <v>58</v>
      </c>
      <c r="R3830" s="2" t="s">
        <v>59</v>
      </c>
      <c r="S3830" s="2" t="s">
        <v>83</v>
      </c>
      <c r="T3830" s="2" t="s">
        <v>61</v>
      </c>
      <c r="U3830" s="4">
        <f>0.35</f>
        <v>0.35</v>
      </c>
      <c r="V3830" s="2" t="s">
        <v>62</v>
      </c>
      <c r="W3830" s="2" t="s">
        <v>84</v>
      </c>
      <c r="X3830" s="2" t="s">
        <v>64</v>
      </c>
      <c r="Y3830" s="2" t="s">
        <v>65</v>
      </c>
      <c r="Z3830" s="2">
        <v>0</v>
      </c>
      <c r="AA3830" s="2"/>
      <c r="AB3830" s="2"/>
      <c r="AC3830" s="4">
        <f>P3830*U3830/1000000</f>
        <v>27.3</v>
      </c>
      <c r="AD3830" s="4">
        <f>AC3830*(1-Z3830/100)</f>
        <v>27.3</v>
      </c>
      <c r="AE3830" s="2" t="s">
        <v>66</v>
      </c>
      <c r="AF3830" s="2" t="s">
        <v>67</v>
      </c>
      <c r="AG3830" s="2"/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4595</v>
      </c>
      <c r="B3831" s="2" t="s">
        <v>4591</v>
      </c>
      <c r="C3831" s="2" t="s">
        <v>47</v>
      </c>
      <c r="D3831" s="2" t="s">
        <v>1417</v>
      </c>
      <c r="E3831" s="2" t="s">
        <v>152</v>
      </c>
      <c r="F3831" s="2" t="s">
        <v>178</v>
      </c>
      <c r="G3831" s="2" t="s">
        <v>181</v>
      </c>
      <c r="H3831" s="2" t="s">
        <v>243</v>
      </c>
      <c r="I3831" s="2" t="s">
        <v>53</v>
      </c>
      <c r="J3831" s="2" t="s">
        <v>1418</v>
      </c>
      <c r="K3831" s="2" t="s">
        <v>55</v>
      </c>
      <c r="L3831" s="2" t="s">
        <v>51</v>
      </c>
      <c r="M3831" s="2" t="s">
        <v>86</v>
      </c>
      <c r="N3831" s="3">
        <v>78000</v>
      </c>
      <c r="O3831" s="3" t="s">
        <v>57</v>
      </c>
      <c r="P3831" s="4">
        <f>IF(O3831="吨",N3831*1000,IF(O3831="万立方米",N3831*10000,""))</f>
        <v>78000000.0</v>
      </c>
      <c r="Q3831" s="2" t="s">
        <v>58</v>
      </c>
      <c r="R3831" s="2" t="s">
        <v>59</v>
      </c>
      <c r="S3831" s="2" t="s">
        <v>87</v>
      </c>
      <c r="T3831" s="2" t="s">
        <v>88</v>
      </c>
      <c r="U3831" s="4">
        <f>0.75</f>
        <v>0.75</v>
      </c>
      <c r="V3831" s="2" t="s">
        <v>62</v>
      </c>
      <c r="W3831" s="2" t="s">
        <v>89</v>
      </c>
      <c r="X3831" s="2" t="s">
        <v>64</v>
      </c>
      <c r="Y3831" s="2" t="s">
        <v>65</v>
      </c>
      <c r="Z3831" s="2">
        <v>0</v>
      </c>
      <c r="AA3831" s="2"/>
      <c r="AB3831" s="2"/>
      <c r="AC3831" s="4">
        <f>P3831*U3831/1000000</f>
        <v>58.5</v>
      </c>
      <c r="AD3831" s="4">
        <f>AC3832*(1-AA3831/100)+(AC3831-AC3832)*(1-AB3831/100)</f>
        <v>58.5</v>
      </c>
      <c r="AE3831" s="2" t="s">
        <v>66</v>
      </c>
      <c r="AF3831" s="2" t="s">
        <v>67</v>
      </c>
      <c r="AG3831" s="2"/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4596</v>
      </c>
      <c r="B3832" s="2" t="s">
        <v>4591</v>
      </c>
      <c r="C3832" s="2" t="s">
        <v>47</v>
      </c>
      <c r="D3832" s="2" t="s">
        <v>1417</v>
      </c>
      <c r="E3832" s="2" t="s">
        <v>152</v>
      </c>
      <c r="F3832" s="2" t="s">
        <v>178</v>
      </c>
      <c r="G3832" s="2" t="s">
        <v>181</v>
      </c>
      <c r="H3832" s="2" t="s">
        <v>243</v>
      </c>
      <c r="I3832" s="2" t="s">
        <v>53</v>
      </c>
      <c r="J3832" s="2" t="s">
        <v>1418</v>
      </c>
      <c r="K3832" s="2" t="s">
        <v>55</v>
      </c>
      <c r="L3832" s="2" t="s">
        <v>51</v>
      </c>
      <c r="M3832" s="2" t="s">
        <v>91</v>
      </c>
      <c r="N3832" s="3">
        <v>78000</v>
      </c>
      <c r="O3832" s="3" t="s">
        <v>57</v>
      </c>
      <c r="P3832" s="4">
        <f>IF(O3832="吨",N3832*1000,IF(O3832="万立方米",N3832*10000,""))</f>
        <v>78000000.0</v>
      </c>
      <c r="Q3832" s="2" t="s">
        <v>58</v>
      </c>
      <c r="R3832" s="2" t="s">
        <v>59</v>
      </c>
      <c r="S3832" s="2" t="s">
        <v>92</v>
      </c>
      <c r="T3832" s="2" t="s">
        <v>88</v>
      </c>
      <c r="U3832" s="4">
        <f>0.75</f>
        <v>0.75</v>
      </c>
      <c r="V3832" s="2" t="s">
        <v>62</v>
      </c>
      <c r="W3832" s="2" t="s">
        <v>93</v>
      </c>
      <c r="X3832" s="2" t="s">
        <v>64</v>
      </c>
      <c r="Y3832" s="2" t="s">
        <v>65</v>
      </c>
      <c r="Z3832" s="2">
        <v>0</v>
      </c>
      <c r="AA3832" s="2"/>
      <c r="AB3832" s="2"/>
      <c r="AC3832" s="4">
        <f>P3832*U3832/1000000</f>
        <v>58.5</v>
      </c>
      <c r="AD3832" s="4">
        <f>AC3832*(1-Z3832/100)</f>
        <v>58.5</v>
      </c>
      <c r="AE3832" s="2" t="s">
        <v>66</v>
      </c>
      <c r="AF3832" s="2" t="s">
        <v>67</v>
      </c>
      <c r="AG3832" s="2"/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4597</v>
      </c>
      <c r="B3833" s="2" t="s">
        <v>4591</v>
      </c>
      <c r="C3833" s="2" t="s">
        <v>47</v>
      </c>
      <c r="D3833" s="2" t="s">
        <v>1417</v>
      </c>
      <c r="E3833" s="2" t="s">
        <v>152</v>
      </c>
      <c r="F3833" s="2" t="s">
        <v>178</v>
      </c>
      <c r="G3833" s="2" t="s">
        <v>181</v>
      </c>
      <c r="H3833" s="2" t="s">
        <v>243</v>
      </c>
      <c r="I3833" s="2" t="s">
        <v>53</v>
      </c>
      <c r="J3833" s="2" t="s">
        <v>1418</v>
      </c>
      <c r="K3833" s="2" t="s">
        <v>55</v>
      </c>
      <c r="L3833" s="2" t="s">
        <v>51</v>
      </c>
      <c r="M3833" s="2" t="s">
        <v>95</v>
      </c>
      <c r="N3833" s="3">
        <v>78000</v>
      </c>
      <c r="O3833" s="3" t="s">
        <v>57</v>
      </c>
      <c r="P3833" s="4">
        <f>IF(O3833="吨",N3833*1000,IF(O3833="万立方米",N3833*10000,""))</f>
        <v>78000000.0</v>
      </c>
      <c r="Q3833" s="2" t="s">
        <v>58</v>
      </c>
      <c r="R3833" s="2" t="s">
        <v>59</v>
      </c>
      <c r="S3833" s="2" t="s">
        <v>96</v>
      </c>
      <c r="T3833" s="2" t="s">
        <v>97</v>
      </c>
      <c r="U3833" s="4">
        <f>1.7</f>
        <v>1.7</v>
      </c>
      <c r="V3833" s="2" t="s">
        <v>62</v>
      </c>
      <c r="W3833" s="2" t="s">
        <v>98</v>
      </c>
      <c r="X3833" s="2" t="s">
        <v>64</v>
      </c>
      <c r="Y3833" s="2" t="s">
        <v>65</v>
      </c>
      <c r="Z3833" s="2">
        <v>0</v>
      </c>
      <c r="AA3833" s="2"/>
      <c r="AB3833" s="2"/>
      <c r="AC3833" s="4">
        <f>P3833*U3833/1000000</f>
        <v>132.6</v>
      </c>
      <c r="AD3833" s="4">
        <f>AC3833*(1-Z3833/100)</f>
        <v>132.6</v>
      </c>
      <c r="AE3833" s="2" t="s">
        <v>66</v>
      </c>
      <c r="AF3833" s="2" t="s">
        <v>67</v>
      </c>
      <c r="AG3833" s="2"/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4598</v>
      </c>
      <c r="B3834" s="2" t="s">
        <v>4591</v>
      </c>
      <c r="C3834" s="2" t="s">
        <v>47</v>
      </c>
      <c r="D3834" s="2" t="s">
        <v>1417</v>
      </c>
      <c r="E3834" s="2" t="s">
        <v>152</v>
      </c>
      <c r="F3834" s="2" t="s">
        <v>178</v>
      </c>
      <c r="G3834" s="2" t="s">
        <v>181</v>
      </c>
      <c r="H3834" s="2" t="s">
        <v>243</v>
      </c>
      <c r="I3834" s="2" t="s">
        <v>53</v>
      </c>
      <c r="J3834" s="2" t="s">
        <v>1418</v>
      </c>
      <c r="K3834" s="2" t="s">
        <v>55</v>
      </c>
      <c r="L3834" s="2" t="s">
        <v>51</v>
      </c>
      <c r="M3834" s="2" t="s">
        <v>100</v>
      </c>
      <c r="N3834" s="3">
        <v>78000</v>
      </c>
      <c r="O3834" s="3" t="s">
        <v>57</v>
      </c>
      <c r="P3834" s="4">
        <f>IF(O3834="吨",N3834*1000,IF(O3834="万立方米",N3834*10000,""))</f>
        <v>78000000.0</v>
      </c>
      <c r="Q3834" s="2" t="s">
        <v>58</v>
      </c>
      <c r="R3834" s="2" t="s">
        <v>59</v>
      </c>
      <c r="S3834" s="2" t="s">
        <v>101</v>
      </c>
      <c r="T3834" s="2" t="s">
        <v>75</v>
      </c>
      <c r="U3834" s="4">
        <f>0.12</f>
        <v>0.12</v>
      </c>
      <c r="V3834" s="2" t="s">
        <v>62</v>
      </c>
      <c r="W3834" s="2" t="s">
        <v>102</v>
      </c>
      <c r="X3834" s="2" t="s">
        <v>64</v>
      </c>
      <c r="Y3834" s="2" t="s">
        <v>65</v>
      </c>
      <c r="Z3834" s="2">
        <v>0</v>
      </c>
      <c r="AA3834" s="2"/>
      <c r="AB3834" s="2"/>
      <c r="AC3834" s="4">
        <f>P3834*U3834/1000000</f>
        <v>9.36</v>
      </c>
      <c r="AD3834" s="4">
        <f>AC3834*(1-Z3834/100)</f>
        <v>9.36</v>
      </c>
      <c r="AE3834" s="2" t="s">
        <v>66</v>
      </c>
      <c r="AF3834" s="2" t="s">
        <v>67</v>
      </c>
      <c r="AG3834" s="2"/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4599</v>
      </c>
      <c r="B3835" s="2" t="s">
        <v>4591</v>
      </c>
      <c r="C3835" s="2" t="s">
        <v>47</v>
      </c>
      <c r="D3835" s="2" t="s">
        <v>1417</v>
      </c>
      <c r="E3835" s="2" t="s">
        <v>152</v>
      </c>
      <c r="F3835" s="2" t="s">
        <v>178</v>
      </c>
      <c r="G3835" s="2" t="s">
        <v>181</v>
      </c>
      <c r="H3835" s="2" t="s">
        <v>243</v>
      </c>
      <c r="I3835" s="2"/>
      <c r="J3835" s="2"/>
      <c r="K3835" s="2"/>
      <c r="L3835" s="2"/>
      <c r="M3835" s="2" t="s">
        <v>104</v>
      </c>
      <c r="N3835" s="3"/>
      <c r="O3835" s="3"/>
      <c r="P3835" s="4">
        <v>0.0</v>
      </c>
      <c r="Q3835" s="2" t="s">
        <v>105</v>
      </c>
      <c r="R3835" s="2" t="s">
        <v>106</v>
      </c>
      <c r="S3835" s="2" t="s">
        <v>107</v>
      </c>
      <c r="T3835" s="2" t="s">
        <v>108</v>
      </c>
      <c r="U3835" s="4">
        <f>0.0</f>
        <v>0.0</v>
      </c>
      <c r="V3835" s="2" t="s">
        <v>109</v>
      </c>
      <c r="W3835" s="2" t="s">
        <v>110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134</v>
      </c>
      <c r="AH3835" s="2" t="s">
        <v>69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4600</v>
      </c>
      <c r="B3836" s="2" t="s">
        <v>4601</v>
      </c>
      <c r="C3836" s="2" t="s">
        <v>47</v>
      </c>
      <c r="D3836" s="2" t="s">
        <v>4602</v>
      </c>
      <c r="E3836" s="2" t="s">
        <v>258</v>
      </c>
      <c r="F3836" s="2" t="s">
        <v>116</v>
      </c>
      <c r="G3836" s="2" t="s">
        <v>51</v>
      </c>
      <c r="H3836" s="2" t="s">
        <v>52</v>
      </c>
      <c r="I3836" s="2" t="s">
        <v>53</v>
      </c>
      <c r="J3836" s="2" t="s">
        <v>464</v>
      </c>
      <c r="K3836" s="2" t="s">
        <v>55</v>
      </c>
      <c r="L3836" s="2" t="s">
        <v>51</v>
      </c>
      <c r="M3836" s="2" t="s">
        <v>56</v>
      </c>
      <c r="N3836" s="3">
        <v>14465</v>
      </c>
      <c r="O3836" s="3" t="s">
        <v>57</v>
      </c>
      <c r="P3836" s="4">
        <f>IF(O3836="吨",N3836*1000,IF(O3836="万立方米",N3836*10000,""))</f>
        <v>14465000.0</v>
      </c>
      <c r="Q3836" s="2" t="s">
        <v>58</v>
      </c>
      <c r="R3836" s="2" t="s">
        <v>59</v>
      </c>
      <c r="S3836" s="2" t="s">
        <v>60</v>
      </c>
      <c r="T3836" s="2" t="s">
        <v>61</v>
      </c>
      <c r="U3836" s="4">
        <f>0.06</f>
        <v>0.06</v>
      </c>
      <c r="V3836" s="2" t="s">
        <v>62</v>
      </c>
      <c r="W3836" s="2" t="s">
        <v>63</v>
      </c>
      <c r="X3836" s="2" t="s">
        <v>64</v>
      </c>
      <c r="Y3836" s="2" t="s">
        <v>65</v>
      </c>
      <c r="Z3836" s="2">
        <v>0</v>
      </c>
      <c r="AA3836" s="2"/>
      <c r="AB3836" s="2"/>
      <c r="AC3836" s="4">
        <f>P3836*U3836/1000000</f>
        <v>0.8679</v>
      </c>
      <c r="AD3836" s="4">
        <f>AC3836*(1-Z3836/100)</f>
        <v>0.8679</v>
      </c>
      <c r="AE3836" s="2" t="s">
        <v>66</v>
      </c>
      <c r="AF3836" s="2" t="s">
        <v>67</v>
      </c>
      <c r="AG3836" s="2"/>
      <c r="AH3836" s="2" t="s">
        <v>69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4603</v>
      </c>
      <c r="B3837" s="2" t="s">
        <v>4601</v>
      </c>
      <c r="C3837" s="2" t="s">
        <v>47</v>
      </c>
      <c r="D3837" s="2" t="s">
        <v>4602</v>
      </c>
      <c r="E3837" s="2" t="s">
        <v>258</v>
      </c>
      <c r="F3837" s="2" t="s">
        <v>116</v>
      </c>
      <c r="G3837" s="2" t="s">
        <v>51</v>
      </c>
      <c r="H3837" s="2" t="s">
        <v>52</v>
      </c>
      <c r="I3837" s="2" t="s">
        <v>53</v>
      </c>
      <c r="J3837" s="2" t="s">
        <v>464</v>
      </c>
      <c r="K3837" s="2" t="s">
        <v>55</v>
      </c>
      <c r="L3837" s="2" t="s">
        <v>51</v>
      </c>
      <c r="M3837" s="2" t="s">
        <v>73</v>
      </c>
      <c r="N3837" s="3">
        <v>14465</v>
      </c>
      <c r="O3837" s="3" t="s">
        <v>57</v>
      </c>
      <c r="P3837" s="4">
        <f>IF(O3837="吨",N3837*1000,IF(O3837="万立方米",N3837*10000,""))</f>
        <v>14465000.0</v>
      </c>
      <c r="Q3837" s="2" t="s">
        <v>58</v>
      </c>
      <c r="R3837" s="2" t="s">
        <v>59</v>
      </c>
      <c r="S3837" s="2" t="s">
        <v>74</v>
      </c>
      <c r="T3837" s="2" t="s">
        <v>75</v>
      </c>
      <c r="U3837" s="4">
        <f>1.5</f>
        <v>1.5</v>
      </c>
      <c r="V3837" s="2" t="s">
        <v>62</v>
      </c>
      <c r="W3837" s="2" t="s">
        <v>76</v>
      </c>
      <c r="X3837" s="2" t="s">
        <v>64</v>
      </c>
      <c r="Y3837" s="2" t="s">
        <v>65</v>
      </c>
      <c r="Z3837" s="2">
        <v>0</v>
      </c>
      <c r="AA3837" s="2"/>
      <c r="AB3837" s="2"/>
      <c r="AC3837" s="4">
        <f>P3837*U3837/1000000</f>
        <v>21.6975</v>
      </c>
      <c r="AD3837" s="4">
        <f>AC3837*(1-Z3837/100)</f>
        <v>21.6975</v>
      </c>
      <c r="AE3837" s="2" t="s">
        <v>66</v>
      </c>
      <c r="AF3837" s="2" t="s">
        <v>67</v>
      </c>
      <c r="AG3837" s="2"/>
      <c r="AH3837" s="2" t="s">
        <v>69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4604</v>
      </c>
      <c r="B3838" s="2" t="s">
        <v>4601</v>
      </c>
      <c r="C3838" s="2" t="s">
        <v>47</v>
      </c>
      <c r="D3838" s="2" t="s">
        <v>4602</v>
      </c>
      <c r="E3838" s="2" t="s">
        <v>258</v>
      </c>
      <c r="F3838" s="2" t="s">
        <v>116</v>
      </c>
      <c r="G3838" s="2" t="s">
        <v>51</v>
      </c>
      <c r="H3838" s="2" t="s">
        <v>52</v>
      </c>
      <c r="I3838" s="2" t="s">
        <v>53</v>
      </c>
      <c r="J3838" s="2" t="s">
        <v>464</v>
      </c>
      <c r="K3838" s="2" t="s">
        <v>55</v>
      </c>
      <c r="L3838" s="2" t="s">
        <v>51</v>
      </c>
      <c r="M3838" s="2" t="s">
        <v>78</v>
      </c>
      <c r="N3838" s="3">
        <v>14465</v>
      </c>
      <c r="O3838" s="3" t="s">
        <v>57</v>
      </c>
      <c r="P3838" s="4">
        <f>IF(O3838="吨",N3838*1000,IF(O3838="万立方米",N3838*10000,""))</f>
        <v>14465000.0</v>
      </c>
      <c r="Q3838" s="2" t="s">
        <v>58</v>
      </c>
      <c r="R3838" s="2" t="s">
        <v>59</v>
      </c>
      <c r="S3838" s="2" t="s">
        <v>79</v>
      </c>
      <c r="T3838" s="2" t="s">
        <v>75</v>
      </c>
      <c r="U3838" s="4">
        <f>6.0</f>
        <v>6.0</v>
      </c>
      <c r="V3838" s="2" t="s">
        <v>62</v>
      </c>
      <c r="W3838" s="2" t="s">
        <v>80</v>
      </c>
      <c r="X3838" s="2" t="s">
        <v>64</v>
      </c>
      <c r="Y3838" s="2" t="s">
        <v>65</v>
      </c>
      <c r="Z3838" s="2">
        <v>0</v>
      </c>
      <c r="AA3838" s="2"/>
      <c r="AB3838" s="2"/>
      <c r="AC3838" s="4">
        <f>P3838*U3838/1000000</f>
        <v>86.79</v>
      </c>
      <c r="AD3838" s="4">
        <f>AC3838*(1-Z3838/100)</f>
        <v>86.79</v>
      </c>
      <c r="AE3838" s="2" t="s">
        <v>66</v>
      </c>
      <c r="AF3838" s="2" t="s">
        <v>67</v>
      </c>
      <c r="AG3838" s="2"/>
      <c r="AH3838" s="2" t="s">
        <v>69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4605</v>
      </c>
      <c r="B3839" s="2" t="s">
        <v>4601</v>
      </c>
      <c r="C3839" s="2" t="s">
        <v>47</v>
      </c>
      <c r="D3839" s="2" t="s">
        <v>4602</v>
      </c>
      <c r="E3839" s="2" t="s">
        <v>258</v>
      </c>
      <c r="F3839" s="2" t="s">
        <v>116</v>
      </c>
      <c r="G3839" s="2" t="s">
        <v>51</v>
      </c>
      <c r="H3839" s="2" t="s">
        <v>52</v>
      </c>
      <c r="I3839" s="2" t="s">
        <v>53</v>
      </c>
      <c r="J3839" s="2" t="s">
        <v>464</v>
      </c>
      <c r="K3839" s="2" t="s">
        <v>55</v>
      </c>
      <c r="L3839" s="2" t="s">
        <v>51</v>
      </c>
      <c r="M3839" s="2" t="s">
        <v>82</v>
      </c>
      <c r="N3839" s="3">
        <v>14465</v>
      </c>
      <c r="O3839" s="3" t="s">
        <v>57</v>
      </c>
      <c r="P3839" s="4">
        <f>IF(O3839="吨",N3839*1000,IF(O3839="万立方米",N3839*10000,""))</f>
        <v>14465000.0</v>
      </c>
      <c r="Q3839" s="2" t="s">
        <v>58</v>
      </c>
      <c r="R3839" s="2" t="s">
        <v>59</v>
      </c>
      <c r="S3839" s="2" t="s">
        <v>83</v>
      </c>
      <c r="T3839" s="2" t="s">
        <v>61</v>
      </c>
      <c r="U3839" s="4">
        <f>0.35</f>
        <v>0.35</v>
      </c>
      <c r="V3839" s="2" t="s">
        <v>62</v>
      </c>
      <c r="W3839" s="2" t="s">
        <v>84</v>
      </c>
      <c r="X3839" s="2" t="s">
        <v>64</v>
      </c>
      <c r="Y3839" s="2" t="s">
        <v>65</v>
      </c>
      <c r="Z3839" s="2">
        <v>0</v>
      </c>
      <c r="AA3839" s="2"/>
      <c r="AB3839" s="2"/>
      <c r="AC3839" s="4">
        <f>P3839*U3839/1000000</f>
        <v>5.06275</v>
      </c>
      <c r="AD3839" s="4">
        <f>AC3839*(1-Z3839/100)</f>
        <v>5.06275</v>
      </c>
      <c r="AE3839" s="2" t="s">
        <v>66</v>
      </c>
      <c r="AF3839" s="2" t="s">
        <v>67</v>
      </c>
      <c r="AG3839" s="2"/>
      <c r="AH3839" s="2" t="s">
        <v>69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4606</v>
      </c>
      <c r="B3840" s="2" t="s">
        <v>4601</v>
      </c>
      <c r="C3840" s="2" t="s">
        <v>47</v>
      </c>
      <c r="D3840" s="2" t="s">
        <v>4602</v>
      </c>
      <c r="E3840" s="2" t="s">
        <v>258</v>
      </c>
      <c r="F3840" s="2" t="s">
        <v>116</v>
      </c>
      <c r="G3840" s="2" t="s">
        <v>51</v>
      </c>
      <c r="H3840" s="2" t="s">
        <v>52</v>
      </c>
      <c r="I3840" s="2" t="s">
        <v>53</v>
      </c>
      <c r="J3840" s="2" t="s">
        <v>464</v>
      </c>
      <c r="K3840" s="2" t="s">
        <v>55</v>
      </c>
      <c r="L3840" s="2" t="s">
        <v>51</v>
      </c>
      <c r="M3840" s="2" t="s">
        <v>86</v>
      </c>
      <c r="N3840" s="3">
        <v>14465</v>
      </c>
      <c r="O3840" s="3" t="s">
        <v>57</v>
      </c>
      <c r="P3840" s="4">
        <f>IF(O3840="吨",N3840*1000,IF(O3840="万立方米",N3840*10000,""))</f>
        <v>14465000.0</v>
      </c>
      <c r="Q3840" s="2" t="s">
        <v>58</v>
      </c>
      <c r="R3840" s="2" t="s">
        <v>59</v>
      </c>
      <c r="S3840" s="2" t="s">
        <v>87</v>
      </c>
      <c r="T3840" s="2" t="s">
        <v>88</v>
      </c>
      <c r="U3840" s="4">
        <f>0.75</f>
        <v>0.75</v>
      </c>
      <c r="V3840" s="2" t="s">
        <v>62</v>
      </c>
      <c r="W3840" s="2" t="s">
        <v>89</v>
      </c>
      <c r="X3840" s="2" t="s">
        <v>64</v>
      </c>
      <c r="Y3840" s="2" t="s">
        <v>65</v>
      </c>
      <c r="Z3840" s="2">
        <v>0</v>
      </c>
      <c r="AA3840" s="2"/>
      <c r="AB3840" s="2"/>
      <c r="AC3840" s="4">
        <f>P3840*U3840/1000000</f>
        <v>10.84875</v>
      </c>
      <c r="AD3840" s="4">
        <f>AC3841*(1-AA3840/100)+(AC3840-AC3841)*(1-AB3840/100)</f>
        <v>10.84875</v>
      </c>
      <c r="AE3840" s="2" t="s">
        <v>66</v>
      </c>
      <c r="AF3840" s="2" t="s">
        <v>67</v>
      </c>
      <c r="AG3840" s="2"/>
      <c r="AH3840" s="2" t="s">
        <v>69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4607</v>
      </c>
      <c r="B3841" s="2" t="s">
        <v>4601</v>
      </c>
      <c r="C3841" s="2" t="s">
        <v>47</v>
      </c>
      <c r="D3841" s="2" t="s">
        <v>4602</v>
      </c>
      <c r="E3841" s="2" t="s">
        <v>258</v>
      </c>
      <c r="F3841" s="2" t="s">
        <v>116</v>
      </c>
      <c r="G3841" s="2" t="s">
        <v>51</v>
      </c>
      <c r="H3841" s="2" t="s">
        <v>52</v>
      </c>
      <c r="I3841" s="2" t="s">
        <v>53</v>
      </c>
      <c r="J3841" s="2" t="s">
        <v>464</v>
      </c>
      <c r="K3841" s="2" t="s">
        <v>55</v>
      </c>
      <c r="L3841" s="2" t="s">
        <v>51</v>
      </c>
      <c r="M3841" s="2" t="s">
        <v>91</v>
      </c>
      <c r="N3841" s="3">
        <v>14465</v>
      </c>
      <c r="O3841" s="3" t="s">
        <v>57</v>
      </c>
      <c r="P3841" s="4">
        <f>IF(O3841="吨",N3841*1000,IF(O3841="万立方米",N3841*10000,""))</f>
        <v>14465000.0</v>
      </c>
      <c r="Q3841" s="2" t="s">
        <v>58</v>
      </c>
      <c r="R3841" s="2" t="s">
        <v>59</v>
      </c>
      <c r="S3841" s="2" t="s">
        <v>92</v>
      </c>
      <c r="T3841" s="2" t="s">
        <v>88</v>
      </c>
      <c r="U3841" s="4">
        <f>0.75</f>
        <v>0.75</v>
      </c>
      <c r="V3841" s="2" t="s">
        <v>62</v>
      </c>
      <c r="W3841" s="2" t="s">
        <v>93</v>
      </c>
      <c r="X3841" s="2" t="s">
        <v>64</v>
      </c>
      <c r="Y3841" s="2" t="s">
        <v>65</v>
      </c>
      <c r="Z3841" s="2">
        <v>0</v>
      </c>
      <c r="AA3841" s="2"/>
      <c r="AB3841" s="2"/>
      <c r="AC3841" s="4">
        <f>P3841*U3841/1000000</f>
        <v>10.84875</v>
      </c>
      <c r="AD3841" s="4">
        <f>AC3841*(1-Z3841/100)</f>
        <v>10.84875</v>
      </c>
      <c r="AE3841" s="2" t="s">
        <v>66</v>
      </c>
      <c r="AF3841" s="2" t="s">
        <v>67</v>
      </c>
      <c r="AG3841" s="2"/>
      <c r="AH3841" s="2" t="s">
        <v>69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4608</v>
      </c>
      <c r="B3842" s="2" t="s">
        <v>4601</v>
      </c>
      <c r="C3842" s="2" t="s">
        <v>47</v>
      </c>
      <c r="D3842" s="2" t="s">
        <v>4602</v>
      </c>
      <c r="E3842" s="2" t="s">
        <v>258</v>
      </c>
      <c r="F3842" s="2" t="s">
        <v>116</v>
      </c>
      <c r="G3842" s="2" t="s">
        <v>51</v>
      </c>
      <c r="H3842" s="2" t="s">
        <v>52</v>
      </c>
      <c r="I3842" s="2" t="s">
        <v>53</v>
      </c>
      <c r="J3842" s="2" t="s">
        <v>464</v>
      </c>
      <c r="K3842" s="2" t="s">
        <v>55</v>
      </c>
      <c r="L3842" s="2" t="s">
        <v>51</v>
      </c>
      <c r="M3842" s="2" t="s">
        <v>95</v>
      </c>
      <c r="N3842" s="3">
        <v>14465</v>
      </c>
      <c r="O3842" s="3" t="s">
        <v>57</v>
      </c>
      <c r="P3842" s="4">
        <f>IF(O3842="吨",N3842*1000,IF(O3842="万立方米",N3842*10000,""))</f>
        <v>14465000.0</v>
      </c>
      <c r="Q3842" s="2" t="s">
        <v>58</v>
      </c>
      <c r="R3842" s="2" t="s">
        <v>59</v>
      </c>
      <c r="S3842" s="2" t="s">
        <v>96</v>
      </c>
      <c r="T3842" s="2" t="s">
        <v>97</v>
      </c>
      <c r="U3842" s="4">
        <f>1.7</f>
        <v>1.7</v>
      </c>
      <c r="V3842" s="2" t="s">
        <v>62</v>
      </c>
      <c r="W3842" s="2" t="s">
        <v>98</v>
      </c>
      <c r="X3842" s="2" t="s">
        <v>64</v>
      </c>
      <c r="Y3842" s="2" t="s">
        <v>65</v>
      </c>
      <c r="Z3842" s="2">
        <v>0</v>
      </c>
      <c r="AA3842" s="2"/>
      <c r="AB3842" s="2"/>
      <c r="AC3842" s="4">
        <f>P3842*U3842/1000000</f>
        <v>24.5905</v>
      </c>
      <c r="AD3842" s="4">
        <f>AC3842*(1-Z3842/100)</f>
        <v>24.5905</v>
      </c>
      <c r="AE3842" s="2" t="s">
        <v>66</v>
      </c>
      <c r="AF3842" s="2" t="s">
        <v>67</v>
      </c>
      <c r="AG3842" s="2"/>
      <c r="AH3842" s="2" t="s">
        <v>69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4609</v>
      </c>
      <c r="B3843" s="2" t="s">
        <v>4601</v>
      </c>
      <c r="C3843" s="2" t="s">
        <v>47</v>
      </c>
      <c r="D3843" s="2" t="s">
        <v>4602</v>
      </c>
      <c r="E3843" s="2" t="s">
        <v>258</v>
      </c>
      <c r="F3843" s="2" t="s">
        <v>116</v>
      </c>
      <c r="G3843" s="2" t="s">
        <v>51</v>
      </c>
      <c r="H3843" s="2" t="s">
        <v>52</v>
      </c>
      <c r="I3843" s="2" t="s">
        <v>53</v>
      </c>
      <c r="J3843" s="2" t="s">
        <v>464</v>
      </c>
      <c r="K3843" s="2" t="s">
        <v>55</v>
      </c>
      <c r="L3843" s="2" t="s">
        <v>51</v>
      </c>
      <c r="M3843" s="2" t="s">
        <v>100</v>
      </c>
      <c r="N3843" s="3">
        <v>14465</v>
      </c>
      <c r="O3843" s="3" t="s">
        <v>57</v>
      </c>
      <c r="P3843" s="4">
        <f>IF(O3843="吨",N3843*1000,IF(O3843="万立方米",N3843*10000,""))</f>
        <v>14465000.0</v>
      </c>
      <c r="Q3843" s="2" t="s">
        <v>58</v>
      </c>
      <c r="R3843" s="2" t="s">
        <v>59</v>
      </c>
      <c r="S3843" s="2" t="s">
        <v>101</v>
      </c>
      <c r="T3843" s="2" t="s">
        <v>75</v>
      </c>
      <c r="U3843" s="4">
        <f>0.12</f>
        <v>0.12</v>
      </c>
      <c r="V3843" s="2" t="s">
        <v>62</v>
      </c>
      <c r="W3843" s="2" t="s">
        <v>102</v>
      </c>
      <c r="X3843" s="2" t="s">
        <v>64</v>
      </c>
      <c r="Y3843" s="2" t="s">
        <v>65</v>
      </c>
      <c r="Z3843" s="2">
        <v>0</v>
      </c>
      <c r="AA3843" s="2"/>
      <c r="AB3843" s="2"/>
      <c r="AC3843" s="4">
        <f>P3843*U3843/1000000</f>
        <v>1.7358</v>
      </c>
      <c r="AD3843" s="4">
        <f>AC3843*(1-Z3843/100)</f>
        <v>1.7358</v>
      </c>
      <c r="AE3843" s="2" t="s">
        <v>66</v>
      </c>
      <c r="AF3843" s="2" t="s">
        <v>67</v>
      </c>
      <c r="AG3843" s="2"/>
      <c r="AH3843" s="2" t="s">
        <v>69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4610</v>
      </c>
      <c r="B3844" s="2" t="s">
        <v>4601</v>
      </c>
      <c r="C3844" s="2" t="s">
        <v>47</v>
      </c>
      <c r="D3844" s="2" t="s">
        <v>4602</v>
      </c>
      <c r="E3844" s="2" t="s">
        <v>258</v>
      </c>
      <c r="F3844" s="2" t="s">
        <v>116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104</v>
      </c>
      <c r="N3844" s="3"/>
      <c r="O3844" s="3"/>
      <c r="P3844" s="4">
        <v>0.0</v>
      </c>
      <c r="Q3844" s="2" t="s">
        <v>105</v>
      </c>
      <c r="R3844" s="2" t="s">
        <v>106</v>
      </c>
      <c r="S3844" s="2" t="s">
        <v>107</v>
      </c>
      <c r="T3844" s="2" t="s">
        <v>108</v>
      </c>
      <c r="U3844" s="4">
        <f>0.0</f>
        <v>0.0</v>
      </c>
      <c r="V3844" s="2" t="s">
        <v>109</v>
      </c>
      <c r="W3844" s="2" t="s">
        <v>110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134</v>
      </c>
      <c r="AH3844" s="2" t="s">
        <v>69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4611</v>
      </c>
      <c r="B3845" s="2" t="s">
        <v>4612</v>
      </c>
      <c r="C3845" s="2" t="s">
        <v>47</v>
      </c>
      <c r="D3845" s="2" t="s">
        <v>2505</v>
      </c>
      <c r="E3845" s="2" t="s">
        <v>595</v>
      </c>
      <c r="F3845" s="2" t="s">
        <v>50</v>
      </c>
      <c r="G3845" s="2" t="s">
        <v>51</v>
      </c>
      <c r="H3845" s="2" t="s">
        <v>138</v>
      </c>
      <c r="I3845" s="2" t="s">
        <v>53</v>
      </c>
      <c r="J3845" s="2" t="s">
        <v>270</v>
      </c>
      <c r="K3845" s="2" t="s">
        <v>55</v>
      </c>
      <c r="L3845" s="2" t="s">
        <v>51</v>
      </c>
      <c r="M3845" s="2" t="s">
        <v>56</v>
      </c>
      <c r="N3845" s="3">
        <v>675797.92</v>
      </c>
      <c r="O3845" s="3" t="s">
        <v>57</v>
      </c>
      <c r="P3845" s="4">
        <f>IF(O3845="吨",N3845*1000,IF(O3845="万立方米",N3845*10000,""))</f>
        <v>675797920.0</v>
      </c>
      <c r="Q3845" s="2" t="s">
        <v>58</v>
      </c>
      <c r="R3845" s="2" t="s">
        <v>59</v>
      </c>
      <c r="S3845" s="2" t="s">
        <v>60</v>
      </c>
      <c r="T3845" s="2" t="s">
        <v>61</v>
      </c>
      <c r="U3845" s="4">
        <f>0.06</f>
        <v>0.06</v>
      </c>
      <c r="V3845" s="2" t="s">
        <v>62</v>
      </c>
      <c r="W3845" s="2" t="s">
        <v>63</v>
      </c>
      <c r="X3845" s="2" t="s">
        <v>64</v>
      </c>
      <c r="Y3845" s="2" t="s">
        <v>65</v>
      </c>
      <c r="Z3845" s="2">
        <v>0</v>
      </c>
      <c r="AA3845" s="2"/>
      <c r="AB3845" s="2"/>
      <c r="AC3845" s="4">
        <f>P3845*U3845/1000000</f>
        <v>40.54787519999999</v>
      </c>
      <c r="AD3845" s="4">
        <f>AC3845*(1-Z3845/100)</f>
        <v>40.54787519999999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4613</v>
      </c>
      <c r="B3846" s="2" t="s">
        <v>4612</v>
      </c>
      <c r="C3846" s="2" t="s">
        <v>47</v>
      </c>
      <c r="D3846" s="2" t="s">
        <v>2505</v>
      </c>
      <c r="E3846" s="2" t="s">
        <v>595</v>
      </c>
      <c r="F3846" s="2" t="s">
        <v>50</v>
      </c>
      <c r="G3846" s="2" t="s">
        <v>51</v>
      </c>
      <c r="H3846" s="2" t="s">
        <v>138</v>
      </c>
      <c r="I3846" s="2" t="s">
        <v>53</v>
      </c>
      <c r="J3846" s="2" t="s">
        <v>270</v>
      </c>
      <c r="K3846" s="2" t="s">
        <v>55</v>
      </c>
      <c r="L3846" s="2" t="s">
        <v>51</v>
      </c>
      <c r="M3846" s="2" t="s">
        <v>73</v>
      </c>
      <c r="N3846" s="3">
        <v>675797.92</v>
      </c>
      <c r="O3846" s="3" t="s">
        <v>57</v>
      </c>
      <c r="P3846" s="4">
        <f>IF(O3846="吨",N3846*1000,IF(O3846="万立方米",N3846*10000,""))</f>
        <v>675797920.0</v>
      </c>
      <c r="Q3846" s="2" t="s">
        <v>58</v>
      </c>
      <c r="R3846" s="2" t="s">
        <v>59</v>
      </c>
      <c r="S3846" s="2" t="s">
        <v>74</v>
      </c>
      <c r="T3846" s="2" t="s">
        <v>75</v>
      </c>
      <c r="U3846" s="4">
        <f>1.5</f>
        <v>1.5</v>
      </c>
      <c r="V3846" s="2" t="s">
        <v>62</v>
      </c>
      <c r="W3846" s="2" t="s">
        <v>76</v>
      </c>
      <c r="X3846" s="2" t="s">
        <v>64</v>
      </c>
      <c r="Y3846" s="2" t="s">
        <v>65</v>
      </c>
      <c r="Z3846" s="2">
        <v>0</v>
      </c>
      <c r="AA3846" s="2"/>
      <c r="AB3846" s="2"/>
      <c r="AC3846" s="4">
        <f>P3846*U3846/1000000</f>
        <v>1013.69688</v>
      </c>
      <c r="AD3846" s="4">
        <f>AC3846*(1-Z3846/100)</f>
        <v>1013.69688</v>
      </c>
      <c r="AE3846" s="2" t="s">
        <v>66</v>
      </c>
      <c r="AF3846" s="2" t="s">
        <v>67</v>
      </c>
      <c r="AG3846" s="2" t="s">
        <v>68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4614</v>
      </c>
      <c r="B3847" s="2" t="s">
        <v>4612</v>
      </c>
      <c r="C3847" s="2" t="s">
        <v>47</v>
      </c>
      <c r="D3847" s="2" t="s">
        <v>2505</v>
      </c>
      <c r="E3847" s="2" t="s">
        <v>595</v>
      </c>
      <c r="F3847" s="2" t="s">
        <v>50</v>
      </c>
      <c r="G3847" s="2" t="s">
        <v>51</v>
      </c>
      <c r="H3847" s="2" t="s">
        <v>138</v>
      </c>
      <c r="I3847" s="2" t="s">
        <v>53</v>
      </c>
      <c r="J3847" s="2" t="s">
        <v>270</v>
      </c>
      <c r="K3847" s="2" t="s">
        <v>55</v>
      </c>
      <c r="L3847" s="2" t="s">
        <v>51</v>
      </c>
      <c r="M3847" s="2" t="s">
        <v>78</v>
      </c>
      <c r="N3847" s="3">
        <v>675797.92</v>
      </c>
      <c r="O3847" s="3" t="s">
        <v>57</v>
      </c>
      <c r="P3847" s="4">
        <f>IF(O3847="吨",N3847*1000,IF(O3847="万立方米",N3847*10000,""))</f>
        <v>675797920.0</v>
      </c>
      <c r="Q3847" s="2" t="s">
        <v>58</v>
      </c>
      <c r="R3847" s="2" t="s">
        <v>59</v>
      </c>
      <c r="S3847" s="2" t="s">
        <v>79</v>
      </c>
      <c r="T3847" s="2" t="s">
        <v>75</v>
      </c>
      <c r="U3847" s="4">
        <f>6.0</f>
        <v>6.0</v>
      </c>
      <c r="V3847" s="2" t="s">
        <v>62</v>
      </c>
      <c r="W3847" s="2" t="s">
        <v>80</v>
      </c>
      <c r="X3847" s="2" t="s">
        <v>64</v>
      </c>
      <c r="Y3847" s="2" t="s">
        <v>65</v>
      </c>
      <c r="Z3847" s="2">
        <v>0</v>
      </c>
      <c r="AA3847" s="2"/>
      <c r="AB3847" s="2"/>
      <c r="AC3847" s="4">
        <f>P3847*U3847/1000000</f>
        <v>4054.78752</v>
      </c>
      <c r="AD3847" s="4">
        <f>AC3847*(1-Z3847/100)</f>
        <v>4054.78752</v>
      </c>
      <c r="AE3847" s="2" t="s">
        <v>66</v>
      </c>
      <c r="AF3847" s="2" t="s">
        <v>67</v>
      </c>
      <c r="AG3847" s="2" t="s">
        <v>68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4615</v>
      </c>
      <c r="B3848" s="2" t="s">
        <v>4612</v>
      </c>
      <c r="C3848" s="2" t="s">
        <v>47</v>
      </c>
      <c r="D3848" s="2" t="s">
        <v>2505</v>
      </c>
      <c r="E3848" s="2" t="s">
        <v>595</v>
      </c>
      <c r="F3848" s="2" t="s">
        <v>50</v>
      </c>
      <c r="G3848" s="2" t="s">
        <v>51</v>
      </c>
      <c r="H3848" s="2" t="s">
        <v>138</v>
      </c>
      <c r="I3848" s="2" t="s">
        <v>53</v>
      </c>
      <c r="J3848" s="2" t="s">
        <v>270</v>
      </c>
      <c r="K3848" s="2" t="s">
        <v>55</v>
      </c>
      <c r="L3848" s="2" t="s">
        <v>51</v>
      </c>
      <c r="M3848" s="2" t="s">
        <v>82</v>
      </c>
      <c r="N3848" s="3">
        <v>675797.92</v>
      </c>
      <c r="O3848" s="3" t="s">
        <v>57</v>
      </c>
      <c r="P3848" s="4">
        <f>IF(O3848="吨",N3848*1000,IF(O3848="万立方米",N3848*10000,""))</f>
        <v>675797920.0</v>
      </c>
      <c r="Q3848" s="2" t="s">
        <v>58</v>
      </c>
      <c r="R3848" s="2" t="s">
        <v>59</v>
      </c>
      <c r="S3848" s="2" t="s">
        <v>83</v>
      </c>
      <c r="T3848" s="2" t="s">
        <v>61</v>
      </c>
      <c r="U3848" s="4">
        <f>0.35</f>
        <v>0.35</v>
      </c>
      <c r="V3848" s="2" t="s">
        <v>62</v>
      </c>
      <c r="W3848" s="2" t="s">
        <v>84</v>
      </c>
      <c r="X3848" s="2" t="s">
        <v>64</v>
      </c>
      <c r="Y3848" s="2" t="s">
        <v>65</v>
      </c>
      <c r="Z3848" s="2">
        <v>0</v>
      </c>
      <c r="AA3848" s="2"/>
      <c r="AB3848" s="2"/>
      <c r="AC3848" s="4">
        <f>P3848*U3848/1000000</f>
        <v>236.52927199999996</v>
      </c>
      <c r="AD3848" s="4">
        <f>AC3848*(1-Z3848/100)</f>
        <v>236.52927199999996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4616</v>
      </c>
      <c r="B3849" s="2" t="s">
        <v>4612</v>
      </c>
      <c r="C3849" s="2" t="s">
        <v>47</v>
      </c>
      <c r="D3849" s="2" t="s">
        <v>2505</v>
      </c>
      <c r="E3849" s="2" t="s">
        <v>595</v>
      </c>
      <c r="F3849" s="2" t="s">
        <v>50</v>
      </c>
      <c r="G3849" s="2" t="s">
        <v>51</v>
      </c>
      <c r="H3849" s="2" t="s">
        <v>138</v>
      </c>
      <c r="I3849" s="2" t="s">
        <v>53</v>
      </c>
      <c r="J3849" s="2" t="s">
        <v>270</v>
      </c>
      <c r="K3849" s="2" t="s">
        <v>55</v>
      </c>
      <c r="L3849" s="2" t="s">
        <v>51</v>
      </c>
      <c r="M3849" s="2" t="s">
        <v>86</v>
      </c>
      <c r="N3849" s="3">
        <v>675797.92</v>
      </c>
      <c r="O3849" s="3" t="s">
        <v>57</v>
      </c>
      <c r="P3849" s="4">
        <f>IF(O3849="吨",N3849*1000,IF(O3849="万立方米",N3849*10000,""))</f>
        <v>675797920.0</v>
      </c>
      <c r="Q3849" s="2" t="s">
        <v>58</v>
      </c>
      <c r="R3849" s="2" t="s">
        <v>59</v>
      </c>
      <c r="S3849" s="2" t="s">
        <v>87</v>
      </c>
      <c r="T3849" s="2" t="s">
        <v>88</v>
      </c>
      <c r="U3849" s="4">
        <f>0.75</f>
        <v>0.75</v>
      </c>
      <c r="V3849" s="2" t="s">
        <v>62</v>
      </c>
      <c r="W3849" s="2" t="s">
        <v>89</v>
      </c>
      <c r="X3849" s="2" t="s">
        <v>64</v>
      </c>
      <c r="Y3849" s="2" t="s">
        <v>65</v>
      </c>
      <c r="Z3849" s="2">
        <v>0</v>
      </c>
      <c r="AA3849" s="2"/>
      <c r="AB3849" s="2"/>
      <c r="AC3849" s="4">
        <f>P3849*U3849/1000000</f>
        <v>506.84844</v>
      </c>
      <c r="AD3849" s="4">
        <f>AC3850*(1-AA3849/100)+(AC3849-AC3850)*(1-AB3849/100)</f>
        <v>506.84844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4617</v>
      </c>
      <c r="B3850" s="2" t="s">
        <v>4612</v>
      </c>
      <c r="C3850" s="2" t="s">
        <v>47</v>
      </c>
      <c r="D3850" s="2" t="s">
        <v>2505</v>
      </c>
      <c r="E3850" s="2" t="s">
        <v>595</v>
      </c>
      <c r="F3850" s="2" t="s">
        <v>50</v>
      </c>
      <c r="G3850" s="2" t="s">
        <v>51</v>
      </c>
      <c r="H3850" s="2" t="s">
        <v>138</v>
      </c>
      <c r="I3850" s="2" t="s">
        <v>53</v>
      </c>
      <c r="J3850" s="2" t="s">
        <v>270</v>
      </c>
      <c r="K3850" s="2" t="s">
        <v>55</v>
      </c>
      <c r="L3850" s="2" t="s">
        <v>51</v>
      </c>
      <c r="M3850" s="2" t="s">
        <v>91</v>
      </c>
      <c r="N3850" s="3">
        <v>675797.92</v>
      </c>
      <c r="O3850" s="3" t="s">
        <v>57</v>
      </c>
      <c r="P3850" s="4">
        <f>IF(O3850="吨",N3850*1000,IF(O3850="万立方米",N3850*10000,""))</f>
        <v>675797920.0</v>
      </c>
      <c r="Q3850" s="2" t="s">
        <v>58</v>
      </c>
      <c r="R3850" s="2" t="s">
        <v>59</v>
      </c>
      <c r="S3850" s="2" t="s">
        <v>92</v>
      </c>
      <c r="T3850" s="2" t="s">
        <v>88</v>
      </c>
      <c r="U3850" s="4">
        <f>0.75</f>
        <v>0.75</v>
      </c>
      <c r="V3850" s="2" t="s">
        <v>62</v>
      </c>
      <c r="W3850" s="2" t="s">
        <v>93</v>
      </c>
      <c r="X3850" s="2" t="s">
        <v>64</v>
      </c>
      <c r="Y3850" s="2" t="s">
        <v>65</v>
      </c>
      <c r="Z3850" s="2">
        <v>0</v>
      </c>
      <c r="AA3850" s="2"/>
      <c r="AB3850" s="2"/>
      <c r="AC3850" s="4">
        <f>P3850*U3850/1000000</f>
        <v>506.84844</v>
      </c>
      <c r="AD3850" s="4">
        <f>AC3850*(1-Z3850/100)</f>
        <v>506.84844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4618</v>
      </c>
      <c r="B3851" s="2" t="s">
        <v>4612</v>
      </c>
      <c r="C3851" s="2" t="s">
        <v>47</v>
      </c>
      <c r="D3851" s="2" t="s">
        <v>2505</v>
      </c>
      <c r="E3851" s="2" t="s">
        <v>595</v>
      </c>
      <c r="F3851" s="2" t="s">
        <v>50</v>
      </c>
      <c r="G3851" s="2" t="s">
        <v>51</v>
      </c>
      <c r="H3851" s="2" t="s">
        <v>138</v>
      </c>
      <c r="I3851" s="2" t="s">
        <v>53</v>
      </c>
      <c r="J3851" s="2" t="s">
        <v>270</v>
      </c>
      <c r="K3851" s="2" t="s">
        <v>55</v>
      </c>
      <c r="L3851" s="2" t="s">
        <v>51</v>
      </c>
      <c r="M3851" s="2" t="s">
        <v>95</v>
      </c>
      <c r="N3851" s="3">
        <v>675797.92</v>
      </c>
      <c r="O3851" s="3" t="s">
        <v>57</v>
      </c>
      <c r="P3851" s="4">
        <f>IF(O3851="吨",N3851*1000,IF(O3851="万立方米",N3851*10000,""))</f>
        <v>675797920.0</v>
      </c>
      <c r="Q3851" s="2" t="s">
        <v>58</v>
      </c>
      <c r="R3851" s="2" t="s">
        <v>59</v>
      </c>
      <c r="S3851" s="2" t="s">
        <v>96</v>
      </c>
      <c r="T3851" s="2" t="s">
        <v>97</v>
      </c>
      <c r="U3851" s="4">
        <f>1.7</f>
        <v>1.7</v>
      </c>
      <c r="V3851" s="2" t="s">
        <v>62</v>
      </c>
      <c r="W3851" s="2" t="s">
        <v>98</v>
      </c>
      <c r="X3851" s="2" t="s">
        <v>64</v>
      </c>
      <c r="Y3851" s="2" t="s">
        <v>65</v>
      </c>
      <c r="Z3851" s="2">
        <v>0</v>
      </c>
      <c r="AA3851" s="2"/>
      <c r="AB3851" s="2"/>
      <c r="AC3851" s="4">
        <f>P3851*U3851/1000000</f>
        <v>1148.856464</v>
      </c>
      <c r="AD3851" s="4">
        <f>AC3851*(1-Z3851/100)</f>
        <v>1148.856464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4619</v>
      </c>
      <c r="B3852" s="2" t="s">
        <v>4612</v>
      </c>
      <c r="C3852" s="2" t="s">
        <v>47</v>
      </c>
      <c r="D3852" s="2" t="s">
        <v>2505</v>
      </c>
      <c r="E3852" s="2" t="s">
        <v>595</v>
      </c>
      <c r="F3852" s="2" t="s">
        <v>50</v>
      </c>
      <c r="G3852" s="2" t="s">
        <v>51</v>
      </c>
      <c r="H3852" s="2" t="s">
        <v>138</v>
      </c>
      <c r="I3852" s="2" t="s">
        <v>53</v>
      </c>
      <c r="J3852" s="2" t="s">
        <v>270</v>
      </c>
      <c r="K3852" s="2" t="s">
        <v>55</v>
      </c>
      <c r="L3852" s="2" t="s">
        <v>51</v>
      </c>
      <c r="M3852" s="2" t="s">
        <v>100</v>
      </c>
      <c r="N3852" s="3">
        <v>675797.92</v>
      </c>
      <c r="O3852" s="3" t="s">
        <v>57</v>
      </c>
      <c r="P3852" s="4">
        <f>IF(O3852="吨",N3852*1000,IF(O3852="万立方米",N3852*10000,""))</f>
        <v>675797920.0</v>
      </c>
      <c r="Q3852" s="2" t="s">
        <v>58</v>
      </c>
      <c r="R3852" s="2" t="s">
        <v>59</v>
      </c>
      <c r="S3852" s="2" t="s">
        <v>101</v>
      </c>
      <c r="T3852" s="2" t="s">
        <v>75</v>
      </c>
      <c r="U3852" s="4">
        <f>0.12</f>
        <v>0.12</v>
      </c>
      <c r="V3852" s="2" t="s">
        <v>62</v>
      </c>
      <c r="W3852" s="2" t="s">
        <v>102</v>
      </c>
      <c r="X3852" s="2" t="s">
        <v>64</v>
      </c>
      <c r="Y3852" s="2" t="s">
        <v>65</v>
      </c>
      <c r="Z3852" s="2">
        <v>0</v>
      </c>
      <c r="AA3852" s="2"/>
      <c r="AB3852" s="2"/>
      <c r="AC3852" s="4">
        <f>P3852*U3852/1000000</f>
        <v>81.09575039999999</v>
      </c>
      <c r="AD3852" s="4">
        <f>AC3852*(1-Z3852/100)</f>
        <v>81.09575039999999</v>
      </c>
      <c r="AE3852" s="2" t="s">
        <v>66</v>
      </c>
      <c r="AF3852" s="2" t="s">
        <v>67</v>
      </c>
      <c r="AG3852" s="2" t="s">
        <v>68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4620</v>
      </c>
      <c r="B3853" s="2" t="s">
        <v>4612</v>
      </c>
      <c r="C3853" s="2" t="s">
        <v>47</v>
      </c>
      <c r="D3853" s="2" t="s">
        <v>2505</v>
      </c>
      <c r="E3853" s="2" t="s">
        <v>595</v>
      </c>
      <c r="F3853" s="2" t="s">
        <v>50</v>
      </c>
      <c r="G3853" s="2" t="s">
        <v>51</v>
      </c>
      <c r="H3853" s="2" t="s">
        <v>138</v>
      </c>
      <c r="I3853" s="2"/>
      <c r="J3853" s="2"/>
      <c r="K3853" s="2"/>
      <c r="L3853" s="2"/>
      <c r="M3853" s="2" t="s">
        <v>104</v>
      </c>
      <c r="N3853" s="3"/>
      <c r="O3853" s="3"/>
      <c r="P3853" s="4">
        <v>0.0</v>
      </c>
      <c r="Q3853" s="2" t="s">
        <v>105</v>
      </c>
      <c r="R3853" s="2" t="s">
        <v>106</v>
      </c>
      <c r="S3853" s="2" t="s">
        <v>107</v>
      </c>
      <c r="T3853" s="2" t="s">
        <v>108</v>
      </c>
      <c r="U3853" s="4">
        <f>0.0</f>
        <v>0.0</v>
      </c>
      <c r="V3853" s="2" t="s">
        <v>109</v>
      </c>
      <c r="W3853" s="2" t="s">
        <v>110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111</v>
      </c>
      <c r="AH3853" s="2" t="s">
        <v>69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4621</v>
      </c>
      <c r="B3854" s="2" t="s">
        <v>4622</v>
      </c>
      <c r="C3854" s="2" t="s">
        <v>47</v>
      </c>
      <c r="D3854" s="2" t="s">
        <v>743</v>
      </c>
      <c r="E3854" s="2" t="s">
        <v>744</v>
      </c>
      <c r="F3854" s="2" t="s">
        <v>228</v>
      </c>
      <c r="G3854" s="2" t="s">
        <v>117</v>
      </c>
      <c r="H3854" s="2" t="s">
        <v>52</v>
      </c>
      <c r="I3854" s="2" t="s">
        <v>53</v>
      </c>
      <c r="J3854" s="2" t="s">
        <v>533</v>
      </c>
      <c r="K3854" s="2" t="s">
        <v>533</v>
      </c>
      <c r="L3854" s="2" t="s">
        <v>311</v>
      </c>
      <c r="M3854" s="2" t="s">
        <v>56</v>
      </c>
      <c r="N3854" s="3">
        <v>1916.25</v>
      </c>
      <c r="O3854" s="3" t="s">
        <v>120</v>
      </c>
      <c r="P3854" s="2"/>
      <c r="Q3854" s="2"/>
      <c r="R3854" s="2" t="s">
        <v>121</v>
      </c>
      <c r="S3854" s="2"/>
      <c r="T3854" s="2" t="s">
        <v>108</v>
      </c>
      <c r="U3854" s="2"/>
      <c r="V3854" s="2"/>
      <c r="W3854" s="2" t="s">
        <v>122</v>
      </c>
      <c r="X3854" s="2" t="s">
        <v>64</v>
      </c>
      <c r="Y3854" s="2" t="s">
        <v>65</v>
      </c>
      <c r="Z3854" s="2">
        <v>0</v>
      </c>
      <c r="AA3854" s="2"/>
      <c r="AB3854" s="2"/>
      <c r="AC3854" s="2"/>
      <c r="AD3854" s="2"/>
      <c r="AE3854" s="2" t="s">
        <v>123</v>
      </c>
      <c r="AF3854" s="2" t="s">
        <v>124</v>
      </c>
      <c r="AG3854" s="2" t="s">
        <v>312</v>
      </c>
      <c r="AH3854" s="2" t="s">
        <v>69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4623</v>
      </c>
      <c r="B3855" s="2" t="s">
        <v>4622</v>
      </c>
      <c r="C3855" s="2" t="s">
        <v>47</v>
      </c>
      <c r="D3855" s="2" t="s">
        <v>743</v>
      </c>
      <c r="E3855" s="2" t="s">
        <v>744</v>
      </c>
      <c r="F3855" s="2" t="s">
        <v>228</v>
      </c>
      <c r="G3855" s="2" t="s">
        <v>117</v>
      </c>
      <c r="H3855" s="2" t="s">
        <v>52</v>
      </c>
      <c r="I3855" s="2" t="s">
        <v>53</v>
      </c>
      <c r="J3855" s="2" t="s">
        <v>533</v>
      </c>
      <c r="K3855" s="2" t="s">
        <v>533</v>
      </c>
      <c r="L3855" s="2" t="s">
        <v>311</v>
      </c>
      <c r="M3855" s="2" t="s">
        <v>73</v>
      </c>
      <c r="N3855" s="3">
        <v>1916.25</v>
      </c>
      <c r="O3855" s="3" t="s">
        <v>120</v>
      </c>
      <c r="P3855" s="2"/>
      <c r="Q3855" s="2"/>
      <c r="R3855" s="2" t="s">
        <v>121</v>
      </c>
      <c r="S3855" s="2"/>
      <c r="T3855" s="2" t="s">
        <v>108</v>
      </c>
      <c r="U3855" s="2"/>
      <c r="V3855" s="2"/>
      <c r="W3855" s="2" t="s">
        <v>122</v>
      </c>
      <c r="X3855" s="2" t="s">
        <v>64</v>
      </c>
      <c r="Y3855" s="2" t="s">
        <v>65</v>
      </c>
      <c r="Z3855" s="2">
        <v>0</v>
      </c>
      <c r="AA3855" s="2"/>
      <c r="AB3855" s="2"/>
      <c r="AC3855" s="2"/>
      <c r="AD3855" s="2"/>
      <c r="AE3855" s="2" t="s">
        <v>123</v>
      </c>
      <c r="AF3855" s="2" t="s">
        <v>124</v>
      </c>
      <c r="AG3855" s="2" t="s">
        <v>312</v>
      </c>
      <c r="AH3855" s="2" t="s">
        <v>69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4624</v>
      </c>
      <c r="B3856" s="2" t="s">
        <v>4622</v>
      </c>
      <c r="C3856" s="2" t="s">
        <v>47</v>
      </c>
      <c r="D3856" s="2" t="s">
        <v>743</v>
      </c>
      <c r="E3856" s="2" t="s">
        <v>744</v>
      </c>
      <c r="F3856" s="2" t="s">
        <v>228</v>
      </c>
      <c r="G3856" s="2" t="s">
        <v>117</v>
      </c>
      <c r="H3856" s="2" t="s">
        <v>52</v>
      </c>
      <c r="I3856" s="2" t="s">
        <v>53</v>
      </c>
      <c r="J3856" s="2" t="s">
        <v>533</v>
      </c>
      <c r="K3856" s="2" t="s">
        <v>533</v>
      </c>
      <c r="L3856" s="2" t="s">
        <v>311</v>
      </c>
      <c r="M3856" s="2" t="s">
        <v>78</v>
      </c>
      <c r="N3856" s="3">
        <v>1916.25</v>
      </c>
      <c r="O3856" s="3" t="s">
        <v>120</v>
      </c>
      <c r="P3856" s="2"/>
      <c r="Q3856" s="2"/>
      <c r="R3856" s="2" t="s">
        <v>121</v>
      </c>
      <c r="S3856" s="2"/>
      <c r="T3856" s="2" t="s">
        <v>108</v>
      </c>
      <c r="U3856" s="2"/>
      <c r="V3856" s="2"/>
      <c r="W3856" s="2" t="s">
        <v>122</v>
      </c>
      <c r="X3856" s="2" t="s">
        <v>64</v>
      </c>
      <c r="Y3856" s="2" t="s">
        <v>65</v>
      </c>
      <c r="Z3856" s="2">
        <v>0</v>
      </c>
      <c r="AA3856" s="2"/>
      <c r="AB3856" s="2"/>
      <c r="AC3856" s="2"/>
      <c r="AD3856" s="2"/>
      <c r="AE3856" s="2" t="s">
        <v>123</v>
      </c>
      <c r="AF3856" s="2" t="s">
        <v>124</v>
      </c>
      <c r="AG3856" s="2" t="s">
        <v>312</v>
      </c>
      <c r="AH3856" s="2" t="s">
        <v>69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4625</v>
      </c>
      <c r="B3857" s="2" t="s">
        <v>4622</v>
      </c>
      <c r="C3857" s="2" t="s">
        <v>47</v>
      </c>
      <c r="D3857" s="2" t="s">
        <v>743</v>
      </c>
      <c r="E3857" s="2" t="s">
        <v>744</v>
      </c>
      <c r="F3857" s="2" t="s">
        <v>228</v>
      </c>
      <c r="G3857" s="2" t="s">
        <v>117</v>
      </c>
      <c r="H3857" s="2" t="s">
        <v>52</v>
      </c>
      <c r="I3857" s="2" t="s">
        <v>53</v>
      </c>
      <c r="J3857" s="2" t="s">
        <v>533</v>
      </c>
      <c r="K3857" s="2" t="s">
        <v>533</v>
      </c>
      <c r="L3857" s="2" t="s">
        <v>311</v>
      </c>
      <c r="M3857" s="2" t="s">
        <v>82</v>
      </c>
      <c r="N3857" s="3">
        <v>1916.25</v>
      </c>
      <c r="O3857" s="3" t="s">
        <v>120</v>
      </c>
      <c r="P3857" s="2"/>
      <c r="Q3857" s="2"/>
      <c r="R3857" s="2" t="s">
        <v>121</v>
      </c>
      <c r="S3857" s="2"/>
      <c r="T3857" s="2" t="s">
        <v>108</v>
      </c>
      <c r="U3857" s="2"/>
      <c r="V3857" s="2"/>
      <c r="W3857" s="2" t="s">
        <v>122</v>
      </c>
      <c r="X3857" s="2" t="s">
        <v>64</v>
      </c>
      <c r="Y3857" s="2" t="s">
        <v>65</v>
      </c>
      <c r="Z3857" s="2">
        <v>0</v>
      </c>
      <c r="AA3857" s="2"/>
      <c r="AB3857" s="2"/>
      <c r="AC3857" s="2"/>
      <c r="AD3857" s="2"/>
      <c r="AE3857" s="2" t="s">
        <v>123</v>
      </c>
      <c r="AF3857" s="2" t="s">
        <v>124</v>
      </c>
      <c r="AG3857" s="2" t="s">
        <v>312</v>
      </c>
      <c r="AH3857" s="2" t="s">
        <v>69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4626</v>
      </c>
      <c r="B3858" s="2" t="s">
        <v>4622</v>
      </c>
      <c r="C3858" s="2" t="s">
        <v>47</v>
      </c>
      <c r="D3858" s="2" t="s">
        <v>743</v>
      </c>
      <c r="E3858" s="2" t="s">
        <v>744</v>
      </c>
      <c r="F3858" s="2" t="s">
        <v>228</v>
      </c>
      <c r="G3858" s="2" t="s">
        <v>117</v>
      </c>
      <c r="H3858" s="2" t="s">
        <v>52</v>
      </c>
      <c r="I3858" s="2" t="s">
        <v>53</v>
      </c>
      <c r="J3858" s="2" t="s">
        <v>533</v>
      </c>
      <c r="K3858" s="2" t="s">
        <v>533</v>
      </c>
      <c r="L3858" s="2" t="s">
        <v>311</v>
      </c>
      <c r="M3858" s="2" t="s">
        <v>86</v>
      </c>
      <c r="N3858" s="3">
        <v>1916.25</v>
      </c>
      <c r="O3858" s="3" t="s">
        <v>120</v>
      </c>
      <c r="P3858" s="2"/>
      <c r="Q3858" s="2"/>
      <c r="R3858" s="2" t="s">
        <v>121</v>
      </c>
      <c r="S3858" s="2"/>
      <c r="T3858" s="2" t="s">
        <v>108</v>
      </c>
      <c r="U3858" s="2"/>
      <c r="V3858" s="2"/>
      <c r="W3858" s="2" t="s">
        <v>122</v>
      </c>
      <c r="X3858" s="2" t="s">
        <v>64</v>
      </c>
      <c r="Y3858" s="2" t="s">
        <v>65</v>
      </c>
      <c r="Z3858" s="2">
        <v>0</v>
      </c>
      <c r="AA3858" s="2"/>
      <c r="AB3858" s="2"/>
      <c r="AC3858" s="2"/>
      <c r="AD3858" s="2"/>
      <c r="AE3858" s="2" t="s">
        <v>123</v>
      </c>
      <c r="AF3858" s="2" t="s">
        <v>124</v>
      </c>
      <c r="AG3858" s="2" t="s">
        <v>312</v>
      </c>
      <c r="AH3858" s="2" t="s">
        <v>69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4627</v>
      </c>
      <c r="B3859" s="2" t="s">
        <v>4622</v>
      </c>
      <c r="C3859" s="2" t="s">
        <v>47</v>
      </c>
      <c r="D3859" s="2" t="s">
        <v>743</v>
      </c>
      <c r="E3859" s="2" t="s">
        <v>744</v>
      </c>
      <c r="F3859" s="2" t="s">
        <v>228</v>
      </c>
      <c r="G3859" s="2" t="s">
        <v>117</v>
      </c>
      <c r="H3859" s="2" t="s">
        <v>52</v>
      </c>
      <c r="I3859" s="2" t="s">
        <v>53</v>
      </c>
      <c r="J3859" s="2" t="s">
        <v>533</v>
      </c>
      <c r="K3859" s="2" t="s">
        <v>533</v>
      </c>
      <c r="L3859" s="2" t="s">
        <v>311</v>
      </c>
      <c r="M3859" s="2" t="s">
        <v>91</v>
      </c>
      <c r="N3859" s="3">
        <v>1916.25</v>
      </c>
      <c r="O3859" s="3" t="s">
        <v>120</v>
      </c>
      <c r="P3859" s="2"/>
      <c r="Q3859" s="2"/>
      <c r="R3859" s="2" t="s">
        <v>121</v>
      </c>
      <c r="S3859" s="2"/>
      <c r="T3859" s="2" t="s">
        <v>108</v>
      </c>
      <c r="U3859" s="2"/>
      <c r="V3859" s="2"/>
      <c r="W3859" s="2" t="s">
        <v>122</v>
      </c>
      <c r="X3859" s="2" t="s">
        <v>64</v>
      </c>
      <c r="Y3859" s="2" t="s">
        <v>65</v>
      </c>
      <c r="Z3859" s="2">
        <v>0</v>
      </c>
      <c r="AA3859" s="2"/>
      <c r="AB3859" s="2"/>
      <c r="AC3859" s="2"/>
      <c r="AD3859" s="2"/>
      <c r="AE3859" s="2" t="s">
        <v>123</v>
      </c>
      <c r="AF3859" s="2" t="s">
        <v>124</v>
      </c>
      <c r="AG3859" s="2" t="s">
        <v>312</v>
      </c>
      <c r="AH3859" s="2" t="s">
        <v>69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4628</v>
      </c>
      <c r="B3860" s="2" t="s">
        <v>4622</v>
      </c>
      <c r="C3860" s="2" t="s">
        <v>47</v>
      </c>
      <c r="D3860" s="2" t="s">
        <v>743</v>
      </c>
      <c r="E3860" s="2" t="s">
        <v>744</v>
      </c>
      <c r="F3860" s="2" t="s">
        <v>228</v>
      </c>
      <c r="G3860" s="2" t="s">
        <v>117</v>
      </c>
      <c r="H3860" s="2" t="s">
        <v>52</v>
      </c>
      <c r="I3860" s="2" t="s">
        <v>53</v>
      </c>
      <c r="J3860" s="2" t="s">
        <v>533</v>
      </c>
      <c r="K3860" s="2" t="s">
        <v>533</v>
      </c>
      <c r="L3860" s="2" t="s">
        <v>311</v>
      </c>
      <c r="M3860" s="2" t="s">
        <v>95</v>
      </c>
      <c r="N3860" s="3">
        <v>1916.25</v>
      </c>
      <c r="O3860" s="3" t="s">
        <v>120</v>
      </c>
      <c r="P3860" s="2"/>
      <c r="Q3860" s="2"/>
      <c r="R3860" s="2" t="s">
        <v>121</v>
      </c>
      <c r="S3860" s="2"/>
      <c r="T3860" s="2" t="s">
        <v>108</v>
      </c>
      <c r="U3860" s="2"/>
      <c r="V3860" s="2"/>
      <c r="W3860" s="2" t="s">
        <v>122</v>
      </c>
      <c r="X3860" s="2" t="s">
        <v>64</v>
      </c>
      <c r="Y3860" s="2" t="s">
        <v>65</v>
      </c>
      <c r="Z3860" s="2">
        <v>0</v>
      </c>
      <c r="AA3860" s="2"/>
      <c r="AB3860" s="2"/>
      <c r="AC3860" s="2"/>
      <c r="AD3860" s="2"/>
      <c r="AE3860" s="2" t="s">
        <v>123</v>
      </c>
      <c r="AF3860" s="2" t="s">
        <v>124</v>
      </c>
      <c r="AG3860" s="2" t="s">
        <v>312</v>
      </c>
      <c r="AH3860" s="2" t="s">
        <v>69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4629</v>
      </c>
      <c r="B3861" s="2" t="s">
        <v>4622</v>
      </c>
      <c r="C3861" s="2" t="s">
        <v>47</v>
      </c>
      <c r="D3861" s="2" t="s">
        <v>743</v>
      </c>
      <c r="E3861" s="2" t="s">
        <v>744</v>
      </c>
      <c r="F3861" s="2" t="s">
        <v>228</v>
      </c>
      <c r="G3861" s="2" t="s">
        <v>117</v>
      </c>
      <c r="H3861" s="2" t="s">
        <v>52</v>
      </c>
      <c r="I3861" s="2" t="s">
        <v>53</v>
      </c>
      <c r="J3861" s="2" t="s">
        <v>533</v>
      </c>
      <c r="K3861" s="2" t="s">
        <v>533</v>
      </c>
      <c r="L3861" s="2" t="s">
        <v>311</v>
      </c>
      <c r="M3861" s="2" t="s">
        <v>100</v>
      </c>
      <c r="N3861" s="3">
        <v>1916.25</v>
      </c>
      <c r="O3861" s="3" t="s">
        <v>120</v>
      </c>
      <c r="P3861" s="2"/>
      <c r="Q3861" s="2"/>
      <c r="R3861" s="2" t="s">
        <v>121</v>
      </c>
      <c r="S3861" s="2"/>
      <c r="T3861" s="2" t="s">
        <v>108</v>
      </c>
      <c r="U3861" s="2"/>
      <c r="V3861" s="2"/>
      <c r="W3861" s="2" t="s">
        <v>122</v>
      </c>
      <c r="X3861" s="2" t="s">
        <v>64</v>
      </c>
      <c r="Y3861" s="2" t="s">
        <v>65</v>
      </c>
      <c r="Z3861" s="2">
        <v>0</v>
      </c>
      <c r="AA3861" s="2"/>
      <c r="AB3861" s="2"/>
      <c r="AC3861" s="2"/>
      <c r="AD3861" s="2"/>
      <c r="AE3861" s="2" t="s">
        <v>123</v>
      </c>
      <c r="AF3861" s="2" t="s">
        <v>124</v>
      </c>
      <c r="AG3861" s="2" t="s">
        <v>312</v>
      </c>
      <c r="AH3861" s="2" t="s">
        <v>69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4630</v>
      </c>
      <c r="B3862" s="2" t="s">
        <v>4622</v>
      </c>
      <c r="C3862" s="2" t="s">
        <v>47</v>
      </c>
      <c r="D3862" s="2" t="s">
        <v>743</v>
      </c>
      <c r="E3862" s="2" t="s">
        <v>744</v>
      </c>
      <c r="F3862" s="2" t="s">
        <v>228</v>
      </c>
      <c r="G3862" s="2" t="s">
        <v>117</v>
      </c>
      <c r="H3862" s="2" t="s">
        <v>52</v>
      </c>
      <c r="I3862" s="2"/>
      <c r="J3862" s="2"/>
      <c r="K3862" s="2"/>
      <c r="L3862" s="2"/>
      <c r="M3862" s="2" t="s">
        <v>104</v>
      </c>
      <c r="N3862" s="3"/>
      <c r="O3862" s="3"/>
      <c r="P3862" s="4">
        <v>0.0</v>
      </c>
      <c r="Q3862" s="2" t="s">
        <v>105</v>
      </c>
      <c r="R3862" s="2" t="s">
        <v>106</v>
      </c>
      <c r="S3862" s="2" t="s">
        <v>107</v>
      </c>
      <c r="T3862" s="2" t="s">
        <v>108</v>
      </c>
      <c r="U3862" s="4">
        <f>0.0</f>
        <v>0.0</v>
      </c>
      <c r="V3862" s="2" t="s">
        <v>109</v>
      </c>
      <c r="W3862" s="2" t="s">
        <v>110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111</v>
      </c>
      <c r="AH3862" s="2" t="s">
        <v>69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4631</v>
      </c>
      <c r="B3863" s="2" t="s">
        <v>4632</v>
      </c>
      <c r="C3863" s="2" t="s">
        <v>47</v>
      </c>
      <c r="D3863" s="2" t="s">
        <v>4633</v>
      </c>
      <c r="E3863" s="2" t="s">
        <v>412</v>
      </c>
      <c r="F3863" s="2" t="s">
        <v>228</v>
      </c>
      <c r="G3863" s="2" t="s">
        <v>117</v>
      </c>
      <c r="H3863" s="2" t="s">
        <v>52</v>
      </c>
      <c r="I3863" s="2" t="s">
        <v>53</v>
      </c>
      <c r="J3863" s="2" t="s">
        <v>230</v>
      </c>
      <c r="K3863" s="2" t="s">
        <v>55</v>
      </c>
      <c r="L3863" s="2" t="s">
        <v>51</v>
      </c>
      <c r="M3863" s="2" t="s">
        <v>56</v>
      </c>
      <c r="N3863" s="3">
        <v>188284.003</v>
      </c>
      <c r="O3863" s="3" t="s">
        <v>57</v>
      </c>
      <c r="P3863" s="4">
        <f>IF(O3863="吨",N3863*1000,IF(O3863="万立方米",N3863*10000,""))</f>
        <v>188284003.0</v>
      </c>
      <c r="Q3863" s="2" t="s">
        <v>58</v>
      </c>
      <c r="R3863" s="2" t="s">
        <v>59</v>
      </c>
      <c r="S3863" s="2" t="s">
        <v>60</v>
      </c>
      <c r="T3863" s="2" t="s">
        <v>61</v>
      </c>
      <c r="U3863" s="4">
        <f>0.06</f>
        <v>0.06</v>
      </c>
      <c r="V3863" s="2" t="s">
        <v>62</v>
      </c>
      <c r="W3863" s="2" t="s">
        <v>63</v>
      </c>
      <c r="X3863" s="2" t="s">
        <v>64</v>
      </c>
      <c r="Y3863" s="2" t="s">
        <v>65</v>
      </c>
      <c r="Z3863" s="2">
        <v>0</v>
      </c>
      <c r="AA3863" s="2"/>
      <c r="AB3863" s="2"/>
      <c r="AC3863" s="4">
        <f>P3863*U3863/1000000</f>
        <v>11.29704018</v>
      </c>
      <c r="AD3863" s="4">
        <f>AC3863*(1-Z3863/100)</f>
        <v>11.29704018</v>
      </c>
      <c r="AE3863" s="2" t="s">
        <v>66</v>
      </c>
      <c r="AF3863" s="2" t="s">
        <v>67</v>
      </c>
      <c r="AG3863" s="2"/>
      <c r="AH3863" s="2" t="s">
        <v>69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4634</v>
      </c>
      <c r="B3864" s="2" t="s">
        <v>4632</v>
      </c>
      <c r="C3864" s="2" t="s">
        <v>47</v>
      </c>
      <c r="D3864" s="2" t="s">
        <v>4633</v>
      </c>
      <c r="E3864" s="2" t="s">
        <v>412</v>
      </c>
      <c r="F3864" s="2" t="s">
        <v>228</v>
      </c>
      <c r="G3864" s="2" t="s">
        <v>117</v>
      </c>
      <c r="H3864" s="2" t="s">
        <v>52</v>
      </c>
      <c r="I3864" s="2" t="s">
        <v>53</v>
      </c>
      <c r="J3864" s="2" t="s">
        <v>230</v>
      </c>
      <c r="K3864" s="2" t="s">
        <v>55</v>
      </c>
      <c r="L3864" s="2" t="s">
        <v>51</v>
      </c>
      <c r="M3864" s="2" t="s">
        <v>73</v>
      </c>
      <c r="N3864" s="3">
        <v>188284.003</v>
      </c>
      <c r="O3864" s="3" t="s">
        <v>57</v>
      </c>
      <c r="P3864" s="4">
        <f>IF(O3864="吨",N3864*1000,IF(O3864="万立方米",N3864*10000,""))</f>
        <v>188284003.0</v>
      </c>
      <c r="Q3864" s="2" t="s">
        <v>58</v>
      </c>
      <c r="R3864" s="2" t="s">
        <v>59</v>
      </c>
      <c r="S3864" s="2" t="s">
        <v>74</v>
      </c>
      <c r="T3864" s="2" t="s">
        <v>75</v>
      </c>
      <c r="U3864" s="4">
        <f>1.5</f>
        <v>1.5</v>
      </c>
      <c r="V3864" s="2" t="s">
        <v>62</v>
      </c>
      <c r="W3864" s="2" t="s">
        <v>76</v>
      </c>
      <c r="X3864" s="2" t="s">
        <v>64</v>
      </c>
      <c r="Y3864" s="2" t="s">
        <v>65</v>
      </c>
      <c r="Z3864" s="2">
        <v>0</v>
      </c>
      <c r="AA3864" s="2"/>
      <c r="AB3864" s="2"/>
      <c r="AC3864" s="4">
        <f>P3864*U3864/1000000</f>
        <v>282.4260045</v>
      </c>
      <c r="AD3864" s="4">
        <f>AC3864*(1-Z3864/100)</f>
        <v>282.4260045</v>
      </c>
      <c r="AE3864" s="2" t="s">
        <v>66</v>
      </c>
      <c r="AF3864" s="2" t="s">
        <v>67</v>
      </c>
      <c r="AG3864" s="2"/>
      <c r="AH3864" s="2" t="s">
        <v>69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4635</v>
      </c>
      <c r="B3865" s="2" t="s">
        <v>4632</v>
      </c>
      <c r="C3865" s="2" t="s">
        <v>47</v>
      </c>
      <c r="D3865" s="2" t="s">
        <v>4633</v>
      </c>
      <c r="E3865" s="2" t="s">
        <v>412</v>
      </c>
      <c r="F3865" s="2" t="s">
        <v>228</v>
      </c>
      <c r="G3865" s="2" t="s">
        <v>117</v>
      </c>
      <c r="H3865" s="2" t="s">
        <v>52</v>
      </c>
      <c r="I3865" s="2" t="s">
        <v>53</v>
      </c>
      <c r="J3865" s="2" t="s">
        <v>230</v>
      </c>
      <c r="K3865" s="2" t="s">
        <v>55</v>
      </c>
      <c r="L3865" s="2" t="s">
        <v>51</v>
      </c>
      <c r="M3865" s="2" t="s">
        <v>78</v>
      </c>
      <c r="N3865" s="3">
        <v>188284.003</v>
      </c>
      <c r="O3865" s="3" t="s">
        <v>57</v>
      </c>
      <c r="P3865" s="4">
        <f>IF(O3865="吨",N3865*1000,IF(O3865="万立方米",N3865*10000,""))</f>
        <v>188284003.0</v>
      </c>
      <c r="Q3865" s="2" t="s">
        <v>58</v>
      </c>
      <c r="R3865" s="2" t="s">
        <v>59</v>
      </c>
      <c r="S3865" s="2" t="s">
        <v>79</v>
      </c>
      <c r="T3865" s="2" t="s">
        <v>75</v>
      </c>
      <c r="U3865" s="4">
        <f>6.0</f>
        <v>6.0</v>
      </c>
      <c r="V3865" s="2" t="s">
        <v>62</v>
      </c>
      <c r="W3865" s="2" t="s">
        <v>80</v>
      </c>
      <c r="X3865" s="2" t="s">
        <v>64</v>
      </c>
      <c r="Y3865" s="2" t="s">
        <v>65</v>
      </c>
      <c r="Z3865" s="2">
        <v>0</v>
      </c>
      <c r="AA3865" s="2"/>
      <c r="AB3865" s="2"/>
      <c r="AC3865" s="4">
        <f>P3865*U3865/1000000</f>
        <v>1129.704018</v>
      </c>
      <c r="AD3865" s="4">
        <f>AC3865*(1-Z3865/100)</f>
        <v>1129.704018</v>
      </c>
      <c r="AE3865" s="2" t="s">
        <v>66</v>
      </c>
      <c r="AF3865" s="2" t="s">
        <v>67</v>
      </c>
      <c r="AG3865" s="2"/>
      <c r="AH3865" s="2" t="s">
        <v>69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4636</v>
      </c>
      <c r="B3866" s="2" t="s">
        <v>4632</v>
      </c>
      <c r="C3866" s="2" t="s">
        <v>47</v>
      </c>
      <c r="D3866" s="2" t="s">
        <v>4633</v>
      </c>
      <c r="E3866" s="2" t="s">
        <v>412</v>
      </c>
      <c r="F3866" s="2" t="s">
        <v>228</v>
      </c>
      <c r="G3866" s="2" t="s">
        <v>117</v>
      </c>
      <c r="H3866" s="2" t="s">
        <v>52</v>
      </c>
      <c r="I3866" s="2" t="s">
        <v>53</v>
      </c>
      <c r="J3866" s="2" t="s">
        <v>230</v>
      </c>
      <c r="K3866" s="2" t="s">
        <v>55</v>
      </c>
      <c r="L3866" s="2" t="s">
        <v>51</v>
      </c>
      <c r="M3866" s="2" t="s">
        <v>82</v>
      </c>
      <c r="N3866" s="3">
        <v>188284.003</v>
      </c>
      <c r="O3866" s="3" t="s">
        <v>57</v>
      </c>
      <c r="P3866" s="4">
        <f>IF(O3866="吨",N3866*1000,IF(O3866="万立方米",N3866*10000,""))</f>
        <v>188284003.0</v>
      </c>
      <c r="Q3866" s="2" t="s">
        <v>58</v>
      </c>
      <c r="R3866" s="2" t="s">
        <v>59</v>
      </c>
      <c r="S3866" s="2" t="s">
        <v>83</v>
      </c>
      <c r="T3866" s="2" t="s">
        <v>61</v>
      </c>
      <c r="U3866" s="4">
        <f>0.35</f>
        <v>0.35</v>
      </c>
      <c r="V3866" s="2" t="s">
        <v>62</v>
      </c>
      <c r="W3866" s="2" t="s">
        <v>84</v>
      </c>
      <c r="X3866" s="2" t="s">
        <v>64</v>
      </c>
      <c r="Y3866" s="2" t="s">
        <v>65</v>
      </c>
      <c r="Z3866" s="2">
        <v>0</v>
      </c>
      <c r="AA3866" s="2"/>
      <c r="AB3866" s="2"/>
      <c r="AC3866" s="4">
        <f>P3866*U3866/1000000</f>
        <v>65.89940105</v>
      </c>
      <c r="AD3866" s="4">
        <f>AC3866*(1-Z3866/100)</f>
        <v>65.89940105</v>
      </c>
      <c r="AE3866" s="2" t="s">
        <v>66</v>
      </c>
      <c r="AF3866" s="2" t="s">
        <v>67</v>
      </c>
      <c r="AG3866" s="2"/>
      <c r="AH3866" s="2" t="s">
        <v>69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4637</v>
      </c>
      <c r="B3867" s="2" t="s">
        <v>4632</v>
      </c>
      <c r="C3867" s="2" t="s">
        <v>47</v>
      </c>
      <c r="D3867" s="2" t="s">
        <v>4633</v>
      </c>
      <c r="E3867" s="2" t="s">
        <v>412</v>
      </c>
      <c r="F3867" s="2" t="s">
        <v>228</v>
      </c>
      <c r="G3867" s="2" t="s">
        <v>117</v>
      </c>
      <c r="H3867" s="2" t="s">
        <v>52</v>
      </c>
      <c r="I3867" s="2" t="s">
        <v>53</v>
      </c>
      <c r="J3867" s="2" t="s">
        <v>230</v>
      </c>
      <c r="K3867" s="2" t="s">
        <v>55</v>
      </c>
      <c r="L3867" s="2" t="s">
        <v>51</v>
      </c>
      <c r="M3867" s="2" t="s">
        <v>86</v>
      </c>
      <c r="N3867" s="3">
        <v>188284.003</v>
      </c>
      <c r="O3867" s="3" t="s">
        <v>57</v>
      </c>
      <c r="P3867" s="4">
        <f>IF(O3867="吨",N3867*1000,IF(O3867="万立方米",N3867*10000,""))</f>
        <v>188284003.0</v>
      </c>
      <c r="Q3867" s="2" t="s">
        <v>58</v>
      </c>
      <c r="R3867" s="2" t="s">
        <v>59</v>
      </c>
      <c r="S3867" s="2" t="s">
        <v>87</v>
      </c>
      <c r="T3867" s="2" t="s">
        <v>88</v>
      </c>
      <c r="U3867" s="4">
        <f>0.75</f>
        <v>0.75</v>
      </c>
      <c r="V3867" s="2" t="s">
        <v>62</v>
      </c>
      <c r="W3867" s="2" t="s">
        <v>89</v>
      </c>
      <c r="X3867" s="2" t="s">
        <v>64</v>
      </c>
      <c r="Y3867" s="2" t="s">
        <v>65</v>
      </c>
      <c r="Z3867" s="2">
        <v>0</v>
      </c>
      <c r="AA3867" s="2"/>
      <c r="AB3867" s="2"/>
      <c r="AC3867" s="4">
        <f>P3867*U3867/1000000</f>
        <v>141.21300225</v>
      </c>
      <c r="AD3867" s="4">
        <f>AC3868*(1-AA3867/100)+(AC3867-AC3868)*(1-AB3867/100)</f>
        <v>141.21300225</v>
      </c>
      <c r="AE3867" s="2" t="s">
        <v>66</v>
      </c>
      <c r="AF3867" s="2" t="s">
        <v>67</v>
      </c>
      <c r="AG3867" s="2"/>
      <c r="AH3867" s="2" t="s">
        <v>69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4638</v>
      </c>
      <c r="B3868" s="2" t="s">
        <v>4632</v>
      </c>
      <c r="C3868" s="2" t="s">
        <v>47</v>
      </c>
      <c r="D3868" s="2" t="s">
        <v>4633</v>
      </c>
      <c r="E3868" s="2" t="s">
        <v>412</v>
      </c>
      <c r="F3868" s="2" t="s">
        <v>228</v>
      </c>
      <c r="G3868" s="2" t="s">
        <v>117</v>
      </c>
      <c r="H3868" s="2" t="s">
        <v>52</v>
      </c>
      <c r="I3868" s="2" t="s">
        <v>53</v>
      </c>
      <c r="J3868" s="2" t="s">
        <v>230</v>
      </c>
      <c r="K3868" s="2" t="s">
        <v>55</v>
      </c>
      <c r="L3868" s="2" t="s">
        <v>51</v>
      </c>
      <c r="M3868" s="2" t="s">
        <v>91</v>
      </c>
      <c r="N3868" s="3">
        <v>188284.003</v>
      </c>
      <c r="O3868" s="3" t="s">
        <v>57</v>
      </c>
      <c r="P3868" s="4">
        <f>IF(O3868="吨",N3868*1000,IF(O3868="万立方米",N3868*10000,""))</f>
        <v>188284003.0</v>
      </c>
      <c r="Q3868" s="2" t="s">
        <v>58</v>
      </c>
      <c r="R3868" s="2" t="s">
        <v>59</v>
      </c>
      <c r="S3868" s="2" t="s">
        <v>92</v>
      </c>
      <c r="T3868" s="2" t="s">
        <v>88</v>
      </c>
      <c r="U3868" s="4">
        <f>0.75</f>
        <v>0.75</v>
      </c>
      <c r="V3868" s="2" t="s">
        <v>62</v>
      </c>
      <c r="W3868" s="2" t="s">
        <v>93</v>
      </c>
      <c r="X3868" s="2" t="s">
        <v>64</v>
      </c>
      <c r="Y3868" s="2" t="s">
        <v>65</v>
      </c>
      <c r="Z3868" s="2">
        <v>0</v>
      </c>
      <c r="AA3868" s="2"/>
      <c r="AB3868" s="2"/>
      <c r="AC3868" s="4">
        <f>P3868*U3868/1000000</f>
        <v>141.21300225</v>
      </c>
      <c r="AD3868" s="4">
        <f>AC3868*(1-Z3868/100)</f>
        <v>141.21300225</v>
      </c>
      <c r="AE3868" s="2" t="s">
        <v>66</v>
      </c>
      <c r="AF3868" s="2" t="s">
        <v>67</v>
      </c>
      <c r="AG3868" s="2"/>
      <c r="AH3868" s="2" t="s">
        <v>69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4639</v>
      </c>
      <c r="B3869" s="2" t="s">
        <v>4632</v>
      </c>
      <c r="C3869" s="2" t="s">
        <v>47</v>
      </c>
      <c r="D3869" s="2" t="s">
        <v>4633</v>
      </c>
      <c r="E3869" s="2" t="s">
        <v>412</v>
      </c>
      <c r="F3869" s="2" t="s">
        <v>228</v>
      </c>
      <c r="G3869" s="2" t="s">
        <v>117</v>
      </c>
      <c r="H3869" s="2" t="s">
        <v>52</v>
      </c>
      <c r="I3869" s="2" t="s">
        <v>53</v>
      </c>
      <c r="J3869" s="2" t="s">
        <v>230</v>
      </c>
      <c r="K3869" s="2" t="s">
        <v>55</v>
      </c>
      <c r="L3869" s="2" t="s">
        <v>51</v>
      </c>
      <c r="M3869" s="2" t="s">
        <v>95</v>
      </c>
      <c r="N3869" s="3">
        <v>188284.003</v>
      </c>
      <c r="O3869" s="3" t="s">
        <v>57</v>
      </c>
      <c r="P3869" s="4">
        <f>IF(O3869="吨",N3869*1000,IF(O3869="万立方米",N3869*10000,""))</f>
        <v>188284003.0</v>
      </c>
      <c r="Q3869" s="2" t="s">
        <v>58</v>
      </c>
      <c r="R3869" s="2" t="s">
        <v>59</v>
      </c>
      <c r="S3869" s="2" t="s">
        <v>96</v>
      </c>
      <c r="T3869" s="2" t="s">
        <v>97</v>
      </c>
      <c r="U3869" s="4">
        <f>1.7</f>
        <v>1.7</v>
      </c>
      <c r="V3869" s="2" t="s">
        <v>62</v>
      </c>
      <c r="W3869" s="2" t="s">
        <v>98</v>
      </c>
      <c r="X3869" s="2" t="s">
        <v>64</v>
      </c>
      <c r="Y3869" s="2" t="s">
        <v>65</v>
      </c>
      <c r="Z3869" s="2">
        <v>0</v>
      </c>
      <c r="AA3869" s="2"/>
      <c r="AB3869" s="2"/>
      <c r="AC3869" s="4">
        <f>P3869*U3869/1000000</f>
        <v>320.0828051</v>
      </c>
      <c r="AD3869" s="4">
        <f>AC3869*(1-Z3869/100)</f>
        <v>320.0828051</v>
      </c>
      <c r="AE3869" s="2" t="s">
        <v>66</v>
      </c>
      <c r="AF3869" s="2" t="s">
        <v>67</v>
      </c>
      <c r="AG3869" s="2"/>
      <c r="AH3869" s="2" t="s">
        <v>69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4640</v>
      </c>
      <c r="B3870" s="2" t="s">
        <v>4632</v>
      </c>
      <c r="C3870" s="2" t="s">
        <v>47</v>
      </c>
      <c r="D3870" s="2" t="s">
        <v>4633</v>
      </c>
      <c r="E3870" s="2" t="s">
        <v>412</v>
      </c>
      <c r="F3870" s="2" t="s">
        <v>228</v>
      </c>
      <c r="G3870" s="2" t="s">
        <v>117</v>
      </c>
      <c r="H3870" s="2" t="s">
        <v>52</v>
      </c>
      <c r="I3870" s="2" t="s">
        <v>53</v>
      </c>
      <c r="J3870" s="2" t="s">
        <v>230</v>
      </c>
      <c r="K3870" s="2" t="s">
        <v>55</v>
      </c>
      <c r="L3870" s="2" t="s">
        <v>51</v>
      </c>
      <c r="M3870" s="2" t="s">
        <v>100</v>
      </c>
      <c r="N3870" s="3">
        <v>188284.003</v>
      </c>
      <c r="O3870" s="3" t="s">
        <v>57</v>
      </c>
      <c r="P3870" s="4">
        <f>IF(O3870="吨",N3870*1000,IF(O3870="万立方米",N3870*10000,""))</f>
        <v>188284003.0</v>
      </c>
      <c r="Q3870" s="2" t="s">
        <v>58</v>
      </c>
      <c r="R3870" s="2" t="s">
        <v>59</v>
      </c>
      <c r="S3870" s="2" t="s">
        <v>101</v>
      </c>
      <c r="T3870" s="2" t="s">
        <v>75</v>
      </c>
      <c r="U3870" s="4">
        <f>0.12</f>
        <v>0.12</v>
      </c>
      <c r="V3870" s="2" t="s">
        <v>62</v>
      </c>
      <c r="W3870" s="2" t="s">
        <v>102</v>
      </c>
      <c r="X3870" s="2" t="s">
        <v>64</v>
      </c>
      <c r="Y3870" s="2" t="s">
        <v>65</v>
      </c>
      <c r="Z3870" s="2">
        <v>0</v>
      </c>
      <c r="AA3870" s="2"/>
      <c r="AB3870" s="2"/>
      <c r="AC3870" s="4">
        <f>P3870*U3870/1000000</f>
        <v>22.59408036</v>
      </c>
      <c r="AD3870" s="4">
        <f>AC3870*(1-Z3870/100)</f>
        <v>22.59408036</v>
      </c>
      <c r="AE3870" s="2" t="s">
        <v>66</v>
      </c>
      <c r="AF3870" s="2" t="s">
        <v>67</v>
      </c>
      <c r="AG3870" s="2"/>
      <c r="AH3870" s="2" t="s">
        <v>69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4641</v>
      </c>
      <c r="B3871" s="2" t="s">
        <v>4632</v>
      </c>
      <c r="C3871" s="2" t="s">
        <v>47</v>
      </c>
      <c r="D3871" s="2" t="s">
        <v>4633</v>
      </c>
      <c r="E3871" s="2" t="s">
        <v>412</v>
      </c>
      <c r="F3871" s="2" t="s">
        <v>228</v>
      </c>
      <c r="G3871" s="2" t="s">
        <v>117</v>
      </c>
      <c r="H3871" s="2" t="s">
        <v>52</v>
      </c>
      <c r="I3871" s="2" t="s">
        <v>161</v>
      </c>
      <c r="J3871" s="2" t="s">
        <v>180</v>
      </c>
      <c r="K3871" s="2" t="s">
        <v>180</v>
      </c>
      <c r="L3871" s="2" t="s">
        <v>181</v>
      </c>
      <c r="M3871" s="2" t="s">
        <v>56</v>
      </c>
      <c r="N3871" s="3">
        <v>4.76</v>
      </c>
      <c r="O3871" s="3" t="s">
        <v>182</v>
      </c>
      <c r="P3871" s="4">
        <f>IF(O3871="吨",N3871*1000,IF(O3871="万立方米",N3871*10000,""))</f>
        <v>47600.0</v>
      </c>
      <c r="Q3871" s="2" t="s">
        <v>183</v>
      </c>
      <c r="R3871" s="2" t="s">
        <v>184</v>
      </c>
      <c r="S3871" s="2" t="s">
        <v>185</v>
      </c>
      <c r="T3871" s="2" t="s">
        <v>75</v>
      </c>
      <c r="U3871" s="4">
        <f>0.001</f>
        <v>0.001</v>
      </c>
      <c r="V3871" s="2" t="s">
        <v>186</v>
      </c>
      <c r="W3871" s="2" t="s">
        <v>187</v>
      </c>
      <c r="X3871" s="2" t="s">
        <v>64</v>
      </c>
      <c r="Y3871" s="2" t="s">
        <v>65</v>
      </c>
      <c r="Z3871" s="2">
        <v>0</v>
      </c>
      <c r="AA3871" s="2"/>
      <c r="AB3871" s="2"/>
      <c r="AC3871" s="4">
        <f>P3871*U3871/1000000</f>
        <v>4.76e-05</v>
      </c>
      <c r="AD3871" s="4">
        <f>AC3871*(1-Z3871/100)</f>
        <v>4.76e-05</v>
      </c>
      <c r="AE3871" s="2" t="s">
        <v>66</v>
      </c>
      <c r="AF3871" s="2" t="s">
        <v>67</v>
      </c>
      <c r="AG3871" s="2"/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4642</v>
      </c>
      <c r="B3872" s="2" t="s">
        <v>4632</v>
      </c>
      <c r="C3872" s="2" t="s">
        <v>47</v>
      </c>
      <c r="D3872" s="2" t="s">
        <v>4633</v>
      </c>
      <c r="E3872" s="2" t="s">
        <v>412</v>
      </c>
      <c r="F3872" s="2" t="s">
        <v>228</v>
      </c>
      <c r="G3872" s="2" t="s">
        <v>117</v>
      </c>
      <c r="H3872" s="2" t="s">
        <v>52</v>
      </c>
      <c r="I3872" s="2" t="s">
        <v>161</v>
      </c>
      <c r="J3872" s="2" t="s">
        <v>180</v>
      </c>
      <c r="K3872" s="2" t="s">
        <v>180</v>
      </c>
      <c r="L3872" s="2" t="s">
        <v>181</v>
      </c>
      <c r="M3872" s="2" t="s">
        <v>73</v>
      </c>
      <c r="N3872" s="3">
        <v>4.76</v>
      </c>
      <c r="O3872" s="3" t="s">
        <v>182</v>
      </c>
      <c r="P3872" s="4">
        <f>IF(O3872="吨",N3872*1000,IF(O3872="万立方米",N3872*10000,""))</f>
        <v>47600.0</v>
      </c>
      <c r="Q3872" s="2" t="s">
        <v>183</v>
      </c>
      <c r="R3872" s="2" t="s">
        <v>184</v>
      </c>
      <c r="S3872" s="2" t="s">
        <v>189</v>
      </c>
      <c r="T3872" s="2" t="s">
        <v>75</v>
      </c>
      <c r="U3872" s="4">
        <f>0.35</f>
        <v>0.35</v>
      </c>
      <c r="V3872" s="2" t="s">
        <v>186</v>
      </c>
      <c r="W3872" s="2" t="s">
        <v>190</v>
      </c>
      <c r="X3872" s="2" t="s">
        <v>64</v>
      </c>
      <c r="Y3872" s="2" t="s">
        <v>65</v>
      </c>
      <c r="Z3872" s="2">
        <v>0</v>
      </c>
      <c r="AA3872" s="2"/>
      <c r="AB3872" s="2"/>
      <c r="AC3872" s="4">
        <f>P3872*U3872/1000000</f>
        <v>0.01666</v>
      </c>
      <c r="AD3872" s="4">
        <f>AC3872*(1-Z3872/100)</f>
        <v>0.01666</v>
      </c>
      <c r="AE3872" s="2" t="s">
        <v>66</v>
      </c>
      <c r="AF3872" s="2" t="s">
        <v>67</v>
      </c>
      <c r="AG3872" s="2"/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4643</v>
      </c>
      <c r="B3873" s="2" t="s">
        <v>4632</v>
      </c>
      <c r="C3873" s="2" t="s">
        <v>47</v>
      </c>
      <c r="D3873" s="2" t="s">
        <v>4633</v>
      </c>
      <c r="E3873" s="2" t="s">
        <v>412</v>
      </c>
      <c r="F3873" s="2" t="s">
        <v>228</v>
      </c>
      <c r="G3873" s="2" t="s">
        <v>117</v>
      </c>
      <c r="H3873" s="2" t="s">
        <v>52</v>
      </c>
      <c r="I3873" s="2" t="s">
        <v>161</v>
      </c>
      <c r="J3873" s="2" t="s">
        <v>180</v>
      </c>
      <c r="K3873" s="2" t="s">
        <v>180</v>
      </c>
      <c r="L3873" s="2" t="s">
        <v>181</v>
      </c>
      <c r="M3873" s="2" t="s">
        <v>78</v>
      </c>
      <c r="N3873" s="3">
        <v>4.76</v>
      </c>
      <c r="O3873" s="3" t="s">
        <v>182</v>
      </c>
      <c r="P3873" s="4">
        <f>IF(O3873="吨",N3873*1000,IF(O3873="万立方米",N3873*10000,""))</f>
        <v>47600.0</v>
      </c>
      <c r="Q3873" s="2" t="s">
        <v>183</v>
      </c>
      <c r="R3873" s="2" t="s">
        <v>184</v>
      </c>
      <c r="S3873" s="2" t="s">
        <v>192</v>
      </c>
      <c r="T3873" s="2" t="s">
        <v>75</v>
      </c>
      <c r="U3873" s="4">
        <f>1.2</f>
        <v>1.2</v>
      </c>
      <c r="V3873" s="2" t="s">
        <v>186</v>
      </c>
      <c r="W3873" s="2" t="s">
        <v>193</v>
      </c>
      <c r="X3873" s="2" t="s">
        <v>64</v>
      </c>
      <c r="Y3873" s="2" t="s">
        <v>65</v>
      </c>
      <c r="Z3873" s="2">
        <v>0</v>
      </c>
      <c r="AA3873" s="2"/>
      <c r="AB3873" s="2"/>
      <c r="AC3873" s="4">
        <f>P3873*U3873/1000000</f>
        <v>0.05712</v>
      </c>
      <c r="AD3873" s="4">
        <f>AC3873*(1-Z3873/100)</f>
        <v>0.05712</v>
      </c>
      <c r="AE3873" s="2" t="s">
        <v>66</v>
      </c>
      <c r="AF3873" s="2" t="s">
        <v>67</v>
      </c>
      <c r="AG3873" s="2"/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4644</v>
      </c>
      <c r="B3874" s="2" t="s">
        <v>4632</v>
      </c>
      <c r="C3874" s="2" t="s">
        <v>47</v>
      </c>
      <c r="D3874" s="2" t="s">
        <v>4633</v>
      </c>
      <c r="E3874" s="2" t="s">
        <v>412</v>
      </c>
      <c r="F3874" s="2" t="s">
        <v>228</v>
      </c>
      <c r="G3874" s="2" t="s">
        <v>117</v>
      </c>
      <c r="H3874" s="2" t="s">
        <v>52</v>
      </c>
      <c r="I3874" s="2" t="s">
        <v>161</v>
      </c>
      <c r="J3874" s="2" t="s">
        <v>180</v>
      </c>
      <c r="K3874" s="2" t="s">
        <v>180</v>
      </c>
      <c r="L3874" s="2" t="s">
        <v>181</v>
      </c>
      <c r="M3874" s="2" t="s">
        <v>82</v>
      </c>
      <c r="N3874" s="3">
        <v>4.76</v>
      </c>
      <c r="O3874" s="3" t="s">
        <v>182</v>
      </c>
      <c r="P3874" s="4">
        <f>IF(O3874="吨",N3874*1000,IF(O3874="万立方米",N3874*10000,""))</f>
        <v>47600.0</v>
      </c>
      <c r="Q3874" s="2" t="s">
        <v>183</v>
      </c>
      <c r="R3874" s="2" t="s">
        <v>184</v>
      </c>
      <c r="S3874" s="2" t="s">
        <v>195</v>
      </c>
      <c r="T3874" s="2" t="s">
        <v>75</v>
      </c>
      <c r="U3874" s="4">
        <f>0.002</f>
        <v>0.002</v>
      </c>
      <c r="V3874" s="2" t="s">
        <v>186</v>
      </c>
      <c r="W3874" s="2" t="s">
        <v>196</v>
      </c>
      <c r="X3874" s="2" t="s">
        <v>64</v>
      </c>
      <c r="Y3874" s="2" t="s">
        <v>65</v>
      </c>
      <c r="Z3874" s="2">
        <v>0</v>
      </c>
      <c r="AA3874" s="2"/>
      <c r="AB3874" s="2"/>
      <c r="AC3874" s="4">
        <f>P3874*U3874/1000000</f>
        <v>9.52e-05</v>
      </c>
      <c r="AD3874" s="4">
        <f>AC3874*(1-Z3874/100)</f>
        <v>9.52e-05</v>
      </c>
      <c r="AE3874" s="2" t="s">
        <v>66</v>
      </c>
      <c r="AF3874" s="2" t="s">
        <v>67</v>
      </c>
      <c r="AG3874" s="2"/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4645</v>
      </c>
      <c r="B3875" s="2" t="s">
        <v>4632</v>
      </c>
      <c r="C3875" s="2" t="s">
        <v>47</v>
      </c>
      <c r="D3875" s="2" t="s">
        <v>4633</v>
      </c>
      <c r="E3875" s="2" t="s">
        <v>412</v>
      </c>
      <c r="F3875" s="2" t="s">
        <v>228</v>
      </c>
      <c r="G3875" s="2" t="s">
        <v>117</v>
      </c>
      <c r="H3875" s="2" t="s">
        <v>52</v>
      </c>
      <c r="I3875" s="2" t="s">
        <v>161</v>
      </c>
      <c r="J3875" s="2" t="s">
        <v>180</v>
      </c>
      <c r="K3875" s="2" t="s">
        <v>180</v>
      </c>
      <c r="L3875" s="2" t="s">
        <v>181</v>
      </c>
      <c r="M3875" s="2" t="s">
        <v>86</v>
      </c>
      <c r="N3875" s="3">
        <v>4.76</v>
      </c>
      <c r="O3875" s="3" t="s">
        <v>182</v>
      </c>
      <c r="P3875" s="4">
        <f>IF(O3875="吨",N3875*1000,IF(O3875="万立方米",N3875*10000,""))</f>
        <v>47600.0</v>
      </c>
      <c r="Q3875" s="2" t="s">
        <v>183</v>
      </c>
      <c r="R3875" s="2" t="s">
        <v>184</v>
      </c>
      <c r="S3875" s="2" t="s">
        <v>198</v>
      </c>
      <c r="T3875" s="2" t="s">
        <v>75</v>
      </c>
      <c r="U3875" s="4">
        <f>0.01</f>
        <v>0.01</v>
      </c>
      <c r="V3875" s="2" t="s">
        <v>186</v>
      </c>
      <c r="W3875" s="2" t="s">
        <v>199</v>
      </c>
      <c r="X3875" s="2" t="s">
        <v>64</v>
      </c>
      <c r="Y3875" s="2" t="s">
        <v>65</v>
      </c>
      <c r="Z3875" s="2">
        <v>0</v>
      </c>
      <c r="AA3875" s="2"/>
      <c r="AB3875" s="2"/>
      <c r="AC3875" s="4">
        <f>P3875*U3875/1000000</f>
        <v>0.000476</v>
      </c>
      <c r="AD3875" s="4">
        <f>AC3876*(1-AA3875/100)+(AC3875-AC3876)*(1-AB3875/100)</f>
        <v>0.000476</v>
      </c>
      <c r="AE3875" s="2" t="s">
        <v>66</v>
      </c>
      <c r="AF3875" s="2" t="s">
        <v>67</v>
      </c>
      <c r="AG3875" s="2"/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4646</v>
      </c>
      <c r="B3876" s="2" t="s">
        <v>4632</v>
      </c>
      <c r="C3876" s="2" t="s">
        <v>47</v>
      </c>
      <c r="D3876" s="2" t="s">
        <v>4633</v>
      </c>
      <c r="E3876" s="2" t="s">
        <v>412</v>
      </c>
      <c r="F3876" s="2" t="s">
        <v>228</v>
      </c>
      <c r="G3876" s="2" t="s">
        <v>117</v>
      </c>
      <c r="H3876" s="2" t="s">
        <v>52</v>
      </c>
      <c r="I3876" s="2" t="s">
        <v>161</v>
      </c>
      <c r="J3876" s="2" t="s">
        <v>180</v>
      </c>
      <c r="K3876" s="2" t="s">
        <v>180</v>
      </c>
      <c r="L3876" s="2" t="s">
        <v>181</v>
      </c>
      <c r="M3876" s="2" t="s">
        <v>91</v>
      </c>
      <c r="N3876" s="3">
        <v>4.76</v>
      </c>
      <c r="O3876" s="3" t="s">
        <v>182</v>
      </c>
      <c r="P3876" s="4">
        <f>IF(O3876="吨",N3876*1000,IF(O3876="万立方米",N3876*10000,""))</f>
        <v>47600.0</v>
      </c>
      <c r="Q3876" s="2" t="s">
        <v>183</v>
      </c>
      <c r="R3876" s="2" t="s">
        <v>184</v>
      </c>
      <c r="S3876" s="2" t="s">
        <v>201</v>
      </c>
      <c r="T3876" s="2" t="s">
        <v>75</v>
      </c>
      <c r="U3876" s="4">
        <f>0.005</f>
        <v>0.005</v>
      </c>
      <c r="V3876" s="2" t="s">
        <v>186</v>
      </c>
      <c r="W3876" s="2" t="s">
        <v>202</v>
      </c>
      <c r="X3876" s="2" t="s">
        <v>64</v>
      </c>
      <c r="Y3876" s="2" t="s">
        <v>65</v>
      </c>
      <c r="Z3876" s="2">
        <v>0</v>
      </c>
      <c r="AA3876" s="2"/>
      <c r="AB3876" s="2"/>
      <c r="AC3876" s="4">
        <f>P3876*U3876/1000000</f>
        <v>0.000238</v>
      </c>
      <c r="AD3876" s="4">
        <f>AC3876*(1-Z3876/100)</f>
        <v>0.000238</v>
      </c>
      <c r="AE3876" s="2" t="s">
        <v>66</v>
      </c>
      <c r="AF3876" s="2" t="s">
        <v>67</v>
      </c>
      <c r="AG3876" s="2"/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4647</v>
      </c>
      <c r="B3877" s="2" t="s">
        <v>4632</v>
      </c>
      <c r="C3877" s="2" t="s">
        <v>47</v>
      </c>
      <c r="D3877" s="2" t="s">
        <v>4633</v>
      </c>
      <c r="E3877" s="2" t="s">
        <v>412</v>
      </c>
      <c r="F3877" s="2" t="s">
        <v>228</v>
      </c>
      <c r="G3877" s="2" t="s">
        <v>117</v>
      </c>
      <c r="H3877" s="2" t="s">
        <v>52</v>
      </c>
      <c r="I3877" s="2" t="s">
        <v>161</v>
      </c>
      <c r="J3877" s="2" t="s">
        <v>180</v>
      </c>
      <c r="K3877" s="2" t="s">
        <v>180</v>
      </c>
      <c r="L3877" s="2" t="s">
        <v>181</v>
      </c>
      <c r="M3877" s="2" t="s">
        <v>95</v>
      </c>
      <c r="N3877" s="3">
        <v>4.76</v>
      </c>
      <c r="O3877" s="3" t="s">
        <v>182</v>
      </c>
      <c r="P3877" s="4">
        <f>IF(O3877="吨",N3877*1000,IF(O3877="万立方米",N3877*10000,""))</f>
        <v>47600.0</v>
      </c>
      <c r="Q3877" s="2" t="s">
        <v>183</v>
      </c>
      <c r="R3877" s="2" t="s">
        <v>184</v>
      </c>
      <c r="S3877" s="2" t="s">
        <v>204</v>
      </c>
      <c r="T3877" s="2" t="s">
        <v>75</v>
      </c>
      <c r="U3877" s="4">
        <f>0.005</f>
        <v>0.005</v>
      </c>
      <c r="V3877" s="2" t="s">
        <v>186</v>
      </c>
      <c r="W3877" s="2" t="s">
        <v>205</v>
      </c>
      <c r="X3877" s="2" t="s">
        <v>64</v>
      </c>
      <c r="Y3877" s="2" t="s">
        <v>65</v>
      </c>
      <c r="Z3877" s="2">
        <v>0</v>
      </c>
      <c r="AA3877" s="2"/>
      <c r="AB3877" s="2"/>
      <c r="AC3877" s="4">
        <f>P3877*U3877/1000000</f>
        <v>0.000238</v>
      </c>
      <c r="AD3877" s="4">
        <f>AC3877*(1-Z3877/100)</f>
        <v>0.000238</v>
      </c>
      <c r="AE3877" s="2" t="s">
        <v>66</v>
      </c>
      <c r="AF3877" s="2" t="s">
        <v>67</v>
      </c>
      <c r="AG3877" s="2"/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4648</v>
      </c>
      <c r="B3878" s="2" t="s">
        <v>4632</v>
      </c>
      <c r="C3878" s="2" t="s">
        <v>47</v>
      </c>
      <c r="D3878" s="2" t="s">
        <v>4633</v>
      </c>
      <c r="E3878" s="2" t="s">
        <v>412</v>
      </c>
      <c r="F3878" s="2" t="s">
        <v>228</v>
      </c>
      <c r="G3878" s="2" t="s">
        <v>117</v>
      </c>
      <c r="H3878" s="2" t="s">
        <v>52</v>
      </c>
      <c r="I3878" s="2" t="s">
        <v>161</v>
      </c>
      <c r="J3878" s="2" t="s">
        <v>180</v>
      </c>
      <c r="K3878" s="2" t="s">
        <v>180</v>
      </c>
      <c r="L3878" s="2" t="s">
        <v>181</v>
      </c>
      <c r="M3878" s="2" t="s">
        <v>100</v>
      </c>
      <c r="N3878" s="3">
        <v>4.76</v>
      </c>
      <c r="O3878" s="3" t="s">
        <v>182</v>
      </c>
      <c r="P3878" s="4">
        <f>IF(O3878="吨",N3878*1000,IF(O3878="万立方米",N3878*10000,""))</f>
        <v>47600.0</v>
      </c>
      <c r="Q3878" s="2" t="s">
        <v>183</v>
      </c>
      <c r="R3878" s="2" t="s">
        <v>184</v>
      </c>
      <c r="S3878" s="2" t="s">
        <v>207</v>
      </c>
      <c r="T3878" s="2" t="s">
        <v>75</v>
      </c>
      <c r="U3878" s="4">
        <f>0.02</f>
        <v>0.02</v>
      </c>
      <c r="V3878" s="2" t="s">
        <v>186</v>
      </c>
      <c r="W3878" s="2" t="s">
        <v>208</v>
      </c>
      <c r="X3878" s="2" t="s">
        <v>64</v>
      </c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/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4649</v>
      </c>
      <c r="B3879" s="2" t="s">
        <v>4632</v>
      </c>
      <c r="C3879" s="2" t="s">
        <v>47</v>
      </c>
      <c r="D3879" s="2" t="s">
        <v>4633</v>
      </c>
      <c r="E3879" s="2" t="s">
        <v>412</v>
      </c>
      <c r="F3879" s="2" t="s">
        <v>228</v>
      </c>
      <c r="G3879" s="2" t="s">
        <v>117</v>
      </c>
      <c r="H3879" s="2" t="s">
        <v>52</v>
      </c>
      <c r="I3879" s="2"/>
      <c r="J3879" s="2"/>
      <c r="K3879" s="2"/>
      <c r="L3879" s="2"/>
      <c r="M3879" s="2" t="s">
        <v>104</v>
      </c>
      <c r="N3879" s="3"/>
      <c r="O3879" s="3"/>
      <c r="P3879" s="4">
        <v>0.0</v>
      </c>
      <c r="Q3879" s="2" t="s">
        <v>105</v>
      </c>
      <c r="R3879" s="2" t="s">
        <v>106</v>
      </c>
      <c r="S3879" s="2" t="s">
        <v>107</v>
      </c>
      <c r="T3879" s="2" t="s">
        <v>108</v>
      </c>
      <c r="U3879" s="4">
        <f>0.0</f>
        <v>0.0</v>
      </c>
      <c r="V3879" s="2" t="s">
        <v>109</v>
      </c>
      <c r="W3879" s="2" t="s">
        <v>110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134</v>
      </c>
      <c r="AH3879" s="2" t="s">
        <v>69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4650</v>
      </c>
      <c r="B3880" s="2" t="s">
        <v>4651</v>
      </c>
      <c r="C3880" s="2" t="s">
        <v>47</v>
      </c>
      <c r="D3880" s="2" t="s">
        <v>3744</v>
      </c>
      <c r="E3880" s="2" t="s">
        <v>744</v>
      </c>
      <c r="F3880" s="2" t="s">
        <v>228</v>
      </c>
      <c r="G3880" s="2" t="s">
        <v>572</v>
      </c>
      <c r="H3880" s="2" t="s">
        <v>52</v>
      </c>
      <c r="I3880" s="2" t="s">
        <v>53</v>
      </c>
      <c r="J3880" s="2" t="s">
        <v>230</v>
      </c>
      <c r="K3880" s="2" t="s">
        <v>55</v>
      </c>
      <c r="L3880" s="2" t="s">
        <v>51</v>
      </c>
      <c r="M3880" s="2" t="s">
        <v>56</v>
      </c>
      <c r="N3880" s="3">
        <v>59295.27</v>
      </c>
      <c r="O3880" s="3" t="s">
        <v>57</v>
      </c>
      <c r="P3880" s="4">
        <f>IF(O3880="吨",N3880*1000,IF(O3880="万立方米",N3880*10000,""))</f>
        <v>59295270.0</v>
      </c>
      <c r="Q3880" s="2" t="s">
        <v>58</v>
      </c>
      <c r="R3880" s="2" t="s">
        <v>59</v>
      </c>
      <c r="S3880" s="2" t="s">
        <v>60</v>
      </c>
      <c r="T3880" s="2" t="s">
        <v>61</v>
      </c>
      <c r="U3880" s="4">
        <f>0.06</f>
        <v>0.06</v>
      </c>
      <c r="V3880" s="2" t="s">
        <v>62</v>
      </c>
      <c r="W3880" s="2" t="s">
        <v>63</v>
      </c>
      <c r="X3880" s="2" t="s">
        <v>64</v>
      </c>
      <c r="Y3880" s="2" t="s">
        <v>65</v>
      </c>
      <c r="Z3880" s="2">
        <v>0</v>
      </c>
      <c r="AA3880" s="2"/>
      <c r="AB3880" s="2"/>
      <c r="AC3880" s="4">
        <f>P3880*U3880/1000000</f>
        <v>3.5577161999999998</v>
      </c>
      <c r="AD3880" s="4">
        <f>AC3880*(1-Z3880/100)</f>
        <v>3.5577161999999998</v>
      </c>
      <c r="AE3880" s="2" t="s">
        <v>66</v>
      </c>
      <c r="AF3880" s="2" t="s">
        <v>67</v>
      </c>
      <c r="AG3880" s="2"/>
      <c r="AH3880" s="2" t="s">
        <v>69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4652</v>
      </c>
      <c r="B3881" s="2" t="s">
        <v>4651</v>
      </c>
      <c r="C3881" s="2" t="s">
        <v>47</v>
      </c>
      <c r="D3881" s="2" t="s">
        <v>3744</v>
      </c>
      <c r="E3881" s="2" t="s">
        <v>744</v>
      </c>
      <c r="F3881" s="2" t="s">
        <v>228</v>
      </c>
      <c r="G3881" s="2" t="s">
        <v>572</v>
      </c>
      <c r="H3881" s="2" t="s">
        <v>52</v>
      </c>
      <c r="I3881" s="2" t="s">
        <v>53</v>
      </c>
      <c r="J3881" s="2" t="s">
        <v>230</v>
      </c>
      <c r="K3881" s="2" t="s">
        <v>55</v>
      </c>
      <c r="L3881" s="2" t="s">
        <v>51</v>
      </c>
      <c r="M3881" s="2" t="s">
        <v>73</v>
      </c>
      <c r="N3881" s="3">
        <v>59295.27</v>
      </c>
      <c r="O3881" s="3" t="s">
        <v>57</v>
      </c>
      <c r="P3881" s="4">
        <f>IF(O3881="吨",N3881*1000,IF(O3881="万立方米",N3881*10000,""))</f>
        <v>59295270.0</v>
      </c>
      <c r="Q3881" s="2" t="s">
        <v>58</v>
      </c>
      <c r="R3881" s="2" t="s">
        <v>59</v>
      </c>
      <c r="S3881" s="2" t="s">
        <v>74</v>
      </c>
      <c r="T3881" s="2" t="s">
        <v>75</v>
      </c>
      <c r="U3881" s="4">
        <f>1.5</f>
        <v>1.5</v>
      </c>
      <c r="V3881" s="2" t="s">
        <v>62</v>
      </c>
      <c r="W3881" s="2" t="s">
        <v>76</v>
      </c>
      <c r="X3881" s="2" t="s">
        <v>64</v>
      </c>
      <c r="Y3881" s="2" t="s">
        <v>65</v>
      </c>
      <c r="Z3881" s="2">
        <v>0</v>
      </c>
      <c r="AA3881" s="2"/>
      <c r="AB3881" s="2"/>
      <c r="AC3881" s="4">
        <f>P3881*U3881/1000000</f>
        <v>88.942905</v>
      </c>
      <c r="AD3881" s="4">
        <f>AC3881*(1-Z3881/100)</f>
        <v>88.942905</v>
      </c>
      <c r="AE3881" s="2" t="s">
        <v>66</v>
      </c>
      <c r="AF3881" s="2" t="s">
        <v>67</v>
      </c>
      <c r="AG3881" s="2"/>
      <c r="AH3881" s="2" t="s">
        <v>69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4653</v>
      </c>
      <c r="B3882" s="2" t="s">
        <v>4651</v>
      </c>
      <c r="C3882" s="2" t="s">
        <v>47</v>
      </c>
      <c r="D3882" s="2" t="s">
        <v>3744</v>
      </c>
      <c r="E3882" s="2" t="s">
        <v>744</v>
      </c>
      <c r="F3882" s="2" t="s">
        <v>228</v>
      </c>
      <c r="G3882" s="2" t="s">
        <v>572</v>
      </c>
      <c r="H3882" s="2" t="s">
        <v>52</v>
      </c>
      <c r="I3882" s="2" t="s">
        <v>53</v>
      </c>
      <c r="J3882" s="2" t="s">
        <v>230</v>
      </c>
      <c r="K3882" s="2" t="s">
        <v>55</v>
      </c>
      <c r="L3882" s="2" t="s">
        <v>51</v>
      </c>
      <c r="M3882" s="2" t="s">
        <v>78</v>
      </c>
      <c r="N3882" s="3">
        <v>59295.27</v>
      </c>
      <c r="O3882" s="3" t="s">
        <v>57</v>
      </c>
      <c r="P3882" s="4">
        <f>IF(O3882="吨",N3882*1000,IF(O3882="万立方米",N3882*10000,""))</f>
        <v>59295270.0</v>
      </c>
      <c r="Q3882" s="2" t="s">
        <v>58</v>
      </c>
      <c r="R3882" s="2" t="s">
        <v>59</v>
      </c>
      <c r="S3882" s="2" t="s">
        <v>79</v>
      </c>
      <c r="T3882" s="2" t="s">
        <v>75</v>
      </c>
      <c r="U3882" s="4">
        <f>6.0</f>
        <v>6.0</v>
      </c>
      <c r="V3882" s="2" t="s">
        <v>62</v>
      </c>
      <c r="W3882" s="2" t="s">
        <v>80</v>
      </c>
      <c r="X3882" s="2" t="s">
        <v>64</v>
      </c>
      <c r="Y3882" s="2" t="s">
        <v>65</v>
      </c>
      <c r="Z3882" s="2">
        <v>0</v>
      </c>
      <c r="AA3882" s="2"/>
      <c r="AB3882" s="2"/>
      <c r="AC3882" s="4">
        <f>P3882*U3882/1000000</f>
        <v>355.77162</v>
      </c>
      <c r="AD3882" s="4">
        <f>AC3882*(1-Z3882/100)</f>
        <v>355.77162</v>
      </c>
      <c r="AE3882" s="2" t="s">
        <v>66</v>
      </c>
      <c r="AF3882" s="2" t="s">
        <v>67</v>
      </c>
      <c r="AG3882" s="2"/>
      <c r="AH3882" s="2" t="s">
        <v>69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4654</v>
      </c>
      <c r="B3883" s="2" t="s">
        <v>4651</v>
      </c>
      <c r="C3883" s="2" t="s">
        <v>47</v>
      </c>
      <c r="D3883" s="2" t="s">
        <v>3744</v>
      </c>
      <c r="E3883" s="2" t="s">
        <v>744</v>
      </c>
      <c r="F3883" s="2" t="s">
        <v>228</v>
      </c>
      <c r="G3883" s="2" t="s">
        <v>572</v>
      </c>
      <c r="H3883" s="2" t="s">
        <v>52</v>
      </c>
      <c r="I3883" s="2" t="s">
        <v>53</v>
      </c>
      <c r="J3883" s="2" t="s">
        <v>230</v>
      </c>
      <c r="K3883" s="2" t="s">
        <v>55</v>
      </c>
      <c r="L3883" s="2" t="s">
        <v>51</v>
      </c>
      <c r="M3883" s="2" t="s">
        <v>82</v>
      </c>
      <c r="N3883" s="3">
        <v>59295.27</v>
      </c>
      <c r="O3883" s="3" t="s">
        <v>57</v>
      </c>
      <c r="P3883" s="4">
        <f>IF(O3883="吨",N3883*1000,IF(O3883="万立方米",N3883*10000,""))</f>
        <v>59295270.0</v>
      </c>
      <c r="Q3883" s="2" t="s">
        <v>58</v>
      </c>
      <c r="R3883" s="2" t="s">
        <v>59</v>
      </c>
      <c r="S3883" s="2" t="s">
        <v>83</v>
      </c>
      <c r="T3883" s="2" t="s">
        <v>61</v>
      </c>
      <c r="U3883" s="4">
        <f>0.35</f>
        <v>0.35</v>
      </c>
      <c r="V3883" s="2" t="s">
        <v>62</v>
      </c>
      <c r="W3883" s="2" t="s">
        <v>84</v>
      </c>
      <c r="X3883" s="2" t="s">
        <v>64</v>
      </c>
      <c r="Y3883" s="2" t="s">
        <v>65</v>
      </c>
      <c r="Z3883" s="2">
        <v>0</v>
      </c>
      <c r="AA3883" s="2"/>
      <c r="AB3883" s="2"/>
      <c r="AC3883" s="4">
        <f>P3883*U3883/1000000</f>
        <v>20.7533445</v>
      </c>
      <c r="AD3883" s="4">
        <f>AC3883*(1-Z3883/100)</f>
        <v>20.7533445</v>
      </c>
      <c r="AE3883" s="2" t="s">
        <v>66</v>
      </c>
      <c r="AF3883" s="2" t="s">
        <v>67</v>
      </c>
      <c r="AG3883" s="2"/>
      <c r="AH3883" s="2" t="s">
        <v>69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4655</v>
      </c>
      <c r="B3884" s="2" t="s">
        <v>4651</v>
      </c>
      <c r="C3884" s="2" t="s">
        <v>47</v>
      </c>
      <c r="D3884" s="2" t="s">
        <v>3744</v>
      </c>
      <c r="E3884" s="2" t="s">
        <v>744</v>
      </c>
      <c r="F3884" s="2" t="s">
        <v>228</v>
      </c>
      <c r="G3884" s="2" t="s">
        <v>572</v>
      </c>
      <c r="H3884" s="2" t="s">
        <v>52</v>
      </c>
      <c r="I3884" s="2" t="s">
        <v>53</v>
      </c>
      <c r="J3884" s="2" t="s">
        <v>230</v>
      </c>
      <c r="K3884" s="2" t="s">
        <v>55</v>
      </c>
      <c r="L3884" s="2" t="s">
        <v>51</v>
      </c>
      <c r="M3884" s="2" t="s">
        <v>86</v>
      </c>
      <c r="N3884" s="3">
        <v>59295.27</v>
      </c>
      <c r="O3884" s="3" t="s">
        <v>57</v>
      </c>
      <c r="P3884" s="4">
        <f>IF(O3884="吨",N3884*1000,IF(O3884="万立方米",N3884*10000,""))</f>
        <v>59295270.0</v>
      </c>
      <c r="Q3884" s="2" t="s">
        <v>58</v>
      </c>
      <c r="R3884" s="2" t="s">
        <v>59</v>
      </c>
      <c r="S3884" s="2" t="s">
        <v>87</v>
      </c>
      <c r="T3884" s="2" t="s">
        <v>88</v>
      </c>
      <c r="U3884" s="4">
        <f>0.75</f>
        <v>0.75</v>
      </c>
      <c r="V3884" s="2" t="s">
        <v>62</v>
      </c>
      <c r="W3884" s="2" t="s">
        <v>89</v>
      </c>
      <c r="X3884" s="2" t="s">
        <v>64</v>
      </c>
      <c r="Y3884" s="2" t="s">
        <v>65</v>
      </c>
      <c r="Z3884" s="2">
        <v>0</v>
      </c>
      <c r="AA3884" s="2"/>
      <c r="AB3884" s="2"/>
      <c r="AC3884" s="4">
        <f>P3884*U3884/1000000</f>
        <v>44.4714525</v>
      </c>
      <c r="AD3884" s="4">
        <f>AC3885*(1-AA3884/100)+(AC3884-AC3885)*(1-AB3884/100)</f>
        <v>44.4714525</v>
      </c>
      <c r="AE3884" s="2" t="s">
        <v>66</v>
      </c>
      <c r="AF3884" s="2" t="s">
        <v>67</v>
      </c>
      <c r="AG3884" s="2"/>
      <c r="AH3884" s="2" t="s">
        <v>69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4656</v>
      </c>
      <c r="B3885" s="2" t="s">
        <v>4651</v>
      </c>
      <c r="C3885" s="2" t="s">
        <v>47</v>
      </c>
      <c r="D3885" s="2" t="s">
        <v>3744</v>
      </c>
      <c r="E3885" s="2" t="s">
        <v>744</v>
      </c>
      <c r="F3885" s="2" t="s">
        <v>228</v>
      </c>
      <c r="G3885" s="2" t="s">
        <v>572</v>
      </c>
      <c r="H3885" s="2" t="s">
        <v>52</v>
      </c>
      <c r="I3885" s="2" t="s">
        <v>53</v>
      </c>
      <c r="J3885" s="2" t="s">
        <v>230</v>
      </c>
      <c r="K3885" s="2" t="s">
        <v>55</v>
      </c>
      <c r="L3885" s="2" t="s">
        <v>51</v>
      </c>
      <c r="M3885" s="2" t="s">
        <v>91</v>
      </c>
      <c r="N3885" s="3">
        <v>59295.27</v>
      </c>
      <c r="O3885" s="3" t="s">
        <v>57</v>
      </c>
      <c r="P3885" s="4">
        <f>IF(O3885="吨",N3885*1000,IF(O3885="万立方米",N3885*10000,""))</f>
        <v>59295270.0</v>
      </c>
      <c r="Q3885" s="2" t="s">
        <v>58</v>
      </c>
      <c r="R3885" s="2" t="s">
        <v>59</v>
      </c>
      <c r="S3885" s="2" t="s">
        <v>92</v>
      </c>
      <c r="T3885" s="2" t="s">
        <v>88</v>
      </c>
      <c r="U3885" s="4">
        <f>0.75</f>
        <v>0.75</v>
      </c>
      <c r="V3885" s="2" t="s">
        <v>62</v>
      </c>
      <c r="W3885" s="2" t="s">
        <v>93</v>
      </c>
      <c r="X3885" s="2" t="s">
        <v>64</v>
      </c>
      <c r="Y3885" s="2" t="s">
        <v>65</v>
      </c>
      <c r="Z3885" s="2">
        <v>0</v>
      </c>
      <c r="AA3885" s="2"/>
      <c r="AB3885" s="2"/>
      <c r="AC3885" s="4">
        <f>P3885*U3885/1000000</f>
        <v>44.4714525</v>
      </c>
      <c r="AD3885" s="4">
        <f>AC3885*(1-Z3885/100)</f>
        <v>44.4714525</v>
      </c>
      <c r="AE3885" s="2" t="s">
        <v>66</v>
      </c>
      <c r="AF3885" s="2" t="s">
        <v>67</v>
      </c>
      <c r="AG3885" s="2"/>
      <c r="AH3885" s="2" t="s">
        <v>69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4657</v>
      </c>
      <c r="B3886" s="2" t="s">
        <v>4651</v>
      </c>
      <c r="C3886" s="2" t="s">
        <v>47</v>
      </c>
      <c r="D3886" s="2" t="s">
        <v>3744</v>
      </c>
      <c r="E3886" s="2" t="s">
        <v>744</v>
      </c>
      <c r="F3886" s="2" t="s">
        <v>228</v>
      </c>
      <c r="G3886" s="2" t="s">
        <v>572</v>
      </c>
      <c r="H3886" s="2" t="s">
        <v>52</v>
      </c>
      <c r="I3886" s="2" t="s">
        <v>53</v>
      </c>
      <c r="J3886" s="2" t="s">
        <v>230</v>
      </c>
      <c r="K3886" s="2" t="s">
        <v>55</v>
      </c>
      <c r="L3886" s="2" t="s">
        <v>51</v>
      </c>
      <c r="M3886" s="2" t="s">
        <v>95</v>
      </c>
      <c r="N3886" s="3">
        <v>59295.27</v>
      </c>
      <c r="O3886" s="3" t="s">
        <v>57</v>
      </c>
      <c r="P3886" s="4">
        <f>IF(O3886="吨",N3886*1000,IF(O3886="万立方米",N3886*10000,""))</f>
        <v>59295270.0</v>
      </c>
      <c r="Q3886" s="2" t="s">
        <v>58</v>
      </c>
      <c r="R3886" s="2" t="s">
        <v>59</v>
      </c>
      <c r="S3886" s="2" t="s">
        <v>96</v>
      </c>
      <c r="T3886" s="2" t="s">
        <v>97</v>
      </c>
      <c r="U3886" s="4">
        <f>1.7</f>
        <v>1.7</v>
      </c>
      <c r="V3886" s="2" t="s">
        <v>62</v>
      </c>
      <c r="W3886" s="2" t="s">
        <v>98</v>
      </c>
      <c r="X3886" s="2" t="s">
        <v>64</v>
      </c>
      <c r="Y3886" s="2" t="s">
        <v>65</v>
      </c>
      <c r="Z3886" s="2">
        <v>0</v>
      </c>
      <c r="AA3886" s="2"/>
      <c r="AB3886" s="2"/>
      <c r="AC3886" s="4">
        <f>P3886*U3886/1000000</f>
        <v>100.801959</v>
      </c>
      <c r="AD3886" s="4">
        <f>AC3886*(1-Z3886/100)</f>
        <v>100.801959</v>
      </c>
      <c r="AE3886" s="2" t="s">
        <v>66</v>
      </c>
      <c r="AF3886" s="2" t="s">
        <v>67</v>
      </c>
      <c r="AG3886" s="2"/>
      <c r="AH3886" s="2" t="s">
        <v>69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4658</v>
      </c>
      <c r="B3887" s="2" t="s">
        <v>4651</v>
      </c>
      <c r="C3887" s="2" t="s">
        <v>47</v>
      </c>
      <c r="D3887" s="2" t="s">
        <v>3744</v>
      </c>
      <c r="E3887" s="2" t="s">
        <v>744</v>
      </c>
      <c r="F3887" s="2" t="s">
        <v>228</v>
      </c>
      <c r="G3887" s="2" t="s">
        <v>572</v>
      </c>
      <c r="H3887" s="2" t="s">
        <v>52</v>
      </c>
      <c r="I3887" s="2" t="s">
        <v>53</v>
      </c>
      <c r="J3887" s="2" t="s">
        <v>230</v>
      </c>
      <c r="K3887" s="2" t="s">
        <v>55</v>
      </c>
      <c r="L3887" s="2" t="s">
        <v>51</v>
      </c>
      <c r="M3887" s="2" t="s">
        <v>100</v>
      </c>
      <c r="N3887" s="3">
        <v>59295.27</v>
      </c>
      <c r="O3887" s="3" t="s">
        <v>57</v>
      </c>
      <c r="P3887" s="4">
        <f>IF(O3887="吨",N3887*1000,IF(O3887="万立方米",N3887*10000,""))</f>
        <v>59295270.0</v>
      </c>
      <c r="Q3887" s="2" t="s">
        <v>58</v>
      </c>
      <c r="R3887" s="2" t="s">
        <v>59</v>
      </c>
      <c r="S3887" s="2" t="s">
        <v>101</v>
      </c>
      <c r="T3887" s="2" t="s">
        <v>75</v>
      </c>
      <c r="U3887" s="4">
        <f>0.12</f>
        <v>0.12</v>
      </c>
      <c r="V3887" s="2" t="s">
        <v>62</v>
      </c>
      <c r="W3887" s="2" t="s">
        <v>102</v>
      </c>
      <c r="X3887" s="2" t="s">
        <v>64</v>
      </c>
      <c r="Y3887" s="2" t="s">
        <v>65</v>
      </c>
      <c r="Z3887" s="2">
        <v>0</v>
      </c>
      <c r="AA3887" s="2"/>
      <c r="AB3887" s="2"/>
      <c r="AC3887" s="4">
        <f>P3887*U3887/1000000</f>
        <v>7.1154323999999995</v>
      </c>
      <c r="AD3887" s="4">
        <f>AC3887*(1-Z3887/100)</f>
        <v>7.1154323999999995</v>
      </c>
      <c r="AE3887" s="2" t="s">
        <v>66</v>
      </c>
      <c r="AF3887" s="2" t="s">
        <v>67</v>
      </c>
      <c r="AG3887" s="2"/>
      <c r="AH3887" s="2" t="s">
        <v>69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4659</v>
      </c>
      <c r="B3888" s="2" t="s">
        <v>4651</v>
      </c>
      <c r="C3888" s="2" t="s">
        <v>47</v>
      </c>
      <c r="D3888" s="2" t="s">
        <v>3744</v>
      </c>
      <c r="E3888" s="2" t="s">
        <v>744</v>
      </c>
      <c r="F3888" s="2" t="s">
        <v>228</v>
      </c>
      <c r="G3888" s="2" t="s">
        <v>572</v>
      </c>
      <c r="H3888" s="2" t="s">
        <v>52</v>
      </c>
      <c r="I3888" s="2" t="s">
        <v>161</v>
      </c>
      <c r="J3888" s="2" t="s">
        <v>279</v>
      </c>
      <c r="K3888" s="2" t="s">
        <v>55</v>
      </c>
      <c r="L3888" s="2" t="s">
        <v>51</v>
      </c>
      <c r="M3888" s="2" t="s">
        <v>56</v>
      </c>
      <c r="N3888" s="3">
        <v>52.455</v>
      </c>
      <c r="O3888" s="3" t="s">
        <v>57</v>
      </c>
      <c r="P3888" s="4">
        <f>IF(O3888="吨",N3888*1000,IF(O3888="万立方米",N3888*10000,""))</f>
        <v>52455.0</v>
      </c>
      <c r="Q3888" s="2" t="s">
        <v>58</v>
      </c>
      <c r="R3888" s="2" t="s">
        <v>59</v>
      </c>
      <c r="S3888" s="2" t="s">
        <v>60</v>
      </c>
      <c r="T3888" s="2" t="s">
        <v>61</v>
      </c>
      <c r="U3888" s="4">
        <f>0.06</f>
        <v>0.06</v>
      </c>
      <c r="V3888" s="2" t="s">
        <v>62</v>
      </c>
      <c r="W3888" s="2" t="s">
        <v>63</v>
      </c>
      <c r="X3888" s="2" t="s">
        <v>64</v>
      </c>
      <c r="Y3888" s="2" t="s">
        <v>65</v>
      </c>
      <c r="Z3888" s="2">
        <v>0</v>
      </c>
      <c r="AA3888" s="2"/>
      <c r="AB3888" s="2"/>
      <c r="AC3888" s="4">
        <f>P3888*U3888/1000000</f>
        <v>0.0031472999999999996</v>
      </c>
      <c r="AD3888" s="4">
        <f>AC3888*(1-Z3888/100)</f>
        <v>0.0031472999999999996</v>
      </c>
      <c r="AE3888" s="2" t="s">
        <v>66</v>
      </c>
      <c r="AF3888" s="2" t="s">
        <v>67</v>
      </c>
      <c r="AG3888" s="2"/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4660</v>
      </c>
      <c r="B3889" s="2" t="s">
        <v>4651</v>
      </c>
      <c r="C3889" s="2" t="s">
        <v>47</v>
      </c>
      <c r="D3889" s="2" t="s">
        <v>3744</v>
      </c>
      <c r="E3889" s="2" t="s">
        <v>744</v>
      </c>
      <c r="F3889" s="2" t="s">
        <v>228</v>
      </c>
      <c r="G3889" s="2" t="s">
        <v>572</v>
      </c>
      <c r="H3889" s="2" t="s">
        <v>52</v>
      </c>
      <c r="I3889" s="2" t="s">
        <v>161</v>
      </c>
      <c r="J3889" s="2" t="s">
        <v>279</v>
      </c>
      <c r="K3889" s="2" t="s">
        <v>55</v>
      </c>
      <c r="L3889" s="2" t="s">
        <v>51</v>
      </c>
      <c r="M3889" s="2" t="s">
        <v>73</v>
      </c>
      <c r="N3889" s="3">
        <v>52.455</v>
      </c>
      <c r="O3889" s="3" t="s">
        <v>57</v>
      </c>
      <c r="P3889" s="4">
        <f>IF(O3889="吨",N3889*1000,IF(O3889="万立方米",N3889*10000,""))</f>
        <v>52455.0</v>
      </c>
      <c r="Q3889" s="2" t="s">
        <v>58</v>
      </c>
      <c r="R3889" s="2" t="s">
        <v>59</v>
      </c>
      <c r="S3889" s="2" t="s">
        <v>74</v>
      </c>
      <c r="T3889" s="2" t="s">
        <v>75</v>
      </c>
      <c r="U3889" s="4">
        <f>1.5</f>
        <v>1.5</v>
      </c>
      <c r="V3889" s="2" t="s">
        <v>62</v>
      </c>
      <c r="W3889" s="2" t="s">
        <v>76</v>
      </c>
      <c r="X3889" s="2" t="s">
        <v>64</v>
      </c>
      <c r="Y3889" s="2" t="s">
        <v>65</v>
      </c>
      <c r="Z3889" s="2">
        <v>0</v>
      </c>
      <c r="AA3889" s="2"/>
      <c r="AB3889" s="2"/>
      <c r="AC3889" s="4">
        <f>P3889*U3889/1000000</f>
        <v>0.0786825</v>
      </c>
      <c r="AD3889" s="4">
        <f>AC3889*(1-Z3889/100)</f>
        <v>0.0786825</v>
      </c>
      <c r="AE3889" s="2" t="s">
        <v>66</v>
      </c>
      <c r="AF3889" s="2" t="s">
        <v>67</v>
      </c>
      <c r="AG3889" s="2"/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4661</v>
      </c>
      <c r="B3890" s="2" t="s">
        <v>4651</v>
      </c>
      <c r="C3890" s="2" t="s">
        <v>47</v>
      </c>
      <c r="D3890" s="2" t="s">
        <v>3744</v>
      </c>
      <c r="E3890" s="2" t="s">
        <v>744</v>
      </c>
      <c r="F3890" s="2" t="s">
        <v>228</v>
      </c>
      <c r="G3890" s="2" t="s">
        <v>572</v>
      </c>
      <c r="H3890" s="2" t="s">
        <v>52</v>
      </c>
      <c r="I3890" s="2" t="s">
        <v>161</v>
      </c>
      <c r="J3890" s="2" t="s">
        <v>279</v>
      </c>
      <c r="K3890" s="2" t="s">
        <v>55</v>
      </c>
      <c r="L3890" s="2" t="s">
        <v>51</v>
      </c>
      <c r="M3890" s="2" t="s">
        <v>78</v>
      </c>
      <c r="N3890" s="3">
        <v>52.455</v>
      </c>
      <c r="O3890" s="3" t="s">
        <v>57</v>
      </c>
      <c r="P3890" s="4">
        <f>IF(O3890="吨",N3890*1000,IF(O3890="万立方米",N3890*10000,""))</f>
        <v>52455.0</v>
      </c>
      <c r="Q3890" s="2" t="s">
        <v>58</v>
      </c>
      <c r="R3890" s="2" t="s">
        <v>59</v>
      </c>
      <c r="S3890" s="2" t="s">
        <v>79</v>
      </c>
      <c r="T3890" s="2" t="s">
        <v>75</v>
      </c>
      <c r="U3890" s="4">
        <f>6.0</f>
        <v>6.0</v>
      </c>
      <c r="V3890" s="2" t="s">
        <v>62</v>
      </c>
      <c r="W3890" s="2" t="s">
        <v>80</v>
      </c>
      <c r="X3890" s="2" t="s">
        <v>64</v>
      </c>
      <c r="Y3890" s="2" t="s">
        <v>65</v>
      </c>
      <c r="Z3890" s="2">
        <v>0</v>
      </c>
      <c r="AA3890" s="2"/>
      <c r="AB3890" s="2"/>
      <c r="AC3890" s="4">
        <f>P3890*U3890/1000000</f>
        <v>0.31473</v>
      </c>
      <c r="AD3890" s="4">
        <f>AC3890*(1-Z3890/100)</f>
        <v>0.31473</v>
      </c>
      <c r="AE3890" s="2" t="s">
        <v>66</v>
      </c>
      <c r="AF3890" s="2" t="s">
        <v>67</v>
      </c>
      <c r="AG3890" s="2"/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4662</v>
      </c>
      <c r="B3891" s="2" t="s">
        <v>4651</v>
      </c>
      <c r="C3891" s="2" t="s">
        <v>47</v>
      </c>
      <c r="D3891" s="2" t="s">
        <v>3744</v>
      </c>
      <c r="E3891" s="2" t="s">
        <v>744</v>
      </c>
      <c r="F3891" s="2" t="s">
        <v>228</v>
      </c>
      <c r="G3891" s="2" t="s">
        <v>572</v>
      </c>
      <c r="H3891" s="2" t="s">
        <v>52</v>
      </c>
      <c r="I3891" s="2" t="s">
        <v>161</v>
      </c>
      <c r="J3891" s="2" t="s">
        <v>279</v>
      </c>
      <c r="K3891" s="2" t="s">
        <v>55</v>
      </c>
      <c r="L3891" s="2" t="s">
        <v>51</v>
      </c>
      <c r="M3891" s="2" t="s">
        <v>82</v>
      </c>
      <c r="N3891" s="3">
        <v>52.455</v>
      </c>
      <c r="O3891" s="3" t="s">
        <v>57</v>
      </c>
      <c r="P3891" s="4">
        <f>IF(O3891="吨",N3891*1000,IF(O3891="万立方米",N3891*10000,""))</f>
        <v>52455.0</v>
      </c>
      <c r="Q3891" s="2" t="s">
        <v>58</v>
      </c>
      <c r="R3891" s="2" t="s">
        <v>59</v>
      </c>
      <c r="S3891" s="2" t="s">
        <v>83</v>
      </c>
      <c r="T3891" s="2" t="s">
        <v>61</v>
      </c>
      <c r="U3891" s="4">
        <f>0.35</f>
        <v>0.35</v>
      </c>
      <c r="V3891" s="2" t="s">
        <v>62</v>
      </c>
      <c r="W3891" s="2" t="s">
        <v>84</v>
      </c>
      <c r="X3891" s="2" t="s">
        <v>64</v>
      </c>
      <c r="Y3891" s="2" t="s">
        <v>65</v>
      </c>
      <c r="Z3891" s="2">
        <v>0</v>
      </c>
      <c r="AA3891" s="2"/>
      <c r="AB3891" s="2"/>
      <c r="AC3891" s="4">
        <f>P3891*U3891/1000000</f>
        <v>0.01835925</v>
      </c>
      <c r="AD3891" s="4">
        <f>AC3891*(1-Z3891/100)</f>
        <v>0.01835925</v>
      </c>
      <c r="AE3891" s="2" t="s">
        <v>66</v>
      </c>
      <c r="AF3891" s="2" t="s">
        <v>67</v>
      </c>
      <c r="AG3891" s="2"/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4663</v>
      </c>
      <c r="B3892" s="2" t="s">
        <v>4651</v>
      </c>
      <c r="C3892" s="2" t="s">
        <v>47</v>
      </c>
      <c r="D3892" s="2" t="s">
        <v>3744</v>
      </c>
      <c r="E3892" s="2" t="s">
        <v>744</v>
      </c>
      <c r="F3892" s="2" t="s">
        <v>228</v>
      </c>
      <c r="G3892" s="2" t="s">
        <v>572</v>
      </c>
      <c r="H3892" s="2" t="s">
        <v>52</v>
      </c>
      <c r="I3892" s="2" t="s">
        <v>161</v>
      </c>
      <c r="J3892" s="2" t="s">
        <v>279</v>
      </c>
      <c r="K3892" s="2" t="s">
        <v>55</v>
      </c>
      <c r="L3892" s="2" t="s">
        <v>51</v>
      </c>
      <c r="M3892" s="2" t="s">
        <v>86</v>
      </c>
      <c r="N3892" s="3">
        <v>52.455</v>
      </c>
      <c r="O3892" s="3" t="s">
        <v>57</v>
      </c>
      <c r="P3892" s="4">
        <f>IF(O3892="吨",N3892*1000,IF(O3892="万立方米",N3892*10000,""))</f>
        <v>52455.0</v>
      </c>
      <c r="Q3892" s="2" t="s">
        <v>58</v>
      </c>
      <c r="R3892" s="2" t="s">
        <v>59</v>
      </c>
      <c r="S3892" s="2" t="s">
        <v>87</v>
      </c>
      <c r="T3892" s="2" t="s">
        <v>88</v>
      </c>
      <c r="U3892" s="4">
        <f>0.75</f>
        <v>0.75</v>
      </c>
      <c r="V3892" s="2" t="s">
        <v>62</v>
      </c>
      <c r="W3892" s="2" t="s">
        <v>89</v>
      </c>
      <c r="X3892" s="2" t="s">
        <v>64</v>
      </c>
      <c r="Y3892" s="2" t="s">
        <v>65</v>
      </c>
      <c r="Z3892" s="2">
        <v>0</v>
      </c>
      <c r="AA3892" s="2"/>
      <c r="AB3892" s="2"/>
      <c r="AC3892" s="4">
        <f>P3892*U3892/1000000</f>
        <v>0.03934125</v>
      </c>
      <c r="AD3892" s="4">
        <f>AC3893*(1-AA3892/100)+(AC3892-AC3893)*(1-AB3892/100)</f>
        <v>0.03934125</v>
      </c>
      <c r="AE3892" s="2" t="s">
        <v>66</v>
      </c>
      <c r="AF3892" s="2" t="s">
        <v>67</v>
      </c>
      <c r="AG3892" s="2"/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4664</v>
      </c>
      <c r="B3893" s="2" t="s">
        <v>4651</v>
      </c>
      <c r="C3893" s="2" t="s">
        <v>47</v>
      </c>
      <c r="D3893" s="2" t="s">
        <v>3744</v>
      </c>
      <c r="E3893" s="2" t="s">
        <v>744</v>
      </c>
      <c r="F3893" s="2" t="s">
        <v>228</v>
      </c>
      <c r="G3893" s="2" t="s">
        <v>572</v>
      </c>
      <c r="H3893" s="2" t="s">
        <v>52</v>
      </c>
      <c r="I3893" s="2" t="s">
        <v>161</v>
      </c>
      <c r="J3893" s="2" t="s">
        <v>279</v>
      </c>
      <c r="K3893" s="2" t="s">
        <v>55</v>
      </c>
      <c r="L3893" s="2" t="s">
        <v>51</v>
      </c>
      <c r="M3893" s="2" t="s">
        <v>91</v>
      </c>
      <c r="N3893" s="3">
        <v>52.455</v>
      </c>
      <c r="O3893" s="3" t="s">
        <v>57</v>
      </c>
      <c r="P3893" s="4">
        <f>IF(O3893="吨",N3893*1000,IF(O3893="万立方米",N3893*10000,""))</f>
        <v>52455.0</v>
      </c>
      <c r="Q3893" s="2" t="s">
        <v>58</v>
      </c>
      <c r="R3893" s="2" t="s">
        <v>59</v>
      </c>
      <c r="S3893" s="2" t="s">
        <v>92</v>
      </c>
      <c r="T3893" s="2" t="s">
        <v>88</v>
      </c>
      <c r="U3893" s="4">
        <f>0.75</f>
        <v>0.75</v>
      </c>
      <c r="V3893" s="2" t="s">
        <v>62</v>
      </c>
      <c r="W3893" s="2" t="s">
        <v>93</v>
      </c>
      <c r="X3893" s="2" t="s">
        <v>64</v>
      </c>
      <c r="Y3893" s="2" t="s">
        <v>65</v>
      </c>
      <c r="Z3893" s="2">
        <v>0</v>
      </c>
      <c r="AA3893" s="2"/>
      <c r="AB3893" s="2"/>
      <c r="AC3893" s="4">
        <f>P3893*U3893/1000000</f>
        <v>0.03934125</v>
      </c>
      <c r="AD3893" s="4">
        <f>AC3893*(1-Z3893/100)</f>
        <v>0.03934125</v>
      </c>
      <c r="AE3893" s="2" t="s">
        <v>66</v>
      </c>
      <c r="AF3893" s="2" t="s">
        <v>67</v>
      </c>
      <c r="AG3893" s="2"/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4665</v>
      </c>
      <c r="B3894" s="2" t="s">
        <v>4651</v>
      </c>
      <c r="C3894" s="2" t="s">
        <v>47</v>
      </c>
      <c r="D3894" s="2" t="s">
        <v>3744</v>
      </c>
      <c r="E3894" s="2" t="s">
        <v>744</v>
      </c>
      <c r="F3894" s="2" t="s">
        <v>228</v>
      </c>
      <c r="G3894" s="2" t="s">
        <v>572</v>
      </c>
      <c r="H3894" s="2" t="s">
        <v>52</v>
      </c>
      <c r="I3894" s="2" t="s">
        <v>161</v>
      </c>
      <c r="J3894" s="2" t="s">
        <v>279</v>
      </c>
      <c r="K3894" s="2" t="s">
        <v>55</v>
      </c>
      <c r="L3894" s="2" t="s">
        <v>51</v>
      </c>
      <c r="M3894" s="2" t="s">
        <v>95</v>
      </c>
      <c r="N3894" s="3">
        <v>52.455</v>
      </c>
      <c r="O3894" s="3" t="s">
        <v>57</v>
      </c>
      <c r="P3894" s="4">
        <f>IF(O3894="吨",N3894*1000,IF(O3894="万立方米",N3894*10000,""))</f>
        <v>52455.0</v>
      </c>
      <c r="Q3894" s="2" t="s">
        <v>58</v>
      </c>
      <c r="R3894" s="2" t="s">
        <v>59</v>
      </c>
      <c r="S3894" s="2" t="s">
        <v>96</v>
      </c>
      <c r="T3894" s="2" t="s">
        <v>97</v>
      </c>
      <c r="U3894" s="4">
        <f>1.7</f>
        <v>1.7</v>
      </c>
      <c r="V3894" s="2" t="s">
        <v>62</v>
      </c>
      <c r="W3894" s="2" t="s">
        <v>98</v>
      </c>
      <c r="X3894" s="2" t="s">
        <v>64</v>
      </c>
      <c r="Y3894" s="2" t="s">
        <v>65</v>
      </c>
      <c r="Z3894" s="2">
        <v>0</v>
      </c>
      <c r="AA3894" s="2"/>
      <c r="AB3894" s="2"/>
      <c r="AC3894" s="4">
        <f>P3894*U3894/1000000</f>
        <v>0.0891735</v>
      </c>
      <c r="AD3894" s="4">
        <f>AC3894*(1-Z3894/100)</f>
        <v>0.0891735</v>
      </c>
      <c r="AE3894" s="2" t="s">
        <v>66</v>
      </c>
      <c r="AF3894" s="2" t="s">
        <v>67</v>
      </c>
      <c r="AG3894" s="2"/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4666</v>
      </c>
      <c r="B3895" s="2" t="s">
        <v>4651</v>
      </c>
      <c r="C3895" s="2" t="s">
        <v>47</v>
      </c>
      <c r="D3895" s="2" t="s">
        <v>3744</v>
      </c>
      <c r="E3895" s="2" t="s">
        <v>744</v>
      </c>
      <c r="F3895" s="2" t="s">
        <v>228</v>
      </c>
      <c r="G3895" s="2" t="s">
        <v>572</v>
      </c>
      <c r="H3895" s="2" t="s">
        <v>52</v>
      </c>
      <c r="I3895" s="2" t="s">
        <v>161</v>
      </c>
      <c r="J3895" s="2" t="s">
        <v>279</v>
      </c>
      <c r="K3895" s="2" t="s">
        <v>55</v>
      </c>
      <c r="L3895" s="2" t="s">
        <v>51</v>
      </c>
      <c r="M3895" s="2" t="s">
        <v>100</v>
      </c>
      <c r="N3895" s="3">
        <v>52.455</v>
      </c>
      <c r="O3895" s="3" t="s">
        <v>57</v>
      </c>
      <c r="P3895" s="4">
        <f>IF(O3895="吨",N3895*1000,IF(O3895="万立方米",N3895*10000,""))</f>
        <v>52455.0</v>
      </c>
      <c r="Q3895" s="2" t="s">
        <v>58</v>
      </c>
      <c r="R3895" s="2" t="s">
        <v>59</v>
      </c>
      <c r="S3895" s="2" t="s">
        <v>101</v>
      </c>
      <c r="T3895" s="2" t="s">
        <v>75</v>
      </c>
      <c r="U3895" s="4">
        <f>0.12</f>
        <v>0.12</v>
      </c>
      <c r="V3895" s="2" t="s">
        <v>62</v>
      </c>
      <c r="W3895" s="2" t="s">
        <v>102</v>
      </c>
      <c r="X3895" s="2" t="s">
        <v>64</v>
      </c>
      <c r="Y3895" s="2" t="s">
        <v>65</v>
      </c>
      <c r="Z3895" s="2">
        <v>0</v>
      </c>
      <c r="AA3895" s="2"/>
      <c r="AB3895" s="2"/>
      <c r="AC3895" s="4">
        <f>P3895*U3895/1000000</f>
        <v>0.006294599999999999</v>
      </c>
      <c r="AD3895" s="4">
        <f>AC3895*(1-Z3895/100)</f>
        <v>0.006294599999999999</v>
      </c>
      <c r="AE3895" s="2" t="s">
        <v>66</v>
      </c>
      <c r="AF3895" s="2" t="s">
        <v>67</v>
      </c>
      <c r="AG3895" s="2"/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4667</v>
      </c>
      <c r="B3896" s="2" t="s">
        <v>4651</v>
      </c>
      <c r="C3896" s="2" t="s">
        <v>47</v>
      </c>
      <c r="D3896" s="2" t="s">
        <v>3744</v>
      </c>
      <c r="E3896" s="2" t="s">
        <v>744</v>
      </c>
      <c r="F3896" s="2" t="s">
        <v>228</v>
      </c>
      <c r="G3896" s="2" t="s">
        <v>572</v>
      </c>
      <c r="H3896" s="2" t="s">
        <v>52</v>
      </c>
      <c r="I3896" s="2"/>
      <c r="J3896" s="2"/>
      <c r="K3896" s="2"/>
      <c r="L3896" s="2"/>
      <c r="M3896" s="2" t="s">
        <v>104</v>
      </c>
      <c r="N3896" s="3"/>
      <c r="O3896" s="3"/>
      <c r="P3896" s="4">
        <v>0.0</v>
      </c>
      <c r="Q3896" s="2" t="s">
        <v>105</v>
      </c>
      <c r="R3896" s="2" t="s">
        <v>106</v>
      </c>
      <c r="S3896" s="2" t="s">
        <v>107</v>
      </c>
      <c r="T3896" s="2" t="s">
        <v>108</v>
      </c>
      <c r="U3896" s="4">
        <f>0.0</f>
        <v>0.0</v>
      </c>
      <c r="V3896" s="2" t="s">
        <v>109</v>
      </c>
      <c r="W3896" s="2" t="s">
        <v>110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134</v>
      </c>
      <c r="AH3896" s="2" t="s">
        <v>69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4668</v>
      </c>
      <c r="B3897" s="2" t="s">
        <v>4669</v>
      </c>
      <c r="C3897" s="2" t="s">
        <v>47</v>
      </c>
      <c r="D3897" s="2" t="s">
        <v>886</v>
      </c>
      <c r="E3897" s="2" t="s">
        <v>377</v>
      </c>
      <c r="F3897" s="2" t="s">
        <v>228</v>
      </c>
      <c r="G3897" s="2" t="s">
        <v>181</v>
      </c>
      <c r="H3897" s="2" t="s">
        <v>1343</v>
      </c>
      <c r="I3897" s="2" t="s">
        <v>53</v>
      </c>
      <c r="J3897" s="2" t="s">
        <v>118</v>
      </c>
      <c r="K3897" s="2" t="s">
        <v>118</v>
      </c>
      <c r="L3897" s="2" t="s">
        <v>119</v>
      </c>
      <c r="M3897" s="2" t="s">
        <v>56</v>
      </c>
      <c r="N3897" s="3">
        <v>3602.344</v>
      </c>
      <c r="O3897" s="3" t="s">
        <v>120</v>
      </c>
      <c r="P3897" s="2"/>
      <c r="Q3897" s="2"/>
      <c r="R3897" s="2" t="s">
        <v>121</v>
      </c>
      <c r="S3897" s="2"/>
      <c r="T3897" s="2" t="s">
        <v>108</v>
      </c>
      <c r="U3897" s="2"/>
      <c r="V3897" s="2"/>
      <c r="W3897" s="2" t="s">
        <v>122</v>
      </c>
      <c r="X3897" s="2" t="s">
        <v>64</v>
      </c>
      <c r="Y3897" s="2" t="s">
        <v>65</v>
      </c>
      <c r="Z3897" s="2">
        <v>0</v>
      </c>
      <c r="AA3897" s="2"/>
      <c r="AB3897" s="2"/>
      <c r="AC3897" s="2"/>
      <c r="AD3897" s="2"/>
      <c r="AE3897" s="2" t="s">
        <v>123</v>
      </c>
      <c r="AF3897" s="2" t="s">
        <v>124</v>
      </c>
      <c r="AG3897" s="2" t="s">
        <v>125</v>
      </c>
      <c r="AH3897" s="2" t="s">
        <v>69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4670</v>
      </c>
      <c r="B3898" s="2" t="s">
        <v>4669</v>
      </c>
      <c r="C3898" s="2" t="s">
        <v>47</v>
      </c>
      <c r="D3898" s="2" t="s">
        <v>886</v>
      </c>
      <c r="E3898" s="2" t="s">
        <v>377</v>
      </c>
      <c r="F3898" s="2" t="s">
        <v>228</v>
      </c>
      <c r="G3898" s="2" t="s">
        <v>181</v>
      </c>
      <c r="H3898" s="2" t="s">
        <v>1343</v>
      </c>
      <c r="I3898" s="2" t="s">
        <v>53</v>
      </c>
      <c r="J3898" s="2" t="s">
        <v>118</v>
      </c>
      <c r="K3898" s="2" t="s">
        <v>118</v>
      </c>
      <c r="L3898" s="2" t="s">
        <v>119</v>
      </c>
      <c r="M3898" s="2" t="s">
        <v>73</v>
      </c>
      <c r="N3898" s="3">
        <v>3602.344</v>
      </c>
      <c r="O3898" s="3" t="s">
        <v>120</v>
      </c>
      <c r="P3898" s="2"/>
      <c r="Q3898" s="2"/>
      <c r="R3898" s="2" t="s">
        <v>121</v>
      </c>
      <c r="S3898" s="2"/>
      <c r="T3898" s="2" t="s">
        <v>108</v>
      </c>
      <c r="U3898" s="2"/>
      <c r="V3898" s="2"/>
      <c r="W3898" s="2" t="s">
        <v>122</v>
      </c>
      <c r="X3898" s="2" t="s">
        <v>64</v>
      </c>
      <c r="Y3898" s="2" t="s">
        <v>65</v>
      </c>
      <c r="Z3898" s="2">
        <v>0</v>
      </c>
      <c r="AA3898" s="2"/>
      <c r="AB3898" s="2"/>
      <c r="AC3898" s="2"/>
      <c r="AD3898" s="2"/>
      <c r="AE3898" s="2" t="s">
        <v>123</v>
      </c>
      <c r="AF3898" s="2" t="s">
        <v>124</v>
      </c>
      <c r="AG3898" s="2" t="s">
        <v>125</v>
      </c>
      <c r="AH3898" s="2" t="s">
        <v>69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4671</v>
      </c>
      <c r="B3899" s="2" t="s">
        <v>4669</v>
      </c>
      <c r="C3899" s="2" t="s">
        <v>47</v>
      </c>
      <c r="D3899" s="2" t="s">
        <v>886</v>
      </c>
      <c r="E3899" s="2" t="s">
        <v>377</v>
      </c>
      <c r="F3899" s="2" t="s">
        <v>228</v>
      </c>
      <c r="G3899" s="2" t="s">
        <v>181</v>
      </c>
      <c r="H3899" s="2" t="s">
        <v>1343</v>
      </c>
      <c r="I3899" s="2" t="s">
        <v>53</v>
      </c>
      <c r="J3899" s="2" t="s">
        <v>118</v>
      </c>
      <c r="K3899" s="2" t="s">
        <v>118</v>
      </c>
      <c r="L3899" s="2" t="s">
        <v>119</v>
      </c>
      <c r="M3899" s="2" t="s">
        <v>78</v>
      </c>
      <c r="N3899" s="3">
        <v>3602.344</v>
      </c>
      <c r="O3899" s="3" t="s">
        <v>120</v>
      </c>
      <c r="P3899" s="2"/>
      <c r="Q3899" s="2"/>
      <c r="R3899" s="2" t="s">
        <v>121</v>
      </c>
      <c r="S3899" s="2"/>
      <c r="T3899" s="2" t="s">
        <v>108</v>
      </c>
      <c r="U3899" s="2"/>
      <c r="V3899" s="2"/>
      <c r="W3899" s="2" t="s">
        <v>122</v>
      </c>
      <c r="X3899" s="2" t="s">
        <v>64</v>
      </c>
      <c r="Y3899" s="2" t="s">
        <v>65</v>
      </c>
      <c r="Z3899" s="2">
        <v>0</v>
      </c>
      <c r="AA3899" s="2"/>
      <c r="AB3899" s="2"/>
      <c r="AC3899" s="2"/>
      <c r="AD3899" s="2"/>
      <c r="AE3899" s="2" t="s">
        <v>123</v>
      </c>
      <c r="AF3899" s="2" t="s">
        <v>124</v>
      </c>
      <c r="AG3899" s="2" t="s">
        <v>125</v>
      </c>
      <c r="AH3899" s="2" t="s">
        <v>69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4672</v>
      </c>
      <c r="B3900" s="2" t="s">
        <v>4669</v>
      </c>
      <c r="C3900" s="2" t="s">
        <v>47</v>
      </c>
      <c r="D3900" s="2" t="s">
        <v>886</v>
      </c>
      <c r="E3900" s="2" t="s">
        <v>377</v>
      </c>
      <c r="F3900" s="2" t="s">
        <v>228</v>
      </c>
      <c r="G3900" s="2" t="s">
        <v>181</v>
      </c>
      <c r="H3900" s="2" t="s">
        <v>1343</v>
      </c>
      <c r="I3900" s="2" t="s">
        <v>53</v>
      </c>
      <c r="J3900" s="2" t="s">
        <v>118</v>
      </c>
      <c r="K3900" s="2" t="s">
        <v>118</v>
      </c>
      <c r="L3900" s="2" t="s">
        <v>119</v>
      </c>
      <c r="M3900" s="2" t="s">
        <v>82</v>
      </c>
      <c r="N3900" s="3">
        <v>3602.344</v>
      </c>
      <c r="O3900" s="3" t="s">
        <v>120</v>
      </c>
      <c r="P3900" s="2"/>
      <c r="Q3900" s="2"/>
      <c r="R3900" s="2" t="s">
        <v>121</v>
      </c>
      <c r="S3900" s="2"/>
      <c r="T3900" s="2" t="s">
        <v>108</v>
      </c>
      <c r="U3900" s="2"/>
      <c r="V3900" s="2"/>
      <c r="W3900" s="2" t="s">
        <v>122</v>
      </c>
      <c r="X3900" s="2" t="s">
        <v>64</v>
      </c>
      <c r="Y3900" s="2" t="s">
        <v>65</v>
      </c>
      <c r="Z3900" s="2">
        <v>0</v>
      </c>
      <c r="AA3900" s="2"/>
      <c r="AB3900" s="2"/>
      <c r="AC3900" s="2"/>
      <c r="AD3900" s="2"/>
      <c r="AE3900" s="2" t="s">
        <v>123</v>
      </c>
      <c r="AF3900" s="2" t="s">
        <v>124</v>
      </c>
      <c r="AG3900" s="2" t="s">
        <v>125</v>
      </c>
      <c r="AH3900" s="2" t="s">
        <v>69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4673</v>
      </c>
      <c r="B3901" s="2" t="s">
        <v>4669</v>
      </c>
      <c r="C3901" s="2" t="s">
        <v>47</v>
      </c>
      <c r="D3901" s="2" t="s">
        <v>886</v>
      </c>
      <c r="E3901" s="2" t="s">
        <v>377</v>
      </c>
      <c r="F3901" s="2" t="s">
        <v>228</v>
      </c>
      <c r="G3901" s="2" t="s">
        <v>181</v>
      </c>
      <c r="H3901" s="2" t="s">
        <v>1343</v>
      </c>
      <c r="I3901" s="2" t="s">
        <v>53</v>
      </c>
      <c r="J3901" s="2" t="s">
        <v>118</v>
      </c>
      <c r="K3901" s="2" t="s">
        <v>118</v>
      </c>
      <c r="L3901" s="2" t="s">
        <v>119</v>
      </c>
      <c r="M3901" s="2" t="s">
        <v>86</v>
      </c>
      <c r="N3901" s="3">
        <v>3602.344</v>
      </c>
      <c r="O3901" s="3" t="s">
        <v>120</v>
      </c>
      <c r="P3901" s="2"/>
      <c r="Q3901" s="2"/>
      <c r="R3901" s="2" t="s">
        <v>121</v>
      </c>
      <c r="S3901" s="2"/>
      <c r="T3901" s="2" t="s">
        <v>108</v>
      </c>
      <c r="U3901" s="2"/>
      <c r="V3901" s="2"/>
      <c r="W3901" s="2" t="s">
        <v>122</v>
      </c>
      <c r="X3901" s="2" t="s">
        <v>64</v>
      </c>
      <c r="Y3901" s="2" t="s">
        <v>65</v>
      </c>
      <c r="Z3901" s="2">
        <v>0</v>
      </c>
      <c r="AA3901" s="2"/>
      <c r="AB3901" s="2"/>
      <c r="AC3901" s="2"/>
      <c r="AD3901" s="2"/>
      <c r="AE3901" s="2" t="s">
        <v>123</v>
      </c>
      <c r="AF3901" s="2" t="s">
        <v>124</v>
      </c>
      <c r="AG3901" s="2" t="s">
        <v>125</v>
      </c>
      <c r="AH3901" s="2" t="s">
        <v>69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4674</v>
      </c>
      <c r="B3902" s="2" t="s">
        <v>4669</v>
      </c>
      <c r="C3902" s="2" t="s">
        <v>47</v>
      </c>
      <c r="D3902" s="2" t="s">
        <v>886</v>
      </c>
      <c r="E3902" s="2" t="s">
        <v>377</v>
      </c>
      <c r="F3902" s="2" t="s">
        <v>228</v>
      </c>
      <c r="G3902" s="2" t="s">
        <v>181</v>
      </c>
      <c r="H3902" s="2" t="s">
        <v>1343</v>
      </c>
      <c r="I3902" s="2" t="s">
        <v>53</v>
      </c>
      <c r="J3902" s="2" t="s">
        <v>118</v>
      </c>
      <c r="K3902" s="2" t="s">
        <v>118</v>
      </c>
      <c r="L3902" s="2" t="s">
        <v>119</v>
      </c>
      <c r="M3902" s="2" t="s">
        <v>91</v>
      </c>
      <c r="N3902" s="3">
        <v>3602.344</v>
      </c>
      <c r="O3902" s="3" t="s">
        <v>120</v>
      </c>
      <c r="P3902" s="2"/>
      <c r="Q3902" s="2"/>
      <c r="R3902" s="2" t="s">
        <v>121</v>
      </c>
      <c r="S3902" s="2"/>
      <c r="T3902" s="2" t="s">
        <v>108</v>
      </c>
      <c r="U3902" s="2"/>
      <c r="V3902" s="2"/>
      <c r="W3902" s="2" t="s">
        <v>122</v>
      </c>
      <c r="X3902" s="2" t="s">
        <v>64</v>
      </c>
      <c r="Y3902" s="2" t="s">
        <v>65</v>
      </c>
      <c r="Z3902" s="2">
        <v>0</v>
      </c>
      <c r="AA3902" s="2"/>
      <c r="AB3902" s="2"/>
      <c r="AC3902" s="2"/>
      <c r="AD3902" s="2"/>
      <c r="AE3902" s="2" t="s">
        <v>123</v>
      </c>
      <c r="AF3902" s="2" t="s">
        <v>124</v>
      </c>
      <c r="AG3902" s="2" t="s">
        <v>125</v>
      </c>
      <c r="AH3902" s="2" t="s">
        <v>69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4675</v>
      </c>
      <c r="B3903" s="2" t="s">
        <v>4669</v>
      </c>
      <c r="C3903" s="2" t="s">
        <v>47</v>
      </c>
      <c r="D3903" s="2" t="s">
        <v>886</v>
      </c>
      <c r="E3903" s="2" t="s">
        <v>377</v>
      </c>
      <c r="F3903" s="2" t="s">
        <v>228</v>
      </c>
      <c r="G3903" s="2" t="s">
        <v>181</v>
      </c>
      <c r="H3903" s="2" t="s">
        <v>1343</v>
      </c>
      <c r="I3903" s="2" t="s">
        <v>53</v>
      </c>
      <c r="J3903" s="2" t="s">
        <v>118</v>
      </c>
      <c r="K3903" s="2" t="s">
        <v>118</v>
      </c>
      <c r="L3903" s="2" t="s">
        <v>119</v>
      </c>
      <c r="M3903" s="2" t="s">
        <v>95</v>
      </c>
      <c r="N3903" s="3">
        <v>3602.344</v>
      </c>
      <c r="O3903" s="3" t="s">
        <v>120</v>
      </c>
      <c r="P3903" s="2"/>
      <c r="Q3903" s="2"/>
      <c r="R3903" s="2" t="s">
        <v>121</v>
      </c>
      <c r="S3903" s="2"/>
      <c r="T3903" s="2" t="s">
        <v>108</v>
      </c>
      <c r="U3903" s="2"/>
      <c r="V3903" s="2"/>
      <c r="W3903" s="2" t="s">
        <v>122</v>
      </c>
      <c r="X3903" s="2" t="s">
        <v>64</v>
      </c>
      <c r="Y3903" s="2" t="s">
        <v>65</v>
      </c>
      <c r="Z3903" s="2">
        <v>0</v>
      </c>
      <c r="AA3903" s="2"/>
      <c r="AB3903" s="2"/>
      <c r="AC3903" s="2"/>
      <c r="AD3903" s="2"/>
      <c r="AE3903" s="2" t="s">
        <v>123</v>
      </c>
      <c r="AF3903" s="2" t="s">
        <v>124</v>
      </c>
      <c r="AG3903" s="2" t="s">
        <v>125</v>
      </c>
      <c r="AH3903" s="2" t="s">
        <v>69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4676</v>
      </c>
      <c r="B3904" s="2" t="s">
        <v>4669</v>
      </c>
      <c r="C3904" s="2" t="s">
        <v>47</v>
      </c>
      <c r="D3904" s="2" t="s">
        <v>886</v>
      </c>
      <c r="E3904" s="2" t="s">
        <v>377</v>
      </c>
      <c r="F3904" s="2" t="s">
        <v>228</v>
      </c>
      <c r="G3904" s="2" t="s">
        <v>181</v>
      </c>
      <c r="H3904" s="2" t="s">
        <v>1343</v>
      </c>
      <c r="I3904" s="2" t="s">
        <v>53</v>
      </c>
      <c r="J3904" s="2" t="s">
        <v>118</v>
      </c>
      <c r="K3904" s="2" t="s">
        <v>118</v>
      </c>
      <c r="L3904" s="2" t="s">
        <v>119</v>
      </c>
      <c r="M3904" s="2" t="s">
        <v>100</v>
      </c>
      <c r="N3904" s="3">
        <v>3602.344</v>
      </c>
      <c r="O3904" s="3" t="s">
        <v>120</v>
      </c>
      <c r="P3904" s="2"/>
      <c r="Q3904" s="2"/>
      <c r="R3904" s="2" t="s">
        <v>121</v>
      </c>
      <c r="S3904" s="2"/>
      <c r="T3904" s="2" t="s">
        <v>108</v>
      </c>
      <c r="U3904" s="2"/>
      <c r="V3904" s="2"/>
      <c r="W3904" s="2" t="s">
        <v>122</v>
      </c>
      <c r="X3904" s="2" t="s">
        <v>64</v>
      </c>
      <c r="Y3904" s="2" t="s">
        <v>65</v>
      </c>
      <c r="Z3904" s="2">
        <v>0</v>
      </c>
      <c r="AA3904" s="2"/>
      <c r="AB3904" s="2"/>
      <c r="AC3904" s="2"/>
      <c r="AD3904" s="2"/>
      <c r="AE3904" s="2" t="s">
        <v>123</v>
      </c>
      <c r="AF3904" s="2" t="s">
        <v>124</v>
      </c>
      <c r="AG3904" s="2" t="s">
        <v>125</v>
      </c>
      <c r="AH3904" s="2" t="s">
        <v>69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4677</v>
      </c>
      <c r="B3905" s="2" t="s">
        <v>4669</v>
      </c>
      <c r="C3905" s="2" t="s">
        <v>47</v>
      </c>
      <c r="D3905" s="2" t="s">
        <v>886</v>
      </c>
      <c r="E3905" s="2" t="s">
        <v>377</v>
      </c>
      <c r="F3905" s="2" t="s">
        <v>228</v>
      </c>
      <c r="G3905" s="2" t="s">
        <v>181</v>
      </c>
      <c r="H3905" s="2" t="s">
        <v>1343</v>
      </c>
      <c r="I3905" s="2"/>
      <c r="J3905" s="2"/>
      <c r="K3905" s="2"/>
      <c r="L3905" s="2"/>
      <c r="M3905" s="2" t="s">
        <v>104</v>
      </c>
      <c r="N3905" s="3"/>
      <c r="O3905" s="3"/>
      <c r="P3905" s="4">
        <v>0.0</v>
      </c>
      <c r="Q3905" s="2" t="s">
        <v>105</v>
      </c>
      <c r="R3905" s="2" t="s">
        <v>106</v>
      </c>
      <c r="S3905" s="2" t="s">
        <v>107</v>
      </c>
      <c r="T3905" s="2" t="s">
        <v>108</v>
      </c>
      <c r="U3905" s="4">
        <f>0.0</f>
        <v>0.0</v>
      </c>
      <c r="V3905" s="2" t="s">
        <v>109</v>
      </c>
      <c r="W3905" s="2" t="s">
        <v>110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134</v>
      </c>
      <c r="AH3905" s="2" t="s">
        <v>69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4678</v>
      </c>
      <c r="B3906" s="2" t="s">
        <v>4679</v>
      </c>
      <c r="C3906" s="2" t="s">
        <v>47</v>
      </c>
      <c r="D3906" s="2" t="s">
        <v>4571</v>
      </c>
      <c r="E3906" s="2" t="s">
        <v>227</v>
      </c>
      <c r="F3906" s="2" t="s">
        <v>178</v>
      </c>
      <c r="G3906" s="2" t="s">
        <v>179</v>
      </c>
      <c r="H3906" s="2" t="s">
        <v>52</v>
      </c>
      <c r="I3906" s="2" t="s">
        <v>53</v>
      </c>
      <c r="J3906" s="2" t="s">
        <v>180</v>
      </c>
      <c r="K3906" s="2" t="s">
        <v>180</v>
      </c>
      <c r="L3906" s="2" t="s">
        <v>181</v>
      </c>
      <c r="M3906" s="2" t="s">
        <v>56</v>
      </c>
      <c r="N3906" s="3">
        <v>2950.95</v>
      </c>
      <c r="O3906" s="3" t="s">
        <v>182</v>
      </c>
      <c r="P3906" s="4">
        <f>IF(O3906="吨",N3906*1000,IF(O3906="万立方米",N3906*10000,""))</f>
        <v>29509500.0</v>
      </c>
      <c r="Q3906" s="2" t="s">
        <v>183</v>
      </c>
      <c r="R3906" s="2" t="s">
        <v>184</v>
      </c>
      <c r="S3906" s="2" t="s">
        <v>185</v>
      </c>
      <c r="T3906" s="2" t="s">
        <v>75</v>
      </c>
      <c r="U3906" s="4">
        <f>0.001</f>
        <v>0.001</v>
      </c>
      <c r="V3906" s="2" t="s">
        <v>186</v>
      </c>
      <c r="W3906" s="2" t="s">
        <v>187</v>
      </c>
      <c r="X3906" s="2" t="s">
        <v>64</v>
      </c>
      <c r="Y3906" s="2" t="s">
        <v>65</v>
      </c>
      <c r="Z3906" s="2">
        <v>0</v>
      </c>
      <c r="AA3906" s="2"/>
      <c r="AB3906" s="2"/>
      <c r="AC3906" s="4">
        <f>P3906*U3906/1000000</f>
        <v>0.0295095</v>
      </c>
      <c r="AD3906" s="4">
        <f>AC3906*(1-Z3906/100)</f>
        <v>0.0295095</v>
      </c>
      <c r="AE3906" s="2" t="s">
        <v>66</v>
      </c>
      <c r="AF3906" s="2" t="s">
        <v>67</v>
      </c>
      <c r="AG3906" s="2"/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4680</v>
      </c>
      <c r="B3907" s="2" t="s">
        <v>4679</v>
      </c>
      <c r="C3907" s="2" t="s">
        <v>47</v>
      </c>
      <c r="D3907" s="2" t="s">
        <v>4571</v>
      </c>
      <c r="E3907" s="2" t="s">
        <v>227</v>
      </c>
      <c r="F3907" s="2" t="s">
        <v>178</v>
      </c>
      <c r="G3907" s="2" t="s">
        <v>179</v>
      </c>
      <c r="H3907" s="2" t="s">
        <v>52</v>
      </c>
      <c r="I3907" s="2" t="s">
        <v>53</v>
      </c>
      <c r="J3907" s="2" t="s">
        <v>180</v>
      </c>
      <c r="K3907" s="2" t="s">
        <v>180</v>
      </c>
      <c r="L3907" s="2" t="s">
        <v>181</v>
      </c>
      <c r="M3907" s="2" t="s">
        <v>73</v>
      </c>
      <c r="N3907" s="3">
        <v>2950.95</v>
      </c>
      <c r="O3907" s="3" t="s">
        <v>182</v>
      </c>
      <c r="P3907" s="4">
        <f>IF(O3907="吨",N3907*1000,IF(O3907="万立方米",N3907*10000,""))</f>
        <v>29509500.0</v>
      </c>
      <c r="Q3907" s="2" t="s">
        <v>183</v>
      </c>
      <c r="R3907" s="2" t="s">
        <v>184</v>
      </c>
      <c r="S3907" s="2" t="s">
        <v>189</v>
      </c>
      <c r="T3907" s="2" t="s">
        <v>75</v>
      </c>
      <c r="U3907" s="4">
        <f>0.35</f>
        <v>0.35</v>
      </c>
      <c r="V3907" s="2" t="s">
        <v>186</v>
      </c>
      <c r="W3907" s="2" t="s">
        <v>190</v>
      </c>
      <c r="X3907" s="2" t="s">
        <v>64</v>
      </c>
      <c r="Y3907" s="2" t="s">
        <v>65</v>
      </c>
      <c r="Z3907" s="2">
        <v>0</v>
      </c>
      <c r="AA3907" s="2"/>
      <c r="AB3907" s="2"/>
      <c r="AC3907" s="4">
        <f>P3907*U3907/1000000</f>
        <v>10.328325</v>
      </c>
      <c r="AD3907" s="4">
        <f>AC3907*(1-Z3907/100)</f>
        <v>10.328325</v>
      </c>
      <c r="AE3907" s="2" t="s">
        <v>66</v>
      </c>
      <c r="AF3907" s="2" t="s">
        <v>67</v>
      </c>
      <c r="AG3907" s="2"/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4681</v>
      </c>
      <c r="B3908" s="2" t="s">
        <v>4679</v>
      </c>
      <c r="C3908" s="2" t="s">
        <v>47</v>
      </c>
      <c r="D3908" s="2" t="s">
        <v>4571</v>
      </c>
      <c r="E3908" s="2" t="s">
        <v>227</v>
      </c>
      <c r="F3908" s="2" t="s">
        <v>178</v>
      </c>
      <c r="G3908" s="2" t="s">
        <v>179</v>
      </c>
      <c r="H3908" s="2" t="s">
        <v>52</v>
      </c>
      <c r="I3908" s="2" t="s">
        <v>53</v>
      </c>
      <c r="J3908" s="2" t="s">
        <v>180</v>
      </c>
      <c r="K3908" s="2" t="s">
        <v>180</v>
      </c>
      <c r="L3908" s="2" t="s">
        <v>181</v>
      </c>
      <c r="M3908" s="2" t="s">
        <v>78</v>
      </c>
      <c r="N3908" s="3">
        <v>2950.95</v>
      </c>
      <c r="O3908" s="3" t="s">
        <v>182</v>
      </c>
      <c r="P3908" s="4">
        <f>IF(O3908="吨",N3908*1000,IF(O3908="万立方米",N3908*10000,""))</f>
        <v>29509500.0</v>
      </c>
      <c r="Q3908" s="2" t="s">
        <v>183</v>
      </c>
      <c r="R3908" s="2" t="s">
        <v>184</v>
      </c>
      <c r="S3908" s="2" t="s">
        <v>192</v>
      </c>
      <c r="T3908" s="2" t="s">
        <v>75</v>
      </c>
      <c r="U3908" s="4">
        <f>1.2</f>
        <v>1.2</v>
      </c>
      <c r="V3908" s="2" t="s">
        <v>186</v>
      </c>
      <c r="W3908" s="2" t="s">
        <v>193</v>
      </c>
      <c r="X3908" s="2" t="s">
        <v>64</v>
      </c>
      <c r="Y3908" s="2" t="s">
        <v>65</v>
      </c>
      <c r="Z3908" s="2">
        <v>0</v>
      </c>
      <c r="AA3908" s="2"/>
      <c r="AB3908" s="2"/>
      <c r="AC3908" s="4">
        <f>P3908*U3908/1000000</f>
        <v>35.4114</v>
      </c>
      <c r="AD3908" s="4">
        <f>AC3908*(1-Z3908/100)</f>
        <v>35.4114</v>
      </c>
      <c r="AE3908" s="2" t="s">
        <v>66</v>
      </c>
      <c r="AF3908" s="2" t="s">
        <v>67</v>
      </c>
      <c r="AG3908" s="2"/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4682</v>
      </c>
      <c r="B3909" s="2" t="s">
        <v>4679</v>
      </c>
      <c r="C3909" s="2" t="s">
        <v>47</v>
      </c>
      <c r="D3909" s="2" t="s">
        <v>4571</v>
      </c>
      <c r="E3909" s="2" t="s">
        <v>227</v>
      </c>
      <c r="F3909" s="2" t="s">
        <v>178</v>
      </c>
      <c r="G3909" s="2" t="s">
        <v>179</v>
      </c>
      <c r="H3909" s="2" t="s">
        <v>52</v>
      </c>
      <c r="I3909" s="2" t="s">
        <v>53</v>
      </c>
      <c r="J3909" s="2" t="s">
        <v>180</v>
      </c>
      <c r="K3909" s="2" t="s">
        <v>180</v>
      </c>
      <c r="L3909" s="2" t="s">
        <v>181</v>
      </c>
      <c r="M3909" s="2" t="s">
        <v>82</v>
      </c>
      <c r="N3909" s="3">
        <v>2950.95</v>
      </c>
      <c r="O3909" s="3" t="s">
        <v>182</v>
      </c>
      <c r="P3909" s="4">
        <f>IF(O3909="吨",N3909*1000,IF(O3909="万立方米",N3909*10000,""))</f>
        <v>29509500.0</v>
      </c>
      <c r="Q3909" s="2" t="s">
        <v>183</v>
      </c>
      <c r="R3909" s="2" t="s">
        <v>184</v>
      </c>
      <c r="S3909" s="2" t="s">
        <v>195</v>
      </c>
      <c r="T3909" s="2" t="s">
        <v>75</v>
      </c>
      <c r="U3909" s="4">
        <f>0.002</f>
        <v>0.002</v>
      </c>
      <c r="V3909" s="2" t="s">
        <v>186</v>
      </c>
      <c r="W3909" s="2" t="s">
        <v>196</v>
      </c>
      <c r="X3909" s="2" t="s">
        <v>64</v>
      </c>
      <c r="Y3909" s="2" t="s">
        <v>65</v>
      </c>
      <c r="Z3909" s="2">
        <v>0</v>
      </c>
      <c r="AA3909" s="2"/>
      <c r="AB3909" s="2"/>
      <c r="AC3909" s="4">
        <f>P3909*U3909/1000000</f>
        <v>0.059019</v>
      </c>
      <c r="AD3909" s="4">
        <f>AC3909*(1-Z3909/100)</f>
        <v>0.059019</v>
      </c>
      <c r="AE3909" s="2" t="s">
        <v>66</v>
      </c>
      <c r="AF3909" s="2" t="s">
        <v>67</v>
      </c>
      <c r="AG3909" s="2"/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4683</v>
      </c>
      <c r="B3910" s="2" t="s">
        <v>4679</v>
      </c>
      <c r="C3910" s="2" t="s">
        <v>47</v>
      </c>
      <c r="D3910" s="2" t="s">
        <v>4571</v>
      </c>
      <c r="E3910" s="2" t="s">
        <v>227</v>
      </c>
      <c r="F3910" s="2" t="s">
        <v>178</v>
      </c>
      <c r="G3910" s="2" t="s">
        <v>179</v>
      </c>
      <c r="H3910" s="2" t="s">
        <v>52</v>
      </c>
      <c r="I3910" s="2" t="s">
        <v>53</v>
      </c>
      <c r="J3910" s="2" t="s">
        <v>180</v>
      </c>
      <c r="K3910" s="2" t="s">
        <v>180</v>
      </c>
      <c r="L3910" s="2" t="s">
        <v>181</v>
      </c>
      <c r="M3910" s="2" t="s">
        <v>86</v>
      </c>
      <c r="N3910" s="3">
        <v>2950.95</v>
      </c>
      <c r="O3910" s="3" t="s">
        <v>182</v>
      </c>
      <c r="P3910" s="4">
        <f>IF(O3910="吨",N3910*1000,IF(O3910="万立方米",N3910*10000,""))</f>
        <v>29509500.0</v>
      </c>
      <c r="Q3910" s="2" t="s">
        <v>183</v>
      </c>
      <c r="R3910" s="2" t="s">
        <v>184</v>
      </c>
      <c r="S3910" s="2" t="s">
        <v>198</v>
      </c>
      <c r="T3910" s="2" t="s">
        <v>75</v>
      </c>
      <c r="U3910" s="4">
        <f>0.01</f>
        <v>0.01</v>
      </c>
      <c r="V3910" s="2" t="s">
        <v>186</v>
      </c>
      <c r="W3910" s="2" t="s">
        <v>199</v>
      </c>
      <c r="X3910" s="2" t="s">
        <v>64</v>
      </c>
      <c r="Y3910" s="2" t="s">
        <v>65</v>
      </c>
      <c r="Z3910" s="2">
        <v>0</v>
      </c>
      <c r="AA3910" s="2"/>
      <c r="AB3910" s="2"/>
      <c r="AC3910" s="4">
        <f>P3910*U3910/1000000</f>
        <v>0.295095</v>
      </c>
      <c r="AD3910" s="4">
        <f>AC3911*(1-AA3910/100)+(AC3910-AC3911)*(1-AB3910/100)</f>
        <v>0.295095</v>
      </c>
      <c r="AE3910" s="2" t="s">
        <v>66</v>
      </c>
      <c r="AF3910" s="2" t="s">
        <v>67</v>
      </c>
      <c r="AG3910" s="2"/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4684</v>
      </c>
      <c r="B3911" s="2" t="s">
        <v>4679</v>
      </c>
      <c r="C3911" s="2" t="s">
        <v>47</v>
      </c>
      <c r="D3911" s="2" t="s">
        <v>4571</v>
      </c>
      <c r="E3911" s="2" t="s">
        <v>227</v>
      </c>
      <c r="F3911" s="2" t="s">
        <v>178</v>
      </c>
      <c r="G3911" s="2" t="s">
        <v>179</v>
      </c>
      <c r="H3911" s="2" t="s">
        <v>52</v>
      </c>
      <c r="I3911" s="2" t="s">
        <v>53</v>
      </c>
      <c r="J3911" s="2" t="s">
        <v>180</v>
      </c>
      <c r="K3911" s="2" t="s">
        <v>180</v>
      </c>
      <c r="L3911" s="2" t="s">
        <v>181</v>
      </c>
      <c r="M3911" s="2" t="s">
        <v>91</v>
      </c>
      <c r="N3911" s="3">
        <v>2950.95</v>
      </c>
      <c r="O3911" s="3" t="s">
        <v>182</v>
      </c>
      <c r="P3911" s="4">
        <f>IF(O3911="吨",N3911*1000,IF(O3911="万立方米",N3911*10000,""))</f>
        <v>29509500.0</v>
      </c>
      <c r="Q3911" s="2" t="s">
        <v>183</v>
      </c>
      <c r="R3911" s="2" t="s">
        <v>184</v>
      </c>
      <c r="S3911" s="2" t="s">
        <v>201</v>
      </c>
      <c r="T3911" s="2" t="s">
        <v>75</v>
      </c>
      <c r="U3911" s="4">
        <f>0.005</f>
        <v>0.005</v>
      </c>
      <c r="V3911" s="2" t="s">
        <v>186</v>
      </c>
      <c r="W3911" s="2" t="s">
        <v>202</v>
      </c>
      <c r="X3911" s="2" t="s">
        <v>64</v>
      </c>
      <c r="Y3911" s="2" t="s">
        <v>65</v>
      </c>
      <c r="Z3911" s="2">
        <v>0</v>
      </c>
      <c r="AA3911" s="2"/>
      <c r="AB3911" s="2"/>
      <c r="AC3911" s="4">
        <f>P3911*U3911/1000000</f>
        <v>0.1475475</v>
      </c>
      <c r="AD3911" s="4">
        <f>AC3911*(1-Z3911/100)</f>
        <v>0.1475475</v>
      </c>
      <c r="AE3911" s="2" t="s">
        <v>66</v>
      </c>
      <c r="AF3911" s="2" t="s">
        <v>67</v>
      </c>
      <c r="AG3911" s="2"/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4685</v>
      </c>
      <c r="B3912" s="2" t="s">
        <v>4679</v>
      </c>
      <c r="C3912" s="2" t="s">
        <v>47</v>
      </c>
      <c r="D3912" s="2" t="s">
        <v>4571</v>
      </c>
      <c r="E3912" s="2" t="s">
        <v>227</v>
      </c>
      <c r="F3912" s="2" t="s">
        <v>178</v>
      </c>
      <c r="G3912" s="2" t="s">
        <v>179</v>
      </c>
      <c r="H3912" s="2" t="s">
        <v>52</v>
      </c>
      <c r="I3912" s="2" t="s">
        <v>53</v>
      </c>
      <c r="J3912" s="2" t="s">
        <v>180</v>
      </c>
      <c r="K3912" s="2" t="s">
        <v>180</v>
      </c>
      <c r="L3912" s="2" t="s">
        <v>181</v>
      </c>
      <c r="M3912" s="2" t="s">
        <v>95</v>
      </c>
      <c r="N3912" s="3">
        <v>2950.95</v>
      </c>
      <c r="O3912" s="3" t="s">
        <v>182</v>
      </c>
      <c r="P3912" s="4">
        <f>IF(O3912="吨",N3912*1000,IF(O3912="万立方米",N3912*10000,""))</f>
        <v>29509500.0</v>
      </c>
      <c r="Q3912" s="2" t="s">
        <v>183</v>
      </c>
      <c r="R3912" s="2" t="s">
        <v>184</v>
      </c>
      <c r="S3912" s="2" t="s">
        <v>204</v>
      </c>
      <c r="T3912" s="2" t="s">
        <v>75</v>
      </c>
      <c r="U3912" s="4">
        <f>0.005</f>
        <v>0.005</v>
      </c>
      <c r="V3912" s="2" t="s">
        <v>186</v>
      </c>
      <c r="W3912" s="2" t="s">
        <v>205</v>
      </c>
      <c r="X3912" s="2" t="s">
        <v>64</v>
      </c>
      <c r="Y3912" s="2" t="s">
        <v>65</v>
      </c>
      <c r="Z3912" s="2">
        <v>0</v>
      </c>
      <c r="AA3912" s="2"/>
      <c r="AB3912" s="2"/>
      <c r="AC3912" s="4">
        <f>P3912*U3912/1000000</f>
        <v>0.1475475</v>
      </c>
      <c r="AD3912" s="4">
        <f>AC3912*(1-Z3912/100)</f>
        <v>0.1475475</v>
      </c>
      <c r="AE3912" s="2" t="s">
        <v>66</v>
      </c>
      <c r="AF3912" s="2" t="s">
        <v>67</v>
      </c>
      <c r="AG3912" s="2"/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4686</v>
      </c>
      <c r="B3913" s="2" t="s">
        <v>4679</v>
      </c>
      <c r="C3913" s="2" t="s">
        <v>47</v>
      </c>
      <c r="D3913" s="2" t="s">
        <v>4571</v>
      </c>
      <c r="E3913" s="2" t="s">
        <v>227</v>
      </c>
      <c r="F3913" s="2" t="s">
        <v>178</v>
      </c>
      <c r="G3913" s="2" t="s">
        <v>179</v>
      </c>
      <c r="H3913" s="2" t="s">
        <v>52</v>
      </c>
      <c r="I3913" s="2" t="s">
        <v>53</v>
      </c>
      <c r="J3913" s="2" t="s">
        <v>180</v>
      </c>
      <c r="K3913" s="2" t="s">
        <v>180</v>
      </c>
      <c r="L3913" s="2" t="s">
        <v>181</v>
      </c>
      <c r="M3913" s="2" t="s">
        <v>100</v>
      </c>
      <c r="N3913" s="3">
        <v>2950.95</v>
      </c>
      <c r="O3913" s="3" t="s">
        <v>182</v>
      </c>
      <c r="P3913" s="4">
        <f>IF(O3913="吨",N3913*1000,IF(O3913="万立方米",N3913*10000,""))</f>
        <v>29509500.0</v>
      </c>
      <c r="Q3913" s="2" t="s">
        <v>183</v>
      </c>
      <c r="R3913" s="2" t="s">
        <v>184</v>
      </c>
      <c r="S3913" s="2" t="s">
        <v>207</v>
      </c>
      <c r="T3913" s="2" t="s">
        <v>75</v>
      </c>
      <c r="U3913" s="4">
        <f>0.02</f>
        <v>0.02</v>
      </c>
      <c r="V3913" s="2" t="s">
        <v>186</v>
      </c>
      <c r="W3913" s="2" t="s">
        <v>208</v>
      </c>
      <c r="X3913" s="2" t="s">
        <v>64</v>
      </c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/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4687</v>
      </c>
      <c r="B3914" s="2" t="s">
        <v>4679</v>
      </c>
      <c r="C3914" s="2" t="s">
        <v>47</v>
      </c>
      <c r="D3914" s="2" t="s">
        <v>4571</v>
      </c>
      <c r="E3914" s="2" t="s">
        <v>227</v>
      </c>
      <c r="F3914" s="2" t="s">
        <v>178</v>
      </c>
      <c r="G3914" s="2" t="s">
        <v>179</v>
      </c>
      <c r="H3914" s="2" t="s">
        <v>52</v>
      </c>
      <c r="I3914" s="2"/>
      <c r="J3914" s="2"/>
      <c r="K3914" s="2"/>
      <c r="L3914" s="2"/>
      <c r="M3914" s="2" t="s">
        <v>104</v>
      </c>
      <c r="N3914" s="3"/>
      <c r="O3914" s="3"/>
      <c r="P3914" s="4">
        <v>0.0</v>
      </c>
      <c r="Q3914" s="2" t="s">
        <v>105</v>
      </c>
      <c r="R3914" s="2" t="s">
        <v>106</v>
      </c>
      <c r="S3914" s="2" t="s">
        <v>107</v>
      </c>
      <c r="T3914" s="2" t="s">
        <v>108</v>
      </c>
      <c r="U3914" s="4">
        <f>0.0</f>
        <v>0.0</v>
      </c>
      <c r="V3914" s="2" t="s">
        <v>109</v>
      </c>
      <c r="W3914" s="2" t="s">
        <v>110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134</v>
      </c>
      <c r="AH3914" s="2" t="s">
        <v>69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4688</v>
      </c>
      <c r="B3915" s="2" t="s">
        <v>4689</v>
      </c>
      <c r="C3915" s="2" t="s">
        <v>47</v>
      </c>
      <c r="D3915" s="2" t="s">
        <v>498</v>
      </c>
      <c r="E3915" s="2" t="s">
        <v>258</v>
      </c>
      <c r="F3915" s="2" t="s">
        <v>228</v>
      </c>
      <c r="G3915" s="2" t="s">
        <v>117</v>
      </c>
      <c r="H3915" s="2" t="s">
        <v>138</v>
      </c>
      <c r="I3915" s="2" t="s">
        <v>53</v>
      </c>
      <c r="J3915" s="2" t="s">
        <v>118</v>
      </c>
      <c r="K3915" s="2" t="s">
        <v>118</v>
      </c>
      <c r="L3915" s="2" t="s">
        <v>119</v>
      </c>
      <c r="M3915" s="2" t="s">
        <v>56</v>
      </c>
      <c r="N3915" s="3">
        <v>58847.29</v>
      </c>
      <c r="O3915" s="3" t="s">
        <v>120</v>
      </c>
      <c r="P3915" s="2"/>
      <c r="Q3915" s="2"/>
      <c r="R3915" s="2" t="s">
        <v>121</v>
      </c>
      <c r="S3915" s="2"/>
      <c r="T3915" s="2" t="s">
        <v>108</v>
      </c>
      <c r="U3915" s="2"/>
      <c r="V3915" s="2"/>
      <c r="W3915" s="2" t="s">
        <v>122</v>
      </c>
      <c r="X3915" s="2" t="s">
        <v>64</v>
      </c>
      <c r="Y3915" s="2" t="s">
        <v>65</v>
      </c>
      <c r="Z3915" s="2">
        <v>0</v>
      </c>
      <c r="AA3915" s="2"/>
      <c r="AB3915" s="2"/>
      <c r="AC3915" s="2"/>
      <c r="AD3915" s="2"/>
      <c r="AE3915" s="2" t="s">
        <v>123</v>
      </c>
      <c r="AF3915" s="2" t="s">
        <v>124</v>
      </c>
      <c r="AG3915" s="2" t="s">
        <v>312</v>
      </c>
      <c r="AH3915" s="2" t="s">
        <v>69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4690</v>
      </c>
      <c r="B3916" s="2" t="s">
        <v>4689</v>
      </c>
      <c r="C3916" s="2" t="s">
        <v>47</v>
      </c>
      <c r="D3916" s="2" t="s">
        <v>498</v>
      </c>
      <c r="E3916" s="2" t="s">
        <v>258</v>
      </c>
      <c r="F3916" s="2" t="s">
        <v>228</v>
      </c>
      <c r="G3916" s="2" t="s">
        <v>117</v>
      </c>
      <c r="H3916" s="2" t="s">
        <v>138</v>
      </c>
      <c r="I3916" s="2" t="s">
        <v>53</v>
      </c>
      <c r="J3916" s="2" t="s">
        <v>118</v>
      </c>
      <c r="K3916" s="2" t="s">
        <v>118</v>
      </c>
      <c r="L3916" s="2" t="s">
        <v>119</v>
      </c>
      <c r="M3916" s="2" t="s">
        <v>73</v>
      </c>
      <c r="N3916" s="3">
        <v>58847.29</v>
      </c>
      <c r="O3916" s="3" t="s">
        <v>120</v>
      </c>
      <c r="P3916" s="2"/>
      <c r="Q3916" s="2"/>
      <c r="R3916" s="2" t="s">
        <v>121</v>
      </c>
      <c r="S3916" s="2"/>
      <c r="T3916" s="2" t="s">
        <v>108</v>
      </c>
      <c r="U3916" s="2"/>
      <c r="V3916" s="2"/>
      <c r="W3916" s="2" t="s">
        <v>122</v>
      </c>
      <c r="X3916" s="2" t="s">
        <v>64</v>
      </c>
      <c r="Y3916" s="2" t="s">
        <v>65</v>
      </c>
      <c r="Z3916" s="2">
        <v>0</v>
      </c>
      <c r="AA3916" s="2"/>
      <c r="AB3916" s="2"/>
      <c r="AC3916" s="2"/>
      <c r="AD3916" s="2"/>
      <c r="AE3916" s="2" t="s">
        <v>123</v>
      </c>
      <c r="AF3916" s="2" t="s">
        <v>124</v>
      </c>
      <c r="AG3916" s="2" t="s">
        <v>312</v>
      </c>
      <c r="AH3916" s="2" t="s">
        <v>69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4691</v>
      </c>
      <c r="B3917" s="2" t="s">
        <v>4689</v>
      </c>
      <c r="C3917" s="2" t="s">
        <v>47</v>
      </c>
      <c r="D3917" s="2" t="s">
        <v>498</v>
      </c>
      <c r="E3917" s="2" t="s">
        <v>258</v>
      </c>
      <c r="F3917" s="2" t="s">
        <v>228</v>
      </c>
      <c r="G3917" s="2" t="s">
        <v>117</v>
      </c>
      <c r="H3917" s="2" t="s">
        <v>138</v>
      </c>
      <c r="I3917" s="2" t="s">
        <v>53</v>
      </c>
      <c r="J3917" s="2" t="s">
        <v>118</v>
      </c>
      <c r="K3917" s="2" t="s">
        <v>118</v>
      </c>
      <c r="L3917" s="2" t="s">
        <v>119</v>
      </c>
      <c r="M3917" s="2" t="s">
        <v>78</v>
      </c>
      <c r="N3917" s="3">
        <v>58847.29</v>
      </c>
      <c r="O3917" s="3" t="s">
        <v>120</v>
      </c>
      <c r="P3917" s="2"/>
      <c r="Q3917" s="2"/>
      <c r="R3917" s="2" t="s">
        <v>121</v>
      </c>
      <c r="S3917" s="2"/>
      <c r="T3917" s="2" t="s">
        <v>108</v>
      </c>
      <c r="U3917" s="2"/>
      <c r="V3917" s="2"/>
      <c r="W3917" s="2" t="s">
        <v>122</v>
      </c>
      <c r="X3917" s="2" t="s">
        <v>64</v>
      </c>
      <c r="Y3917" s="2" t="s">
        <v>65</v>
      </c>
      <c r="Z3917" s="2">
        <v>0</v>
      </c>
      <c r="AA3917" s="2"/>
      <c r="AB3917" s="2"/>
      <c r="AC3917" s="2"/>
      <c r="AD3917" s="2"/>
      <c r="AE3917" s="2" t="s">
        <v>123</v>
      </c>
      <c r="AF3917" s="2" t="s">
        <v>124</v>
      </c>
      <c r="AG3917" s="2" t="s">
        <v>312</v>
      </c>
      <c r="AH3917" s="2" t="s">
        <v>69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4692</v>
      </c>
      <c r="B3918" s="2" t="s">
        <v>4689</v>
      </c>
      <c r="C3918" s="2" t="s">
        <v>47</v>
      </c>
      <c r="D3918" s="2" t="s">
        <v>498</v>
      </c>
      <c r="E3918" s="2" t="s">
        <v>258</v>
      </c>
      <c r="F3918" s="2" t="s">
        <v>228</v>
      </c>
      <c r="G3918" s="2" t="s">
        <v>117</v>
      </c>
      <c r="H3918" s="2" t="s">
        <v>138</v>
      </c>
      <c r="I3918" s="2" t="s">
        <v>53</v>
      </c>
      <c r="J3918" s="2" t="s">
        <v>118</v>
      </c>
      <c r="K3918" s="2" t="s">
        <v>118</v>
      </c>
      <c r="L3918" s="2" t="s">
        <v>119</v>
      </c>
      <c r="M3918" s="2" t="s">
        <v>82</v>
      </c>
      <c r="N3918" s="3">
        <v>58847.29</v>
      </c>
      <c r="O3918" s="3" t="s">
        <v>120</v>
      </c>
      <c r="P3918" s="2"/>
      <c r="Q3918" s="2"/>
      <c r="R3918" s="2" t="s">
        <v>121</v>
      </c>
      <c r="S3918" s="2"/>
      <c r="T3918" s="2" t="s">
        <v>108</v>
      </c>
      <c r="U3918" s="2"/>
      <c r="V3918" s="2"/>
      <c r="W3918" s="2" t="s">
        <v>122</v>
      </c>
      <c r="X3918" s="2" t="s">
        <v>64</v>
      </c>
      <c r="Y3918" s="2" t="s">
        <v>65</v>
      </c>
      <c r="Z3918" s="2">
        <v>0</v>
      </c>
      <c r="AA3918" s="2"/>
      <c r="AB3918" s="2"/>
      <c r="AC3918" s="2"/>
      <c r="AD3918" s="2"/>
      <c r="AE3918" s="2" t="s">
        <v>123</v>
      </c>
      <c r="AF3918" s="2" t="s">
        <v>124</v>
      </c>
      <c r="AG3918" s="2" t="s">
        <v>312</v>
      </c>
      <c r="AH3918" s="2" t="s">
        <v>69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4693</v>
      </c>
      <c r="B3919" s="2" t="s">
        <v>4689</v>
      </c>
      <c r="C3919" s="2" t="s">
        <v>47</v>
      </c>
      <c r="D3919" s="2" t="s">
        <v>498</v>
      </c>
      <c r="E3919" s="2" t="s">
        <v>258</v>
      </c>
      <c r="F3919" s="2" t="s">
        <v>228</v>
      </c>
      <c r="G3919" s="2" t="s">
        <v>117</v>
      </c>
      <c r="H3919" s="2" t="s">
        <v>138</v>
      </c>
      <c r="I3919" s="2" t="s">
        <v>53</v>
      </c>
      <c r="J3919" s="2" t="s">
        <v>118</v>
      </c>
      <c r="K3919" s="2" t="s">
        <v>118</v>
      </c>
      <c r="L3919" s="2" t="s">
        <v>119</v>
      </c>
      <c r="M3919" s="2" t="s">
        <v>86</v>
      </c>
      <c r="N3919" s="3">
        <v>58847.29</v>
      </c>
      <c r="O3919" s="3" t="s">
        <v>120</v>
      </c>
      <c r="P3919" s="2"/>
      <c r="Q3919" s="2"/>
      <c r="R3919" s="2" t="s">
        <v>121</v>
      </c>
      <c r="S3919" s="2"/>
      <c r="T3919" s="2" t="s">
        <v>108</v>
      </c>
      <c r="U3919" s="2"/>
      <c r="V3919" s="2"/>
      <c r="W3919" s="2" t="s">
        <v>122</v>
      </c>
      <c r="X3919" s="2" t="s">
        <v>64</v>
      </c>
      <c r="Y3919" s="2" t="s">
        <v>65</v>
      </c>
      <c r="Z3919" s="2">
        <v>0</v>
      </c>
      <c r="AA3919" s="2"/>
      <c r="AB3919" s="2"/>
      <c r="AC3919" s="2"/>
      <c r="AD3919" s="2"/>
      <c r="AE3919" s="2" t="s">
        <v>123</v>
      </c>
      <c r="AF3919" s="2" t="s">
        <v>124</v>
      </c>
      <c r="AG3919" s="2" t="s">
        <v>312</v>
      </c>
      <c r="AH3919" s="2" t="s">
        <v>69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4694</v>
      </c>
      <c r="B3920" s="2" t="s">
        <v>4689</v>
      </c>
      <c r="C3920" s="2" t="s">
        <v>47</v>
      </c>
      <c r="D3920" s="2" t="s">
        <v>498</v>
      </c>
      <c r="E3920" s="2" t="s">
        <v>258</v>
      </c>
      <c r="F3920" s="2" t="s">
        <v>228</v>
      </c>
      <c r="G3920" s="2" t="s">
        <v>117</v>
      </c>
      <c r="H3920" s="2" t="s">
        <v>138</v>
      </c>
      <c r="I3920" s="2" t="s">
        <v>53</v>
      </c>
      <c r="J3920" s="2" t="s">
        <v>118</v>
      </c>
      <c r="K3920" s="2" t="s">
        <v>118</v>
      </c>
      <c r="L3920" s="2" t="s">
        <v>119</v>
      </c>
      <c r="M3920" s="2" t="s">
        <v>91</v>
      </c>
      <c r="N3920" s="3">
        <v>58847.29</v>
      </c>
      <c r="O3920" s="3" t="s">
        <v>120</v>
      </c>
      <c r="P3920" s="2"/>
      <c r="Q3920" s="2"/>
      <c r="R3920" s="2" t="s">
        <v>121</v>
      </c>
      <c r="S3920" s="2"/>
      <c r="T3920" s="2" t="s">
        <v>108</v>
      </c>
      <c r="U3920" s="2"/>
      <c r="V3920" s="2"/>
      <c r="W3920" s="2" t="s">
        <v>122</v>
      </c>
      <c r="X3920" s="2" t="s">
        <v>64</v>
      </c>
      <c r="Y3920" s="2" t="s">
        <v>65</v>
      </c>
      <c r="Z3920" s="2">
        <v>0</v>
      </c>
      <c r="AA3920" s="2"/>
      <c r="AB3920" s="2"/>
      <c r="AC3920" s="2"/>
      <c r="AD3920" s="2"/>
      <c r="AE3920" s="2" t="s">
        <v>123</v>
      </c>
      <c r="AF3920" s="2" t="s">
        <v>124</v>
      </c>
      <c r="AG3920" s="2" t="s">
        <v>312</v>
      </c>
      <c r="AH3920" s="2" t="s">
        <v>69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4695</v>
      </c>
      <c r="B3921" s="2" t="s">
        <v>4689</v>
      </c>
      <c r="C3921" s="2" t="s">
        <v>47</v>
      </c>
      <c r="D3921" s="2" t="s">
        <v>498</v>
      </c>
      <c r="E3921" s="2" t="s">
        <v>258</v>
      </c>
      <c r="F3921" s="2" t="s">
        <v>228</v>
      </c>
      <c r="G3921" s="2" t="s">
        <v>117</v>
      </c>
      <c r="H3921" s="2" t="s">
        <v>138</v>
      </c>
      <c r="I3921" s="2" t="s">
        <v>53</v>
      </c>
      <c r="J3921" s="2" t="s">
        <v>118</v>
      </c>
      <c r="K3921" s="2" t="s">
        <v>118</v>
      </c>
      <c r="L3921" s="2" t="s">
        <v>119</v>
      </c>
      <c r="M3921" s="2" t="s">
        <v>95</v>
      </c>
      <c r="N3921" s="3">
        <v>58847.29</v>
      </c>
      <c r="O3921" s="3" t="s">
        <v>120</v>
      </c>
      <c r="P3921" s="2"/>
      <c r="Q3921" s="2"/>
      <c r="R3921" s="2" t="s">
        <v>121</v>
      </c>
      <c r="S3921" s="2"/>
      <c r="T3921" s="2" t="s">
        <v>108</v>
      </c>
      <c r="U3921" s="2"/>
      <c r="V3921" s="2"/>
      <c r="W3921" s="2" t="s">
        <v>122</v>
      </c>
      <c r="X3921" s="2" t="s">
        <v>64</v>
      </c>
      <c r="Y3921" s="2" t="s">
        <v>65</v>
      </c>
      <c r="Z3921" s="2">
        <v>0</v>
      </c>
      <c r="AA3921" s="2"/>
      <c r="AB3921" s="2"/>
      <c r="AC3921" s="2"/>
      <c r="AD3921" s="2"/>
      <c r="AE3921" s="2" t="s">
        <v>123</v>
      </c>
      <c r="AF3921" s="2" t="s">
        <v>124</v>
      </c>
      <c r="AG3921" s="2" t="s">
        <v>312</v>
      </c>
      <c r="AH3921" s="2" t="s">
        <v>69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4696</v>
      </c>
      <c r="B3922" s="2" t="s">
        <v>4689</v>
      </c>
      <c r="C3922" s="2" t="s">
        <v>47</v>
      </c>
      <c r="D3922" s="2" t="s">
        <v>498</v>
      </c>
      <c r="E3922" s="2" t="s">
        <v>258</v>
      </c>
      <c r="F3922" s="2" t="s">
        <v>228</v>
      </c>
      <c r="G3922" s="2" t="s">
        <v>117</v>
      </c>
      <c r="H3922" s="2" t="s">
        <v>138</v>
      </c>
      <c r="I3922" s="2" t="s">
        <v>53</v>
      </c>
      <c r="J3922" s="2" t="s">
        <v>118</v>
      </c>
      <c r="K3922" s="2" t="s">
        <v>118</v>
      </c>
      <c r="L3922" s="2" t="s">
        <v>119</v>
      </c>
      <c r="M3922" s="2" t="s">
        <v>100</v>
      </c>
      <c r="N3922" s="3">
        <v>58847.29</v>
      </c>
      <c r="O3922" s="3" t="s">
        <v>120</v>
      </c>
      <c r="P3922" s="2"/>
      <c r="Q3922" s="2"/>
      <c r="R3922" s="2" t="s">
        <v>121</v>
      </c>
      <c r="S3922" s="2"/>
      <c r="T3922" s="2" t="s">
        <v>108</v>
      </c>
      <c r="U3922" s="2"/>
      <c r="V3922" s="2"/>
      <c r="W3922" s="2" t="s">
        <v>122</v>
      </c>
      <c r="X3922" s="2" t="s">
        <v>64</v>
      </c>
      <c r="Y3922" s="2" t="s">
        <v>65</v>
      </c>
      <c r="Z3922" s="2">
        <v>0</v>
      </c>
      <c r="AA3922" s="2"/>
      <c r="AB3922" s="2"/>
      <c r="AC3922" s="2"/>
      <c r="AD3922" s="2"/>
      <c r="AE3922" s="2" t="s">
        <v>123</v>
      </c>
      <c r="AF3922" s="2" t="s">
        <v>124</v>
      </c>
      <c r="AG3922" s="2" t="s">
        <v>312</v>
      </c>
      <c r="AH3922" s="2" t="s">
        <v>69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4697</v>
      </c>
      <c r="B3923" s="2" t="s">
        <v>4689</v>
      </c>
      <c r="C3923" s="2" t="s">
        <v>47</v>
      </c>
      <c r="D3923" s="2" t="s">
        <v>498</v>
      </c>
      <c r="E3923" s="2" t="s">
        <v>258</v>
      </c>
      <c r="F3923" s="2" t="s">
        <v>228</v>
      </c>
      <c r="G3923" s="2" t="s">
        <v>117</v>
      </c>
      <c r="H3923" s="2" t="s">
        <v>138</v>
      </c>
      <c r="I3923" s="2"/>
      <c r="J3923" s="2"/>
      <c r="K3923" s="2" t="s">
        <v>147</v>
      </c>
      <c r="L3923" s="2" t="s">
        <v>429</v>
      </c>
      <c r="M3923" s="2" t="s">
        <v>104</v>
      </c>
      <c r="N3923" s="3"/>
      <c r="O3923" s="3"/>
      <c r="P3923" s="2"/>
      <c r="Q3923" s="2" t="s">
        <v>105</v>
      </c>
      <c r="R3923" s="2" t="s">
        <v>106</v>
      </c>
      <c r="S3923" s="2" t="s">
        <v>107</v>
      </c>
      <c r="T3923" s="2" t="s">
        <v>108</v>
      </c>
      <c r="U3923" s="2"/>
      <c r="V3923" s="2" t="s">
        <v>109</v>
      </c>
      <c r="W3923" s="2" t="s">
        <v>110</v>
      </c>
      <c r="X3923" s="2"/>
      <c r="Y3923" s="2" t="s">
        <v>65</v>
      </c>
      <c r="Z3923" s="2">
        <v>0</v>
      </c>
      <c r="AA3923" s="2"/>
      <c r="AB3923" s="2"/>
      <c r="AC3923" s="2"/>
      <c r="AD3923" s="2"/>
      <c r="AE3923" s="2" t="s">
        <v>123</v>
      </c>
      <c r="AF3923" s="2" t="s">
        <v>222</v>
      </c>
      <c r="AG3923" s="2" t="s">
        <v>223</v>
      </c>
      <c r="AH3923" s="2" t="s">
        <v>69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4698</v>
      </c>
      <c r="B3924" s="2" t="s">
        <v>4699</v>
      </c>
      <c r="C3924" s="2" t="s">
        <v>47</v>
      </c>
      <c r="D3924" s="2" t="s">
        <v>4549</v>
      </c>
      <c r="E3924" s="2" t="s">
        <v>177</v>
      </c>
      <c r="F3924" s="2" t="s">
        <v>116</v>
      </c>
      <c r="G3924" s="2" t="s">
        <v>51</v>
      </c>
      <c r="H3924" s="2" t="s">
        <v>52</v>
      </c>
      <c r="I3924" s="2" t="s">
        <v>53</v>
      </c>
      <c r="J3924" s="2" t="s">
        <v>464</v>
      </c>
      <c r="K3924" s="2" t="s">
        <v>55</v>
      </c>
      <c r="L3924" s="2" t="s">
        <v>51</v>
      </c>
      <c r="M3924" s="2" t="s">
        <v>56</v>
      </c>
      <c r="N3924" s="3">
        <v>7800</v>
      </c>
      <c r="O3924" s="3" t="s">
        <v>57</v>
      </c>
      <c r="P3924" s="4">
        <f>IF(O3924="吨",N3924*1000,IF(O3924="万立方米",N3924*10000,""))</f>
        <v>7800000.0</v>
      </c>
      <c r="Q3924" s="2" t="s">
        <v>58</v>
      </c>
      <c r="R3924" s="2" t="s">
        <v>59</v>
      </c>
      <c r="S3924" s="2" t="s">
        <v>60</v>
      </c>
      <c r="T3924" s="2" t="s">
        <v>61</v>
      </c>
      <c r="U3924" s="4">
        <f>0.06</f>
        <v>0.06</v>
      </c>
      <c r="V3924" s="2" t="s">
        <v>62</v>
      </c>
      <c r="W3924" s="2" t="s">
        <v>63</v>
      </c>
      <c r="X3924" s="2" t="s">
        <v>64</v>
      </c>
      <c r="Y3924" s="2" t="s">
        <v>65</v>
      </c>
      <c r="Z3924" s="2">
        <v>0</v>
      </c>
      <c r="AA3924" s="2"/>
      <c r="AB3924" s="2"/>
      <c r="AC3924" s="4">
        <f>P3924*U3924/1000000</f>
        <v>0.468</v>
      </c>
      <c r="AD3924" s="4">
        <f>AC3924*(1-Z3924/100)</f>
        <v>0.468</v>
      </c>
      <c r="AE3924" s="2" t="s">
        <v>66</v>
      </c>
      <c r="AF3924" s="2" t="s">
        <v>67</v>
      </c>
      <c r="AG3924" s="2"/>
      <c r="AH3924" s="2" t="s">
        <v>69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4700</v>
      </c>
      <c r="B3925" s="2" t="s">
        <v>4699</v>
      </c>
      <c r="C3925" s="2" t="s">
        <v>47</v>
      </c>
      <c r="D3925" s="2" t="s">
        <v>4549</v>
      </c>
      <c r="E3925" s="2" t="s">
        <v>177</v>
      </c>
      <c r="F3925" s="2" t="s">
        <v>116</v>
      </c>
      <c r="G3925" s="2" t="s">
        <v>51</v>
      </c>
      <c r="H3925" s="2" t="s">
        <v>52</v>
      </c>
      <c r="I3925" s="2" t="s">
        <v>53</v>
      </c>
      <c r="J3925" s="2" t="s">
        <v>464</v>
      </c>
      <c r="K3925" s="2" t="s">
        <v>55</v>
      </c>
      <c r="L3925" s="2" t="s">
        <v>51</v>
      </c>
      <c r="M3925" s="2" t="s">
        <v>73</v>
      </c>
      <c r="N3925" s="3">
        <v>7800</v>
      </c>
      <c r="O3925" s="3" t="s">
        <v>57</v>
      </c>
      <c r="P3925" s="4">
        <f>IF(O3925="吨",N3925*1000,IF(O3925="万立方米",N3925*10000,""))</f>
        <v>7800000.0</v>
      </c>
      <c r="Q3925" s="2" t="s">
        <v>58</v>
      </c>
      <c r="R3925" s="2" t="s">
        <v>59</v>
      </c>
      <c r="S3925" s="2" t="s">
        <v>74</v>
      </c>
      <c r="T3925" s="2" t="s">
        <v>75</v>
      </c>
      <c r="U3925" s="4">
        <f>1.5</f>
        <v>1.5</v>
      </c>
      <c r="V3925" s="2" t="s">
        <v>62</v>
      </c>
      <c r="W3925" s="2" t="s">
        <v>76</v>
      </c>
      <c r="X3925" s="2" t="s">
        <v>64</v>
      </c>
      <c r="Y3925" s="2" t="s">
        <v>65</v>
      </c>
      <c r="Z3925" s="2">
        <v>0</v>
      </c>
      <c r="AA3925" s="2"/>
      <c r="AB3925" s="2"/>
      <c r="AC3925" s="4">
        <f>P3925*U3925/1000000</f>
        <v>11.7</v>
      </c>
      <c r="AD3925" s="4">
        <f>AC3925*(1-Z3925/100)</f>
        <v>11.7</v>
      </c>
      <c r="AE3925" s="2" t="s">
        <v>66</v>
      </c>
      <c r="AF3925" s="2" t="s">
        <v>67</v>
      </c>
      <c r="AG3925" s="2"/>
      <c r="AH3925" s="2" t="s">
        <v>69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4701</v>
      </c>
      <c r="B3926" s="2" t="s">
        <v>4699</v>
      </c>
      <c r="C3926" s="2" t="s">
        <v>47</v>
      </c>
      <c r="D3926" s="2" t="s">
        <v>4549</v>
      </c>
      <c r="E3926" s="2" t="s">
        <v>177</v>
      </c>
      <c r="F3926" s="2" t="s">
        <v>116</v>
      </c>
      <c r="G3926" s="2" t="s">
        <v>51</v>
      </c>
      <c r="H3926" s="2" t="s">
        <v>52</v>
      </c>
      <c r="I3926" s="2" t="s">
        <v>53</v>
      </c>
      <c r="J3926" s="2" t="s">
        <v>464</v>
      </c>
      <c r="K3926" s="2" t="s">
        <v>55</v>
      </c>
      <c r="L3926" s="2" t="s">
        <v>51</v>
      </c>
      <c r="M3926" s="2" t="s">
        <v>78</v>
      </c>
      <c r="N3926" s="3">
        <v>7800</v>
      </c>
      <c r="O3926" s="3" t="s">
        <v>57</v>
      </c>
      <c r="P3926" s="4">
        <f>IF(O3926="吨",N3926*1000,IF(O3926="万立方米",N3926*10000,""))</f>
        <v>7800000.0</v>
      </c>
      <c r="Q3926" s="2" t="s">
        <v>58</v>
      </c>
      <c r="R3926" s="2" t="s">
        <v>59</v>
      </c>
      <c r="S3926" s="2" t="s">
        <v>79</v>
      </c>
      <c r="T3926" s="2" t="s">
        <v>75</v>
      </c>
      <c r="U3926" s="4">
        <f>6.0</f>
        <v>6.0</v>
      </c>
      <c r="V3926" s="2" t="s">
        <v>62</v>
      </c>
      <c r="W3926" s="2" t="s">
        <v>80</v>
      </c>
      <c r="X3926" s="2" t="s">
        <v>64</v>
      </c>
      <c r="Y3926" s="2" t="s">
        <v>65</v>
      </c>
      <c r="Z3926" s="2">
        <v>0</v>
      </c>
      <c r="AA3926" s="2"/>
      <c r="AB3926" s="2"/>
      <c r="AC3926" s="4">
        <f>P3926*U3926/1000000</f>
        <v>46.8</v>
      </c>
      <c r="AD3926" s="4">
        <f>AC3926*(1-Z3926/100)</f>
        <v>46.8</v>
      </c>
      <c r="AE3926" s="2" t="s">
        <v>66</v>
      </c>
      <c r="AF3926" s="2" t="s">
        <v>67</v>
      </c>
      <c r="AG3926" s="2"/>
      <c r="AH3926" s="2" t="s">
        <v>69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4702</v>
      </c>
      <c r="B3927" s="2" t="s">
        <v>4699</v>
      </c>
      <c r="C3927" s="2" t="s">
        <v>47</v>
      </c>
      <c r="D3927" s="2" t="s">
        <v>4549</v>
      </c>
      <c r="E3927" s="2" t="s">
        <v>177</v>
      </c>
      <c r="F3927" s="2" t="s">
        <v>116</v>
      </c>
      <c r="G3927" s="2" t="s">
        <v>51</v>
      </c>
      <c r="H3927" s="2" t="s">
        <v>52</v>
      </c>
      <c r="I3927" s="2" t="s">
        <v>53</v>
      </c>
      <c r="J3927" s="2" t="s">
        <v>464</v>
      </c>
      <c r="K3927" s="2" t="s">
        <v>55</v>
      </c>
      <c r="L3927" s="2" t="s">
        <v>51</v>
      </c>
      <c r="M3927" s="2" t="s">
        <v>82</v>
      </c>
      <c r="N3927" s="3">
        <v>7800</v>
      </c>
      <c r="O3927" s="3" t="s">
        <v>57</v>
      </c>
      <c r="P3927" s="4">
        <f>IF(O3927="吨",N3927*1000,IF(O3927="万立方米",N3927*10000,""))</f>
        <v>7800000.0</v>
      </c>
      <c r="Q3927" s="2" t="s">
        <v>58</v>
      </c>
      <c r="R3927" s="2" t="s">
        <v>59</v>
      </c>
      <c r="S3927" s="2" t="s">
        <v>83</v>
      </c>
      <c r="T3927" s="2" t="s">
        <v>61</v>
      </c>
      <c r="U3927" s="4">
        <f>0.35</f>
        <v>0.35</v>
      </c>
      <c r="V3927" s="2" t="s">
        <v>62</v>
      </c>
      <c r="W3927" s="2" t="s">
        <v>84</v>
      </c>
      <c r="X3927" s="2" t="s">
        <v>64</v>
      </c>
      <c r="Y3927" s="2" t="s">
        <v>65</v>
      </c>
      <c r="Z3927" s="2">
        <v>0</v>
      </c>
      <c r="AA3927" s="2"/>
      <c r="AB3927" s="2"/>
      <c r="AC3927" s="4">
        <f>P3927*U3927/1000000</f>
        <v>2.73</v>
      </c>
      <c r="AD3927" s="4">
        <f>AC3927*(1-Z3927/100)</f>
        <v>2.73</v>
      </c>
      <c r="AE3927" s="2" t="s">
        <v>66</v>
      </c>
      <c r="AF3927" s="2" t="s">
        <v>67</v>
      </c>
      <c r="AG3927" s="2"/>
      <c r="AH3927" s="2" t="s">
        <v>69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4703</v>
      </c>
      <c r="B3928" s="2" t="s">
        <v>4699</v>
      </c>
      <c r="C3928" s="2" t="s">
        <v>47</v>
      </c>
      <c r="D3928" s="2" t="s">
        <v>4549</v>
      </c>
      <c r="E3928" s="2" t="s">
        <v>177</v>
      </c>
      <c r="F3928" s="2" t="s">
        <v>116</v>
      </c>
      <c r="G3928" s="2" t="s">
        <v>51</v>
      </c>
      <c r="H3928" s="2" t="s">
        <v>52</v>
      </c>
      <c r="I3928" s="2" t="s">
        <v>53</v>
      </c>
      <c r="J3928" s="2" t="s">
        <v>464</v>
      </c>
      <c r="K3928" s="2" t="s">
        <v>55</v>
      </c>
      <c r="L3928" s="2" t="s">
        <v>51</v>
      </c>
      <c r="M3928" s="2" t="s">
        <v>86</v>
      </c>
      <c r="N3928" s="3">
        <v>7800</v>
      </c>
      <c r="O3928" s="3" t="s">
        <v>57</v>
      </c>
      <c r="P3928" s="4">
        <f>IF(O3928="吨",N3928*1000,IF(O3928="万立方米",N3928*10000,""))</f>
        <v>7800000.0</v>
      </c>
      <c r="Q3928" s="2" t="s">
        <v>58</v>
      </c>
      <c r="R3928" s="2" t="s">
        <v>59</v>
      </c>
      <c r="S3928" s="2" t="s">
        <v>87</v>
      </c>
      <c r="T3928" s="2" t="s">
        <v>88</v>
      </c>
      <c r="U3928" s="4">
        <f>0.75</f>
        <v>0.75</v>
      </c>
      <c r="V3928" s="2" t="s">
        <v>62</v>
      </c>
      <c r="W3928" s="2" t="s">
        <v>89</v>
      </c>
      <c r="X3928" s="2" t="s">
        <v>64</v>
      </c>
      <c r="Y3928" s="2" t="s">
        <v>65</v>
      </c>
      <c r="Z3928" s="2">
        <v>0</v>
      </c>
      <c r="AA3928" s="2"/>
      <c r="AB3928" s="2"/>
      <c r="AC3928" s="4">
        <f>P3928*U3928/1000000</f>
        <v>5.85</v>
      </c>
      <c r="AD3928" s="4">
        <f>AC3929*(1-AA3928/100)+(AC3928-AC3929)*(1-AB3928/100)</f>
        <v>5.85</v>
      </c>
      <c r="AE3928" s="2" t="s">
        <v>66</v>
      </c>
      <c r="AF3928" s="2" t="s">
        <v>67</v>
      </c>
      <c r="AG3928" s="2"/>
      <c r="AH3928" s="2" t="s">
        <v>69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4704</v>
      </c>
      <c r="B3929" s="2" t="s">
        <v>4699</v>
      </c>
      <c r="C3929" s="2" t="s">
        <v>47</v>
      </c>
      <c r="D3929" s="2" t="s">
        <v>4549</v>
      </c>
      <c r="E3929" s="2" t="s">
        <v>177</v>
      </c>
      <c r="F3929" s="2" t="s">
        <v>116</v>
      </c>
      <c r="G3929" s="2" t="s">
        <v>51</v>
      </c>
      <c r="H3929" s="2" t="s">
        <v>52</v>
      </c>
      <c r="I3929" s="2" t="s">
        <v>53</v>
      </c>
      <c r="J3929" s="2" t="s">
        <v>464</v>
      </c>
      <c r="K3929" s="2" t="s">
        <v>55</v>
      </c>
      <c r="L3929" s="2" t="s">
        <v>51</v>
      </c>
      <c r="M3929" s="2" t="s">
        <v>91</v>
      </c>
      <c r="N3929" s="3">
        <v>7800</v>
      </c>
      <c r="O3929" s="3" t="s">
        <v>57</v>
      </c>
      <c r="P3929" s="4">
        <f>IF(O3929="吨",N3929*1000,IF(O3929="万立方米",N3929*10000,""))</f>
        <v>7800000.0</v>
      </c>
      <c r="Q3929" s="2" t="s">
        <v>58</v>
      </c>
      <c r="R3929" s="2" t="s">
        <v>59</v>
      </c>
      <c r="S3929" s="2" t="s">
        <v>92</v>
      </c>
      <c r="T3929" s="2" t="s">
        <v>88</v>
      </c>
      <c r="U3929" s="4">
        <f>0.75</f>
        <v>0.75</v>
      </c>
      <c r="V3929" s="2" t="s">
        <v>62</v>
      </c>
      <c r="W3929" s="2" t="s">
        <v>93</v>
      </c>
      <c r="X3929" s="2" t="s">
        <v>64</v>
      </c>
      <c r="Y3929" s="2" t="s">
        <v>65</v>
      </c>
      <c r="Z3929" s="2">
        <v>0</v>
      </c>
      <c r="AA3929" s="2"/>
      <c r="AB3929" s="2"/>
      <c r="AC3929" s="4">
        <f>P3929*U3929/1000000</f>
        <v>5.85</v>
      </c>
      <c r="AD3929" s="4">
        <f>AC3929*(1-Z3929/100)</f>
        <v>5.85</v>
      </c>
      <c r="AE3929" s="2" t="s">
        <v>66</v>
      </c>
      <c r="AF3929" s="2" t="s">
        <v>67</v>
      </c>
      <c r="AG3929" s="2"/>
      <c r="AH3929" s="2" t="s">
        <v>69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4705</v>
      </c>
      <c r="B3930" s="2" t="s">
        <v>4699</v>
      </c>
      <c r="C3930" s="2" t="s">
        <v>47</v>
      </c>
      <c r="D3930" s="2" t="s">
        <v>4549</v>
      </c>
      <c r="E3930" s="2" t="s">
        <v>177</v>
      </c>
      <c r="F3930" s="2" t="s">
        <v>116</v>
      </c>
      <c r="G3930" s="2" t="s">
        <v>51</v>
      </c>
      <c r="H3930" s="2" t="s">
        <v>52</v>
      </c>
      <c r="I3930" s="2" t="s">
        <v>53</v>
      </c>
      <c r="J3930" s="2" t="s">
        <v>464</v>
      </c>
      <c r="K3930" s="2" t="s">
        <v>55</v>
      </c>
      <c r="L3930" s="2" t="s">
        <v>51</v>
      </c>
      <c r="M3930" s="2" t="s">
        <v>95</v>
      </c>
      <c r="N3930" s="3">
        <v>7800</v>
      </c>
      <c r="O3930" s="3" t="s">
        <v>57</v>
      </c>
      <c r="P3930" s="4">
        <f>IF(O3930="吨",N3930*1000,IF(O3930="万立方米",N3930*10000,""))</f>
        <v>7800000.0</v>
      </c>
      <c r="Q3930" s="2" t="s">
        <v>58</v>
      </c>
      <c r="R3930" s="2" t="s">
        <v>59</v>
      </c>
      <c r="S3930" s="2" t="s">
        <v>96</v>
      </c>
      <c r="T3930" s="2" t="s">
        <v>97</v>
      </c>
      <c r="U3930" s="4">
        <f>1.7</f>
        <v>1.7</v>
      </c>
      <c r="V3930" s="2" t="s">
        <v>62</v>
      </c>
      <c r="W3930" s="2" t="s">
        <v>98</v>
      </c>
      <c r="X3930" s="2" t="s">
        <v>64</v>
      </c>
      <c r="Y3930" s="2" t="s">
        <v>65</v>
      </c>
      <c r="Z3930" s="2">
        <v>0</v>
      </c>
      <c r="AA3930" s="2"/>
      <c r="AB3930" s="2"/>
      <c r="AC3930" s="4">
        <f>P3930*U3930/1000000</f>
        <v>13.26</v>
      </c>
      <c r="AD3930" s="4">
        <f>AC3930*(1-Z3930/100)</f>
        <v>13.26</v>
      </c>
      <c r="AE3930" s="2" t="s">
        <v>66</v>
      </c>
      <c r="AF3930" s="2" t="s">
        <v>67</v>
      </c>
      <c r="AG3930" s="2"/>
      <c r="AH3930" s="2" t="s">
        <v>69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4706</v>
      </c>
      <c r="B3931" s="2" t="s">
        <v>4699</v>
      </c>
      <c r="C3931" s="2" t="s">
        <v>47</v>
      </c>
      <c r="D3931" s="2" t="s">
        <v>4549</v>
      </c>
      <c r="E3931" s="2" t="s">
        <v>177</v>
      </c>
      <c r="F3931" s="2" t="s">
        <v>116</v>
      </c>
      <c r="G3931" s="2" t="s">
        <v>51</v>
      </c>
      <c r="H3931" s="2" t="s">
        <v>52</v>
      </c>
      <c r="I3931" s="2" t="s">
        <v>53</v>
      </c>
      <c r="J3931" s="2" t="s">
        <v>464</v>
      </c>
      <c r="K3931" s="2" t="s">
        <v>55</v>
      </c>
      <c r="L3931" s="2" t="s">
        <v>51</v>
      </c>
      <c r="M3931" s="2" t="s">
        <v>100</v>
      </c>
      <c r="N3931" s="3">
        <v>7800</v>
      </c>
      <c r="O3931" s="3" t="s">
        <v>57</v>
      </c>
      <c r="P3931" s="4">
        <f>IF(O3931="吨",N3931*1000,IF(O3931="万立方米",N3931*10000,""))</f>
        <v>7800000.0</v>
      </c>
      <c r="Q3931" s="2" t="s">
        <v>58</v>
      </c>
      <c r="R3931" s="2" t="s">
        <v>59</v>
      </c>
      <c r="S3931" s="2" t="s">
        <v>101</v>
      </c>
      <c r="T3931" s="2" t="s">
        <v>75</v>
      </c>
      <c r="U3931" s="4">
        <f>0.12</f>
        <v>0.12</v>
      </c>
      <c r="V3931" s="2" t="s">
        <v>62</v>
      </c>
      <c r="W3931" s="2" t="s">
        <v>102</v>
      </c>
      <c r="X3931" s="2" t="s">
        <v>64</v>
      </c>
      <c r="Y3931" s="2" t="s">
        <v>65</v>
      </c>
      <c r="Z3931" s="2">
        <v>0</v>
      </c>
      <c r="AA3931" s="2"/>
      <c r="AB3931" s="2"/>
      <c r="AC3931" s="4">
        <f>P3931*U3931/1000000</f>
        <v>0.936</v>
      </c>
      <c r="AD3931" s="4">
        <f>AC3931*(1-Z3931/100)</f>
        <v>0.936</v>
      </c>
      <c r="AE3931" s="2" t="s">
        <v>66</v>
      </c>
      <c r="AF3931" s="2" t="s">
        <v>67</v>
      </c>
      <c r="AG3931" s="2"/>
      <c r="AH3931" s="2" t="s">
        <v>69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4707</v>
      </c>
      <c r="B3932" s="2" t="s">
        <v>4699</v>
      </c>
      <c r="C3932" s="2" t="s">
        <v>47</v>
      </c>
      <c r="D3932" s="2" t="s">
        <v>4549</v>
      </c>
      <c r="E3932" s="2" t="s">
        <v>177</v>
      </c>
      <c r="F3932" s="2" t="s">
        <v>116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104</v>
      </c>
      <c r="N3932" s="3"/>
      <c r="O3932" s="3"/>
      <c r="P3932" s="4">
        <v>0.0</v>
      </c>
      <c r="Q3932" s="2" t="s">
        <v>105</v>
      </c>
      <c r="R3932" s="2" t="s">
        <v>106</v>
      </c>
      <c r="S3932" s="2" t="s">
        <v>107</v>
      </c>
      <c r="T3932" s="2" t="s">
        <v>108</v>
      </c>
      <c r="U3932" s="4">
        <f>0.0</f>
        <v>0.0</v>
      </c>
      <c r="V3932" s="2" t="s">
        <v>109</v>
      </c>
      <c r="W3932" s="2" t="s">
        <v>110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134</v>
      </c>
      <c r="AH3932" s="2" t="s">
        <v>69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4708</v>
      </c>
      <c r="B3933" s="2" t="s">
        <v>4709</v>
      </c>
      <c r="C3933" s="2" t="s">
        <v>47</v>
      </c>
      <c r="D3933" s="2" t="s">
        <v>2465</v>
      </c>
      <c r="E3933" s="2" t="s">
        <v>412</v>
      </c>
      <c r="F3933" s="2" t="s">
        <v>178</v>
      </c>
      <c r="G3933" s="2" t="s">
        <v>179</v>
      </c>
      <c r="H3933" s="2" t="s">
        <v>52</v>
      </c>
      <c r="I3933" s="2" t="s">
        <v>53</v>
      </c>
      <c r="J3933" s="2" t="s">
        <v>180</v>
      </c>
      <c r="K3933" s="2" t="s">
        <v>180</v>
      </c>
      <c r="L3933" s="2" t="s">
        <v>181</v>
      </c>
      <c r="M3933" s="2" t="s">
        <v>56</v>
      </c>
      <c r="N3933" s="3">
        <v>9743.370000000001</v>
      </c>
      <c r="O3933" s="3" t="s">
        <v>182</v>
      </c>
      <c r="P3933" s="4">
        <f>IF(O3933="吨",N3933*1000,IF(O3933="万立方米",N3933*10000,""))</f>
        <v>97433700.00000001</v>
      </c>
      <c r="Q3933" s="2" t="s">
        <v>183</v>
      </c>
      <c r="R3933" s="2" t="s">
        <v>184</v>
      </c>
      <c r="S3933" s="2" t="s">
        <v>185</v>
      </c>
      <c r="T3933" s="2" t="s">
        <v>75</v>
      </c>
      <c r="U3933" s="4">
        <f>0.001</f>
        <v>0.001</v>
      </c>
      <c r="V3933" s="2" t="s">
        <v>186</v>
      </c>
      <c r="W3933" s="2" t="s">
        <v>187</v>
      </c>
      <c r="X3933" s="2" t="s">
        <v>64</v>
      </c>
      <c r="Y3933" s="2" t="s">
        <v>65</v>
      </c>
      <c r="Z3933" s="2">
        <v>0</v>
      </c>
      <c r="AA3933" s="2"/>
      <c r="AB3933" s="2"/>
      <c r="AC3933" s="4">
        <f>P3933*U3933/1000000</f>
        <v>0.09743370000000001</v>
      </c>
      <c r="AD3933" s="4">
        <f>AC3933*(1-Z3933/100)</f>
        <v>0.09743370000000001</v>
      </c>
      <c r="AE3933" s="2" t="s">
        <v>66</v>
      </c>
      <c r="AF3933" s="2" t="s">
        <v>67</v>
      </c>
      <c r="AG3933" s="2"/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4710</v>
      </c>
      <c r="B3934" s="2" t="s">
        <v>4709</v>
      </c>
      <c r="C3934" s="2" t="s">
        <v>47</v>
      </c>
      <c r="D3934" s="2" t="s">
        <v>2465</v>
      </c>
      <c r="E3934" s="2" t="s">
        <v>412</v>
      </c>
      <c r="F3934" s="2" t="s">
        <v>178</v>
      </c>
      <c r="G3934" s="2" t="s">
        <v>179</v>
      </c>
      <c r="H3934" s="2" t="s">
        <v>52</v>
      </c>
      <c r="I3934" s="2" t="s">
        <v>53</v>
      </c>
      <c r="J3934" s="2" t="s">
        <v>180</v>
      </c>
      <c r="K3934" s="2" t="s">
        <v>180</v>
      </c>
      <c r="L3934" s="2" t="s">
        <v>181</v>
      </c>
      <c r="M3934" s="2" t="s">
        <v>73</v>
      </c>
      <c r="N3934" s="3">
        <v>9743.370000000001</v>
      </c>
      <c r="O3934" s="3" t="s">
        <v>182</v>
      </c>
      <c r="P3934" s="4">
        <f>IF(O3934="吨",N3934*1000,IF(O3934="万立方米",N3934*10000,""))</f>
        <v>97433700.00000001</v>
      </c>
      <c r="Q3934" s="2" t="s">
        <v>183</v>
      </c>
      <c r="R3934" s="2" t="s">
        <v>184</v>
      </c>
      <c r="S3934" s="2" t="s">
        <v>189</v>
      </c>
      <c r="T3934" s="2" t="s">
        <v>75</v>
      </c>
      <c r="U3934" s="4">
        <f>0.35</f>
        <v>0.35</v>
      </c>
      <c r="V3934" s="2" t="s">
        <v>186</v>
      </c>
      <c r="W3934" s="2" t="s">
        <v>190</v>
      </c>
      <c r="X3934" s="2" t="s">
        <v>64</v>
      </c>
      <c r="Y3934" s="2" t="s">
        <v>65</v>
      </c>
      <c r="Z3934" s="2">
        <v>0</v>
      </c>
      <c r="AA3934" s="2"/>
      <c r="AB3934" s="2"/>
      <c r="AC3934" s="4">
        <f>P3934*U3934/1000000</f>
        <v>34.101795</v>
      </c>
      <c r="AD3934" s="4">
        <f>AC3934*(1-Z3934/100)</f>
        <v>34.101795</v>
      </c>
      <c r="AE3934" s="2" t="s">
        <v>66</v>
      </c>
      <c r="AF3934" s="2" t="s">
        <v>67</v>
      </c>
      <c r="AG3934" s="2"/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4711</v>
      </c>
      <c r="B3935" s="2" t="s">
        <v>4709</v>
      </c>
      <c r="C3935" s="2" t="s">
        <v>47</v>
      </c>
      <c r="D3935" s="2" t="s">
        <v>2465</v>
      </c>
      <c r="E3935" s="2" t="s">
        <v>412</v>
      </c>
      <c r="F3935" s="2" t="s">
        <v>178</v>
      </c>
      <c r="G3935" s="2" t="s">
        <v>179</v>
      </c>
      <c r="H3935" s="2" t="s">
        <v>52</v>
      </c>
      <c r="I3935" s="2" t="s">
        <v>53</v>
      </c>
      <c r="J3935" s="2" t="s">
        <v>180</v>
      </c>
      <c r="K3935" s="2" t="s">
        <v>180</v>
      </c>
      <c r="L3935" s="2" t="s">
        <v>181</v>
      </c>
      <c r="M3935" s="2" t="s">
        <v>78</v>
      </c>
      <c r="N3935" s="3">
        <v>9743.370000000001</v>
      </c>
      <c r="O3935" s="3" t="s">
        <v>182</v>
      </c>
      <c r="P3935" s="4">
        <f>IF(O3935="吨",N3935*1000,IF(O3935="万立方米",N3935*10000,""))</f>
        <v>97433700.00000001</v>
      </c>
      <c r="Q3935" s="2" t="s">
        <v>183</v>
      </c>
      <c r="R3935" s="2" t="s">
        <v>184</v>
      </c>
      <c r="S3935" s="2" t="s">
        <v>192</v>
      </c>
      <c r="T3935" s="2" t="s">
        <v>75</v>
      </c>
      <c r="U3935" s="4">
        <f>1.2</f>
        <v>1.2</v>
      </c>
      <c r="V3935" s="2" t="s">
        <v>186</v>
      </c>
      <c r="W3935" s="2" t="s">
        <v>193</v>
      </c>
      <c r="X3935" s="2" t="s">
        <v>64</v>
      </c>
      <c r="Y3935" s="2" t="s">
        <v>65</v>
      </c>
      <c r="Z3935" s="2">
        <v>0</v>
      </c>
      <c r="AA3935" s="2"/>
      <c r="AB3935" s="2"/>
      <c r="AC3935" s="4">
        <f>P3935*U3935/1000000</f>
        <v>116.92044000000001</v>
      </c>
      <c r="AD3935" s="4">
        <f>AC3935*(1-Z3935/100)</f>
        <v>116.92044000000001</v>
      </c>
      <c r="AE3935" s="2" t="s">
        <v>66</v>
      </c>
      <c r="AF3935" s="2" t="s">
        <v>67</v>
      </c>
      <c r="AG3935" s="2"/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4712</v>
      </c>
      <c r="B3936" s="2" t="s">
        <v>4709</v>
      </c>
      <c r="C3936" s="2" t="s">
        <v>47</v>
      </c>
      <c r="D3936" s="2" t="s">
        <v>2465</v>
      </c>
      <c r="E3936" s="2" t="s">
        <v>412</v>
      </c>
      <c r="F3936" s="2" t="s">
        <v>178</v>
      </c>
      <c r="G3936" s="2" t="s">
        <v>179</v>
      </c>
      <c r="H3936" s="2" t="s">
        <v>52</v>
      </c>
      <c r="I3936" s="2" t="s">
        <v>53</v>
      </c>
      <c r="J3936" s="2" t="s">
        <v>180</v>
      </c>
      <c r="K3936" s="2" t="s">
        <v>180</v>
      </c>
      <c r="L3936" s="2" t="s">
        <v>181</v>
      </c>
      <c r="M3936" s="2" t="s">
        <v>82</v>
      </c>
      <c r="N3936" s="3">
        <v>9743.370000000001</v>
      </c>
      <c r="O3936" s="3" t="s">
        <v>182</v>
      </c>
      <c r="P3936" s="4">
        <f>IF(O3936="吨",N3936*1000,IF(O3936="万立方米",N3936*10000,""))</f>
        <v>97433700.00000001</v>
      </c>
      <c r="Q3936" s="2" t="s">
        <v>183</v>
      </c>
      <c r="R3936" s="2" t="s">
        <v>184</v>
      </c>
      <c r="S3936" s="2" t="s">
        <v>195</v>
      </c>
      <c r="T3936" s="2" t="s">
        <v>75</v>
      </c>
      <c r="U3936" s="4">
        <f>0.002</f>
        <v>0.002</v>
      </c>
      <c r="V3936" s="2" t="s">
        <v>186</v>
      </c>
      <c r="W3936" s="2" t="s">
        <v>196</v>
      </c>
      <c r="X3936" s="2" t="s">
        <v>64</v>
      </c>
      <c r="Y3936" s="2" t="s">
        <v>65</v>
      </c>
      <c r="Z3936" s="2">
        <v>0</v>
      </c>
      <c r="AA3936" s="2"/>
      <c r="AB3936" s="2"/>
      <c r="AC3936" s="4">
        <f>P3936*U3936/1000000</f>
        <v>0.19486740000000002</v>
      </c>
      <c r="AD3936" s="4">
        <f>AC3936*(1-Z3936/100)</f>
        <v>0.19486740000000002</v>
      </c>
      <c r="AE3936" s="2" t="s">
        <v>66</v>
      </c>
      <c r="AF3936" s="2" t="s">
        <v>67</v>
      </c>
      <c r="AG3936" s="2"/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4713</v>
      </c>
      <c r="B3937" s="2" t="s">
        <v>4709</v>
      </c>
      <c r="C3937" s="2" t="s">
        <v>47</v>
      </c>
      <c r="D3937" s="2" t="s">
        <v>2465</v>
      </c>
      <c r="E3937" s="2" t="s">
        <v>412</v>
      </c>
      <c r="F3937" s="2" t="s">
        <v>178</v>
      </c>
      <c r="G3937" s="2" t="s">
        <v>179</v>
      </c>
      <c r="H3937" s="2" t="s">
        <v>52</v>
      </c>
      <c r="I3937" s="2" t="s">
        <v>53</v>
      </c>
      <c r="J3937" s="2" t="s">
        <v>180</v>
      </c>
      <c r="K3937" s="2" t="s">
        <v>180</v>
      </c>
      <c r="L3937" s="2" t="s">
        <v>181</v>
      </c>
      <c r="M3937" s="2" t="s">
        <v>86</v>
      </c>
      <c r="N3937" s="3">
        <v>9743.370000000001</v>
      </c>
      <c r="O3937" s="3" t="s">
        <v>182</v>
      </c>
      <c r="P3937" s="4">
        <f>IF(O3937="吨",N3937*1000,IF(O3937="万立方米",N3937*10000,""))</f>
        <v>97433700.00000001</v>
      </c>
      <c r="Q3937" s="2" t="s">
        <v>183</v>
      </c>
      <c r="R3937" s="2" t="s">
        <v>184</v>
      </c>
      <c r="S3937" s="2" t="s">
        <v>198</v>
      </c>
      <c r="T3937" s="2" t="s">
        <v>75</v>
      </c>
      <c r="U3937" s="4">
        <f>0.01</f>
        <v>0.01</v>
      </c>
      <c r="V3937" s="2" t="s">
        <v>186</v>
      </c>
      <c r="W3937" s="2" t="s">
        <v>199</v>
      </c>
      <c r="X3937" s="2" t="s">
        <v>64</v>
      </c>
      <c r="Y3937" s="2" t="s">
        <v>65</v>
      </c>
      <c r="Z3937" s="2">
        <v>0</v>
      </c>
      <c r="AA3937" s="2"/>
      <c r="AB3937" s="2"/>
      <c r="AC3937" s="4">
        <f>P3937*U3937/1000000</f>
        <v>0.9743370000000001</v>
      </c>
      <c r="AD3937" s="4">
        <f>AC3938*(1-AA3937/100)+(AC3937-AC3938)*(1-AB3937/100)</f>
        <v>0.9743370000000001</v>
      </c>
      <c r="AE3937" s="2" t="s">
        <v>66</v>
      </c>
      <c r="AF3937" s="2" t="s">
        <v>67</v>
      </c>
      <c r="AG3937" s="2"/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4714</v>
      </c>
      <c r="B3938" s="2" t="s">
        <v>4709</v>
      </c>
      <c r="C3938" s="2" t="s">
        <v>47</v>
      </c>
      <c r="D3938" s="2" t="s">
        <v>2465</v>
      </c>
      <c r="E3938" s="2" t="s">
        <v>412</v>
      </c>
      <c r="F3938" s="2" t="s">
        <v>178</v>
      </c>
      <c r="G3938" s="2" t="s">
        <v>179</v>
      </c>
      <c r="H3938" s="2" t="s">
        <v>52</v>
      </c>
      <c r="I3938" s="2" t="s">
        <v>53</v>
      </c>
      <c r="J3938" s="2" t="s">
        <v>180</v>
      </c>
      <c r="K3938" s="2" t="s">
        <v>180</v>
      </c>
      <c r="L3938" s="2" t="s">
        <v>181</v>
      </c>
      <c r="M3938" s="2" t="s">
        <v>91</v>
      </c>
      <c r="N3938" s="3">
        <v>9743.370000000001</v>
      </c>
      <c r="O3938" s="3" t="s">
        <v>182</v>
      </c>
      <c r="P3938" s="4">
        <f>IF(O3938="吨",N3938*1000,IF(O3938="万立方米",N3938*10000,""))</f>
        <v>97433700.00000001</v>
      </c>
      <c r="Q3938" s="2" t="s">
        <v>183</v>
      </c>
      <c r="R3938" s="2" t="s">
        <v>184</v>
      </c>
      <c r="S3938" s="2" t="s">
        <v>201</v>
      </c>
      <c r="T3938" s="2" t="s">
        <v>75</v>
      </c>
      <c r="U3938" s="4">
        <f>0.005</f>
        <v>0.005</v>
      </c>
      <c r="V3938" s="2" t="s">
        <v>186</v>
      </c>
      <c r="W3938" s="2" t="s">
        <v>202</v>
      </c>
      <c r="X3938" s="2" t="s">
        <v>64</v>
      </c>
      <c r="Y3938" s="2" t="s">
        <v>65</v>
      </c>
      <c r="Z3938" s="2">
        <v>0</v>
      </c>
      <c r="AA3938" s="2"/>
      <c r="AB3938" s="2"/>
      <c r="AC3938" s="4">
        <f>P3938*U3938/1000000</f>
        <v>0.48716850000000006</v>
      </c>
      <c r="AD3938" s="4">
        <f>AC3938*(1-Z3938/100)</f>
        <v>0.48716850000000006</v>
      </c>
      <c r="AE3938" s="2" t="s">
        <v>66</v>
      </c>
      <c r="AF3938" s="2" t="s">
        <v>67</v>
      </c>
      <c r="AG3938" s="2"/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4715</v>
      </c>
      <c r="B3939" s="2" t="s">
        <v>4709</v>
      </c>
      <c r="C3939" s="2" t="s">
        <v>47</v>
      </c>
      <c r="D3939" s="2" t="s">
        <v>2465</v>
      </c>
      <c r="E3939" s="2" t="s">
        <v>412</v>
      </c>
      <c r="F3939" s="2" t="s">
        <v>178</v>
      </c>
      <c r="G3939" s="2" t="s">
        <v>179</v>
      </c>
      <c r="H3939" s="2" t="s">
        <v>52</v>
      </c>
      <c r="I3939" s="2" t="s">
        <v>53</v>
      </c>
      <c r="J3939" s="2" t="s">
        <v>180</v>
      </c>
      <c r="K3939" s="2" t="s">
        <v>180</v>
      </c>
      <c r="L3939" s="2" t="s">
        <v>181</v>
      </c>
      <c r="M3939" s="2" t="s">
        <v>95</v>
      </c>
      <c r="N3939" s="3">
        <v>9743.370000000001</v>
      </c>
      <c r="O3939" s="3" t="s">
        <v>182</v>
      </c>
      <c r="P3939" s="4">
        <f>IF(O3939="吨",N3939*1000,IF(O3939="万立方米",N3939*10000,""))</f>
        <v>97433700.00000001</v>
      </c>
      <c r="Q3939" s="2" t="s">
        <v>183</v>
      </c>
      <c r="R3939" s="2" t="s">
        <v>184</v>
      </c>
      <c r="S3939" s="2" t="s">
        <v>204</v>
      </c>
      <c r="T3939" s="2" t="s">
        <v>75</v>
      </c>
      <c r="U3939" s="4">
        <f>0.005</f>
        <v>0.005</v>
      </c>
      <c r="V3939" s="2" t="s">
        <v>186</v>
      </c>
      <c r="W3939" s="2" t="s">
        <v>205</v>
      </c>
      <c r="X3939" s="2" t="s">
        <v>64</v>
      </c>
      <c r="Y3939" s="2" t="s">
        <v>65</v>
      </c>
      <c r="Z3939" s="2">
        <v>0</v>
      </c>
      <c r="AA3939" s="2"/>
      <c r="AB3939" s="2"/>
      <c r="AC3939" s="4">
        <f>P3939*U3939/1000000</f>
        <v>0.48716850000000006</v>
      </c>
      <c r="AD3939" s="4">
        <f>AC3939*(1-Z3939/100)</f>
        <v>0.48716850000000006</v>
      </c>
      <c r="AE3939" s="2" t="s">
        <v>66</v>
      </c>
      <c r="AF3939" s="2" t="s">
        <v>67</v>
      </c>
      <c r="AG3939" s="2"/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4716</v>
      </c>
      <c r="B3940" s="2" t="s">
        <v>4709</v>
      </c>
      <c r="C3940" s="2" t="s">
        <v>47</v>
      </c>
      <c r="D3940" s="2" t="s">
        <v>2465</v>
      </c>
      <c r="E3940" s="2" t="s">
        <v>412</v>
      </c>
      <c r="F3940" s="2" t="s">
        <v>178</v>
      </c>
      <c r="G3940" s="2" t="s">
        <v>179</v>
      </c>
      <c r="H3940" s="2" t="s">
        <v>52</v>
      </c>
      <c r="I3940" s="2" t="s">
        <v>53</v>
      </c>
      <c r="J3940" s="2" t="s">
        <v>180</v>
      </c>
      <c r="K3940" s="2" t="s">
        <v>180</v>
      </c>
      <c r="L3940" s="2" t="s">
        <v>181</v>
      </c>
      <c r="M3940" s="2" t="s">
        <v>100</v>
      </c>
      <c r="N3940" s="3">
        <v>9743.370000000001</v>
      </c>
      <c r="O3940" s="3" t="s">
        <v>182</v>
      </c>
      <c r="P3940" s="4">
        <f>IF(O3940="吨",N3940*1000,IF(O3940="万立方米",N3940*10000,""))</f>
        <v>97433700.00000001</v>
      </c>
      <c r="Q3940" s="2" t="s">
        <v>183</v>
      </c>
      <c r="R3940" s="2" t="s">
        <v>184</v>
      </c>
      <c r="S3940" s="2" t="s">
        <v>207</v>
      </c>
      <c r="T3940" s="2" t="s">
        <v>75</v>
      </c>
      <c r="U3940" s="4">
        <f>0.02</f>
        <v>0.02</v>
      </c>
      <c r="V3940" s="2" t="s">
        <v>186</v>
      </c>
      <c r="W3940" s="2" t="s">
        <v>208</v>
      </c>
      <c r="X3940" s="2" t="s">
        <v>64</v>
      </c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/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4717</v>
      </c>
      <c r="B3941" s="2" t="s">
        <v>4709</v>
      </c>
      <c r="C3941" s="2" t="s">
        <v>47</v>
      </c>
      <c r="D3941" s="2" t="s">
        <v>2465</v>
      </c>
      <c r="E3941" s="2" t="s">
        <v>412</v>
      </c>
      <c r="F3941" s="2" t="s">
        <v>178</v>
      </c>
      <c r="G3941" s="2" t="s">
        <v>179</v>
      </c>
      <c r="H3941" s="2" t="s">
        <v>52</v>
      </c>
      <c r="I3941" s="2"/>
      <c r="J3941" s="2"/>
      <c r="K3941" s="2"/>
      <c r="L3941" s="2"/>
      <c r="M3941" s="2" t="s">
        <v>104</v>
      </c>
      <c r="N3941" s="3"/>
      <c r="O3941" s="3"/>
      <c r="P3941" s="4">
        <v>0.0</v>
      </c>
      <c r="Q3941" s="2" t="s">
        <v>105</v>
      </c>
      <c r="R3941" s="2" t="s">
        <v>106</v>
      </c>
      <c r="S3941" s="2" t="s">
        <v>107</v>
      </c>
      <c r="T3941" s="2" t="s">
        <v>108</v>
      </c>
      <c r="U3941" s="4">
        <f>0.0</f>
        <v>0.0</v>
      </c>
      <c r="V3941" s="2" t="s">
        <v>109</v>
      </c>
      <c r="W3941" s="2" t="s">
        <v>110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134</v>
      </c>
      <c r="AH3941" s="2" t="s">
        <v>69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4718</v>
      </c>
      <c r="B3942" s="2" t="s">
        <v>4719</v>
      </c>
      <c r="C3942" s="2" t="s">
        <v>47</v>
      </c>
      <c r="D3942" s="2" t="s">
        <v>4062</v>
      </c>
      <c r="E3942" s="2" t="s">
        <v>731</v>
      </c>
      <c r="F3942" s="2" t="s">
        <v>178</v>
      </c>
      <c r="G3942" s="2" t="s">
        <v>181</v>
      </c>
      <c r="H3942" s="2" t="s">
        <v>323</v>
      </c>
      <c r="I3942" s="2" t="s">
        <v>53</v>
      </c>
      <c r="J3942" s="2" t="s">
        <v>180</v>
      </c>
      <c r="K3942" s="2" t="s">
        <v>180</v>
      </c>
      <c r="L3942" s="2" t="s">
        <v>181</v>
      </c>
      <c r="M3942" s="2" t="s">
        <v>56</v>
      </c>
      <c r="N3942" s="3">
        <v>1326.75</v>
      </c>
      <c r="O3942" s="3" t="s">
        <v>182</v>
      </c>
      <c r="P3942" s="4">
        <f>IF(O3942="吨",N3942*1000,IF(O3942="万立方米",N3942*10000,""))</f>
        <v>13267500.0</v>
      </c>
      <c r="Q3942" s="2" t="s">
        <v>183</v>
      </c>
      <c r="R3942" s="2" t="s">
        <v>184</v>
      </c>
      <c r="S3942" s="2" t="s">
        <v>185</v>
      </c>
      <c r="T3942" s="2" t="s">
        <v>75</v>
      </c>
      <c r="U3942" s="4">
        <f>0.001</f>
        <v>0.001</v>
      </c>
      <c r="V3942" s="2" t="s">
        <v>186</v>
      </c>
      <c r="W3942" s="2" t="s">
        <v>187</v>
      </c>
      <c r="X3942" s="2" t="s">
        <v>64</v>
      </c>
      <c r="Y3942" s="2" t="s">
        <v>65</v>
      </c>
      <c r="Z3942" s="2">
        <v>0</v>
      </c>
      <c r="AA3942" s="2"/>
      <c r="AB3942" s="2"/>
      <c r="AC3942" s="4">
        <f>P3942*U3942/1000000</f>
        <v>0.0132675</v>
      </c>
      <c r="AD3942" s="4">
        <f>AC3942*(1-Z3942/100)</f>
        <v>0.0132675</v>
      </c>
      <c r="AE3942" s="2" t="s">
        <v>66</v>
      </c>
      <c r="AF3942" s="2" t="s">
        <v>67</v>
      </c>
      <c r="AG3942" s="2"/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4720</v>
      </c>
      <c r="B3943" s="2" t="s">
        <v>4719</v>
      </c>
      <c r="C3943" s="2" t="s">
        <v>47</v>
      </c>
      <c r="D3943" s="2" t="s">
        <v>4062</v>
      </c>
      <c r="E3943" s="2" t="s">
        <v>731</v>
      </c>
      <c r="F3943" s="2" t="s">
        <v>178</v>
      </c>
      <c r="G3943" s="2" t="s">
        <v>181</v>
      </c>
      <c r="H3943" s="2" t="s">
        <v>323</v>
      </c>
      <c r="I3943" s="2" t="s">
        <v>53</v>
      </c>
      <c r="J3943" s="2" t="s">
        <v>180</v>
      </c>
      <c r="K3943" s="2" t="s">
        <v>180</v>
      </c>
      <c r="L3943" s="2" t="s">
        <v>181</v>
      </c>
      <c r="M3943" s="2" t="s">
        <v>73</v>
      </c>
      <c r="N3943" s="3">
        <v>1326.75</v>
      </c>
      <c r="O3943" s="3" t="s">
        <v>182</v>
      </c>
      <c r="P3943" s="4">
        <f>IF(O3943="吨",N3943*1000,IF(O3943="万立方米",N3943*10000,""))</f>
        <v>13267500.0</v>
      </c>
      <c r="Q3943" s="2" t="s">
        <v>183</v>
      </c>
      <c r="R3943" s="2" t="s">
        <v>184</v>
      </c>
      <c r="S3943" s="2" t="s">
        <v>189</v>
      </c>
      <c r="T3943" s="2" t="s">
        <v>75</v>
      </c>
      <c r="U3943" s="4">
        <f>0.35</f>
        <v>0.35</v>
      </c>
      <c r="V3943" s="2" t="s">
        <v>186</v>
      </c>
      <c r="W3943" s="2" t="s">
        <v>190</v>
      </c>
      <c r="X3943" s="2" t="s">
        <v>64</v>
      </c>
      <c r="Y3943" s="2" t="s">
        <v>65</v>
      </c>
      <c r="Z3943" s="2">
        <v>0</v>
      </c>
      <c r="AA3943" s="2"/>
      <c r="AB3943" s="2"/>
      <c r="AC3943" s="4">
        <f>P3943*U3943/1000000</f>
        <v>4.643625</v>
      </c>
      <c r="AD3943" s="4">
        <f>AC3943*(1-Z3943/100)</f>
        <v>4.643625</v>
      </c>
      <c r="AE3943" s="2" t="s">
        <v>66</v>
      </c>
      <c r="AF3943" s="2" t="s">
        <v>67</v>
      </c>
      <c r="AG3943" s="2"/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4721</v>
      </c>
      <c r="B3944" s="2" t="s">
        <v>4719</v>
      </c>
      <c r="C3944" s="2" t="s">
        <v>47</v>
      </c>
      <c r="D3944" s="2" t="s">
        <v>4062</v>
      </c>
      <c r="E3944" s="2" t="s">
        <v>731</v>
      </c>
      <c r="F3944" s="2" t="s">
        <v>178</v>
      </c>
      <c r="G3944" s="2" t="s">
        <v>181</v>
      </c>
      <c r="H3944" s="2" t="s">
        <v>323</v>
      </c>
      <c r="I3944" s="2" t="s">
        <v>53</v>
      </c>
      <c r="J3944" s="2" t="s">
        <v>180</v>
      </c>
      <c r="K3944" s="2" t="s">
        <v>180</v>
      </c>
      <c r="L3944" s="2" t="s">
        <v>181</v>
      </c>
      <c r="M3944" s="2" t="s">
        <v>78</v>
      </c>
      <c r="N3944" s="3">
        <v>1326.75</v>
      </c>
      <c r="O3944" s="3" t="s">
        <v>182</v>
      </c>
      <c r="P3944" s="4">
        <f>IF(O3944="吨",N3944*1000,IF(O3944="万立方米",N3944*10000,""))</f>
        <v>13267500.0</v>
      </c>
      <c r="Q3944" s="2" t="s">
        <v>183</v>
      </c>
      <c r="R3944" s="2" t="s">
        <v>184</v>
      </c>
      <c r="S3944" s="2" t="s">
        <v>192</v>
      </c>
      <c r="T3944" s="2" t="s">
        <v>75</v>
      </c>
      <c r="U3944" s="4">
        <f>1.2</f>
        <v>1.2</v>
      </c>
      <c r="V3944" s="2" t="s">
        <v>186</v>
      </c>
      <c r="W3944" s="2" t="s">
        <v>193</v>
      </c>
      <c r="X3944" s="2" t="s">
        <v>64</v>
      </c>
      <c r="Y3944" s="2" t="s">
        <v>65</v>
      </c>
      <c r="Z3944" s="2">
        <v>0</v>
      </c>
      <c r="AA3944" s="2"/>
      <c r="AB3944" s="2"/>
      <c r="AC3944" s="4">
        <f>P3944*U3944/1000000</f>
        <v>15.921</v>
      </c>
      <c r="AD3944" s="4">
        <f>AC3944*(1-Z3944/100)</f>
        <v>15.921</v>
      </c>
      <c r="AE3944" s="2" t="s">
        <v>66</v>
      </c>
      <c r="AF3944" s="2" t="s">
        <v>67</v>
      </c>
      <c r="AG3944" s="2"/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4722</v>
      </c>
      <c r="B3945" s="2" t="s">
        <v>4719</v>
      </c>
      <c r="C3945" s="2" t="s">
        <v>47</v>
      </c>
      <c r="D3945" s="2" t="s">
        <v>4062</v>
      </c>
      <c r="E3945" s="2" t="s">
        <v>731</v>
      </c>
      <c r="F3945" s="2" t="s">
        <v>178</v>
      </c>
      <c r="G3945" s="2" t="s">
        <v>181</v>
      </c>
      <c r="H3945" s="2" t="s">
        <v>323</v>
      </c>
      <c r="I3945" s="2" t="s">
        <v>53</v>
      </c>
      <c r="J3945" s="2" t="s">
        <v>180</v>
      </c>
      <c r="K3945" s="2" t="s">
        <v>180</v>
      </c>
      <c r="L3945" s="2" t="s">
        <v>181</v>
      </c>
      <c r="M3945" s="2" t="s">
        <v>82</v>
      </c>
      <c r="N3945" s="3">
        <v>1326.75</v>
      </c>
      <c r="O3945" s="3" t="s">
        <v>182</v>
      </c>
      <c r="P3945" s="4">
        <f>IF(O3945="吨",N3945*1000,IF(O3945="万立方米",N3945*10000,""))</f>
        <v>13267500.0</v>
      </c>
      <c r="Q3945" s="2" t="s">
        <v>183</v>
      </c>
      <c r="R3945" s="2" t="s">
        <v>184</v>
      </c>
      <c r="S3945" s="2" t="s">
        <v>195</v>
      </c>
      <c r="T3945" s="2" t="s">
        <v>75</v>
      </c>
      <c r="U3945" s="4">
        <f>0.002</f>
        <v>0.002</v>
      </c>
      <c r="V3945" s="2" t="s">
        <v>186</v>
      </c>
      <c r="W3945" s="2" t="s">
        <v>196</v>
      </c>
      <c r="X3945" s="2" t="s">
        <v>64</v>
      </c>
      <c r="Y3945" s="2" t="s">
        <v>65</v>
      </c>
      <c r="Z3945" s="2">
        <v>0</v>
      </c>
      <c r="AA3945" s="2"/>
      <c r="AB3945" s="2"/>
      <c r="AC3945" s="4">
        <f>P3945*U3945/1000000</f>
        <v>0.026535</v>
      </c>
      <c r="AD3945" s="4">
        <f>AC3945*(1-Z3945/100)</f>
        <v>0.026535</v>
      </c>
      <c r="AE3945" s="2" t="s">
        <v>66</v>
      </c>
      <c r="AF3945" s="2" t="s">
        <v>67</v>
      </c>
      <c r="AG3945" s="2"/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4723</v>
      </c>
      <c r="B3946" s="2" t="s">
        <v>4719</v>
      </c>
      <c r="C3946" s="2" t="s">
        <v>47</v>
      </c>
      <c r="D3946" s="2" t="s">
        <v>4062</v>
      </c>
      <c r="E3946" s="2" t="s">
        <v>731</v>
      </c>
      <c r="F3946" s="2" t="s">
        <v>178</v>
      </c>
      <c r="G3946" s="2" t="s">
        <v>181</v>
      </c>
      <c r="H3946" s="2" t="s">
        <v>323</v>
      </c>
      <c r="I3946" s="2" t="s">
        <v>53</v>
      </c>
      <c r="J3946" s="2" t="s">
        <v>180</v>
      </c>
      <c r="K3946" s="2" t="s">
        <v>180</v>
      </c>
      <c r="L3946" s="2" t="s">
        <v>181</v>
      </c>
      <c r="M3946" s="2" t="s">
        <v>86</v>
      </c>
      <c r="N3946" s="3">
        <v>1326.75</v>
      </c>
      <c r="O3946" s="3" t="s">
        <v>182</v>
      </c>
      <c r="P3946" s="4">
        <f>IF(O3946="吨",N3946*1000,IF(O3946="万立方米",N3946*10000,""))</f>
        <v>13267500.0</v>
      </c>
      <c r="Q3946" s="2" t="s">
        <v>183</v>
      </c>
      <c r="R3946" s="2" t="s">
        <v>184</v>
      </c>
      <c r="S3946" s="2" t="s">
        <v>198</v>
      </c>
      <c r="T3946" s="2" t="s">
        <v>75</v>
      </c>
      <c r="U3946" s="4">
        <f>0.01</f>
        <v>0.01</v>
      </c>
      <c r="V3946" s="2" t="s">
        <v>186</v>
      </c>
      <c r="W3946" s="2" t="s">
        <v>199</v>
      </c>
      <c r="X3946" s="2" t="s">
        <v>64</v>
      </c>
      <c r="Y3946" s="2" t="s">
        <v>65</v>
      </c>
      <c r="Z3946" s="2">
        <v>0</v>
      </c>
      <c r="AA3946" s="2"/>
      <c r="AB3946" s="2"/>
      <c r="AC3946" s="4">
        <f>P3946*U3946/1000000</f>
        <v>0.132675</v>
      </c>
      <c r="AD3946" s="4">
        <f>AC3947*(1-AA3946/100)+(AC3946-AC3947)*(1-AB3946/100)</f>
        <v>0.132675</v>
      </c>
      <c r="AE3946" s="2" t="s">
        <v>66</v>
      </c>
      <c r="AF3946" s="2" t="s">
        <v>67</v>
      </c>
      <c r="AG3946" s="2"/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4724</v>
      </c>
      <c r="B3947" s="2" t="s">
        <v>4719</v>
      </c>
      <c r="C3947" s="2" t="s">
        <v>47</v>
      </c>
      <c r="D3947" s="2" t="s">
        <v>4062</v>
      </c>
      <c r="E3947" s="2" t="s">
        <v>731</v>
      </c>
      <c r="F3947" s="2" t="s">
        <v>178</v>
      </c>
      <c r="G3947" s="2" t="s">
        <v>181</v>
      </c>
      <c r="H3947" s="2" t="s">
        <v>323</v>
      </c>
      <c r="I3947" s="2" t="s">
        <v>53</v>
      </c>
      <c r="J3947" s="2" t="s">
        <v>180</v>
      </c>
      <c r="K3947" s="2" t="s">
        <v>180</v>
      </c>
      <c r="L3947" s="2" t="s">
        <v>181</v>
      </c>
      <c r="M3947" s="2" t="s">
        <v>91</v>
      </c>
      <c r="N3947" s="3">
        <v>1326.75</v>
      </c>
      <c r="O3947" s="3" t="s">
        <v>182</v>
      </c>
      <c r="P3947" s="4">
        <f>IF(O3947="吨",N3947*1000,IF(O3947="万立方米",N3947*10000,""))</f>
        <v>13267500.0</v>
      </c>
      <c r="Q3947" s="2" t="s">
        <v>183</v>
      </c>
      <c r="R3947" s="2" t="s">
        <v>184</v>
      </c>
      <c r="S3947" s="2" t="s">
        <v>201</v>
      </c>
      <c r="T3947" s="2" t="s">
        <v>75</v>
      </c>
      <c r="U3947" s="4">
        <f>0.005</f>
        <v>0.005</v>
      </c>
      <c r="V3947" s="2" t="s">
        <v>186</v>
      </c>
      <c r="W3947" s="2" t="s">
        <v>202</v>
      </c>
      <c r="X3947" s="2" t="s">
        <v>64</v>
      </c>
      <c r="Y3947" s="2" t="s">
        <v>65</v>
      </c>
      <c r="Z3947" s="2">
        <v>0</v>
      </c>
      <c r="AA3947" s="2"/>
      <c r="AB3947" s="2"/>
      <c r="AC3947" s="4">
        <f>P3947*U3947/1000000</f>
        <v>0.0663375</v>
      </c>
      <c r="AD3947" s="4">
        <f>AC3947*(1-Z3947/100)</f>
        <v>0.0663375</v>
      </c>
      <c r="AE3947" s="2" t="s">
        <v>66</v>
      </c>
      <c r="AF3947" s="2" t="s">
        <v>67</v>
      </c>
      <c r="AG3947" s="2"/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4725</v>
      </c>
      <c r="B3948" s="2" t="s">
        <v>4719</v>
      </c>
      <c r="C3948" s="2" t="s">
        <v>47</v>
      </c>
      <c r="D3948" s="2" t="s">
        <v>4062</v>
      </c>
      <c r="E3948" s="2" t="s">
        <v>731</v>
      </c>
      <c r="F3948" s="2" t="s">
        <v>178</v>
      </c>
      <c r="G3948" s="2" t="s">
        <v>181</v>
      </c>
      <c r="H3948" s="2" t="s">
        <v>323</v>
      </c>
      <c r="I3948" s="2" t="s">
        <v>53</v>
      </c>
      <c r="J3948" s="2" t="s">
        <v>180</v>
      </c>
      <c r="K3948" s="2" t="s">
        <v>180</v>
      </c>
      <c r="L3948" s="2" t="s">
        <v>181</v>
      </c>
      <c r="M3948" s="2" t="s">
        <v>95</v>
      </c>
      <c r="N3948" s="3">
        <v>1326.75</v>
      </c>
      <c r="O3948" s="3" t="s">
        <v>182</v>
      </c>
      <c r="P3948" s="4">
        <f>IF(O3948="吨",N3948*1000,IF(O3948="万立方米",N3948*10000,""))</f>
        <v>13267500.0</v>
      </c>
      <c r="Q3948" s="2" t="s">
        <v>183</v>
      </c>
      <c r="R3948" s="2" t="s">
        <v>184</v>
      </c>
      <c r="S3948" s="2" t="s">
        <v>204</v>
      </c>
      <c r="T3948" s="2" t="s">
        <v>75</v>
      </c>
      <c r="U3948" s="4">
        <f>0.005</f>
        <v>0.005</v>
      </c>
      <c r="V3948" s="2" t="s">
        <v>186</v>
      </c>
      <c r="W3948" s="2" t="s">
        <v>205</v>
      </c>
      <c r="X3948" s="2" t="s">
        <v>64</v>
      </c>
      <c r="Y3948" s="2" t="s">
        <v>65</v>
      </c>
      <c r="Z3948" s="2">
        <v>0</v>
      </c>
      <c r="AA3948" s="2"/>
      <c r="AB3948" s="2"/>
      <c r="AC3948" s="4">
        <f>P3948*U3948/1000000</f>
        <v>0.0663375</v>
      </c>
      <c r="AD3948" s="4">
        <f>AC3948*(1-Z3948/100)</f>
        <v>0.0663375</v>
      </c>
      <c r="AE3948" s="2" t="s">
        <v>66</v>
      </c>
      <c r="AF3948" s="2" t="s">
        <v>67</v>
      </c>
      <c r="AG3948" s="2"/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4726</v>
      </c>
      <c r="B3949" s="2" t="s">
        <v>4719</v>
      </c>
      <c r="C3949" s="2" t="s">
        <v>47</v>
      </c>
      <c r="D3949" s="2" t="s">
        <v>4062</v>
      </c>
      <c r="E3949" s="2" t="s">
        <v>731</v>
      </c>
      <c r="F3949" s="2" t="s">
        <v>178</v>
      </c>
      <c r="G3949" s="2" t="s">
        <v>181</v>
      </c>
      <c r="H3949" s="2" t="s">
        <v>323</v>
      </c>
      <c r="I3949" s="2" t="s">
        <v>53</v>
      </c>
      <c r="J3949" s="2" t="s">
        <v>180</v>
      </c>
      <c r="K3949" s="2" t="s">
        <v>180</v>
      </c>
      <c r="L3949" s="2" t="s">
        <v>181</v>
      </c>
      <c r="M3949" s="2" t="s">
        <v>100</v>
      </c>
      <c r="N3949" s="3">
        <v>1326.75</v>
      </c>
      <c r="O3949" s="3" t="s">
        <v>182</v>
      </c>
      <c r="P3949" s="4">
        <f>IF(O3949="吨",N3949*1000,IF(O3949="万立方米",N3949*10000,""))</f>
        <v>13267500.0</v>
      </c>
      <c r="Q3949" s="2" t="s">
        <v>183</v>
      </c>
      <c r="R3949" s="2" t="s">
        <v>184</v>
      </c>
      <c r="S3949" s="2" t="s">
        <v>207</v>
      </c>
      <c r="T3949" s="2" t="s">
        <v>75</v>
      </c>
      <c r="U3949" s="4">
        <f>0.02</f>
        <v>0.02</v>
      </c>
      <c r="V3949" s="2" t="s">
        <v>186</v>
      </c>
      <c r="W3949" s="2" t="s">
        <v>208</v>
      </c>
      <c r="X3949" s="2" t="s">
        <v>64</v>
      </c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/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4727</v>
      </c>
      <c r="B3950" s="2" t="s">
        <v>4719</v>
      </c>
      <c r="C3950" s="2" t="s">
        <v>47</v>
      </c>
      <c r="D3950" s="2" t="s">
        <v>4062</v>
      </c>
      <c r="E3950" s="2" t="s">
        <v>731</v>
      </c>
      <c r="F3950" s="2" t="s">
        <v>178</v>
      </c>
      <c r="G3950" s="2" t="s">
        <v>181</v>
      </c>
      <c r="H3950" s="2" t="s">
        <v>323</v>
      </c>
      <c r="I3950" s="2"/>
      <c r="J3950" s="2"/>
      <c r="K3950" s="2"/>
      <c r="L3950" s="2"/>
      <c r="M3950" s="2" t="s">
        <v>104</v>
      </c>
      <c r="N3950" s="3"/>
      <c r="O3950" s="3"/>
      <c r="P3950" s="4">
        <v>0.0</v>
      </c>
      <c r="Q3950" s="2" t="s">
        <v>105</v>
      </c>
      <c r="R3950" s="2" t="s">
        <v>106</v>
      </c>
      <c r="S3950" s="2" t="s">
        <v>107</v>
      </c>
      <c r="T3950" s="2" t="s">
        <v>108</v>
      </c>
      <c r="U3950" s="4">
        <f>0.0</f>
        <v>0.0</v>
      </c>
      <c r="V3950" s="2" t="s">
        <v>109</v>
      </c>
      <c r="W3950" s="2" t="s">
        <v>110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134</v>
      </c>
      <c r="AH3950" s="2" t="s">
        <v>69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4728</v>
      </c>
      <c r="B3951" s="2" t="s">
        <v>4729</v>
      </c>
      <c r="C3951" s="2" t="s">
        <v>47</v>
      </c>
      <c r="D3951" s="2" t="s">
        <v>985</v>
      </c>
      <c r="E3951" s="2" t="s">
        <v>227</v>
      </c>
      <c r="F3951" s="2" t="s">
        <v>228</v>
      </c>
      <c r="G3951" s="2" t="s">
        <v>117</v>
      </c>
      <c r="H3951" s="2" t="s">
        <v>732</v>
      </c>
      <c r="I3951" s="2" t="s">
        <v>53</v>
      </c>
      <c r="J3951" s="2" t="s">
        <v>230</v>
      </c>
      <c r="K3951" s="2" t="s">
        <v>55</v>
      </c>
      <c r="L3951" s="2" t="s">
        <v>51</v>
      </c>
      <c r="M3951" s="2" t="s">
        <v>56</v>
      </c>
      <c r="N3951" s="3">
        <v>179051.51</v>
      </c>
      <c r="O3951" s="3" t="s">
        <v>57</v>
      </c>
      <c r="P3951" s="4">
        <f>IF(O3951="吨",N3951*1000,IF(O3951="万立方米",N3951*10000,""))</f>
        <v>179051510.0</v>
      </c>
      <c r="Q3951" s="2" t="s">
        <v>58</v>
      </c>
      <c r="R3951" s="2" t="s">
        <v>59</v>
      </c>
      <c r="S3951" s="2" t="s">
        <v>60</v>
      </c>
      <c r="T3951" s="2" t="s">
        <v>61</v>
      </c>
      <c r="U3951" s="4">
        <f>0.06</f>
        <v>0.06</v>
      </c>
      <c r="V3951" s="2" t="s">
        <v>62</v>
      </c>
      <c r="W3951" s="2" t="s">
        <v>63</v>
      </c>
      <c r="X3951" s="2" t="s">
        <v>64</v>
      </c>
      <c r="Y3951" s="2" t="s">
        <v>65</v>
      </c>
      <c r="Z3951" s="2">
        <v>0</v>
      </c>
      <c r="AA3951" s="2"/>
      <c r="AB3951" s="2"/>
      <c r="AC3951" s="4">
        <f>P3951*U3951/1000000</f>
        <v>10.7430906</v>
      </c>
      <c r="AD3951" s="4">
        <f>AC3951*(1-Z3951/100)</f>
        <v>10.7430906</v>
      </c>
      <c r="AE3951" s="2" t="s">
        <v>66</v>
      </c>
      <c r="AF3951" s="2" t="s">
        <v>67</v>
      </c>
      <c r="AG3951" s="2" t="s">
        <v>68</v>
      </c>
      <c r="AH3951" s="2" t="s">
        <v>69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4730</v>
      </c>
      <c r="B3952" s="2" t="s">
        <v>4729</v>
      </c>
      <c r="C3952" s="2" t="s">
        <v>47</v>
      </c>
      <c r="D3952" s="2" t="s">
        <v>985</v>
      </c>
      <c r="E3952" s="2" t="s">
        <v>227</v>
      </c>
      <c r="F3952" s="2" t="s">
        <v>228</v>
      </c>
      <c r="G3952" s="2" t="s">
        <v>117</v>
      </c>
      <c r="H3952" s="2" t="s">
        <v>732</v>
      </c>
      <c r="I3952" s="2" t="s">
        <v>53</v>
      </c>
      <c r="J3952" s="2" t="s">
        <v>230</v>
      </c>
      <c r="K3952" s="2" t="s">
        <v>55</v>
      </c>
      <c r="L3952" s="2" t="s">
        <v>51</v>
      </c>
      <c r="M3952" s="2" t="s">
        <v>73</v>
      </c>
      <c r="N3952" s="3">
        <v>179051.51</v>
      </c>
      <c r="O3952" s="3" t="s">
        <v>57</v>
      </c>
      <c r="P3952" s="4">
        <f>IF(O3952="吨",N3952*1000,IF(O3952="万立方米",N3952*10000,""))</f>
        <v>179051510.0</v>
      </c>
      <c r="Q3952" s="2" t="s">
        <v>58</v>
      </c>
      <c r="R3952" s="2" t="s">
        <v>59</v>
      </c>
      <c r="S3952" s="2" t="s">
        <v>74</v>
      </c>
      <c r="T3952" s="2" t="s">
        <v>75</v>
      </c>
      <c r="U3952" s="4">
        <f>1.5</f>
        <v>1.5</v>
      </c>
      <c r="V3952" s="2" t="s">
        <v>62</v>
      </c>
      <c r="W3952" s="2" t="s">
        <v>76</v>
      </c>
      <c r="X3952" s="2" t="s">
        <v>64</v>
      </c>
      <c r="Y3952" s="2" t="s">
        <v>65</v>
      </c>
      <c r="Z3952" s="2">
        <v>0</v>
      </c>
      <c r="AA3952" s="2"/>
      <c r="AB3952" s="2"/>
      <c r="AC3952" s="4">
        <f>P3952*U3952/1000000</f>
        <v>268.577265</v>
      </c>
      <c r="AD3952" s="4">
        <f>AC3952*(1-Z3952/100)</f>
        <v>268.577265</v>
      </c>
      <c r="AE3952" s="2" t="s">
        <v>66</v>
      </c>
      <c r="AF3952" s="2" t="s">
        <v>67</v>
      </c>
      <c r="AG3952" s="2" t="s">
        <v>68</v>
      </c>
      <c r="AH3952" s="2" t="s">
        <v>69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4731</v>
      </c>
      <c r="B3953" s="2" t="s">
        <v>4729</v>
      </c>
      <c r="C3953" s="2" t="s">
        <v>47</v>
      </c>
      <c r="D3953" s="2" t="s">
        <v>985</v>
      </c>
      <c r="E3953" s="2" t="s">
        <v>227</v>
      </c>
      <c r="F3953" s="2" t="s">
        <v>228</v>
      </c>
      <c r="G3953" s="2" t="s">
        <v>117</v>
      </c>
      <c r="H3953" s="2" t="s">
        <v>732</v>
      </c>
      <c r="I3953" s="2" t="s">
        <v>53</v>
      </c>
      <c r="J3953" s="2" t="s">
        <v>230</v>
      </c>
      <c r="K3953" s="2" t="s">
        <v>55</v>
      </c>
      <c r="L3953" s="2" t="s">
        <v>51</v>
      </c>
      <c r="M3953" s="2" t="s">
        <v>78</v>
      </c>
      <c r="N3953" s="3">
        <v>179051.51</v>
      </c>
      <c r="O3953" s="3" t="s">
        <v>57</v>
      </c>
      <c r="P3953" s="4">
        <f>IF(O3953="吨",N3953*1000,IF(O3953="万立方米",N3953*10000,""))</f>
        <v>179051510.0</v>
      </c>
      <c r="Q3953" s="2" t="s">
        <v>58</v>
      </c>
      <c r="R3953" s="2" t="s">
        <v>59</v>
      </c>
      <c r="S3953" s="2" t="s">
        <v>79</v>
      </c>
      <c r="T3953" s="2" t="s">
        <v>75</v>
      </c>
      <c r="U3953" s="4">
        <f>6.0</f>
        <v>6.0</v>
      </c>
      <c r="V3953" s="2" t="s">
        <v>62</v>
      </c>
      <c r="W3953" s="2" t="s">
        <v>80</v>
      </c>
      <c r="X3953" s="2" t="s">
        <v>64</v>
      </c>
      <c r="Y3953" s="2" t="s">
        <v>65</v>
      </c>
      <c r="Z3953" s="2">
        <v>0</v>
      </c>
      <c r="AA3953" s="2"/>
      <c r="AB3953" s="2"/>
      <c r="AC3953" s="4">
        <f>P3953*U3953/1000000</f>
        <v>1074.30906</v>
      </c>
      <c r="AD3953" s="4">
        <f>AC3953*(1-Z3953/100)</f>
        <v>1074.30906</v>
      </c>
      <c r="AE3953" s="2" t="s">
        <v>66</v>
      </c>
      <c r="AF3953" s="2" t="s">
        <v>67</v>
      </c>
      <c r="AG3953" s="2" t="s">
        <v>68</v>
      </c>
      <c r="AH3953" s="2" t="s">
        <v>69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4732</v>
      </c>
      <c r="B3954" s="2" t="s">
        <v>4729</v>
      </c>
      <c r="C3954" s="2" t="s">
        <v>47</v>
      </c>
      <c r="D3954" s="2" t="s">
        <v>985</v>
      </c>
      <c r="E3954" s="2" t="s">
        <v>227</v>
      </c>
      <c r="F3954" s="2" t="s">
        <v>228</v>
      </c>
      <c r="G3954" s="2" t="s">
        <v>117</v>
      </c>
      <c r="H3954" s="2" t="s">
        <v>732</v>
      </c>
      <c r="I3954" s="2" t="s">
        <v>53</v>
      </c>
      <c r="J3954" s="2" t="s">
        <v>230</v>
      </c>
      <c r="K3954" s="2" t="s">
        <v>55</v>
      </c>
      <c r="L3954" s="2" t="s">
        <v>51</v>
      </c>
      <c r="M3954" s="2" t="s">
        <v>82</v>
      </c>
      <c r="N3954" s="3">
        <v>179051.51</v>
      </c>
      <c r="O3954" s="3" t="s">
        <v>57</v>
      </c>
      <c r="P3954" s="4">
        <f>IF(O3954="吨",N3954*1000,IF(O3954="万立方米",N3954*10000,""))</f>
        <v>179051510.0</v>
      </c>
      <c r="Q3954" s="2" t="s">
        <v>58</v>
      </c>
      <c r="R3954" s="2" t="s">
        <v>59</v>
      </c>
      <c r="S3954" s="2" t="s">
        <v>83</v>
      </c>
      <c r="T3954" s="2" t="s">
        <v>61</v>
      </c>
      <c r="U3954" s="4">
        <f>0.35</f>
        <v>0.35</v>
      </c>
      <c r="V3954" s="2" t="s">
        <v>62</v>
      </c>
      <c r="W3954" s="2" t="s">
        <v>84</v>
      </c>
      <c r="X3954" s="2" t="s">
        <v>64</v>
      </c>
      <c r="Y3954" s="2" t="s">
        <v>65</v>
      </c>
      <c r="Z3954" s="2">
        <v>0</v>
      </c>
      <c r="AA3954" s="2"/>
      <c r="AB3954" s="2"/>
      <c r="AC3954" s="4">
        <f>P3954*U3954/1000000</f>
        <v>62.66802849999999</v>
      </c>
      <c r="AD3954" s="4">
        <f>AC3954*(1-Z3954/100)</f>
        <v>62.66802849999999</v>
      </c>
      <c r="AE3954" s="2" t="s">
        <v>66</v>
      </c>
      <c r="AF3954" s="2" t="s">
        <v>67</v>
      </c>
      <c r="AG3954" s="2" t="s">
        <v>68</v>
      </c>
      <c r="AH3954" s="2" t="s">
        <v>69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4733</v>
      </c>
      <c r="B3955" s="2" t="s">
        <v>4729</v>
      </c>
      <c r="C3955" s="2" t="s">
        <v>47</v>
      </c>
      <c r="D3955" s="2" t="s">
        <v>985</v>
      </c>
      <c r="E3955" s="2" t="s">
        <v>227</v>
      </c>
      <c r="F3955" s="2" t="s">
        <v>228</v>
      </c>
      <c r="G3955" s="2" t="s">
        <v>117</v>
      </c>
      <c r="H3955" s="2" t="s">
        <v>732</v>
      </c>
      <c r="I3955" s="2" t="s">
        <v>53</v>
      </c>
      <c r="J3955" s="2" t="s">
        <v>230</v>
      </c>
      <c r="K3955" s="2" t="s">
        <v>55</v>
      </c>
      <c r="L3955" s="2" t="s">
        <v>51</v>
      </c>
      <c r="M3955" s="2" t="s">
        <v>86</v>
      </c>
      <c r="N3955" s="3">
        <v>179051.51</v>
      </c>
      <c r="O3955" s="3" t="s">
        <v>57</v>
      </c>
      <c r="P3955" s="4">
        <f>IF(O3955="吨",N3955*1000,IF(O3955="万立方米",N3955*10000,""))</f>
        <v>179051510.0</v>
      </c>
      <c r="Q3955" s="2" t="s">
        <v>58</v>
      </c>
      <c r="R3955" s="2" t="s">
        <v>59</v>
      </c>
      <c r="S3955" s="2" t="s">
        <v>87</v>
      </c>
      <c r="T3955" s="2" t="s">
        <v>88</v>
      </c>
      <c r="U3955" s="4">
        <f>0.75</f>
        <v>0.75</v>
      </c>
      <c r="V3955" s="2" t="s">
        <v>62</v>
      </c>
      <c r="W3955" s="2" t="s">
        <v>89</v>
      </c>
      <c r="X3955" s="2" t="s">
        <v>64</v>
      </c>
      <c r="Y3955" s="2" t="s">
        <v>65</v>
      </c>
      <c r="Z3955" s="2">
        <v>0</v>
      </c>
      <c r="AA3955" s="2"/>
      <c r="AB3955" s="2"/>
      <c r="AC3955" s="4">
        <f>P3955*U3955/1000000</f>
        <v>134.2886325</v>
      </c>
      <c r="AD3955" s="4">
        <f>AC3956*(1-AA3955/100)+(AC3955-AC3956)*(1-AB3955/100)</f>
        <v>134.2886325</v>
      </c>
      <c r="AE3955" s="2" t="s">
        <v>66</v>
      </c>
      <c r="AF3955" s="2" t="s">
        <v>67</v>
      </c>
      <c r="AG3955" s="2" t="s">
        <v>68</v>
      </c>
      <c r="AH3955" s="2" t="s">
        <v>69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4734</v>
      </c>
      <c r="B3956" s="2" t="s">
        <v>4729</v>
      </c>
      <c r="C3956" s="2" t="s">
        <v>47</v>
      </c>
      <c r="D3956" s="2" t="s">
        <v>985</v>
      </c>
      <c r="E3956" s="2" t="s">
        <v>227</v>
      </c>
      <c r="F3956" s="2" t="s">
        <v>228</v>
      </c>
      <c r="G3956" s="2" t="s">
        <v>117</v>
      </c>
      <c r="H3956" s="2" t="s">
        <v>732</v>
      </c>
      <c r="I3956" s="2" t="s">
        <v>53</v>
      </c>
      <c r="J3956" s="2" t="s">
        <v>230</v>
      </c>
      <c r="K3956" s="2" t="s">
        <v>55</v>
      </c>
      <c r="L3956" s="2" t="s">
        <v>51</v>
      </c>
      <c r="M3956" s="2" t="s">
        <v>91</v>
      </c>
      <c r="N3956" s="3">
        <v>179051.51</v>
      </c>
      <c r="O3956" s="3" t="s">
        <v>57</v>
      </c>
      <c r="P3956" s="4">
        <f>IF(O3956="吨",N3956*1000,IF(O3956="万立方米",N3956*10000,""))</f>
        <v>179051510.0</v>
      </c>
      <c r="Q3956" s="2" t="s">
        <v>58</v>
      </c>
      <c r="R3956" s="2" t="s">
        <v>59</v>
      </c>
      <c r="S3956" s="2" t="s">
        <v>92</v>
      </c>
      <c r="T3956" s="2" t="s">
        <v>88</v>
      </c>
      <c r="U3956" s="4">
        <f>0.75</f>
        <v>0.75</v>
      </c>
      <c r="V3956" s="2" t="s">
        <v>62</v>
      </c>
      <c r="W3956" s="2" t="s">
        <v>93</v>
      </c>
      <c r="X3956" s="2" t="s">
        <v>64</v>
      </c>
      <c r="Y3956" s="2" t="s">
        <v>65</v>
      </c>
      <c r="Z3956" s="2">
        <v>0</v>
      </c>
      <c r="AA3956" s="2"/>
      <c r="AB3956" s="2"/>
      <c r="AC3956" s="4">
        <f>P3956*U3956/1000000</f>
        <v>134.2886325</v>
      </c>
      <c r="AD3956" s="4">
        <f>AC3956*(1-Z3956/100)</f>
        <v>134.2886325</v>
      </c>
      <c r="AE3956" s="2" t="s">
        <v>66</v>
      </c>
      <c r="AF3956" s="2" t="s">
        <v>67</v>
      </c>
      <c r="AG3956" s="2" t="s">
        <v>68</v>
      </c>
      <c r="AH3956" s="2" t="s">
        <v>69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4735</v>
      </c>
      <c r="B3957" s="2" t="s">
        <v>4729</v>
      </c>
      <c r="C3957" s="2" t="s">
        <v>47</v>
      </c>
      <c r="D3957" s="2" t="s">
        <v>985</v>
      </c>
      <c r="E3957" s="2" t="s">
        <v>227</v>
      </c>
      <c r="F3957" s="2" t="s">
        <v>228</v>
      </c>
      <c r="G3957" s="2" t="s">
        <v>117</v>
      </c>
      <c r="H3957" s="2" t="s">
        <v>732</v>
      </c>
      <c r="I3957" s="2" t="s">
        <v>53</v>
      </c>
      <c r="J3957" s="2" t="s">
        <v>230</v>
      </c>
      <c r="K3957" s="2" t="s">
        <v>55</v>
      </c>
      <c r="L3957" s="2" t="s">
        <v>51</v>
      </c>
      <c r="M3957" s="2" t="s">
        <v>95</v>
      </c>
      <c r="N3957" s="3">
        <v>179051.51</v>
      </c>
      <c r="O3957" s="3" t="s">
        <v>57</v>
      </c>
      <c r="P3957" s="4">
        <f>IF(O3957="吨",N3957*1000,IF(O3957="万立方米",N3957*10000,""))</f>
        <v>179051510.0</v>
      </c>
      <c r="Q3957" s="2" t="s">
        <v>58</v>
      </c>
      <c r="R3957" s="2" t="s">
        <v>59</v>
      </c>
      <c r="S3957" s="2" t="s">
        <v>96</v>
      </c>
      <c r="T3957" s="2" t="s">
        <v>97</v>
      </c>
      <c r="U3957" s="4">
        <f>1.7</f>
        <v>1.7</v>
      </c>
      <c r="V3957" s="2" t="s">
        <v>62</v>
      </c>
      <c r="W3957" s="2" t="s">
        <v>98</v>
      </c>
      <c r="X3957" s="2" t="s">
        <v>64</v>
      </c>
      <c r="Y3957" s="2" t="s">
        <v>65</v>
      </c>
      <c r="Z3957" s="2">
        <v>0</v>
      </c>
      <c r="AA3957" s="2"/>
      <c r="AB3957" s="2"/>
      <c r="AC3957" s="4">
        <f>P3957*U3957/1000000</f>
        <v>304.387567</v>
      </c>
      <c r="AD3957" s="4">
        <f>AC3957*(1-Z3957/100)</f>
        <v>304.387567</v>
      </c>
      <c r="AE3957" s="2" t="s">
        <v>66</v>
      </c>
      <c r="AF3957" s="2" t="s">
        <v>67</v>
      </c>
      <c r="AG3957" s="2" t="s">
        <v>68</v>
      </c>
      <c r="AH3957" s="2" t="s">
        <v>69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4736</v>
      </c>
      <c r="B3958" s="2" t="s">
        <v>4729</v>
      </c>
      <c r="C3958" s="2" t="s">
        <v>47</v>
      </c>
      <c r="D3958" s="2" t="s">
        <v>985</v>
      </c>
      <c r="E3958" s="2" t="s">
        <v>227</v>
      </c>
      <c r="F3958" s="2" t="s">
        <v>228</v>
      </c>
      <c r="G3958" s="2" t="s">
        <v>117</v>
      </c>
      <c r="H3958" s="2" t="s">
        <v>732</v>
      </c>
      <c r="I3958" s="2" t="s">
        <v>53</v>
      </c>
      <c r="J3958" s="2" t="s">
        <v>230</v>
      </c>
      <c r="K3958" s="2" t="s">
        <v>55</v>
      </c>
      <c r="L3958" s="2" t="s">
        <v>51</v>
      </c>
      <c r="M3958" s="2" t="s">
        <v>100</v>
      </c>
      <c r="N3958" s="3">
        <v>179051.51</v>
      </c>
      <c r="O3958" s="3" t="s">
        <v>57</v>
      </c>
      <c r="P3958" s="4">
        <f>IF(O3958="吨",N3958*1000,IF(O3958="万立方米",N3958*10000,""))</f>
        <v>179051510.0</v>
      </c>
      <c r="Q3958" s="2" t="s">
        <v>58</v>
      </c>
      <c r="R3958" s="2" t="s">
        <v>59</v>
      </c>
      <c r="S3958" s="2" t="s">
        <v>101</v>
      </c>
      <c r="T3958" s="2" t="s">
        <v>75</v>
      </c>
      <c r="U3958" s="4">
        <f>0.12</f>
        <v>0.12</v>
      </c>
      <c r="V3958" s="2" t="s">
        <v>62</v>
      </c>
      <c r="W3958" s="2" t="s">
        <v>102</v>
      </c>
      <c r="X3958" s="2" t="s">
        <v>64</v>
      </c>
      <c r="Y3958" s="2" t="s">
        <v>65</v>
      </c>
      <c r="Z3958" s="2">
        <v>0</v>
      </c>
      <c r="AA3958" s="2"/>
      <c r="AB3958" s="2"/>
      <c r="AC3958" s="4">
        <f>P3958*U3958/1000000</f>
        <v>21.4861812</v>
      </c>
      <c r="AD3958" s="4">
        <f>AC3958*(1-Z3958/100)</f>
        <v>21.4861812</v>
      </c>
      <c r="AE3958" s="2" t="s">
        <v>66</v>
      </c>
      <c r="AF3958" s="2" t="s">
        <v>67</v>
      </c>
      <c r="AG3958" s="2" t="s">
        <v>68</v>
      </c>
      <c r="AH3958" s="2" t="s">
        <v>69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4737</v>
      </c>
      <c r="B3959" s="2" t="s">
        <v>4729</v>
      </c>
      <c r="C3959" s="2" t="s">
        <v>47</v>
      </c>
      <c r="D3959" s="2" t="s">
        <v>985</v>
      </c>
      <c r="E3959" s="2" t="s">
        <v>227</v>
      </c>
      <c r="F3959" s="2" t="s">
        <v>228</v>
      </c>
      <c r="G3959" s="2" t="s">
        <v>117</v>
      </c>
      <c r="H3959" s="2" t="s">
        <v>732</v>
      </c>
      <c r="I3959" s="2"/>
      <c r="J3959" s="2"/>
      <c r="K3959" s="2"/>
      <c r="L3959" s="2"/>
      <c r="M3959" s="2" t="s">
        <v>104</v>
      </c>
      <c r="N3959" s="3"/>
      <c r="O3959" s="3"/>
      <c r="P3959" s="4">
        <v>0.0</v>
      </c>
      <c r="Q3959" s="2" t="s">
        <v>105</v>
      </c>
      <c r="R3959" s="2" t="s">
        <v>106</v>
      </c>
      <c r="S3959" s="2" t="s">
        <v>107</v>
      </c>
      <c r="T3959" s="2" t="s">
        <v>108</v>
      </c>
      <c r="U3959" s="4">
        <f>0.0</f>
        <v>0.0</v>
      </c>
      <c r="V3959" s="2" t="s">
        <v>109</v>
      </c>
      <c r="W3959" s="2" t="s">
        <v>110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111</v>
      </c>
      <c r="AH3959" s="2" t="s">
        <v>69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4738</v>
      </c>
      <c r="B3960" s="2" t="s">
        <v>4739</v>
      </c>
      <c r="C3960" s="2" t="s">
        <v>47</v>
      </c>
      <c r="D3960" s="2" t="s">
        <v>4740</v>
      </c>
      <c r="E3960" s="2" t="s">
        <v>412</v>
      </c>
      <c r="F3960" s="2" t="s">
        <v>50</v>
      </c>
      <c r="G3960" s="2" t="s">
        <v>179</v>
      </c>
      <c r="H3960" s="2" t="s">
        <v>52</v>
      </c>
      <c r="I3960" s="2" t="s">
        <v>53</v>
      </c>
      <c r="J3960" s="2" t="s">
        <v>180</v>
      </c>
      <c r="K3960" s="2" t="s">
        <v>180</v>
      </c>
      <c r="L3960" s="2" t="s">
        <v>181</v>
      </c>
      <c r="M3960" s="2" t="s">
        <v>56</v>
      </c>
      <c r="N3960" s="3">
        <v>2.4</v>
      </c>
      <c r="O3960" s="3" t="s">
        <v>182</v>
      </c>
      <c r="P3960" s="4">
        <f>IF(O3960="吨",N3960*1000,IF(O3960="万立方米",N3960*10000,""))</f>
        <v>24000.0</v>
      </c>
      <c r="Q3960" s="2" t="s">
        <v>183</v>
      </c>
      <c r="R3960" s="2" t="s">
        <v>184</v>
      </c>
      <c r="S3960" s="2" t="s">
        <v>185</v>
      </c>
      <c r="T3960" s="2" t="s">
        <v>75</v>
      </c>
      <c r="U3960" s="4">
        <f>0.001</f>
        <v>0.001</v>
      </c>
      <c r="V3960" s="2" t="s">
        <v>186</v>
      </c>
      <c r="W3960" s="2" t="s">
        <v>187</v>
      </c>
      <c r="X3960" s="2" t="s">
        <v>64</v>
      </c>
      <c r="Y3960" s="2" t="s">
        <v>65</v>
      </c>
      <c r="Z3960" s="2">
        <v>0</v>
      </c>
      <c r="AA3960" s="2"/>
      <c r="AB3960" s="2"/>
      <c r="AC3960" s="4">
        <f>P3960*U3960/1000000</f>
        <v>2.4e-05</v>
      </c>
      <c r="AD3960" s="4">
        <f>AC3960*(1-Z3960/100)</f>
        <v>2.4e-05</v>
      </c>
      <c r="AE3960" s="2" t="s">
        <v>66</v>
      </c>
      <c r="AF3960" s="2" t="s">
        <v>67</v>
      </c>
      <c r="AG3960" s="2"/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4741</v>
      </c>
      <c r="B3961" s="2" t="s">
        <v>4739</v>
      </c>
      <c r="C3961" s="2" t="s">
        <v>47</v>
      </c>
      <c r="D3961" s="2" t="s">
        <v>4740</v>
      </c>
      <c r="E3961" s="2" t="s">
        <v>412</v>
      </c>
      <c r="F3961" s="2" t="s">
        <v>50</v>
      </c>
      <c r="G3961" s="2" t="s">
        <v>179</v>
      </c>
      <c r="H3961" s="2" t="s">
        <v>52</v>
      </c>
      <c r="I3961" s="2" t="s">
        <v>53</v>
      </c>
      <c r="J3961" s="2" t="s">
        <v>180</v>
      </c>
      <c r="K3961" s="2" t="s">
        <v>180</v>
      </c>
      <c r="L3961" s="2" t="s">
        <v>181</v>
      </c>
      <c r="M3961" s="2" t="s">
        <v>73</v>
      </c>
      <c r="N3961" s="3">
        <v>2.4</v>
      </c>
      <c r="O3961" s="3" t="s">
        <v>182</v>
      </c>
      <c r="P3961" s="4">
        <f>IF(O3961="吨",N3961*1000,IF(O3961="万立方米",N3961*10000,""))</f>
        <v>24000.0</v>
      </c>
      <c r="Q3961" s="2" t="s">
        <v>183</v>
      </c>
      <c r="R3961" s="2" t="s">
        <v>184</v>
      </c>
      <c r="S3961" s="2" t="s">
        <v>189</v>
      </c>
      <c r="T3961" s="2" t="s">
        <v>75</v>
      </c>
      <c r="U3961" s="4">
        <f>0.35</f>
        <v>0.35</v>
      </c>
      <c r="V3961" s="2" t="s">
        <v>186</v>
      </c>
      <c r="W3961" s="2" t="s">
        <v>190</v>
      </c>
      <c r="X3961" s="2" t="s">
        <v>64</v>
      </c>
      <c r="Y3961" s="2" t="s">
        <v>65</v>
      </c>
      <c r="Z3961" s="2">
        <v>0</v>
      </c>
      <c r="AA3961" s="2"/>
      <c r="AB3961" s="2"/>
      <c r="AC3961" s="4">
        <f>P3961*U3961/1000000</f>
        <v>0.0084</v>
      </c>
      <c r="AD3961" s="4">
        <f>AC3961*(1-Z3961/100)</f>
        <v>0.0084</v>
      </c>
      <c r="AE3961" s="2" t="s">
        <v>66</v>
      </c>
      <c r="AF3961" s="2" t="s">
        <v>67</v>
      </c>
      <c r="AG3961" s="2"/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4742</v>
      </c>
      <c r="B3962" s="2" t="s">
        <v>4739</v>
      </c>
      <c r="C3962" s="2" t="s">
        <v>47</v>
      </c>
      <c r="D3962" s="2" t="s">
        <v>4740</v>
      </c>
      <c r="E3962" s="2" t="s">
        <v>412</v>
      </c>
      <c r="F3962" s="2" t="s">
        <v>50</v>
      </c>
      <c r="G3962" s="2" t="s">
        <v>179</v>
      </c>
      <c r="H3962" s="2" t="s">
        <v>52</v>
      </c>
      <c r="I3962" s="2" t="s">
        <v>53</v>
      </c>
      <c r="J3962" s="2" t="s">
        <v>180</v>
      </c>
      <c r="K3962" s="2" t="s">
        <v>180</v>
      </c>
      <c r="L3962" s="2" t="s">
        <v>181</v>
      </c>
      <c r="M3962" s="2" t="s">
        <v>78</v>
      </c>
      <c r="N3962" s="3">
        <v>2.4</v>
      </c>
      <c r="O3962" s="3" t="s">
        <v>182</v>
      </c>
      <c r="P3962" s="4">
        <f>IF(O3962="吨",N3962*1000,IF(O3962="万立方米",N3962*10000,""))</f>
        <v>24000.0</v>
      </c>
      <c r="Q3962" s="2" t="s">
        <v>183</v>
      </c>
      <c r="R3962" s="2" t="s">
        <v>184</v>
      </c>
      <c r="S3962" s="2" t="s">
        <v>192</v>
      </c>
      <c r="T3962" s="2" t="s">
        <v>75</v>
      </c>
      <c r="U3962" s="4">
        <f>1.2</f>
        <v>1.2</v>
      </c>
      <c r="V3962" s="2" t="s">
        <v>186</v>
      </c>
      <c r="W3962" s="2" t="s">
        <v>193</v>
      </c>
      <c r="X3962" s="2" t="s">
        <v>64</v>
      </c>
      <c r="Y3962" s="2" t="s">
        <v>65</v>
      </c>
      <c r="Z3962" s="2">
        <v>0</v>
      </c>
      <c r="AA3962" s="2"/>
      <c r="AB3962" s="2"/>
      <c r="AC3962" s="4">
        <f>P3962*U3962/1000000</f>
        <v>0.0288</v>
      </c>
      <c r="AD3962" s="4">
        <f>AC3962*(1-Z3962/100)</f>
        <v>0.0288</v>
      </c>
      <c r="AE3962" s="2" t="s">
        <v>66</v>
      </c>
      <c r="AF3962" s="2" t="s">
        <v>67</v>
      </c>
      <c r="AG3962" s="2"/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4743</v>
      </c>
      <c r="B3963" s="2" t="s">
        <v>4739</v>
      </c>
      <c r="C3963" s="2" t="s">
        <v>47</v>
      </c>
      <c r="D3963" s="2" t="s">
        <v>4740</v>
      </c>
      <c r="E3963" s="2" t="s">
        <v>412</v>
      </c>
      <c r="F3963" s="2" t="s">
        <v>50</v>
      </c>
      <c r="G3963" s="2" t="s">
        <v>179</v>
      </c>
      <c r="H3963" s="2" t="s">
        <v>52</v>
      </c>
      <c r="I3963" s="2" t="s">
        <v>53</v>
      </c>
      <c r="J3963" s="2" t="s">
        <v>180</v>
      </c>
      <c r="K3963" s="2" t="s">
        <v>180</v>
      </c>
      <c r="L3963" s="2" t="s">
        <v>181</v>
      </c>
      <c r="M3963" s="2" t="s">
        <v>82</v>
      </c>
      <c r="N3963" s="3">
        <v>2.4</v>
      </c>
      <c r="O3963" s="3" t="s">
        <v>182</v>
      </c>
      <c r="P3963" s="4">
        <f>IF(O3963="吨",N3963*1000,IF(O3963="万立方米",N3963*10000,""))</f>
        <v>24000.0</v>
      </c>
      <c r="Q3963" s="2" t="s">
        <v>183</v>
      </c>
      <c r="R3963" s="2" t="s">
        <v>184</v>
      </c>
      <c r="S3963" s="2" t="s">
        <v>195</v>
      </c>
      <c r="T3963" s="2" t="s">
        <v>75</v>
      </c>
      <c r="U3963" s="4">
        <f>0.002</f>
        <v>0.002</v>
      </c>
      <c r="V3963" s="2" t="s">
        <v>186</v>
      </c>
      <c r="W3963" s="2" t="s">
        <v>196</v>
      </c>
      <c r="X3963" s="2" t="s">
        <v>64</v>
      </c>
      <c r="Y3963" s="2" t="s">
        <v>65</v>
      </c>
      <c r="Z3963" s="2">
        <v>0</v>
      </c>
      <c r="AA3963" s="2"/>
      <c r="AB3963" s="2"/>
      <c r="AC3963" s="4">
        <f>P3963*U3963/1000000</f>
        <v>4.8e-05</v>
      </c>
      <c r="AD3963" s="4">
        <f>AC3963*(1-Z3963/100)</f>
        <v>4.8e-05</v>
      </c>
      <c r="AE3963" s="2" t="s">
        <v>66</v>
      </c>
      <c r="AF3963" s="2" t="s">
        <v>67</v>
      </c>
      <c r="AG3963" s="2"/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4744</v>
      </c>
      <c r="B3964" s="2" t="s">
        <v>4739</v>
      </c>
      <c r="C3964" s="2" t="s">
        <v>47</v>
      </c>
      <c r="D3964" s="2" t="s">
        <v>4740</v>
      </c>
      <c r="E3964" s="2" t="s">
        <v>412</v>
      </c>
      <c r="F3964" s="2" t="s">
        <v>50</v>
      </c>
      <c r="G3964" s="2" t="s">
        <v>179</v>
      </c>
      <c r="H3964" s="2" t="s">
        <v>52</v>
      </c>
      <c r="I3964" s="2" t="s">
        <v>53</v>
      </c>
      <c r="J3964" s="2" t="s">
        <v>180</v>
      </c>
      <c r="K3964" s="2" t="s">
        <v>180</v>
      </c>
      <c r="L3964" s="2" t="s">
        <v>181</v>
      </c>
      <c r="M3964" s="2" t="s">
        <v>86</v>
      </c>
      <c r="N3964" s="3">
        <v>2.4</v>
      </c>
      <c r="O3964" s="3" t="s">
        <v>182</v>
      </c>
      <c r="P3964" s="4">
        <f>IF(O3964="吨",N3964*1000,IF(O3964="万立方米",N3964*10000,""))</f>
        <v>24000.0</v>
      </c>
      <c r="Q3964" s="2" t="s">
        <v>183</v>
      </c>
      <c r="R3964" s="2" t="s">
        <v>184</v>
      </c>
      <c r="S3964" s="2" t="s">
        <v>198</v>
      </c>
      <c r="T3964" s="2" t="s">
        <v>75</v>
      </c>
      <c r="U3964" s="4">
        <f>0.01</f>
        <v>0.01</v>
      </c>
      <c r="V3964" s="2" t="s">
        <v>186</v>
      </c>
      <c r="W3964" s="2" t="s">
        <v>199</v>
      </c>
      <c r="X3964" s="2" t="s">
        <v>64</v>
      </c>
      <c r="Y3964" s="2" t="s">
        <v>65</v>
      </c>
      <c r="Z3964" s="2">
        <v>0</v>
      </c>
      <c r="AA3964" s="2"/>
      <c r="AB3964" s="2"/>
      <c r="AC3964" s="4">
        <f>P3964*U3964/1000000</f>
        <v>0.00024</v>
      </c>
      <c r="AD3964" s="4">
        <f>AC3965*(1-AA3964/100)+(AC3964-AC3965)*(1-AB3964/100)</f>
        <v>0.00024</v>
      </c>
      <c r="AE3964" s="2" t="s">
        <v>66</v>
      </c>
      <c r="AF3964" s="2" t="s">
        <v>67</v>
      </c>
      <c r="AG3964" s="2"/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4745</v>
      </c>
      <c r="B3965" s="2" t="s">
        <v>4739</v>
      </c>
      <c r="C3965" s="2" t="s">
        <v>47</v>
      </c>
      <c r="D3965" s="2" t="s">
        <v>4740</v>
      </c>
      <c r="E3965" s="2" t="s">
        <v>412</v>
      </c>
      <c r="F3965" s="2" t="s">
        <v>50</v>
      </c>
      <c r="G3965" s="2" t="s">
        <v>179</v>
      </c>
      <c r="H3965" s="2" t="s">
        <v>52</v>
      </c>
      <c r="I3965" s="2" t="s">
        <v>53</v>
      </c>
      <c r="J3965" s="2" t="s">
        <v>180</v>
      </c>
      <c r="K3965" s="2" t="s">
        <v>180</v>
      </c>
      <c r="L3965" s="2" t="s">
        <v>181</v>
      </c>
      <c r="M3965" s="2" t="s">
        <v>91</v>
      </c>
      <c r="N3965" s="3">
        <v>2.4</v>
      </c>
      <c r="O3965" s="3" t="s">
        <v>182</v>
      </c>
      <c r="P3965" s="4">
        <f>IF(O3965="吨",N3965*1000,IF(O3965="万立方米",N3965*10000,""))</f>
        <v>24000.0</v>
      </c>
      <c r="Q3965" s="2" t="s">
        <v>183</v>
      </c>
      <c r="R3965" s="2" t="s">
        <v>184</v>
      </c>
      <c r="S3965" s="2" t="s">
        <v>201</v>
      </c>
      <c r="T3965" s="2" t="s">
        <v>75</v>
      </c>
      <c r="U3965" s="4">
        <f>0.005</f>
        <v>0.005</v>
      </c>
      <c r="V3965" s="2" t="s">
        <v>186</v>
      </c>
      <c r="W3965" s="2" t="s">
        <v>202</v>
      </c>
      <c r="X3965" s="2" t="s">
        <v>64</v>
      </c>
      <c r="Y3965" s="2" t="s">
        <v>65</v>
      </c>
      <c r="Z3965" s="2">
        <v>0</v>
      </c>
      <c r="AA3965" s="2"/>
      <c r="AB3965" s="2"/>
      <c r="AC3965" s="4">
        <f>P3965*U3965/1000000</f>
        <v>0.00012</v>
      </c>
      <c r="AD3965" s="4">
        <f>AC3965*(1-Z3965/100)</f>
        <v>0.00012</v>
      </c>
      <c r="AE3965" s="2" t="s">
        <v>66</v>
      </c>
      <c r="AF3965" s="2" t="s">
        <v>67</v>
      </c>
      <c r="AG3965" s="2"/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4746</v>
      </c>
      <c r="B3966" s="2" t="s">
        <v>4739</v>
      </c>
      <c r="C3966" s="2" t="s">
        <v>47</v>
      </c>
      <c r="D3966" s="2" t="s">
        <v>4740</v>
      </c>
      <c r="E3966" s="2" t="s">
        <v>412</v>
      </c>
      <c r="F3966" s="2" t="s">
        <v>50</v>
      </c>
      <c r="G3966" s="2" t="s">
        <v>179</v>
      </c>
      <c r="H3966" s="2" t="s">
        <v>52</v>
      </c>
      <c r="I3966" s="2" t="s">
        <v>53</v>
      </c>
      <c r="J3966" s="2" t="s">
        <v>180</v>
      </c>
      <c r="K3966" s="2" t="s">
        <v>180</v>
      </c>
      <c r="L3966" s="2" t="s">
        <v>181</v>
      </c>
      <c r="M3966" s="2" t="s">
        <v>95</v>
      </c>
      <c r="N3966" s="3">
        <v>2.4</v>
      </c>
      <c r="O3966" s="3" t="s">
        <v>182</v>
      </c>
      <c r="P3966" s="4">
        <f>IF(O3966="吨",N3966*1000,IF(O3966="万立方米",N3966*10000,""))</f>
        <v>24000.0</v>
      </c>
      <c r="Q3966" s="2" t="s">
        <v>183</v>
      </c>
      <c r="R3966" s="2" t="s">
        <v>184</v>
      </c>
      <c r="S3966" s="2" t="s">
        <v>204</v>
      </c>
      <c r="T3966" s="2" t="s">
        <v>75</v>
      </c>
      <c r="U3966" s="4">
        <f>0.005</f>
        <v>0.005</v>
      </c>
      <c r="V3966" s="2" t="s">
        <v>186</v>
      </c>
      <c r="W3966" s="2" t="s">
        <v>205</v>
      </c>
      <c r="X3966" s="2" t="s">
        <v>64</v>
      </c>
      <c r="Y3966" s="2" t="s">
        <v>65</v>
      </c>
      <c r="Z3966" s="2">
        <v>0</v>
      </c>
      <c r="AA3966" s="2"/>
      <c r="AB3966" s="2"/>
      <c r="AC3966" s="4">
        <f>P3966*U3966/1000000</f>
        <v>0.00012</v>
      </c>
      <c r="AD3966" s="4">
        <f>AC3966*(1-Z3966/100)</f>
        <v>0.00012</v>
      </c>
      <c r="AE3966" s="2" t="s">
        <v>66</v>
      </c>
      <c r="AF3966" s="2" t="s">
        <v>67</v>
      </c>
      <c r="AG3966" s="2"/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4747</v>
      </c>
      <c r="B3967" s="2" t="s">
        <v>4739</v>
      </c>
      <c r="C3967" s="2" t="s">
        <v>47</v>
      </c>
      <c r="D3967" s="2" t="s">
        <v>4740</v>
      </c>
      <c r="E3967" s="2" t="s">
        <v>412</v>
      </c>
      <c r="F3967" s="2" t="s">
        <v>50</v>
      </c>
      <c r="G3967" s="2" t="s">
        <v>179</v>
      </c>
      <c r="H3967" s="2" t="s">
        <v>52</v>
      </c>
      <c r="I3967" s="2" t="s">
        <v>53</v>
      </c>
      <c r="J3967" s="2" t="s">
        <v>180</v>
      </c>
      <c r="K3967" s="2" t="s">
        <v>180</v>
      </c>
      <c r="L3967" s="2" t="s">
        <v>181</v>
      </c>
      <c r="M3967" s="2" t="s">
        <v>100</v>
      </c>
      <c r="N3967" s="3">
        <v>2.4</v>
      </c>
      <c r="O3967" s="3" t="s">
        <v>182</v>
      </c>
      <c r="P3967" s="4">
        <f>IF(O3967="吨",N3967*1000,IF(O3967="万立方米",N3967*10000,""))</f>
        <v>24000.0</v>
      </c>
      <c r="Q3967" s="2" t="s">
        <v>183</v>
      </c>
      <c r="R3967" s="2" t="s">
        <v>184</v>
      </c>
      <c r="S3967" s="2" t="s">
        <v>207</v>
      </c>
      <c r="T3967" s="2" t="s">
        <v>75</v>
      </c>
      <c r="U3967" s="4">
        <f>0.02</f>
        <v>0.02</v>
      </c>
      <c r="V3967" s="2" t="s">
        <v>186</v>
      </c>
      <c r="W3967" s="2" t="s">
        <v>208</v>
      </c>
      <c r="X3967" s="2" t="s">
        <v>64</v>
      </c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/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4748</v>
      </c>
      <c r="B3968" s="2" t="s">
        <v>4739</v>
      </c>
      <c r="C3968" s="2" t="s">
        <v>47</v>
      </c>
      <c r="D3968" s="2" t="s">
        <v>4740</v>
      </c>
      <c r="E3968" s="2" t="s">
        <v>412</v>
      </c>
      <c r="F3968" s="2" t="s">
        <v>50</v>
      </c>
      <c r="G3968" s="2" t="s">
        <v>179</v>
      </c>
      <c r="H3968" s="2" t="s">
        <v>52</v>
      </c>
      <c r="I3968" s="2"/>
      <c r="J3968" s="2"/>
      <c r="K3968" s="2"/>
      <c r="L3968" s="2"/>
      <c r="M3968" s="2" t="s">
        <v>104</v>
      </c>
      <c r="N3968" s="3"/>
      <c r="O3968" s="3"/>
      <c r="P3968" s="4">
        <v>0.0</v>
      </c>
      <c r="Q3968" s="2" t="s">
        <v>105</v>
      </c>
      <c r="R3968" s="2" t="s">
        <v>106</v>
      </c>
      <c r="S3968" s="2" t="s">
        <v>107</v>
      </c>
      <c r="T3968" s="2" t="s">
        <v>108</v>
      </c>
      <c r="U3968" s="4">
        <f>0.0</f>
        <v>0.0</v>
      </c>
      <c r="V3968" s="2" t="s">
        <v>109</v>
      </c>
      <c r="W3968" s="2" t="s">
        <v>110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134</v>
      </c>
      <c r="AH3968" s="2" t="s">
        <v>69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4749</v>
      </c>
      <c r="B3969" s="2" t="s">
        <v>4750</v>
      </c>
      <c r="C3969" s="2" t="s">
        <v>47</v>
      </c>
      <c r="D3969" s="2" t="s">
        <v>226</v>
      </c>
      <c r="E3969" s="2" t="s">
        <v>227</v>
      </c>
      <c r="F3969" s="2" t="s">
        <v>228</v>
      </c>
      <c r="G3969" s="2" t="s">
        <v>117</v>
      </c>
      <c r="H3969" s="2" t="s">
        <v>2168</v>
      </c>
      <c r="I3969" s="2" t="s">
        <v>53</v>
      </c>
      <c r="J3969" s="2" t="s">
        <v>230</v>
      </c>
      <c r="K3969" s="2" t="s">
        <v>55</v>
      </c>
      <c r="L3969" s="2" t="s">
        <v>51</v>
      </c>
      <c r="M3969" s="2" t="s">
        <v>56</v>
      </c>
      <c r="N3969" s="3">
        <v>7236.27</v>
      </c>
      <c r="O3969" s="3" t="s">
        <v>57</v>
      </c>
      <c r="P3969" s="4">
        <f>IF(O3969="吨",N3969*1000,IF(O3969="万立方米",N3969*10000,""))</f>
        <v>7236270.0</v>
      </c>
      <c r="Q3969" s="2" t="s">
        <v>58</v>
      </c>
      <c r="R3969" s="2" t="s">
        <v>59</v>
      </c>
      <c r="S3969" s="2" t="s">
        <v>60</v>
      </c>
      <c r="T3969" s="2" t="s">
        <v>61</v>
      </c>
      <c r="U3969" s="4">
        <f>0.06</f>
        <v>0.06</v>
      </c>
      <c r="V3969" s="2" t="s">
        <v>62</v>
      </c>
      <c r="W3969" s="2" t="s">
        <v>63</v>
      </c>
      <c r="X3969" s="2" t="s">
        <v>64</v>
      </c>
      <c r="Y3969" s="2" t="s">
        <v>65</v>
      </c>
      <c r="Z3969" s="2">
        <v>0</v>
      </c>
      <c r="AA3969" s="2"/>
      <c r="AB3969" s="2"/>
      <c r="AC3969" s="4">
        <f>P3969*U3969/1000000</f>
        <v>0.4341762</v>
      </c>
      <c r="AD3969" s="4">
        <f>AC3969*(1-Z3969/100)</f>
        <v>0.4341762</v>
      </c>
      <c r="AE3969" s="2" t="s">
        <v>66</v>
      </c>
      <c r="AF3969" s="2" t="s">
        <v>67</v>
      </c>
      <c r="AG3969" s="2"/>
      <c r="AH3969" s="2" t="s">
        <v>69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4751</v>
      </c>
      <c r="B3970" s="2" t="s">
        <v>4750</v>
      </c>
      <c r="C3970" s="2" t="s">
        <v>47</v>
      </c>
      <c r="D3970" s="2" t="s">
        <v>226</v>
      </c>
      <c r="E3970" s="2" t="s">
        <v>227</v>
      </c>
      <c r="F3970" s="2" t="s">
        <v>228</v>
      </c>
      <c r="G3970" s="2" t="s">
        <v>117</v>
      </c>
      <c r="H3970" s="2" t="s">
        <v>2168</v>
      </c>
      <c r="I3970" s="2" t="s">
        <v>53</v>
      </c>
      <c r="J3970" s="2" t="s">
        <v>230</v>
      </c>
      <c r="K3970" s="2" t="s">
        <v>55</v>
      </c>
      <c r="L3970" s="2" t="s">
        <v>51</v>
      </c>
      <c r="M3970" s="2" t="s">
        <v>73</v>
      </c>
      <c r="N3970" s="3">
        <v>7236.27</v>
      </c>
      <c r="O3970" s="3" t="s">
        <v>57</v>
      </c>
      <c r="P3970" s="4">
        <f>IF(O3970="吨",N3970*1000,IF(O3970="万立方米",N3970*10000,""))</f>
        <v>7236270.0</v>
      </c>
      <c r="Q3970" s="2" t="s">
        <v>58</v>
      </c>
      <c r="R3970" s="2" t="s">
        <v>59</v>
      </c>
      <c r="S3970" s="2" t="s">
        <v>74</v>
      </c>
      <c r="T3970" s="2" t="s">
        <v>75</v>
      </c>
      <c r="U3970" s="4">
        <f>1.5</f>
        <v>1.5</v>
      </c>
      <c r="V3970" s="2" t="s">
        <v>62</v>
      </c>
      <c r="W3970" s="2" t="s">
        <v>76</v>
      </c>
      <c r="X3970" s="2" t="s">
        <v>64</v>
      </c>
      <c r="Y3970" s="2" t="s">
        <v>65</v>
      </c>
      <c r="Z3970" s="2">
        <v>0</v>
      </c>
      <c r="AA3970" s="2"/>
      <c r="AB3970" s="2"/>
      <c r="AC3970" s="4">
        <f>P3970*U3970/1000000</f>
        <v>10.854405</v>
      </c>
      <c r="AD3970" s="4">
        <f>AC3970*(1-Z3970/100)</f>
        <v>10.854405</v>
      </c>
      <c r="AE3970" s="2" t="s">
        <v>66</v>
      </c>
      <c r="AF3970" s="2" t="s">
        <v>67</v>
      </c>
      <c r="AG3970" s="2"/>
      <c r="AH3970" s="2" t="s">
        <v>69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4752</v>
      </c>
      <c r="B3971" s="2" t="s">
        <v>4750</v>
      </c>
      <c r="C3971" s="2" t="s">
        <v>47</v>
      </c>
      <c r="D3971" s="2" t="s">
        <v>226</v>
      </c>
      <c r="E3971" s="2" t="s">
        <v>227</v>
      </c>
      <c r="F3971" s="2" t="s">
        <v>228</v>
      </c>
      <c r="G3971" s="2" t="s">
        <v>117</v>
      </c>
      <c r="H3971" s="2" t="s">
        <v>2168</v>
      </c>
      <c r="I3971" s="2" t="s">
        <v>53</v>
      </c>
      <c r="J3971" s="2" t="s">
        <v>230</v>
      </c>
      <c r="K3971" s="2" t="s">
        <v>55</v>
      </c>
      <c r="L3971" s="2" t="s">
        <v>51</v>
      </c>
      <c r="M3971" s="2" t="s">
        <v>78</v>
      </c>
      <c r="N3971" s="3">
        <v>7236.27</v>
      </c>
      <c r="O3971" s="3" t="s">
        <v>57</v>
      </c>
      <c r="P3971" s="4">
        <f>IF(O3971="吨",N3971*1000,IF(O3971="万立方米",N3971*10000,""))</f>
        <v>7236270.0</v>
      </c>
      <c r="Q3971" s="2" t="s">
        <v>58</v>
      </c>
      <c r="R3971" s="2" t="s">
        <v>59</v>
      </c>
      <c r="S3971" s="2" t="s">
        <v>79</v>
      </c>
      <c r="T3971" s="2" t="s">
        <v>75</v>
      </c>
      <c r="U3971" s="4">
        <f>6.0</f>
        <v>6.0</v>
      </c>
      <c r="V3971" s="2" t="s">
        <v>62</v>
      </c>
      <c r="W3971" s="2" t="s">
        <v>80</v>
      </c>
      <c r="X3971" s="2" t="s">
        <v>64</v>
      </c>
      <c r="Y3971" s="2" t="s">
        <v>65</v>
      </c>
      <c r="Z3971" s="2">
        <v>0</v>
      </c>
      <c r="AA3971" s="2"/>
      <c r="AB3971" s="2"/>
      <c r="AC3971" s="4">
        <f>P3971*U3971/1000000</f>
        <v>43.41762</v>
      </c>
      <c r="AD3971" s="4">
        <f>AC3971*(1-Z3971/100)</f>
        <v>43.41762</v>
      </c>
      <c r="AE3971" s="2" t="s">
        <v>66</v>
      </c>
      <c r="AF3971" s="2" t="s">
        <v>67</v>
      </c>
      <c r="AG3971" s="2"/>
      <c r="AH3971" s="2" t="s">
        <v>69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4753</v>
      </c>
      <c r="B3972" s="2" t="s">
        <v>4750</v>
      </c>
      <c r="C3972" s="2" t="s">
        <v>47</v>
      </c>
      <c r="D3972" s="2" t="s">
        <v>226</v>
      </c>
      <c r="E3972" s="2" t="s">
        <v>227</v>
      </c>
      <c r="F3972" s="2" t="s">
        <v>228</v>
      </c>
      <c r="G3972" s="2" t="s">
        <v>117</v>
      </c>
      <c r="H3972" s="2" t="s">
        <v>2168</v>
      </c>
      <c r="I3972" s="2" t="s">
        <v>53</v>
      </c>
      <c r="J3972" s="2" t="s">
        <v>230</v>
      </c>
      <c r="K3972" s="2" t="s">
        <v>55</v>
      </c>
      <c r="L3972" s="2" t="s">
        <v>51</v>
      </c>
      <c r="M3972" s="2" t="s">
        <v>82</v>
      </c>
      <c r="N3972" s="3">
        <v>7236.27</v>
      </c>
      <c r="O3972" s="3" t="s">
        <v>57</v>
      </c>
      <c r="P3972" s="4">
        <f>IF(O3972="吨",N3972*1000,IF(O3972="万立方米",N3972*10000,""))</f>
        <v>7236270.0</v>
      </c>
      <c r="Q3972" s="2" t="s">
        <v>58</v>
      </c>
      <c r="R3972" s="2" t="s">
        <v>59</v>
      </c>
      <c r="S3972" s="2" t="s">
        <v>83</v>
      </c>
      <c r="T3972" s="2" t="s">
        <v>61</v>
      </c>
      <c r="U3972" s="4">
        <f>0.35</f>
        <v>0.35</v>
      </c>
      <c r="V3972" s="2" t="s">
        <v>62</v>
      </c>
      <c r="W3972" s="2" t="s">
        <v>84</v>
      </c>
      <c r="X3972" s="2" t="s">
        <v>64</v>
      </c>
      <c r="Y3972" s="2" t="s">
        <v>65</v>
      </c>
      <c r="Z3972" s="2">
        <v>0</v>
      </c>
      <c r="AA3972" s="2"/>
      <c r="AB3972" s="2"/>
      <c r="AC3972" s="4">
        <f>P3972*U3972/1000000</f>
        <v>2.5326945</v>
      </c>
      <c r="AD3972" s="4">
        <f>AC3972*(1-Z3972/100)</f>
        <v>2.5326945</v>
      </c>
      <c r="AE3972" s="2" t="s">
        <v>66</v>
      </c>
      <c r="AF3972" s="2" t="s">
        <v>67</v>
      </c>
      <c r="AG3972" s="2"/>
      <c r="AH3972" s="2" t="s">
        <v>69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4754</v>
      </c>
      <c r="B3973" s="2" t="s">
        <v>4750</v>
      </c>
      <c r="C3973" s="2" t="s">
        <v>47</v>
      </c>
      <c r="D3973" s="2" t="s">
        <v>226</v>
      </c>
      <c r="E3973" s="2" t="s">
        <v>227</v>
      </c>
      <c r="F3973" s="2" t="s">
        <v>228</v>
      </c>
      <c r="G3973" s="2" t="s">
        <v>117</v>
      </c>
      <c r="H3973" s="2" t="s">
        <v>2168</v>
      </c>
      <c r="I3973" s="2" t="s">
        <v>53</v>
      </c>
      <c r="J3973" s="2" t="s">
        <v>230</v>
      </c>
      <c r="K3973" s="2" t="s">
        <v>55</v>
      </c>
      <c r="L3973" s="2" t="s">
        <v>51</v>
      </c>
      <c r="M3973" s="2" t="s">
        <v>86</v>
      </c>
      <c r="N3973" s="3">
        <v>7236.27</v>
      </c>
      <c r="O3973" s="3" t="s">
        <v>57</v>
      </c>
      <c r="P3973" s="4">
        <f>IF(O3973="吨",N3973*1000,IF(O3973="万立方米",N3973*10000,""))</f>
        <v>7236270.0</v>
      </c>
      <c r="Q3973" s="2" t="s">
        <v>58</v>
      </c>
      <c r="R3973" s="2" t="s">
        <v>59</v>
      </c>
      <c r="S3973" s="2" t="s">
        <v>87</v>
      </c>
      <c r="T3973" s="2" t="s">
        <v>88</v>
      </c>
      <c r="U3973" s="4">
        <f>0.75</f>
        <v>0.75</v>
      </c>
      <c r="V3973" s="2" t="s">
        <v>62</v>
      </c>
      <c r="W3973" s="2" t="s">
        <v>89</v>
      </c>
      <c r="X3973" s="2" t="s">
        <v>64</v>
      </c>
      <c r="Y3973" s="2" t="s">
        <v>65</v>
      </c>
      <c r="Z3973" s="2">
        <v>0</v>
      </c>
      <c r="AA3973" s="2"/>
      <c r="AB3973" s="2"/>
      <c r="AC3973" s="4">
        <f>P3973*U3973/1000000</f>
        <v>5.4272025</v>
      </c>
      <c r="AD3973" s="4">
        <f>AC3974*(1-AA3973/100)+(AC3973-AC3974)*(1-AB3973/100)</f>
        <v>5.4272025</v>
      </c>
      <c r="AE3973" s="2" t="s">
        <v>66</v>
      </c>
      <c r="AF3973" s="2" t="s">
        <v>67</v>
      </c>
      <c r="AG3973" s="2"/>
      <c r="AH3973" s="2" t="s">
        <v>69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4755</v>
      </c>
      <c r="B3974" s="2" t="s">
        <v>4750</v>
      </c>
      <c r="C3974" s="2" t="s">
        <v>47</v>
      </c>
      <c r="D3974" s="2" t="s">
        <v>226</v>
      </c>
      <c r="E3974" s="2" t="s">
        <v>227</v>
      </c>
      <c r="F3974" s="2" t="s">
        <v>228</v>
      </c>
      <c r="G3974" s="2" t="s">
        <v>117</v>
      </c>
      <c r="H3974" s="2" t="s">
        <v>2168</v>
      </c>
      <c r="I3974" s="2" t="s">
        <v>53</v>
      </c>
      <c r="J3974" s="2" t="s">
        <v>230</v>
      </c>
      <c r="K3974" s="2" t="s">
        <v>55</v>
      </c>
      <c r="L3974" s="2" t="s">
        <v>51</v>
      </c>
      <c r="M3974" s="2" t="s">
        <v>91</v>
      </c>
      <c r="N3974" s="3">
        <v>7236.27</v>
      </c>
      <c r="O3974" s="3" t="s">
        <v>57</v>
      </c>
      <c r="P3974" s="4">
        <f>IF(O3974="吨",N3974*1000,IF(O3974="万立方米",N3974*10000,""))</f>
        <v>7236270.0</v>
      </c>
      <c r="Q3974" s="2" t="s">
        <v>58</v>
      </c>
      <c r="R3974" s="2" t="s">
        <v>59</v>
      </c>
      <c r="S3974" s="2" t="s">
        <v>92</v>
      </c>
      <c r="T3974" s="2" t="s">
        <v>88</v>
      </c>
      <c r="U3974" s="4">
        <f>0.75</f>
        <v>0.75</v>
      </c>
      <c r="V3974" s="2" t="s">
        <v>62</v>
      </c>
      <c r="W3974" s="2" t="s">
        <v>93</v>
      </c>
      <c r="X3974" s="2" t="s">
        <v>64</v>
      </c>
      <c r="Y3974" s="2" t="s">
        <v>65</v>
      </c>
      <c r="Z3974" s="2">
        <v>0</v>
      </c>
      <c r="AA3974" s="2"/>
      <c r="AB3974" s="2"/>
      <c r="AC3974" s="4">
        <f>P3974*U3974/1000000</f>
        <v>5.4272025</v>
      </c>
      <c r="AD3974" s="4">
        <f>AC3974*(1-Z3974/100)</f>
        <v>5.4272025</v>
      </c>
      <c r="AE3974" s="2" t="s">
        <v>66</v>
      </c>
      <c r="AF3974" s="2" t="s">
        <v>67</v>
      </c>
      <c r="AG3974" s="2"/>
      <c r="AH3974" s="2" t="s">
        <v>69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4756</v>
      </c>
      <c r="B3975" s="2" t="s">
        <v>4750</v>
      </c>
      <c r="C3975" s="2" t="s">
        <v>47</v>
      </c>
      <c r="D3975" s="2" t="s">
        <v>226</v>
      </c>
      <c r="E3975" s="2" t="s">
        <v>227</v>
      </c>
      <c r="F3975" s="2" t="s">
        <v>228</v>
      </c>
      <c r="G3975" s="2" t="s">
        <v>117</v>
      </c>
      <c r="H3975" s="2" t="s">
        <v>2168</v>
      </c>
      <c r="I3975" s="2" t="s">
        <v>53</v>
      </c>
      <c r="J3975" s="2" t="s">
        <v>230</v>
      </c>
      <c r="K3975" s="2" t="s">
        <v>55</v>
      </c>
      <c r="L3975" s="2" t="s">
        <v>51</v>
      </c>
      <c r="M3975" s="2" t="s">
        <v>95</v>
      </c>
      <c r="N3975" s="3">
        <v>7236.27</v>
      </c>
      <c r="O3975" s="3" t="s">
        <v>57</v>
      </c>
      <c r="P3975" s="4">
        <f>IF(O3975="吨",N3975*1000,IF(O3975="万立方米",N3975*10000,""))</f>
        <v>7236270.0</v>
      </c>
      <c r="Q3975" s="2" t="s">
        <v>58</v>
      </c>
      <c r="R3975" s="2" t="s">
        <v>59</v>
      </c>
      <c r="S3975" s="2" t="s">
        <v>96</v>
      </c>
      <c r="T3975" s="2" t="s">
        <v>97</v>
      </c>
      <c r="U3975" s="4">
        <f>1.7</f>
        <v>1.7</v>
      </c>
      <c r="V3975" s="2" t="s">
        <v>62</v>
      </c>
      <c r="W3975" s="2" t="s">
        <v>98</v>
      </c>
      <c r="X3975" s="2" t="s">
        <v>64</v>
      </c>
      <c r="Y3975" s="2" t="s">
        <v>65</v>
      </c>
      <c r="Z3975" s="2">
        <v>0</v>
      </c>
      <c r="AA3975" s="2"/>
      <c r="AB3975" s="2"/>
      <c r="AC3975" s="4">
        <f>P3975*U3975/1000000</f>
        <v>12.301659</v>
      </c>
      <c r="AD3975" s="4">
        <f>AC3975*(1-Z3975/100)</f>
        <v>12.301659</v>
      </c>
      <c r="AE3975" s="2" t="s">
        <v>66</v>
      </c>
      <c r="AF3975" s="2" t="s">
        <v>67</v>
      </c>
      <c r="AG3975" s="2"/>
      <c r="AH3975" s="2" t="s">
        <v>69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4757</v>
      </c>
      <c r="B3976" s="2" t="s">
        <v>4750</v>
      </c>
      <c r="C3976" s="2" t="s">
        <v>47</v>
      </c>
      <c r="D3976" s="2" t="s">
        <v>226</v>
      </c>
      <c r="E3976" s="2" t="s">
        <v>227</v>
      </c>
      <c r="F3976" s="2" t="s">
        <v>228</v>
      </c>
      <c r="G3976" s="2" t="s">
        <v>117</v>
      </c>
      <c r="H3976" s="2" t="s">
        <v>2168</v>
      </c>
      <c r="I3976" s="2" t="s">
        <v>53</v>
      </c>
      <c r="J3976" s="2" t="s">
        <v>230</v>
      </c>
      <c r="K3976" s="2" t="s">
        <v>55</v>
      </c>
      <c r="L3976" s="2" t="s">
        <v>51</v>
      </c>
      <c r="M3976" s="2" t="s">
        <v>100</v>
      </c>
      <c r="N3976" s="3">
        <v>7236.27</v>
      </c>
      <c r="O3976" s="3" t="s">
        <v>57</v>
      </c>
      <c r="P3976" s="4">
        <f>IF(O3976="吨",N3976*1000,IF(O3976="万立方米",N3976*10000,""))</f>
        <v>7236270.0</v>
      </c>
      <c r="Q3976" s="2" t="s">
        <v>58</v>
      </c>
      <c r="R3976" s="2" t="s">
        <v>59</v>
      </c>
      <c r="S3976" s="2" t="s">
        <v>101</v>
      </c>
      <c r="T3976" s="2" t="s">
        <v>75</v>
      </c>
      <c r="U3976" s="4">
        <f>0.12</f>
        <v>0.12</v>
      </c>
      <c r="V3976" s="2" t="s">
        <v>62</v>
      </c>
      <c r="W3976" s="2" t="s">
        <v>102</v>
      </c>
      <c r="X3976" s="2" t="s">
        <v>64</v>
      </c>
      <c r="Y3976" s="2" t="s">
        <v>65</v>
      </c>
      <c r="Z3976" s="2">
        <v>0</v>
      </c>
      <c r="AA3976" s="2"/>
      <c r="AB3976" s="2"/>
      <c r="AC3976" s="4">
        <f>P3976*U3976/1000000</f>
        <v>0.8683524</v>
      </c>
      <c r="AD3976" s="4">
        <f>AC3976*(1-Z3976/100)</f>
        <v>0.8683524</v>
      </c>
      <c r="AE3976" s="2" t="s">
        <v>66</v>
      </c>
      <c r="AF3976" s="2" t="s">
        <v>67</v>
      </c>
      <c r="AG3976" s="2"/>
      <c r="AH3976" s="2" t="s">
        <v>69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4758</v>
      </c>
      <c r="B3977" s="2" t="s">
        <v>4750</v>
      </c>
      <c r="C3977" s="2" t="s">
        <v>47</v>
      </c>
      <c r="D3977" s="2" t="s">
        <v>226</v>
      </c>
      <c r="E3977" s="2" t="s">
        <v>227</v>
      </c>
      <c r="F3977" s="2" t="s">
        <v>228</v>
      </c>
      <c r="G3977" s="2" t="s">
        <v>117</v>
      </c>
      <c r="H3977" s="2" t="s">
        <v>2168</v>
      </c>
      <c r="I3977" s="2"/>
      <c r="J3977" s="2"/>
      <c r="K3977" s="2"/>
      <c r="L3977" s="2"/>
      <c r="M3977" s="2" t="s">
        <v>104</v>
      </c>
      <c r="N3977" s="3"/>
      <c r="O3977" s="3"/>
      <c r="P3977" s="4">
        <v>0.0</v>
      </c>
      <c r="Q3977" s="2" t="s">
        <v>105</v>
      </c>
      <c r="R3977" s="2" t="s">
        <v>106</v>
      </c>
      <c r="S3977" s="2" t="s">
        <v>107</v>
      </c>
      <c r="T3977" s="2" t="s">
        <v>108</v>
      </c>
      <c r="U3977" s="4">
        <f>0.0</f>
        <v>0.0</v>
      </c>
      <c r="V3977" s="2" t="s">
        <v>109</v>
      </c>
      <c r="W3977" s="2" t="s">
        <v>110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134</v>
      </c>
      <c r="AH3977" s="2" t="s">
        <v>69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4759</v>
      </c>
      <c r="B3978" s="2" t="s">
        <v>4760</v>
      </c>
      <c r="C3978" s="2" t="s">
        <v>47</v>
      </c>
      <c r="D3978" s="2" t="s">
        <v>4761</v>
      </c>
      <c r="E3978" s="2" t="s">
        <v>346</v>
      </c>
      <c r="F3978" s="2" t="s">
        <v>178</v>
      </c>
      <c r="G3978" s="2" t="s">
        <v>179</v>
      </c>
      <c r="H3978" s="2" t="s">
        <v>138</v>
      </c>
      <c r="I3978" s="2" t="s">
        <v>53</v>
      </c>
      <c r="J3978" s="2" t="s">
        <v>180</v>
      </c>
      <c r="K3978" s="2" t="s">
        <v>180</v>
      </c>
      <c r="L3978" s="2" t="s">
        <v>181</v>
      </c>
      <c r="M3978" s="2" t="s">
        <v>56</v>
      </c>
      <c r="N3978" s="3">
        <v>19215.368</v>
      </c>
      <c r="O3978" s="3" t="s">
        <v>182</v>
      </c>
      <c r="P3978" s="4">
        <f>IF(O3978="吨",N3978*1000,IF(O3978="万立方米",N3978*10000,""))</f>
        <v>192153680.0</v>
      </c>
      <c r="Q3978" s="2" t="s">
        <v>183</v>
      </c>
      <c r="R3978" s="2" t="s">
        <v>184</v>
      </c>
      <c r="S3978" s="2" t="s">
        <v>185</v>
      </c>
      <c r="T3978" s="2" t="s">
        <v>75</v>
      </c>
      <c r="U3978" s="4">
        <f>0.001</f>
        <v>0.001</v>
      </c>
      <c r="V3978" s="2" t="s">
        <v>186</v>
      </c>
      <c r="W3978" s="2" t="s">
        <v>187</v>
      </c>
      <c r="X3978" s="2" t="s">
        <v>64</v>
      </c>
      <c r="Y3978" s="2" t="s">
        <v>65</v>
      </c>
      <c r="Z3978" s="2">
        <v>0</v>
      </c>
      <c r="AA3978" s="2"/>
      <c r="AB3978" s="2"/>
      <c r="AC3978" s="4">
        <f>P3978*U3978/1000000</f>
        <v>0.19215368</v>
      </c>
      <c r="AD3978" s="4">
        <f>AC3978*(1-Z3978/100)</f>
        <v>0.19215368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4762</v>
      </c>
      <c r="B3979" s="2" t="s">
        <v>4760</v>
      </c>
      <c r="C3979" s="2" t="s">
        <v>47</v>
      </c>
      <c r="D3979" s="2" t="s">
        <v>4761</v>
      </c>
      <c r="E3979" s="2" t="s">
        <v>346</v>
      </c>
      <c r="F3979" s="2" t="s">
        <v>178</v>
      </c>
      <c r="G3979" s="2" t="s">
        <v>179</v>
      </c>
      <c r="H3979" s="2" t="s">
        <v>138</v>
      </c>
      <c r="I3979" s="2" t="s">
        <v>53</v>
      </c>
      <c r="J3979" s="2" t="s">
        <v>180</v>
      </c>
      <c r="K3979" s="2" t="s">
        <v>180</v>
      </c>
      <c r="L3979" s="2" t="s">
        <v>181</v>
      </c>
      <c r="M3979" s="2" t="s">
        <v>73</v>
      </c>
      <c r="N3979" s="3">
        <v>19215.368</v>
      </c>
      <c r="O3979" s="3" t="s">
        <v>182</v>
      </c>
      <c r="P3979" s="4">
        <f>IF(O3979="吨",N3979*1000,IF(O3979="万立方米",N3979*10000,""))</f>
        <v>192153680.0</v>
      </c>
      <c r="Q3979" s="2" t="s">
        <v>183</v>
      </c>
      <c r="R3979" s="2" t="s">
        <v>184</v>
      </c>
      <c r="S3979" s="2" t="s">
        <v>189</v>
      </c>
      <c r="T3979" s="2" t="s">
        <v>75</v>
      </c>
      <c r="U3979" s="4">
        <f>0.35</f>
        <v>0.35</v>
      </c>
      <c r="V3979" s="2" t="s">
        <v>186</v>
      </c>
      <c r="W3979" s="2" t="s">
        <v>190</v>
      </c>
      <c r="X3979" s="2" t="s">
        <v>64</v>
      </c>
      <c r="Y3979" s="2" t="s">
        <v>65</v>
      </c>
      <c r="Z3979" s="2">
        <v>0</v>
      </c>
      <c r="AA3979" s="2"/>
      <c r="AB3979" s="2"/>
      <c r="AC3979" s="4">
        <f>P3979*U3979/1000000</f>
        <v>67.253788</v>
      </c>
      <c r="AD3979" s="4">
        <f>AC3979*(1-Z3979/100)</f>
        <v>67.253788</v>
      </c>
      <c r="AE3979" s="2" t="s">
        <v>66</v>
      </c>
      <c r="AF3979" s="2" t="s">
        <v>67</v>
      </c>
      <c r="AG3979" s="2" t="s">
        <v>68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4763</v>
      </c>
      <c r="B3980" s="2" t="s">
        <v>4760</v>
      </c>
      <c r="C3980" s="2" t="s">
        <v>47</v>
      </c>
      <c r="D3980" s="2" t="s">
        <v>4761</v>
      </c>
      <c r="E3980" s="2" t="s">
        <v>346</v>
      </c>
      <c r="F3980" s="2" t="s">
        <v>178</v>
      </c>
      <c r="G3980" s="2" t="s">
        <v>179</v>
      </c>
      <c r="H3980" s="2" t="s">
        <v>138</v>
      </c>
      <c r="I3980" s="2" t="s">
        <v>53</v>
      </c>
      <c r="J3980" s="2" t="s">
        <v>180</v>
      </c>
      <c r="K3980" s="2" t="s">
        <v>180</v>
      </c>
      <c r="L3980" s="2" t="s">
        <v>181</v>
      </c>
      <c r="M3980" s="2" t="s">
        <v>78</v>
      </c>
      <c r="N3980" s="3">
        <v>19215.368</v>
      </c>
      <c r="O3980" s="3" t="s">
        <v>182</v>
      </c>
      <c r="P3980" s="4">
        <f>IF(O3980="吨",N3980*1000,IF(O3980="万立方米",N3980*10000,""))</f>
        <v>192153680.0</v>
      </c>
      <c r="Q3980" s="2" t="s">
        <v>183</v>
      </c>
      <c r="R3980" s="2" t="s">
        <v>184</v>
      </c>
      <c r="S3980" s="2" t="s">
        <v>192</v>
      </c>
      <c r="T3980" s="2" t="s">
        <v>75</v>
      </c>
      <c r="U3980" s="4">
        <f>1.2</f>
        <v>1.2</v>
      </c>
      <c r="V3980" s="2" t="s">
        <v>186</v>
      </c>
      <c r="W3980" s="2" t="s">
        <v>193</v>
      </c>
      <c r="X3980" s="2" t="s">
        <v>64</v>
      </c>
      <c r="Y3980" s="2" t="s">
        <v>65</v>
      </c>
      <c r="Z3980" s="2">
        <v>0</v>
      </c>
      <c r="AA3980" s="2"/>
      <c r="AB3980" s="2"/>
      <c r="AC3980" s="4">
        <f>P3980*U3980/1000000</f>
        <v>230.584416</v>
      </c>
      <c r="AD3980" s="4">
        <f>AC3980*(1-Z3980/100)</f>
        <v>230.584416</v>
      </c>
      <c r="AE3980" s="2" t="s">
        <v>66</v>
      </c>
      <c r="AF3980" s="2" t="s">
        <v>67</v>
      </c>
      <c r="AG3980" s="2" t="s">
        <v>68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4764</v>
      </c>
      <c r="B3981" s="2" t="s">
        <v>4760</v>
      </c>
      <c r="C3981" s="2" t="s">
        <v>47</v>
      </c>
      <c r="D3981" s="2" t="s">
        <v>4761</v>
      </c>
      <c r="E3981" s="2" t="s">
        <v>346</v>
      </c>
      <c r="F3981" s="2" t="s">
        <v>178</v>
      </c>
      <c r="G3981" s="2" t="s">
        <v>179</v>
      </c>
      <c r="H3981" s="2" t="s">
        <v>138</v>
      </c>
      <c r="I3981" s="2" t="s">
        <v>53</v>
      </c>
      <c r="J3981" s="2" t="s">
        <v>180</v>
      </c>
      <c r="K3981" s="2" t="s">
        <v>180</v>
      </c>
      <c r="L3981" s="2" t="s">
        <v>181</v>
      </c>
      <c r="M3981" s="2" t="s">
        <v>82</v>
      </c>
      <c r="N3981" s="3">
        <v>19215.368</v>
      </c>
      <c r="O3981" s="3" t="s">
        <v>182</v>
      </c>
      <c r="P3981" s="4">
        <f>IF(O3981="吨",N3981*1000,IF(O3981="万立方米",N3981*10000,""))</f>
        <v>192153680.0</v>
      </c>
      <c r="Q3981" s="2" t="s">
        <v>183</v>
      </c>
      <c r="R3981" s="2" t="s">
        <v>184</v>
      </c>
      <c r="S3981" s="2" t="s">
        <v>195</v>
      </c>
      <c r="T3981" s="2" t="s">
        <v>75</v>
      </c>
      <c r="U3981" s="4">
        <f>0.002</f>
        <v>0.002</v>
      </c>
      <c r="V3981" s="2" t="s">
        <v>186</v>
      </c>
      <c r="W3981" s="2" t="s">
        <v>196</v>
      </c>
      <c r="X3981" s="2" t="s">
        <v>64</v>
      </c>
      <c r="Y3981" s="2" t="s">
        <v>65</v>
      </c>
      <c r="Z3981" s="2">
        <v>0</v>
      </c>
      <c r="AA3981" s="2"/>
      <c r="AB3981" s="2"/>
      <c r="AC3981" s="4">
        <f>P3981*U3981/1000000</f>
        <v>0.38430736</v>
      </c>
      <c r="AD3981" s="4">
        <f>AC3981*(1-Z3981/100)</f>
        <v>0.38430736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4765</v>
      </c>
      <c r="B3982" s="2" t="s">
        <v>4760</v>
      </c>
      <c r="C3982" s="2" t="s">
        <v>47</v>
      </c>
      <c r="D3982" s="2" t="s">
        <v>4761</v>
      </c>
      <c r="E3982" s="2" t="s">
        <v>346</v>
      </c>
      <c r="F3982" s="2" t="s">
        <v>178</v>
      </c>
      <c r="G3982" s="2" t="s">
        <v>179</v>
      </c>
      <c r="H3982" s="2" t="s">
        <v>138</v>
      </c>
      <c r="I3982" s="2" t="s">
        <v>53</v>
      </c>
      <c r="J3982" s="2" t="s">
        <v>180</v>
      </c>
      <c r="K3982" s="2" t="s">
        <v>180</v>
      </c>
      <c r="L3982" s="2" t="s">
        <v>181</v>
      </c>
      <c r="M3982" s="2" t="s">
        <v>86</v>
      </c>
      <c r="N3982" s="3">
        <v>19215.368</v>
      </c>
      <c r="O3982" s="3" t="s">
        <v>182</v>
      </c>
      <c r="P3982" s="4">
        <f>IF(O3982="吨",N3982*1000,IF(O3982="万立方米",N3982*10000,""))</f>
        <v>192153680.0</v>
      </c>
      <c r="Q3982" s="2" t="s">
        <v>183</v>
      </c>
      <c r="R3982" s="2" t="s">
        <v>184</v>
      </c>
      <c r="S3982" s="2" t="s">
        <v>198</v>
      </c>
      <c r="T3982" s="2" t="s">
        <v>75</v>
      </c>
      <c r="U3982" s="4">
        <f>0.01</f>
        <v>0.01</v>
      </c>
      <c r="V3982" s="2" t="s">
        <v>186</v>
      </c>
      <c r="W3982" s="2" t="s">
        <v>199</v>
      </c>
      <c r="X3982" s="2" t="s">
        <v>64</v>
      </c>
      <c r="Y3982" s="2" t="s">
        <v>65</v>
      </c>
      <c r="Z3982" s="2">
        <v>0</v>
      </c>
      <c r="AA3982" s="2"/>
      <c r="AB3982" s="2"/>
      <c r="AC3982" s="4">
        <f>P3982*U3982/1000000</f>
        <v>1.9215368000000002</v>
      </c>
      <c r="AD3982" s="4">
        <f>AC3983*(1-AA3982/100)+(AC3982-AC3983)*(1-AB3982/100)</f>
        <v>1.9215368000000002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4766</v>
      </c>
      <c r="B3983" s="2" t="s">
        <v>4760</v>
      </c>
      <c r="C3983" s="2" t="s">
        <v>47</v>
      </c>
      <c r="D3983" s="2" t="s">
        <v>4761</v>
      </c>
      <c r="E3983" s="2" t="s">
        <v>346</v>
      </c>
      <c r="F3983" s="2" t="s">
        <v>178</v>
      </c>
      <c r="G3983" s="2" t="s">
        <v>179</v>
      </c>
      <c r="H3983" s="2" t="s">
        <v>138</v>
      </c>
      <c r="I3983" s="2" t="s">
        <v>53</v>
      </c>
      <c r="J3983" s="2" t="s">
        <v>180</v>
      </c>
      <c r="K3983" s="2" t="s">
        <v>180</v>
      </c>
      <c r="L3983" s="2" t="s">
        <v>181</v>
      </c>
      <c r="M3983" s="2" t="s">
        <v>91</v>
      </c>
      <c r="N3983" s="3">
        <v>19215.368</v>
      </c>
      <c r="O3983" s="3" t="s">
        <v>182</v>
      </c>
      <c r="P3983" s="4">
        <f>IF(O3983="吨",N3983*1000,IF(O3983="万立方米",N3983*10000,""))</f>
        <v>192153680.0</v>
      </c>
      <c r="Q3983" s="2" t="s">
        <v>183</v>
      </c>
      <c r="R3983" s="2" t="s">
        <v>184</v>
      </c>
      <c r="S3983" s="2" t="s">
        <v>201</v>
      </c>
      <c r="T3983" s="2" t="s">
        <v>75</v>
      </c>
      <c r="U3983" s="4">
        <f>0.005</f>
        <v>0.005</v>
      </c>
      <c r="V3983" s="2" t="s">
        <v>186</v>
      </c>
      <c r="W3983" s="2" t="s">
        <v>202</v>
      </c>
      <c r="X3983" s="2" t="s">
        <v>64</v>
      </c>
      <c r="Y3983" s="2" t="s">
        <v>65</v>
      </c>
      <c r="Z3983" s="2">
        <v>0</v>
      </c>
      <c r="AA3983" s="2"/>
      <c r="AB3983" s="2"/>
      <c r="AC3983" s="4">
        <f>P3983*U3983/1000000</f>
        <v>0.9607684000000001</v>
      </c>
      <c r="AD3983" s="4">
        <f>AC3983*(1-Z3983/100)</f>
        <v>0.9607684000000001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4767</v>
      </c>
      <c r="B3984" s="2" t="s">
        <v>4760</v>
      </c>
      <c r="C3984" s="2" t="s">
        <v>47</v>
      </c>
      <c r="D3984" s="2" t="s">
        <v>4761</v>
      </c>
      <c r="E3984" s="2" t="s">
        <v>346</v>
      </c>
      <c r="F3984" s="2" t="s">
        <v>178</v>
      </c>
      <c r="G3984" s="2" t="s">
        <v>179</v>
      </c>
      <c r="H3984" s="2" t="s">
        <v>138</v>
      </c>
      <c r="I3984" s="2" t="s">
        <v>53</v>
      </c>
      <c r="J3984" s="2" t="s">
        <v>180</v>
      </c>
      <c r="K3984" s="2" t="s">
        <v>180</v>
      </c>
      <c r="L3984" s="2" t="s">
        <v>181</v>
      </c>
      <c r="M3984" s="2" t="s">
        <v>95</v>
      </c>
      <c r="N3984" s="3">
        <v>19215.368</v>
      </c>
      <c r="O3984" s="3" t="s">
        <v>182</v>
      </c>
      <c r="P3984" s="4">
        <f>IF(O3984="吨",N3984*1000,IF(O3984="万立方米",N3984*10000,""))</f>
        <v>192153680.0</v>
      </c>
      <c r="Q3984" s="2" t="s">
        <v>183</v>
      </c>
      <c r="R3984" s="2" t="s">
        <v>184</v>
      </c>
      <c r="S3984" s="2" t="s">
        <v>204</v>
      </c>
      <c r="T3984" s="2" t="s">
        <v>75</v>
      </c>
      <c r="U3984" s="4">
        <f>0.005</f>
        <v>0.005</v>
      </c>
      <c r="V3984" s="2" t="s">
        <v>186</v>
      </c>
      <c r="W3984" s="2" t="s">
        <v>205</v>
      </c>
      <c r="X3984" s="2" t="s">
        <v>64</v>
      </c>
      <c r="Y3984" s="2" t="s">
        <v>65</v>
      </c>
      <c r="Z3984" s="2">
        <v>0</v>
      </c>
      <c r="AA3984" s="2"/>
      <c r="AB3984" s="2"/>
      <c r="AC3984" s="4">
        <f>P3984*U3984/1000000</f>
        <v>0.9607684000000001</v>
      </c>
      <c r="AD3984" s="4">
        <f>AC3984*(1-Z3984/100)</f>
        <v>0.9607684000000001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4768</v>
      </c>
      <c r="B3985" s="2" t="s">
        <v>4760</v>
      </c>
      <c r="C3985" s="2" t="s">
        <v>47</v>
      </c>
      <c r="D3985" s="2" t="s">
        <v>4761</v>
      </c>
      <c r="E3985" s="2" t="s">
        <v>346</v>
      </c>
      <c r="F3985" s="2" t="s">
        <v>178</v>
      </c>
      <c r="G3985" s="2" t="s">
        <v>179</v>
      </c>
      <c r="H3985" s="2" t="s">
        <v>138</v>
      </c>
      <c r="I3985" s="2" t="s">
        <v>53</v>
      </c>
      <c r="J3985" s="2" t="s">
        <v>180</v>
      </c>
      <c r="K3985" s="2" t="s">
        <v>180</v>
      </c>
      <c r="L3985" s="2" t="s">
        <v>181</v>
      </c>
      <c r="M3985" s="2" t="s">
        <v>100</v>
      </c>
      <c r="N3985" s="3">
        <v>19215.368</v>
      </c>
      <c r="O3985" s="3" t="s">
        <v>182</v>
      </c>
      <c r="P3985" s="4">
        <f>IF(O3985="吨",N3985*1000,IF(O3985="万立方米",N3985*10000,""))</f>
        <v>192153680.0</v>
      </c>
      <c r="Q3985" s="2" t="s">
        <v>183</v>
      </c>
      <c r="R3985" s="2" t="s">
        <v>184</v>
      </c>
      <c r="S3985" s="2" t="s">
        <v>207</v>
      </c>
      <c r="T3985" s="2" t="s">
        <v>75</v>
      </c>
      <c r="U3985" s="4">
        <f>0.02</f>
        <v>0.02</v>
      </c>
      <c r="V3985" s="2" t="s">
        <v>186</v>
      </c>
      <c r="W3985" s="2" t="s">
        <v>208</v>
      </c>
      <c r="X3985" s="2" t="s">
        <v>64</v>
      </c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68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4769</v>
      </c>
      <c r="B3986" s="2" t="s">
        <v>4760</v>
      </c>
      <c r="C3986" s="2" t="s">
        <v>47</v>
      </c>
      <c r="D3986" s="2" t="s">
        <v>4761</v>
      </c>
      <c r="E3986" s="2" t="s">
        <v>346</v>
      </c>
      <c r="F3986" s="2" t="s">
        <v>178</v>
      </c>
      <c r="G3986" s="2" t="s">
        <v>179</v>
      </c>
      <c r="H3986" s="2" t="s">
        <v>138</v>
      </c>
      <c r="I3986" s="2"/>
      <c r="J3986" s="2"/>
      <c r="K3986" s="2"/>
      <c r="L3986" s="2"/>
      <c r="M3986" s="2" t="s">
        <v>104</v>
      </c>
      <c r="N3986" s="3"/>
      <c r="O3986" s="3"/>
      <c r="P3986" s="4">
        <v>0.0</v>
      </c>
      <c r="Q3986" s="2" t="s">
        <v>105</v>
      </c>
      <c r="R3986" s="2" t="s">
        <v>106</v>
      </c>
      <c r="S3986" s="2" t="s">
        <v>107</v>
      </c>
      <c r="T3986" s="2" t="s">
        <v>108</v>
      </c>
      <c r="U3986" s="4">
        <f>0.0</f>
        <v>0.0</v>
      </c>
      <c r="V3986" s="2" t="s">
        <v>109</v>
      </c>
      <c r="W3986" s="2" t="s">
        <v>110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111</v>
      </c>
      <c r="AH3986" s="2" t="s">
        <v>69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4770</v>
      </c>
      <c r="B3987" s="2" t="s">
        <v>4771</v>
      </c>
      <c r="C3987" s="2" t="s">
        <v>47</v>
      </c>
      <c r="D3987" s="2" t="s">
        <v>226</v>
      </c>
      <c r="E3987" s="2" t="s">
        <v>227</v>
      </c>
      <c r="F3987" s="2" t="s">
        <v>228</v>
      </c>
      <c r="G3987" s="2" t="s">
        <v>117</v>
      </c>
      <c r="H3987" s="2" t="s">
        <v>1343</v>
      </c>
      <c r="I3987" s="2" t="s">
        <v>53</v>
      </c>
      <c r="J3987" s="2" t="s">
        <v>230</v>
      </c>
      <c r="K3987" s="2" t="s">
        <v>55</v>
      </c>
      <c r="L3987" s="2" t="s">
        <v>51</v>
      </c>
      <c r="M3987" s="2" t="s">
        <v>56</v>
      </c>
      <c r="N3987" s="3">
        <v>274362.47</v>
      </c>
      <c r="O3987" s="3" t="s">
        <v>57</v>
      </c>
      <c r="P3987" s="4">
        <f>IF(O3987="吨",N3987*1000,IF(O3987="万立方米",N3987*10000,""))</f>
        <v>274362470.0</v>
      </c>
      <c r="Q3987" s="2" t="s">
        <v>58</v>
      </c>
      <c r="R3987" s="2" t="s">
        <v>59</v>
      </c>
      <c r="S3987" s="2" t="s">
        <v>60</v>
      </c>
      <c r="T3987" s="2" t="s">
        <v>61</v>
      </c>
      <c r="U3987" s="4">
        <f>0.06</f>
        <v>0.06</v>
      </c>
      <c r="V3987" s="2" t="s">
        <v>62</v>
      </c>
      <c r="W3987" s="2" t="s">
        <v>63</v>
      </c>
      <c r="X3987" s="2" t="s">
        <v>64</v>
      </c>
      <c r="Y3987" s="2" t="s">
        <v>65</v>
      </c>
      <c r="Z3987" s="2">
        <v>0</v>
      </c>
      <c r="AA3987" s="2"/>
      <c r="AB3987" s="2"/>
      <c r="AC3987" s="4">
        <f>P3987*U3987/1000000</f>
        <v>16.4617482</v>
      </c>
      <c r="AD3987" s="4">
        <f>AC3987*(1-Z3987/100)</f>
        <v>16.4617482</v>
      </c>
      <c r="AE3987" s="2" t="s">
        <v>66</v>
      </c>
      <c r="AF3987" s="2" t="s">
        <v>67</v>
      </c>
      <c r="AG3987" s="2"/>
      <c r="AH3987" s="2" t="s">
        <v>69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4772</v>
      </c>
      <c r="B3988" s="2" t="s">
        <v>4771</v>
      </c>
      <c r="C3988" s="2" t="s">
        <v>47</v>
      </c>
      <c r="D3988" s="2" t="s">
        <v>226</v>
      </c>
      <c r="E3988" s="2" t="s">
        <v>227</v>
      </c>
      <c r="F3988" s="2" t="s">
        <v>228</v>
      </c>
      <c r="G3988" s="2" t="s">
        <v>117</v>
      </c>
      <c r="H3988" s="2" t="s">
        <v>1343</v>
      </c>
      <c r="I3988" s="2" t="s">
        <v>53</v>
      </c>
      <c r="J3988" s="2" t="s">
        <v>230</v>
      </c>
      <c r="K3988" s="2" t="s">
        <v>55</v>
      </c>
      <c r="L3988" s="2" t="s">
        <v>51</v>
      </c>
      <c r="M3988" s="2" t="s">
        <v>73</v>
      </c>
      <c r="N3988" s="3">
        <v>274362.47</v>
      </c>
      <c r="O3988" s="3" t="s">
        <v>57</v>
      </c>
      <c r="P3988" s="4">
        <f>IF(O3988="吨",N3988*1000,IF(O3988="万立方米",N3988*10000,""))</f>
        <v>274362470.0</v>
      </c>
      <c r="Q3988" s="2" t="s">
        <v>58</v>
      </c>
      <c r="R3988" s="2" t="s">
        <v>59</v>
      </c>
      <c r="S3988" s="2" t="s">
        <v>74</v>
      </c>
      <c r="T3988" s="2" t="s">
        <v>75</v>
      </c>
      <c r="U3988" s="4">
        <f>1.5</f>
        <v>1.5</v>
      </c>
      <c r="V3988" s="2" t="s">
        <v>62</v>
      </c>
      <c r="W3988" s="2" t="s">
        <v>76</v>
      </c>
      <c r="X3988" s="2" t="s">
        <v>64</v>
      </c>
      <c r="Y3988" s="2" t="s">
        <v>65</v>
      </c>
      <c r="Z3988" s="2">
        <v>0</v>
      </c>
      <c r="AA3988" s="2"/>
      <c r="AB3988" s="2"/>
      <c r="AC3988" s="4">
        <f>P3988*U3988/1000000</f>
        <v>411.543705</v>
      </c>
      <c r="AD3988" s="4">
        <f>AC3988*(1-Z3988/100)</f>
        <v>411.543705</v>
      </c>
      <c r="AE3988" s="2" t="s">
        <v>66</v>
      </c>
      <c r="AF3988" s="2" t="s">
        <v>67</v>
      </c>
      <c r="AG3988" s="2"/>
      <c r="AH3988" s="2" t="s">
        <v>69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4773</v>
      </c>
      <c r="B3989" s="2" t="s">
        <v>4771</v>
      </c>
      <c r="C3989" s="2" t="s">
        <v>47</v>
      </c>
      <c r="D3989" s="2" t="s">
        <v>226</v>
      </c>
      <c r="E3989" s="2" t="s">
        <v>227</v>
      </c>
      <c r="F3989" s="2" t="s">
        <v>228</v>
      </c>
      <c r="G3989" s="2" t="s">
        <v>117</v>
      </c>
      <c r="H3989" s="2" t="s">
        <v>1343</v>
      </c>
      <c r="I3989" s="2" t="s">
        <v>53</v>
      </c>
      <c r="J3989" s="2" t="s">
        <v>230</v>
      </c>
      <c r="K3989" s="2" t="s">
        <v>55</v>
      </c>
      <c r="L3989" s="2" t="s">
        <v>51</v>
      </c>
      <c r="M3989" s="2" t="s">
        <v>78</v>
      </c>
      <c r="N3989" s="3">
        <v>274362.47</v>
      </c>
      <c r="O3989" s="3" t="s">
        <v>57</v>
      </c>
      <c r="P3989" s="4">
        <f>IF(O3989="吨",N3989*1000,IF(O3989="万立方米",N3989*10000,""))</f>
        <v>274362470.0</v>
      </c>
      <c r="Q3989" s="2" t="s">
        <v>58</v>
      </c>
      <c r="R3989" s="2" t="s">
        <v>59</v>
      </c>
      <c r="S3989" s="2" t="s">
        <v>79</v>
      </c>
      <c r="T3989" s="2" t="s">
        <v>75</v>
      </c>
      <c r="U3989" s="4">
        <f>6.0</f>
        <v>6.0</v>
      </c>
      <c r="V3989" s="2" t="s">
        <v>62</v>
      </c>
      <c r="W3989" s="2" t="s">
        <v>80</v>
      </c>
      <c r="X3989" s="2" t="s">
        <v>64</v>
      </c>
      <c r="Y3989" s="2" t="s">
        <v>65</v>
      </c>
      <c r="Z3989" s="2">
        <v>0</v>
      </c>
      <c r="AA3989" s="2"/>
      <c r="AB3989" s="2"/>
      <c r="AC3989" s="4">
        <f>P3989*U3989/1000000</f>
        <v>1646.17482</v>
      </c>
      <c r="AD3989" s="4">
        <f>AC3989*(1-Z3989/100)</f>
        <v>1646.17482</v>
      </c>
      <c r="AE3989" s="2" t="s">
        <v>66</v>
      </c>
      <c r="AF3989" s="2" t="s">
        <v>67</v>
      </c>
      <c r="AG3989" s="2"/>
      <c r="AH3989" s="2" t="s">
        <v>69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4774</v>
      </c>
      <c r="B3990" s="2" t="s">
        <v>4771</v>
      </c>
      <c r="C3990" s="2" t="s">
        <v>47</v>
      </c>
      <c r="D3990" s="2" t="s">
        <v>226</v>
      </c>
      <c r="E3990" s="2" t="s">
        <v>227</v>
      </c>
      <c r="F3990" s="2" t="s">
        <v>228</v>
      </c>
      <c r="G3990" s="2" t="s">
        <v>117</v>
      </c>
      <c r="H3990" s="2" t="s">
        <v>1343</v>
      </c>
      <c r="I3990" s="2" t="s">
        <v>53</v>
      </c>
      <c r="J3990" s="2" t="s">
        <v>230</v>
      </c>
      <c r="K3990" s="2" t="s">
        <v>55</v>
      </c>
      <c r="L3990" s="2" t="s">
        <v>51</v>
      </c>
      <c r="M3990" s="2" t="s">
        <v>82</v>
      </c>
      <c r="N3990" s="3">
        <v>274362.47</v>
      </c>
      <c r="O3990" s="3" t="s">
        <v>57</v>
      </c>
      <c r="P3990" s="4">
        <f>IF(O3990="吨",N3990*1000,IF(O3990="万立方米",N3990*10000,""))</f>
        <v>274362470.0</v>
      </c>
      <c r="Q3990" s="2" t="s">
        <v>58</v>
      </c>
      <c r="R3990" s="2" t="s">
        <v>59</v>
      </c>
      <c r="S3990" s="2" t="s">
        <v>83</v>
      </c>
      <c r="T3990" s="2" t="s">
        <v>61</v>
      </c>
      <c r="U3990" s="4">
        <f>0.35</f>
        <v>0.35</v>
      </c>
      <c r="V3990" s="2" t="s">
        <v>62</v>
      </c>
      <c r="W3990" s="2" t="s">
        <v>84</v>
      </c>
      <c r="X3990" s="2" t="s">
        <v>64</v>
      </c>
      <c r="Y3990" s="2" t="s">
        <v>65</v>
      </c>
      <c r="Z3990" s="2">
        <v>0</v>
      </c>
      <c r="AA3990" s="2"/>
      <c r="AB3990" s="2"/>
      <c r="AC3990" s="4">
        <f>P3990*U3990/1000000</f>
        <v>96.0268645</v>
      </c>
      <c r="AD3990" s="4">
        <f>AC3990*(1-Z3990/100)</f>
        <v>96.0268645</v>
      </c>
      <c r="AE3990" s="2" t="s">
        <v>66</v>
      </c>
      <c r="AF3990" s="2" t="s">
        <v>67</v>
      </c>
      <c r="AG3990" s="2"/>
      <c r="AH3990" s="2" t="s">
        <v>69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4775</v>
      </c>
      <c r="B3991" s="2" t="s">
        <v>4771</v>
      </c>
      <c r="C3991" s="2" t="s">
        <v>47</v>
      </c>
      <c r="D3991" s="2" t="s">
        <v>226</v>
      </c>
      <c r="E3991" s="2" t="s">
        <v>227</v>
      </c>
      <c r="F3991" s="2" t="s">
        <v>228</v>
      </c>
      <c r="G3991" s="2" t="s">
        <v>117</v>
      </c>
      <c r="H3991" s="2" t="s">
        <v>1343</v>
      </c>
      <c r="I3991" s="2" t="s">
        <v>53</v>
      </c>
      <c r="J3991" s="2" t="s">
        <v>230</v>
      </c>
      <c r="K3991" s="2" t="s">
        <v>55</v>
      </c>
      <c r="L3991" s="2" t="s">
        <v>51</v>
      </c>
      <c r="M3991" s="2" t="s">
        <v>86</v>
      </c>
      <c r="N3991" s="3">
        <v>274362.47</v>
      </c>
      <c r="O3991" s="3" t="s">
        <v>57</v>
      </c>
      <c r="P3991" s="4">
        <f>IF(O3991="吨",N3991*1000,IF(O3991="万立方米",N3991*10000,""))</f>
        <v>274362470.0</v>
      </c>
      <c r="Q3991" s="2" t="s">
        <v>58</v>
      </c>
      <c r="R3991" s="2" t="s">
        <v>59</v>
      </c>
      <c r="S3991" s="2" t="s">
        <v>87</v>
      </c>
      <c r="T3991" s="2" t="s">
        <v>88</v>
      </c>
      <c r="U3991" s="4">
        <f>0.75</f>
        <v>0.75</v>
      </c>
      <c r="V3991" s="2" t="s">
        <v>62</v>
      </c>
      <c r="W3991" s="2" t="s">
        <v>89</v>
      </c>
      <c r="X3991" s="2" t="s">
        <v>64</v>
      </c>
      <c r="Y3991" s="2" t="s">
        <v>65</v>
      </c>
      <c r="Z3991" s="2">
        <v>0</v>
      </c>
      <c r="AA3991" s="2"/>
      <c r="AB3991" s="2"/>
      <c r="AC3991" s="4">
        <f>P3991*U3991/1000000</f>
        <v>205.7718525</v>
      </c>
      <c r="AD3991" s="4">
        <f>AC3992*(1-AA3991/100)+(AC3991-AC3992)*(1-AB3991/100)</f>
        <v>205.7718525</v>
      </c>
      <c r="AE3991" s="2" t="s">
        <v>66</v>
      </c>
      <c r="AF3991" s="2" t="s">
        <v>67</v>
      </c>
      <c r="AG3991" s="2"/>
      <c r="AH3991" s="2" t="s">
        <v>69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4776</v>
      </c>
      <c r="B3992" s="2" t="s">
        <v>4771</v>
      </c>
      <c r="C3992" s="2" t="s">
        <v>47</v>
      </c>
      <c r="D3992" s="2" t="s">
        <v>226</v>
      </c>
      <c r="E3992" s="2" t="s">
        <v>227</v>
      </c>
      <c r="F3992" s="2" t="s">
        <v>228</v>
      </c>
      <c r="G3992" s="2" t="s">
        <v>117</v>
      </c>
      <c r="H3992" s="2" t="s">
        <v>1343</v>
      </c>
      <c r="I3992" s="2" t="s">
        <v>53</v>
      </c>
      <c r="J3992" s="2" t="s">
        <v>230</v>
      </c>
      <c r="K3992" s="2" t="s">
        <v>55</v>
      </c>
      <c r="L3992" s="2" t="s">
        <v>51</v>
      </c>
      <c r="M3992" s="2" t="s">
        <v>91</v>
      </c>
      <c r="N3992" s="3">
        <v>274362.47</v>
      </c>
      <c r="O3992" s="3" t="s">
        <v>57</v>
      </c>
      <c r="P3992" s="4">
        <f>IF(O3992="吨",N3992*1000,IF(O3992="万立方米",N3992*10000,""))</f>
        <v>274362470.0</v>
      </c>
      <c r="Q3992" s="2" t="s">
        <v>58</v>
      </c>
      <c r="R3992" s="2" t="s">
        <v>59</v>
      </c>
      <c r="S3992" s="2" t="s">
        <v>92</v>
      </c>
      <c r="T3992" s="2" t="s">
        <v>88</v>
      </c>
      <c r="U3992" s="4">
        <f>0.75</f>
        <v>0.75</v>
      </c>
      <c r="V3992" s="2" t="s">
        <v>62</v>
      </c>
      <c r="W3992" s="2" t="s">
        <v>93</v>
      </c>
      <c r="X3992" s="2" t="s">
        <v>64</v>
      </c>
      <c r="Y3992" s="2" t="s">
        <v>65</v>
      </c>
      <c r="Z3992" s="2">
        <v>0</v>
      </c>
      <c r="AA3992" s="2"/>
      <c r="AB3992" s="2"/>
      <c r="AC3992" s="4">
        <f>P3992*U3992/1000000</f>
        <v>205.7718525</v>
      </c>
      <c r="AD3992" s="4">
        <f>AC3992*(1-Z3992/100)</f>
        <v>205.7718525</v>
      </c>
      <c r="AE3992" s="2" t="s">
        <v>66</v>
      </c>
      <c r="AF3992" s="2" t="s">
        <v>67</v>
      </c>
      <c r="AG3992" s="2"/>
      <c r="AH3992" s="2" t="s">
        <v>69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4777</v>
      </c>
      <c r="B3993" s="2" t="s">
        <v>4771</v>
      </c>
      <c r="C3993" s="2" t="s">
        <v>47</v>
      </c>
      <c r="D3993" s="2" t="s">
        <v>226</v>
      </c>
      <c r="E3993" s="2" t="s">
        <v>227</v>
      </c>
      <c r="F3993" s="2" t="s">
        <v>228</v>
      </c>
      <c r="G3993" s="2" t="s">
        <v>117</v>
      </c>
      <c r="H3993" s="2" t="s">
        <v>1343</v>
      </c>
      <c r="I3993" s="2" t="s">
        <v>53</v>
      </c>
      <c r="J3993" s="2" t="s">
        <v>230</v>
      </c>
      <c r="K3993" s="2" t="s">
        <v>55</v>
      </c>
      <c r="L3993" s="2" t="s">
        <v>51</v>
      </c>
      <c r="M3993" s="2" t="s">
        <v>95</v>
      </c>
      <c r="N3993" s="3">
        <v>274362.47</v>
      </c>
      <c r="O3993" s="3" t="s">
        <v>57</v>
      </c>
      <c r="P3993" s="4">
        <f>IF(O3993="吨",N3993*1000,IF(O3993="万立方米",N3993*10000,""))</f>
        <v>274362470.0</v>
      </c>
      <c r="Q3993" s="2" t="s">
        <v>58</v>
      </c>
      <c r="R3993" s="2" t="s">
        <v>59</v>
      </c>
      <c r="S3993" s="2" t="s">
        <v>96</v>
      </c>
      <c r="T3993" s="2" t="s">
        <v>97</v>
      </c>
      <c r="U3993" s="4">
        <f>1.7</f>
        <v>1.7</v>
      </c>
      <c r="V3993" s="2" t="s">
        <v>62</v>
      </c>
      <c r="W3993" s="2" t="s">
        <v>98</v>
      </c>
      <c r="X3993" s="2" t="s">
        <v>64</v>
      </c>
      <c r="Y3993" s="2" t="s">
        <v>65</v>
      </c>
      <c r="Z3993" s="2">
        <v>0</v>
      </c>
      <c r="AA3993" s="2"/>
      <c r="AB3993" s="2"/>
      <c r="AC3993" s="4">
        <f>P3993*U3993/1000000</f>
        <v>466.416199</v>
      </c>
      <c r="AD3993" s="4">
        <f>AC3993*(1-Z3993/100)</f>
        <v>466.416199</v>
      </c>
      <c r="AE3993" s="2" t="s">
        <v>66</v>
      </c>
      <c r="AF3993" s="2" t="s">
        <v>67</v>
      </c>
      <c r="AG3993" s="2"/>
      <c r="AH3993" s="2" t="s">
        <v>69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4778</v>
      </c>
      <c r="B3994" s="2" t="s">
        <v>4771</v>
      </c>
      <c r="C3994" s="2" t="s">
        <v>47</v>
      </c>
      <c r="D3994" s="2" t="s">
        <v>226</v>
      </c>
      <c r="E3994" s="2" t="s">
        <v>227</v>
      </c>
      <c r="F3994" s="2" t="s">
        <v>228</v>
      </c>
      <c r="G3994" s="2" t="s">
        <v>117</v>
      </c>
      <c r="H3994" s="2" t="s">
        <v>1343</v>
      </c>
      <c r="I3994" s="2" t="s">
        <v>53</v>
      </c>
      <c r="J3994" s="2" t="s">
        <v>230</v>
      </c>
      <c r="K3994" s="2" t="s">
        <v>55</v>
      </c>
      <c r="L3994" s="2" t="s">
        <v>51</v>
      </c>
      <c r="M3994" s="2" t="s">
        <v>100</v>
      </c>
      <c r="N3994" s="3">
        <v>274362.47</v>
      </c>
      <c r="O3994" s="3" t="s">
        <v>57</v>
      </c>
      <c r="P3994" s="4">
        <f>IF(O3994="吨",N3994*1000,IF(O3994="万立方米",N3994*10000,""))</f>
        <v>274362470.0</v>
      </c>
      <c r="Q3994" s="2" t="s">
        <v>58</v>
      </c>
      <c r="R3994" s="2" t="s">
        <v>59</v>
      </c>
      <c r="S3994" s="2" t="s">
        <v>101</v>
      </c>
      <c r="T3994" s="2" t="s">
        <v>75</v>
      </c>
      <c r="U3994" s="4">
        <f>0.12</f>
        <v>0.12</v>
      </c>
      <c r="V3994" s="2" t="s">
        <v>62</v>
      </c>
      <c r="W3994" s="2" t="s">
        <v>102</v>
      </c>
      <c r="X3994" s="2" t="s">
        <v>64</v>
      </c>
      <c r="Y3994" s="2" t="s">
        <v>65</v>
      </c>
      <c r="Z3994" s="2">
        <v>0</v>
      </c>
      <c r="AA3994" s="2"/>
      <c r="AB3994" s="2"/>
      <c r="AC3994" s="4">
        <f>P3994*U3994/1000000</f>
        <v>32.9234964</v>
      </c>
      <c r="AD3994" s="4">
        <f>AC3994*(1-Z3994/100)</f>
        <v>32.9234964</v>
      </c>
      <c r="AE3994" s="2" t="s">
        <v>66</v>
      </c>
      <c r="AF3994" s="2" t="s">
        <v>67</v>
      </c>
      <c r="AG3994" s="2"/>
      <c r="AH3994" s="2" t="s">
        <v>69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4779</v>
      </c>
      <c r="B3995" s="2" t="s">
        <v>4771</v>
      </c>
      <c r="C3995" s="2" t="s">
        <v>47</v>
      </c>
      <c r="D3995" s="2" t="s">
        <v>226</v>
      </c>
      <c r="E3995" s="2" t="s">
        <v>227</v>
      </c>
      <c r="F3995" s="2" t="s">
        <v>228</v>
      </c>
      <c r="G3995" s="2" t="s">
        <v>117</v>
      </c>
      <c r="H3995" s="2" t="s">
        <v>1343</v>
      </c>
      <c r="I3995" s="2"/>
      <c r="J3995" s="2"/>
      <c r="K3995" s="2"/>
      <c r="L3995" s="2"/>
      <c r="M3995" s="2" t="s">
        <v>104</v>
      </c>
      <c r="N3995" s="3"/>
      <c r="O3995" s="3"/>
      <c r="P3995" s="4">
        <v>0.0</v>
      </c>
      <c r="Q3995" s="2" t="s">
        <v>105</v>
      </c>
      <c r="R3995" s="2" t="s">
        <v>106</v>
      </c>
      <c r="S3995" s="2" t="s">
        <v>107</v>
      </c>
      <c r="T3995" s="2" t="s">
        <v>108</v>
      </c>
      <c r="U3995" s="4">
        <f>0.0</f>
        <v>0.0</v>
      </c>
      <c r="V3995" s="2" t="s">
        <v>109</v>
      </c>
      <c r="W3995" s="2" t="s">
        <v>110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134</v>
      </c>
      <c r="AH3995" s="2" t="s">
        <v>69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4780</v>
      </c>
      <c r="B3996" s="2" t="s">
        <v>4781</v>
      </c>
      <c r="C3996" s="2" t="s">
        <v>47</v>
      </c>
      <c r="D3996" s="2" t="s">
        <v>452</v>
      </c>
      <c r="E3996" s="2" t="s">
        <v>377</v>
      </c>
      <c r="F3996" s="2" t="s">
        <v>178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51</v>
      </c>
      <c r="M3996" s="2" t="s">
        <v>56</v>
      </c>
      <c r="N3996" s="3">
        <v>67038</v>
      </c>
      <c r="O3996" s="3" t="s">
        <v>57</v>
      </c>
      <c r="P3996" s="4">
        <f>IF(O3996="吨",N3996*1000,IF(O3996="万立方米",N3996*10000,""))</f>
        <v>67038000.0</v>
      </c>
      <c r="Q3996" s="2" t="s">
        <v>58</v>
      </c>
      <c r="R3996" s="2" t="s">
        <v>59</v>
      </c>
      <c r="S3996" s="2" t="s">
        <v>60</v>
      </c>
      <c r="T3996" s="2" t="s">
        <v>61</v>
      </c>
      <c r="U3996" s="4">
        <f>0.06</f>
        <v>0.06</v>
      </c>
      <c r="V3996" s="2" t="s">
        <v>62</v>
      </c>
      <c r="W3996" s="2" t="s">
        <v>63</v>
      </c>
      <c r="X3996" s="2" t="s">
        <v>64</v>
      </c>
      <c r="Y3996" s="2" t="s">
        <v>65</v>
      </c>
      <c r="Z3996" s="2">
        <v>0</v>
      </c>
      <c r="AA3996" s="2"/>
      <c r="AB3996" s="2"/>
      <c r="AC3996" s="4">
        <f>P3996*U3996/1000000</f>
        <v>4.02228</v>
      </c>
      <c r="AD3996" s="4">
        <f>AC3996*(1-Z3996/100)</f>
        <v>4.02228</v>
      </c>
      <c r="AE3996" s="2" t="s">
        <v>66</v>
      </c>
      <c r="AF3996" s="2" t="s">
        <v>67</v>
      </c>
      <c r="AG3996" s="2" t="s">
        <v>68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4782</v>
      </c>
      <c r="B3997" s="2" t="s">
        <v>4781</v>
      </c>
      <c r="C3997" s="2" t="s">
        <v>47</v>
      </c>
      <c r="D3997" s="2" t="s">
        <v>452</v>
      </c>
      <c r="E3997" s="2" t="s">
        <v>377</v>
      </c>
      <c r="F3997" s="2" t="s">
        <v>178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51</v>
      </c>
      <c r="M3997" s="2" t="s">
        <v>73</v>
      </c>
      <c r="N3997" s="3">
        <v>67038</v>
      </c>
      <c r="O3997" s="3" t="s">
        <v>57</v>
      </c>
      <c r="P3997" s="4">
        <f>IF(O3997="吨",N3997*1000,IF(O3997="万立方米",N3997*10000,""))</f>
        <v>67038000.0</v>
      </c>
      <c r="Q3997" s="2" t="s">
        <v>58</v>
      </c>
      <c r="R3997" s="2" t="s">
        <v>59</v>
      </c>
      <c r="S3997" s="2" t="s">
        <v>74</v>
      </c>
      <c r="T3997" s="2" t="s">
        <v>75</v>
      </c>
      <c r="U3997" s="4">
        <f>1.5</f>
        <v>1.5</v>
      </c>
      <c r="V3997" s="2" t="s">
        <v>62</v>
      </c>
      <c r="W3997" s="2" t="s">
        <v>76</v>
      </c>
      <c r="X3997" s="2" t="s">
        <v>64</v>
      </c>
      <c r="Y3997" s="2" t="s">
        <v>65</v>
      </c>
      <c r="Z3997" s="2">
        <v>0</v>
      </c>
      <c r="AA3997" s="2"/>
      <c r="AB3997" s="2"/>
      <c r="AC3997" s="4">
        <f>P3997*U3997/1000000</f>
        <v>100.557</v>
      </c>
      <c r="AD3997" s="4">
        <f>AC3997*(1-Z3997/100)</f>
        <v>100.557</v>
      </c>
      <c r="AE3997" s="2" t="s">
        <v>66</v>
      </c>
      <c r="AF3997" s="2" t="s">
        <v>67</v>
      </c>
      <c r="AG3997" s="2" t="s">
        <v>68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4783</v>
      </c>
      <c r="B3998" s="2" t="s">
        <v>4781</v>
      </c>
      <c r="C3998" s="2" t="s">
        <v>47</v>
      </c>
      <c r="D3998" s="2" t="s">
        <v>452</v>
      </c>
      <c r="E3998" s="2" t="s">
        <v>377</v>
      </c>
      <c r="F3998" s="2" t="s">
        <v>178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51</v>
      </c>
      <c r="M3998" s="2" t="s">
        <v>78</v>
      </c>
      <c r="N3998" s="3">
        <v>67038</v>
      </c>
      <c r="O3998" s="3" t="s">
        <v>57</v>
      </c>
      <c r="P3998" s="4">
        <f>IF(O3998="吨",N3998*1000,IF(O3998="万立方米",N3998*10000,""))</f>
        <v>67038000.0</v>
      </c>
      <c r="Q3998" s="2" t="s">
        <v>58</v>
      </c>
      <c r="R3998" s="2" t="s">
        <v>59</v>
      </c>
      <c r="S3998" s="2" t="s">
        <v>79</v>
      </c>
      <c r="T3998" s="2" t="s">
        <v>75</v>
      </c>
      <c r="U3998" s="4">
        <f>6.0</f>
        <v>6.0</v>
      </c>
      <c r="V3998" s="2" t="s">
        <v>62</v>
      </c>
      <c r="W3998" s="2" t="s">
        <v>80</v>
      </c>
      <c r="X3998" s="2" t="s">
        <v>64</v>
      </c>
      <c r="Y3998" s="2" t="s">
        <v>65</v>
      </c>
      <c r="Z3998" s="2">
        <v>0</v>
      </c>
      <c r="AA3998" s="2"/>
      <c r="AB3998" s="2"/>
      <c r="AC3998" s="4">
        <f>P3998*U3998/1000000</f>
        <v>402.228</v>
      </c>
      <c r="AD3998" s="4">
        <f>AC3998*(1-Z3998/100)</f>
        <v>402.228</v>
      </c>
      <c r="AE3998" s="2" t="s">
        <v>66</v>
      </c>
      <c r="AF3998" s="2" t="s">
        <v>67</v>
      </c>
      <c r="AG3998" s="2" t="s">
        <v>68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4784</v>
      </c>
      <c r="B3999" s="2" t="s">
        <v>4781</v>
      </c>
      <c r="C3999" s="2" t="s">
        <v>47</v>
      </c>
      <c r="D3999" s="2" t="s">
        <v>452</v>
      </c>
      <c r="E3999" s="2" t="s">
        <v>377</v>
      </c>
      <c r="F3999" s="2" t="s">
        <v>178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51</v>
      </c>
      <c r="M3999" s="2" t="s">
        <v>82</v>
      </c>
      <c r="N3999" s="3">
        <v>67038</v>
      </c>
      <c r="O3999" s="3" t="s">
        <v>57</v>
      </c>
      <c r="P3999" s="4">
        <f>IF(O3999="吨",N3999*1000,IF(O3999="万立方米",N3999*10000,""))</f>
        <v>67038000.0</v>
      </c>
      <c r="Q3999" s="2" t="s">
        <v>58</v>
      </c>
      <c r="R3999" s="2" t="s">
        <v>59</v>
      </c>
      <c r="S3999" s="2" t="s">
        <v>83</v>
      </c>
      <c r="T3999" s="2" t="s">
        <v>61</v>
      </c>
      <c r="U3999" s="4">
        <f>0.35</f>
        <v>0.35</v>
      </c>
      <c r="V3999" s="2" t="s">
        <v>62</v>
      </c>
      <c r="W3999" s="2" t="s">
        <v>84</v>
      </c>
      <c r="X3999" s="2" t="s">
        <v>64</v>
      </c>
      <c r="Y3999" s="2" t="s">
        <v>65</v>
      </c>
      <c r="Z3999" s="2">
        <v>0</v>
      </c>
      <c r="AA3999" s="2"/>
      <c r="AB3999" s="2"/>
      <c r="AC3999" s="4">
        <f>P3999*U3999/1000000</f>
        <v>23.4633</v>
      </c>
      <c r="AD3999" s="4">
        <f>AC3999*(1-Z3999/100)</f>
        <v>23.4633</v>
      </c>
      <c r="AE3999" s="2" t="s">
        <v>66</v>
      </c>
      <c r="AF3999" s="2" t="s">
        <v>67</v>
      </c>
      <c r="AG3999" s="2" t="s">
        <v>68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4785</v>
      </c>
      <c r="B4000" s="2" t="s">
        <v>4781</v>
      </c>
      <c r="C4000" s="2" t="s">
        <v>47</v>
      </c>
      <c r="D4000" s="2" t="s">
        <v>452</v>
      </c>
      <c r="E4000" s="2" t="s">
        <v>377</v>
      </c>
      <c r="F4000" s="2" t="s">
        <v>178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51</v>
      </c>
      <c r="M4000" s="2" t="s">
        <v>86</v>
      </c>
      <c r="N4000" s="3">
        <v>67038</v>
      </c>
      <c r="O4000" s="3" t="s">
        <v>57</v>
      </c>
      <c r="P4000" s="4">
        <f>IF(O4000="吨",N4000*1000,IF(O4000="万立方米",N4000*10000,""))</f>
        <v>67038000.0</v>
      </c>
      <c r="Q4000" s="2" t="s">
        <v>58</v>
      </c>
      <c r="R4000" s="2" t="s">
        <v>59</v>
      </c>
      <c r="S4000" s="2" t="s">
        <v>87</v>
      </c>
      <c r="T4000" s="2" t="s">
        <v>88</v>
      </c>
      <c r="U4000" s="4">
        <f>0.75</f>
        <v>0.75</v>
      </c>
      <c r="V4000" s="2" t="s">
        <v>62</v>
      </c>
      <c r="W4000" s="2" t="s">
        <v>89</v>
      </c>
      <c r="X4000" s="2" t="s">
        <v>64</v>
      </c>
      <c r="Y4000" s="2" t="s">
        <v>65</v>
      </c>
      <c r="Z4000" s="2">
        <v>0</v>
      </c>
      <c r="AA4000" s="2"/>
      <c r="AB4000" s="2"/>
      <c r="AC4000" s="4">
        <f>P4000*U4000/1000000</f>
        <v>50.2785</v>
      </c>
      <c r="AD4000" s="4">
        <f>AC4001*(1-AA4000/100)+(AC4000-AC4001)*(1-AB4000/100)</f>
        <v>50.2785</v>
      </c>
      <c r="AE4000" s="2" t="s">
        <v>66</v>
      </c>
      <c r="AF4000" s="2" t="s">
        <v>67</v>
      </c>
      <c r="AG4000" s="2" t="s">
        <v>68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4786</v>
      </c>
      <c r="B4001" s="2" t="s">
        <v>4781</v>
      </c>
      <c r="C4001" s="2" t="s">
        <v>47</v>
      </c>
      <c r="D4001" s="2" t="s">
        <v>452</v>
      </c>
      <c r="E4001" s="2" t="s">
        <v>377</v>
      </c>
      <c r="F4001" s="2" t="s">
        <v>178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51</v>
      </c>
      <c r="M4001" s="2" t="s">
        <v>91</v>
      </c>
      <c r="N4001" s="3">
        <v>67038</v>
      </c>
      <c r="O4001" s="3" t="s">
        <v>57</v>
      </c>
      <c r="P4001" s="4">
        <f>IF(O4001="吨",N4001*1000,IF(O4001="万立方米",N4001*10000,""))</f>
        <v>67038000.0</v>
      </c>
      <c r="Q4001" s="2" t="s">
        <v>58</v>
      </c>
      <c r="R4001" s="2" t="s">
        <v>59</v>
      </c>
      <c r="S4001" s="2" t="s">
        <v>92</v>
      </c>
      <c r="T4001" s="2" t="s">
        <v>88</v>
      </c>
      <c r="U4001" s="4">
        <f>0.75</f>
        <v>0.75</v>
      </c>
      <c r="V4001" s="2" t="s">
        <v>62</v>
      </c>
      <c r="W4001" s="2" t="s">
        <v>93</v>
      </c>
      <c r="X4001" s="2" t="s">
        <v>64</v>
      </c>
      <c r="Y4001" s="2" t="s">
        <v>65</v>
      </c>
      <c r="Z4001" s="2">
        <v>0</v>
      </c>
      <c r="AA4001" s="2"/>
      <c r="AB4001" s="2"/>
      <c r="AC4001" s="4">
        <f>P4001*U4001/1000000</f>
        <v>50.2785</v>
      </c>
      <c r="AD4001" s="4">
        <f>AC4001*(1-Z4001/100)</f>
        <v>50.2785</v>
      </c>
      <c r="AE4001" s="2" t="s">
        <v>66</v>
      </c>
      <c r="AF4001" s="2" t="s">
        <v>67</v>
      </c>
      <c r="AG4001" s="2" t="s">
        <v>68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4787</v>
      </c>
      <c r="B4002" s="2" t="s">
        <v>4781</v>
      </c>
      <c r="C4002" s="2" t="s">
        <v>47</v>
      </c>
      <c r="D4002" s="2" t="s">
        <v>452</v>
      </c>
      <c r="E4002" s="2" t="s">
        <v>377</v>
      </c>
      <c r="F4002" s="2" t="s">
        <v>178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51</v>
      </c>
      <c r="M4002" s="2" t="s">
        <v>95</v>
      </c>
      <c r="N4002" s="3">
        <v>67038</v>
      </c>
      <c r="O4002" s="3" t="s">
        <v>57</v>
      </c>
      <c r="P4002" s="4">
        <f>IF(O4002="吨",N4002*1000,IF(O4002="万立方米",N4002*10000,""))</f>
        <v>67038000.0</v>
      </c>
      <c r="Q4002" s="2" t="s">
        <v>58</v>
      </c>
      <c r="R4002" s="2" t="s">
        <v>59</v>
      </c>
      <c r="S4002" s="2" t="s">
        <v>96</v>
      </c>
      <c r="T4002" s="2" t="s">
        <v>97</v>
      </c>
      <c r="U4002" s="4">
        <f>1.7</f>
        <v>1.7</v>
      </c>
      <c r="V4002" s="2" t="s">
        <v>62</v>
      </c>
      <c r="W4002" s="2" t="s">
        <v>98</v>
      </c>
      <c r="X4002" s="2" t="s">
        <v>64</v>
      </c>
      <c r="Y4002" s="2" t="s">
        <v>65</v>
      </c>
      <c r="Z4002" s="2">
        <v>0</v>
      </c>
      <c r="AA4002" s="2"/>
      <c r="AB4002" s="2"/>
      <c r="AC4002" s="4">
        <f>P4002*U4002/1000000</f>
        <v>113.9646</v>
      </c>
      <c r="AD4002" s="4">
        <f>AC4002*(1-Z4002/100)</f>
        <v>113.9646</v>
      </c>
      <c r="AE4002" s="2" t="s">
        <v>66</v>
      </c>
      <c r="AF4002" s="2" t="s">
        <v>67</v>
      </c>
      <c r="AG4002" s="2" t="s">
        <v>68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4788</v>
      </c>
      <c r="B4003" s="2" t="s">
        <v>4781</v>
      </c>
      <c r="C4003" s="2" t="s">
        <v>47</v>
      </c>
      <c r="D4003" s="2" t="s">
        <v>452</v>
      </c>
      <c r="E4003" s="2" t="s">
        <v>377</v>
      </c>
      <c r="F4003" s="2" t="s">
        <v>178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51</v>
      </c>
      <c r="M4003" s="2" t="s">
        <v>100</v>
      </c>
      <c r="N4003" s="3">
        <v>67038</v>
      </c>
      <c r="O4003" s="3" t="s">
        <v>57</v>
      </c>
      <c r="P4003" s="4">
        <f>IF(O4003="吨",N4003*1000,IF(O4003="万立方米",N4003*10000,""))</f>
        <v>67038000.0</v>
      </c>
      <c r="Q4003" s="2" t="s">
        <v>58</v>
      </c>
      <c r="R4003" s="2" t="s">
        <v>59</v>
      </c>
      <c r="S4003" s="2" t="s">
        <v>101</v>
      </c>
      <c r="T4003" s="2" t="s">
        <v>75</v>
      </c>
      <c r="U4003" s="4">
        <f>0.12</f>
        <v>0.12</v>
      </c>
      <c r="V4003" s="2" t="s">
        <v>62</v>
      </c>
      <c r="W4003" s="2" t="s">
        <v>102</v>
      </c>
      <c r="X4003" s="2" t="s">
        <v>64</v>
      </c>
      <c r="Y4003" s="2" t="s">
        <v>65</v>
      </c>
      <c r="Z4003" s="2">
        <v>0</v>
      </c>
      <c r="AA4003" s="2"/>
      <c r="AB4003" s="2"/>
      <c r="AC4003" s="4">
        <f>P4003*U4003/1000000</f>
        <v>8.04456</v>
      </c>
      <c r="AD4003" s="4">
        <f>AC4003*(1-Z4003/100)</f>
        <v>8.04456</v>
      </c>
      <c r="AE4003" s="2" t="s">
        <v>66</v>
      </c>
      <c r="AF4003" s="2" t="s">
        <v>67</v>
      </c>
      <c r="AG4003" s="2" t="s">
        <v>68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4789</v>
      </c>
      <c r="B4004" s="2" t="s">
        <v>4781</v>
      </c>
      <c r="C4004" s="2" t="s">
        <v>47</v>
      </c>
      <c r="D4004" s="2" t="s">
        <v>452</v>
      </c>
      <c r="E4004" s="2" t="s">
        <v>377</v>
      </c>
      <c r="F4004" s="2" t="s">
        <v>178</v>
      </c>
      <c r="G4004" s="2" t="s">
        <v>51</v>
      </c>
      <c r="H4004" s="2" t="s">
        <v>52</v>
      </c>
      <c r="I4004" s="2"/>
      <c r="J4004" s="2"/>
      <c r="K4004" s="2" t="s">
        <v>147</v>
      </c>
      <c r="L4004" s="2" t="s">
        <v>148</v>
      </c>
      <c r="M4004" s="2" t="s">
        <v>104</v>
      </c>
      <c r="N4004" s="3"/>
      <c r="O4004" s="3"/>
      <c r="P4004" s="4">
        <v>67038000.0</v>
      </c>
      <c r="Q4004" s="2" t="s">
        <v>105</v>
      </c>
      <c r="R4004" s="2" t="s">
        <v>106</v>
      </c>
      <c r="S4004" s="2" t="s">
        <v>107</v>
      </c>
      <c r="T4004" s="2" t="s">
        <v>108</v>
      </c>
      <c r="U4004" s="4">
        <f>0.0</f>
        <v>0.0</v>
      </c>
      <c r="V4004" s="2" t="s">
        <v>109</v>
      </c>
      <c r="W4004" s="2" t="s">
        <v>110</v>
      </c>
      <c r="X4004" s="2"/>
      <c r="Y4004" s="2" t="s">
        <v>65</v>
      </c>
      <c r="Z4004" s="2">
        <v>0</v>
      </c>
      <c r="AA4004" s="2"/>
      <c r="AB4004" s="2"/>
      <c r="AC4004" s="4">
        <f>P4004*U4004/1000000</f>
        <v>0.0</v>
      </c>
      <c r="AD4004" s="4">
        <f>AC4004*(1-Z4004/100)</f>
        <v>0.0</v>
      </c>
      <c r="AE4004" s="2" t="s">
        <v>66</v>
      </c>
      <c r="AF4004" s="2" t="s">
        <v>67</v>
      </c>
      <c r="AG4004" s="2" t="s">
        <v>68</v>
      </c>
      <c r="AH4004" s="2" t="s">
        <v>69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4790</v>
      </c>
      <c r="B4005" s="2" t="s">
        <v>4791</v>
      </c>
      <c r="C4005" s="2" t="s">
        <v>47</v>
      </c>
      <c r="D4005" s="2" t="s">
        <v>810</v>
      </c>
      <c r="E4005" s="2" t="s">
        <v>377</v>
      </c>
      <c r="F4005" s="2" t="s">
        <v>116</v>
      </c>
      <c r="G4005" s="2" t="s">
        <v>51</v>
      </c>
      <c r="H4005" s="2" t="s">
        <v>138</v>
      </c>
      <c r="I4005" s="2" t="s">
        <v>53</v>
      </c>
      <c r="J4005" s="2" t="s">
        <v>54</v>
      </c>
      <c r="K4005" s="2" t="s">
        <v>55</v>
      </c>
      <c r="L4005" s="2" t="s">
        <v>51</v>
      </c>
      <c r="M4005" s="2" t="s">
        <v>56</v>
      </c>
      <c r="N4005" s="3">
        <v>25992.915</v>
      </c>
      <c r="O4005" s="3" t="s">
        <v>57</v>
      </c>
      <c r="P4005" s="4">
        <f>IF(O4005="吨",N4005*1000,IF(O4005="万立方米",N4005*10000,""))</f>
        <v>25992915.0</v>
      </c>
      <c r="Q4005" s="2" t="s">
        <v>58</v>
      </c>
      <c r="R4005" s="2" t="s">
        <v>59</v>
      </c>
      <c r="S4005" s="2" t="s">
        <v>60</v>
      </c>
      <c r="T4005" s="2" t="s">
        <v>61</v>
      </c>
      <c r="U4005" s="4">
        <f>0.06</f>
        <v>0.06</v>
      </c>
      <c r="V4005" s="2" t="s">
        <v>62</v>
      </c>
      <c r="W4005" s="2" t="s">
        <v>63</v>
      </c>
      <c r="X4005" s="2" t="s">
        <v>64</v>
      </c>
      <c r="Y4005" s="2" t="s">
        <v>65</v>
      </c>
      <c r="Z4005" s="2">
        <v>0</v>
      </c>
      <c r="AA4005" s="2"/>
      <c r="AB4005" s="2"/>
      <c r="AC4005" s="4">
        <f>P4005*U4005/1000000</f>
        <v>1.5595748999999999</v>
      </c>
      <c r="AD4005" s="4">
        <f>AC4005*(1-Z4005/100)</f>
        <v>1.5595748999999999</v>
      </c>
      <c r="AE4005" s="2" t="s">
        <v>66</v>
      </c>
      <c r="AF4005" s="2" t="s">
        <v>67</v>
      </c>
      <c r="AG4005" s="2" t="s">
        <v>68</v>
      </c>
      <c r="AH4005" s="2" t="s">
        <v>69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4792</v>
      </c>
      <c r="B4006" s="2" t="s">
        <v>4791</v>
      </c>
      <c r="C4006" s="2" t="s">
        <v>47</v>
      </c>
      <c r="D4006" s="2" t="s">
        <v>810</v>
      </c>
      <c r="E4006" s="2" t="s">
        <v>377</v>
      </c>
      <c r="F4006" s="2" t="s">
        <v>116</v>
      </c>
      <c r="G4006" s="2" t="s">
        <v>51</v>
      </c>
      <c r="H4006" s="2" t="s">
        <v>138</v>
      </c>
      <c r="I4006" s="2" t="s">
        <v>53</v>
      </c>
      <c r="J4006" s="2" t="s">
        <v>54</v>
      </c>
      <c r="K4006" s="2" t="s">
        <v>55</v>
      </c>
      <c r="L4006" s="2" t="s">
        <v>51</v>
      </c>
      <c r="M4006" s="2" t="s">
        <v>73</v>
      </c>
      <c r="N4006" s="3">
        <v>25992.915</v>
      </c>
      <c r="O4006" s="3" t="s">
        <v>57</v>
      </c>
      <c r="P4006" s="4">
        <f>IF(O4006="吨",N4006*1000,IF(O4006="万立方米",N4006*10000,""))</f>
        <v>25992915.0</v>
      </c>
      <c r="Q4006" s="2" t="s">
        <v>58</v>
      </c>
      <c r="R4006" s="2" t="s">
        <v>59</v>
      </c>
      <c r="S4006" s="2" t="s">
        <v>74</v>
      </c>
      <c r="T4006" s="2" t="s">
        <v>75</v>
      </c>
      <c r="U4006" s="4">
        <f>1.5</f>
        <v>1.5</v>
      </c>
      <c r="V4006" s="2" t="s">
        <v>62</v>
      </c>
      <c r="W4006" s="2" t="s">
        <v>76</v>
      </c>
      <c r="X4006" s="2" t="s">
        <v>64</v>
      </c>
      <c r="Y4006" s="2" t="s">
        <v>65</v>
      </c>
      <c r="Z4006" s="2">
        <v>0</v>
      </c>
      <c r="AA4006" s="2"/>
      <c r="AB4006" s="2"/>
      <c r="AC4006" s="4">
        <f>P4006*U4006/1000000</f>
        <v>38.9893725</v>
      </c>
      <c r="AD4006" s="4">
        <f>AC4006*(1-Z4006/100)</f>
        <v>38.9893725</v>
      </c>
      <c r="AE4006" s="2" t="s">
        <v>66</v>
      </c>
      <c r="AF4006" s="2" t="s">
        <v>67</v>
      </c>
      <c r="AG4006" s="2" t="s">
        <v>68</v>
      </c>
      <c r="AH4006" s="2" t="s">
        <v>69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4793</v>
      </c>
      <c r="B4007" s="2" t="s">
        <v>4791</v>
      </c>
      <c r="C4007" s="2" t="s">
        <v>47</v>
      </c>
      <c r="D4007" s="2" t="s">
        <v>810</v>
      </c>
      <c r="E4007" s="2" t="s">
        <v>377</v>
      </c>
      <c r="F4007" s="2" t="s">
        <v>116</v>
      </c>
      <c r="G4007" s="2" t="s">
        <v>51</v>
      </c>
      <c r="H4007" s="2" t="s">
        <v>138</v>
      </c>
      <c r="I4007" s="2" t="s">
        <v>53</v>
      </c>
      <c r="J4007" s="2" t="s">
        <v>54</v>
      </c>
      <c r="K4007" s="2" t="s">
        <v>55</v>
      </c>
      <c r="L4007" s="2" t="s">
        <v>51</v>
      </c>
      <c r="M4007" s="2" t="s">
        <v>78</v>
      </c>
      <c r="N4007" s="3">
        <v>25992.915</v>
      </c>
      <c r="O4007" s="3" t="s">
        <v>57</v>
      </c>
      <c r="P4007" s="4">
        <f>IF(O4007="吨",N4007*1000,IF(O4007="万立方米",N4007*10000,""))</f>
        <v>25992915.0</v>
      </c>
      <c r="Q4007" s="2" t="s">
        <v>58</v>
      </c>
      <c r="R4007" s="2" t="s">
        <v>59</v>
      </c>
      <c r="S4007" s="2" t="s">
        <v>79</v>
      </c>
      <c r="T4007" s="2" t="s">
        <v>75</v>
      </c>
      <c r="U4007" s="4">
        <f>6.0</f>
        <v>6.0</v>
      </c>
      <c r="V4007" s="2" t="s">
        <v>62</v>
      </c>
      <c r="W4007" s="2" t="s">
        <v>80</v>
      </c>
      <c r="X4007" s="2" t="s">
        <v>64</v>
      </c>
      <c r="Y4007" s="2" t="s">
        <v>65</v>
      </c>
      <c r="Z4007" s="2">
        <v>0</v>
      </c>
      <c r="AA4007" s="2"/>
      <c r="AB4007" s="2"/>
      <c r="AC4007" s="4">
        <f>P4007*U4007/1000000</f>
        <v>155.95749</v>
      </c>
      <c r="AD4007" s="4">
        <f>AC4007*(1-Z4007/100)</f>
        <v>155.95749</v>
      </c>
      <c r="AE4007" s="2" t="s">
        <v>66</v>
      </c>
      <c r="AF4007" s="2" t="s">
        <v>67</v>
      </c>
      <c r="AG4007" s="2" t="s">
        <v>68</v>
      </c>
      <c r="AH4007" s="2" t="s">
        <v>69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4794</v>
      </c>
      <c r="B4008" s="2" t="s">
        <v>4791</v>
      </c>
      <c r="C4008" s="2" t="s">
        <v>47</v>
      </c>
      <c r="D4008" s="2" t="s">
        <v>810</v>
      </c>
      <c r="E4008" s="2" t="s">
        <v>377</v>
      </c>
      <c r="F4008" s="2" t="s">
        <v>116</v>
      </c>
      <c r="G4008" s="2" t="s">
        <v>51</v>
      </c>
      <c r="H4008" s="2" t="s">
        <v>138</v>
      </c>
      <c r="I4008" s="2" t="s">
        <v>53</v>
      </c>
      <c r="J4008" s="2" t="s">
        <v>54</v>
      </c>
      <c r="K4008" s="2" t="s">
        <v>55</v>
      </c>
      <c r="L4008" s="2" t="s">
        <v>51</v>
      </c>
      <c r="M4008" s="2" t="s">
        <v>82</v>
      </c>
      <c r="N4008" s="3">
        <v>25992.915</v>
      </c>
      <c r="O4008" s="3" t="s">
        <v>57</v>
      </c>
      <c r="P4008" s="4">
        <f>IF(O4008="吨",N4008*1000,IF(O4008="万立方米",N4008*10000,""))</f>
        <v>25992915.0</v>
      </c>
      <c r="Q4008" s="2" t="s">
        <v>58</v>
      </c>
      <c r="R4008" s="2" t="s">
        <v>59</v>
      </c>
      <c r="S4008" s="2" t="s">
        <v>83</v>
      </c>
      <c r="T4008" s="2" t="s">
        <v>61</v>
      </c>
      <c r="U4008" s="4">
        <f>0.35</f>
        <v>0.35</v>
      </c>
      <c r="V4008" s="2" t="s">
        <v>62</v>
      </c>
      <c r="W4008" s="2" t="s">
        <v>84</v>
      </c>
      <c r="X4008" s="2" t="s">
        <v>64</v>
      </c>
      <c r="Y4008" s="2" t="s">
        <v>65</v>
      </c>
      <c r="Z4008" s="2">
        <v>0</v>
      </c>
      <c r="AA4008" s="2"/>
      <c r="AB4008" s="2"/>
      <c r="AC4008" s="4">
        <f>P4008*U4008/1000000</f>
        <v>9.09752025</v>
      </c>
      <c r="AD4008" s="4">
        <f>AC4008*(1-Z4008/100)</f>
        <v>9.09752025</v>
      </c>
      <c r="AE4008" s="2" t="s">
        <v>66</v>
      </c>
      <c r="AF4008" s="2" t="s">
        <v>67</v>
      </c>
      <c r="AG4008" s="2" t="s">
        <v>68</v>
      </c>
      <c r="AH4008" s="2" t="s">
        <v>69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4795</v>
      </c>
      <c r="B4009" s="2" t="s">
        <v>4791</v>
      </c>
      <c r="C4009" s="2" t="s">
        <v>47</v>
      </c>
      <c r="D4009" s="2" t="s">
        <v>810</v>
      </c>
      <c r="E4009" s="2" t="s">
        <v>377</v>
      </c>
      <c r="F4009" s="2" t="s">
        <v>116</v>
      </c>
      <c r="G4009" s="2" t="s">
        <v>51</v>
      </c>
      <c r="H4009" s="2" t="s">
        <v>138</v>
      </c>
      <c r="I4009" s="2" t="s">
        <v>53</v>
      </c>
      <c r="J4009" s="2" t="s">
        <v>54</v>
      </c>
      <c r="K4009" s="2" t="s">
        <v>55</v>
      </c>
      <c r="L4009" s="2" t="s">
        <v>51</v>
      </c>
      <c r="M4009" s="2" t="s">
        <v>86</v>
      </c>
      <c r="N4009" s="3">
        <v>25992.915</v>
      </c>
      <c r="O4009" s="3" t="s">
        <v>57</v>
      </c>
      <c r="P4009" s="4">
        <f>IF(O4009="吨",N4009*1000,IF(O4009="万立方米",N4009*10000,""))</f>
        <v>25992915.0</v>
      </c>
      <c r="Q4009" s="2" t="s">
        <v>58</v>
      </c>
      <c r="R4009" s="2" t="s">
        <v>59</v>
      </c>
      <c r="S4009" s="2" t="s">
        <v>87</v>
      </c>
      <c r="T4009" s="2" t="s">
        <v>88</v>
      </c>
      <c r="U4009" s="4">
        <f>0.75</f>
        <v>0.75</v>
      </c>
      <c r="V4009" s="2" t="s">
        <v>62</v>
      </c>
      <c r="W4009" s="2" t="s">
        <v>89</v>
      </c>
      <c r="X4009" s="2" t="s">
        <v>64</v>
      </c>
      <c r="Y4009" s="2" t="s">
        <v>65</v>
      </c>
      <c r="Z4009" s="2">
        <v>0</v>
      </c>
      <c r="AA4009" s="2"/>
      <c r="AB4009" s="2"/>
      <c r="AC4009" s="4">
        <f>P4009*U4009/1000000</f>
        <v>19.49468625</v>
      </c>
      <c r="AD4009" s="4">
        <f>AC4010*(1-AA4009/100)+(AC4009-AC4010)*(1-AB4009/100)</f>
        <v>19.49468625</v>
      </c>
      <c r="AE4009" s="2" t="s">
        <v>66</v>
      </c>
      <c r="AF4009" s="2" t="s">
        <v>67</v>
      </c>
      <c r="AG4009" s="2" t="s">
        <v>68</v>
      </c>
      <c r="AH4009" s="2" t="s">
        <v>69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4796</v>
      </c>
      <c r="B4010" s="2" t="s">
        <v>4791</v>
      </c>
      <c r="C4010" s="2" t="s">
        <v>47</v>
      </c>
      <c r="D4010" s="2" t="s">
        <v>810</v>
      </c>
      <c r="E4010" s="2" t="s">
        <v>377</v>
      </c>
      <c r="F4010" s="2" t="s">
        <v>116</v>
      </c>
      <c r="G4010" s="2" t="s">
        <v>51</v>
      </c>
      <c r="H4010" s="2" t="s">
        <v>138</v>
      </c>
      <c r="I4010" s="2" t="s">
        <v>53</v>
      </c>
      <c r="J4010" s="2" t="s">
        <v>54</v>
      </c>
      <c r="K4010" s="2" t="s">
        <v>55</v>
      </c>
      <c r="L4010" s="2" t="s">
        <v>51</v>
      </c>
      <c r="M4010" s="2" t="s">
        <v>91</v>
      </c>
      <c r="N4010" s="3">
        <v>25992.915</v>
      </c>
      <c r="O4010" s="3" t="s">
        <v>57</v>
      </c>
      <c r="P4010" s="4">
        <f>IF(O4010="吨",N4010*1000,IF(O4010="万立方米",N4010*10000,""))</f>
        <v>25992915.0</v>
      </c>
      <c r="Q4010" s="2" t="s">
        <v>58</v>
      </c>
      <c r="R4010" s="2" t="s">
        <v>59</v>
      </c>
      <c r="S4010" s="2" t="s">
        <v>92</v>
      </c>
      <c r="T4010" s="2" t="s">
        <v>88</v>
      </c>
      <c r="U4010" s="4">
        <f>0.75</f>
        <v>0.75</v>
      </c>
      <c r="V4010" s="2" t="s">
        <v>62</v>
      </c>
      <c r="W4010" s="2" t="s">
        <v>93</v>
      </c>
      <c r="X4010" s="2" t="s">
        <v>64</v>
      </c>
      <c r="Y4010" s="2" t="s">
        <v>65</v>
      </c>
      <c r="Z4010" s="2">
        <v>0</v>
      </c>
      <c r="AA4010" s="2"/>
      <c r="AB4010" s="2"/>
      <c r="AC4010" s="4">
        <f>P4010*U4010/1000000</f>
        <v>19.49468625</v>
      </c>
      <c r="AD4010" s="4">
        <f>AC4010*(1-Z4010/100)</f>
        <v>19.49468625</v>
      </c>
      <c r="AE4010" s="2" t="s">
        <v>66</v>
      </c>
      <c r="AF4010" s="2" t="s">
        <v>67</v>
      </c>
      <c r="AG4010" s="2" t="s">
        <v>68</v>
      </c>
      <c r="AH4010" s="2" t="s">
        <v>69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4797</v>
      </c>
      <c r="B4011" s="2" t="s">
        <v>4791</v>
      </c>
      <c r="C4011" s="2" t="s">
        <v>47</v>
      </c>
      <c r="D4011" s="2" t="s">
        <v>810</v>
      </c>
      <c r="E4011" s="2" t="s">
        <v>377</v>
      </c>
      <c r="F4011" s="2" t="s">
        <v>116</v>
      </c>
      <c r="G4011" s="2" t="s">
        <v>51</v>
      </c>
      <c r="H4011" s="2" t="s">
        <v>138</v>
      </c>
      <c r="I4011" s="2" t="s">
        <v>53</v>
      </c>
      <c r="J4011" s="2" t="s">
        <v>54</v>
      </c>
      <c r="K4011" s="2" t="s">
        <v>55</v>
      </c>
      <c r="L4011" s="2" t="s">
        <v>51</v>
      </c>
      <c r="M4011" s="2" t="s">
        <v>95</v>
      </c>
      <c r="N4011" s="3">
        <v>25992.915</v>
      </c>
      <c r="O4011" s="3" t="s">
        <v>57</v>
      </c>
      <c r="P4011" s="4">
        <f>IF(O4011="吨",N4011*1000,IF(O4011="万立方米",N4011*10000,""))</f>
        <v>25992915.0</v>
      </c>
      <c r="Q4011" s="2" t="s">
        <v>58</v>
      </c>
      <c r="R4011" s="2" t="s">
        <v>59</v>
      </c>
      <c r="S4011" s="2" t="s">
        <v>96</v>
      </c>
      <c r="T4011" s="2" t="s">
        <v>97</v>
      </c>
      <c r="U4011" s="4">
        <f>1.7</f>
        <v>1.7</v>
      </c>
      <c r="V4011" s="2" t="s">
        <v>62</v>
      </c>
      <c r="W4011" s="2" t="s">
        <v>98</v>
      </c>
      <c r="X4011" s="2" t="s">
        <v>64</v>
      </c>
      <c r="Y4011" s="2" t="s">
        <v>65</v>
      </c>
      <c r="Z4011" s="2">
        <v>0</v>
      </c>
      <c r="AA4011" s="2"/>
      <c r="AB4011" s="2"/>
      <c r="AC4011" s="4">
        <f>P4011*U4011/1000000</f>
        <v>44.1879555</v>
      </c>
      <c r="AD4011" s="4">
        <f>AC4011*(1-Z4011/100)</f>
        <v>44.1879555</v>
      </c>
      <c r="AE4011" s="2" t="s">
        <v>66</v>
      </c>
      <c r="AF4011" s="2" t="s">
        <v>67</v>
      </c>
      <c r="AG4011" s="2" t="s">
        <v>68</v>
      </c>
      <c r="AH4011" s="2" t="s">
        <v>69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4798</v>
      </c>
      <c r="B4012" s="2" t="s">
        <v>4791</v>
      </c>
      <c r="C4012" s="2" t="s">
        <v>47</v>
      </c>
      <c r="D4012" s="2" t="s">
        <v>810</v>
      </c>
      <c r="E4012" s="2" t="s">
        <v>377</v>
      </c>
      <c r="F4012" s="2" t="s">
        <v>116</v>
      </c>
      <c r="G4012" s="2" t="s">
        <v>51</v>
      </c>
      <c r="H4012" s="2" t="s">
        <v>138</v>
      </c>
      <c r="I4012" s="2" t="s">
        <v>53</v>
      </c>
      <c r="J4012" s="2" t="s">
        <v>54</v>
      </c>
      <c r="K4012" s="2" t="s">
        <v>55</v>
      </c>
      <c r="L4012" s="2" t="s">
        <v>51</v>
      </c>
      <c r="M4012" s="2" t="s">
        <v>100</v>
      </c>
      <c r="N4012" s="3">
        <v>25992.915</v>
      </c>
      <c r="O4012" s="3" t="s">
        <v>57</v>
      </c>
      <c r="P4012" s="4">
        <f>IF(O4012="吨",N4012*1000,IF(O4012="万立方米",N4012*10000,""))</f>
        <v>25992915.0</v>
      </c>
      <c r="Q4012" s="2" t="s">
        <v>58</v>
      </c>
      <c r="R4012" s="2" t="s">
        <v>59</v>
      </c>
      <c r="S4012" s="2" t="s">
        <v>101</v>
      </c>
      <c r="T4012" s="2" t="s">
        <v>75</v>
      </c>
      <c r="U4012" s="4">
        <f>0.12</f>
        <v>0.12</v>
      </c>
      <c r="V4012" s="2" t="s">
        <v>62</v>
      </c>
      <c r="W4012" s="2" t="s">
        <v>102</v>
      </c>
      <c r="X4012" s="2" t="s">
        <v>64</v>
      </c>
      <c r="Y4012" s="2" t="s">
        <v>65</v>
      </c>
      <c r="Z4012" s="2">
        <v>0</v>
      </c>
      <c r="AA4012" s="2"/>
      <c r="AB4012" s="2"/>
      <c r="AC4012" s="4">
        <f>P4012*U4012/1000000</f>
        <v>3.1191497999999998</v>
      </c>
      <c r="AD4012" s="4">
        <f>AC4012*(1-Z4012/100)</f>
        <v>3.1191497999999998</v>
      </c>
      <c r="AE4012" s="2" t="s">
        <v>66</v>
      </c>
      <c r="AF4012" s="2" t="s">
        <v>67</v>
      </c>
      <c r="AG4012" s="2" t="s">
        <v>68</v>
      </c>
      <c r="AH4012" s="2" t="s">
        <v>69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4799</v>
      </c>
      <c r="B4013" s="2" t="s">
        <v>4791</v>
      </c>
      <c r="C4013" s="2" t="s">
        <v>47</v>
      </c>
      <c r="D4013" s="2" t="s">
        <v>810</v>
      </c>
      <c r="E4013" s="2" t="s">
        <v>377</v>
      </c>
      <c r="F4013" s="2" t="s">
        <v>116</v>
      </c>
      <c r="G4013" s="2" t="s">
        <v>51</v>
      </c>
      <c r="H4013" s="2" t="s">
        <v>138</v>
      </c>
      <c r="I4013" s="2"/>
      <c r="J4013" s="2"/>
      <c r="K4013" s="2" t="s">
        <v>147</v>
      </c>
      <c r="L4013" s="2" t="s">
        <v>148</v>
      </c>
      <c r="M4013" s="2" t="s">
        <v>104</v>
      </c>
      <c r="N4013" s="3"/>
      <c r="O4013" s="3"/>
      <c r="P4013" s="4">
        <v>25992915.0</v>
      </c>
      <c r="Q4013" s="2" t="s">
        <v>105</v>
      </c>
      <c r="R4013" s="2" t="s">
        <v>106</v>
      </c>
      <c r="S4013" s="2" t="s">
        <v>107</v>
      </c>
      <c r="T4013" s="2" t="s">
        <v>108</v>
      </c>
      <c r="U4013" s="4">
        <f>0.0</f>
        <v>0.0</v>
      </c>
      <c r="V4013" s="2" t="s">
        <v>109</v>
      </c>
      <c r="W4013" s="2" t="s">
        <v>110</v>
      </c>
      <c r="X4013" s="2"/>
      <c r="Y4013" s="2" t="s">
        <v>65</v>
      </c>
      <c r="Z4013" s="2">
        <v>0</v>
      </c>
      <c r="AA4013" s="2"/>
      <c r="AB4013" s="2"/>
      <c r="AC4013" s="4">
        <f>P4013*U4013/1000000</f>
        <v>0.0</v>
      </c>
      <c r="AD4013" s="4">
        <f>AC4013*(1-Z4013/100)</f>
        <v>0.0</v>
      </c>
      <c r="AE4013" s="2" t="s">
        <v>66</v>
      </c>
      <c r="AF4013" s="2" t="s">
        <v>67</v>
      </c>
      <c r="AG4013" s="2" t="s">
        <v>68</v>
      </c>
      <c r="AH4013" s="2" t="s">
        <v>69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4800</v>
      </c>
      <c r="B4014" s="2" t="s">
        <v>4801</v>
      </c>
      <c r="C4014" s="2" t="s">
        <v>47</v>
      </c>
      <c r="D4014" s="2" t="s">
        <v>2505</v>
      </c>
      <c r="E4014" s="2" t="s">
        <v>595</v>
      </c>
      <c r="F4014" s="2" t="s">
        <v>50</v>
      </c>
      <c r="G4014" s="2" t="s">
        <v>51</v>
      </c>
      <c r="H4014" s="2" t="s">
        <v>243</v>
      </c>
      <c r="I4014" s="2" t="s">
        <v>53</v>
      </c>
      <c r="J4014" s="2" t="s">
        <v>270</v>
      </c>
      <c r="K4014" s="2" t="s">
        <v>55</v>
      </c>
      <c r="L4014" s="2" t="s">
        <v>51</v>
      </c>
      <c r="M4014" s="2" t="s">
        <v>56</v>
      </c>
      <c r="N4014" s="3">
        <v>632407.03</v>
      </c>
      <c r="O4014" s="3" t="s">
        <v>57</v>
      </c>
      <c r="P4014" s="4">
        <f>IF(O4014="吨",N4014*1000,IF(O4014="万立方米",N4014*10000,""))</f>
        <v>632407030.0</v>
      </c>
      <c r="Q4014" s="2" t="s">
        <v>58</v>
      </c>
      <c r="R4014" s="2" t="s">
        <v>59</v>
      </c>
      <c r="S4014" s="2" t="s">
        <v>60</v>
      </c>
      <c r="T4014" s="2" t="s">
        <v>61</v>
      </c>
      <c r="U4014" s="4">
        <f>0.06</f>
        <v>0.06</v>
      </c>
      <c r="V4014" s="2" t="s">
        <v>62</v>
      </c>
      <c r="W4014" s="2" t="s">
        <v>63</v>
      </c>
      <c r="X4014" s="2" t="s">
        <v>64</v>
      </c>
      <c r="Y4014" s="2" t="s">
        <v>65</v>
      </c>
      <c r="Z4014" s="2">
        <v>0</v>
      </c>
      <c r="AA4014" s="2"/>
      <c r="AB4014" s="2"/>
      <c r="AC4014" s="4">
        <f>P4014*U4014/1000000</f>
        <v>37.94442179999999</v>
      </c>
      <c r="AD4014" s="4">
        <f>AC4014*(1-Z4014/100)</f>
        <v>37.94442179999999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4802</v>
      </c>
      <c r="B4015" s="2" t="s">
        <v>4801</v>
      </c>
      <c r="C4015" s="2" t="s">
        <v>47</v>
      </c>
      <c r="D4015" s="2" t="s">
        <v>2505</v>
      </c>
      <c r="E4015" s="2" t="s">
        <v>595</v>
      </c>
      <c r="F4015" s="2" t="s">
        <v>50</v>
      </c>
      <c r="G4015" s="2" t="s">
        <v>51</v>
      </c>
      <c r="H4015" s="2" t="s">
        <v>243</v>
      </c>
      <c r="I4015" s="2" t="s">
        <v>53</v>
      </c>
      <c r="J4015" s="2" t="s">
        <v>270</v>
      </c>
      <c r="K4015" s="2" t="s">
        <v>55</v>
      </c>
      <c r="L4015" s="2" t="s">
        <v>51</v>
      </c>
      <c r="M4015" s="2" t="s">
        <v>73</v>
      </c>
      <c r="N4015" s="3">
        <v>632407.03</v>
      </c>
      <c r="O4015" s="3" t="s">
        <v>57</v>
      </c>
      <c r="P4015" s="4">
        <f>IF(O4015="吨",N4015*1000,IF(O4015="万立方米",N4015*10000,""))</f>
        <v>632407030.0</v>
      </c>
      <c r="Q4015" s="2" t="s">
        <v>58</v>
      </c>
      <c r="R4015" s="2" t="s">
        <v>59</v>
      </c>
      <c r="S4015" s="2" t="s">
        <v>74</v>
      </c>
      <c r="T4015" s="2" t="s">
        <v>75</v>
      </c>
      <c r="U4015" s="4">
        <f>1.5</f>
        <v>1.5</v>
      </c>
      <c r="V4015" s="2" t="s">
        <v>62</v>
      </c>
      <c r="W4015" s="2" t="s">
        <v>76</v>
      </c>
      <c r="X4015" s="2" t="s">
        <v>64</v>
      </c>
      <c r="Y4015" s="2" t="s">
        <v>65</v>
      </c>
      <c r="Z4015" s="2">
        <v>0</v>
      </c>
      <c r="AA4015" s="2"/>
      <c r="AB4015" s="2"/>
      <c r="AC4015" s="4">
        <f>P4015*U4015/1000000</f>
        <v>948.610545</v>
      </c>
      <c r="AD4015" s="4">
        <f>AC4015*(1-Z4015/100)</f>
        <v>948.610545</v>
      </c>
      <c r="AE4015" s="2" t="s">
        <v>66</v>
      </c>
      <c r="AF4015" s="2" t="s">
        <v>67</v>
      </c>
      <c r="AG4015" s="2" t="s">
        <v>68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4803</v>
      </c>
      <c r="B4016" s="2" t="s">
        <v>4801</v>
      </c>
      <c r="C4016" s="2" t="s">
        <v>47</v>
      </c>
      <c r="D4016" s="2" t="s">
        <v>2505</v>
      </c>
      <c r="E4016" s="2" t="s">
        <v>595</v>
      </c>
      <c r="F4016" s="2" t="s">
        <v>50</v>
      </c>
      <c r="G4016" s="2" t="s">
        <v>51</v>
      </c>
      <c r="H4016" s="2" t="s">
        <v>243</v>
      </c>
      <c r="I4016" s="2" t="s">
        <v>53</v>
      </c>
      <c r="J4016" s="2" t="s">
        <v>270</v>
      </c>
      <c r="K4016" s="2" t="s">
        <v>55</v>
      </c>
      <c r="L4016" s="2" t="s">
        <v>51</v>
      </c>
      <c r="M4016" s="2" t="s">
        <v>78</v>
      </c>
      <c r="N4016" s="3">
        <v>632407.03</v>
      </c>
      <c r="O4016" s="3" t="s">
        <v>57</v>
      </c>
      <c r="P4016" s="4">
        <f>IF(O4016="吨",N4016*1000,IF(O4016="万立方米",N4016*10000,""))</f>
        <v>632407030.0</v>
      </c>
      <c r="Q4016" s="2" t="s">
        <v>58</v>
      </c>
      <c r="R4016" s="2" t="s">
        <v>59</v>
      </c>
      <c r="S4016" s="2" t="s">
        <v>79</v>
      </c>
      <c r="T4016" s="2" t="s">
        <v>75</v>
      </c>
      <c r="U4016" s="4">
        <f>6.0</f>
        <v>6.0</v>
      </c>
      <c r="V4016" s="2" t="s">
        <v>62</v>
      </c>
      <c r="W4016" s="2" t="s">
        <v>80</v>
      </c>
      <c r="X4016" s="2" t="s">
        <v>64</v>
      </c>
      <c r="Y4016" s="2" t="s">
        <v>65</v>
      </c>
      <c r="Z4016" s="2">
        <v>0</v>
      </c>
      <c r="AA4016" s="2"/>
      <c r="AB4016" s="2"/>
      <c r="AC4016" s="4">
        <f>P4016*U4016/1000000</f>
        <v>3794.44218</v>
      </c>
      <c r="AD4016" s="4">
        <f>AC4016*(1-Z4016/100)</f>
        <v>3794.44218</v>
      </c>
      <c r="AE4016" s="2" t="s">
        <v>66</v>
      </c>
      <c r="AF4016" s="2" t="s">
        <v>67</v>
      </c>
      <c r="AG4016" s="2" t="s">
        <v>68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4804</v>
      </c>
      <c r="B4017" s="2" t="s">
        <v>4801</v>
      </c>
      <c r="C4017" s="2" t="s">
        <v>47</v>
      </c>
      <c r="D4017" s="2" t="s">
        <v>2505</v>
      </c>
      <c r="E4017" s="2" t="s">
        <v>595</v>
      </c>
      <c r="F4017" s="2" t="s">
        <v>50</v>
      </c>
      <c r="G4017" s="2" t="s">
        <v>51</v>
      </c>
      <c r="H4017" s="2" t="s">
        <v>243</v>
      </c>
      <c r="I4017" s="2" t="s">
        <v>53</v>
      </c>
      <c r="J4017" s="2" t="s">
        <v>270</v>
      </c>
      <c r="K4017" s="2" t="s">
        <v>55</v>
      </c>
      <c r="L4017" s="2" t="s">
        <v>51</v>
      </c>
      <c r="M4017" s="2" t="s">
        <v>82</v>
      </c>
      <c r="N4017" s="3">
        <v>632407.03</v>
      </c>
      <c r="O4017" s="3" t="s">
        <v>57</v>
      </c>
      <c r="P4017" s="4">
        <f>IF(O4017="吨",N4017*1000,IF(O4017="万立方米",N4017*10000,""))</f>
        <v>632407030.0</v>
      </c>
      <c r="Q4017" s="2" t="s">
        <v>58</v>
      </c>
      <c r="R4017" s="2" t="s">
        <v>59</v>
      </c>
      <c r="S4017" s="2" t="s">
        <v>83</v>
      </c>
      <c r="T4017" s="2" t="s">
        <v>61</v>
      </c>
      <c r="U4017" s="4">
        <f>0.35</f>
        <v>0.35</v>
      </c>
      <c r="V4017" s="2" t="s">
        <v>62</v>
      </c>
      <c r="W4017" s="2" t="s">
        <v>84</v>
      </c>
      <c r="X4017" s="2" t="s">
        <v>64</v>
      </c>
      <c r="Y4017" s="2" t="s">
        <v>65</v>
      </c>
      <c r="Z4017" s="2">
        <v>0</v>
      </c>
      <c r="AA4017" s="2"/>
      <c r="AB4017" s="2"/>
      <c r="AC4017" s="4">
        <f>P4017*U4017/1000000</f>
        <v>221.3424605</v>
      </c>
      <c r="AD4017" s="4">
        <f>AC4017*(1-Z4017/100)</f>
        <v>221.3424605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4805</v>
      </c>
      <c r="B4018" s="2" t="s">
        <v>4801</v>
      </c>
      <c r="C4018" s="2" t="s">
        <v>47</v>
      </c>
      <c r="D4018" s="2" t="s">
        <v>2505</v>
      </c>
      <c r="E4018" s="2" t="s">
        <v>595</v>
      </c>
      <c r="F4018" s="2" t="s">
        <v>50</v>
      </c>
      <c r="G4018" s="2" t="s">
        <v>51</v>
      </c>
      <c r="H4018" s="2" t="s">
        <v>243</v>
      </c>
      <c r="I4018" s="2" t="s">
        <v>53</v>
      </c>
      <c r="J4018" s="2" t="s">
        <v>270</v>
      </c>
      <c r="K4018" s="2" t="s">
        <v>55</v>
      </c>
      <c r="L4018" s="2" t="s">
        <v>51</v>
      </c>
      <c r="M4018" s="2" t="s">
        <v>86</v>
      </c>
      <c r="N4018" s="3">
        <v>632407.03</v>
      </c>
      <c r="O4018" s="3" t="s">
        <v>57</v>
      </c>
      <c r="P4018" s="4">
        <f>IF(O4018="吨",N4018*1000,IF(O4018="万立方米",N4018*10000,""))</f>
        <v>632407030.0</v>
      </c>
      <c r="Q4018" s="2" t="s">
        <v>58</v>
      </c>
      <c r="R4018" s="2" t="s">
        <v>59</v>
      </c>
      <c r="S4018" s="2" t="s">
        <v>87</v>
      </c>
      <c r="T4018" s="2" t="s">
        <v>88</v>
      </c>
      <c r="U4018" s="4">
        <f>0.75</f>
        <v>0.75</v>
      </c>
      <c r="V4018" s="2" t="s">
        <v>62</v>
      </c>
      <c r="W4018" s="2" t="s">
        <v>89</v>
      </c>
      <c r="X4018" s="2" t="s">
        <v>64</v>
      </c>
      <c r="Y4018" s="2" t="s">
        <v>65</v>
      </c>
      <c r="Z4018" s="2">
        <v>0</v>
      </c>
      <c r="AA4018" s="2"/>
      <c r="AB4018" s="2"/>
      <c r="AC4018" s="4">
        <f>P4018*U4018/1000000</f>
        <v>474.3052725</v>
      </c>
      <c r="AD4018" s="4">
        <f>AC4019*(1-AA4018/100)+(AC4018-AC4019)*(1-AB4018/100)</f>
        <v>474.3052725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4806</v>
      </c>
      <c r="B4019" s="2" t="s">
        <v>4801</v>
      </c>
      <c r="C4019" s="2" t="s">
        <v>47</v>
      </c>
      <c r="D4019" s="2" t="s">
        <v>2505</v>
      </c>
      <c r="E4019" s="2" t="s">
        <v>595</v>
      </c>
      <c r="F4019" s="2" t="s">
        <v>50</v>
      </c>
      <c r="G4019" s="2" t="s">
        <v>51</v>
      </c>
      <c r="H4019" s="2" t="s">
        <v>243</v>
      </c>
      <c r="I4019" s="2" t="s">
        <v>53</v>
      </c>
      <c r="J4019" s="2" t="s">
        <v>270</v>
      </c>
      <c r="K4019" s="2" t="s">
        <v>55</v>
      </c>
      <c r="L4019" s="2" t="s">
        <v>51</v>
      </c>
      <c r="M4019" s="2" t="s">
        <v>91</v>
      </c>
      <c r="N4019" s="3">
        <v>632407.03</v>
      </c>
      <c r="O4019" s="3" t="s">
        <v>57</v>
      </c>
      <c r="P4019" s="4">
        <f>IF(O4019="吨",N4019*1000,IF(O4019="万立方米",N4019*10000,""))</f>
        <v>632407030.0</v>
      </c>
      <c r="Q4019" s="2" t="s">
        <v>58</v>
      </c>
      <c r="R4019" s="2" t="s">
        <v>59</v>
      </c>
      <c r="S4019" s="2" t="s">
        <v>92</v>
      </c>
      <c r="T4019" s="2" t="s">
        <v>88</v>
      </c>
      <c r="U4019" s="4">
        <f>0.75</f>
        <v>0.75</v>
      </c>
      <c r="V4019" s="2" t="s">
        <v>62</v>
      </c>
      <c r="W4019" s="2" t="s">
        <v>93</v>
      </c>
      <c r="X4019" s="2" t="s">
        <v>64</v>
      </c>
      <c r="Y4019" s="2" t="s">
        <v>65</v>
      </c>
      <c r="Z4019" s="2">
        <v>0</v>
      </c>
      <c r="AA4019" s="2"/>
      <c r="AB4019" s="2"/>
      <c r="AC4019" s="4">
        <f>P4019*U4019/1000000</f>
        <v>474.3052725</v>
      </c>
      <c r="AD4019" s="4">
        <f>AC4019*(1-Z4019/100)</f>
        <v>474.3052725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4807</v>
      </c>
      <c r="B4020" s="2" t="s">
        <v>4801</v>
      </c>
      <c r="C4020" s="2" t="s">
        <v>47</v>
      </c>
      <c r="D4020" s="2" t="s">
        <v>2505</v>
      </c>
      <c r="E4020" s="2" t="s">
        <v>595</v>
      </c>
      <c r="F4020" s="2" t="s">
        <v>50</v>
      </c>
      <c r="G4020" s="2" t="s">
        <v>51</v>
      </c>
      <c r="H4020" s="2" t="s">
        <v>243</v>
      </c>
      <c r="I4020" s="2" t="s">
        <v>53</v>
      </c>
      <c r="J4020" s="2" t="s">
        <v>270</v>
      </c>
      <c r="K4020" s="2" t="s">
        <v>55</v>
      </c>
      <c r="L4020" s="2" t="s">
        <v>51</v>
      </c>
      <c r="M4020" s="2" t="s">
        <v>95</v>
      </c>
      <c r="N4020" s="3">
        <v>632407.03</v>
      </c>
      <c r="O4020" s="3" t="s">
        <v>57</v>
      </c>
      <c r="P4020" s="4">
        <f>IF(O4020="吨",N4020*1000,IF(O4020="万立方米",N4020*10000,""))</f>
        <v>632407030.0</v>
      </c>
      <c r="Q4020" s="2" t="s">
        <v>58</v>
      </c>
      <c r="R4020" s="2" t="s">
        <v>59</v>
      </c>
      <c r="S4020" s="2" t="s">
        <v>96</v>
      </c>
      <c r="T4020" s="2" t="s">
        <v>97</v>
      </c>
      <c r="U4020" s="4">
        <f>1.7</f>
        <v>1.7</v>
      </c>
      <c r="V4020" s="2" t="s">
        <v>62</v>
      </c>
      <c r="W4020" s="2" t="s">
        <v>98</v>
      </c>
      <c r="X4020" s="2" t="s">
        <v>64</v>
      </c>
      <c r="Y4020" s="2" t="s">
        <v>65</v>
      </c>
      <c r="Z4020" s="2">
        <v>0</v>
      </c>
      <c r="AA4020" s="2"/>
      <c r="AB4020" s="2"/>
      <c r="AC4020" s="4">
        <f>P4020*U4020/1000000</f>
        <v>1075.091951</v>
      </c>
      <c r="AD4020" s="4">
        <f>AC4020*(1-Z4020/100)</f>
        <v>1075.091951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4808</v>
      </c>
      <c r="B4021" s="2" t="s">
        <v>4801</v>
      </c>
      <c r="C4021" s="2" t="s">
        <v>47</v>
      </c>
      <c r="D4021" s="2" t="s">
        <v>2505</v>
      </c>
      <c r="E4021" s="2" t="s">
        <v>595</v>
      </c>
      <c r="F4021" s="2" t="s">
        <v>50</v>
      </c>
      <c r="G4021" s="2" t="s">
        <v>51</v>
      </c>
      <c r="H4021" s="2" t="s">
        <v>243</v>
      </c>
      <c r="I4021" s="2" t="s">
        <v>53</v>
      </c>
      <c r="J4021" s="2" t="s">
        <v>270</v>
      </c>
      <c r="K4021" s="2" t="s">
        <v>55</v>
      </c>
      <c r="L4021" s="2" t="s">
        <v>51</v>
      </c>
      <c r="M4021" s="2" t="s">
        <v>100</v>
      </c>
      <c r="N4021" s="3">
        <v>632407.03</v>
      </c>
      <c r="O4021" s="3" t="s">
        <v>57</v>
      </c>
      <c r="P4021" s="4">
        <f>IF(O4021="吨",N4021*1000,IF(O4021="万立方米",N4021*10000,""))</f>
        <v>632407030.0</v>
      </c>
      <c r="Q4021" s="2" t="s">
        <v>58</v>
      </c>
      <c r="R4021" s="2" t="s">
        <v>59</v>
      </c>
      <c r="S4021" s="2" t="s">
        <v>101</v>
      </c>
      <c r="T4021" s="2" t="s">
        <v>75</v>
      </c>
      <c r="U4021" s="4">
        <f>0.12</f>
        <v>0.12</v>
      </c>
      <c r="V4021" s="2" t="s">
        <v>62</v>
      </c>
      <c r="W4021" s="2" t="s">
        <v>102</v>
      </c>
      <c r="X4021" s="2" t="s">
        <v>64</v>
      </c>
      <c r="Y4021" s="2" t="s">
        <v>65</v>
      </c>
      <c r="Z4021" s="2">
        <v>0</v>
      </c>
      <c r="AA4021" s="2"/>
      <c r="AB4021" s="2"/>
      <c r="AC4021" s="4">
        <f>P4021*U4021/1000000</f>
        <v>75.88884359999999</v>
      </c>
      <c r="AD4021" s="4">
        <f>AC4021*(1-Z4021/100)</f>
        <v>75.88884359999999</v>
      </c>
      <c r="AE4021" s="2" t="s">
        <v>66</v>
      </c>
      <c r="AF4021" s="2" t="s">
        <v>67</v>
      </c>
      <c r="AG4021" s="2" t="s">
        <v>68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4809</v>
      </c>
      <c r="B4022" s="2" t="s">
        <v>4801</v>
      </c>
      <c r="C4022" s="2" t="s">
        <v>47</v>
      </c>
      <c r="D4022" s="2" t="s">
        <v>2505</v>
      </c>
      <c r="E4022" s="2" t="s">
        <v>595</v>
      </c>
      <c r="F4022" s="2" t="s">
        <v>50</v>
      </c>
      <c r="G4022" s="2" t="s">
        <v>51</v>
      </c>
      <c r="H4022" s="2" t="s">
        <v>243</v>
      </c>
      <c r="I4022" s="2"/>
      <c r="J4022" s="2"/>
      <c r="K4022" s="2"/>
      <c r="L4022" s="2"/>
      <c r="M4022" s="2" t="s">
        <v>104</v>
      </c>
      <c r="N4022" s="3"/>
      <c r="O4022" s="3"/>
      <c r="P4022" s="4">
        <v>0.0</v>
      </c>
      <c r="Q4022" s="2" t="s">
        <v>105</v>
      </c>
      <c r="R4022" s="2" t="s">
        <v>106</v>
      </c>
      <c r="S4022" s="2" t="s">
        <v>107</v>
      </c>
      <c r="T4022" s="2" t="s">
        <v>108</v>
      </c>
      <c r="U4022" s="4">
        <f>0.0</f>
        <v>0.0</v>
      </c>
      <c r="V4022" s="2" t="s">
        <v>109</v>
      </c>
      <c r="W4022" s="2" t="s">
        <v>110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111</v>
      </c>
      <c r="AH4022" s="2" t="s">
        <v>69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4810</v>
      </c>
      <c r="B4023" s="2" t="s">
        <v>4811</v>
      </c>
      <c r="C4023" s="2" t="s">
        <v>47</v>
      </c>
      <c r="D4023" s="2" t="s">
        <v>2723</v>
      </c>
      <c r="E4023" s="2" t="s">
        <v>242</v>
      </c>
      <c r="F4023" s="2" t="s">
        <v>50</v>
      </c>
      <c r="G4023" s="2" t="s">
        <v>51</v>
      </c>
      <c r="H4023" s="2" t="s">
        <v>138</v>
      </c>
      <c r="I4023" s="2" t="s">
        <v>53</v>
      </c>
      <c r="J4023" s="2" t="s">
        <v>54</v>
      </c>
      <c r="K4023" s="2" t="s">
        <v>55</v>
      </c>
      <c r="L4023" s="2" t="s">
        <v>51</v>
      </c>
      <c r="M4023" s="2" t="s">
        <v>56</v>
      </c>
      <c r="N4023" s="3">
        <v>2503131.04</v>
      </c>
      <c r="O4023" s="3" t="s">
        <v>57</v>
      </c>
      <c r="P4023" s="4">
        <f>IF(O4023="吨",N4023*1000,IF(O4023="万立方米",N4023*10000,""))</f>
        <v>2503131040.0</v>
      </c>
      <c r="Q4023" s="2" t="s">
        <v>58</v>
      </c>
      <c r="R4023" s="2" t="s">
        <v>59</v>
      </c>
      <c r="S4023" s="2" t="s">
        <v>60</v>
      </c>
      <c r="T4023" s="2" t="s">
        <v>61</v>
      </c>
      <c r="U4023" s="4">
        <f>0.06</f>
        <v>0.06</v>
      </c>
      <c r="V4023" s="2" t="s">
        <v>62</v>
      </c>
      <c r="W4023" s="2" t="s">
        <v>63</v>
      </c>
      <c r="X4023" s="2" t="s">
        <v>64</v>
      </c>
      <c r="Y4023" s="2" t="s">
        <v>65</v>
      </c>
      <c r="Z4023" s="2">
        <v>0</v>
      </c>
      <c r="AA4023" s="2"/>
      <c r="AB4023" s="2"/>
      <c r="AC4023" s="4">
        <f>P4023*U4023/1000000</f>
        <v>150.1878624</v>
      </c>
      <c r="AD4023" s="4">
        <f>AC4023*(1-Z4023/100)</f>
        <v>150.1878624</v>
      </c>
      <c r="AE4023" s="2" t="s">
        <v>66</v>
      </c>
      <c r="AF4023" s="2" t="s">
        <v>67</v>
      </c>
      <c r="AG4023" s="2" t="s">
        <v>68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4812</v>
      </c>
      <c r="B4024" s="2" t="s">
        <v>4811</v>
      </c>
      <c r="C4024" s="2" t="s">
        <v>47</v>
      </c>
      <c r="D4024" s="2" t="s">
        <v>2723</v>
      </c>
      <c r="E4024" s="2" t="s">
        <v>242</v>
      </c>
      <c r="F4024" s="2" t="s">
        <v>50</v>
      </c>
      <c r="G4024" s="2" t="s">
        <v>51</v>
      </c>
      <c r="H4024" s="2" t="s">
        <v>138</v>
      </c>
      <c r="I4024" s="2" t="s">
        <v>53</v>
      </c>
      <c r="J4024" s="2" t="s">
        <v>54</v>
      </c>
      <c r="K4024" s="2" t="s">
        <v>55</v>
      </c>
      <c r="L4024" s="2" t="s">
        <v>51</v>
      </c>
      <c r="M4024" s="2" t="s">
        <v>73</v>
      </c>
      <c r="N4024" s="3">
        <v>2503131.04</v>
      </c>
      <c r="O4024" s="3" t="s">
        <v>57</v>
      </c>
      <c r="P4024" s="4">
        <f>IF(O4024="吨",N4024*1000,IF(O4024="万立方米",N4024*10000,""))</f>
        <v>2503131040.0</v>
      </c>
      <c r="Q4024" s="2" t="s">
        <v>58</v>
      </c>
      <c r="R4024" s="2" t="s">
        <v>59</v>
      </c>
      <c r="S4024" s="2" t="s">
        <v>74</v>
      </c>
      <c r="T4024" s="2" t="s">
        <v>75</v>
      </c>
      <c r="U4024" s="4">
        <f>1.5</f>
        <v>1.5</v>
      </c>
      <c r="V4024" s="2" t="s">
        <v>62</v>
      </c>
      <c r="W4024" s="2" t="s">
        <v>76</v>
      </c>
      <c r="X4024" s="2" t="s">
        <v>64</v>
      </c>
      <c r="Y4024" s="2" t="s">
        <v>65</v>
      </c>
      <c r="Z4024" s="2">
        <v>0</v>
      </c>
      <c r="AA4024" s="2"/>
      <c r="AB4024" s="2"/>
      <c r="AC4024" s="4">
        <f>P4024*U4024/1000000</f>
        <v>3754.69656</v>
      </c>
      <c r="AD4024" s="4">
        <f>AC4024*(1-Z4024/100)</f>
        <v>3754.69656</v>
      </c>
      <c r="AE4024" s="2" t="s">
        <v>66</v>
      </c>
      <c r="AF4024" s="2" t="s">
        <v>67</v>
      </c>
      <c r="AG4024" s="2" t="s">
        <v>68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4813</v>
      </c>
      <c r="B4025" s="2" t="s">
        <v>4811</v>
      </c>
      <c r="C4025" s="2" t="s">
        <v>47</v>
      </c>
      <c r="D4025" s="2" t="s">
        <v>2723</v>
      </c>
      <c r="E4025" s="2" t="s">
        <v>242</v>
      </c>
      <c r="F4025" s="2" t="s">
        <v>50</v>
      </c>
      <c r="G4025" s="2" t="s">
        <v>51</v>
      </c>
      <c r="H4025" s="2" t="s">
        <v>138</v>
      </c>
      <c r="I4025" s="2" t="s">
        <v>53</v>
      </c>
      <c r="J4025" s="2" t="s">
        <v>54</v>
      </c>
      <c r="K4025" s="2" t="s">
        <v>55</v>
      </c>
      <c r="L4025" s="2" t="s">
        <v>51</v>
      </c>
      <c r="M4025" s="2" t="s">
        <v>78</v>
      </c>
      <c r="N4025" s="3">
        <v>2503131.04</v>
      </c>
      <c r="O4025" s="3" t="s">
        <v>57</v>
      </c>
      <c r="P4025" s="4">
        <f>IF(O4025="吨",N4025*1000,IF(O4025="万立方米",N4025*10000,""))</f>
        <v>2503131040.0</v>
      </c>
      <c r="Q4025" s="2" t="s">
        <v>58</v>
      </c>
      <c r="R4025" s="2" t="s">
        <v>59</v>
      </c>
      <c r="S4025" s="2" t="s">
        <v>79</v>
      </c>
      <c r="T4025" s="2" t="s">
        <v>75</v>
      </c>
      <c r="U4025" s="4">
        <f>6.0</f>
        <v>6.0</v>
      </c>
      <c r="V4025" s="2" t="s">
        <v>62</v>
      </c>
      <c r="W4025" s="2" t="s">
        <v>80</v>
      </c>
      <c r="X4025" s="2" t="s">
        <v>64</v>
      </c>
      <c r="Y4025" s="2" t="s">
        <v>65</v>
      </c>
      <c r="Z4025" s="2">
        <v>0</v>
      </c>
      <c r="AA4025" s="2"/>
      <c r="AB4025" s="2"/>
      <c r="AC4025" s="4">
        <f>P4025*U4025/1000000</f>
        <v>15018.78624</v>
      </c>
      <c r="AD4025" s="4">
        <f>AC4025*(1-Z4025/100)</f>
        <v>15018.78624</v>
      </c>
      <c r="AE4025" s="2" t="s">
        <v>66</v>
      </c>
      <c r="AF4025" s="2" t="s">
        <v>67</v>
      </c>
      <c r="AG4025" s="2" t="s">
        <v>68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4814</v>
      </c>
      <c r="B4026" s="2" t="s">
        <v>4811</v>
      </c>
      <c r="C4026" s="2" t="s">
        <v>47</v>
      </c>
      <c r="D4026" s="2" t="s">
        <v>2723</v>
      </c>
      <c r="E4026" s="2" t="s">
        <v>242</v>
      </c>
      <c r="F4026" s="2" t="s">
        <v>50</v>
      </c>
      <c r="G4026" s="2" t="s">
        <v>51</v>
      </c>
      <c r="H4026" s="2" t="s">
        <v>138</v>
      </c>
      <c r="I4026" s="2" t="s">
        <v>53</v>
      </c>
      <c r="J4026" s="2" t="s">
        <v>54</v>
      </c>
      <c r="K4026" s="2" t="s">
        <v>55</v>
      </c>
      <c r="L4026" s="2" t="s">
        <v>51</v>
      </c>
      <c r="M4026" s="2" t="s">
        <v>82</v>
      </c>
      <c r="N4026" s="3">
        <v>2503131.04</v>
      </c>
      <c r="O4026" s="3" t="s">
        <v>57</v>
      </c>
      <c r="P4026" s="4">
        <f>IF(O4026="吨",N4026*1000,IF(O4026="万立方米",N4026*10000,""))</f>
        <v>2503131040.0</v>
      </c>
      <c r="Q4026" s="2" t="s">
        <v>58</v>
      </c>
      <c r="R4026" s="2" t="s">
        <v>59</v>
      </c>
      <c r="S4026" s="2" t="s">
        <v>83</v>
      </c>
      <c r="T4026" s="2" t="s">
        <v>61</v>
      </c>
      <c r="U4026" s="4">
        <f>0.35</f>
        <v>0.35</v>
      </c>
      <c r="V4026" s="2" t="s">
        <v>62</v>
      </c>
      <c r="W4026" s="2" t="s">
        <v>84</v>
      </c>
      <c r="X4026" s="2" t="s">
        <v>64</v>
      </c>
      <c r="Y4026" s="2" t="s">
        <v>65</v>
      </c>
      <c r="Z4026" s="2">
        <v>0</v>
      </c>
      <c r="AA4026" s="2"/>
      <c r="AB4026" s="2"/>
      <c r="AC4026" s="4">
        <f>P4026*U4026/1000000</f>
        <v>876.095864</v>
      </c>
      <c r="AD4026" s="4">
        <f>AC4026*(1-Z4026/100)</f>
        <v>876.095864</v>
      </c>
      <c r="AE4026" s="2" t="s">
        <v>66</v>
      </c>
      <c r="AF4026" s="2" t="s">
        <v>67</v>
      </c>
      <c r="AG4026" s="2" t="s">
        <v>68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4815</v>
      </c>
      <c r="B4027" s="2" t="s">
        <v>4811</v>
      </c>
      <c r="C4027" s="2" t="s">
        <v>47</v>
      </c>
      <c r="D4027" s="2" t="s">
        <v>2723</v>
      </c>
      <c r="E4027" s="2" t="s">
        <v>242</v>
      </c>
      <c r="F4027" s="2" t="s">
        <v>50</v>
      </c>
      <c r="G4027" s="2" t="s">
        <v>51</v>
      </c>
      <c r="H4027" s="2" t="s">
        <v>138</v>
      </c>
      <c r="I4027" s="2" t="s">
        <v>53</v>
      </c>
      <c r="J4027" s="2" t="s">
        <v>54</v>
      </c>
      <c r="K4027" s="2" t="s">
        <v>55</v>
      </c>
      <c r="L4027" s="2" t="s">
        <v>51</v>
      </c>
      <c r="M4027" s="2" t="s">
        <v>86</v>
      </c>
      <c r="N4027" s="3">
        <v>2503131.04</v>
      </c>
      <c r="O4027" s="3" t="s">
        <v>57</v>
      </c>
      <c r="P4027" s="4">
        <f>IF(O4027="吨",N4027*1000,IF(O4027="万立方米",N4027*10000,""))</f>
        <v>2503131040.0</v>
      </c>
      <c r="Q4027" s="2" t="s">
        <v>58</v>
      </c>
      <c r="R4027" s="2" t="s">
        <v>59</v>
      </c>
      <c r="S4027" s="2" t="s">
        <v>87</v>
      </c>
      <c r="T4027" s="2" t="s">
        <v>88</v>
      </c>
      <c r="U4027" s="4">
        <f>0.75</f>
        <v>0.75</v>
      </c>
      <c r="V4027" s="2" t="s">
        <v>62</v>
      </c>
      <c r="W4027" s="2" t="s">
        <v>89</v>
      </c>
      <c r="X4027" s="2" t="s">
        <v>64</v>
      </c>
      <c r="Y4027" s="2" t="s">
        <v>65</v>
      </c>
      <c r="Z4027" s="2">
        <v>0</v>
      </c>
      <c r="AA4027" s="2"/>
      <c r="AB4027" s="2"/>
      <c r="AC4027" s="4">
        <f>P4027*U4027/1000000</f>
        <v>1877.34828</v>
      </c>
      <c r="AD4027" s="4">
        <f>AC4028*(1-AA4027/100)+(AC4027-AC4028)*(1-AB4027/100)</f>
        <v>1877.34828</v>
      </c>
      <c r="AE4027" s="2" t="s">
        <v>66</v>
      </c>
      <c r="AF4027" s="2" t="s">
        <v>67</v>
      </c>
      <c r="AG4027" s="2" t="s">
        <v>68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4816</v>
      </c>
      <c r="B4028" s="2" t="s">
        <v>4811</v>
      </c>
      <c r="C4028" s="2" t="s">
        <v>47</v>
      </c>
      <c r="D4028" s="2" t="s">
        <v>2723</v>
      </c>
      <c r="E4028" s="2" t="s">
        <v>242</v>
      </c>
      <c r="F4028" s="2" t="s">
        <v>50</v>
      </c>
      <c r="G4028" s="2" t="s">
        <v>51</v>
      </c>
      <c r="H4028" s="2" t="s">
        <v>138</v>
      </c>
      <c r="I4028" s="2" t="s">
        <v>53</v>
      </c>
      <c r="J4028" s="2" t="s">
        <v>54</v>
      </c>
      <c r="K4028" s="2" t="s">
        <v>55</v>
      </c>
      <c r="L4028" s="2" t="s">
        <v>51</v>
      </c>
      <c r="M4028" s="2" t="s">
        <v>91</v>
      </c>
      <c r="N4028" s="3">
        <v>2503131.04</v>
      </c>
      <c r="O4028" s="3" t="s">
        <v>57</v>
      </c>
      <c r="P4028" s="4">
        <f>IF(O4028="吨",N4028*1000,IF(O4028="万立方米",N4028*10000,""))</f>
        <v>2503131040.0</v>
      </c>
      <c r="Q4028" s="2" t="s">
        <v>58</v>
      </c>
      <c r="R4028" s="2" t="s">
        <v>59</v>
      </c>
      <c r="S4028" s="2" t="s">
        <v>92</v>
      </c>
      <c r="T4028" s="2" t="s">
        <v>88</v>
      </c>
      <c r="U4028" s="4">
        <f>0.75</f>
        <v>0.75</v>
      </c>
      <c r="V4028" s="2" t="s">
        <v>62</v>
      </c>
      <c r="W4028" s="2" t="s">
        <v>93</v>
      </c>
      <c r="X4028" s="2" t="s">
        <v>64</v>
      </c>
      <c r="Y4028" s="2" t="s">
        <v>65</v>
      </c>
      <c r="Z4028" s="2">
        <v>0</v>
      </c>
      <c r="AA4028" s="2"/>
      <c r="AB4028" s="2"/>
      <c r="AC4028" s="4">
        <f>P4028*U4028/1000000</f>
        <v>1877.34828</v>
      </c>
      <c r="AD4028" s="4">
        <f>AC4028*(1-Z4028/100)</f>
        <v>1877.34828</v>
      </c>
      <c r="AE4028" s="2" t="s">
        <v>66</v>
      </c>
      <c r="AF4028" s="2" t="s">
        <v>67</v>
      </c>
      <c r="AG4028" s="2" t="s">
        <v>68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4817</v>
      </c>
      <c r="B4029" s="2" t="s">
        <v>4811</v>
      </c>
      <c r="C4029" s="2" t="s">
        <v>47</v>
      </c>
      <c r="D4029" s="2" t="s">
        <v>2723</v>
      </c>
      <c r="E4029" s="2" t="s">
        <v>242</v>
      </c>
      <c r="F4029" s="2" t="s">
        <v>50</v>
      </c>
      <c r="G4029" s="2" t="s">
        <v>51</v>
      </c>
      <c r="H4029" s="2" t="s">
        <v>138</v>
      </c>
      <c r="I4029" s="2" t="s">
        <v>53</v>
      </c>
      <c r="J4029" s="2" t="s">
        <v>54</v>
      </c>
      <c r="K4029" s="2" t="s">
        <v>55</v>
      </c>
      <c r="L4029" s="2" t="s">
        <v>51</v>
      </c>
      <c r="M4029" s="2" t="s">
        <v>95</v>
      </c>
      <c r="N4029" s="3">
        <v>2503131.04</v>
      </c>
      <c r="O4029" s="3" t="s">
        <v>57</v>
      </c>
      <c r="P4029" s="4">
        <f>IF(O4029="吨",N4029*1000,IF(O4029="万立方米",N4029*10000,""))</f>
        <v>2503131040.0</v>
      </c>
      <c r="Q4029" s="2" t="s">
        <v>58</v>
      </c>
      <c r="R4029" s="2" t="s">
        <v>59</v>
      </c>
      <c r="S4029" s="2" t="s">
        <v>96</v>
      </c>
      <c r="T4029" s="2" t="s">
        <v>97</v>
      </c>
      <c r="U4029" s="4">
        <f>1.7</f>
        <v>1.7</v>
      </c>
      <c r="V4029" s="2" t="s">
        <v>62</v>
      </c>
      <c r="W4029" s="2" t="s">
        <v>98</v>
      </c>
      <c r="X4029" s="2" t="s">
        <v>64</v>
      </c>
      <c r="Y4029" s="2" t="s">
        <v>65</v>
      </c>
      <c r="Z4029" s="2">
        <v>0</v>
      </c>
      <c r="AA4029" s="2"/>
      <c r="AB4029" s="2"/>
      <c r="AC4029" s="4">
        <f>P4029*U4029/1000000</f>
        <v>4255.322768</v>
      </c>
      <c r="AD4029" s="4">
        <f>AC4029*(1-Z4029/100)</f>
        <v>4255.322768</v>
      </c>
      <c r="AE4029" s="2" t="s">
        <v>66</v>
      </c>
      <c r="AF4029" s="2" t="s">
        <v>67</v>
      </c>
      <c r="AG4029" s="2" t="s">
        <v>68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4818</v>
      </c>
      <c r="B4030" s="2" t="s">
        <v>4811</v>
      </c>
      <c r="C4030" s="2" t="s">
        <v>47</v>
      </c>
      <c r="D4030" s="2" t="s">
        <v>2723</v>
      </c>
      <c r="E4030" s="2" t="s">
        <v>242</v>
      </c>
      <c r="F4030" s="2" t="s">
        <v>50</v>
      </c>
      <c r="G4030" s="2" t="s">
        <v>51</v>
      </c>
      <c r="H4030" s="2" t="s">
        <v>138</v>
      </c>
      <c r="I4030" s="2" t="s">
        <v>53</v>
      </c>
      <c r="J4030" s="2" t="s">
        <v>54</v>
      </c>
      <c r="K4030" s="2" t="s">
        <v>55</v>
      </c>
      <c r="L4030" s="2" t="s">
        <v>51</v>
      </c>
      <c r="M4030" s="2" t="s">
        <v>100</v>
      </c>
      <c r="N4030" s="3">
        <v>2503131.04</v>
      </c>
      <c r="O4030" s="3" t="s">
        <v>57</v>
      </c>
      <c r="P4030" s="4">
        <f>IF(O4030="吨",N4030*1000,IF(O4030="万立方米",N4030*10000,""))</f>
        <v>2503131040.0</v>
      </c>
      <c r="Q4030" s="2" t="s">
        <v>58</v>
      </c>
      <c r="R4030" s="2" t="s">
        <v>59</v>
      </c>
      <c r="S4030" s="2" t="s">
        <v>101</v>
      </c>
      <c r="T4030" s="2" t="s">
        <v>75</v>
      </c>
      <c r="U4030" s="4">
        <f>0.12</f>
        <v>0.12</v>
      </c>
      <c r="V4030" s="2" t="s">
        <v>62</v>
      </c>
      <c r="W4030" s="2" t="s">
        <v>102</v>
      </c>
      <c r="X4030" s="2" t="s">
        <v>64</v>
      </c>
      <c r="Y4030" s="2" t="s">
        <v>65</v>
      </c>
      <c r="Z4030" s="2">
        <v>0</v>
      </c>
      <c r="AA4030" s="2"/>
      <c r="AB4030" s="2"/>
      <c r="AC4030" s="4">
        <f>P4030*U4030/1000000</f>
        <v>300.3757248</v>
      </c>
      <c r="AD4030" s="4">
        <f>AC4030*(1-Z4030/100)</f>
        <v>300.3757248</v>
      </c>
      <c r="AE4030" s="2" t="s">
        <v>66</v>
      </c>
      <c r="AF4030" s="2" t="s">
        <v>67</v>
      </c>
      <c r="AG4030" s="2" t="s">
        <v>68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4819</v>
      </c>
      <c r="B4031" s="2" t="s">
        <v>4811</v>
      </c>
      <c r="C4031" s="2" t="s">
        <v>47</v>
      </c>
      <c r="D4031" s="2" t="s">
        <v>2723</v>
      </c>
      <c r="E4031" s="2" t="s">
        <v>242</v>
      </c>
      <c r="F4031" s="2" t="s">
        <v>50</v>
      </c>
      <c r="G4031" s="2" t="s">
        <v>51</v>
      </c>
      <c r="H4031" s="2" t="s">
        <v>138</v>
      </c>
      <c r="I4031" s="2"/>
      <c r="J4031" s="2"/>
      <c r="K4031" s="2" t="s">
        <v>147</v>
      </c>
      <c r="L4031" s="2" t="s">
        <v>148</v>
      </c>
      <c r="M4031" s="2" t="s">
        <v>104</v>
      </c>
      <c r="N4031" s="3"/>
      <c r="O4031" s="3"/>
      <c r="P4031" s="4">
        <v>2503131040.0</v>
      </c>
      <c r="Q4031" s="2" t="s">
        <v>105</v>
      </c>
      <c r="R4031" s="2" t="s">
        <v>106</v>
      </c>
      <c r="S4031" s="2" t="s">
        <v>107</v>
      </c>
      <c r="T4031" s="2" t="s">
        <v>108</v>
      </c>
      <c r="U4031" s="4">
        <f>0.0</f>
        <v>0.0</v>
      </c>
      <c r="V4031" s="2" t="s">
        <v>109</v>
      </c>
      <c r="W4031" s="2" t="s">
        <v>110</v>
      </c>
      <c r="X4031" s="2"/>
      <c r="Y4031" s="2" t="s">
        <v>65</v>
      </c>
      <c r="Z4031" s="2">
        <v>0</v>
      </c>
      <c r="AA4031" s="2"/>
      <c r="AB4031" s="2"/>
      <c r="AC4031" s="4">
        <f>P4031*U4031/1000000</f>
        <v>0.0</v>
      </c>
      <c r="AD4031" s="4">
        <f>AC4031*(1-Z4031/100)</f>
        <v>0.0</v>
      </c>
      <c r="AE4031" s="2" t="s">
        <v>66</v>
      </c>
      <c r="AF4031" s="2" t="s">
        <v>67</v>
      </c>
      <c r="AG4031" s="2" t="s">
        <v>68</v>
      </c>
      <c r="AH4031" s="2" t="s">
        <v>69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4820</v>
      </c>
      <c r="B4032" s="2" t="s">
        <v>4821</v>
      </c>
      <c r="C4032" s="2" t="s">
        <v>47</v>
      </c>
      <c r="D4032" s="2" t="s">
        <v>2867</v>
      </c>
      <c r="E4032" s="2" t="s">
        <v>412</v>
      </c>
      <c r="F4032" s="2" t="s">
        <v>228</v>
      </c>
      <c r="G4032" s="2" t="s">
        <v>117</v>
      </c>
      <c r="H4032" s="2" t="s">
        <v>52</v>
      </c>
      <c r="I4032" s="2" t="s">
        <v>53</v>
      </c>
      <c r="J4032" s="2" t="s">
        <v>230</v>
      </c>
      <c r="K4032" s="2" t="s">
        <v>55</v>
      </c>
      <c r="L4032" s="2" t="s">
        <v>51</v>
      </c>
      <c r="M4032" s="2" t="s">
        <v>56</v>
      </c>
      <c r="N4032" s="3">
        <v>214493.6</v>
      </c>
      <c r="O4032" s="3" t="s">
        <v>57</v>
      </c>
      <c r="P4032" s="4">
        <f>IF(O4032="吨",N4032*1000,IF(O4032="万立方米",N4032*10000,""))</f>
        <v>214493600.0</v>
      </c>
      <c r="Q4032" s="2" t="s">
        <v>58</v>
      </c>
      <c r="R4032" s="2" t="s">
        <v>59</v>
      </c>
      <c r="S4032" s="2" t="s">
        <v>60</v>
      </c>
      <c r="T4032" s="2" t="s">
        <v>61</v>
      </c>
      <c r="U4032" s="4">
        <f>0.06</f>
        <v>0.06</v>
      </c>
      <c r="V4032" s="2" t="s">
        <v>62</v>
      </c>
      <c r="W4032" s="2" t="s">
        <v>63</v>
      </c>
      <c r="X4032" s="2" t="s">
        <v>64</v>
      </c>
      <c r="Y4032" s="2" t="s">
        <v>65</v>
      </c>
      <c r="Z4032" s="2">
        <v>0</v>
      </c>
      <c r="AA4032" s="2"/>
      <c r="AB4032" s="2"/>
      <c r="AC4032" s="4">
        <f>P4032*U4032/1000000</f>
        <v>12.869616</v>
      </c>
      <c r="AD4032" s="4">
        <f>AC4032*(1-Z4032/100)</f>
        <v>12.869616</v>
      </c>
      <c r="AE4032" s="2" t="s">
        <v>66</v>
      </c>
      <c r="AF4032" s="2" t="s">
        <v>67</v>
      </c>
      <c r="AG4032" s="2"/>
      <c r="AH4032" s="2" t="s">
        <v>69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4822</v>
      </c>
      <c r="B4033" s="2" t="s">
        <v>4821</v>
      </c>
      <c r="C4033" s="2" t="s">
        <v>47</v>
      </c>
      <c r="D4033" s="2" t="s">
        <v>2867</v>
      </c>
      <c r="E4033" s="2" t="s">
        <v>412</v>
      </c>
      <c r="F4033" s="2" t="s">
        <v>228</v>
      </c>
      <c r="G4033" s="2" t="s">
        <v>117</v>
      </c>
      <c r="H4033" s="2" t="s">
        <v>52</v>
      </c>
      <c r="I4033" s="2" t="s">
        <v>53</v>
      </c>
      <c r="J4033" s="2" t="s">
        <v>230</v>
      </c>
      <c r="K4033" s="2" t="s">
        <v>55</v>
      </c>
      <c r="L4033" s="2" t="s">
        <v>51</v>
      </c>
      <c r="M4033" s="2" t="s">
        <v>73</v>
      </c>
      <c r="N4033" s="3">
        <v>214493.6</v>
      </c>
      <c r="O4033" s="3" t="s">
        <v>57</v>
      </c>
      <c r="P4033" s="4">
        <f>IF(O4033="吨",N4033*1000,IF(O4033="万立方米",N4033*10000,""))</f>
        <v>214493600.0</v>
      </c>
      <c r="Q4033" s="2" t="s">
        <v>58</v>
      </c>
      <c r="R4033" s="2" t="s">
        <v>59</v>
      </c>
      <c r="S4033" s="2" t="s">
        <v>74</v>
      </c>
      <c r="T4033" s="2" t="s">
        <v>75</v>
      </c>
      <c r="U4033" s="4">
        <f>1.5</f>
        <v>1.5</v>
      </c>
      <c r="V4033" s="2" t="s">
        <v>62</v>
      </c>
      <c r="W4033" s="2" t="s">
        <v>76</v>
      </c>
      <c r="X4033" s="2" t="s">
        <v>64</v>
      </c>
      <c r="Y4033" s="2" t="s">
        <v>65</v>
      </c>
      <c r="Z4033" s="2">
        <v>0</v>
      </c>
      <c r="AA4033" s="2"/>
      <c r="AB4033" s="2"/>
      <c r="AC4033" s="4">
        <f>P4033*U4033/1000000</f>
        <v>321.7404</v>
      </c>
      <c r="AD4033" s="4">
        <f>AC4033*(1-Z4033/100)</f>
        <v>321.7404</v>
      </c>
      <c r="AE4033" s="2" t="s">
        <v>66</v>
      </c>
      <c r="AF4033" s="2" t="s">
        <v>67</v>
      </c>
      <c r="AG4033" s="2"/>
      <c r="AH4033" s="2" t="s">
        <v>69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4823</v>
      </c>
      <c r="B4034" s="2" t="s">
        <v>4821</v>
      </c>
      <c r="C4034" s="2" t="s">
        <v>47</v>
      </c>
      <c r="D4034" s="2" t="s">
        <v>2867</v>
      </c>
      <c r="E4034" s="2" t="s">
        <v>412</v>
      </c>
      <c r="F4034" s="2" t="s">
        <v>228</v>
      </c>
      <c r="G4034" s="2" t="s">
        <v>117</v>
      </c>
      <c r="H4034" s="2" t="s">
        <v>52</v>
      </c>
      <c r="I4034" s="2" t="s">
        <v>53</v>
      </c>
      <c r="J4034" s="2" t="s">
        <v>230</v>
      </c>
      <c r="K4034" s="2" t="s">
        <v>55</v>
      </c>
      <c r="L4034" s="2" t="s">
        <v>51</v>
      </c>
      <c r="M4034" s="2" t="s">
        <v>78</v>
      </c>
      <c r="N4034" s="3">
        <v>214493.6</v>
      </c>
      <c r="O4034" s="3" t="s">
        <v>57</v>
      </c>
      <c r="P4034" s="4">
        <f>IF(O4034="吨",N4034*1000,IF(O4034="万立方米",N4034*10000,""))</f>
        <v>214493600.0</v>
      </c>
      <c r="Q4034" s="2" t="s">
        <v>58</v>
      </c>
      <c r="R4034" s="2" t="s">
        <v>59</v>
      </c>
      <c r="S4034" s="2" t="s">
        <v>79</v>
      </c>
      <c r="T4034" s="2" t="s">
        <v>75</v>
      </c>
      <c r="U4034" s="4">
        <f>6.0</f>
        <v>6.0</v>
      </c>
      <c r="V4034" s="2" t="s">
        <v>62</v>
      </c>
      <c r="W4034" s="2" t="s">
        <v>80</v>
      </c>
      <c r="X4034" s="2" t="s">
        <v>64</v>
      </c>
      <c r="Y4034" s="2" t="s">
        <v>65</v>
      </c>
      <c r="Z4034" s="2">
        <v>0</v>
      </c>
      <c r="AA4034" s="2"/>
      <c r="AB4034" s="2"/>
      <c r="AC4034" s="4">
        <f>P4034*U4034/1000000</f>
        <v>1286.9616</v>
      </c>
      <c r="AD4034" s="4">
        <f>AC4034*(1-Z4034/100)</f>
        <v>1286.9616</v>
      </c>
      <c r="AE4034" s="2" t="s">
        <v>66</v>
      </c>
      <c r="AF4034" s="2" t="s">
        <v>67</v>
      </c>
      <c r="AG4034" s="2"/>
      <c r="AH4034" s="2" t="s">
        <v>69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4824</v>
      </c>
      <c r="B4035" s="2" t="s">
        <v>4821</v>
      </c>
      <c r="C4035" s="2" t="s">
        <v>47</v>
      </c>
      <c r="D4035" s="2" t="s">
        <v>2867</v>
      </c>
      <c r="E4035" s="2" t="s">
        <v>412</v>
      </c>
      <c r="F4035" s="2" t="s">
        <v>228</v>
      </c>
      <c r="G4035" s="2" t="s">
        <v>117</v>
      </c>
      <c r="H4035" s="2" t="s">
        <v>52</v>
      </c>
      <c r="I4035" s="2" t="s">
        <v>53</v>
      </c>
      <c r="J4035" s="2" t="s">
        <v>230</v>
      </c>
      <c r="K4035" s="2" t="s">
        <v>55</v>
      </c>
      <c r="L4035" s="2" t="s">
        <v>51</v>
      </c>
      <c r="M4035" s="2" t="s">
        <v>82</v>
      </c>
      <c r="N4035" s="3">
        <v>214493.6</v>
      </c>
      <c r="O4035" s="3" t="s">
        <v>57</v>
      </c>
      <c r="P4035" s="4">
        <f>IF(O4035="吨",N4035*1000,IF(O4035="万立方米",N4035*10000,""))</f>
        <v>214493600.0</v>
      </c>
      <c r="Q4035" s="2" t="s">
        <v>58</v>
      </c>
      <c r="R4035" s="2" t="s">
        <v>59</v>
      </c>
      <c r="S4035" s="2" t="s">
        <v>83</v>
      </c>
      <c r="T4035" s="2" t="s">
        <v>61</v>
      </c>
      <c r="U4035" s="4">
        <f>0.35</f>
        <v>0.35</v>
      </c>
      <c r="V4035" s="2" t="s">
        <v>62</v>
      </c>
      <c r="W4035" s="2" t="s">
        <v>84</v>
      </c>
      <c r="X4035" s="2" t="s">
        <v>64</v>
      </c>
      <c r="Y4035" s="2" t="s">
        <v>65</v>
      </c>
      <c r="Z4035" s="2">
        <v>0</v>
      </c>
      <c r="AA4035" s="2"/>
      <c r="AB4035" s="2"/>
      <c r="AC4035" s="4">
        <f>P4035*U4035/1000000</f>
        <v>75.07276</v>
      </c>
      <c r="AD4035" s="4">
        <f>AC4035*(1-Z4035/100)</f>
        <v>75.07276</v>
      </c>
      <c r="AE4035" s="2" t="s">
        <v>66</v>
      </c>
      <c r="AF4035" s="2" t="s">
        <v>67</v>
      </c>
      <c r="AG4035" s="2"/>
      <c r="AH4035" s="2" t="s">
        <v>69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4825</v>
      </c>
      <c r="B4036" s="2" t="s">
        <v>4821</v>
      </c>
      <c r="C4036" s="2" t="s">
        <v>47</v>
      </c>
      <c r="D4036" s="2" t="s">
        <v>2867</v>
      </c>
      <c r="E4036" s="2" t="s">
        <v>412</v>
      </c>
      <c r="F4036" s="2" t="s">
        <v>228</v>
      </c>
      <c r="G4036" s="2" t="s">
        <v>117</v>
      </c>
      <c r="H4036" s="2" t="s">
        <v>52</v>
      </c>
      <c r="I4036" s="2" t="s">
        <v>53</v>
      </c>
      <c r="J4036" s="2" t="s">
        <v>230</v>
      </c>
      <c r="K4036" s="2" t="s">
        <v>55</v>
      </c>
      <c r="L4036" s="2" t="s">
        <v>51</v>
      </c>
      <c r="M4036" s="2" t="s">
        <v>86</v>
      </c>
      <c r="N4036" s="3">
        <v>214493.6</v>
      </c>
      <c r="O4036" s="3" t="s">
        <v>57</v>
      </c>
      <c r="P4036" s="4">
        <f>IF(O4036="吨",N4036*1000,IF(O4036="万立方米",N4036*10000,""))</f>
        <v>214493600.0</v>
      </c>
      <c r="Q4036" s="2" t="s">
        <v>58</v>
      </c>
      <c r="R4036" s="2" t="s">
        <v>59</v>
      </c>
      <c r="S4036" s="2" t="s">
        <v>87</v>
      </c>
      <c r="T4036" s="2" t="s">
        <v>88</v>
      </c>
      <c r="U4036" s="4">
        <f>0.75</f>
        <v>0.75</v>
      </c>
      <c r="V4036" s="2" t="s">
        <v>62</v>
      </c>
      <c r="W4036" s="2" t="s">
        <v>89</v>
      </c>
      <c r="X4036" s="2" t="s">
        <v>64</v>
      </c>
      <c r="Y4036" s="2" t="s">
        <v>65</v>
      </c>
      <c r="Z4036" s="2">
        <v>0</v>
      </c>
      <c r="AA4036" s="2"/>
      <c r="AB4036" s="2"/>
      <c r="AC4036" s="4">
        <f>P4036*U4036/1000000</f>
        <v>160.8702</v>
      </c>
      <c r="AD4036" s="4">
        <f>AC4037*(1-AA4036/100)+(AC4036-AC4037)*(1-AB4036/100)</f>
        <v>160.8702</v>
      </c>
      <c r="AE4036" s="2" t="s">
        <v>66</v>
      </c>
      <c r="AF4036" s="2" t="s">
        <v>67</v>
      </c>
      <c r="AG4036" s="2"/>
      <c r="AH4036" s="2" t="s">
        <v>69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4826</v>
      </c>
      <c r="B4037" s="2" t="s">
        <v>4821</v>
      </c>
      <c r="C4037" s="2" t="s">
        <v>47</v>
      </c>
      <c r="D4037" s="2" t="s">
        <v>2867</v>
      </c>
      <c r="E4037" s="2" t="s">
        <v>412</v>
      </c>
      <c r="F4037" s="2" t="s">
        <v>228</v>
      </c>
      <c r="G4037" s="2" t="s">
        <v>117</v>
      </c>
      <c r="H4037" s="2" t="s">
        <v>52</v>
      </c>
      <c r="I4037" s="2" t="s">
        <v>53</v>
      </c>
      <c r="J4037" s="2" t="s">
        <v>230</v>
      </c>
      <c r="K4037" s="2" t="s">
        <v>55</v>
      </c>
      <c r="L4037" s="2" t="s">
        <v>51</v>
      </c>
      <c r="M4037" s="2" t="s">
        <v>91</v>
      </c>
      <c r="N4037" s="3">
        <v>214493.6</v>
      </c>
      <c r="O4037" s="3" t="s">
        <v>57</v>
      </c>
      <c r="P4037" s="4">
        <f>IF(O4037="吨",N4037*1000,IF(O4037="万立方米",N4037*10000,""))</f>
        <v>214493600.0</v>
      </c>
      <c r="Q4037" s="2" t="s">
        <v>58</v>
      </c>
      <c r="R4037" s="2" t="s">
        <v>59</v>
      </c>
      <c r="S4037" s="2" t="s">
        <v>92</v>
      </c>
      <c r="T4037" s="2" t="s">
        <v>88</v>
      </c>
      <c r="U4037" s="4">
        <f>0.75</f>
        <v>0.75</v>
      </c>
      <c r="V4037" s="2" t="s">
        <v>62</v>
      </c>
      <c r="W4037" s="2" t="s">
        <v>93</v>
      </c>
      <c r="X4037" s="2" t="s">
        <v>64</v>
      </c>
      <c r="Y4037" s="2" t="s">
        <v>65</v>
      </c>
      <c r="Z4037" s="2">
        <v>0</v>
      </c>
      <c r="AA4037" s="2"/>
      <c r="AB4037" s="2"/>
      <c r="AC4037" s="4">
        <f>P4037*U4037/1000000</f>
        <v>160.8702</v>
      </c>
      <c r="AD4037" s="4">
        <f>AC4037*(1-Z4037/100)</f>
        <v>160.8702</v>
      </c>
      <c r="AE4037" s="2" t="s">
        <v>66</v>
      </c>
      <c r="AF4037" s="2" t="s">
        <v>67</v>
      </c>
      <c r="AG4037" s="2"/>
      <c r="AH4037" s="2" t="s">
        <v>69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4827</v>
      </c>
      <c r="B4038" s="2" t="s">
        <v>4821</v>
      </c>
      <c r="C4038" s="2" t="s">
        <v>47</v>
      </c>
      <c r="D4038" s="2" t="s">
        <v>2867</v>
      </c>
      <c r="E4038" s="2" t="s">
        <v>412</v>
      </c>
      <c r="F4038" s="2" t="s">
        <v>228</v>
      </c>
      <c r="G4038" s="2" t="s">
        <v>117</v>
      </c>
      <c r="H4038" s="2" t="s">
        <v>52</v>
      </c>
      <c r="I4038" s="2" t="s">
        <v>53</v>
      </c>
      <c r="J4038" s="2" t="s">
        <v>230</v>
      </c>
      <c r="K4038" s="2" t="s">
        <v>55</v>
      </c>
      <c r="L4038" s="2" t="s">
        <v>51</v>
      </c>
      <c r="M4038" s="2" t="s">
        <v>95</v>
      </c>
      <c r="N4038" s="3">
        <v>214493.6</v>
      </c>
      <c r="O4038" s="3" t="s">
        <v>57</v>
      </c>
      <c r="P4038" s="4">
        <f>IF(O4038="吨",N4038*1000,IF(O4038="万立方米",N4038*10000,""))</f>
        <v>214493600.0</v>
      </c>
      <c r="Q4038" s="2" t="s">
        <v>58</v>
      </c>
      <c r="R4038" s="2" t="s">
        <v>59</v>
      </c>
      <c r="S4038" s="2" t="s">
        <v>96</v>
      </c>
      <c r="T4038" s="2" t="s">
        <v>97</v>
      </c>
      <c r="U4038" s="4">
        <f>1.7</f>
        <v>1.7</v>
      </c>
      <c r="V4038" s="2" t="s">
        <v>62</v>
      </c>
      <c r="W4038" s="2" t="s">
        <v>98</v>
      </c>
      <c r="X4038" s="2" t="s">
        <v>64</v>
      </c>
      <c r="Y4038" s="2" t="s">
        <v>65</v>
      </c>
      <c r="Z4038" s="2">
        <v>0</v>
      </c>
      <c r="AA4038" s="2"/>
      <c r="AB4038" s="2"/>
      <c r="AC4038" s="4">
        <f>P4038*U4038/1000000</f>
        <v>364.63912</v>
      </c>
      <c r="AD4038" s="4">
        <f>AC4038*(1-Z4038/100)</f>
        <v>364.63912</v>
      </c>
      <c r="AE4038" s="2" t="s">
        <v>66</v>
      </c>
      <c r="AF4038" s="2" t="s">
        <v>67</v>
      </c>
      <c r="AG4038" s="2"/>
      <c r="AH4038" s="2" t="s">
        <v>69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4828</v>
      </c>
      <c r="B4039" s="2" t="s">
        <v>4821</v>
      </c>
      <c r="C4039" s="2" t="s">
        <v>47</v>
      </c>
      <c r="D4039" s="2" t="s">
        <v>2867</v>
      </c>
      <c r="E4039" s="2" t="s">
        <v>412</v>
      </c>
      <c r="F4039" s="2" t="s">
        <v>228</v>
      </c>
      <c r="G4039" s="2" t="s">
        <v>117</v>
      </c>
      <c r="H4039" s="2" t="s">
        <v>52</v>
      </c>
      <c r="I4039" s="2" t="s">
        <v>53</v>
      </c>
      <c r="J4039" s="2" t="s">
        <v>230</v>
      </c>
      <c r="K4039" s="2" t="s">
        <v>55</v>
      </c>
      <c r="L4039" s="2" t="s">
        <v>51</v>
      </c>
      <c r="M4039" s="2" t="s">
        <v>100</v>
      </c>
      <c r="N4039" s="3">
        <v>214493.6</v>
      </c>
      <c r="O4039" s="3" t="s">
        <v>57</v>
      </c>
      <c r="P4039" s="4">
        <f>IF(O4039="吨",N4039*1000,IF(O4039="万立方米",N4039*10000,""))</f>
        <v>214493600.0</v>
      </c>
      <c r="Q4039" s="2" t="s">
        <v>58</v>
      </c>
      <c r="R4039" s="2" t="s">
        <v>59</v>
      </c>
      <c r="S4039" s="2" t="s">
        <v>101</v>
      </c>
      <c r="T4039" s="2" t="s">
        <v>75</v>
      </c>
      <c r="U4039" s="4">
        <f>0.12</f>
        <v>0.12</v>
      </c>
      <c r="V4039" s="2" t="s">
        <v>62</v>
      </c>
      <c r="W4039" s="2" t="s">
        <v>102</v>
      </c>
      <c r="X4039" s="2" t="s">
        <v>64</v>
      </c>
      <c r="Y4039" s="2" t="s">
        <v>65</v>
      </c>
      <c r="Z4039" s="2">
        <v>0</v>
      </c>
      <c r="AA4039" s="2"/>
      <c r="AB4039" s="2"/>
      <c r="AC4039" s="4">
        <f>P4039*U4039/1000000</f>
        <v>25.739232</v>
      </c>
      <c r="AD4039" s="4">
        <f>AC4039*(1-Z4039/100)</f>
        <v>25.739232</v>
      </c>
      <c r="AE4039" s="2" t="s">
        <v>66</v>
      </c>
      <c r="AF4039" s="2" t="s">
        <v>67</v>
      </c>
      <c r="AG4039" s="2"/>
      <c r="AH4039" s="2" t="s">
        <v>69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4829</v>
      </c>
      <c r="B4040" s="2" t="s">
        <v>4821</v>
      </c>
      <c r="C4040" s="2" t="s">
        <v>47</v>
      </c>
      <c r="D4040" s="2" t="s">
        <v>2867</v>
      </c>
      <c r="E4040" s="2" t="s">
        <v>412</v>
      </c>
      <c r="F4040" s="2" t="s">
        <v>228</v>
      </c>
      <c r="G4040" s="2" t="s">
        <v>117</v>
      </c>
      <c r="H4040" s="2" t="s">
        <v>52</v>
      </c>
      <c r="I4040" s="2"/>
      <c r="J4040" s="2"/>
      <c r="K4040" s="2"/>
      <c r="L4040" s="2"/>
      <c r="M4040" s="2" t="s">
        <v>104</v>
      </c>
      <c r="N4040" s="3"/>
      <c r="O4040" s="3"/>
      <c r="P4040" s="4">
        <v>0.0</v>
      </c>
      <c r="Q4040" s="2" t="s">
        <v>105</v>
      </c>
      <c r="R4040" s="2" t="s">
        <v>106</v>
      </c>
      <c r="S4040" s="2" t="s">
        <v>107</v>
      </c>
      <c r="T4040" s="2" t="s">
        <v>108</v>
      </c>
      <c r="U4040" s="4">
        <f>0.0</f>
        <v>0.0</v>
      </c>
      <c r="V4040" s="2" t="s">
        <v>109</v>
      </c>
      <c r="W4040" s="2" t="s">
        <v>110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134</v>
      </c>
      <c r="AH4040" s="2" t="s">
        <v>69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4830</v>
      </c>
      <c r="B4041" s="2" t="s">
        <v>4831</v>
      </c>
      <c r="C4041" s="2" t="s">
        <v>47</v>
      </c>
      <c r="D4041" s="2" t="s">
        <v>2745</v>
      </c>
      <c r="E4041" s="2" t="s">
        <v>400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270</v>
      </c>
      <c r="K4041" s="2" t="s">
        <v>55</v>
      </c>
      <c r="L4041" s="2" t="s">
        <v>51</v>
      </c>
      <c r="M4041" s="2" t="s">
        <v>56</v>
      </c>
      <c r="N4041" s="3">
        <v>2537047</v>
      </c>
      <c r="O4041" s="3" t="s">
        <v>57</v>
      </c>
      <c r="P4041" s="4">
        <f>IF(O4041="吨",N4041*1000,IF(O4041="万立方米",N4041*10000,""))</f>
        <v>2537047000.0</v>
      </c>
      <c r="Q4041" s="2" t="s">
        <v>58</v>
      </c>
      <c r="R4041" s="2" t="s">
        <v>59</v>
      </c>
      <c r="S4041" s="2" t="s">
        <v>60</v>
      </c>
      <c r="T4041" s="2" t="s">
        <v>61</v>
      </c>
      <c r="U4041" s="4">
        <f>0.06</f>
        <v>0.06</v>
      </c>
      <c r="V4041" s="2" t="s">
        <v>62</v>
      </c>
      <c r="W4041" s="2" t="s">
        <v>63</v>
      </c>
      <c r="X4041" s="2" t="s">
        <v>64</v>
      </c>
      <c r="Y4041" s="2" t="s">
        <v>65</v>
      </c>
      <c r="Z4041" s="2">
        <v>0</v>
      </c>
      <c r="AA4041" s="2"/>
      <c r="AB4041" s="2"/>
      <c r="AC4041" s="4">
        <f>P4041*U4041/1000000</f>
        <v>152.22282</v>
      </c>
      <c r="AD4041" s="4">
        <f>AC4041*(1-Z4041/100)</f>
        <v>152.22282</v>
      </c>
      <c r="AE4041" s="2" t="s">
        <v>66</v>
      </c>
      <c r="AF4041" s="2" t="s">
        <v>67</v>
      </c>
      <c r="AG4041" s="2"/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4832</v>
      </c>
      <c r="B4042" s="2" t="s">
        <v>4831</v>
      </c>
      <c r="C4042" s="2" t="s">
        <v>47</v>
      </c>
      <c r="D4042" s="2" t="s">
        <v>2745</v>
      </c>
      <c r="E4042" s="2" t="s">
        <v>400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270</v>
      </c>
      <c r="K4042" s="2" t="s">
        <v>55</v>
      </c>
      <c r="L4042" s="2" t="s">
        <v>51</v>
      </c>
      <c r="M4042" s="2" t="s">
        <v>73</v>
      </c>
      <c r="N4042" s="3">
        <v>2537047</v>
      </c>
      <c r="O4042" s="3" t="s">
        <v>57</v>
      </c>
      <c r="P4042" s="4">
        <f>IF(O4042="吨",N4042*1000,IF(O4042="万立方米",N4042*10000,""))</f>
        <v>2537047000.0</v>
      </c>
      <c r="Q4042" s="2" t="s">
        <v>58</v>
      </c>
      <c r="R4042" s="2" t="s">
        <v>59</v>
      </c>
      <c r="S4042" s="2" t="s">
        <v>74</v>
      </c>
      <c r="T4042" s="2" t="s">
        <v>75</v>
      </c>
      <c r="U4042" s="4">
        <f>1.5</f>
        <v>1.5</v>
      </c>
      <c r="V4042" s="2" t="s">
        <v>62</v>
      </c>
      <c r="W4042" s="2" t="s">
        <v>76</v>
      </c>
      <c r="X4042" s="2" t="s">
        <v>64</v>
      </c>
      <c r="Y4042" s="2" t="s">
        <v>65</v>
      </c>
      <c r="Z4042" s="2">
        <v>0</v>
      </c>
      <c r="AA4042" s="2"/>
      <c r="AB4042" s="2"/>
      <c r="AC4042" s="4">
        <f>P4042*U4042/1000000</f>
        <v>3805.5705</v>
      </c>
      <c r="AD4042" s="4">
        <f>AC4042*(1-Z4042/100)</f>
        <v>3805.5705</v>
      </c>
      <c r="AE4042" s="2" t="s">
        <v>66</v>
      </c>
      <c r="AF4042" s="2" t="s">
        <v>67</v>
      </c>
      <c r="AG4042" s="2"/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4833</v>
      </c>
      <c r="B4043" s="2" t="s">
        <v>4831</v>
      </c>
      <c r="C4043" s="2" t="s">
        <v>47</v>
      </c>
      <c r="D4043" s="2" t="s">
        <v>2745</v>
      </c>
      <c r="E4043" s="2" t="s">
        <v>400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270</v>
      </c>
      <c r="K4043" s="2" t="s">
        <v>55</v>
      </c>
      <c r="L4043" s="2" t="s">
        <v>51</v>
      </c>
      <c r="M4043" s="2" t="s">
        <v>78</v>
      </c>
      <c r="N4043" s="3">
        <v>2537047</v>
      </c>
      <c r="O4043" s="3" t="s">
        <v>57</v>
      </c>
      <c r="P4043" s="4">
        <f>IF(O4043="吨",N4043*1000,IF(O4043="万立方米",N4043*10000,""))</f>
        <v>2537047000.0</v>
      </c>
      <c r="Q4043" s="2" t="s">
        <v>58</v>
      </c>
      <c r="R4043" s="2" t="s">
        <v>59</v>
      </c>
      <c r="S4043" s="2" t="s">
        <v>79</v>
      </c>
      <c r="T4043" s="2" t="s">
        <v>75</v>
      </c>
      <c r="U4043" s="4">
        <f>6.0</f>
        <v>6.0</v>
      </c>
      <c r="V4043" s="2" t="s">
        <v>62</v>
      </c>
      <c r="W4043" s="2" t="s">
        <v>80</v>
      </c>
      <c r="X4043" s="2" t="s">
        <v>64</v>
      </c>
      <c r="Y4043" s="2" t="s">
        <v>65</v>
      </c>
      <c r="Z4043" s="2">
        <v>0</v>
      </c>
      <c r="AA4043" s="2"/>
      <c r="AB4043" s="2"/>
      <c r="AC4043" s="4">
        <f>P4043*U4043/1000000</f>
        <v>15222.282</v>
      </c>
      <c r="AD4043" s="4">
        <f>AC4043*(1-Z4043/100)</f>
        <v>15222.282</v>
      </c>
      <c r="AE4043" s="2" t="s">
        <v>66</v>
      </c>
      <c r="AF4043" s="2" t="s">
        <v>67</v>
      </c>
      <c r="AG4043" s="2"/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4834</v>
      </c>
      <c r="B4044" s="2" t="s">
        <v>4831</v>
      </c>
      <c r="C4044" s="2" t="s">
        <v>47</v>
      </c>
      <c r="D4044" s="2" t="s">
        <v>2745</v>
      </c>
      <c r="E4044" s="2" t="s">
        <v>400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270</v>
      </c>
      <c r="K4044" s="2" t="s">
        <v>55</v>
      </c>
      <c r="L4044" s="2" t="s">
        <v>51</v>
      </c>
      <c r="M4044" s="2" t="s">
        <v>82</v>
      </c>
      <c r="N4044" s="3">
        <v>2537047</v>
      </c>
      <c r="O4044" s="3" t="s">
        <v>57</v>
      </c>
      <c r="P4044" s="4">
        <f>IF(O4044="吨",N4044*1000,IF(O4044="万立方米",N4044*10000,""))</f>
        <v>2537047000.0</v>
      </c>
      <c r="Q4044" s="2" t="s">
        <v>58</v>
      </c>
      <c r="R4044" s="2" t="s">
        <v>59</v>
      </c>
      <c r="S4044" s="2" t="s">
        <v>83</v>
      </c>
      <c r="T4044" s="2" t="s">
        <v>61</v>
      </c>
      <c r="U4044" s="4">
        <f>0.35</f>
        <v>0.35</v>
      </c>
      <c r="V4044" s="2" t="s">
        <v>62</v>
      </c>
      <c r="W4044" s="2" t="s">
        <v>84</v>
      </c>
      <c r="X4044" s="2" t="s">
        <v>64</v>
      </c>
      <c r="Y4044" s="2" t="s">
        <v>65</v>
      </c>
      <c r="Z4044" s="2">
        <v>0</v>
      </c>
      <c r="AA4044" s="2"/>
      <c r="AB4044" s="2"/>
      <c r="AC4044" s="4">
        <f>P4044*U4044/1000000</f>
        <v>887.96645</v>
      </c>
      <c r="AD4044" s="4">
        <f>AC4044*(1-Z4044/100)</f>
        <v>887.96645</v>
      </c>
      <c r="AE4044" s="2" t="s">
        <v>66</v>
      </c>
      <c r="AF4044" s="2" t="s">
        <v>67</v>
      </c>
      <c r="AG4044" s="2"/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4835</v>
      </c>
      <c r="B4045" s="2" t="s">
        <v>4831</v>
      </c>
      <c r="C4045" s="2" t="s">
        <v>47</v>
      </c>
      <c r="D4045" s="2" t="s">
        <v>2745</v>
      </c>
      <c r="E4045" s="2" t="s">
        <v>400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270</v>
      </c>
      <c r="K4045" s="2" t="s">
        <v>55</v>
      </c>
      <c r="L4045" s="2" t="s">
        <v>51</v>
      </c>
      <c r="M4045" s="2" t="s">
        <v>86</v>
      </c>
      <c r="N4045" s="3">
        <v>2537047</v>
      </c>
      <c r="O4045" s="3" t="s">
        <v>57</v>
      </c>
      <c r="P4045" s="4">
        <f>IF(O4045="吨",N4045*1000,IF(O4045="万立方米",N4045*10000,""))</f>
        <v>2537047000.0</v>
      </c>
      <c r="Q4045" s="2" t="s">
        <v>58</v>
      </c>
      <c r="R4045" s="2" t="s">
        <v>59</v>
      </c>
      <c r="S4045" s="2" t="s">
        <v>87</v>
      </c>
      <c r="T4045" s="2" t="s">
        <v>88</v>
      </c>
      <c r="U4045" s="4">
        <f>0.75</f>
        <v>0.75</v>
      </c>
      <c r="V4045" s="2" t="s">
        <v>62</v>
      </c>
      <c r="W4045" s="2" t="s">
        <v>89</v>
      </c>
      <c r="X4045" s="2" t="s">
        <v>64</v>
      </c>
      <c r="Y4045" s="2" t="s">
        <v>65</v>
      </c>
      <c r="Z4045" s="2">
        <v>0</v>
      </c>
      <c r="AA4045" s="2"/>
      <c r="AB4045" s="2"/>
      <c r="AC4045" s="4">
        <f>P4045*U4045/1000000</f>
        <v>1902.78525</v>
      </c>
      <c r="AD4045" s="4">
        <f>AC4046*(1-AA4045/100)+(AC4045-AC4046)*(1-AB4045/100)</f>
        <v>1902.78525</v>
      </c>
      <c r="AE4045" s="2" t="s">
        <v>66</v>
      </c>
      <c r="AF4045" s="2" t="s">
        <v>67</v>
      </c>
      <c r="AG4045" s="2"/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4836</v>
      </c>
      <c r="B4046" s="2" t="s">
        <v>4831</v>
      </c>
      <c r="C4046" s="2" t="s">
        <v>47</v>
      </c>
      <c r="D4046" s="2" t="s">
        <v>2745</v>
      </c>
      <c r="E4046" s="2" t="s">
        <v>400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270</v>
      </c>
      <c r="K4046" s="2" t="s">
        <v>55</v>
      </c>
      <c r="L4046" s="2" t="s">
        <v>51</v>
      </c>
      <c r="M4046" s="2" t="s">
        <v>91</v>
      </c>
      <c r="N4046" s="3">
        <v>2537047</v>
      </c>
      <c r="O4046" s="3" t="s">
        <v>57</v>
      </c>
      <c r="P4046" s="4">
        <f>IF(O4046="吨",N4046*1000,IF(O4046="万立方米",N4046*10000,""))</f>
        <v>2537047000.0</v>
      </c>
      <c r="Q4046" s="2" t="s">
        <v>58</v>
      </c>
      <c r="R4046" s="2" t="s">
        <v>59</v>
      </c>
      <c r="S4046" s="2" t="s">
        <v>92</v>
      </c>
      <c r="T4046" s="2" t="s">
        <v>88</v>
      </c>
      <c r="U4046" s="4">
        <f>0.75</f>
        <v>0.75</v>
      </c>
      <c r="V4046" s="2" t="s">
        <v>62</v>
      </c>
      <c r="W4046" s="2" t="s">
        <v>93</v>
      </c>
      <c r="X4046" s="2" t="s">
        <v>64</v>
      </c>
      <c r="Y4046" s="2" t="s">
        <v>65</v>
      </c>
      <c r="Z4046" s="2">
        <v>0</v>
      </c>
      <c r="AA4046" s="2"/>
      <c r="AB4046" s="2"/>
      <c r="AC4046" s="4">
        <f>P4046*U4046/1000000</f>
        <v>1902.78525</v>
      </c>
      <c r="AD4046" s="4">
        <f>AC4046*(1-Z4046/100)</f>
        <v>1902.78525</v>
      </c>
      <c r="AE4046" s="2" t="s">
        <v>66</v>
      </c>
      <c r="AF4046" s="2" t="s">
        <v>67</v>
      </c>
      <c r="AG4046" s="2"/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4837</v>
      </c>
      <c r="B4047" s="2" t="s">
        <v>4831</v>
      </c>
      <c r="C4047" s="2" t="s">
        <v>47</v>
      </c>
      <c r="D4047" s="2" t="s">
        <v>2745</v>
      </c>
      <c r="E4047" s="2" t="s">
        <v>400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270</v>
      </c>
      <c r="K4047" s="2" t="s">
        <v>55</v>
      </c>
      <c r="L4047" s="2" t="s">
        <v>51</v>
      </c>
      <c r="M4047" s="2" t="s">
        <v>95</v>
      </c>
      <c r="N4047" s="3">
        <v>2537047</v>
      </c>
      <c r="O4047" s="3" t="s">
        <v>57</v>
      </c>
      <c r="P4047" s="4">
        <f>IF(O4047="吨",N4047*1000,IF(O4047="万立方米",N4047*10000,""))</f>
        <v>2537047000.0</v>
      </c>
      <c r="Q4047" s="2" t="s">
        <v>58</v>
      </c>
      <c r="R4047" s="2" t="s">
        <v>59</v>
      </c>
      <c r="S4047" s="2" t="s">
        <v>96</v>
      </c>
      <c r="T4047" s="2" t="s">
        <v>97</v>
      </c>
      <c r="U4047" s="4">
        <f>1.7</f>
        <v>1.7</v>
      </c>
      <c r="V4047" s="2" t="s">
        <v>62</v>
      </c>
      <c r="W4047" s="2" t="s">
        <v>98</v>
      </c>
      <c r="X4047" s="2" t="s">
        <v>64</v>
      </c>
      <c r="Y4047" s="2" t="s">
        <v>65</v>
      </c>
      <c r="Z4047" s="2">
        <v>0</v>
      </c>
      <c r="AA4047" s="2"/>
      <c r="AB4047" s="2"/>
      <c r="AC4047" s="4">
        <f>P4047*U4047/1000000</f>
        <v>4312.9799</v>
      </c>
      <c r="AD4047" s="4">
        <f>AC4047*(1-Z4047/100)</f>
        <v>4312.9799</v>
      </c>
      <c r="AE4047" s="2" t="s">
        <v>66</v>
      </c>
      <c r="AF4047" s="2" t="s">
        <v>67</v>
      </c>
      <c r="AG4047" s="2"/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4838</v>
      </c>
      <c r="B4048" s="2" t="s">
        <v>4831</v>
      </c>
      <c r="C4048" s="2" t="s">
        <v>47</v>
      </c>
      <c r="D4048" s="2" t="s">
        <v>2745</v>
      </c>
      <c r="E4048" s="2" t="s">
        <v>400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270</v>
      </c>
      <c r="K4048" s="2" t="s">
        <v>55</v>
      </c>
      <c r="L4048" s="2" t="s">
        <v>51</v>
      </c>
      <c r="M4048" s="2" t="s">
        <v>100</v>
      </c>
      <c r="N4048" s="3">
        <v>2537047</v>
      </c>
      <c r="O4048" s="3" t="s">
        <v>57</v>
      </c>
      <c r="P4048" s="4">
        <f>IF(O4048="吨",N4048*1000,IF(O4048="万立方米",N4048*10000,""))</f>
        <v>2537047000.0</v>
      </c>
      <c r="Q4048" s="2" t="s">
        <v>58</v>
      </c>
      <c r="R4048" s="2" t="s">
        <v>59</v>
      </c>
      <c r="S4048" s="2" t="s">
        <v>101</v>
      </c>
      <c r="T4048" s="2" t="s">
        <v>75</v>
      </c>
      <c r="U4048" s="4">
        <f>0.12</f>
        <v>0.12</v>
      </c>
      <c r="V4048" s="2" t="s">
        <v>62</v>
      </c>
      <c r="W4048" s="2" t="s">
        <v>102</v>
      </c>
      <c r="X4048" s="2" t="s">
        <v>64</v>
      </c>
      <c r="Y4048" s="2" t="s">
        <v>65</v>
      </c>
      <c r="Z4048" s="2">
        <v>0</v>
      </c>
      <c r="AA4048" s="2"/>
      <c r="AB4048" s="2"/>
      <c r="AC4048" s="4">
        <f>P4048*U4048/1000000</f>
        <v>304.44564</v>
      </c>
      <c r="AD4048" s="4">
        <f>AC4048*(1-Z4048/100)</f>
        <v>304.44564</v>
      </c>
      <c r="AE4048" s="2" t="s">
        <v>66</v>
      </c>
      <c r="AF4048" s="2" t="s">
        <v>67</v>
      </c>
      <c r="AG4048" s="2"/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4839</v>
      </c>
      <c r="B4049" s="2" t="s">
        <v>4831</v>
      </c>
      <c r="C4049" s="2" t="s">
        <v>47</v>
      </c>
      <c r="D4049" s="2" t="s">
        <v>2745</v>
      </c>
      <c r="E4049" s="2" t="s">
        <v>400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104</v>
      </c>
      <c r="N4049" s="3"/>
      <c r="O4049" s="3"/>
      <c r="P4049" s="4">
        <v>0.0</v>
      </c>
      <c r="Q4049" s="2" t="s">
        <v>105</v>
      </c>
      <c r="R4049" s="2" t="s">
        <v>106</v>
      </c>
      <c r="S4049" s="2" t="s">
        <v>107</v>
      </c>
      <c r="T4049" s="2" t="s">
        <v>108</v>
      </c>
      <c r="U4049" s="4">
        <f>0.0</f>
        <v>0.0</v>
      </c>
      <c r="V4049" s="2" t="s">
        <v>109</v>
      </c>
      <c r="W4049" s="2" t="s">
        <v>110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134</v>
      </c>
      <c r="AH4049" s="2" t="s">
        <v>69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4840</v>
      </c>
      <c r="B4050" s="2" t="s">
        <v>4841</v>
      </c>
      <c r="C4050" s="2" t="s">
        <v>47</v>
      </c>
      <c r="D4050" s="2" t="s">
        <v>3647</v>
      </c>
      <c r="E4050" s="2" t="s">
        <v>377</v>
      </c>
      <c r="F4050" s="2" t="s">
        <v>50</v>
      </c>
      <c r="G4050" s="2" t="s">
        <v>179</v>
      </c>
      <c r="H4050" s="2" t="s">
        <v>138</v>
      </c>
      <c r="I4050" s="2" t="s">
        <v>53</v>
      </c>
      <c r="J4050" s="2" t="s">
        <v>180</v>
      </c>
      <c r="K4050" s="2" t="s">
        <v>180</v>
      </c>
      <c r="L4050" s="2" t="s">
        <v>181</v>
      </c>
      <c r="M4050" s="2" t="s">
        <v>56</v>
      </c>
      <c r="N4050" s="3">
        <v>4350.461</v>
      </c>
      <c r="O4050" s="3" t="s">
        <v>182</v>
      </c>
      <c r="P4050" s="4">
        <f>IF(O4050="吨",N4050*1000,IF(O4050="万立方米",N4050*10000,""))</f>
        <v>43504610.0</v>
      </c>
      <c r="Q4050" s="2" t="s">
        <v>183</v>
      </c>
      <c r="R4050" s="2" t="s">
        <v>184</v>
      </c>
      <c r="S4050" s="2" t="s">
        <v>185</v>
      </c>
      <c r="T4050" s="2" t="s">
        <v>75</v>
      </c>
      <c r="U4050" s="4">
        <f>0.001</f>
        <v>0.001</v>
      </c>
      <c r="V4050" s="2" t="s">
        <v>186</v>
      </c>
      <c r="W4050" s="2" t="s">
        <v>187</v>
      </c>
      <c r="X4050" s="2" t="s">
        <v>64</v>
      </c>
      <c r="Y4050" s="2" t="s">
        <v>65</v>
      </c>
      <c r="Z4050" s="2">
        <v>0</v>
      </c>
      <c r="AA4050" s="2"/>
      <c r="AB4050" s="2"/>
      <c r="AC4050" s="4">
        <f>P4050*U4050/1000000</f>
        <v>0.04350461</v>
      </c>
      <c r="AD4050" s="4">
        <f>AC4050*(1-Z4050/100)</f>
        <v>0.04350461</v>
      </c>
      <c r="AE4050" s="2" t="s">
        <v>66</v>
      </c>
      <c r="AF4050" s="2" t="s">
        <v>67</v>
      </c>
      <c r="AG4050" s="2"/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4842</v>
      </c>
      <c r="B4051" s="2" t="s">
        <v>4841</v>
      </c>
      <c r="C4051" s="2" t="s">
        <v>47</v>
      </c>
      <c r="D4051" s="2" t="s">
        <v>3647</v>
      </c>
      <c r="E4051" s="2" t="s">
        <v>377</v>
      </c>
      <c r="F4051" s="2" t="s">
        <v>50</v>
      </c>
      <c r="G4051" s="2" t="s">
        <v>179</v>
      </c>
      <c r="H4051" s="2" t="s">
        <v>138</v>
      </c>
      <c r="I4051" s="2" t="s">
        <v>53</v>
      </c>
      <c r="J4051" s="2" t="s">
        <v>180</v>
      </c>
      <c r="K4051" s="2" t="s">
        <v>180</v>
      </c>
      <c r="L4051" s="2" t="s">
        <v>181</v>
      </c>
      <c r="M4051" s="2" t="s">
        <v>73</v>
      </c>
      <c r="N4051" s="3">
        <v>4350.461</v>
      </c>
      <c r="O4051" s="3" t="s">
        <v>182</v>
      </c>
      <c r="P4051" s="4">
        <f>IF(O4051="吨",N4051*1000,IF(O4051="万立方米",N4051*10000,""))</f>
        <v>43504610.0</v>
      </c>
      <c r="Q4051" s="2" t="s">
        <v>183</v>
      </c>
      <c r="R4051" s="2" t="s">
        <v>184</v>
      </c>
      <c r="S4051" s="2" t="s">
        <v>189</v>
      </c>
      <c r="T4051" s="2" t="s">
        <v>75</v>
      </c>
      <c r="U4051" s="4">
        <f>0.35</f>
        <v>0.35</v>
      </c>
      <c r="V4051" s="2" t="s">
        <v>186</v>
      </c>
      <c r="W4051" s="2" t="s">
        <v>190</v>
      </c>
      <c r="X4051" s="2" t="s">
        <v>64</v>
      </c>
      <c r="Y4051" s="2" t="s">
        <v>65</v>
      </c>
      <c r="Z4051" s="2">
        <v>0</v>
      </c>
      <c r="AA4051" s="2"/>
      <c r="AB4051" s="2"/>
      <c r="AC4051" s="4">
        <f>P4051*U4051/1000000</f>
        <v>15.226613499999997</v>
      </c>
      <c r="AD4051" s="4">
        <f>AC4051*(1-Z4051/100)</f>
        <v>15.226613499999997</v>
      </c>
      <c r="AE4051" s="2" t="s">
        <v>66</v>
      </c>
      <c r="AF4051" s="2" t="s">
        <v>67</v>
      </c>
      <c r="AG4051" s="2"/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4843</v>
      </c>
      <c r="B4052" s="2" t="s">
        <v>4841</v>
      </c>
      <c r="C4052" s="2" t="s">
        <v>47</v>
      </c>
      <c r="D4052" s="2" t="s">
        <v>3647</v>
      </c>
      <c r="E4052" s="2" t="s">
        <v>377</v>
      </c>
      <c r="F4052" s="2" t="s">
        <v>50</v>
      </c>
      <c r="G4052" s="2" t="s">
        <v>179</v>
      </c>
      <c r="H4052" s="2" t="s">
        <v>138</v>
      </c>
      <c r="I4052" s="2" t="s">
        <v>53</v>
      </c>
      <c r="J4052" s="2" t="s">
        <v>180</v>
      </c>
      <c r="K4052" s="2" t="s">
        <v>180</v>
      </c>
      <c r="L4052" s="2" t="s">
        <v>181</v>
      </c>
      <c r="M4052" s="2" t="s">
        <v>78</v>
      </c>
      <c r="N4052" s="3">
        <v>4350.461</v>
      </c>
      <c r="O4052" s="3" t="s">
        <v>182</v>
      </c>
      <c r="P4052" s="4">
        <f>IF(O4052="吨",N4052*1000,IF(O4052="万立方米",N4052*10000,""))</f>
        <v>43504610.0</v>
      </c>
      <c r="Q4052" s="2" t="s">
        <v>183</v>
      </c>
      <c r="R4052" s="2" t="s">
        <v>184</v>
      </c>
      <c r="S4052" s="2" t="s">
        <v>192</v>
      </c>
      <c r="T4052" s="2" t="s">
        <v>75</v>
      </c>
      <c r="U4052" s="4">
        <f>1.2</f>
        <v>1.2</v>
      </c>
      <c r="V4052" s="2" t="s">
        <v>186</v>
      </c>
      <c r="W4052" s="2" t="s">
        <v>193</v>
      </c>
      <c r="X4052" s="2" t="s">
        <v>64</v>
      </c>
      <c r="Y4052" s="2" t="s">
        <v>65</v>
      </c>
      <c r="Z4052" s="2">
        <v>0</v>
      </c>
      <c r="AA4052" s="2"/>
      <c r="AB4052" s="2"/>
      <c r="AC4052" s="4">
        <f>P4052*U4052/1000000</f>
        <v>52.205532</v>
      </c>
      <c r="AD4052" s="4">
        <f>AC4052*(1-Z4052/100)</f>
        <v>52.205532</v>
      </c>
      <c r="AE4052" s="2" t="s">
        <v>66</v>
      </c>
      <c r="AF4052" s="2" t="s">
        <v>67</v>
      </c>
      <c r="AG4052" s="2"/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4844</v>
      </c>
      <c r="B4053" s="2" t="s">
        <v>4841</v>
      </c>
      <c r="C4053" s="2" t="s">
        <v>47</v>
      </c>
      <c r="D4053" s="2" t="s">
        <v>3647</v>
      </c>
      <c r="E4053" s="2" t="s">
        <v>377</v>
      </c>
      <c r="F4053" s="2" t="s">
        <v>50</v>
      </c>
      <c r="G4053" s="2" t="s">
        <v>179</v>
      </c>
      <c r="H4053" s="2" t="s">
        <v>138</v>
      </c>
      <c r="I4053" s="2" t="s">
        <v>53</v>
      </c>
      <c r="J4053" s="2" t="s">
        <v>180</v>
      </c>
      <c r="K4053" s="2" t="s">
        <v>180</v>
      </c>
      <c r="L4053" s="2" t="s">
        <v>181</v>
      </c>
      <c r="M4053" s="2" t="s">
        <v>82</v>
      </c>
      <c r="N4053" s="3">
        <v>4350.461</v>
      </c>
      <c r="O4053" s="3" t="s">
        <v>182</v>
      </c>
      <c r="P4053" s="4">
        <f>IF(O4053="吨",N4053*1000,IF(O4053="万立方米",N4053*10000,""))</f>
        <v>43504610.0</v>
      </c>
      <c r="Q4053" s="2" t="s">
        <v>183</v>
      </c>
      <c r="R4053" s="2" t="s">
        <v>184</v>
      </c>
      <c r="S4053" s="2" t="s">
        <v>195</v>
      </c>
      <c r="T4053" s="2" t="s">
        <v>75</v>
      </c>
      <c r="U4053" s="4">
        <f>0.002</f>
        <v>0.002</v>
      </c>
      <c r="V4053" s="2" t="s">
        <v>186</v>
      </c>
      <c r="W4053" s="2" t="s">
        <v>196</v>
      </c>
      <c r="X4053" s="2" t="s">
        <v>64</v>
      </c>
      <c r="Y4053" s="2" t="s">
        <v>65</v>
      </c>
      <c r="Z4053" s="2">
        <v>0</v>
      </c>
      <c r="AA4053" s="2"/>
      <c r="AB4053" s="2"/>
      <c r="AC4053" s="4">
        <f>P4053*U4053/1000000</f>
        <v>0.08700922</v>
      </c>
      <c r="AD4053" s="4">
        <f>AC4053*(1-Z4053/100)</f>
        <v>0.08700922</v>
      </c>
      <c r="AE4053" s="2" t="s">
        <v>66</v>
      </c>
      <c r="AF4053" s="2" t="s">
        <v>67</v>
      </c>
      <c r="AG4053" s="2"/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4845</v>
      </c>
      <c r="B4054" s="2" t="s">
        <v>4841</v>
      </c>
      <c r="C4054" s="2" t="s">
        <v>47</v>
      </c>
      <c r="D4054" s="2" t="s">
        <v>3647</v>
      </c>
      <c r="E4054" s="2" t="s">
        <v>377</v>
      </c>
      <c r="F4054" s="2" t="s">
        <v>50</v>
      </c>
      <c r="G4054" s="2" t="s">
        <v>179</v>
      </c>
      <c r="H4054" s="2" t="s">
        <v>138</v>
      </c>
      <c r="I4054" s="2" t="s">
        <v>53</v>
      </c>
      <c r="J4054" s="2" t="s">
        <v>180</v>
      </c>
      <c r="K4054" s="2" t="s">
        <v>180</v>
      </c>
      <c r="L4054" s="2" t="s">
        <v>181</v>
      </c>
      <c r="M4054" s="2" t="s">
        <v>86</v>
      </c>
      <c r="N4054" s="3">
        <v>4350.461</v>
      </c>
      <c r="O4054" s="3" t="s">
        <v>182</v>
      </c>
      <c r="P4054" s="4">
        <f>IF(O4054="吨",N4054*1000,IF(O4054="万立方米",N4054*10000,""))</f>
        <v>43504610.0</v>
      </c>
      <c r="Q4054" s="2" t="s">
        <v>183</v>
      </c>
      <c r="R4054" s="2" t="s">
        <v>184</v>
      </c>
      <c r="S4054" s="2" t="s">
        <v>198</v>
      </c>
      <c r="T4054" s="2" t="s">
        <v>75</v>
      </c>
      <c r="U4054" s="4">
        <f>0.01</f>
        <v>0.01</v>
      </c>
      <c r="V4054" s="2" t="s">
        <v>186</v>
      </c>
      <c r="W4054" s="2" t="s">
        <v>199</v>
      </c>
      <c r="X4054" s="2" t="s">
        <v>64</v>
      </c>
      <c r="Y4054" s="2" t="s">
        <v>65</v>
      </c>
      <c r="Z4054" s="2">
        <v>0</v>
      </c>
      <c r="AA4054" s="2"/>
      <c r="AB4054" s="2"/>
      <c r="AC4054" s="4">
        <f>P4054*U4054/1000000</f>
        <v>0.43504610000000005</v>
      </c>
      <c r="AD4054" s="4">
        <f>AC4055*(1-AA4054/100)+(AC4054-AC4055)*(1-AB4054/100)</f>
        <v>0.43504610000000005</v>
      </c>
      <c r="AE4054" s="2" t="s">
        <v>66</v>
      </c>
      <c r="AF4054" s="2" t="s">
        <v>67</v>
      </c>
      <c r="AG4054" s="2"/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4846</v>
      </c>
      <c r="B4055" s="2" t="s">
        <v>4841</v>
      </c>
      <c r="C4055" s="2" t="s">
        <v>47</v>
      </c>
      <c r="D4055" s="2" t="s">
        <v>3647</v>
      </c>
      <c r="E4055" s="2" t="s">
        <v>377</v>
      </c>
      <c r="F4055" s="2" t="s">
        <v>50</v>
      </c>
      <c r="G4055" s="2" t="s">
        <v>179</v>
      </c>
      <c r="H4055" s="2" t="s">
        <v>138</v>
      </c>
      <c r="I4055" s="2" t="s">
        <v>53</v>
      </c>
      <c r="J4055" s="2" t="s">
        <v>180</v>
      </c>
      <c r="K4055" s="2" t="s">
        <v>180</v>
      </c>
      <c r="L4055" s="2" t="s">
        <v>181</v>
      </c>
      <c r="M4055" s="2" t="s">
        <v>91</v>
      </c>
      <c r="N4055" s="3">
        <v>4350.461</v>
      </c>
      <c r="O4055" s="3" t="s">
        <v>182</v>
      </c>
      <c r="P4055" s="4">
        <f>IF(O4055="吨",N4055*1000,IF(O4055="万立方米",N4055*10000,""))</f>
        <v>43504610.0</v>
      </c>
      <c r="Q4055" s="2" t="s">
        <v>183</v>
      </c>
      <c r="R4055" s="2" t="s">
        <v>184</v>
      </c>
      <c r="S4055" s="2" t="s">
        <v>201</v>
      </c>
      <c r="T4055" s="2" t="s">
        <v>75</v>
      </c>
      <c r="U4055" s="4">
        <f>0.005</f>
        <v>0.005</v>
      </c>
      <c r="V4055" s="2" t="s">
        <v>186</v>
      </c>
      <c r="W4055" s="2" t="s">
        <v>202</v>
      </c>
      <c r="X4055" s="2" t="s">
        <v>64</v>
      </c>
      <c r="Y4055" s="2" t="s">
        <v>65</v>
      </c>
      <c r="Z4055" s="2">
        <v>0</v>
      </c>
      <c r="AA4055" s="2"/>
      <c r="AB4055" s="2"/>
      <c r="AC4055" s="4">
        <f>P4055*U4055/1000000</f>
        <v>0.21752305000000002</v>
      </c>
      <c r="AD4055" s="4">
        <f>AC4055*(1-Z4055/100)</f>
        <v>0.21752305000000002</v>
      </c>
      <c r="AE4055" s="2" t="s">
        <v>66</v>
      </c>
      <c r="AF4055" s="2" t="s">
        <v>67</v>
      </c>
      <c r="AG4055" s="2"/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4847</v>
      </c>
      <c r="B4056" s="2" t="s">
        <v>4841</v>
      </c>
      <c r="C4056" s="2" t="s">
        <v>47</v>
      </c>
      <c r="D4056" s="2" t="s">
        <v>3647</v>
      </c>
      <c r="E4056" s="2" t="s">
        <v>377</v>
      </c>
      <c r="F4056" s="2" t="s">
        <v>50</v>
      </c>
      <c r="G4056" s="2" t="s">
        <v>179</v>
      </c>
      <c r="H4056" s="2" t="s">
        <v>138</v>
      </c>
      <c r="I4056" s="2" t="s">
        <v>53</v>
      </c>
      <c r="J4056" s="2" t="s">
        <v>180</v>
      </c>
      <c r="K4056" s="2" t="s">
        <v>180</v>
      </c>
      <c r="L4056" s="2" t="s">
        <v>181</v>
      </c>
      <c r="M4056" s="2" t="s">
        <v>95</v>
      </c>
      <c r="N4056" s="3">
        <v>4350.461</v>
      </c>
      <c r="O4056" s="3" t="s">
        <v>182</v>
      </c>
      <c r="P4056" s="4">
        <f>IF(O4056="吨",N4056*1000,IF(O4056="万立方米",N4056*10000,""))</f>
        <v>43504610.0</v>
      </c>
      <c r="Q4056" s="2" t="s">
        <v>183</v>
      </c>
      <c r="R4056" s="2" t="s">
        <v>184</v>
      </c>
      <c r="S4056" s="2" t="s">
        <v>204</v>
      </c>
      <c r="T4056" s="2" t="s">
        <v>75</v>
      </c>
      <c r="U4056" s="4">
        <f>0.005</f>
        <v>0.005</v>
      </c>
      <c r="V4056" s="2" t="s">
        <v>186</v>
      </c>
      <c r="W4056" s="2" t="s">
        <v>205</v>
      </c>
      <c r="X4056" s="2" t="s">
        <v>64</v>
      </c>
      <c r="Y4056" s="2" t="s">
        <v>65</v>
      </c>
      <c r="Z4056" s="2">
        <v>0</v>
      </c>
      <c r="AA4056" s="2"/>
      <c r="AB4056" s="2"/>
      <c r="AC4056" s="4">
        <f>P4056*U4056/1000000</f>
        <v>0.21752305000000002</v>
      </c>
      <c r="AD4056" s="4">
        <f>AC4056*(1-Z4056/100)</f>
        <v>0.21752305000000002</v>
      </c>
      <c r="AE4056" s="2" t="s">
        <v>66</v>
      </c>
      <c r="AF4056" s="2" t="s">
        <v>67</v>
      </c>
      <c r="AG4056" s="2"/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4848</v>
      </c>
      <c r="B4057" s="2" t="s">
        <v>4841</v>
      </c>
      <c r="C4057" s="2" t="s">
        <v>47</v>
      </c>
      <c r="D4057" s="2" t="s">
        <v>3647</v>
      </c>
      <c r="E4057" s="2" t="s">
        <v>377</v>
      </c>
      <c r="F4057" s="2" t="s">
        <v>50</v>
      </c>
      <c r="G4057" s="2" t="s">
        <v>179</v>
      </c>
      <c r="H4057" s="2" t="s">
        <v>138</v>
      </c>
      <c r="I4057" s="2" t="s">
        <v>53</v>
      </c>
      <c r="J4057" s="2" t="s">
        <v>180</v>
      </c>
      <c r="K4057" s="2" t="s">
        <v>180</v>
      </c>
      <c r="L4057" s="2" t="s">
        <v>181</v>
      </c>
      <c r="M4057" s="2" t="s">
        <v>100</v>
      </c>
      <c r="N4057" s="3">
        <v>4350.461</v>
      </c>
      <c r="O4057" s="3" t="s">
        <v>182</v>
      </c>
      <c r="P4057" s="4">
        <f>IF(O4057="吨",N4057*1000,IF(O4057="万立方米",N4057*10000,""))</f>
        <v>43504610.0</v>
      </c>
      <c r="Q4057" s="2" t="s">
        <v>183</v>
      </c>
      <c r="R4057" s="2" t="s">
        <v>184</v>
      </c>
      <c r="S4057" s="2" t="s">
        <v>207</v>
      </c>
      <c r="T4057" s="2" t="s">
        <v>75</v>
      </c>
      <c r="U4057" s="4">
        <f>0.02</f>
        <v>0.02</v>
      </c>
      <c r="V4057" s="2" t="s">
        <v>186</v>
      </c>
      <c r="W4057" s="2" t="s">
        <v>208</v>
      </c>
      <c r="X4057" s="2" t="s">
        <v>64</v>
      </c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/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4849</v>
      </c>
      <c r="B4058" s="2" t="s">
        <v>4841</v>
      </c>
      <c r="C4058" s="2" t="s">
        <v>47</v>
      </c>
      <c r="D4058" s="2" t="s">
        <v>3647</v>
      </c>
      <c r="E4058" s="2" t="s">
        <v>377</v>
      </c>
      <c r="F4058" s="2" t="s">
        <v>50</v>
      </c>
      <c r="G4058" s="2" t="s">
        <v>179</v>
      </c>
      <c r="H4058" s="2" t="s">
        <v>138</v>
      </c>
      <c r="I4058" s="2"/>
      <c r="J4058" s="2"/>
      <c r="K4058" s="2"/>
      <c r="L4058" s="2"/>
      <c r="M4058" s="2" t="s">
        <v>104</v>
      </c>
      <c r="N4058" s="3"/>
      <c r="O4058" s="3"/>
      <c r="P4058" s="4">
        <v>0.0</v>
      </c>
      <c r="Q4058" s="2" t="s">
        <v>105</v>
      </c>
      <c r="R4058" s="2" t="s">
        <v>106</v>
      </c>
      <c r="S4058" s="2" t="s">
        <v>107</v>
      </c>
      <c r="T4058" s="2" t="s">
        <v>108</v>
      </c>
      <c r="U4058" s="4">
        <f>0.0</f>
        <v>0.0</v>
      </c>
      <c r="V4058" s="2" t="s">
        <v>109</v>
      </c>
      <c r="W4058" s="2" t="s">
        <v>110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134</v>
      </c>
      <c r="AH4058" s="2" t="s">
        <v>69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4850</v>
      </c>
      <c r="B4059" s="2" t="s">
        <v>4851</v>
      </c>
      <c r="C4059" s="2" t="s">
        <v>47</v>
      </c>
      <c r="D4059" s="2" t="s">
        <v>4852</v>
      </c>
      <c r="E4059" s="2" t="s">
        <v>744</v>
      </c>
      <c r="F4059" s="2" t="s">
        <v>228</v>
      </c>
      <c r="G4059" s="2" t="s">
        <v>117</v>
      </c>
      <c r="H4059" s="2" t="s">
        <v>52</v>
      </c>
      <c r="I4059" s="2" t="s">
        <v>53</v>
      </c>
      <c r="J4059" s="2" t="s">
        <v>230</v>
      </c>
      <c r="K4059" s="2" t="s">
        <v>55</v>
      </c>
      <c r="L4059" s="2" t="s">
        <v>51</v>
      </c>
      <c r="M4059" s="2" t="s">
        <v>56</v>
      </c>
      <c r="N4059" s="3">
        <v>235145</v>
      </c>
      <c r="O4059" s="3" t="s">
        <v>57</v>
      </c>
      <c r="P4059" s="4">
        <f>IF(O4059="吨",N4059*1000,IF(O4059="万立方米",N4059*10000,""))</f>
        <v>235145000.0</v>
      </c>
      <c r="Q4059" s="2" t="s">
        <v>58</v>
      </c>
      <c r="R4059" s="2" t="s">
        <v>59</v>
      </c>
      <c r="S4059" s="2" t="s">
        <v>60</v>
      </c>
      <c r="T4059" s="2" t="s">
        <v>61</v>
      </c>
      <c r="U4059" s="4">
        <f>0.06</f>
        <v>0.06</v>
      </c>
      <c r="V4059" s="2" t="s">
        <v>62</v>
      </c>
      <c r="W4059" s="2" t="s">
        <v>63</v>
      </c>
      <c r="X4059" s="2" t="s">
        <v>64</v>
      </c>
      <c r="Y4059" s="2" t="s">
        <v>65</v>
      </c>
      <c r="Z4059" s="2">
        <v>0</v>
      </c>
      <c r="AA4059" s="2"/>
      <c r="AB4059" s="2"/>
      <c r="AC4059" s="4">
        <f>P4059*U4059/1000000</f>
        <v>14.1087</v>
      </c>
      <c r="AD4059" s="4">
        <f>AC4059*(1-Z4059/100)</f>
        <v>14.1087</v>
      </c>
      <c r="AE4059" s="2" t="s">
        <v>66</v>
      </c>
      <c r="AF4059" s="2" t="s">
        <v>67</v>
      </c>
      <c r="AG4059" s="2"/>
      <c r="AH4059" s="2" t="s">
        <v>69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4853</v>
      </c>
      <c r="B4060" s="2" t="s">
        <v>4851</v>
      </c>
      <c r="C4060" s="2" t="s">
        <v>47</v>
      </c>
      <c r="D4060" s="2" t="s">
        <v>4852</v>
      </c>
      <c r="E4060" s="2" t="s">
        <v>744</v>
      </c>
      <c r="F4060" s="2" t="s">
        <v>228</v>
      </c>
      <c r="G4060" s="2" t="s">
        <v>117</v>
      </c>
      <c r="H4060" s="2" t="s">
        <v>52</v>
      </c>
      <c r="I4060" s="2" t="s">
        <v>53</v>
      </c>
      <c r="J4060" s="2" t="s">
        <v>230</v>
      </c>
      <c r="K4060" s="2" t="s">
        <v>55</v>
      </c>
      <c r="L4060" s="2" t="s">
        <v>51</v>
      </c>
      <c r="M4060" s="2" t="s">
        <v>73</v>
      </c>
      <c r="N4060" s="3">
        <v>235145</v>
      </c>
      <c r="O4060" s="3" t="s">
        <v>57</v>
      </c>
      <c r="P4060" s="4">
        <f>IF(O4060="吨",N4060*1000,IF(O4060="万立方米",N4060*10000,""))</f>
        <v>235145000.0</v>
      </c>
      <c r="Q4060" s="2" t="s">
        <v>58</v>
      </c>
      <c r="R4060" s="2" t="s">
        <v>59</v>
      </c>
      <c r="S4060" s="2" t="s">
        <v>74</v>
      </c>
      <c r="T4060" s="2" t="s">
        <v>75</v>
      </c>
      <c r="U4060" s="4">
        <f>1.5</f>
        <v>1.5</v>
      </c>
      <c r="V4060" s="2" t="s">
        <v>62</v>
      </c>
      <c r="W4060" s="2" t="s">
        <v>76</v>
      </c>
      <c r="X4060" s="2" t="s">
        <v>64</v>
      </c>
      <c r="Y4060" s="2" t="s">
        <v>65</v>
      </c>
      <c r="Z4060" s="2">
        <v>0</v>
      </c>
      <c r="AA4060" s="2"/>
      <c r="AB4060" s="2"/>
      <c r="AC4060" s="4">
        <f>P4060*U4060/1000000</f>
        <v>352.7175</v>
      </c>
      <c r="AD4060" s="4">
        <f>AC4060*(1-Z4060/100)</f>
        <v>352.7175</v>
      </c>
      <c r="AE4060" s="2" t="s">
        <v>66</v>
      </c>
      <c r="AF4060" s="2" t="s">
        <v>67</v>
      </c>
      <c r="AG4060" s="2"/>
      <c r="AH4060" s="2" t="s">
        <v>69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4854</v>
      </c>
      <c r="B4061" s="2" t="s">
        <v>4851</v>
      </c>
      <c r="C4061" s="2" t="s">
        <v>47</v>
      </c>
      <c r="D4061" s="2" t="s">
        <v>4852</v>
      </c>
      <c r="E4061" s="2" t="s">
        <v>744</v>
      </c>
      <c r="F4061" s="2" t="s">
        <v>228</v>
      </c>
      <c r="G4061" s="2" t="s">
        <v>117</v>
      </c>
      <c r="H4061" s="2" t="s">
        <v>52</v>
      </c>
      <c r="I4061" s="2" t="s">
        <v>53</v>
      </c>
      <c r="J4061" s="2" t="s">
        <v>230</v>
      </c>
      <c r="K4061" s="2" t="s">
        <v>55</v>
      </c>
      <c r="L4061" s="2" t="s">
        <v>51</v>
      </c>
      <c r="M4061" s="2" t="s">
        <v>78</v>
      </c>
      <c r="N4061" s="3">
        <v>235145</v>
      </c>
      <c r="O4061" s="3" t="s">
        <v>57</v>
      </c>
      <c r="P4061" s="4">
        <f>IF(O4061="吨",N4061*1000,IF(O4061="万立方米",N4061*10000,""))</f>
        <v>235145000.0</v>
      </c>
      <c r="Q4061" s="2" t="s">
        <v>58</v>
      </c>
      <c r="R4061" s="2" t="s">
        <v>59</v>
      </c>
      <c r="S4061" s="2" t="s">
        <v>79</v>
      </c>
      <c r="T4061" s="2" t="s">
        <v>75</v>
      </c>
      <c r="U4061" s="4">
        <f>6.0</f>
        <v>6.0</v>
      </c>
      <c r="V4061" s="2" t="s">
        <v>62</v>
      </c>
      <c r="W4061" s="2" t="s">
        <v>80</v>
      </c>
      <c r="X4061" s="2" t="s">
        <v>64</v>
      </c>
      <c r="Y4061" s="2" t="s">
        <v>65</v>
      </c>
      <c r="Z4061" s="2">
        <v>0</v>
      </c>
      <c r="AA4061" s="2"/>
      <c r="AB4061" s="2"/>
      <c r="AC4061" s="4">
        <f>P4061*U4061/1000000</f>
        <v>1410.87</v>
      </c>
      <c r="AD4061" s="4">
        <f>AC4061*(1-Z4061/100)</f>
        <v>1410.87</v>
      </c>
      <c r="AE4061" s="2" t="s">
        <v>66</v>
      </c>
      <c r="AF4061" s="2" t="s">
        <v>67</v>
      </c>
      <c r="AG4061" s="2"/>
      <c r="AH4061" s="2" t="s">
        <v>69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4855</v>
      </c>
      <c r="B4062" s="2" t="s">
        <v>4851</v>
      </c>
      <c r="C4062" s="2" t="s">
        <v>47</v>
      </c>
      <c r="D4062" s="2" t="s">
        <v>4852</v>
      </c>
      <c r="E4062" s="2" t="s">
        <v>744</v>
      </c>
      <c r="F4062" s="2" t="s">
        <v>228</v>
      </c>
      <c r="G4062" s="2" t="s">
        <v>117</v>
      </c>
      <c r="H4062" s="2" t="s">
        <v>52</v>
      </c>
      <c r="I4062" s="2" t="s">
        <v>53</v>
      </c>
      <c r="J4062" s="2" t="s">
        <v>230</v>
      </c>
      <c r="K4062" s="2" t="s">
        <v>55</v>
      </c>
      <c r="L4062" s="2" t="s">
        <v>51</v>
      </c>
      <c r="M4062" s="2" t="s">
        <v>82</v>
      </c>
      <c r="N4062" s="3">
        <v>235145</v>
      </c>
      <c r="O4062" s="3" t="s">
        <v>57</v>
      </c>
      <c r="P4062" s="4">
        <f>IF(O4062="吨",N4062*1000,IF(O4062="万立方米",N4062*10000,""))</f>
        <v>235145000.0</v>
      </c>
      <c r="Q4062" s="2" t="s">
        <v>58</v>
      </c>
      <c r="R4062" s="2" t="s">
        <v>59</v>
      </c>
      <c r="S4062" s="2" t="s">
        <v>83</v>
      </c>
      <c r="T4062" s="2" t="s">
        <v>61</v>
      </c>
      <c r="U4062" s="4">
        <f>0.35</f>
        <v>0.35</v>
      </c>
      <c r="V4062" s="2" t="s">
        <v>62</v>
      </c>
      <c r="W4062" s="2" t="s">
        <v>84</v>
      </c>
      <c r="X4062" s="2" t="s">
        <v>64</v>
      </c>
      <c r="Y4062" s="2" t="s">
        <v>65</v>
      </c>
      <c r="Z4062" s="2">
        <v>0</v>
      </c>
      <c r="AA4062" s="2"/>
      <c r="AB4062" s="2"/>
      <c r="AC4062" s="4">
        <f>P4062*U4062/1000000</f>
        <v>82.30075</v>
      </c>
      <c r="AD4062" s="4">
        <f>AC4062*(1-Z4062/100)</f>
        <v>82.30075</v>
      </c>
      <c r="AE4062" s="2" t="s">
        <v>66</v>
      </c>
      <c r="AF4062" s="2" t="s">
        <v>67</v>
      </c>
      <c r="AG4062" s="2"/>
      <c r="AH4062" s="2" t="s">
        <v>69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4856</v>
      </c>
      <c r="B4063" s="2" t="s">
        <v>4851</v>
      </c>
      <c r="C4063" s="2" t="s">
        <v>47</v>
      </c>
      <c r="D4063" s="2" t="s">
        <v>4852</v>
      </c>
      <c r="E4063" s="2" t="s">
        <v>744</v>
      </c>
      <c r="F4063" s="2" t="s">
        <v>228</v>
      </c>
      <c r="G4063" s="2" t="s">
        <v>117</v>
      </c>
      <c r="H4063" s="2" t="s">
        <v>52</v>
      </c>
      <c r="I4063" s="2" t="s">
        <v>53</v>
      </c>
      <c r="J4063" s="2" t="s">
        <v>230</v>
      </c>
      <c r="K4063" s="2" t="s">
        <v>55</v>
      </c>
      <c r="L4063" s="2" t="s">
        <v>51</v>
      </c>
      <c r="M4063" s="2" t="s">
        <v>86</v>
      </c>
      <c r="N4063" s="3">
        <v>235145</v>
      </c>
      <c r="O4063" s="3" t="s">
        <v>57</v>
      </c>
      <c r="P4063" s="4">
        <f>IF(O4063="吨",N4063*1000,IF(O4063="万立方米",N4063*10000,""))</f>
        <v>235145000.0</v>
      </c>
      <c r="Q4063" s="2" t="s">
        <v>58</v>
      </c>
      <c r="R4063" s="2" t="s">
        <v>59</v>
      </c>
      <c r="S4063" s="2" t="s">
        <v>87</v>
      </c>
      <c r="T4063" s="2" t="s">
        <v>88</v>
      </c>
      <c r="U4063" s="4">
        <f>0.75</f>
        <v>0.75</v>
      </c>
      <c r="V4063" s="2" t="s">
        <v>62</v>
      </c>
      <c r="W4063" s="2" t="s">
        <v>89</v>
      </c>
      <c r="X4063" s="2" t="s">
        <v>64</v>
      </c>
      <c r="Y4063" s="2" t="s">
        <v>65</v>
      </c>
      <c r="Z4063" s="2">
        <v>0</v>
      </c>
      <c r="AA4063" s="2"/>
      <c r="AB4063" s="2"/>
      <c r="AC4063" s="4">
        <f>P4063*U4063/1000000</f>
        <v>176.35875</v>
      </c>
      <c r="AD4063" s="4">
        <f>AC4064*(1-AA4063/100)+(AC4063-AC4064)*(1-AB4063/100)</f>
        <v>176.35875</v>
      </c>
      <c r="AE4063" s="2" t="s">
        <v>66</v>
      </c>
      <c r="AF4063" s="2" t="s">
        <v>67</v>
      </c>
      <c r="AG4063" s="2"/>
      <c r="AH4063" s="2" t="s">
        <v>69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4857</v>
      </c>
      <c r="B4064" s="2" t="s">
        <v>4851</v>
      </c>
      <c r="C4064" s="2" t="s">
        <v>47</v>
      </c>
      <c r="D4064" s="2" t="s">
        <v>4852</v>
      </c>
      <c r="E4064" s="2" t="s">
        <v>744</v>
      </c>
      <c r="F4064" s="2" t="s">
        <v>228</v>
      </c>
      <c r="G4064" s="2" t="s">
        <v>117</v>
      </c>
      <c r="H4064" s="2" t="s">
        <v>52</v>
      </c>
      <c r="I4064" s="2" t="s">
        <v>53</v>
      </c>
      <c r="J4064" s="2" t="s">
        <v>230</v>
      </c>
      <c r="K4064" s="2" t="s">
        <v>55</v>
      </c>
      <c r="L4064" s="2" t="s">
        <v>51</v>
      </c>
      <c r="M4064" s="2" t="s">
        <v>91</v>
      </c>
      <c r="N4064" s="3">
        <v>235145</v>
      </c>
      <c r="O4064" s="3" t="s">
        <v>57</v>
      </c>
      <c r="P4064" s="4">
        <f>IF(O4064="吨",N4064*1000,IF(O4064="万立方米",N4064*10000,""))</f>
        <v>235145000.0</v>
      </c>
      <c r="Q4064" s="2" t="s">
        <v>58</v>
      </c>
      <c r="R4064" s="2" t="s">
        <v>59</v>
      </c>
      <c r="S4064" s="2" t="s">
        <v>92</v>
      </c>
      <c r="T4064" s="2" t="s">
        <v>88</v>
      </c>
      <c r="U4064" s="4">
        <f>0.75</f>
        <v>0.75</v>
      </c>
      <c r="V4064" s="2" t="s">
        <v>62</v>
      </c>
      <c r="W4064" s="2" t="s">
        <v>93</v>
      </c>
      <c r="X4064" s="2" t="s">
        <v>64</v>
      </c>
      <c r="Y4064" s="2" t="s">
        <v>65</v>
      </c>
      <c r="Z4064" s="2">
        <v>0</v>
      </c>
      <c r="AA4064" s="2"/>
      <c r="AB4064" s="2"/>
      <c r="AC4064" s="4">
        <f>P4064*U4064/1000000</f>
        <v>176.35875</v>
      </c>
      <c r="AD4064" s="4">
        <f>AC4064*(1-Z4064/100)</f>
        <v>176.35875</v>
      </c>
      <c r="AE4064" s="2" t="s">
        <v>66</v>
      </c>
      <c r="AF4064" s="2" t="s">
        <v>67</v>
      </c>
      <c r="AG4064" s="2"/>
      <c r="AH4064" s="2" t="s">
        <v>69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4858</v>
      </c>
      <c r="B4065" s="2" t="s">
        <v>4851</v>
      </c>
      <c r="C4065" s="2" t="s">
        <v>47</v>
      </c>
      <c r="D4065" s="2" t="s">
        <v>4852</v>
      </c>
      <c r="E4065" s="2" t="s">
        <v>744</v>
      </c>
      <c r="F4065" s="2" t="s">
        <v>228</v>
      </c>
      <c r="G4065" s="2" t="s">
        <v>117</v>
      </c>
      <c r="H4065" s="2" t="s">
        <v>52</v>
      </c>
      <c r="I4065" s="2" t="s">
        <v>53</v>
      </c>
      <c r="J4065" s="2" t="s">
        <v>230</v>
      </c>
      <c r="K4065" s="2" t="s">
        <v>55</v>
      </c>
      <c r="L4065" s="2" t="s">
        <v>51</v>
      </c>
      <c r="M4065" s="2" t="s">
        <v>95</v>
      </c>
      <c r="N4065" s="3">
        <v>235145</v>
      </c>
      <c r="O4065" s="3" t="s">
        <v>57</v>
      </c>
      <c r="P4065" s="4">
        <f>IF(O4065="吨",N4065*1000,IF(O4065="万立方米",N4065*10000,""))</f>
        <v>235145000.0</v>
      </c>
      <c r="Q4065" s="2" t="s">
        <v>58</v>
      </c>
      <c r="R4065" s="2" t="s">
        <v>59</v>
      </c>
      <c r="S4065" s="2" t="s">
        <v>96</v>
      </c>
      <c r="T4065" s="2" t="s">
        <v>97</v>
      </c>
      <c r="U4065" s="4">
        <f>1.7</f>
        <v>1.7</v>
      </c>
      <c r="V4065" s="2" t="s">
        <v>62</v>
      </c>
      <c r="W4065" s="2" t="s">
        <v>98</v>
      </c>
      <c r="X4065" s="2" t="s">
        <v>64</v>
      </c>
      <c r="Y4065" s="2" t="s">
        <v>65</v>
      </c>
      <c r="Z4065" s="2">
        <v>0</v>
      </c>
      <c r="AA4065" s="2"/>
      <c r="AB4065" s="2"/>
      <c r="AC4065" s="4">
        <f>P4065*U4065/1000000</f>
        <v>399.7465</v>
      </c>
      <c r="AD4065" s="4">
        <f>AC4065*(1-Z4065/100)</f>
        <v>399.7465</v>
      </c>
      <c r="AE4065" s="2" t="s">
        <v>66</v>
      </c>
      <c r="AF4065" s="2" t="s">
        <v>67</v>
      </c>
      <c r="AG4065" s="2"/>
      <c r="AH4065" s="2" t="s">
        <v>69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4859</v>
      </c>
      <c r="B4066" s="2" t="s">
        <v>4851</v>
      </c>
      <c r="C4066" s="2" t="s">
        <v>47</v>
      </c>
      <c r="D4066" s="2" t="s">
        <v>4852</v>
      </c>
      <c r="E4066" s="2" t="s">
        <v>744</v>
      </c>
      <c r="F4066" s="2" t="s">
        <v>228</v>
      </c>
      <c r="G4066" s="2" t="s">
        <v>117</v>
      </c>
      <c r="H4066" s="2" t="s">
        <v>52</v>
      </c>
      <c r="I4066" s="2" t="s">
        <v>53</v>
      </c>
      <c r="J4066" s="2" t="s">
        <v>230</v>
      </c>
      <c r="K4066" s="2" t="s">
        <v>55</v>
      </c>
      <c r="L4066" s="2" t="s">
        <v>51</v>
      </c>
      <c r="M4066" s="2" t="s">
        <v>100</v>
      </c>
      <c r="N4066" s="3">
        <v>235145</v>
      </c>
      <c r="O4066" s="3" t="s">
        <v>57</v>
      </c>
      <c r="P4066" s="4">
        <f>IF(O4066="吨",N4066*1000,IF(O4066="万立方米",N4066*10000,""))</f>
        <v>235145000.0</v>
      </c>
      <c r="Q4066" s="2" t="s">
        <v>58</v>
      </c>
      <c r="R4066" s="2" t="s">
        <v>59</v>
      </c>
      <c r="S4066" s="2" t="s">
        <v>101</v>
      </c>
      <c r="T4066" s="2" t="s">
        <v>75</v>
      </c>
      <c r="U4066" s="4">
        <f>0.12</f>
        <v>0.12</v>
      </c>
      <c r="V4066" s="2" t="s">
        <v>62</v>
      </c>
      <c r="W4066" s="2" t="s">
        <v>102</v>
      </c>
      <c r="X4066" s="2" t="s">
        <v>64</v>
      </c>
      <c r="Y4066" s="2" t="s">
        <v>65</v>
      </c>
      <c r="Z4066" s="2">
        <v>0</v>
      </c>
      <c r="AA4066" s="2"/>
      <c r="AB4066" s="2"/>
      <c r="AC4066" s="4">
        <f>P4066*U4066/1000000</f>
        <v>28.2174</v>
      </c>
      <c r="AD4066" s="4">
        <f>AC4066*(1-Z4066/100)</f>
        <v>28.2174</v>
      </c>
      <c r="AE4066" s="2" t="s">
        <v>66</v>
      </c>
      <c r="AF4066" s="2" t="s">
        <v>67</v>
      </c>
      <c r="AG4066" s="2"/>
      <c r="AH4066" s="2" t="s">
        <v>69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4860</v>
      </c>
      <c r="B4067" s="2" t="s">
        <v>4851</v>
      </c>
      <c r="C4067" s="2" t="s">
        <v>47</v>
      </c>
      <c r="D4067" s="2" t="s">
        <v>4852</v>
      </c>
      <c r="E4067" s="2" t="s">
        <v>744</v>
      </c>
      <c r="F4067" s="2" t="s">
        <v>228</v>
      </c>
      <c r="G4067" s="2" t="s">
        <v>117</v>
      </c>
      <c r="H4067" s="2" t="s">
        <v>52</v>
      </c>
      <c r="I4067" s="2" t="s">
        <v>161</v>
      </c>
      <c r="J4067" s="2" t="s">
        <v>279</v>
      </c>
      <c r="K4067" s="2" t="s">
        <v>55</v>
      </c>
      <c r="L4067" s="2" t="s">
        <v>51</v>
      </c>
      <c r="M4067" s="2" t="s">
        <v>56</v>
      </c>
      <c r="N4067" s="3">
        <v>87</v>
      </c>
      <c r="O4067" s="3" t="s">
        <v>57</v>
      </c>
      <c r="P4067" s="4">
        <f>IF(O4067="吨",N4067*1000,IF(O4067="万立方米",N4067*10000,""))</f>
        <v>87000.0</v>
      </c>
      <c r="Q4067" s="2" t="s">
        <v>58</v>
      </c>
      <c r="R4067" s="2" t="s">
        <v>59</v>
      </c>
      <c r="S4067" s="2" t="s">
        <v>60</v>
      </c>
      <c r="T4067" s="2" t="s">
        <v>61</v>
      </c>
      <c r="U4067" s="4">
        <f>0.06</f>
        <v>0.06</v>
      </c>
      <c r="V4067" s="2" t="s">
        <v>62</v>
      </c>
      <c r="W4067" s="2" t="s">
        <v>63</v>
      </c>
      <c r="X4067" s="2" t="s">
        <v>64</v>
      </c>
      <c r="Y4067" s="2" t="s">
        <v>65</v>
      </c>
      <c r="Z4067" s="2">
        <v>0</v>
      </c>
      <c r="AA4067" s="2"/>
      <c r="AB4067" s="2"/>
      <c r="AC4067" s="4">
        <f>P4067*U4067/1000000</f>
        <v>0.00522</v>
      </c>
      <c r="AD4067" s="4">
        <f>AC4067*(1-Z4067/100)</f>
        <v>0.00522</v>
      </c>
      <c r="AE4067" s="2" t="s">
        <v>66</v>
      </c>
      <c r="AF4067" s="2" t="s">
        <v>67</v>
      </c>
      <c r="AG4067" s="2"/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4861</v>
      </c>
      <c r="B4068" s="2" t="s">
        <v>4851</v>
      </c>
      <c r="C4068" s="2" t="s">
        <v>47</v>
      </c>
      <c r="D4068" s="2" t="s">
        <v>4852</v>
      </c>
      <c r="E4068" s="2" t="s">
        <v>744</v>
      </c>
      <c r="F4068" s="2" t="s">
        <v>228</v>
      </c>
      <c r="G4068" s="2" t="s">
        <v>117</v>
      </c>
      <c r="H4068" s="2" t="s">
        <v>52</v>
      </c>
      <c r="I4068" s="2" t="s">
        <v>161</v>
      </c>
      <c r="J4068" s="2" t="s">
        <v>279</v>
      </c>
      <c r="K4068" s="2" t="s">
        <v>55</v>
      </c>
      <c r="L4068" s="2" t="s">
        <v>51</v>
      </c>
      <c r="M4068" s="2" t="s">
        <v>73</v>
      </c>
      <c r="N4068" s="3">
        <v>87</v>
      </c>
      <c r="O4068" s="3" t="s">
        <v>57</v>
      </c>
      <c r="P4068" s="4">
        <f>IF(O4068="吨",N4068*1000,IF(O4068="万立方米",N4068*10000,""))</f>
        <v>87000.0</v>
      </c>
      <c r="Q4068" s="2" t="s">
        <v>58</v>
      </c>
      <c r="R4068" s="2" t="s">
        <v>59</v>
      </c>
      <c r="S4068" s="2" t="s">
        <v>74</v>
      </c>
      <c r="T4068" s="2" t="s">
        <v>75</v>
      </c>
      <c r="U4068" s="4">
        <f>1.5</f>
        <v>1.5</v>
      </c>
      <c r="V4068" s="2" t="s">
        <v>62</v>
      </c>
      <c r="W4068" s="2" t="s">
        <v>76</v>
      </c>
      <c r="X4068" s="2" t="s">
        <v>64</v>
      </c>
      <c r="Y4068" s="2" t="s">
        <v>65</v>
      </c>
      <c r="Z4068" s="2">
        <v>0</v>
      </c>
      <c r="AA4068" s="2"/>
      <c r="AB4068" s="2"/>
      <c r="AC4068" s="4">
        <f>P4068*U4068/1000000</f>
        <v>0.1305</v>
      </c>
      <c r="AD4068" s="4">
        <f>AC4068*(1-Z4068/100)</f>
        <v>0.1305</v>
      </c>
      <c r="AE4068" s="2" t="s">
        <v>66</v>
      </c>
      <c r="AF4068" s="2" t="s">
        <v>67</v>
      </c>
      <c r="AG4068" s="2"/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4862</v>
      </c>
      <c r="B4069" s="2" t="s">
        <v>4851</v>
      </c>
      <c r="C4069" s="2" t="s">
        <v>47</v>
      </c>
      <c r="D4069" s="2" t="s">
        <v>4852</v>
      </c>
      <c r="E4069" s="2" t="s">
        <v>744</v>
      </c>
      <c r="F4069" s="2" t="s">
        <v>228</v>
      </c>
      <c r="G4069" s="2" t="s">
        <v>117</v>
      </c>
      <c r="H4069" s="2" t="s">
        <v>52</v>
      </c>
      <c r="I4069" s="2" t="s">
        <v>161</v>
      </c>
      <c r="J4069" s="2" t="s">
        <v>279</v>
      </c>
      <c r="K4069" s="2" t="s">
        <v>55</v>
      </c>
      <c r="L4069" s="2" t="s">
        <v>51</v>
      </c>
      <c r="M4069" s="2" t="s">
        <v>78</v>
      </c>
      <c r="N4069" s="3">
        <v>87</v>
      </c>
      <c r="O4069" s="3" t="s">
        <v>57</v>
      </c>
      <c r="P4069" s="4">
        <f>IF(O4069="吨",N4069*1000,IF(O4069="万立方米",N4069*10000,""))</f>
        <v>87000.0</v>
      </c>
      <c r="Q4069" s="2" t="s">
        <v>58</v>
      </c>
      <c r="R4069" s="2" t="s">
        <v>59</v>
      </c>
      <c r="S4069" s="2" t="s">
        <v>79</v>
      </c>
      <c r="T4069" s="2" t="s">
        <v>75</v>
      </c>
      <c r="U4069" s="4">
        <f>6.0</f>
        <v>6.0</v>
      </c>
      <c r="V4069" s="2" t="s">
        <v>62</v>
      </c>
      <c r="W4069" s="2" t="s">
        <v>80</v>
      </c>
      <c r="X4069" s="2" t="s">
        <v>64</v>
      </c>
      <c r="Y4069" s="2" t="s">
        <v>65</v>
      </c>
      <c r="Z4069" s="2">
        <v>0</v>
      </c>
      <c r="AA4069" s="2"/>
      <c r="AB4069" s="2"/>
      <c r="AC4069" s="4">
        <f>P4069*U4069/1000000</f>
        <v>0.522</v>
      </c>
      <c r="AD4069" s="4">
        <f>AC4069*(1-Z4069/100)</f>
        <v>0.522</v>
      </c>
      <c r="AE4069" s="2" t="s">
        <v>66</v>
      </c>
      <c r="AF4069" s="2" t="s">
        <v>67</v>
      </c>
      <c r="AG4069" s="2"/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4863</v>
      </c>
      <c r="B4070" s="2" t="s">
        <v>4851</v>
      </c>
      <c r="C4070" s="2" t="s">
        <v>47</v>
      </c>
      <c r="D4070" s="2" t="s">
        <v>4852</v>
      </c>
      <c r="E4070" s="2" t="s">
        <v>744</v>
      </c>
      <c r="F4070" s="2" t="s">
        <v>228</v>
      </c>
      <c r="G4070" s="2" t="s">
        <v>117</v>
      </c>
      <c r="H4070" s="2" t="s">
        <v>52</v>
      </c>
      <c r="I4070" s="2" t="s">
        <v>161</v>
      </c>
      <c r="J4070" s="2" t="s">
        <v>279</v>
      </c>
      <c r="K4070" s="2" t="s">
        <v>55</v>
      </c>
      <c r="L4070" s="2" t="s">
        <v>51</v>
      </c>
      <c r="M4070" s="2" t="s">
        <v>82</v>
      </c>
      <c r="N4070" s="3">
        <v>87</v>
      </c>
      <c r="O4070" s="3" t="s">
        <v>57</v>
      </c>
      <c r="P4070" s="4">
        <f>IF(O4070="吨",N4070*1000,IF(O4070="万立方米",N4070*10000,""))</f>
        <v>87000.0</v>
      </c>
      <c r="Q4070" s="2" t="s">
        <v>58</v>
      </c>
      <c r="R4070" s="2" t="s">
        <v>59</v>
      </c>
      <c r="S4070" s="2" t="s">
        <v>83</v>
      </c>
      <c r="T4070" s="2" t="s">
        <v>61</v>
      </c>
      <c r="U4070" s="4">
        <f>0.35</f>
        <v>0.35</v>
      </c>
      <c r="V4070" s="2" t="s">
        <v>62</v>
      </c>
      <c r="W4070" s="2" t="s">
        <v>84</v>
      </c>
      <c r="X4070" s="2" t="s">
        <v>64</v>
      </c>
      <c r="Y4070" s="2" t="s">
        <v>65</v>
      </c>
      <c r="Z4070" s="2">
        <v>0</v>
      </c>
      <c r="AA4070" s="2"/>
      <c r="AB4070" s="2"/>
      <c r="AC4070" s="4">
        <f>P4070*U4070/1000000</f>
        <v>0.030449999999999998</v>
      </c>
      <c r="AD4070" s="4">
        <f>AC4070*(1-Z4070/100)</f>
        <v>0.030449999999999998</v>
      </c>
      <c r="AE4070" s="2" t="s">
        <v>66</v>
      </c>
      <c r="AF4070" s="2" t="s">
        <v>67</v>
      </c>
      <c r="AG4070" s="2"/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4864</v>
      </c>
      <c r="B4071" s="2" t="s">
        <v>4851</v>
      </c>
      <c r="C4071" s="2" t="s">
        <v>47</v>
      </c>
      <c r="D4071" s="2" t="s">
        <v>4852</v>
      </c>
      <c r="E4071" s="2" t="s">
        <v>744</v>
      </c>
      <c r="F4071" s="2" t="s">
        <v>228</v>
      </c>
      <c r="G4071" s="2" t="s">
        <v>117</v>
      </c>
      <c r="H4071" s="2" t="s">
        <v>52</v>
      </c>
      <c r="I4071" s="2" t="s">
        <v>161</v>
      </c>
      <c r="J4071" s="2" t="s">
        <v>279</v>
      </c>
      <c r="K4071" s="2" t="s">
        <v>55</v>
      </c>
      <c r="L4071" s="2" t="s">
        <v>51</v>
      </c>
      <c r="M4071" s="2" t="s">
        <v>86</v>
      </c>
      <c r="N4071" s="3">
        <v>87</v>
      </c>
      <c r="O4071" s="3" t="s">
        <v>57</v>
      </c>
      <c r="P4071" s="4">
        <f>IF(O4071="吨",N4071*1000,IF(O4071="万立方米",N4071*10000,""))</f>
        <v>87000.0</v>
      </c>
      <c r="Q4071" s="2" t="s">
        <v>58</v>
      </c>
      <c r="R4071" s="2" t="s">
        <v>59</v>
      </c>
      <c r="S4071" s="2" t="s">
        <v>87</v>
      </c>
      <c r="T4071" s="2" t="s">
        <v>88</v>
      </c>
      <c r="U4071" s="4">
        <f>0.75</f>
        <v>0.75</v>
      </c>
      <c r="V4071" s="2" t="s">
        <v>62</v>
      </c>
      <c r="W4071" s="2" t="s">
        <v>89</v>
      </c>
      <c r="X4071" s="2" t="s">
        <v>64</v>
      </c>
      <c r="Y4071" s="2" t="s">
        <v>65</v>
      </c>
      <c r="Z4071" s="2">
        <v>0</v>
      </c>
      <c r="AA4071" s="2"/>
      <c r="AB4071" s="2"/>
      <c r="AC4071" s="4">
        <f>P4071*U4071/1000000</f>
        <v>0.06525</v>
      </c>
      <c r="AD4071" s="4">
        <f>AC4072*(1-AA4071/100)+(AC4071-AC4072)*(1-AB4071/100)</f>
        <v>0.06525</v>
      </c>
      <c r="AE4071" s="2" t="s">
        <v>66</v>
      </c>
      <c r="AF4071" s="2" t="s">
        <v>67</v>
      </c>
      <c r="AG4071" s="2"/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4865</v>
      </c>
      <c r="B4072" s="2" t="s">
        <v>4851</v>
      </c>
      <c r="C4072" s="2" t="s">
        <v>47</v>
      </c>
      <c r="D4072" s="2" t="s">
        <v>4852</v>
      </c>
      <c r="E4072" s="2" t="s">
        <v>744</v>
      </c>
      <c r="F4072" s="2" t="s">
        <v>228</v>
      </c>
      <c r="G4072" s="2" t="s">
        <v>117</v>
      </c>
      <c r="H4072" s="2" t="s">
        <v>52</v>
      </c>
      <c r="I4072" s="2" t="s">
        <v>161</v>
      </c>
      <c r="J4072" s="2" t="s">
        <v>279</v>
      </c>
      <c r="K4072" s="2" t="s">
        <v>55</v>
      </c>
      <c r="L4072" s="2" t="s">
        <v>51</v>
      </c>
      <c r="M4072" s="2" t="s">
        <v>91</v>
      </c>
      <c r="N4072" s="3">
        <v>87</v>
      </c>
      <c r="O4072" s="3" t="s">
        <v>57</v>
      </c>
      <c r="P4072" s="4">
        <f>IF(O4072="吨",N4072*1000,IF(O4072="万立方米",N4072*10000,""))</f>
        <v>87000.0</v>
      </c>
      <c r="Q4072" s="2" t="s">
        <v>58</v>
      </c>
      <c r="R4072" s="2" t="s">
        <v>59</v>
      </c>
      <c r="S4072" s="2" t="s">
        <v>92</v>
      </c>
      <c r="T4072" s="2" t="s">
        <v>88</v>
      </c>
      <c r="U4072" s="4">
        <f>0.75</f>
        <v>0.75</v>
      </c>
      <c r="V4072" s="2" t="s">
        <v>62</v>
      </c>
      <c r="W4072" s="2" t="s">
        <v>93</v>
      </c>
      <c r="X4072" s="2" t="s">
        <v>64</v>
      </c>
      <c r="Y4072" s="2" t="s">
        <v>65</v>
      </c>
      <c r="Z4072" s="2">
        <v>0</v>
      </c>
      <c r="AA4072" s="2"/>
      <c r="AB4072" s="2"/>
      <c r="AC4072" s="4">
        <f>P4072*U4072/1000000</f>
        <v>0.06525</v>
      </c>
      <c r="AD4072" s="4">
        <f>AC4072*(1-Z4072/100)</f>
        <v>0.06525</v>
      </c>
      <c r="AE4072" s="2" t="s">
        <v>66</v>
      </c>
      <c r="AF4072" s="2" t="s">
        <v>67</v>
      </c>
      <c r="AG4072" s="2"/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4866</v>
      </c>
      <c r="B4073" s="2" t="s">
        <v>4851</v>
      </c>
      <c r="C4073" s="2" t="s">
        <v>47</v>
      </c>
      <c r="D4073" s="2" t="s">
        <v>4852</v>
      </c>
      <c r="E4073" s="2" t="s">
        <v>744</v>
      </c>
      <c r="F4073" s="2" t="s">
        <v>228</v>
      </c>
      <c r="G4073" s="2" t="s">
        <v>117</v>
      </c>
      <c r="H4073" s="2" t="s">
        <v>52</v>
      </c>
      <c r="I4073" s="2" t="s">
        <v>161</v>
      </c>
      <c r="J4073" s="2" t="s">
        <v>279</v>
      </c>
      <c r="K4073" s="2" t="s">
        <v>55</v>
      </c>
      <c r="L4073" s="2" t="s">
        <v>51</v>
      </c>
      <c r="M4073" s="2" t="s">
        <v>95</v>
      </c>
      <c r="N4073" s="3">
        <v>87</v>
      </c>
      <c r="O4073" s="3" t="s">
        <v>57</v>
      </c>
      <c r="P4073" s="4">
        <f>IF(O4073="吨",N4073*1000,IF(O4073="万立方米",N4073*10000,""))</f>
        <v>87000.0</v>
      </c>
      <c r="Q4073" s="2" t="s">
        <v>58</v>
      </c>
      <c r="R4073" s="2" t="s">
        <v>59</v>
      </c>
      <c r="S4073" s="2" t="s">
        <v>96</v>
      </c>
      <c r="T4073" s="2" t="s">
        <v>97</v>
      </c>
      <c r="U4073" s="4">
        <f>1.7</f>
        <v>1.7</v>
      </c>
      <c r="V4073" s="2" t="s">
        <v>62</v>
      </c>
      <c r="W4073" s="2" t="s">
        <v>98</v>
      </c>
      <c r="X4073" s="2" t="s">
        <v>64</v>
      </c>
      <c r="Y4073" s="2" t="s">
        <v>65</v>
      </c>
      <c r="Z4073" s="2">
        <v>0</v>
      </c>
      <c r="AA4073" s="2"/>
      <c r="AB4073" s="2"/>
      <c r="AC4073" s="4">
        <f>P4073*U4073/1000000</f>
        <v>0.1479</v>
      </c>
      <c r="AD4073" s="4">
        <f>AC4073*(1-Z4073/100)</f>
        <v>0.1479</v>
      </c>
      <c r="AE4073" s="2" t="s">
        <v>66</v>
      </c>
      <c r="AF4073" s="2" t="s">
        <v>67</v>
      </c>
      <c r="AG4073" s="2"/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4867</v>
      </c>
      <c r="B4074" s="2" t="s">
        <v>4851</v>
      </c>
      <c r="C4074" s="2" t="s">
        <v>47</v>
      </c>
      <c r="D4074" s="2" t="s">
        <v>4852</v>
      </c>
      <c r="E4074" s="2" t="s">
        <v>744</v>
      </c>
      <c r="F4074" s="2" t="s">
        <v>228</v>
      </c>
      <c r="G4074" s="2" t="s">
        <v>117</v>
      </c>
      <c r="H4074" s="2" t="s">
        <v>52</v>
      </c>
      <c r="I4074" s="2" t="s">
        <v>161</v>
      </c>
      <c r="J4074" s="2" t="s">
        <v>279</v>
      </c>
      <c r="K4074" s="2" t="s">
        <v>55</v>
      </c>
      <c r="L4074" s="2" t="s">
        <v>51</v>
      </c>
      <c r="M4074" s="2" t="s">
        <v>100</v>
      </c>
      <c r="N4074" s="3">
        <v>87</v>
      </c>
      <c r="O4074" s="3" t="s">
        <v>57</v>
      </c>
      <c r="P4074" s="4">
        <f>IF(O4074="吨",N4074*1000,IF(O4074="万立方米",N4074*10000,""))</f>
        <v>87000.0</v>
      </c>
      <c r="Q4074" s="2" t="s">
        <v>58</v>
      </c>
      <c r="R4074" s="2" t="s">
        <v>59</v>
      </c>
      <c r="S4074" s="2" t="s">
        <v>101</v>
      </c>
      <c r="T4074" s="2" t="s">
        <v>75</v>
      </c>
      <c r="U4074" s="4">
        <f>0.12</f>
        <v>0.12</v>
      </c>
      <c r="V4074" s="2" t="s">
        <v>62</v>
      </c>
      <c r="W4074" s="2" t="s">
        <v>102</v>
      </c>
      <c r="X4074" s="2" t="s">
        <v>64</v>
      </c>
      <c r="Y4074" s="2" t="s">
        <v>65</v>
      </c>
      <c r="Z4074" s="2">
        <v>0</v>
      </c>
      <c r="AA4074" s="2"/>
      <c r="AB4074" s="2"/>
      <c r="AC4074" s="4">
        <f>P4074*U4074/1000000</f>
        <v>0.01044</v>
      </c>
      <c r="AD4074" s="4">
        <f>AC4074*(1-Z4074/100)</f>
        <v>0.01044</v>
      </c>
      <c r="AE4074" s="2" t="s">
        <v>66</v>
      </c>
      <c r="AF4074" s="2" t="s">
        <v>67</v>
      </c>
      <c r="AG4074" s="2"/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4868</v>
      </c>
      <c r="B4075" s="2" t="s">
        <v>4851</v>
      </c>
      <c r="C4075" s="2" t="s">
        <v>47</v>
      </c>
      <c r="D4075" s="2" t="s">
        <v>4852</v>
      </c>
      <c r="E4075" s="2" t="s">
        <v>744</v>
      </c>
      <c r="F4075" s="2" t="s">
        <v>228</v>
      </c>
      <c r="G4075" s="2" t="s">
        <v>117</v>
      </c>
      <c r="H4075" s="2" t="s">
        <v>52</v>
      </c>
      <c r="I4075" s="2"/>
      <c r="J4075" s="2"/>
      <c r="K4075" s="2"/>
      <c r="L4075" s="2"/>
      <c r="M4075" s="2" t="s">
        <v>104</v>
      </c>
      <c r="N4075" s="3"/>
      <c r="O4075" s="3"/>
      <c r="P4075" s="4">
        <v>0.0</v>
      </c>
      <c r="Q4075" s="2" t="s">
        <v>105</v>
      </c>
      <c r="R4075" s="2" t="s">
        <v>106</v>
      </c>
      <c r="S4075" s="2" t="s">
        <v>107</v>
      </c>
      <c r="T4075" s="2" t="s">
        <v>108</v>
      </c>
      <c r="U4075" s="4">
        <f>0.0</f>
        <v>0.0</v>
      </c>
      <c r="V4075" s="2" t="s">
        <v>109</v>
      </c>
      <c r="W4075" s="2" t="s">
        <v>110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134</v>
      </c>
      <c r="AH4075" s="2" t="s">
        <v>69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4869</v>
      </c>
      <c r="B4076" s="2" t="s">
        <v>4870</v>
      </c>
      <c r="C4076" s="2" t="s">
        <v>47</v>
      </c>
      <c r="D4076" s="2" t="s">
        <v>3892</v>
      </c>
      <c r="E4076" s="2" t="s">
        <v>213</v>
      </c>
      <c r="F4076" s="2" t="s">
        <v>116</v>
      </c>
      <c r="G4076" s="2" t="s">
        <v>117</v>
      </c>
      <c r="H4076" s="2" t="s">
        <v>138</v>
      </c>
      <c r="I4076" s="2" t="s">
        <v>53</v>
      </c>
      <c r="J4076" s="2" t="s">
        <v>118</v>
      </c>
      <c r="K4076" s="2" t="s">
        <v>118</v>
      </c>
      <c r="L4076" s="2" t="s">
        <v>311</v>
      </c>
      <c r="M4076" s="2" t="s">
        <v>56</v>
      </c>
      <c r="N4076" s="3">
        <v>1598</v>
      </c>
      <c r="O4076" s="3" t="s">
        <v>120</v>
      </c>
      <c r="P4076" s="2"/>
      <c r="Q4076" s="2"/>
      <c r="R4076" s="2" t="s">
        <v>121</v>
      </c>
      <c r="S4076" s="2"/>
      <c r="T4076" s="2" t="s">
        <v>108</v>
      </c>
      <c r="U4076" s="2"/>
      <c r="V4076" s="2"/>
      <c r="W4076" s="2" t="s">
        <v>122</v>
      </c>
      <c r="X4076" s="2" t="s">
        <v>64</v>
      </c>
      <c r="Y4076" s="2" t="s">
        <v>65</v>
      </c>
      <c r="Z4076" s="2">
        <v>0</v>
      </c>
      <c r="AA4076" s="2"/>
      <c r="AB4076" s="2"/>
      <c r="AC4076" s="2"/>
      <c r="AD4076" s="2"/>
      <c r="AE4076" s="2" t="s">
        <v>123</v>
      </c>
      <c r="AF4076" s="2" t="s">
        <v>124</v>
      </c>
      <c r="AG4076" s="2" t="s">
        <v>125</v>
      </c>
      <c r="AH4076" s="2" t="s">
        <v>69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4871</v>
      </c>
      <c r="B4077" s="2" t="s">
        <v>4870</v>
      </c>
      <c r="C4077" s="2" t="s">
        <v>47</v>
      </c>
      <c r="D4077" s="2" t="s">
        <v>3892</v>
      </c>
      <c r="E4077" s="2" t="s">
        <v>213</v>
      </c>
      <c r="F4077" s="2" t="s">
        <v>116</v>
      </c>
      <c r="G4077" s="2" t="s">
        <v>117</v>
      </c>
      <c r="H4077" s="2" t="s">
        <v>138</v>
      </c>
      <c r="I4077" s="2" t="s">
        <v>53</v>
      </c>
      <c r="J4077" s="2" t="s">
        <v>118</v>
      </c>
      <c r="K4077" s="2" t="s">
        <v>118</v>
      </c>
      <c r="L4077" s="2" t="s">
        <v>311</v>
      </c>
      <c r="M4077" s="2" t="s">
        <v>73</v>
      </c>
      <c r="N4077" s="3">
        <v>1598</v>
      </c>
      <c r="O4077" s="3" t="s">
        <v>120</v>
      </c>
      <c r="P4077" s="2"/>
      <c r="Q4077" s="2"/>
      <c r="R4077" s="2" t="s">
        <v>121</v>
      </c>
      <c r="S4077" s="2"/>
      <c r="T4077" s="2" t="s">
        <v>108</v>
      </c>
      <c r="U4077" s="2"/>
      <c r="V4077" s="2"/>
      <c r="W4077" s="2" t="s">
        <v>122</v>
      </c>
      <c r="X4077" s="2" t="s">
        <v>64</v>
      </c>
      <c r="Y4077" s="2" t="s">
        <v>65</v>
      </c>
      <c r="Z4077" s="2">
        <v>0</v>
      </c>
      <c r="AA4077" s="2"/>
      <c r="AB4077" s="2"/>
      <c r="AC4077" s="2"/>
      <c r="AD4077" s="2"/>
      <c r="AE4077" s="2" t="s">
        <v>123</v>
      </c>
      <c r="AF4077" s="2" t="s">
        <v>124</v>
      </c>
      <c r="AG4077" s="2" t="s">
        <v>125</v>
      </c>
      <c r="AH4077" s="2" t="s">
        <v>69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4872</v>
      </c>
      <c r="B4078" s="2" t="s">
        <v>4870</v>
      </c>
      <c r="C4078" s="2" t="s">
        <v>47</v>
      </c>
      <c r="D4078" s="2" t="s">
        <v>3892</v>
      </c>
      <c r="E4078" s="2" t="s">
        <v>213</v>
      </c>
      <c r="F4078" s="2" t="s">
        <v>116</v>
      </c>
      <c r="G4078" s="2" t="s">
        <v>117</v>
      </c>
      <c r="H4078" s="2" t="s">
        <v>138</v>
      </c>
      <c r="I4078" s="2" t="s">
        <v>53</v>
      </c>
      <c r="J4078" s="2" t="s">
        <v>118</v>
      </c>
      <c r="K4078" s="2" t="s">
        <v>118</v>
      </c>
      <c r="L4078" s="2" t="s">
        <v>311</v>
      </c>
      <c r="M4078" s="2" t="s">
        <v>78</v>
      </c>
      <c r="N4078" s="3">
        <v>1598</v>
      </c>
      <c r="O4078" s="3" t="s">
        <v>120</v>
      </c>
      <c r="P4078" s="2"/>
      <c r="Q4078" s="2"/>
      <c r="R4078" s="2" t="s">
        <v>121</v>
      </c>
      <c r="S4078" s="2"/>
      <c r="T4078" s="2" t="s">
        <v>108</v>
      </c>
      <c r="U4078" s="2"/>
      <c r="V4078" s="2"/>
      <c r="W4078" s="2" t="s">
        <v>122</v>
      </c>
      <c r="X4078" s="2" t="s">
        <v>64</v>
      </c>
      <c r="Y4078" s="2" t="s">
        <v>65</v>
      </c>
      <c r="Z4078" s="2">
        <v>0</v>
      </c>
      <c r="AA4078" s="2"/>
      <c r="AB4078" s="2"/>
      <c r="AC4078" s="2"/>
      <c r="AD4078" s="2"/>
      <c r="AE4078" s="2" t="s">
        <v>123</v>
      </c>
      <c r="AF4078" s="2" t="s">
        <v>124</v>
      </c>
      <c r="AG4078" s="2" t="s">
        <v>125</v>
      </c>
      <c r="AH4078" s="2" t="s">
        <v>69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4873</v>
      </c>
      <c r="B4079" s="2" t="s">
        <v>4870</v>
      </c>
      <c r="C4079" s="2" t="s">
        <v>47</v>
      </c>
      <c r="D4079" s="2" t="s">
        <v>3892</v>
      </c>
      <c r="E4079" s="2" t="s">
        <v>213</v>
      </c>
      <c r="F4079" s="2" t="s">
        <v>116</v>
      </c>
      <c r="G4079" s="2" t="s">
        <v>117</v>
      </c>
      <c r="H4079" s="2" t="s">
        <v>138</v>
      </c>
      <c r="I4079" s="2" t="s">
        <v>53</v>
      </c>
      <c r="J4079" s="2" t="s">
        <v>118</v>
      </c>
      <c r="K4079" s="2" t="s">
        <v>118</v>
      </c>
      <c r="L4079" s="2" t="s">
        <v>311</v>
      </c>
      <c r="M4079" s="2" t="s">
        <v>82</v>
      </c>
      <c r="N4079" s="3">
        <v>1598</v>
      </c>
      <c r="O4079" s="3" t="s">
        <v>120</v>
      </c>
      <c r="P4079" s="2"/>
      <c r="Q4079" s="2"/>
      <c r="R4079" s="2" t="s">
        <v>121</v>
      </c>
      <c r="S4079" s="2"/>
      <c r="T4079" s="2" t="s">
        <v>108</v>
      </c>
      <c r="U4079" s="2"/>
      <c r="V4079" s="2"/>
      <c r="W4079" s="2" t="s">
        <v>122</v>
      </c>
      <c r="X4079" s="2" t="s">
        <v>64</v>
      </c>
      <c r="Y4079" s="2" t="s">
        <v>65</v>
      </c>
      <c r="Z4079" s="2">
        <v>0</v>
      </c>
      <c r="AA4079" s="2"/>
      <c r="AB4079" s="2"/>
      <c r="AC4079" s="2"/>
      <c r="AD4079" s="2"/>
      <c r="AE4079" s="2" t="s">
        <v>123</v>
      </c>
      <c r="AF4079" s="2" t="s">
        <v>124</v>
      </c>
      <c r="AG4079" s="2" t="s">
        <v>125</v>
      </c>
      <c r="AH4079" s="2" t="s">
        <v>69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4874</v>
      </c>
      <c r="B4080" s="2" t="s">
        <v>4870</v>
      </c>
      <c r="C4080" s="2" t="s">
        <v>47</v>
      </c>
      <c r="D4080" s="2" t="s">
        <v>3892</v>
      </c>
      <c r="E4080" s="2" t="s">
        <v>213</v>
      </c>
      <c r="F4080" s="2" t="s">
        <v>116</v>
      </c>
      <c r="G4080" s="2" t="s">
        <v>117</v>
      </c>
      <c r="H4080" s="2" t="s">
        <v>138</v>
      </c>
      <c r="I4080" s="2" t="s">
        <v>53</v>
      </c>
      <c r="J4080" s="2" t="s">
        <v>118</v>
      </c>
      <c r="K4080" s="2" t="s">
        <v>118</v>
      </c>
      <c r="L4080" s="2" t="s">
        <v>311</v>
      </c>
      <c r="M4080" s="2" t="s">
        <v>86</v>
      </c>
      <c r="N4080" s="3">
        <v>1598</v>
      </c>
      <c r="O4080" s="3" t="s">
        <v>120</v>
      </c>
      <c r="P4080" s="2"/>
      <c r="Q4080" s="2"/>
      <c r="R4080" s="2" t="s">
        <v>121</v>
      </c>
      <c r="S4080" s="2"/>
      <c r="T4080" s="2" t="s">
        <v>108</v>
      </c>
      <c r="U4080" s="2"/>
      <c r="V4080" s="2"/>
      <c r="W4080" s="2" t="s">
        <v>122</v>
      </c>
      <c r="X4080" s="2" t="s">
        <v>64</v>
      </c>
      <c r="Y4080" s="2" t="s">
        <v>65</v>
      </c>
      <c r="Z4080" s="2">
        <v>0</v>
      </c>
      <c r="AA4080" s="2"/>
      <c r="AB4080" s="2"/>
      <c r="AC4080" s="2"/>
      <c r="AD4080" s="2"/>
      <c r="AE4080" s="2" t="s">
        <v>123</v>
      </c>
      <c r="AF4080" s="2" t="s">
        <v>124</v>
      </c>
      <c r="AG4080" s="2" t="s">
        <v>125</v>
      </c>
      <c r="AH4080" s="2" t="s">
        <v>69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4875</v>
      </c>
      <c r="B4081" s="2" t="s">
        <v>4870</v>
      </c>
      <c r="C4081" s="2" t="s">
        <v>47</v>
      </c>
      <c r="D4081" s="2" t="s">
        <v>3892</v>
      </c>
      <c r="E4081" s="2" t="s">
        <v>213</v>
      </c>
      <c r="F4081" s="2" t="s">
        <v>116</v>
      </c>
      <c r="G4081" s="2" t="s">
        <v>117</v>
      </c>
      <c r="H4081" s="2" t="s">
        <v>138</v>
      </c>
      <c r="I4081" s="2" t="s">
        <v>53</v>
      </c>
      <c r="J4081" s="2" t="s">
        <v>118</v>
      </c>
      <c r="K4081" s="2" t="s">
        <v>118</v>
      </c>
      <c r="L4081" s="2" t="s">
        <v>311</v>
      </c>
      <c r="M4081" s="2" t="s">
        <v>91</v>
      </c>
      <c r="N4081" s="3">
        <v>1598</v>
      </c>
      <c r="O4081" s="3" t="s">
        <v>120</v>
      </c>
      <c r="P4081" s="2"/>
      <c r="Q4081" s="2"/>
      <c r="R4081" s="2" t="s">
        <v>121</v>
      </c>
      <c r="S4081" s="2"/>
      <c r="T4081" s="2" t="s">
        <v>108</v>
      </c>
      <c r="U4081" s="2"/>
      <c r="V4081" s="2"/>
      <c r="W4081" s="2" t="s">
        <v>122</v>
      </c>
      <c r="X4081" s="2" t="s">
        <v>64</v>
      </c>
      <c r="Y4081" s="2" t="s">
        <v>65</v>
      </c>
      <c r="Z4081" s="2">
        <v>0</v>
      </c>
      <c r="AA4081" s="2"/>
      <c r="AB4081" s="2"/>
      <c r="AC4081" s="2"/>
      <c r="AD4081" s="2"/>
      <c r="AE4081" s="2" t="s">
        <v>123</v>
      </c>
      <c r="AF4081" s="2" t="s">
        <v>124</v>
      </c>
      <c r="AG4081" s="2" t="s">
        <v>125</v>
      </c>
      <c r="AH4081" s="2" t="s">
        <v>69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4876</v>
      </c>
      <c r="B4082" s="2" t="s">
        <v>4870</v>
      </c>
      <c r="C4082" s="2" t="s">
        <v>47</v>
      </c>
      <c r="D4082" s="2" t="s">
        <v>3892</v>
      </c>
      <c r="E4082" s="2" t="s">
        <v>213</v>
      </c>
      <c r="F4082" s="2" t="s">
        <v>116</v>
      </c>
      <c r="G4082" s="2" t="s">
        <v>117</v>
      </c>
      <c r="H4082" s="2" t="s">
        <v>138</v>
      </c>
      <c r="I4082" s="2" t="s">
        <v>53</v>
      </c>
      <c r="J4082" s="2" t="s">
        <v>118</v>
      </c>
      <c r="K4082" s="2" t="s">
        <v>118</v>
      </c>
      <c r="L4082" s="2" t="s">
        <v>311</v>
      </c>
      <c r="M4082" s="2" t="s">
        <v>95</v>
      </c>
      <c r="N4082" s="3">
        <v>1598</v>
      </c>
      <c r="O4082" s="3" t="s">
        <v>120</v>
      </c>
      <c r="P4082" s="2"/>
      <c r="Q4082" s="2"/>
      <c r="R4082" s="2" t="s">
        <v>121</v>
      </c>
      <c r="S4082" s="2"/>
      <c r="T4082" s="2" t="s">
        <v>108</v>
      </c>
      <c r="U4082" s="2"/>
      <c r="V4082" s="2"/>
      <c r="W4082" s="2" t="s">
        <v>122</v>
      </c>
      <c r="X4082" s="2" t="s">
        <v>64</v>
      </c>
      <c r="Y4082" s="2" t="s">
        <v>65</v>
      </c>
      <c r="Z4082" s="2">
        <v>0</v>
      </c>
      <c r="AA4082" s="2"/>
      <c r="AB4082" s="2"/>
      <c r="AC4082" s="2"/>
      <c r="AD4082" s="2"/>
      <c r="AE4082" s="2" t="s">
        <v>123</v>
      </c>
      <c r="AF4082" s="2" t="s">
        <v>124</v>
      </c>
      <c r="AG4082" s="2" t="s">
        <v>125</v>
      </c>
      <c r="AH4082" s="2" t="s">
        <v>69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4877</v>
      </c>
      <c r="B4083" s="2" t="s">
        <v>4870</v>
      </c>
      <c r="C4083" s="2" t="s">
        <v>47</v>
      </c>
      <c r="D4083" s="2" t="s">
        <v>3892</v>
      </c>
      <c r="E4083" s="2" t="s">
        <v>213</v>
      </c>
      <c r="F4083" s="2" t="s">
        <v>116</v>
      </c>
      <c r="G4083" s="2" t="s">
        <v>117</v>
      </c>
      <c r="H4083" s="2" t="s">
        <v>138</v>
      </c>
      <c r="I4083" s="2" t="s">
        <v>53</v>
      </c>
      <c r="J4083" s="2" t="s">
        <v>118</v>
      </c>
      <c r="K4083" s="2" t="s">
        <v>118</v>
      </c>
      <c r="L4083" s="2" t="s">
        <v>311</v>
      </c>
      <c r="M4083" s="2" t="s">
        <v>100</v>
      </c>
      <c r="N4083" s="3">
        <v>1598</v>
      </c>
      <c r="O4083" s="3" t="s">
        <v>120</v>
      </c>
      <c r="P4083" s="2"/>
      <c r="Q4083" s="2"/>
      <c r="R4083" s="2" t="s">
        <v>121</v>
      </c>
      <c r="S4083" s="2"/>
      <c r="T4083" s="2" t="s">
        <v>108</v>
      </c>
      <c r="U4083" s="2"/>
      <c r="V4083" s="2"/>
      <c r="W4083" s="2" t="s">
        <v>122</v>
      </c>
      <c r="X4083" s="2" t="s">
        <v>64</v>
      </c>
      <c r="Y4083" s="2" t="s">
        <v>65</v>
      </c>
      <c r="Z4083" s="2">
        <v>0</v>
      </c>
      <c r="AA4083" s="2"/>
      <c r="AB4083" s="2"/>
      <c r="AC4083" s="2"/>
      <c r="AD4083" s="2"/>
      <c r="AE4083" s="2" t="s">
        <v>123</v>
      </c>
      <c r="AF4083" s="2" t="s">
        <v>124</v>
      </c>
      <c r="AG4083" s="2" t="s">
        <v>125</v>
      </c>
      <c r="AH4083" s="2" t="s">
        <v>69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4878</v>
      </c>
      <c r="B4084" s="2" t="s">
        <v>4870</v>
      </c>
      <c r="C4084" s="2" t="s">
        <v>47</v>
      </c>
      <c r="D4084" s="2" t="s">
        <v>3892</v>
      </c>
      <c r="E4084" s="2" t="s">
        <v>213</v>
      </c>
      <c r="F4084" s="2" t="s">
        <v>116</v>
      </c>
      <c r="G4084" s="2" t="s">
        <v>117</v>
      </c>
      <c r="H4084" s="2" t="s">
        <v>138</v>
      </c>
      <c r="I4084" s="2"/>
      <c r="J4084" s="2"/>
      <c r="K4084" s="2"/>
      <c r="L4084" s="2"/>
      <c r="M4084" s="2" t="s">
        <v>104</v>
      </c>
      <c r="N4084" s="3"/>
      <c r="O4084" s="3"/>
      <c r="P4084" s="4">
        <v>0.0</v>
      </c>
      <c r="Q4084" s="2" t="s">
        <v>105</v>
      </c>
      <c r="R4084" s="2" t="s">
        <v>106</v>
      </c>
      <c r="S4084" s="2" t="s">
        <v>107</v>
      </c>
      <c r="T4084" s="2" t="s">
        <v>108</v>
      </c>
      <c r="U4084" s="4">
        <f>0.0</f>
        <v>0.0</v>
      </c>
      <c r="V4084" s="2" t="s">
        <v>109</v>
      </c>
      <c r="W4084" s="2" t="s">
        <v>110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134</v>
      </c>
      <c r="AH4084" s="2" t="s">
        <v>69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4879</v>
      </c>
      <c r="B4085" s="2" t="s">
        <v>4880</v>
      </c>
      <c r="C4085" s="2" t="s">
        <v>47</v>
      </c>
      <c r="D4085" s="2" t="s">
        <v>2680</v>
      </c>
      <c r="E4085" s="2" t="s">
        <v>242</v>
      </c>
      <c r="F4085" s="2" t="s">
        <v>50</v>
      </c>
      <c r="G4085" s="2" t="s">
        <v>51</v>
      </c>
      <c r="H4085" s="2" t="s">
        <v>138</v>
      </c>
      <c r="I4085" s="2" t="s">
        <v>53</v>
      </c>
      <c r="J4085" s="2" t="s">
        <v>270</v>
      </c>
      <c r="K4085" s="2" t="s">
        <v>55</v>
      </c>
      <c r="L4085" s="2" t="s">
        <v>51</v>
      </c>
      <c r="M4085" s="2" t="s">
        <v>56</v>
      </c>
      <c r="N4085" s="3">
        <v>649715</v>
      </c>
      <c r="O4085" s="3" t="s">
        <v>57</v>
      </c>
      <c r="P4085" s="4">
        <f>IF(O4085="吨",N4085*1000,IF(O4085="万立方米",N4085*10000,""))</f>
        <v>649715000.0</v>
      </c>
      <c r="Q4085" s="2" t="s">
        <v>58</v>
      </c>
      <c r="R4085" s="2" t="s">
        <v>59</v>
      </c>
      <c r="S4085" s="2" t="s">
        <v>60</v>
      </c>
      <c r="T4085" s="2" t="s">
        <v>61</v>
      </c>
      <c r="U4085" s="4">
        <f>0.06</f>
        <v>0.06</v>
      </c>
      <c r="V4085" s="2" t="s">
        <v>62</v>
      </c>
      <c r="W4085" s="2" t="s">
        <v>63</v>
      </c>
      <c r="X4085" s="2" t="s">
        <v>64</v>
      </c>
      <c r="Y4085" s="2" t="s">
        <v>65</v>
      </c>
      <c r="Z4085" s="2">
        <v>0</v>
      </c>
      <c r="AA4085" s="2"/>
      <c r="AB4085" s="2"/>
      <c r="AC4085" s="4">
        <f>P4085*U4085/1000000</f>
        <v>38.9829</v>
      </c>
      <c r="AD4085" s="4">
        <f>AC4085*(1-Z4085/100)</f>
        <v>38.9829</v>
      </c>
      <c r="AE4085" s="2" t="s">
        <v>66</v>
      </c>
      <c r="AF4085" s="2" t="s">
        <v>67</v>
      </c>
      <c r="AG4085" s="2" t="s">
        <v>68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4881</v>
      </c>
      <c r="B4086" s="2" t="s">
        <v>4880</v>
      </c>
      <c r="C4086" s="2" t="s">
        <v>47</v>
      </c>
      <c r="D4086" s="2" t="s">
        <v>2680</v>
      </c>
      <c r="E4086" s="2" t="s">
        <v>242</v>
      </c>
      <c r="F4086" s="2" t="s">
        <v>50</v>
      </c>
      <c r="G4086" s="2" t="s">
        <v>51</v>
      </c>
      <c r="H4086" s="2" t="s">
        <v>138</v>
      </c>
      <c r="I4086" s="2" t="s">
        <v>53</v>
      </c>
      <c r="J4086" s="2" t="s">
        <v>270</v>
      </c>
      <c r="K4086" s="2" t="s">
        <v>55</v>
      </c>
      <c r="L4086" s="2" t="s">
        <v>51</v>
      </c>
      <c r="M4086" s="2" t="s">
        <v>73</v>
      </c>
      <c r="N4086" s="3">
        <v>649715</v>
      </c>
      <c r="O4086" s="3" t="s">
        <v>57</v>
      </c>
      <c r="P4086" s="4">
        <f>IF(O4086="吨",N4086*1000,IF(O4086="万立方米",N4086*10000,""))</f>
        <v>649715000.0</v>
      </c>
      <c r="Q4086" s="2" t="s">
        <v>58</v>
      </c>
      <c r="R4086" s="2" t="s">
        <v>59</v>
      </c>
      <c r="S4086" s="2" t="s">
        <v>74</v>
      </c>
      <c r="T4086" s="2" t="s">
        <v>75</v>
      </c>
      <c r="U4086" s="4">
        <f>1.5</f>
        <v>1.5</v>
      </c>
      <c r="V4086" s="2" t="s">
        <v>62</v>
      </c>
      <c r="W4086" s="2" t="s">
        <v>76</v>
      </c>
      <c r="X4086" s="2" t="s">
        <v>64</v>
      </c>
      <c r="Y4086" s="2" t="s">
        <v>65</v>
      </c>
      <c r="Z4086" s="2">
        <v>0</v>
      </c>
      <c r="AA4086" s="2"/>
      <c r="AB4086" s="2"/>
      <c r="AC4086" s="4">
        <f>P4086*U4086/1000000</f>
        <v>974.5725</v>
      </c>
      <c r="AD4086" s="4">
        <f>AC4086*(1-Z4086/100)</f>
        <v>974.5725</v>
      </c>
      <c r="AE4086" s="2" t="s">
        <v>66</v>
      </c>
      <c r="AF4086" s="2" t="s">
        <v>67</v>
      </c>
      <c r="AG4086" s="2" t="s">
        <v>68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4882</v>
      </c>
      <c r="B4087" s="2" t="s">
        <v>4880</v>
      </c>
      <c r="C4087" s="2" t="s">
        <v>47</v>
      </c>
      <c r="D4087" s="2" t="s">
        <v>2680</v>
      </c>
      <c r="E4087" s="2" t="s">
        <v>242</v>
      </c>
      <c r="F4087" s="2" t="s">
        <v>50</v>
      </c>
      <c r="G4087" s="2" t="s">
        <v>51</v>
      </c>
      <c r="H4087" s="2" t="s">
        <v>138</v>
      </c>
      <c r="I4087" s="2" t="s">
        <v>53</v>
      </c>
      <c r="J4087" s="2" t="s">
        <v>270</v>
      </c>
      <c r="K4087" s="2" t="s">
        <v>55</v>
      </c>
      <c r="L4087" s="2" t="s">
        <v>51</v>
      </c>
      <c r="M4087" s="2" t="s">
        <v>78</v>
      </c>
      <c r="N4087" s="3">
        <v>649715</v>
      </c>
      <c r="O4087" s="3" t="s">
        <v>57</v>
      </c>
      <c r="P4087" s="4">
        <f>IF(O4087="吨",N4087*1000,IF(O4087="万立方米",N4087*10000,""))</f>
        <v>649715000.0</v>
      </c>
      <c r="Q4087" s="2" t="s">
        <v>58</v>
      </c>
      <c r="R4087" s="2" t="s">
        <v>59</v>
      </c>
      <c r="S4087" s="2" t="s">
        <v>79</v>
      </c>
      <c r="T4087" s="2" t="s">
        <v>75</v>
      </c>
      <c r="U4087" s="4">
        <f>6.0</f>
        <v>6.0</v>
      </c>
      <c r="V4087" s="2" t="s">
        <v>62</v>
      </c>
      <c r="W4087" s="2" t="s">
        <v>80</v>
      </c>
      <c r="X4087" s="2" t="s">
        <v>64</v>
      </c>
      <c r="Y4087" s="2" t="s">
        <v>65</v>
      </c>
      <c r="Z4087" s="2">
        <v>0</v>
      </c>
      <c r="AA4087" s="2"/>
      <c r="AB4087" s="2"/>
      <c r="AC4087" s="4">
        <f>P4087*U4087/1000000</f>
        <v>3898.29</v>
      </c>
      <c r="AD4087" s="4">
        <f>AC4087*(1-Z4087/100)</f>
        <v>3898.29</v>
      </c>
      <c r="AE4087" s="2" t="s">
        <v>66</v>
      </c>
      <c r="AF4087" s="2" t="s">
        <v>67</v>
      </c>
      <c r="AG4087" s="2" t="s">
        <v>68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4883</v>
      </c>
      <c r="B4088" s="2" t="s">
        <v>4880</v>
      </c>
      <c r="C4088" s="2" t="s">
        <v>47</v>
      </c>
      <c r="D4088" s="2" t="s">
        <v>2680</v>
      </c>
      <c r="E4088" s="2" t="s">
        <v>242</v>
      </c>
      <c r="F4088" s="2" t="s">
        <v>50</v>
      </c>
      <c r="G4088" s="2" t="s">
        <v>51</v>
      </c>
      <c r="H4088" s="2" t="s">
        <v>138</v>
      </c>
      <c r="I4088" s="2" t="s">
        <v>53</v>
      </c>
      <c r="J4088" s="2" t="s">
        <v>270</v>
      </c>
      <c r="K4088" s="2" t="s">
        <v>55</v>
      </c>
      <c r="L4088" s="2" t="s">
        <v>51</v>
      </c>
      <c r="M4088" s="2" t="s">
        <v>82</v>
      </c>
      <c r="N4088" s="3">
        <v>649715</v>
      </c>
      <c r="O4088" s="3" t="s">
        <v>57</v>
      </c>
      <c r="P4088" s="4">
        <f>IF(O4088="吨",N4088*1000,IF(O4088="万立方米",N4088*10000,""))</f>
        <v>649715000.0</v>
      </c>
      <c r="Q4088" s="2" t="s">
        <v>58</v>
      </c>
      <c r="R4088" s="2" t="s">
        <v>59</v>
      </c>
      <c r="S4088" s="2" t="s">
        <v>83</v>
      </c>
      <c r="T4088" s="2" t="s">
        <v>61</v>
      </c>
      <c r="U4088" s="4">
        <f>0.35</f>
        <v>0.35</v>
      </c>
      <c r="V4088" s="2" t="s">
        <v>62</v>
      </c>
      <c r="W4088" s="2" t="s">
        <v>84</v>
      </c>
      <c r="X4088" s="2" t="s">
        <v>64</v>
      </c>
      <c r="Y4088" s="2" t="s">
        <v>65</v>
      </c>
      <c r="Z4088" s="2">
        <v>0</v>
      </c>
      <c r="AA4088" s="2"/>
      <c r="AB4088" s="2"/>
      <c r="AC4088" s="4">
        <f>P4088*U4088/1000000</f>
        <v>227.40025</v>
      </c>
      <c r="AD4088" s="4">
        <f>AC4088*(1-Z4088/100)</f>
        <v>227.40025</v>
      </c>
      <c r="AE4088" s="2" t="s">
        <v>66</v>
      </c>
      <c r="AF4088" s="2" t="s">
        <v>67</v>
      </c>
      <c r="AG4088" s="2" t="s">
        <v>68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4884</v>
      </c>
      <c r="B4089" s="2" t="s">
        <v>4880</v>
      </c>
      <c r="C4089" s="2" t="s">
        <v>47</v>
      </c>
      <c r="D4089" s="2" t="s">
        <v>2680</v>
      </c>
      <c r="E4089" s="2" t="s">
        <v>242</v>
      </c>
      <c r="F4089" s="2" t="s">
        <v>50</v>
      </c>
      <c r="G4089" s="2" t="s">
        <v>51</v>
      </c>
      <c r="H4089" s="2" t="s">
        <v>138</v>
      </c>
      <c r="I4089" s="2" t="s">
        <v>53</v>
      </c>
      <c r="J4089" s="2" t="s">
        <v>270</v>
      </c>
      <c r="K4089" s="2" t="s">
        <v>55</v>
      </c>
      <c r="L4089" s="2" t="s">
        <v>51</v>
      </c>
      <c r="M4089" s="2" t="s">
        <v>86</v>
      </c>
      <c r="N4089" s="3">
        <v>649715</v>
      </c>
      <c r="O4089" s="3" t="s">
        <v>57</v>
      </c>
      <c r="P4089" s="4">
        <f>IF(O4089="吨",N4089*1000,IF(O4089="万立方米",N4089*10000,""))</f>
        <v>649715000.0</v>
      </c>
      <c r="Q4089" s="2" t="s">
        <v>58</v>
      </c>
      <c r="R4089" s="2" t="s">
        <v>59</v>
      </c>
      <c r="S4089" s="2" t="s">
        <v>87</v>
      </c>
      <c r="T4089" s="2" t="s">
        <v>88</v>
      </c>
      <c r="U4089" s="4">
        <f>0.75</f>
        <v>0.75</v>
      </c>
      <c r="V4089" s="2" t="s">
        <v>62</v>
      </c>
      <c r="W4089" s="2" t="s">
        <v>89</v>
      </c>
      <c r="X4089" s="2" t="s">
        <v>64</v>
      </c>
      <c r="Y4089" s="2" t="s">
        <v>65</v>
      </c>
      <c r="Z4089" s="2">
        <v>0</v>
      </c>
      <c r="AA4089" s="2"/>
      <c r="AB4089" s="2"/>
      <c r="AC4089" s="4">
        <f>P4089*U4089/1000000</f>
        <v>487.28625</v>
      </c>
      <c r="AD4089" s="4">
        <f>AC4090*(1-AA4089/100)+(AC4089-AC4090)*(1-AB4089/100)</f>
        <v>487.28625</v>
      </c>
      <c r="AE4089" s="2" t="s">
        <v>66</v>
      </c>
      <c r="AF4089" s="2" t="s">
        <v>67</v>
      </c>
      <c r="AG4089" s="2" t="s">
        <v>68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4885</v>
      </c>
      <c r="B4090" s="2" t="s">
        <v>4880</v>
      </c>
      <c r="C4090" s="2" t="s">
        <v>47</v>
      </c>
      <c r="D4090" s="2" t="s">
        <v>2680</v>
      </c>
      <c r="E4090" s="2" t="s">
        <v>242</v>
      </c>
      <c r="F4090" s="2" t="s">
        <v>50</v>
      </c>
      <c r="G4090" s="2" t="s">
        <v>51</v>
      </c>
      <c r="H4090" s="2" t="s">
        <v>138</v>
      </c>
      <c r="I4090" s="2" t="s">
        <v>53</v>
      </c>
      <c r="J4090" s="2" t="s">
        <v>270</v>
      </c>
      <c r="K4090" s="2" t="s">
        <v>55</v>
      </c>
      <c r="L4090" s="2" t="s">
        <v>51</v>
      </c>
      <c r="M4090" s="2" t="s">
        <v>91</v>
      </c>
      <c r="N4090" s="3">
        <v>649715</v>
      </c>
      <c r="O4090" s="3" t="s">
        <v>57</v>
      </c>
      <c r="P4090" s="4">
        <f>IF(O4090="吨",N4090*1000,IF(O4090="万立方米",N4090*10000,""))</f>
        <v>649715000.0</v>
      </c>
      <c r="Q4090" s="2" t="s">
        <v>58</v>
      </c>
      <c r="R4090" s="2" t="s">
        <v>59</v>
      </c>
      <c r="S4090" s="2" t="s">
        <v>92</v>
      </c>
      <c r="T4090" s="2" t="s">
        <v>88</v>
      </c>
      <c r="U4090" s="4">
        <f>0.75</f>
        <v>0.75</v>
      </c>
      <c r="V4090" s="2" t="s">
        <v>62</v>
      </c>
      <c r="W4090" s="2" t="s">
        <v>93</v>
      </c>
      <c r="X4090" s="2" t="s">
        <v>64</v>
      </c>
      <c r="Y4090" s="2" t="s">
        <v>65</v>
      </c>
      <c r="Z4090" s="2">
        <v>0</v>
      </c>
      <c r="AA4090" s="2"/>
      <c r="AB4090" s="2"/>
      <c r="AC4090" s="4">
        <f>P4090*U4090/1000000</f>
        <v>487.28625</v>
      </c>
      <c r="AD4090" s="4">
        <f>AC4090*(1-Z4090/100)</f>
        <v>487.28625</v>
      </c>
      <c r="AE4090" s="2" t="s">
        <v>66</v>
      </c>
      <c r="AF4090" s="2" t="s">
        <v>67</v>
      </c>
      <c r="AG4090" s="2" t="s">
        <v>68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4886</v>
      </c>
      <c r="B4091" s="2" t="s">
        <v>4880</v>
      </c>
      <c r="C4091" s="2" t="s">
        <v>47</v>
      </c>
      <c r="D4091" s="2" t="s">
        <v>2680</v>
      </c>
      <c r="E4091" s="2" t="s">
        <v>242</v>
      </c>
      <c r="F4091" s="2" t="s">
        <v>50</v>
      </c>
      <c r="G4091" s="2" t="s">
        <v>51</v>
      </c>
      <c r="H4091" s="2" t="s">
        <v>138</v>
      </c>
      <c r="I4091" s="2" t="s">
        <v>53</v>
      </c>
      <c r="J4091" s="2" t="s">
        <v>270</v>
      </c>
      <c r="K4091" s="2" t="s">
        <v>55</v>
      </c>
      <c r="L4091" s="2" t="s">
        <v>51</v>
      </c>
      <c r="M4091" s="2" t="s">
        <v>95</v>
      </c>
      <c r="N4091" s="3">
        <v>649715</v>
      </c>
      <c r="O4091" s="3" t="s">
        <v>57</v>
      </c>
      <c r="P4091" s="4">
        <f>IF(O4091="吨",N4091*1000,IF(O4091="万立方米",N4091*10000,""))</f>
        <v>649715000.0</v>
      </c>
      <c r="Q4091" s="2" t="s">
        <v>58</v>
      </c>
      <c r="R4091" s="2" t="s">
        <v>59</v>
      </c>
      <c r="S4091" s="2" t="s">
        <v>96</v>
      </c>
      <c r="T4091" s="2" t="s">
        <v>97</v>
      </c>
      <c r="U4091" s="4">
        <f>1.7</f>
        <v>1.7</v>
      </c>
      <c r="V4091" s="2" t="s">
        <v>62</v>
      </c>
      <c r="W4091" s="2" t="s">
        <v>98</v>
      </c>
      <c r="X4091" s="2" t="s">
        <v>64</v>
      </c>
      <c r="Y4091" s="2" t="s">
        <v>65</v>
      </c>
      <c r="Z4091" s="2">
        <v>0</v>
      </c>
      <c r="AA4091" s="2"/>
      <c r="AB4091" s="2"/>
      <c r="AC4091" s="4">
        <f>P4091*U4091/1000000</f>
        <v>1104.5155</v>
      </c>
      <c r="AD4091" s="4">
        <f>AC4091*(1-Z4091/100)</f>
        <v>1104.5155</v>
      </c>
      <c r="AE4091" s="2" t="s">
        <v>66</v>
      </c>
      <c r="AF4091" s="2" t="s">
        <v>67</v>
      </c>
      <c r="AG4091" s="2" t="s">
        <v>68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4887</v>
      </c>
      <c r="B4092" s="2" t="s">
        <v>4880</v>
      </c>
      <c r="C4092" s="2" t="s">
        <v>47</v>
      </c>
      <c r="D4092" s="2" t="s">
        <v>2680</v>
      </c>
      <c r="E4092" s="2" t="s">
        <v>242</v>
      </c>
      <c r="F4092" s="2" t="s">
        <v>50</v>
      </c>
      <c r="G4092" s="2" t="s">
        <v>51</v>
      </c>
      <c r="H4092" s="2" t="s">
        <v>138</v>
      </c>
      <c r="I4092" s="2" t="s">
        <v>53</v>
      </c>
      <c r="J4092" s="2" t="s">
        <v>270</v>
      </c>
      <c r="K4092" s="2" t="s">
        <v>55</v>
      </c>
      <c r="L4092" s="2" t="s">
        <v>51</v>
      </c>
      <c r="M4092" s="2" t="s">
        <v>100</v>
      </c>
      <c r="N4092" s="3">
        <v>649715</v>
      </c>
      <c r="O4092" s="3" t="s">
        <v>57</v>
      </c>
      <c r="P4092" s="4">
        <f>IF(O4092="吨",N4092*1000,IF(O4092="万立方米",N4092*10000,""))</f>
        <v>649715000.0</v>
      </c>
      <c r="Q4092" s="2" t="s">
        <v>58</v>
      </c>
      <c r="R4092" s="2" t="s">
        <v>59</v>
      </c>
      <c r="S4092" s="2" t="s">
        <v>101</v>
      </c>
      <c r="T4092" s="2" t="s">
        <v>75</v>
      </c>
      <c r="U4092" s="4">
        <f>0.12</f>
        <v>0.12</v>
      </c>
      <c r="V4092" s="2" t="s">
        <v>62</v>
      </c>
      <c r="W4092" s="2" t="s">
        <v>102</v>
      </c>
      <c r="X4092" s="2" t="s">
        <v>64</v>
      </c>
      <c r="Y4092" s="2" t="s">
        <v>65</v>
      </c>
      <c r="Z4092" s="2">
        <v>0</v>
      </c>
      <c r="AA4092" s="2"/>
      <c r="AB4092" s="2"/>
      <c r="AC4092" s="4">
        <f>P4092*U4092/1000000</f>
        <v>77.9658</v>
      </c>
      <c r="AD4092" s="4">
        <f>AC4092*(1-Z4092/100)</f>
        <v>77.9658</v>
      </c>
      <c r="AE4092" s="2" t="s">
        <v>66</v>
      </c>
      <c r="AF4092" s="2" t="s">
        <v>67</v>
      </c>
      <c r="AG4092" s="2" t="s">
        <v>68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4888</v>
      </c>
      <c r="B4093" s="2" t="s">
        <v>4880</v>
      </c>
      <c r="C4093" s="2" t="s">
        <v>47</v>
      </c>
      <c r="D4093" s="2" t="s">
        <v>2680</v>
      </c>
      <c r="E4093" s="2" t="s">
        <v>242</v>
      </c>
      <c r="F4093" s="2" t="s">
        <v>50</v>
      </c>
      <c r="G4093" s="2" t="s">
        <v>51</v>
      </c>
      <c r="H4093" s="2" t="s">
        <v>138</v>
      </c>
      <c r="I4093" s="2"/>
      <c r="J4093" s="2"/>
      <c r="K4093" s="2" t="s">
        <v>147</v>
      </c>
      <c r="L4093" s="2" t="s">
        <v>148</v>
      </c>
      <c r="M4093" s="2" t="s">
        <v>104</v>
      </c>
      <c r="N4093" s="3"/>
      <c r="O4093" s="3"/>
      <c r="P4093" s="4">
        <v>649715000.0</v>
      </c>
      <c r="Q4093" s="2" t="s">
        <v>105</v>
      </c>
      <c r="R4093" s="2" t="s">
        <v>106</v>
      </c>
      <c r="S4093" s="2" t="s">
        <v>107</v>
      </c>
      <c r="T4093" s="2" t="s">
        <v>108</v>
      </c>
      <c r="U4093" s="4">
        <f>0.0</f>
        <v>0.0</v>
      </c>
      <c r="V4093" s="2" t="s">
        <v>109</v>
      </c>
      <c r="W4093" s="2" t="s">
        <v>110</v>
      </c>
      <c r="X4093" s="2"/>
      <c r="Y4093" s="2" t="s">
        <v>65</v>
      </c>
      <c r="Z4093" s="2">
        <v>0</v>
      </c>
      <c r="AA4093" s="2"/>
      <c r="AB4093" s="2"/>
      <c r="AC4093" s="4">
        <f>P4093*U4093/1000000</f>
        <v>0.0</v>
      </c>
      <c r="AD4093" s="4">
        <f>AC4093*(1-Z4093/100)</f>
        <v>0.0</v>
      </c>
      <c r="AE4093" s="2" t="s">
        <v>66</v>
      </c>
      <c r="AF4093" s="2" t="s">
        <v>67</v>
      </c>
      <c r="AG4093" s="2" t="s">
        <v>68</v>
      </c>
      <c r="AH4093" s="2" t="s">
        <v>69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4889</v>
      </c>
      <c r="B4094" s="2" t="s">
        <v>4890</v>
      </c>
      <c r="C4094" s="2" t="s">
        <v>47</v>
      </c>
      <c r="D4094" s="2" t="s">
        <v>520</v>
      </c>
      <c r="E4094" s="2" t="s">
        <v>242</v>
      </c>
      <c r="F4094" s="2" t="s">
        <v>228</v>
      </c>
      <c r="G4094" s="2" t="s">
        <v>117</v>
      </c>
      <c r="H4094" s="2" t="s">
        <v>138</v>
      </c>
      <c r="I4094" s="2" t="s">
        <v>53</v>
      </c>
      <c r="J4094" s="2" t="s">
        <v>230</v>
      </c>
      <c r="K4094" s="2" t="s">
        <v>55</v>
      </c>
      <c r="L4094" s="2" t="s">
        <v>51</v>
      </c>
      <c r="M4094" s="2" t="s">
        <v>56</v>
      </c>
      <c r="N4094" s="3">
        <v>86384</v>
      </c>
      <c r="O4094" s="3" t="s">
        <v>57</v>
      </c>
      <c r="P4094" s="4">
        <f>IF(O4094="吨",N4094*1000,IF(O4094="万立方米",N4094*10000,""))</f>
        <v>86384000.0</v>
      </c>
      <c r="Q4094" s="2" t="s">
        <v>58</v>
      </c>
      <c r="R4094" s="2" t="s">
        <v>59</v>
      </c>
      <c r="S4094" s="2" t="s">
        <v>60</v>
      </c>
      <c r="T4094" s="2" t="s">
        <v>61</v>
      </c>
      <c r="U4094" s="4">
        <f>0.06</f>
        <v>0.06</v>
      </c>
      <c r="V4094" s="2" t="s">
        <v>62</v>
      </c>
      <c r="W4094" s="2" t="s">
        <v>63</v>
      </c>
      <c r="X4094" s="2" t="s">
        <v>64</v>
      </c>
      <c r="Y4094" s="2" t="s">
        <v>65</v>
      </c>
      <c r="Z4094" s="2">
        <v>0</v>
      </c>
      <c r="AA4094" s="2"/>
      <c r="AB4094" s="2"/>
      <c r="AC4094" s="4">
        <f>P4094*U4094/1000000</f>
        <v>5.18304</v>
      </c>
      <c r="AD4094" s="4">
        <f>AC4094*(1-Z4094/100)</f>
        <v>5.18304</v>
      </c>
      <c r="AE4094" s="2" t="s">
        <v>66</v>
      </c>
      <c r="AF4094" s="2" t="s">
        <v>67</v>
      </c>
      <c r="AG4094" s="2" t="s">
        <v>68</v>
      </c>
      <c r="AH4094" s="2" t="s">
        <v>69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4891</v>
      </c>
      <c r="B4095" s="2" t="s">
        <v>4890</v>
      </c>
      <c r="C4095" s="2" t="s">
        <v>47</v>
      </c>
      <c r="D4095" s="2" t="s">
        <v>520</v>
      </c>
      <c r="E4095" s="2" t="s">
        <v>242</v>
      </c>
      <c r="F4095" s="2" t="s">
        <v>228</v>
      </c>
      <c r="G4095" s="2" t="s">
        <v>117</v>
      </c>
      <c r="H4095" s="2" t="s">
        <v>138</v>
      </c>
      <c r="I4095" s="2" t="s">
        <v>53</v>
      </c>
      <c r="J4095" s="2" t="s">
        <v>230</v>
      </c>
      <c r="K4095" s="2" t="s">
        <v>55</v>
      </c>
      <c r="L4095" s="2" t="s">
        <v>51</v>
      </c>
      <c r="M4095" s="2" t="s">
        <v>73</v>
      </c>
      <c r="N4095" s="3">
        <v>86384</v>
      </c>
      <c r="O4095" s="3" t="s">
        <v>57</v>
      </c>
      <c r="P4095" s="4">
        <f>IF(O4095="吨",N4095*1000,IF(O4095="万立方米",N4095*10000,""))</f>
        <v>86384000.0</v>
      </c>
      <c r="Q4095" s="2" t="s">
        <v>58</v>
      </c>
      <c r="R4095" s="2" t="s">
        <v>59</v>
      </c>
      <c r="S4095" s="2" t="s">
        <v>74</v>
      </c>
      <c r="T4095" s="2" t="s">
        <v>75</v>
      </c>
      <c r="U4095" s="4">
        <f>1.5</f>
        <v>1.5</v>
      </c>
      <c r="V4095" s="2" t="s">
        <v>62</v>
      </c>
      <c r="W4095" s="2" t="s">
        <v>76</v>
      </c>
      <c r="X4095" s="2" t="s">
        <v>64</v>
      </c>
      <c r="Y4095" s="2" t="s">
        <v>65</v>
      </c>
      <c r="Z4095" s="2">
        <v>0</v>
      </c>
      <c r="AA4095" s="2"/>
      <c r="AB4095" s="2"/>
      <c r="AC4095" s="4">
        <f>P4095*U4095/1000000</f>
        <v>129.576</v>
      </c>
      <c r="AD4095" s="4">
        <f>AC4095*(1-Z4095/100)</f>
        <v>129.576</v>
      </c>
      <c r="AE4095" s="2" t="s">
        <v>66</v>
      </c>
      <c r="AF4095" s="2" t="s">
        <v>67</v>
      </c>
      <c r="AG4095" s="2" t="s">
        <v>68</v>
      </c>
      <c r="AH4095" s="2" t="s">
        <v>69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4892</v>
      </c>
      <c r="B4096" s="2" t="s">
        <v>4890</v>
      </c>
      <c r="C4096" s="2" t="s">
        <v>47</v>
      </c>
      <c r="D4096" s="2" t="s">
        <v>520</v>
      </c>
      <c r="E4096" s="2" t="s">
        <v>242</v>
      </c>
      <c r="F4096" s="2" t="s">
        <v>228</v>
      </c>
      <c r="G4096" s="2" t="s">
        <v>117</v>
      </c>
      <c r="H4096" s="2" t="s">
        <v>138</v>
      </c>
      <c r="I4096" s="2" t="s">
        <v>53</v>
      </c>
      <c r="J4096" s="2" t="s">
        <v>230</v>
      </c>
      <c r="K4096" s="2" t="s">
        <v>55</v>
      </c>
      <c r="L4096" s="2" t="s">
        <v>51</v>
      </c>
      <c r="M4096" s="2" t="s">
        <v>78</v>
      </c>
      <c r="N4096" s="3">
        <v>86384</v>
      </c>
      <c r="O4096" s="3" t="s">
        <v>57</v>
      </c>
      <c r="P4096" s="4">
        <f>IF(O4096="吨",N4096*1000,IF(O4096="万立方米",N4096*10000,""))</f>
        <v>86384000.0</v>
      </c>
      <c r="Q4096" s="2" t="s">
        <v>58</v>
      </c>
      <c r="R4096" s="2" t="s">
        <v>59</v>
      </c>
      <c r="S4096" s="2" t="s">
        <v>79</v>
      </c>
      <c r="T4096" s="2" t="s">
        <v>75</v>
      </c>
      <c r="U4096" s="4">
        <f>6.0</f>
        <v>6.0</v>
      </c>
      <c r="V4096" s="2" t="s">
        <v>62</v>
      </c>
      <c r="W4096" s="2" t="s">
        <v>80</v>
      </c>
      <c r="X4096" s="2" t="s">
        <v>64</v>
      </c>
      <c r="Y4096" s="2" t="s">
        <v>65</v>
      </c>
      <c r="Z4096" s="2">
        <v>0</v>
      </c>
      <c r="AA4096" s="2"/>
      <c r="AB4096" s="2"/>
      <c r="AC4096" s="4">
        <f>P4096*U4096/1000000</f>
        <v>518.304</v>
      </c>
      <c r="AD4096" s="4">
        <f>AC4096*(1-Z4096/100)</f>
        <v>518.304</v>
      </c>
      <c r="AE4096" s="2" t="s">
        <v>66</v>
      </c>
      <c r="AF4096" s="2" t="s">
        <v>67</v>
      </c>
      <c r="AG4096" s="2" t="s">
        <v>68</v>
      </c>
      <c r="AH4096" s="2" t="s">
        <v>69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4893</v>
      </c>
      <c r="B4097" s="2" t="s">
        <v>4890</v>
      </c>
      <c r="C4097" s="2" t="s">
        <v>47</v>
      </c>
      <c r="D4097" s="2" t="s">
        <v>520</v>
      </c>
      <c r="E4097" s="2" t="s">
        <v>242</v>
      </c>
      <c r="F4097" s="2" t="s">
        <v>228</v>
      </c>
      <c r="G4097" s="2" t="s">
        <v>117</v>
      </c>
      <c r="H4097" s="2" t="s">
        <v>138</v>
      </c>
      <c r="I4097" s="2" t="s">
        <v>53</v>
      </c>
      <c r="J4097" s="2" t="s">
        <v>230</v>
      </c>
      <c r="K4097" s="2" t="s">
        <v>55</v>
      </c>
      <c r="L4097" s="2" t="s">
        <v>51</v>
      </c>
      <c r="M4097" s="2" t="s">
        <v>82</v>
      </c>
      <c r="N4097" s="3">
        <v>86384</v>
      </c>
      <c r="O4097" s="3" t="s">
        <v>57</v>
      </c>
      <c r="P4097" s="4">
        <f>IF(O4097="吨",N4097*1000,IF(O4097="万立方米",N4097*10000,""))</f>
        <v>86384000.0</v>
      </c>
      <c r="Q4097" s="2" t="s">
        <v>58</v>
      </c>
      <c r="R4097" s="2" t="s">
        <v>59</v>
      </c>
      <c r="S4097" s="2" t="s">
        <v>83</v>
      </c>
      <c r="T4097" s="2" t="s">
        <v>61</v>
      </c>
      <c r="U4097" s="4">
        <f>0.35</f>
        <v>0.35</v>
      </c>
      <c r="V4097" s="2" t="s">
        <v>62</v>
      </c>
      <c r="W4097" s="2" t="s">
        <v>84</v>
      </c>
      <c r="X4097" s="2" t="s">
        <v>64</v>
      </c>
      <c r="Y4097" s="2" t="s">
        <v>65</v>
      </c>
      <c r="Z4097" s="2">
        <v>0</v>
      </c>
      <c r="AA4097" s="2"/>
      <c r="AB4097" s="2"/>
      <c r="AC4097" s="4">
        <f>P4097*U4097/1000000</f>
        <v>30.234399999999997</v>
      </c>
      <c r="AD4097" s="4">
        <f>AC4097*(1-Z4097/100)</f>
        <v>30.234399999999997</v>
      </c>
      <c r="AE4097" s="2" t="s">
        <v>66</v>
      </c>
      <c r="AF4097" s="2" t="s">
        <v>67</v>
      </c>
      <c r="AG4097" s="2" t="s">
        <v>68</v>
      </c>
      <c r="AH4097" s="2" t="s">
        <v>69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4894</v>
      </c>
      <c r="B4098" s="2" t="s">
        <v>4890</v>
      </c>
      <c r="C4098" s="2" t="s">
        <v>47</v>
      </c>
      <c r="D4098" s="2" t="s">
        <v>520</v>
      </c>
      <c r="E4098" s="2" t="s">
        <v>242</v>
      </c>
      <c r="F4098" s="2" t="s">
        <v>228</v>
      </c>
      <c r="G4098" s="2" t="s">
        <v>117</v>
      </c>
      <c r="H4098" s="2" t="s">
        <v>138</v>
      </c>
      <c r="I4098" s="2" t="s">
        <v>53</v>
      </c>
      <c r="J4098" s="2" t="s">
        <v>230</v>
      </c>
      <c r="K4098" s="2" t="s">
        <v>55</v>
      </c>
      <c r="L4098" s="2" t="s">
        <v>51</v>
      </c>
      <c r="M4098" s="2" t="s">
        <v>86</v>
      </c>
      <c r="N4098" s="3">
        <v>86384</v>
      </c>
      <c r="O4098" s="3" t="s">
        <v>57</v>
      </c>
      <c r="P4098" s="4">
        <f>IF(O4098="吨",N4098*1000,IF(O4098="万立方米",N4098*10000,""))</f>
        <v>86384000.0</v>
      </c>
      <c r="Q4098" s="2" t="s">
        <v>58</v>
      </c>
      <c r="R4098" s="2" t="s">
        <v>59</v>
      </c>
      <c r="S4098" s="2" t="s">
        <v>87</v>
      </c>
      <c r="T4098" s="2" t="s">
        <v>88</v>
      </c>
      <c r="U4098" s="4">
        <f>0.75</f>
        <v>0.75</v>
      </c>
      <c r="V4098" s="2" t="s">
        <v>62</v>
      </c>
      <c r="W4098" s="2" t="s">
        <v>89</v>
      </c>
      <c r="X4098" s="2" t="s">
        <v>64</v>
      </c>
      <c r="Y4098" s="2" t="s">
        <v>65</v>
      </c>
      <c r="Z4098" s="2">
        <v>0</v>
      </c>
      <c r="AA4098" s="2"/>
      <c r="AB4098" s="2"/>
      <c r="AC4098" s="4">
        <f>P4098*U4098/1000000</f>
        <v>64.788</v>
      </c>
      <c r="AD4098" s="4">
        <f>AC4099*(1-AA4098/100)+(AC4098-AC4099)*(1-AB4098/100)</f>
        <v>64.788</v>
      </c>
      <c r="AE4098" s="2" t="s">
        <v>66</v>
      </c>
      <c r="AF4098" s="2" t="s">
        <v>67</v>
      </c>
      <c r="AG4098" s="2" t="s">
        <v>68</v>
      </c>
      <c r="AH4098" s="2" t="s">
        <v>69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4895</v>
      </c>
      <c r="B4099" s="2" t="s">
        <v>4890</v>
      </c>
      <c r="C4099" s="2" t="s">
        <v>47</v>
      </c>
      <c r="D4099" s="2" t="s">
        <v>520</v>
      </c>
      <c r="E4099" s="2" t="s">
        <v>242</v>
      </c>
      <c r="F4099" s="2" t="s">
        <v>228</v>
      </c>
      <c r="G4099" s="2" t="s">
        <v>117</v>
      </c>
      <c r="H4099" s="2" t="s">
        <v>138</v>
      </c>
      <c r="I4099" s="2" t="s">
        <v>53</v>
      </c>
      <c r="J4099" s="2" t="s">
        <v>230</v>
      </c>
      <c r="K4099" s="2" t="s">
        <v>55</v>
      </c>
      <c r="L4099" s="2" t="s">
        <v>51</v>
      </c>
      <c r="M4099" s="2" t="s">
        <v>91</v>
      </c>
      <c r="N4099" s="3">
        <v>86384</v>
      </c>
      <c r="O4099" s="3" t="s">
        <v>57</v>
      </c>
      <c r="P4099" s="4">
        <f>IF(O4099="吨",N4099*1000,IF(O4099="万立方米",N4099*10000,""))</f>
        <v>86384000.0</v>
      </c>
      <c r="Q4099" s="2" t="s">
        <v>58</v>
      </c>
      <c r="R4099" s="2" t="s">
        <v>59</v>
      </c>
      <c r="S4099" s="2" t="s">
        <v>92</v>
      </c>
      <c r="T4099" s="2" t="s">
        <v>88</v>
      </c>
      <c r="U4099" s="4">
        <f>0.75</f>
        <v>0.75</v>
      </c>
      <c r="V4099" s="2" t="s">
        <v>62</v>
      </c>
      <c r="W4099" s="2" t="s">
        <v>93</v>
      </c>
      <c r="X4099" s="2" t="s">
        <v>64</v>
      </c>
      <c r="Y4099" s="2" t="s">
        <v>65</v>
      </c>
      <c r="Z4099" s="2">
        <v>0</v>
      </c>
      <c r="AA4099" s="2"/>
      <c r="AB4099" s="2"/>
      <c r="AC4099" s="4">
        <f>P4099*U4099/1000000</f>
        <v>64.788</v>
      </c>
      <c r="AD4099" s="4">
        <f>AC4099*(1-Z4099/100)</f>
        <v>64.788</v>
      </c>
      <c r="AE4099" s="2" t="s">
        <v>66</v>
      </c>
      <c r="AF4099" s="2" t="s">
        <v>67</v>
      </c>
      <c r="AG4099" s="2" t="s">
        <v>68</v>
      </c>
      <c r="AH4099" s="2" t="s">
        <v>69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4896</v>
      </c>
      <c r="B4100" s="2" t="s">
        <v>4890</v>
      </c>
      <c r="C4100" s="2" t="s">
        <v>47</v>
      </c>
      <c r="D4100" s="2" t="s">
        <v>520</v>
      </c>
      <c r="E4100" s="2" t="s">
        <v>242</v>
      </c>
      <c r="F4100" s="2" t="s">
        <v>228</v>
      </c>
      <c r="G4100" s="2" t="s">
        <v>117</v>
      </c>
      <c r="H4100" s="2" t="s">
        <v>138</v>
      </c>
      <c r="I4100" s="2" t="s">
        <v>53</v>
      </c>
      <c r="J4100" s="2" t="s">
        <v>230</v>
      </c>
      <c r="K4100" s="2" t="s">
        <v>55</v>
      </c>
      <c r="L4100" s="2" t="s">
        <v>51</v>
      </c>
      <c r="M4100" s="2" t="s">
        <v>95</v>
      </c>
      <c r="N4100" s="3">
        <v>86384</v>
      </c>
      <c r="O4100" s="3" t="s">
        <v>57</v>
      </c>
      <c r="P4100" s="4">
        <f>IF(O4100="吨",N4100*1000,IF(O4100="万立方米",N4100*10000,""))</f>
        <v>86384000.0</v>
      </c>
      <c r="Q4100" s="2" t="s">
        <v>58</v>
      </c>
      <c r="R4100" s="2" t="s">
        <v>59</v>
      </c>
      <c r="S4100" s="2" t="s">
        <v>96</v>
      </c>
      <c r="T4100" s="2" t="s">
        <v>97</v>
      </c>
      <c r="U4100" s="4">
        <f>1.7</f>
        <v>1.7</v>
      </c>
      <c r="V4100" s="2" t="s">
        <v>62</v>
      </c>
      <c r="W4100" s="2" t="s">
        <v>98</v>
      </c>
      <c r="X4100" s="2" t="s">
        <v>64</v>
      </c>
      <c r="Y4100" s="2" t="s">
        <v>65</v>
      </c>
      <c r="Z4100" s="2">
        <v>0</v>
      </c>
      <c r="AA4100" s="2"/>
      <c r="AB4100" s="2"/>
      <c r="AC4100" s="4">
        <f>P4100*U4100/1000000</f>
        <v>146.8528</v>
      </c>
      <c r="AD4100" s="4">
        <f>AC4100*(1-Z4100/100)</f>
        <v>146.8528</v>
      </c>
      <c r="AE4100" s="2" t="s">
        <v>66</v>
      </c>
      <c r="AF4100" s="2" t="s">
        <v>67</v>
      </c>
      <c r="AG4100" s="2" t="s">
        <v>68</v>
      </c>
      <c r="AH4100" s="2" t="s">
        <v>69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4897</v>
      </c>
      <c r="B4101" s="2" t="s">
        <v>4890</v>
      </c>
      <c r="C4101" s="2" t="s">
        <v>47</v>
      </c>
      <c r="D4101" s="2" t="s">
        <v>520</v>
      </c>
      <c r="E4101" s="2" t="s">
        <v>242</v>
      </c>
      <c r="F4101" s="2" t="s">
        <v>228</v>
      </c>
      <c r="G4101" s="2" t="s">
        <v>117</v>
      </c>
      <c r="H4101" s="2" t="s">
        <v>138</v>
      </c>
      <c r="I4101" s="2" t="s">
        <v>53</v>
      </c>
      <c r="J4101" s="2" t="s">
        <v>230</v>
      </c>
      <c r="K4101" s="2" t="s">
        <v>55</v>
      </c>
      <c r="L4101" s="2" t="s">
        <v>51</v>
      </c>
      <c r="M4101" s="2" t="s">
        <v>100</v>
      </c>
      <c r="N4101" s="3">
        <v>86384</v>
      </c>
      <c r="O4101" s="3" t="s">
        <v>57</v>
      </c>
      <c r="P4101" s="4">
        <f>IF(O4101="吨",N4101*1000,IF(O4101="万立方米",N4101*10000,""))</f>
        <v>86384000.0</v>
      </c>
      <c r="Q4101" s="2" t="s">
        <v>58</v>
      </c>
      <c r="R4101" s="2" t="s">
        <v>59</v>
      </c>
      <c r="S4101" s="2" t="s">
        <v>101</v>
      </c>
      <c r="T4101" s="2" t="s">
        <v>75</v>
      </c>
      <c r="U4101" s="4">
        <f>0.12</f>
        <v>0.12</v>
      </c>
      <c r="V4101" s="2" t="s">
        <v>62</v>
      </c>
      <c r="W4101" s="2" t="s">
        <v>102</v>
      </c>
      <c r="X4101" s="2" t="s">
        <v>64</v>
      </c>
      <c r="Y4101" s="2" t="s">
        <v>65</v>
      </c>
      <c r="Z4101" s="2">
        <v>0</v>
      </c>
      <c r="AA4101" s="2"/>
      <c r="AB4101" s="2"/>
      <c r="AC4101" s="4">
        <f>P4101*U4101/1000000</f>
        <v>10.36608</v>
      </c>
      <c r="AD4101" s="4">
        <f>AC4101*(1-Z4101/100)</f>
        <v>10.36608</v>
      </c>
      <c r="AE4101" s="2" t="s">
        <v>66</v>
      </c>
      <c r="AF4101" s="2" t="s">
        <v>67</v>
      </c>
      <c r="AG4101" s="2" t="s">
        <v>68</v>
      </c>
      <c r="AH4101" s="2" t="s">
        <v>69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4898</v>
      </c>
      <c r="B4102" s="2" t="s">
        <v>4890</v>
      </c>
      <c r="C4102" s="2" t="s">
        <v>47</v>
      </c>
      <c r="D4102" s="2" t="s">
        <v>520</v>
      </c>
      <c r="E4102" s="2" t="s">
        <v>242</v>
      </c>
      <c r="F4102" s="2" t="s">
        <v>228</v>
      </c>
      <c r="G4102" s="2" t="s">
        <v>117</v>
      </c>
      <c r="H4102" s="2" t="s">
        <v>138</v>
      </c>
      <c r="I4102" s="2"/>
      <c r="J4102" s="2"/>
      <c r="K4102" s="2"/>
      <c r="L4102" s="2"/>
      <c r="M4102" s="2" t="s">
        <v>104</v>
      </c>
      <c r="N4102" s="3"/>
      <c r="O4102" s="3"/>
      <c r="P4102" s="4">
        <v>0.0</v>
      </c>
      <c r="Q4102" s="2" t="s">
        <v>105</v>
      </c>
      <c r="R4102" s="2" t="s">
        <v>106</v>
      </c>
      <c r="S4102" s="2" t="s">
        <v>107</v>
      </c>
      <c r="T4102" s="2" t="s">
        <v>108</v>
      </c>
      <c r="U4102" s="4">
        <f>0.0</f>
        <v>0.0</v>
      </c>
      <c r="V4102" s="2" t="s">
        <v>109</v>
      </c>
      <c r="W4102" s="2" t="s">
        <v>110</v>
      </c>
      <c r="X4102" s="2"/>
      <c r="Y4102" s="2" t="s">
        <v>65</v>
      </c>
      <c r="Z4102" s="2">
        <v>0</v>
      </c>
      <c r="AA4102" s="2"/>
      <c r="AB4102" s="2"/>
      <c r="AC4102" s="4"/>
      <c r="AD4102" s="4"/>
      <c r="AE4102" s="2" t="s">
        <v>171</v>
      </c>
      <c r="AF4102" s="2" t="s">
        <v>172</v>
      </c>
      <c r="AG4102" s="2" t="s">
        <v>173</v>
      </c>
      <c r="AH4102" s="2" t="s">
        <v>69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4899</v>
      </c>
      <c r="B4103" s="2" t="s">
        <v>4900</v>
      </c>
      <c r="C4103" s="2" t="s">
        <v>47</v>
      </c>
      <c r="D4103" s="2" t="s">
        <v>4901</v>
      </c>
      <c r="E4103" s="2" t="s">
        <v>258</v>
      </c>
      <c r="F4103" s="2" t="s">
        <v>228</v>
      </c>
      <c r="G4103" s="2" t="s">
        <v>117</v>
      </c>
      <c r="H4103" s="2" t="s">
        <v>52</v>
      </c>
      <c r="I4103" s="2" t="s">
        <v>53</v>
      </c>
      <c r="J4103" s="2" t="s">
        <v>230</v>
      </c>
      <c r="K4103" s="2" t="s">
        <v>55</v>
      </c>
      <c r="L4103" s="2" t="s">
        <v>51</v>
      </c>
      <c r="M4103" s="2" t="s">
        <v>56</v>
      </c>
      <c r="N4103" s="3">
        <v>156281.3</v>
      </c>
      <c r="O4103" s="3" t="s">
        <v>57</v>
      </c>
      <c r="P4103" s="4">
        <f>IF(O4103="吨",N4103*1000,IF(O4103="万立方米",N4103*10000,""))</f>
        <v>156281300.0</v>
      </c>
      <c r="Q4103" s="2" t="s">
        <v>58</v>
      </c>
      <c r="R4103" s="2" t="s">
        <v>59</v>
      </c>
      <c r="S4103" s="2" t="s">
        <v>60</v>
      </c>
      <c r="T4103" s="2" t="s">
        <v>61</v>
      </c>
      <c r="U4103" s="4">
        <f>0.06</f>
        <v>0.06</v>
      </c>
      <c r="V4103" s="2" t="s">
        <v>62</v>
      </c>
      <c r="W4103" s="2" t="s">
        <v>63</v>
      </c>
      <c r="X4103" s="2" t="s">
        <v>64</v>
      </c>
      <c r="Y4103" s="2" t="s">
        <v>65</v>
      </c>
      <c r="Z4103" s="2">
        <v>0</v>
      </c>
      <c r="AA4103" s="2"/>
      <c r="AB4103" s="2"/>
      <c r="AC4103" s="4">
        <f>P4103*U4103/1000000</f>
        <v>9.376878</v>
      </c>
      <c r="AD4103" s="4">
        <f>AC4103*(1-Z4103/100)</f>
        <v>9.376878</v>
      </c>
      <c r="AE4103" s="2" t="s">
        <v>66</v>
      </c>
      <c r="AF4103" s="2" t="s">
        <v>67</v>
      </c>
      <c r="AG4103" s="2" t="s">
        <v>68</v>
      </c>
      <c r="AH4103" s="2" t="s">
        <v>69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4902</v>
      </c>
      <c r="B4104" s="2" t="s">
        <v>4900</v>
      </c>
      <c r="C4104" s="2" t="s">
        <v>47</v>
      </c>
      <c r="D4104" s="2" t="s">
        <v>4901</v>
      </c>
      <c r="E4104" s="2" t="s">
        <v>258</v>
      </c>
      <c r="F4104" s="2" t="s">
        <v>228</v>
      </c>
      <c r="G4104" s="2" t="s">
        <v>117</v>
      </c>
      <c r="H4104" s="2" t="s">
        <v>52</v>
      </c>
      <c r="I4104" s="2" t="s">
        <v>53</v>
      </c>
      <c r="J4104" s="2" t="s">
        <v>230</v>
      </c>
      <c r="K4104" s="2" t="s">
        <v>55</v>
      </c>
      <c r="L4104" s="2" t="s">
        <v>51</v>
      </c>
      <c r="M4104" s="2" t="s">
        <v>73</v>
      </c>
      <c r="N4104" s="3">
        <v>156281.3</v>
      </c>
      <c r="O4104" s="3" t="s">
        <v>57</v>
      </c>
      <c r="P4104" s="4">
        <f>IF(O4104="吨",N4104*1000,IF(O4104="万立方米",N4104*10000,""))</f>
        <v>156281300.0</v>
      </c>
      <c r="Q4104" s="2" t="s">
        <v>58</v>
      </c>
      <c r="R4104" s="2" t="s">
        <v>59</v>
      </c>
      <c r="S4104" s="2" t="s">
        <v>74</v>
      </c>
      <c r="T4104" s="2" t="s">
        <v>75</v>
      </c>
      <c r="U4104" s="4">
        <f>1.5</f>
        <v>1.5</v>
      </c>
      <c r="V4104" s="2" t="s">
        <v>62</v>
      </c>
      <c r="W4104" s="2" t="s">
        <v>76</v>
      </c>
      <c r="X4104" s="2" t="s">
        <v>64</v>
      </c>
      <c r="Y4104" s="2" t="s">
        <v>65</v>
      </c>
      <c r="Z4104" s="2">
        <v>0</v>
      </c>
      <c r="AA4104" s="2"/>
      <c r="AB4104" s="2"/>
      <c r="AC4104" s="4">
        <f>P4104*U4104/1000000</f>
        <v>234.42195</v>
      </c>
      <c r="AD4104" s="4">
        <f>AC4104*(1-Z4104/100)</f>
        <v>234.42195</v>
      </c>
      <c r="AE4104" s="2" t="s">
        <v>66</v>
      </c>
      <c r="AF4104" s="2" t="s">
        <v>67</v>
      </c>
      <c r="AG4104" s="2" t="s">
        <v>68</v>
      </c>
      <c r="AH4104" s="2" t="s">
        <v>69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4903</v>
      </c>
      <c r="B4105" s="2" t="s">
        <v>4900</v>
      </c>
      <c r="C4105" s="2" t="s">
        <v>47</v>
      </c>
      <c r="D4105" s="2" t="s">
        <v>4901</v>
      </c>
      <c r="E4105" s="2" t="s">
        <v>258</v>
      </c>
      <c r="F4105" s="2" t="s">
        <v>228</v>
      </c>
      <c r="G4105" s="2" t="s">
        <v>117</v>
      </c>
      <c r="H4105" s="2" t="s">
        <v>52</v>
      </c>
      <c r="I4105" s="2" t="s">
        <v>53</v>
      </c>
      <c r="J4105" s="2" t="s">
        <v>230</v>
      </c>
      <c r="K4105" s="2" t="s">
        <v>55</v>
      </c>
      <c r="L4105" s="2" t="s">
        <v>51</v>
      </c>
      <c r="M4105" s="2" t="s">
        <v>78</v>
      </c>
      <c r="N4105" s="3">
        <v>156281.3</v>
      </c>
      <c r="O4105" s="3" t="s">
        <v>57</v>
      </c>
      <c r="P4105" s="4">
        <f>IF(O4105="吨",N4105*1000,IF(O4105="万立方米",N4105*10000,""))</f>
        <v>156281300.0</v>
      </c>
      <c r="Q4105" s="2" t="s">
        <v>58</v>
      </c>
      <c r="R4105" s="2" t="s">
        <v>59</v>
      </c>
      <c r="S4105" s="2" t="s">
        <v>79</v>
      </c>
      <c r="T4105" s="2" t="s">
        <v>75</v>
      </c>
      <c r="U4105" s="4">
        <f>6.0</f>
        <v>6.0</v>
      </c>
      <c r="V4105" s="2" t="s">
        <v>62</v>
      </c>
      <c r="W4105" s="2" t="s">
        <v>80</v>
      </c>
      <c r="X4105" s="2" t="s">
        <v>64</v>
      </c>
      <c r="Y4105" s="2" t="s">
        <v>65</v>
      </c>
      <c r="Z4105" s="2">
        <v>0</v>
      </c>
      <c r="AA4105" s="2"/>
      <c r="AB4105" s="2"/>
      <c r="AC4105" s="4">
        <f>P4105*U4105/1000000</f>
        <v>937.6878</v>
      </c>
      <c r="AD4105" s="4">
        <f>AC4105*(1-Z4105/100)</f>
        <v>937.6878</v>
      </c>
      <c r="AE4105" s="2" t="s">
        <v>66</v>
      </c>
      <c r="AF4105" s="2" t="s">
        <v>67</v>
      </c>
      <c r="AG4105" s="2" t="s">
        <v>68</v>
      </c>
      <c r="AH4105" s="2" t="s">
        <v>69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4904</v>
      </c>
      <c r="B4106" s="2" t="s">
        <v>4900</v>
      </c>
      <c r="C4106" s="2" t="s">
        <v>47</v>
      </c>
      <c r="D4106" s="2" t="s">
        <v>4901</v>
      </c>
      <c r="E4106" s="2" t="s">
        <v>258</v>
      </c>
      <c r="F4106" s="2" t="s">
        <v>228</v>
      </c>
      <c r="G4106" s="2" t="s">
        <v>117</v>
      </c>
      <c r="H4106" s="2" t="s">
        <v>52</v>
      </c>
      <c r="I4106" s="2" t="s">
        <v>53</v>
      </c>
      <c r="J4106" s="2" t="s">
        <v>230</v>
      </c>
      <c r="K4106" s="2" t="s">
        <v>55</v>
      </c>
      <c r="L4106" s="2" t="s">
        <v>51</v>
      </c>
      <c r="M4106" s="2" t="s">
        <v>82</v>
      </c>
      <c r="N4106" s="3">
        <v>156281.3</v>
      </c>
      <c r="O4106" s="3" t="s">
        <v>57</v>
      </c>
      <c r="P4106" s="4">
        <f>IF(O4106="吨",N4106*1000,IF(O4106="万立方米",N4106*10000,""))</f>
        <v>156281300.0</v>
      </c>
      <c r="Q4106" s="2" t="s">
        <v>58</v>
      </c>
      <c r="R4106" s="2" t="s">
        <v>59</v>
      </c>
      <c r="S4106" s="2" t="s">
        <v>83</v>
      </c>
      <c r="T4106" s="2" t="s">
        <v>61</v>
      </c>
      <c r="U4106" s="4">
        <f>0.35</f>
        <v>0.35</v>
      </c>
      <c r="V4106" s="2" t="s">
        <v>62</v>
      </c>
      <c r="W4106" s="2" t="s">
        <v>84</v>
      </c>
      <c r="X4106" s="2" t="s">
        <v>64</v>
      </c>
      <c r="Y4106" s="2" t="s">
        <v>65</v>
      </c>
      <c r="Z4106" s="2">
        <v>0</v>
      </c>
      <c r="AA4106" s="2"/>
      <c r="AB4106" s="2"/>
      <c r="AC4106" s="4">
        <f>P4106*U4106/1000000</f>
        <v>54.698455</v>
      </c>
      <c r="AD4106" s="4">
        <f>AC4106*(1-Z4106/100)</f>
        <v>54.698455</v>
      </c>
      <c r="AE4106" s="2" t="s">
        <v>66</v>
      </c>
      <c r="AF4106" s="2" t="s">
        <v>67</v>
      </c>
      <c r="AG4106" s="2" t="s">
        <v>68</v>
      </c>
      <c r="AH4106" s="2" t="s">
        <v>69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4905</v>
      </c>
      <c r="B4107" s="2" t="s">
        <v>4900</v>
      </c>
      <c r="C4107" s="2" t="s">
        <v>47</v>
      </c>
      <c r="D4107" s="2" t="s">
        <v>4901</v>
      </c>
      <c r="E4107" s="2" t="s">
        <v>258</v>
      </c>
      <c r="F4107" s="2" t="s">
        <v>228</v>
      </c>
      <c r="G4107" s="2" t="s">
        <v>117</v>
      </c>
      <c r="H4107" s="2" t="s">
        <v>52</v>
      </c>
      <c r="I4107" s="2" t="s">
        <v>53</v>
      </c>
      <c r="J4107" s="2" t="s">
        <v>230</v>
      </c>
      <c r="K4107" s="2" t="s">
        <v>55</v>
      </c>
      <c r="L4107" s="2" t="s">
        <v>51</v>
      </c>
      <c r="M4107" s="2" t="s">
        <v>86</v>
      </c>
      <c r="N4107" s="3">
        <v>156281.3</v>
      </c>
      <c r="O4107" s="3" t="s">
        <v>57</v>
      </c>
      <c r="P4107" s="4">
        <f>IF(O4107="吨",N4107*1000,IF(O4107="万立方米",N4107*10000,""))</f>
        <v>156281300.0</v>
      </c>
      <c r="Q4107" s="2" t="s">
        <v>58</v>
      </c>
      <c r="R4107" s="2" t="s">
        <v>59</v>
      </c>
      <c r="S4107" s="2" t="s">
        <v>87</v>
      </c>
      <c r="T4107" s="2" t="s">
        <v>88</v>
      </c>
      <c r="U4107" s="4">
        <f>0.75</f>
        <v>0.75</v>
      </c>
      <c r="V4107" s="2" t="s">
        <v>62</v>
      </c>
      <c r="W4107" s="2" t="s">
        <v>89</v>
      </c>
      <c r="X4107" s="2" t="s">
        <v>64</v>
      </c>
      <c r="Y4107" s="2" t="s">
        <v>65</v>
      </c>
      <c r="Z4107" s="2">
        <v>0</v>
      </c>
      <c r="AA4107" s="2"/>
      <c r="AB4107" s="2"/>
      <c r="AC4107" s="4">
        <f>P4107*U4107/1000000</f>
        <v>117.210975</v>
      </c>
      <c r="AD4107" s="4">
        <f>AC4108*(1-AA4107/100)+(AC4107-AC4108)*(1-AB4107/100)</f>
        <v>117.210975</v>
      </c>
      <c r="AE4107" s="2" t="s">
        <v>66</v>
      </c>
      <c r="AF4107" s="2" t="s">
        <v>67</v>
      </c>
      <c r="AG4107" s="2" t="s">
        <v>68</v>
      </c>
      <c r="AH4107" s="2" t="s">
        <v>69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4906</v>
      </c>
      <c r="B4108" s="2" t="s">
        <v>4900</v>
      </c>
      <c r="C4108" s="2" t="s">
        <v>47</v>
      </c>
      <c r="D4108" s="2" t="s">
        <v>4901</v>
      </c>
      <c r="E4108" s="2" t="s">
        <v>258</v>
      </c>
      <c r="F4108" s="2" t="s">
        <v>228</v>
      </c>
      <c r="G4108" s="2" t="s">
        <v>117</v>
      </c>
      <c r="H4108" s="2" t="s">
        <v>52</v>
      </c>
      <c r="I4108" s="2" t="s">
        <v>53</v>
      </c>
      <c r="J4108" s="2" t="s">
        <v>230</v>
      </c>
      <c r="K4108" s="2" t="s">
        <v>55</v>
      </c>
      <c r="L4108" s="2" t="s">
        <v>51</v>
      </c>
      <c r="M4108" s="2" t="s">
        <v>91</v>
      </c>
      <c r="N4108" s="3">
        <v>156281.3</v>
      </c>
      <c r="O4108" s="3" t="s">
        <v>57</v>
      </c>
      <c r="P4108" s="4">
        <f>IF(O4108="吨",N4108*1000,IF(O4108="万立方米",N4108*10000,""))</f>
        <v>156281300.0</v>
      </c>
      <c r="Q4108" s="2" t="s">
        <v>58</v>
      </c>
      <c r="R4108" s="2" t="s">
        <v>59</v>
      </c>
      <c r="S4108" s="2" t="s">
        <v>92</v>
      </c>
      <c r="T4108" s="2" t="s">
        <v>88</v>
      </c>
      <c r="U4108" s="4">
        <f>0.75</f>
        <v>0.75</v>
      </c>
      <c r="V4108" s="2" t="s">
        <v>62</v>
      </c>
      <c r="W4108" s="2" t="s">
        <v>93</v>
      </c>
      <c r="X4108" s="2" t="s">
        <v>64</v>
      </c>
      <c r="Y4108" s="2" t="s">
        <v>65</v>
      </c>
      <c r="Z4108" s="2">
        <v>0</v>
      </c>
      <c r="AA4108" s="2"/>
      <c r="AB4108" s="2"/>
      <c r="AC4108" s="4">
        <f>P4108*U4108/1000000</f>
        <v>117.210975</v>
      </c>
      <c r="AD4108" s="4">
        <f>AC4108*(1-Z4108/100)</f>
        <v>117.210975</v>
      </c>
      <c r="AE4108" s="2" t="s">
        <v>66</v>
      </c>
      <c r="AF4108" s="2" t="s">
        <v>67</v>
      </c>
      <c r="AG4108" s="2" t="s">
        <v>68</v>
      </c>
      <c r="AH4108" s="2" t="s">
        <v>69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4907</v>
      </c>
      <c r="B4109" s="2" t="s">
        <v>4900</v>
      </c>
      <c r="C4109" s="2" t="s">
        <v>47</v>
      </c>
      <c r="D4109" s="2" t="s">
        <v>4901</v>
      </c>
      <c r="E4109" s="2" t="s">
        <v>258</v>
      </c>
      <c r="F4109" s="2" t="s">
        <v>228</v>
      </c>
      <c r="G4109" s="2" t="s">
        <v>117</v>
      </c>
      <c r="H4109" s="2" t="s">
        <v>52</v>
      </c>
      <c r="I4109" s="2" t="s">
        <v>53</v>
      </c>
      <c r="J4109" s="2" t="s">
        <v>230</v>
      </c>
      <c r="K4109" s="2" t="s">
        <v>55</v>
      </c>
      <c r="L4109" s="2" t="s">
        <v>51</v>
      </c>
      <c r="M4109" s="2" t="s">
        <v>95</v>
      </c>
      <c r="N4109" s="3">
        <v>156281.3</v>
      </c>
      <c r="O4109" s="3" t="s">
        <v>57</v>
      </c>
      <c r="P4109" s="4">
        <f>IF(O4109="吨",N4109*1000,IF(O4109="万立方米",N4109*10000,""))</f>
        <v>156281300.0</v>
      </c>
      <c r="Q4109" s="2" t="s">
        <v>58</v>
      </c>
      <c r="R4109" s="2" t="s">
        <v>59</v>
      </c>
      <c r="S4109" s="2" t="s">
        <v>96</v>
      </c>
      <c r="T4109" s="2" t="s">
        <v>97</v>
      </c>
      <c r="U4109" s="4">
        <f>1.7</f>
        <v>1.7</v>
      </c>
      <c r="V4109" s="2" t="s">
        <v>62</v>
      </c>
      <c r="W4109" s="2" t="s">
        <v>98</v>
      </c>
      <c r="X4109" s="2" t="s">
        <v>64</v>
      </c>
      <c r="Y4109" s="2" t="s">
        <v>65</v>
      </c>
      <c r="Z4109" s="2">
        <v>0</v>
      </c>
      <c r="AA4109" s="2"/>
      <c r="AB4109" s="2"/>
      <c r="AC4109" s="4">
        <f>P4109*U4109/1000000</f>
        <v>265.67821</v>
      </c>
      <c r="AD4109" s="4">
        <f>AC4109*(1-Z4109/100)</f>
        <v>265.67821</v>
      </c>
      <c r="AE4109" s="2" t="s">
        <v>66</v>
      </c>
      <c r="AF4109" s="2" t="s">
        <v>67</v>
      </c>
      <c r="AG4109" s="2" t="s">
        <v>68</v>
      </c>
      <c r="AH4109" s="2" t="s">
        <v>69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4908</v>
      </c>
      <c r="B4110" s="2" t="s">
        <v>4900</v>
      </c>
      <c r="C4110" s="2" t="s">
        <v>47</v>
      </c>
      <c r="D4110" s="2" t="s">
        <v>4901</v>
      </c>
      <c r="E4110" s="2" t="s">
        <v>258</v>
      </c>
      <c r="F4110" s="2" t="s">
        <v>228</v>
      </c>
      <c r="G4110" s="2" t="s">
        <v>117</v>
      </c>
      <c r="H4110" s="2" t="s">
        <v>52</v>
      </c>
      <c r="I4110" s="2" t="s">
        <v>53</v>
      </c>
      <c r="J4110" s="2" t="s">
        <v>230</v>
      </c>
      <c r="K4110" s="2" t="s">
        <v>55</v>
      </c>
      <c r="L4110" s="2" t="s">
        <v>51</v>
      </c>
      <c r="M4110" s="2" t="s">
        <v>100</v>
      </c>
      <c r="N4110" s="3">
        <v>156281.3</v>
      </c>
      <c r="O4110" s="3" t="s">
        <v>57</v>
      </c>
      <c r="P4110" s="4">
        <f>IF(O4110="吨",N4110*1000,IF(O4110="万立方米",N4110*10000,""))</f>
        <v>156281300.0</v>
      </c>
      <c r="Q4110" s="2" t="s">
        <v>58</v>
      </c>
      <c r="R4110" s="2" t="s">
        <v>59</v>
      </c>
      <c r="S4110" s="2" t="s">
        <v>101</v>
      </c>
      <c r="T4110" s="2" t="s">
        <v>75</v>
      </c>
      <c r="U4110" s="4">
        <f>0.12</f>
        <v>0.12</v>
      </c>
      <c r="V4110" s="2" t="s">
        <v>62</v>
      </c>
      <c r="W4110" s="2" t="s">
        <v>102</v>
      </c>
      <c r="X4110" s="2" t="s">
        <v>64</v>
      </c>
      <c r="Y4110" s="2" t="s">
        <v>65</v>
      </c>
      <c r="Z4110" s="2">
        <v>0</v>
      </c>
      <c r="AA4110" s="2"/>
      <c r="AB4110" s="2"/>
      <c r="AC4110" s="4">
        <f>P4110*U4110/1000000</f>
        <v>18.753756</v>
      </c>
      <c r="AD4110" s="4">
        <f>AC4110*(1-Z4110/100)</f>
        <v>18.753756</v>
      </c>
      <c r="AE4110" s="2" t="s">
        <v>66</v>
      </c>
      <c r="AF4110" s="2" t="s">
        <v>67</v>
      </c>
      <c r="AG4110" s="2" t="s">
        <v>68</v>
      </c>
      <c r="AH4110" s="2" t="s">
        <v>69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4909</v>
      </c>
      <c r="B4111" s="2" t="s">
        <v>4900</v>
      </c>
      <c r="C4111" s="2" t="s">
        <v>47</v>
      </c>
      <c r="D4111" s="2" t="s">
        <v>4901</v>
      </c>
      <c r="E4111" s="2" t="s">
        <v>258</v>
      </c>
      <c r="F4111" s="2" t="s">
        <v>228</v>
      </c>
      <c r="G4111" s="2" t="s">
        <v>117</v>
      </c>
      <c r="H4111" s="2" t="s">
        <v>52</v>
      </c>
      <c r="I4111" s="2"/>
      <c r="J4111" s="2"/>
      <c r="K4111" s="2" t="s">
        <v>147</v>
      </c>
      <c r="L4111" s="2" t="s">
        <v>253</v>
      </c>
      <c r="M4111" s="2" t="s">
        <v>104</v>
      </c>
      <c r="N4111" s="3"/>
      <c r="O4111" s="3"/>
      <c r="P4111" s="2"/>
      <c r="Q4111" s="2" t="s">
        <v>105</v>
      </c>
      <c r="R4111" s="2" t="s">
        <v>106</v>
      </c>
      <c r="S4111" s="2" t="s">
        <v>107</v>
      </c>
      <c r="T4111" s="2" t="s">
        <v>108</v>
      </c>
      <c r="U4111" s="2"/>
      <c r="V4111" s="2" t="s">
        <v>109</v>
      </c>
      <c r="W4111" s="2" t="s">
        <v>110</v>
      </c>
      <c r="X4111" s="2"/>
      <c r="Y4111" s="2" t="s">
        <v>65</v>
      </c>
      <c r="Z4111" s="2">
        <v>0</v>
      </c>
      <c r="AA4111" s="2"/>
      <c r="AB4111" s="2"/>
      <c r="AC4111" s="2"/>
      <c r="AD4111" s="2"/>
      <c r="AE4111" s="2" t="s">
        <v>123</v>
      </c>
      <c r="AF4111" s="2" t="s">
        <v>222</v>
      </c>
      <c r="AG4111" s="2" t="s">
        <v>223</v>
      </c>
      <c r="AH4111" s="2" t="s">
        <v>69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4910</v>
      </c>
      <c r="B4112" s="2" t="s">
        <v>4911</v>
      </c>
      <c r="C4112" s="2" t="s">
        <v>47</v>
      </c>
      <c r="D4112" s="2" t="s">
        <v>1449</v>
      </c>
      <c r="E4112" s="2" t="s">
        <v>1450</v>
      </c>
      <c r="F4112" s="2" t="s">
        <v>50</v>
      </c>
      <c r="G4112" s="2" t="s">
        <v>51</v>
      </c>
      <c r="H4112" s="2" t="s">
        <v>243</v>
      </c>
      <c r="I4112" s="2" t="s">
        <v>53</v>
      </c>
      <c r="J4112" s="2" t="s">
        <v>54</v>
      </c>
      <c r="K4112" s="2" t="s">
        <v>55</v>
      </c>
      <c r="L4112" s="2" t="s">
        <v>51</v>
      </c>
      <c r="M4112" s="2" t="s">
        <v>56</v>
      </c>
      <c r="N4112" s="3">
        <v>1309708.14</v>
      </c>
      <c r="O4112" s="3" t="s">
        <v>57</v>
      </c>
      <c r="P4112" s="4">
        <f>IF(O4112="吨",N4112*1000,IF(O4112="万立方米",N4112*10000,""))</f>
        <v>1309708140.0</v>
      </c>
      <c r="Q4112" s="2" t="s">
        <v>58</v>
      </c>
      <c r="R4112" s="2" t="s">
        <v>59</v>
      </c>
      <c r="S4112" s="2" t="s">
        <v>60</v>
      </c>
      <c r="T4112" s="2" t="s">
        <v>61</v>
      </c>
      <c r="U4112" s="4">
        <f>0.06</f>
        <v>0.06</v>
      </c>
      <c r="V4112" s="2" t="s">
        <v>62</v>
      </c>
      <c r="W4112" s="2" t="s">
        <v>63</v>
      </c>
      <c r="X4112" s="2" t="s">
        <v>64</v>
      </c>
      <c r="Y4112" s="2" t="s">
        <v>65</v>
      </c>
      <c r="Z4112" s="2">
        <v>0</v>
      </c>
      <c r="AA4112" s="2"/>
      <c r="AB4112" s="2"/>
      <c r="AC4112" s="4">
        <f>P4112*U4112/1000000</f>
        <v>78.58248839999999</v>
      </c>
      <c r="AD4112" s="4">
        <f>AC4112*(1-Z4112/100)</f>
        <v>78.58248839999999</v>
      </c>
      <c r="AE4112" s="2" t="s">
        <v>66</v>
      </c>
      <c r="AF4112" s="2" t="s">
        <v>67</v>
      </c>
      <c r="AG4112" s="2" t="s">
        <v>68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4912</v>
      </c>
      <c r="B4113" s="2" t="s">
        <v>4911</v>
      </c>
      <c r="C4113" s="2" t="s">
        <v>47</v>
      </c>
      <c r="D4113" s="2" t="s">
        <v>1449</v>
      </c>
      <c r="E4113" s="2" t="s">
        <v>1450</v>
      </c>
      <c r="F4113" s="2" t="s">
        <v>50</v>
      </c>
      <c r="G4113" s="2" t="s">
        <v>51</v>
      </c>
      <c r="H4113" s="2" t="s">
        <v>243</v>
      </c>
      <c r="I4113" s="2" t="s">
        <v>53</v>
      </c>
      <c r="J4113" s="2" t="s">
        <v>54</v>
      </c>
      <c r="K4113" s="2" t="s">
        <v>55</v>
      </c>
      <c r="L4113" s="2" t="s">
        <v>51</v>
      </c>
      <c r="M4113" s="2" t="s">
        <v>73</v>
      </c>
      <c r="N4113" s="3">
        <v>1309708.14</v>
      </c>
      <c r="O4113" s="3" t="s">
        <v>57</v>
      </c>
      <c r="P4113" s="4">
        <f>IF(O4113="吨",N4113*1000,IF(O4113="万立方米",N4113*10000,""))</f>
        <v>1309708140.0</v>
      </c>
      <c r="Q4113" s="2" t="s">
        <v>58</v>
      </c>
      <c r="R4113" s="2" t="s">
        <v>59</v>
      </c>
      <c r="S4113" s="2" t="s">
        <v>74</v>
      </c>
      <c r="T4113" s="2" t="s">
        <v>75</v>
      </c>
      <c r="U4113" s="4">
        <f>1.5</f>
        <v>1.5</v>
      </c>
      <c r="V4113" s="2" t="s">
        <v>62</v>
      </c>
      <c r="W4113" s="2" t="s">
        <v>76</v>
      </c>
      <c r="X4113" s="2" t="s">
        <v>64</v>
      </c>
      <c r="Y4113" s="2" t="s">
        <v>65</v>
      </c>
      <c r="Z4113" s="2">
        <v>0</v>
      </c>
      <c r="AA4113" s="2"/>
      <c r="AB4113" s="2"/>
      <c r="AC4113" s="4">
        <f>P4113*U4113/1000000</f>
        <v>1964.56221</v>
      </c>
      <c r="AD4113" s="4">
        <f>AC4113*(1-Z4113/100)</f>
        <v>1964.56221</v>
      </c>
      <c r="AE4113" s="2" t="s">
        <v>66</v>
      </c>
      <c r="AF4113" s="2" t="s">
        <v>67</v>
      </c>
      <c r="AG4113" s="2" t="s">
        <v>68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4913</v>
      </c>
      <c r="B4114" s="2" t="s">
        <v>4911</v>
      </c>
      <c r="C4114" s="2" t="s">
        <v>47</v>
      </c>
      <c r="D4114" s="2" t="s">
        <v>1449</v>
      </c>
      <c r="E4114" s="2" t="s">
        <v>1450</v>
      </c>
      <c r="F4114" s="2" t="s">
        <v>50</v>
      </c>
      <c r="G4114" s="2" t="s">
        <v>51</v>
      </c>
      <c r="H4114" s="2" t="s">
        <v>243</v>
      </c>
      <c r="I4114" s="2" t="s">
        <v>53</v>
      </c>
      <c r="J4114" s="2" t="s">
        <v>54</v>
      </c>
      <c r="K4114" s="2" t="s">
        <v>55</v>
      </c>
      <c r="L4114" s="2" t="s">
        <v>51</v>
      </c>
      <c r="M4114" s="2" t="s">
        <v>78</v>
      </c>
      <c r="N4114" s="3">
        <v>1309708.14</v>
      </c>
      <c r="O4114" s="3" t="s">
        <v>57</v>
      </c>
      <c r="P4114" s="4">
        <f>IF(O4114="吨",N4114*1000,IF(O4114="万立方米",N4114*10000,""))</f>
        <v>1309708140.0</v>
      </c>
      <c r="Q4114" s="2" t="s">
        <v>58</v>
      </c>
      <c r="R4114" s="2" t="s">
        <v>59</v>
      </c>
      <c r="S4114" s="2" t="s">
        <v>79</v>
      </c>
      <c r="T4114" s="2" t="s">
        <v>75</v>
      </c>
      <c r="U4114" s="4">
        <f>6.0</f>
        <v>6.0</v>
      </c>
      <c r="V4114" s="2" t="s">
        <v>62</v>
      </c>
      <c r="W4114" s="2" t="s">
        <v>80</v>
      </c>
      <c r="X4114" s="2" t="s">
        <v>64</v>
      </c>
      <c r="Y4114" s="2" t="s">
        <v>65</v>
      </c>
      <c r="Z4114" s="2">
        <v>0</v>
      </c>
      <c r="AA4114" s="2"/>
      <c r="AB4114" s="2"/>
      <c r="AC4114" s="4">
        <f>P4114*U4114/1000000</f>
        <v>7858.24884</v>
      </c>
      <c r="AD4114" s="4">
        <f>AC4114*(1-Z4114/100)</f>
        <v>7858.24884</v>
      </c>
      <c r="AE4114" s="2" t="s">
        <v>66</v>
      </c>
      <c r="AF4114" s="2" t="s">
        <v>67</v>
      </c>
      <c r="AG4114" s="2" t="s">
        <v>68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4914</v>
      </c>
      <c r="B4115" s="2" t="s">
        <v>4911</v>
      </c>
      <c r="C4115" s="2" t="s">
        <v>47</v>
      </c>
      <c r="D4115" s="2" t="s">
        <v>1449</v>
      </c>
      <c r="E4115" s="2" t="s">
        <v>1450</v>
      </c>
      <c r="F4115" s="2" t="s">
        <v>50</v>
      </c>
      <c r="G4115" s="2" t="s">
        <v>51</v>
      </c>
      <c r="H4115" s="2" t="s">
        <v>243</v>
      </c>
      <c r="I4115" s="2" t="s">
        <v>53</v>
      </c>
      <c r="J4115" s="2" t="s">
        <v>54</v>
      </c>
      <c r="K4115" s="2" t="s">
        <v>55</v>
      </c>
      <c r="L4115" s="2" t="s">
        <v>51</v>
      </c>
      <c r="M4115" s="2" t="s">
        <v>82</v>
      </c>
      <c r="N4115" s="3">
        <v>1309708.14</v>
      </c>
      <c r="O4115" s="3" t="s">
        <v>57</v>
      </c>
      <c r="P4115" s="4">
        <f>IF(O4115="吨",N4115*1000,IF(O4115="万立方米",N4115*10000,""))</f>
        <v>1309708140.0</v>
      </c>
      <c r="Q4115" s="2" t="s">
        <v>58</v>
      </c>
      <c r="R4115" s="2" t="s">
        <v>59</v>
      </c>
      <c r="S4115" s="2" t="s">
        <v>83</v>
      </c>
      <c r="T4115" s="2" t="s">
        <v>61</v>
      </c>
      <c r="U4115" s="4">
        <f>0.35</f>
        <v>0.35</v>
      </c>
      <c r="V4115" s="2" t="s">
        <v>62</v>
      </c>
      <c r="W4115" s="2" t="s">
        <v>84</v>
      </c>
      <c r="X4115" s="2" t="s">
        <v>64</v>
      </c>
      <c r="Y4115" s="2" t="s">
        <v>65</v>
      </c>
      <c r="Z4115" s="2">
        <v>0</v>
      </c>
      <c r="AA4115" s="2"/>
      <c r="AB4115" s="2"/>
      <c r="AC4115" s="4">
        <f>P4115*U4115/1000000</f>
        <v>458.397849</v>
      </c>
      <c r="AD4115" s="4">
        <f>AC4115*(1-Z4115/100)</f>
        <v>458.397849</v>
      </c>
      <c r="AE4115" s="2" t="s">
        <v>66</v>
      </c>
      <c r="AF4115" s="2" t="s">
        <v>67</v>
      </c>
      <c r="AG4115" s="2" t="s">
        <v>68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4915</v>
      </c>
      <c r="B4116" s="2" t="s">
        <v>4911</v>
      </c>
      <c r="C4116" s="2" t="s">
        <v>47</v>
      </c>
      <c r="D4116" s="2" t="s">
        <v>1449</v>
      </c>
      <c r="E4116" s="2" t="s">
        <v>1450</v>
      </c>
      <c r="F4116" s="2" t="s">
        <v>50</v>
      </c>
      <c r="G4116" s="2" t="s">
        <v>51</v>
      </c>
      <c r="H4116" s="2" t="s">
        <v>243</v>
      </c>
      <c r="I4116" s="2" t="s">
        <v>53</v>
      </c>
      <c r="J4116" s="2" t="s">
        <v>54</v>
      </c>
      <c r="K4116" s="2" t="s">
        <v>55</v>
      </c>
      <c r="L4116" s="2" t="s">
        <v>51</v>
      </c>
      <c r="M4116" s="2" t="s">
        <v>86</v>
      </c>
      <c r="N4116" s="3">
        <v>1309708.14</v>
      </c>
      <c r="O4116" s="3" t="s">
        <v>57</v>
      </c>
      <c r="P4116" s="4">
        <f>IF(O4116="吨",N4116*1000,IF(O4116="万立方米",N4116*10000,""))</f>
        <v>1309708140.0</v>
      </c>
      <c r="Q4116" s="2" t="s">
        <v>58</v>
      </c>
      <c r="R4116" s="2" t="s">
        <v>59</v>
      </c>
      <c r="S4116" s="2" t="s">
        <v>87</v>
      </c>
      <c r="T4116" s="2" t="s">
        <v>88</v>
      </c>
      <c r="U4116" s="4">
        <f>0.75</f>
        <v>0.75</v>
      </c>
      <c r="V4116" s="2" t="s">
        <v>62</v>
      </c>
      <c r="W4116" s="2" t="s">
        <v>89</v>
      </c>
      <c r="X4116" s="2" t="s">
        <v>64</v>
      </c>
      <c r="Y4116" s="2" t="s">
        <v>65</v>
      </c>
      <c r="Z4116" s="2">
        <v>0</v>
      </c>
      <c r="AA4116" s="2"/>
      <c r="AB4116" s="2"/>
      <c r="AC4116" s="4">
        <f>P4116*U4116/1000000</f>
        <v>982.281105</v>
      </c>
      <c r="AD4116" s="4">
        <f>AC4117*(1-AA4116/100)+(AC4116-AC4117)*(1-AB4116/100)</f>
        <v>982.281105</v>
      </c>
      <c r="AE4116" s="2" t="s">
        <v>66</v>
      </c>
      <c r="AF4116" s="2" t="s">
        <v>67</v>
      </c>
      <c r="AG4116" s="2" t="s">
        <v>68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4916</v>
      </c>
      <c r="B4117" s="2" t="s">
        <v>4911</v>
      </c>
      <c r="C4117" s="2" t="s">
        <v>47</v>
      </c>
      <c r="D4117" s="2" t="s">
        <v>1449</v>
      </c>
      <c r="E4117" s="2" t="s">
        <v>1450</v>
      </c>
      <c r="F4117" s="2" t="s">
        <v>50</v>
      </c>
      <c r="G4117" s="2" t="s">
        <v>51</v>
      </c>
      <c r="H4117" s="2" t="s">
        <v>243</v>
      </c>
      <c r="I4117" s="2" t="s">
        <v>53</v>
      </c>
      <c r="J4117" s="2" t="s">
        <v>54</v>
      </c>
      <c r="K4117" s="2" t="s">
        <v>55</v>
      </c>
      <c r="L4117" s="2" t="s">
        <v>51</v>
      </c>
      <c r="M4117" s="2" t="s">
        <v>91</v>
      </c>
      <c r="N4117" s="3">
        <v>1309708.14</v>
      </c>
      <c r="O4117" s="3" t="s">
        <v>57</v>
      </c>
      <c r="P4117" s="4">
        <f>IF(O4117="吨",N4117*1000,IF(O4117="万立方米",N4117*10000,""))</f>
        <v>1309708140.0</v>
      </c>
      <c r="Q4117" s="2" t="s">
        <v>58</v>
      </c>
      <c r="R4117" s="2" t="s">
        <v>59</v>
      </c>
      <c r="S4117" s="2" t="s">
        <v>92</v>
      </c>
      <c r="T4117" s="2" t="s">
        <v>88</v>
      </c>
      <c r="U4117" s="4">
        <f>0.75</f>
        <v>0.75</v>
      </c>
      <c r="V4117" s="2" t="s">
        <v>62</v>
      </c>
      <c r="W4117" s="2" t="s">
        <v>93</v>
      </c>
      <c r="X4117" s="2" t="s">
        <v>64</v>
      </c>
      <c r="Y4117" s="2" t="s">
        <v>65</v>
      </c>
      <c r="Z4117" s="2">
        <v>0</v>
      </c>
      <c r="AA4117" s="2"/>
      <c r="AB4117" s="2"/>
      <c r="AC4117" s="4">
        <f>P4117*U4117/1000000</f>
        <v>982.281105</v>
      </c>
      <c r="AD4117" s="4">
        <f>AC4117*(1-Z4117/100)</f>
        <v>982.281105</v>
      </c>
      <c r="AE4117" s="2" t="s">
        <v>66</v>
      </c>
      <c r="AF4117" s="2" t="s">
        <v>67</v>
      </c>
      <c r="AG4117" s="2" t="s">
        <v>68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4917</v>
      </c>
      <c r="B4118" s="2" t="s">
        <v>4911</v>
      </c>
      <c r="C4118" s="2" t="s">
        <v>47</v>
      </c>
      <c r="D4118" s="2" t="s">
        <v>1449</v>
      </c>
      <c r="E4118" s="2" t="s">
        <v>1450</v>
      </c>
      <c r="F4118" s="2" t="s">
        <v>50</v>
      </c>
      <c r="G4118" s="2" t="s">
        <v>51</v>
      </c>
      <c r="H4118" s="2" t="s">
        <v>243</v>
      </c>
      <c r="I4118" s="2" t="s">
        <v>53</v>
      </c>
      <c r="J4118" s="2" t="s">
        <v>54</v>
      </c>
      <c r="K4118" s="2" t="s">
        <v>55</v>
      </c>
      <c r="L4118" s="2" t="s">
        <v>51</v>
      </c>
      <c r="M4118" s="2" t="s">
        <v>95</v>
      </c>
      <c r="N4118" s="3">
        <v>1309708.14</v>
      </c>
      <c r="O4118" s="3" t="s">
        <v>57</v>
      </c>
      <c r="P4118" s="4">
        <f>IF(O4118="吨",N4118*1000,IF(O4118="万立方米",N4118*10000,""))</f>
        <v>1309708140.0</v>
      </c>
      <c r="Q4118" s="2" t="s">
        <v>58</v>
      </c>
      <c r="R4118" s="2" t="s">
        <v>59</v>
      </c>
      <c r="S4118" s="2" t="s">
        <v>96</v>
      </c>
      <c r="T4118" s="2" t="s">
        <v>97</v>
      </c>
      <c r="U4118" s="4">
        <f>1.7</f>
        <v>1.7</v>
      </c>
      <c r="V4118" s="2" t="s">
        <v>62</v>
      </c>
      <c r="W4118" s="2" t="s">
        <v>98</v>
      </c>
      <c r="X4118" s="2" t="s">
        <v>64</v>
      </c>
      <c r="Y4118" s="2" t="s">
        <v>65</v>
      </c>
      <c r="Z4118" s="2">
        <v>0</v>
      </c>
      <c r="AA4118" s="2"/>
      <c r="AB4118" s="2"/>
      <c r="AC4118" s="4">
        <f>P4118*U4118/1000000</f>
        <v>2226.503838</v>
      </c>
      <c r="AD4118" s="4">
        <f>AC4118*(1-Z4118/100)</f>
        <v>2226.503838</v>
      </c>
      <c r="AE4118" s="2" t="s">
        <v>66</v>
      </c>
      <c r="AF4118" s="2" t="s">
        <v>67</v>
      </c>
      <c r="AG4118" s="2" t="s">
        <v>68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4918</v>
      </c>
      <c r="B4119" s="2" t="s">
        <v>4911</v>
      </c>
      <c r="C4119" s="2" t="s">
        <v>47</v>
      </c>
      <c r="D4119" s="2" t="s">
        <v>1449</v>
      </c>
      <c r="E4119" s="2" t="s">
        <v>1450</v>
      </c>
      <c r="F4119" s="2" t="s">
        <v>50</v>
      </c>
      <c r="G4119" s="2" t="s">
        <v>51</v>
      </c>
      <c r="H4119" s="2" t="s">
        <v>243</v>
      </c>
      <c r="I4119" s="2" t="s">
        <v>53</v>
      </c>
      <c r="J4119" s="2" t="s">
        <v>54</v>
      </c>
      <c r="K4119" s="2" t="s">
        <v>55</v>
      </c>
      <c r="L4119" s="2" t="s">
        <v>51</v>
      </c>
      <c r="M4119" s="2" t="s">
        <v>100</v>
      </c>
      <c r="N4119" s="3">
        <v>1309708.14</v>
      </c>
      <c r="O4119" s="3" t="s">
        <v>57</v>
      </c>
      <c r="P4119" s="4">
        <f>IF(O4119="吨",N4119*1000,IF(O4119="万立方米",N4119*10000,""))</f>
        <v>1309708140.0</v>
      </c>
      <c r="Q4119" s="2" t="s">
        <v>58</v>
      </c>
      <c r="R4119" s="2" t="s">
        <v>59</v>
      </c>
      <c r="S4119" s="2" t="s">
        <v>101</v>
      </c>
      <c r="T4119" s="2" t="s">
        <v>75</v>
      </c>
      <c r="U4119" s="4">
        <f>0.12</f>
        <v>0.12</v>
      </c>
      <c r="V4119" s="2" t="s">
        <v>62</v>
      </c>
      <c r="W4119" s="2" t="s">
        <v>102</v>
      </c>
      <c r="X4119" s="2" t="s">
        <v>64</v>
      </c>
      <c r="Y4119" s="2" t="s">
        <v>65</v>
      </c>
      <c r="Z4119" s="2">
        <v>0</v>
      </c>
      <c r="AA4119" s="2"/>
      <c r="AB4119" s="2"/>
      <c r="AC4119" s="4">
        <f>P4119*U4119/1000000</f>
        <v>157.16497679999998</v>
      </c>
      <c r="AD4119" s="4">
        <f>AC4119*(1-Z4119/100)</f>
        <v>157.16497679999998</v>
      </c>
      <c r="AE4119" s="2" t="s">
        <v>66</v>
      </c>
      <c r="AF4119" s="2" t="s">
        <v>67</v>
      </c>
      <c r="AG4119" s="2" t="s">
        <v>68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4919</v>
      </c>
      <c r="B4120" s="2" t="s">
        <v>4911</v>
      </c>
      <c r="C4120" s="2" t="s">
        <v>47</v>
      </c>
      <c r="D4120" s="2" t="s">
        <v>1449</v>
      </c>
      <c r="E4120" s="2" t="s">
        <v>1450</v>
      </c>
      <c r="F4120" s="2" t="s">
        <v>50</v>
      </c>
      <c r="G4120" s="2" t="s">
        <v>51</v>
      </c>
      <c r="H4120" s="2" t="s">
        <v>243</v>
      </c>
      <c r="I4120" s="2"/>
      <c r="J4120" s="2"/>
      <c r="K4120" s="2" t="s">
        <v>147</v>
      </c>
      <c r="L4120" s="2" t="s">
        <v>148</v>
      </c>
      <c r="M4120" s="2" t="s">
        <v>104</v>
      </c>
      <c r="N4120" s="3"/>
      <c r="O4120" s="3"/>
      <c r="P4120" s="4">
        <v>1309708140.0</v>
      </c>
      <c r="Q4120" s="2" t="s">
        <v>105</v>
      </c>
      <c r="R4120" s="2" t="s">
        <v>106</v>
      </c>
      <c r="S4120" s="2" t="s">
        <v>107</v>
      </c>
      <c r="T4120" s="2" t="s">
        <v>108</v>
      </c>
      <c r="U4120" s="4">
        <f>0.0</f>
        <v>0.0</v>
      </c>
      <c r="V4120" s="2" t="s">
        <v>109</v>
      </c>
      <c r="W4120" s="2" t="s">
        <v>110</v>
      </c>
      <c r="X4120" s="2"/>
      <c r="Y4120" s="2" t="s">
        <v>65</v>
      </c>
      <c r="Z4120" s="2">
        <v>0</v>
      </c>
      <c r="AA4120" s="2"/>
      <c r="AB4120" s="2"/>
      <c r="AC4120" s="4">
        <f>P4120*U4120/1000000</f>
        <v>0.0</v>
      </c>
      <c r="AD4120" s="4">
        <f>AC4120*(1-Z4120/100)</f>
        <v>0.0</v>
      </c>
      <c r="AE4120" s="2" t="s">
        <v>66</v>
      </c>
      <c r="AF4120" s="2" t="s">
        <v>67</v>
      </c>
      <c r="AG4120" s="2" t="s">
        <v>68</v>
      </c>
      <c r="AH4120" s="2" t="s">
        <v>69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4920</v>
      </c>
      <c r="B4121" s="2" t="s">
        <v>4921</v>
      </c>
      <c r="C4121" s="2" t="s">
        <v>47</v>
      </c>
      <c r="D4121" s="2" t="s">
        <v>639</v>
      </c>
      <c r="E4121" s="2" t="s">
        <v>377</v>
      </c>
      <c r="F4121" s="2" t="s">
        <v>178</v>
      </c>
      <c r="G4121" s="2" t="s">
        <v>51</v>
      </c>
      <c r="H4121" s="2" t="s">
        <v>138</v>
      </c>
      <c r="I4121" s="2" t="s">
        <v>53</v>
      </c>
      <c r="J4121" s="2" t="s">
        <v>270</v>
      </c>
      <c r="K4121" s="2" t="s">
        <v>55</v>
      </c>
      <c r="L4121" s="2" t="s">
        <v>51</v>
      </c>
      <c r="M4121" s="2" t="s">
        <v>56</v>
      </c>
      <c r="N4121" s="3">
        <v>977889</v>
      </c>
      <c r="O4121" s="3" t="s">
        <v>57</v>
      </c>
      <c r="P4121" s="4">
        <f>IF(O4121="吨",N4121*1000,IF(O4121="万立方米",N4121*10000,""))</f>
        <v>977889000.0</v>
      </c>
      <c r="Q4121" s="2" t="s">
        <v>58</v>
      </c>
      <c r="R4121" s="2" t="s">
        <v>59</v>
      </c>
      <c r="S4121" s="2" t="s">
        <v>60</v>
      </c>
      <c r="T4121" s="2" t="s">
        <v>61</v>
      </c>
      <c r="U4121" s="4">
        <f>0.06</f>
        <v>0.06</v>
      </c>
      <c r="V4121" s="2" t="s">
        <v>62</v>
      </c>
      <c r="W4121" s="2" t="s">
        <v>63</v>
      </c>
      <c r="X4121" s="2" t="s">
        <v>64</v>
      </c>
      <c r="Y4121" s="2" t="s">
        <v>65</v>
      </c>
      <c r="Z4121" s="2">
        <v>0</v>
      </c>
      <c r="AA4121" s="2"/>
      <c r="AB4121" s="2"/>
      <c r="AC4121" s="4">
        <f>P4121*U4121/1000000</f>
        <v>58.67334</v>
      </c>
      <c r="AD4121" s="4">
        <f>AC4121*(1-Z4121/100)</f>
        <v>58.67334</v>
      </c>
      <c r="AE4121" s="2" t="s">
        <v>66</v>
      </c>
      <c r="AF4121" s="2" t="s">
        <v>67</v>
      </c>
      <c r="AG4121" s="2" t="s">
        <v>68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4922</v>
      </c>
      <c r="B4122" s="2" t="s">
        <v>4921</v>
      </c>
      <c r="C4122" s="2" t="s">
        <v>47</v>
      </c>
      <c r="D4122" s="2" t="s">
        <v>639</v>
      </c>
      <c r="E4122" s="2" t="s">
        <v>377</v>
      </c>
      <c r="F4122" s="2" t="s">
        <v>178</v>
      </c>
      <c r="G4122" s="2" t="s">
        <v>51</v>
      </c>
      <c r="H4122" s="2" t="s">
        <v>138</v>
      </c>
      <c r="I4122" s="2" t="s">
        <v>53</v>
      </c>
      <c r="J4122" s="2" t="s">
        <v>270</v>
      </c>
      <c r="K4122" s="2" t="s">
        <v>55</v>
      </c>
      <c r="L4122" s="2" t="s">
        <v>51</v>
      </c>
      <c r="M4122" s="2" t="s">
        <v>73</v>
      </c>
      <c r="N4122" s="3">
        <v>977889</v>
      </c>
      <c r="O4122" s="3" t="s">
        <v>57</v>
      </c>
      <c r="P4122" s="4">
        <f>IF(O4122="吨",N4122*1000,IF(O4122="万立方米",N4122*10000,""))</f>
        <v>977889000.0</v>
      </c>
      <c r="Q4122" s="2" t="s">
        <v>58</v>
      </c>
      <c r="R4122" s="2" t="s">
        <v>59</v>
      </c>
      <c r="S4122" s="2" t="s">
        <v>74</v>
      </c>
      <c r="T4122" s="2" t="s">
        <v>75</v>
      </c>
      <c r="U4122" s="4">
        <f>1.5</f>
        <v>1.5</v>
      </c>
      <c r="V4122" s="2" t="s">
        <v>62</v>
      </c>
      <c r="W4122" s="2" t="s">
        <v>76</v>
      </c>
      <c r="X4122" s="2" t="s">
        <v>64</v>
      </c>
      <c r="Y4122" s="2" t="s">
        <v>65</v>
      </c>
      <c r="Z4122" s="2">
        <v>0</v>
      </c>
      <c r="AA4122" s="2"/>
      <c r="AB4122" s="2"/>
      <c r="AC4122" s="4">
        <f>P4122*U4122/1000000</f>
        <v>1466.8335</v>
      </c>
      <c r="AD4122" s="4">
        <f>AC4122*(1-Z4122/100)</f>
        <v>1466.8335</v>
      </c>
      <c r="AE4122" s="2" t="s">
        <v>66</v>
      </c>
      <c r="AF4122" s="2" t="s">
        <v>67</v>
      </c>
      <c r="AG4122" s="2" t="s">
        <v>68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4923</v>
      </c>
      <c r="B4123" s="2" t="s">
        <v>4921</v>
      </c>
      <c r="C4123" s="2" t="s">
        <v>47</v>
      </c>
      <c r="D4123" s="2" t="s">
        <v>639</v>
      </c>
      <c r="E4123" s="2" t="s">
        <v>377</v>
      </c>
      <c r="F4123" s="2" t="s">
        <v>178</v>
      </c>
      <c r="G4123" s="2" t="s">
        <v>51</v>
      </c>
      <c r="H4123" s="2" t="s">
        <v>138</v>
      </c>
      <c r="I4123" s="2" t="s">
        <v>53</v>
      </c>
      <c r="J4123" s="2" t="s">
        <v>270</v>
      </c>
      <c r="K4123" s="2" t="s">
        <v>55</v>
      </c>
      <c r="L4123" s="2" t="s">
        <v>51</v>
      </c>
      <c r="M4123" s="2" t="s">
        <v>78</v>
      </c>
      <c r="N4123" s="3">
        <v>977889</v>
      </c>
      <c r="O4123" s="3" t="s">
        <v>57</v>
      </c>
      <c r="P4123" s="4">
        <f>IF(O4123="吨",N4123*1000,IF(O4123="万立方米",N4123*10000,""))</f>
        <v>977889000.0</v>
      </c>
      <c r="Q4123" s="2" t="s">
        <v>58</v>
      </c>
      <c r="R4123" s="2" t="s">
        <v>59</v>
      </c>
      <c r="S4123" s="2" t="s">
        <v>79</v>
      </c>
      <c r="T4123" s="2" t="s">
        <v>75</v>
      </c>
      <c r="U4123" s="4">
        <f>6.0</f>
        <v>6.0</v>
      </c>
      <c r="V4123" s="2" t="s">
        <v>62</v>
      </c>
      <c r="W4123" s="2" t="s">
        <v>80</v>
      </c>
      <c r="X4123" s="2" t="s">
        <v>64</v>
      </c>
      <c r="Y4123" s="2" t="s">
        <v>65</v>
      </c>
      <c r="Z4123" s="2">
        <v>0</v>
      </c>
      <c r="AA4123" s="2"/>
      <c r="AB4123" s="2"/>
      <c r="AC4123" s="4">
        <f>P4123*U4123/1000000</f>
        <v>5867.334</v>
      </c>
      <c r="AD4123" s="4">
        <f>AC4123*(1-Z4123/100)</f>
        <v>5867.334</v>
      </c>
      <c r="AE4123" s="2" t="s">
        <v>66</v>
      </c>
      <c r="AF4123" s="2" t="s">
        <v>67</v>
      </c>
      <c r="AG4123" s="2" t="s">
        <v>68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4924</v>
      </c>
      <c r="B4124" s="2" t="s">
        <v>4921</v>
      </c>
      <c r="C4124" s="2" t="s">
        <v>47</v>
      </c>
      <c r="D4124" s="2" t="s">
        <v>639</v>
      </c>
      <c r="E4124" s="2" t="s">
        <v>377</v>
      </c>
      <c r="F4124" s="2" t="s">
        <v>178</v>
      </c>
      <c r="G4124" s="2" t="s">
        <v>51</v>
      </c>
      <c r="H4124" s="2" t="s">
        <v>138</v>
      </c>
      <c r="I4124" s="2" t="s">
        <v>53</v>
      </c>
      <c r="J4124" s="2" t="s">
        <v>270</v>
      </c>
      <c r="K4124" s="2" t="s">
        <v>55</v>
      </c>
      <c r="L4124" s="2" t="s">
        <v>51</v>
      </c>
      <c r="M4124" s="2" t="s">
        <v>82</v>
      </c>
      <c r="N4124" s="3">
        <v>977889</v>
      </c>
      <c r="O4124" s="3" t="s">
        <v>57</v>
      </c>
      <c r="P4124" s="4">
        <f>IF(O4124="吨",N4124*1000,IF(O4124="万立方米",N4124*10000,""))</f>
        <v>977889000.0</v>
      </c>
      <c r="Q4124" s="2" t="s">
        <v>58</v>
      </c>
      <c r="R4124" s="2" t="s">
        <v>59</v>
      </c>
      <c r="S4124" s="2" t="s">
        <v>83</v>
      </c>
      <c r="T4124" s="2" t="s">
        <v>61</v>
      </c>
      <c r="U4124" s="4">
        <f>0.35</f>
        <v>0.35</v>
      </c>
      <c r="V4124" s="2" t="s">
        <v>62</v>
      </c>
      <c r="W4124" s="2" t="s">
        <v>84</v>
      </c>
      <c r="X4124" s="2" t="s">
        <v>64</v>
      </c>
      <c r="Y4124" s="2" t="s">
        <v>65</v>
      </c>
      <c r="Z4124" s="2">
        <v>0</v>
      </c>
      <c r="AA4124" s="2"/>
      <c r="AB4124" s="2"/>
      <c r="AC4124" s="4">
        <f>P4124*U4124/1000000</f>
        <v>342.26115</v>
      </c>
      <c r="AD4124" s="4">
        <f>AC4124*(1-Z4124/100)</f>
        <v>342.26115</v>
      </c>
      <c r="AE4124" s="2" t="s">
        <v>66</v>
      </c>
      <c r="AF4124" s="2" t="s">
        <v>67</v>
      </c>
      <c r="AG4124" s="2" t="s">
        <v>68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4925</v>
      </c>
      <c r="B4125" s="2" t="s">
        <v>4921</v>
      </c>
      <c r="C4125" s="2" t="s">
        <v>47</v>
      </c>
      <c r="D4125" s="2" t="s">
        <v>639</v>
      </c>
      <c r="E4125" s="2" t="s">
        <v>377</v>
      </c>
      <c r="F4125" s="2" t="s">
        <v>178</v>
      </c>
      <c r="G4125" s="2" t="s">
        <v>51</v>
      </c>
      <c r="H4125" s="2" t="s">
        <v>138</v>
      </c>
      <c r="I4125" s="2" t="s">
        <v>53</v>
      </c>
      <c r="J4125" s="2" t="s">
        <v>270</v>
      </c>
      <c r="K4125" s="2" t="s">
        <v>55</v>
      </c>
      <c r="L4125" s="2" t="s">
        <v>51</v>
      </c>
      <c r="M4125" s="2" t="s">
        <v>86</v>
      </c>
      <c r="N4125" s="3">
        <v>977889</v>
      </c>
      <c r="O4125" s="3" t="s">
        <v>57</v>
      </c>
      <c r="P4125" s="4">
        <f>IF(O4125="吨",N4125*1000,IF(O4125="万立方米",N4125*10000,""))</f>
        <v>977889000.0</v>
      </c>
      <c r="Q4125" s="2" t="s">
        <v>58</v>
      </c>
      <c r="R4125" s="2" t="s">
        <v>59</v>
      </c>
      <c r="S4125" s="2" t="s">
        <v>87</v>
      </c>
      <c r="T4125" s="2" t="s">
        <v>88</v>
      </c>
      <c r="U4125" s="4">
        <f>0.75</f>
        <v>0.75</v>
      </c>
      <c r="V4125" s="2" t="s">
        <v>62</v>
      </c>
      <c r="W4125" s="2" t="s">
        <v>89</v>
      </c>
      <c r="X4125" s="2" t="s">
        <v>64</v>
      </c>
      <c r="Y4125" s="2" t="s">
        <v>65</v>
      </c>
      <c r="Z4125" s="2">
        <v>0</v>
      </c>
      <c r="AA4125" s="2"/>
      <c r="AB4125" s="2"/>
      <c r="AC4125" s="4">
        <f>P4125*U4125/1000000</f>
        <v>733.41675</v>
      </c>
      <c r="AD4125" s="4">
        <f>AC4126*(1-AA4125/100)+(AC4125-AC4126)*(1-AB4125/100)</f>
        <v>733.41675</v>
      </c>
      <c r="AE4125" s="2" t="s">
        <v>66</v>
      </c>
      <c r="AF4125" s="2" t="s">
        <v>67</v>
      </c>
      <c r="AG4125" s="2" t="s">
        <v>68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4926</v>
      </c>
      <c r="B4126" s="2" t="s">
        <v>4921</v>
      </c>
      <c r="C4126" s="2" t="s">
        <v>47</v>
      </c>
      <c r="D4126" s="2" t="s">
        <v>639</v>
      </c>
      <c r="E4126" s="2" t="s">
        <v>377</v>
      </c>
      <c r="F4126" s="2" t="s">
        <v>178</v>
      </c>
      <c r="G4126" s="2" t="s">
        <v>51</v>
      </c>
      <c r="H4126" s="2" t="s">
        <v>138</v>
      </c>
      <c r="I4126" s="2" t="s">
        <v>53</v>
      </c>
      <c r="J4126" s="2" t="s">
        <v>270</v>
      </c>
      <c r="K4126" s="2" t="s">
        <v>55</v>
      </c>
      <c r="L4126" s="2" t="s">
        <v>51</v>
      </c>
      <c r="M4126" s="2" t="s">
        <v>91</v>
      </c>
      <c r="N4126" s="3">
        <v>977889</v>
      </c>
      <c r="O4126" s="3" t="s">
        <v>57</v>
      </c>
      <c r="P4126" s="4">
        <f>IF(O4126="吨",N4126*1000,IF(O4126="万立方米",N4126*10000,""))</f>
        <v>977889000.0</v>
      </c>
      <c r="Q4126" s="2" t="s">
        <v>58</v>
      </c>
      <c r="R4126" s="2" t="s">
        <v>59</v>
      </c>
      <c r="S4126" s="2" t="s">
        <v>92</v>
      </c>
      <c r="T4126" s="2" t="s">
        <v>88</v>
      </c>
      <c r="U4126" s="4">
        <f>0.75</f>
        <v>0.75</v>
      </c>
      <c r="V4126" s="2" t="s">
        <v>62</v>
      </c>
      <c r="W4126" s="2" t="s">
        <v>93</v>
      </c>
      <c r="X4126" s="2" t="s">
        <v>64</v>
      </c>
      <c r="Y4126" s="2" t="s">
        <v>65</v>
      </c>
      <c r="Z4126" s="2">
        <v>0</v>
      </c>
      <c r="AA4126" s="2"/>
      <c r="AB4126" s="2"/>
      <c r="AC4126" s="4">
        <f>P4126*U4126/1000000</f>
        <v>733.41675</v>
      </c>
      <c r="AD4126" s="4">
        <f>AC4126*(1-Z4126/100)</f>
        <v>733.41675</v>
      </c>
      <c r="AE4126" s="2" t="s">
        <v>66</v>
      </c>
      <c r="AF4126" s="2" t="s">
        <v>67</v>
      </c>
      <c r="AG4126" s="2" t="s">
        <v>68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4927</v>
      </c>
      <c r="B4127" s="2" t="s">
        <v>4921</v>
      </c>
      <c r="C4127" s="2" t="s">
        <v>47</v>
      </c>
      <c r="D4127" s="2" t="s">
        <v>639</v>
      </c>
      <c r="E4127" s="2" t="s">
        <v>377</v>
      </c>
      <c r="F4127" s="2" t="s">
        <v>178</v>
      </c>
      <c r="G4127" s="2" t="s">
        <v>51</v>
      </c>
      <c r="H4127" s="2" t="s">
        <v>138</v>
      </c>
      <c r="I4127" s="2" t="s">
        <v>53</v>
      </c>
      <c r="J4127" s="2" t="s">
        <v>270</v>
      </c>
      <c r="K4127" s="2" t="s">
        <v>55</v>
      </c>
      <c r="L4127" s="2" t="s">
        <v>51</v>
      </c>
      <c r="M4127" s="2" t="s">
        <v>95</v>
      </c>
      <c r="N4127" s="3">
        <v>977889</v>
      </c>
      <c r="O4127" s="3" t="s">
        <v>57</v>
      </c>
      <c r="P4127" s="4">
        <f>IF(O4127="吨",N4127*1000,IF(O4127="万立方米",N4127*10000,""))</f>
        <v>977889000.0</v>
      </c>
      <c r="Q4127" s="2" t="s">
        <v>58</v>
      </c>
      <c r="R4127" s="2" t="s">
        <v>59</v>
      </c>
      <c r="S4127" s="2" t="s">
        <v>96</v>
      </c>
      <c r="T4127" s="2" t="s">
        <v>97</v>
      </c>
      <c r="U4127" s="4">
        <f>1.7</f>
        <v>1.7</v>
      </c>
      <c r="V4127" s="2" t="s">
        <v>62</v>
      </c>
      <c r="W4127" s="2" t="s">
        <v>98</v>
      </c>
      <c r="X4127" s="2" t="s">
        <v>64</v>
      </c>
      <c r="Y4127" s="2" t="s">
        <v>65</v>
      </c>
      <c r="Z4127" s="2">
        <v>0</v>
      </c>
      <c r="AA4127" s="2"/>
      <c r="AB4127" s="2"/>
      <c r="AC4127" s="4">
        <f>P4127*U4127/1000000</f>
        <v>1662.4113</v>
      </c>
      <c r="AD4127" s="4">
        <f>AC4127*(1-Z4127/100)</f>
        <v>1662.4113</v>
      </c>
      <c r="AE4127" s="2" t="s">
        <v>66</v>
      </c>
      <c r="AF4127" s="2" t="s">
        <v>67</v>
      </c>
      <c r="AG4127" s="2" t="s">
        <v>68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4928</v>
      </c>
      <c r="B4128" s="2" t="s">
        <v>4921</v>
      </c>
      <c r="C4128" s="2" t="s">
        <v>47</v>
      </c>
      <c r="D4128" s="2" t="s">
        <v>639</v>
      </c>
      <c r="E4128" s="2" t="s">
        <v>377</v>
      </c>
      <c r="F4128" s="2" t="s">
        <v>178</v>
      </c>
      <c r="G4128" s="2" t="s">
        <v>51</v>
      </c>
      <c r="H4128" s="2" t="s">
        <v>138</v>
      </c>
      <c r="I4128" s="2" t="s">
        <v>53</v>
      </c>
      <c r="J4128" s="2" t="s">
        <v>270</v>
      </c>
      <c r="K4128" s="2" t="s">
        <v>55</v>
      </c>
      <c r="L4128" s="2" t="s">
        <v>51</v>
      </c>
      <c r="M4128" s="2" t="s">
        <v>100</v>
      </c>
      <c r="N4128" s="3">
        <v>977889</v>
      </c>
      <c r="O4128" s="3" t="s">
        <v>57</v>
      </c>
      <c r="P4128" s="4">
        <f>IF(O4128="吨",N4128*1000,IF(O4128="万立方米",N4128*10000,""))</f>
        <v>977889000.0</v>
      </c>
      <c r="Q4128" s="2" t="s">
        <v>58</v>
      </c>
      <c r="R4128" s="2" t="s">
        <v>59</v>
      </c>
      <c r="S4128" s="2" t="s">
        <v>101</v>
      </c>
      <c r="T4128" s="2" t="s">
        <v>75</v>
      </c>
      <c r="U4128" s="4">
        <f>0.12</f>
        <v>0.12</v>
      </c>
      <c r="V4128" s="2" t="s">
        <v>62</v>
      </c>
      <c r="W4128" s="2" t="s">
        <v>102</v>
      </c>
      <c r="X4128" s="2" t="s">
        <v>64</v>
      </c>
      <c r="Y4128" s="2" t="s">
        <v>65</v>
      </c>
      <c r="Z4128" s="2">
        <v>0</v>
      </c>
      <c r="AA4128" s="2"/>
      <c r="AB4128" s="2"/>
      <c r="AC4128" s="4">
        <f>P4128*U4128/1000000</f>
        <v>117.34668</v>
      </c>
      <c r="AD4128" s="4">
        <f>AC4128*(1-Z4128/100)</f>
        <v>117.34668</v>
      </c>
      <c r="AE4128" s="2" t="s">
        <v>66</v>
      </c>
      <c r="AF4128" s="2" t="s">
        <v>67</v>
      </c>
      <c r="AG4128" s="2" t="s">
        <v>68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4929</v>
      </c>
      <c r="B4129" s="2" t="s">
        <v>4921</v>
      </c>
      <c r="C4129" s="2" t="s">
        <v>47</v>
      </c>
      <c r="D4129" s="2" t="s">
        <v>639</v>
      </c>
      <c r="E4129" s="2" t="s">
        <v>377</v>
      </c>
      <c r="F4129" s="2" t="s">
        <v>178</v>
      </c>
      <c r="G4129" s="2" t="s">
        <v>51</v>
      </c>
      <c r="H4129" s="2" t="s">
        <v>138</v>
      </c>
      <c r="I4129" s="2"/>
      <c r="J4129" s="2"/>
      <c r="K4129" s="2" t="s">
        <v>147</v>
      </c>
      <c r="L4129" s="2" t="s">
        <v>148</v>
      </c>
      <c r="M4129" s="2" t="s">
        <v>104</v>
      </c>
      <c r="N4129" s="3"/>
      <c r="O4129" s="3"/>
      <c r="P4129" s="4">
        <v>977889000.0</v>
      </c>
      <c r="Q4129" s="2" t="s">
        <v>105</v>
      </c>
      <c r="R4129" s="2" t="s">
        <v>106</v>
      </c>
      <c r="S4129" s="2" t="s">
        <v>107</v>
      </c>
      <c r="T4129" s="2" t="s">
        <v>108</v>
      </c>
      <c r="U4129" s="4">
        <f>0.0</f>
        <v>0.0</v>
      </c>
      <c r="V4129" s="2" t="s">
        <v>109</v>
      </c>
      <c r="W4129" s="2" t="s">
        <v>110</v>
      </c>
      <c r="X4129" s="2"/>
      <c r="Y4129" s="2" t="s">
        <v>65</v>
      </c>
      <c r="Z4129" s="2">
        <v>0</v>
      </c>
      <c r="AA4129" s="2"/>
      <c r="AB4129" s="2"/>
      <c r="AC4129" s="4">
        <f>P4129*U4129/1000000</f>
        <v>0.0</v>
      </c>
      <c r="AD4129" s="4">
        <f>AC4129*(1-Z4129/100)</f>
        <v>0.0</v>
      </c>
      <c r="AE4129" s="2" t="s">
        <v>66</v>
      </c>
      <c r="AF4129" s="2" t="s">
        <v>67</v>
      </c>
      <c r="AG4129" s="2" t="s">
        <v>68</v>
      </c>
      <c r="AH4129" s="2" t="s">
        <v>69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4930</v>
      </c>
      <c r="B4130" s="2" t="s">
        <v>4931</v>
      </c>
      <c r="C4130" s="2" t="s">
        <v>47</v>
      </c>
      <c r="D4130" s="2" t="s">
        <v>2878</v>
      </c>
      <c r="E4130" s="2" t="s">
        <v>377</v>
      </c>
      <c r="F4130" s="2" t="s">
        <v>116</v>
      </c>
      <c r="G4130" s="2" t="s">
        <v>181</v>
      </c>
      <c r="H4130" s="2" t="s">
        <v>52</v>
      </c>
      <c r="I4130" s="2" t="s">
        <v>53</v>
      </c>
      <c r="J4130" s="2" t="s">
        <v>180</v>
      </c>
      <c r="K4130" s="2" t="s">
        <v>180</v>
      </c>
      <c r="L4130" s="2" t="s">
        <v>181</v>
      </c>
      <c r="M4130" s="2" t="s">
        <v>56</v>
      </c>
      <c r="N4130" s="3">
        <v>439.423</v>
      </c>
      <c r="O4130" s="3" t="s">
        <v>182</v>
      </c>
      <c r="P4130" s="4">
        <f>IF(O4130="吨",N4130*1000,IF(O4130="万立方米",N4130*10000,""))</f>
        <v>4394230.0</v>
      </c>
      <c r="Q4130" s="2" t="s">
        <v>183</v>
      </c>
      <c r="R4130" s="2" t="s">
        <v>184</v>
      </c>
      <c r="S4130" s="2" t="s">
        <v>185</v>
      </c>
      <c r="T4130" s="2" t="s">
        <v>75</v>
      </c>
      <c r="U4130" s="4">
        <f>0.001</f>
        <v>0.001</v>
      </c>
      <c r="V4130" s="2" t="s">
        <v>186</v>
      </c>
      <c r="W4130" s="2" t="s">
        <v>187</v>
      </c>
      <c r="X4130" s="2" t="s">
        <v>64</v>
      </c>
      <c r="Y4130" s="2" t="s">
        <v>65</v>
      </c>
      <c r="Z4130" s="2">
        <v>0</v>
      </c>
      <c r="AA4130" s="2"/>
      <c r="AB4130" s="2"/>
      <c r="AC4130" s="4">
        <f>P4130*U4130/1000000</f>
        <v>0.004394230000000001</v>
      </c>
      <c r="AD4130" s="4">
        <f>AC4130*(1-Z4130/100)</f>
        <v>0.004394230000000001</v>
      </c>
      <c r="AE4130" s="2" t="s">
        <v>66</v>
      </c>
      <c r="AF4130" s="2" t="s">
        <v>67</v>
      </c>
      <c r="AG4130" s="2"/>
      <c r="AH4130" s="2" t="s">
        <v>69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4932</v>
      </c>
      <c r="B4131" s="2" t="s">
        <v>4931</v>
      </c>
      <c r="C4131" s="2" t="s">
        <v>47</v>
      </c>
      <c r="D4131" s="2" t="s">
        <v>2878</v>
      </c>
      <c r="E4131" s="2" t="s">
        <v>377</v>
      </c>
      <c r="F4131" s="2" t="s">
        <v>116</v>
      </c>
      <c r="G4131" s="2" t="s">
        <v>181</v>
      </c>
      <c r="H4131" s="2" t="s">
        <v>52</v>
      </c>
      <c r="I4131" s="2" t="s">
        <v>53</v>
      </c>
      <c r="J4131" s="2" t="s">
        <v>180</v>
      </c>
      <c r="K4131" s="2" t="s">
        <v>180</v>
      </c>
      <c r="L4131" s="2" t="s">
        <v>181</v>
      </c>
      <c r="M4131" s="2" t="s">
        <v>73</v>
      </c>
      <c r="N4131" s="3">
        <v>439.423</v>
      </c>
      <c r="O4131" s="3" t="s">
        <v>182</v>
      </c>
      <c r="P4131" s="4">
        <f>IF(O4131="吨",N4131*1000,IF(O4131="万立方米",N4131*10000,""))</f>
        <v>4394230.0</v>
      </c>
      <c r="Q4131" s="2" t="s">
        <v>183</v>
      </c>
      <c r="R4131" s="2" t="s">
        <v>184</v>
      </c>
      <c r="S4131" s="2" t="s">
        <v>189</v>
      </c>
      <c r="T4131" s="2" t="s">
        <v>75</v>
      </c>
      <c r="U4131" s="4">
        <f>0.35</f>
        <v>0.35</v>
      </c>
      <c r="V4131" s="2" t="s">
        <v>186</v>
      </c>
      <c r="W4131" s="2" t="s">
        <v>190</v>
      </c>
      <c r="X4131" s="2" t="s">
        <v>64</v>
      </c>
      <c r="Y4131" s="2" t="s">
        <v>65</v>
      </c>
      <c r="Z4131" s="2">
        <v>0</v>
      </c>
      <c r="AA4131" s="2"/>
      <c r="AB4131" s="2"/>
      <c r="AC4131" s="4">
        <f>P4131*U4131/1000000</f>
        <v>1.5379805</v>
      </c>
      <c r="AD4131" s="4">
        <f>AC4131*(1-Z4131/100)</f>
        <v>1.5379805</v>
      </c>
      <c r="AE4131" s="2" t="s">
        <v>66</v>
      </c>
      <c r="AF4131" s="2" t="s">
        <v>67</v>
      </c>
      <c r="AG4131" s="2"/>
      <c r="AH4131" s="2" t="s">
        <v>69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4933</v>
      </c>
      <c r="B4132" s="2" t="s">
        <v>4931</v>
      </c>
      <c r="C4132" s="2" t="s">
        <v>47</v>
      </c>
      <c r="D4132" s="2" t="s">
        <v>2878</v>
      </c>
      <c r="E4132" s="2" t="s">
        <v>377</v>
      </c>
      <c r="F4132" s="2" t="s">
        <v>116</v>
      </c>
      <c r="G4132" s="2" t="s">
        <v>181</v>
      </c>
      <c r="H4132" s="2" t="s">
        <v>52</v>
      </c>
      <c r="I4132" s="2" t="s">
        <v>53</v>
      </c>
      <c r="J4132" s="2" t="s">
        <v>180</v>
      </c>
      <c r="K4132" s="2" t="s">
        <v>180</v>
      </c>
      <c r="L4132" s="2" t="s">
        <v>181</v>
      </c>
      <c r="M4132" s="2" t="s">
        <v>78</v>
      </c>
      <c r="N4132" s="3">
        <v>439.423</v>
      </c>
      <c r="O4132" s="3" t="s">
        <v>182</v>
      </c>
      <c r="P4132" s="4">
        <f>IF(O4132="吨",N4132*1000,IF(O4132="万立方米",N4132*10000,""))</f>
        <v>4394230.0</v>
      </c>
      <c r="Q4132" s="2" t="s">
        <v>183</v>
      </c>
      <c r="R4132" s="2" t="s">
        <v>184</v>
      </c>
      <c r="S4132" s="2" t="s">
        <v>192</v>
      </c>
      <c r="T4132" s="2" t="s">
        <v>75</v>
      </c>
      <c r="U4132" s="4">
        <f>1.2</f>
        <v>1.2</v>
      </c>
      <c r="V4132" s="2" t="s">
        <v>186</v>
      </c>
      <c r="W4132" s="2" t="s">
        <v>193</v>
      </c>
      <c r="X4132" s="2" t="s">
        <v>64</v>
      </c>
      <c r="Y4132" s="2" t="s">
        <v>65</v>
      </c>
      <c r="Z4132" s="2">
        <v>0</v>
      </c>
      <c r="AA4132" s="2"/>
      <c r="AB4132" s="2"/>
      <c r="AC4132" s="4">
        <f>P4132*U4132/1000000</f>
        <v>5.273076</v>
      </c>
      <c r="AD4132" s="4">
        <f>AC4132*(1-Z4132/100)</f>
        <v>5.273076</v>
      </c>
      <c r="AE4132" s="2" t="s">
        <v>66</v>
      </c>
      <c r="AF4132" s="2" t="s">
        <v>67</v>
      </c>
      <c r="AG4132" s="2"/>
      <c r="AH4132" s="2" t="s">
        <v>69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4934</v>
      </c>
      <c r="B4133" s="2" t="s">
        <v>4931</v>
      </c>
      <c r="C4133" s="2" t="s">
        <v>47</v>
      </c>
      <c r="D4133" s="2" t="s">
        <v>2878</v>
      </c>
      <c r="E4133" s="2" t="s">
        <v>377</v>
      </c>
      <c r="F4133" s="2" t="s">
        <v>116</v>
      </c>
      <c r="G4133" s="2" t="s">
        <v>181</v>
      </c>
      <c r="H4133" s="2" t="s">
        <v>52</v>
      </c>
      <c r="I4133" s="2" t="s">
        <v>53</v>
      </c>
      <c r="J4133" s="2" t="s">
        <v>180</v>
      </c>
      <c r="K4133" s="2" t="s">
        <v>180</v>
      </c>
      <c r="L4133" s="2" t="s">
        <v>181</v>
      </c>
      <c r="M4133" s="2" t="s">
        <v>82</v>
      </c>
      <c r="N4133" s="3">
        <v>439.423</v>
      </c>
      <c r="O4133" s="3" t="s">
        <v>182</v>
      </c>
      <c r="P4133" s="4">
        <f>IF(O4133="吨",N4133*1000,IF(O4133="万立方米",N4133*10000,""))</f>
        <v>4394230.0</v>
      </c>
      <c r="Q4133" s="2" t="s">
        <v>183</v>
      </c>
      <c r="R4133" s="2" t="s">
        <v>184</v>
      </c>
      <c r="S4133" s="2" t="s">
        <v>195</v>
      </c>
      <c r="T4133" s="2" t="s">
        <v>75</v>
      </c>
      <c r="U4133" s="4">
        <f>0.002</f>
        <v>0.002</v>
      </c>
      <c r="V4133" s="2" t="s">
        <v>186</v>
      </c>
      <c r="W4133" s="2" t="s">
        <v>196</v>
      </c>
      <c r="X4133" s="2" t="s">
        <v>64</v>
      </c>
      <c r="Y4133" s="2" t="s">
        <v>65</v>
      </c>
      <c r="Z4133" s="2">
        <v>0</v>
      </c>
      <c r="AA4133" s="2"/>
      <c r="AB4133" s="2"/>
      <c r="AC4133" s="4">
        <f>P4133*U4133/1000000</f>
        <v>0.008788460000000001</v>
      </c>
      <c r="AD4133" s="4">
        <f>AC4133*(1-Z4133/100)</f>
        <v>0.008788460000000001</v>
      </c>
      <c r="AE4133" s="2" t="s">
        <v>66</v>
      </c>
      <c r="AF4133" s="2" t="s">
        <v>67</v>
      </c>
      <c r="AG4133" s="2"/>
      <c r="AH4133" s="2" t="s">
        <v>69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4935</v>
      </c>
      <c r="B4134" s="2" t="s">
        <v>4931</v>
      </c>
      <c r="C4134" s="2" t="s">
        <v>47</v>
      </c>
      <c r="D4134" s="2" t="s">
        <v>2878</v>
      </c>
      <c r="E4134" s="2" t="s">
        <v>377</v>
      </c>
      <c r="F4134" s="2" t="s">
        <v>116</v>
      </c>
      <c r="G4134" s="2" t="s">
        <v>181</v>
      </c>
      <c r="H4134" s="2" t="s">
        <v>52</v>
      </c>
      <c r="I4134" s="2" t="s">
        <v>53</v>
      </c>
      <c r="J4134" s="2" t="s">
        <v>180</v>
      </c>
      <c r="K4134" s="2" t="s">
        <v>180</v>
      </c>
      <c r="L4134" s="2" t="s">
        <v>181</v>
      </c>
      <c r="M4134" s="2" t="s">
        <v>86</v>
      </c>
      <c r="N4134" s="3">
        <v>439.423</v>
      </c>
      <c r="O4134" s="3" t="s">
        <v>182</v>
      </c>
      <c r="P4134" s="4">
        <f>IF(O4134="吨",N4134*1000,IF(O4134="万立方米",N4134*10000,""))</f>
        <v>4394230.0</v>
      </c>
      <c r="Q4134" s="2" t="s">
        <v>183</v>
      </c>
      <c r="R4134" s="2" t="s">
        <v>184</v>
      </c>
      <c r="S4134" s="2" t="s">
        <v>198</v>
      </c>
      <c r="T4134" s="2" t="s">
        <v>75</v>
      </c>
      <c r="U4134" s="4">
        <f>0.01</f>
        <v>0.01</v>
      </c>
      <c r="V4134" s="2" t="s">
        <v>186</v>
      </c>
      <c r="W4134" s="2" t="s">
        <v>199</v>
      </c>
      <c r="X4134" s="2" t="s">
        <v>64</v>
      </c>
      <c r="Y4134" s="2" t="s">
        <v>65</v>
      </c>
      <c r="Z4134" s="2">
        <v>0</v>
      </c>
      <c r="AA4134" s="2"/>
      <c r="AB4134" s="2"/>
      <c r="AC4134" s="4">
        <f>P4134*U4134/1000000</f>
        <v>0.043942300000000004</v>
      </c>
      <c r="AD4134" s="4">
        <f>AC4135*(1-AA4134/100)+(AC4134-AC4135)*(1-AB4134/100)</f>
        <v>0.043942300000000004</v>
      </c>
      <c r="AE4134" s="2" t="s">
        <v>66</v>
      </c>
      <c r="AF4134" s="2" t="s">
        <v>67</v>
      </c>
      <c r="AG4134" s="2"/>
      <c r="AH4134" s="2" t="s">
        <v>69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4936</v>
      </c>
      <c r="B4135" s="2" t="s">
        <v>4931</v>
      </c>
      <c r="C4135" s="2" t="s">
        <v>47</v>
      </c>
      <c r="D4135" s="2" t="s">
        <v>2878</v>
      </c>
      <c r="E4135" s="2" t="s">
        <v>377</v>
      </c>
      <c r="F4135" s="2" t="s">
        <v>116</v>
      </c>
      <c r="G4135" s="2" t="s">
        <v>181</v>
      </c>
      <c r="H4135" s="2" t="s">
        <v>52</v>
      </c>
      <c r="I4135" s="2" t="s">
        <v>53</v>
      </c>
      <c r="J4135" s="2" t="s">
        <v>180</v>
      </c>
      <c r="K4135" s="2" t="s">
        <v>180</v>
      </c>
      <c r="L4135" s="2" t="s">
        <v>181</v>
      </c>
      <c r="M4135" s="2" t="s">
        <v>91</v>
      </c>
      <c r="N4135" s="3">
        <v>439.423</v>
      </c>
      <c r="O4135" s="3" t="s">
        <v>182</v>
      </c>
      <c r="P4135" s="4">
        <f>IF(O4135="吨",N4135*1000,IF(O4135="万立方米",N4135*10000,""))</f>
        <v>4394230.0</v>
      </c>
      <c r="Q4135" s="2" t="s">
        <v>183</v>
      </c>
      <c r="R4135" s="2" t="s">
        <v>184</v>
      </c>
      <c r="S4135" s="2" t="s">
        <v>201</v>
      </c>
      <c r="T4135" s="2" t="s">
        <v>75</v>
      </c>
      <c r="U4135" s="4">
        <f>0.005</f>
        <v>0.005</v>
      </c>
      <c r="V4135" s="2" t="s">
        <v>186</v>
      </c>
      <c r="W4135" s="2" t="s">
        <v>202</v>
      </c>
      <c r="X4135" s="2" t="s">
        <v>64</v>
      </c>
      <c r="Y4135" s="2" t="s">
        <v>65</v>
      </c>
      <c r="Z4135" s="2">
        <v>0</v>
      </c>
      <c r="AA4135" s="2"/>
      <c r="AB4135" s="2"/>
      <c r="AC4135" s="4">
        <f>P4135*U4135/1000000</f>
        <v>0.021971150000000002</v>
      </c>
      <c r="AD4135" s="4">
        <f>AC4135*(1-Z4135/100)</f>
        <v>0.021971150000000002</v>
      </c>
      <c r="AE4135" s="2" t="s">
        <v>66</v>
      </c>
      <c r="AF4135" s="2" t="s">
        <v>67</v>
      </c>
      <c r="AG4135" s="2"/>
      <c r="AH4135" s="2" t="s">
        <v>69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4937</v>
      </c>
      <c r="B4136" s="2" t="s">
        <v>4931</v>
      </c>
      <c r="C4136" s="2" t="s">
        <v>47</v>
      </c>
      <c r="D4136" s="2" t="s">
        <v>2878</v>
      </c>
      <c r="E4136" s="2" t="s">
        <v>377</v>
      </c>
      <c r="F4136" s="2" t="s">
        <v>116</v>
      </c>
      <c r="G4136" s="2" t="s">
        <v>181</v>
      </c>
      <c r="H4136" s="2" t="s">
        <v>52</v>
      </c>
      <c r="I4136" s="2" t="s">
        <v>53</v>
      </c>
      <c r="J4136" s="2" t="s">
        <v>180</v>
      </c>
      <c r="K4136" s="2" t="s">
        <v>180</v>
      </c>
      <c r="L4136" s="2" t="s">
        <v>181</v>
      </c>
      <c r="M4136" s="2" t="s">
        <v>95</v>
      </c>
      <c r="N4136" s="3">
        <v>439.423</v>
      </c>
      <c r="O4136" s="3" t="s">
        <v>182</v>
      </c>
      <c r="P4136" s="4">
        <f>IF(O4136="吨",N4136*1000,IF(O4136="万立方米",N4136*10000,""))</f>
        <v>4394230.0</v>
      </c>
      <c r="Q4136" s="2" t="s">
        <v>183</v>
      </c>
      <c r="R4136" s="2" t="s">
        <v>184</v>
      </c>
      <c r="S4136" s="2" t="s">
        <v>204</v>
      </c>
      <c r="T4136" s="2" t="s">
        <v>75</v>
      </c>
      <c r="U4136" s="4">
        <f>0.005</f>
        <v>0.005</v>
      </c>
      <c r="V4136" s="2" t="s">
        <v>186</v>
      </c>
      <c r="W4136" s="2" t="s">
        <v>205</v>
      </c>
      <c r="X4136" s="2" t="s">
        <v>64</v>
      </c>
      <c r="Y4136" s="2" t="s">
        <v>65</v>
      </c>
      <c r="Z4136" s="2">
        <v>0</v>
      </c>
      <c r="AA4136" s="2"/>
      <c r="AB4136" s="2"/>
      <c r="AC4136" s="4">
        <f>P4136*U4136/1000000</f>
        <v>0.021971150000000002</v>
      </c>
      <c r="AD4136" s="4">
        <f>AC4136*(1-Z4136/100)</f>
        <v>0.021971150000000002</v>
      </c>
      <c r="AE4136" s="2" t="s">
        <v>66</v>
      </c>
      <c r="AF4136" s="2" t="s">
        <v>67</v>
      </c>
      <c r="AG4136" s="2"/>
      <c r="AH4136" s="2" t="s">
        <v>69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4938</v>
      </c>
      <c r="B4137" s="2" t="s">
        <v>4931</v>
      </c>
      <c r="C4137" s="2" t="s">
        <v>47</v>
      </c>
      <c r="D4137" s="2" t="s">
        <v>2878</v>
      </c>
      <c r="E4137" s="2" t="s">
        <v>377</v>
      </c>
      <c r="F4137" s="2" t="s">
        <v>116</v>
      </c>
      <c r="G4137" s="2" t="s">
        <v>181</v>
      </c>
      <c r="H4137" s="2" t="s">
        <v>52</v>
      </c>
      <c r="I4137" s="2" t="s">
        <v>53</v>
      </c>
      <c r="J4137" s="2" t="s">
        <v>180</v>
      </c>
      <c r="K4137" s="2" t="s">
        <v>180</v>
      </c>
      <c r="L4137" s="2" t="s">
        <v>181</v>
      </c>
      <c r="M4137" s="2" t="s">
        <v>100</v>
      </c>
      <c r="N4137" s="3">
        <v>439.423</v>
      </c>
      <c r="O4137" s="3" t="s">
        <v>182</v>
      </c>
      <c r="P4137" s="4">
        <f>IF(O4137="吨",N4137*1000,IF(O4137="万立方米",N4137*10000,""))</f>
        <v>4394230.0</v>
      </c>
      <c r="Q4137" s="2" t="s">
        <v>183</v>
      </c>
      <c r="R4137" s="2" t="s">
        <v>184</v>
      </c>
      <c r="S4137" s="2" t="s">
        <v>207</v>
      </c>
      <c r="T4137" s="2" t="s">
        <v>75</v>
      </c>
      <c r="U4137" s="4">
        <f>0.02</f>
        <v>0.02</v>
      </c>
      <c r="V4137" s="2" t="s">
        <v>186</v>
      </c>
      <c r="W4137" s="2" t="s">
        <v>208</v>
      </c>
      <c r="X4137" s="2" t="s">
        <v>64</v>
      </c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/>
      <c r="AH4137" s="2" t="s">
        <v>69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4939</v>
      </c>
      <c r="B4138" s="2" t="s">
        <v>4931</v>
      </c>
      <c r="C4138" s="2" t="s">
        <v>47</v>
      </c>
      <c r="D4138" s="2" t="s">
        <v>2878</v>
      </c>
      <c r="E4138" s="2" t="s">
        <v>377</v>
      </c>
      <c r="F4138" s="2" t="s">
        <v>116</v>
      </c>
      <c r="G4138" s="2" t="s">
        <v>181</v>
      </c>
      <c r="H4138" s="2" t="s">
        <v>52</v>
      </c>
      <c r="I4138" s="2"/>
      <c r="J4138" s="2"/>
      <c r="K4138" s="2"/>
      <c r="L4138" s="2"/>
      <c r="M4138" s="2" t="s">
        <v>104</v>
      </c>
      <c r="N4138" s="3"/>
      <c r="O4138" s="3"/>
      <c r="P4138" s="4">
        <v>0.0</v>
      </c>
      <c r="Q4138" s="2" t="s">
        <v>105</v>
      </c>
      <c r="R4138" s="2" t="s">
        <v>106</v>
      </c>
      <c r="S4138" s="2" t="s">
        <v>107</v>
      </c>
      <c r="T4138" s="2" t="s">
        <v>108</v>
      </c>
      <c r="U4138" s="4">
        <f>0.0</f>
        <v>0.0</v>
      </c>
      <c r="V4138" s="2" t="s">
        <v>109</v>
      </c>
      <c r="W4138" s="2" t="s">
        <v>110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134</v>
      </c>
      <c r="AH4138" s="2" t="s">
        <v>69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4940</v>
      </c>
      <c r="B4139" s="2" t="s">
        <v>4941</v>
      </c>
      <c r="C4139" s="2" t="s">
        <v>47</v>
      </c>
      <c r="D4139" s="2" t="s">
        <v>4942</v>
      </c>
      <c r="E4139" s="2" t="s">
        <v>744</v>
      </c>
      <c r="F4139" s="2" t="s">
        <v>50</v>
      </c>
      <c r="G4139" s="2" t="s">
        <v>179</v>
      </c>
      <c r="H4139" s="2" t="s">
        <v>52</v>
      </c>
      <c r="I4139" s="2" t="s">
        <v>53</v>
      </c>
      <c r="J4139" s="2" t="s">
        <v>180</v>
      </c>
      <c r="K4139" s="2" t="s">
        <v>180</v>
      </c>
      <c r="L4139" s="2" t="s">
        <v>181</v>
      </c>
      <c r="M4139" s="2" t="s">
        <v>56</v>
      </c>
      <c r="N4139" s="3">
        <v>12821.83</v>
      </c>
      <c r="O4139" s="3" t="s">
        <v>182</v>
      </c>
      <c r="P4139" s="4">
        <f>IF(O4139="吨",N4139*1000,IF(O4139="万立方米",N4139*10000,""))</f>
        <v>128218300.0</v>
      </c>
      <c r="Q4139" s="2" t="s">
        <v>183</v>
      </c>
      <c r="R4139" s="2" t="s">
        <v>184</v>
      </c>
      <c r="S4139" s="2" t="s">
        <v>185</v>
      </c>
      <c r="T4139" s="2" t="s">
        <v>75</v>
      </c>
      <c r="U4139" s="4">
        <f>0.001</f>
        <v>0.001</v>
      </c>
      <c r="V4139" s="2" t="s">
        <v>186</v>
      </c>
      <c r="W4139" s="2" t="s">
        <v>187</v>
      </c>
      <c r="X4139" s="2" t="s">
        <v>64</v>
      </c>
      <c r="Y4139" s="2" t="s">
        <v>65</v>
      </c>
      <c r="Z4139" s="2">
        <v>0</v>
      </c>
      <c r="AA4139" s="2"/>
      <c r="AB4139" s="2"/>
      <c r="AC4139" s="4">
        <f>P4139*U4139/1000000</f>
        <v>0.1282183</v>
      </c>
      <c r="AD4139" s="4">
        <f>AC4139*(1-Z4139/100)</f>
        <v>0.1282183</v>
      </c>
      <c r="AE4139" s="2" t="s">
        <v>66</v>
      </c>
      <c r="AF4139" s="2" t="s">
        <v>67</v>
      </c>
      <c r="AG4139" s="2" t="s">
        <v>68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4943</v>
      </c>
      <c r="B4140" s="2" t="s">
        <v>4941</v>
      </c>
      <c r="C4140" s="2" t="s">
        <v>47</v>
      </c>
      <c r="D4140" s="2" t="s">
        <v>4942</v>
      </c>
      <c r="E4140" s="2" t="s">
        <v>744</v>
      </c>
      <c r="F4140" s="2" t="s">
        <v>50</v>
      </c>
      <c r="G4140" s="2" t="s">
        <v>179</v>
      </c>
      <c r="H4140" s="2" t="s">
        <v>52</v>
      </c>
      <c r="I4140" s="2" t="s">
        <v>53</v>
      </c>
      <c r="J4140" s="2" t="s">
        <v>180</v>
      </c>
      <c r="K4140" s="2" t="s">
        <v>180</v>
      </c>
      <c r="L4140" s="2" t="s">
        <v>181</v>
      </c>
      <c r="M4140" s="2" t="s">
        <v>73</v>
      </c>
      <c r="N4140" s="3">
        <v>12821.83</v>
      </c>
      <c r="O4140" s="3" t="s">
        <v>182</v>
      </c>
      <c r="P4140" s="4">
        <f>IF(O4140="吨",N4140*1000,IF(O4140="万立方米",N4140*10000,""))</f>
        <v>128218300.0</v>
      </c>
      <c r="Q4140" s="2" t="s">
        <v>183</v>
      </c>
      <c r="R4140" s="2" t="s">
        <v>184</v>
      </c>
      <c r="S4140" s="2" t="s">
        <v>189</v>
      </c>
      <c r="T4140" s="2" t="s">
        <v>75</v>
      </c>
      <c r="U4140" s="4">
        <f>0.35</f>
        <v>0.35</v>
      </c>
      <c r="V4140" s="2" t="s">
        <v>186</v>
      </c>
      <c r="W4140" s="2" t="s">
        <v>190</v>
      </c>
      <c r="X4140" s="2" t="s">
        <v>64</v>
      </c>
      <c r="Y4140" s="2" t="s">
        <v>65</v>
      </c>
      <c r="Z4140" s="2">
        <v>0</v>
      </c>
      <c r="AA4140" s="2"/>
      <c r="AB4140" s="2"/>
      <c r="AC4140" s="4">
        <f>P4140*U4140/1000000</f>
        <v>44.876405</v>
      </c>
      <c r="AD4140" s="4">
        <f>AC4140*(1-Z4140/100)</f>
        <v>44.876405</v>
      </c>
      <c r="AE4140" s="2" t="s">
        <v>66</v>
      </c>
      <c r="AF4140" s="2" t="s">
        <v>67</v>
      </c>
      <c r="AG4140" s="2" t="s">
        <v>68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4944</v>
      </c>
      <c r="B4141" s="2" t="s">
        <v>4941</v>
      </c>
      <c r="C4141" s="2" t="s">
        <v>47</v>
      </c>
      <c r="D4141" s="2" t="s">
        <v>4942</v>
      </c>
      <c r="E4141" s="2" t="s">
        <v>744</v>
      </c>
      <c r="F4141" s="2" t="s">
        <v>50</v>
      </c>
      <c r="G4141" s="2" t="s">
        <v>179</v>
      </c>
      <c r="H4141" s="2" t="s">
        <v>52</v>
      </c>
      <c r="I4141" s="2" t="s">
        <v>53</v>
      </c>
      <c r="J4141" s="2" t="s">
        <v>180</v>
      </c>
      <c r="K4141" s="2" t="s">
        <v>180</v>
      </c>
      <c r="L4141" s="2" t="s">
        <v>181</v>
      </c>
      <c r="M4141" s="2" t="s">
        <v>78</v>
      </c>
      <c r="N4141" s="3">
        <v>12821.83</v>
      </c>
      <c r="O4141" s="3" t="s">
        <v>182</v>
      </c>
      <c r="P4141" s="4">
        <f>IF(O4141="吨",N4141*1000,IF(O4141="万立方米",N4141*10000,""))</f>
        <v>128218300.0</v>
      </c>
      <c r="Q4141" s="2" t="s">
        <v>183</v>
      </c>
      <c r="R4141" s="2" t="s">
        <v>184</v>
      </c>
      <c r="S4141" s="2" t="s">
        <v>192</v>
      </c>
      <c r="T4141" s="2" t="s">
        <v>75</v>
      </c>
      <c r="U4141" s="4">
        <f>1.2</f>
        <v>1.2</v>
      </c>
      <c r="V4141" s="2" t="s">
        <v>186</v>
      </c>
      <c r="W4141" s="2" t="s">
        <v>193</v>
      </c>
      <c r="X4141" s="2" t="s">
        <v>64</v>
      </c>
      <c r="Y4141" s="2" t="s">
        <v>65</v>
      </c>
      <c r="Z4141" s="2">
        <v>0</v>
      </c>
      <c r="AA4141" s="2"/>
      <c r="AB4141" s="2"/>
      <c r="AC4141" s="4">
        <f>P4141*U4141/1000000</f>
        <v>153.86196</v>
      </c>
      <c r="AD4141" s="4">
        <f>AC4141*(1-Z4141/100)</f>
        <v>153.86196</v>
      </c>
      <c r="AE4141" s="2" t="s">
        <v>66</v>
      </c>
      <c r="AF4141" s="2" t="s">
        <v>67</v>
      </c>
      <c r="AG4141" s="2" t="s">
        <v>68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4945</v>
      </c>
      <c r="B4142" s="2" t="s">
        <v>4941</v>
      </c>
      <c r="C4142" s="2" t="s">
        <v>47</v>
      </c>
      <c r="D4142" s="2" t="s">
        <v>4942</v>
      </c>
      <c r="E4142" s="2" t="s">
        <v>744</v>
      </c>
      <c r="F4142" s="2" t="s">
        <v>50</v>
      </c>
      <c r="G4142" s="2" t="s">
        <v>179</v>
      </c>
      <c r="H4142" s="2" t="s">
        <v>52</v>
      </c>
      <c r="I4142" s="2" t="s">
        <v>53</v>
      </c>
      <c r="J4142" s="2" t="s">
        <v>180</v>
      </c>
      <c r="K4142" s="2" t="s">
        <v>180</v>
      </c>
      <c r="L4142" s="2" t="s">
        <v>181</v>
      </c>
      <c r="M4142" s="2" t="s">
        <v>82</v>
      </c>
      <c r="N4142" s="3">
        <v>12821.83</v>
      </c>
      <c r="O4142" s="3" t="s">
        <v>182</v>
      </c>
      <c r="P4142" s="4">
        <f>IF(O4142="吨",N4142*1000,IF(O4142="万立方米",N4142*10000,""))</f>
        <v>128218300.0</v>
      </c>
      <c r="Q4142" s="2" t="s">
        <v>183</v>
      </c>
      <c r="R4142" s="2" t="s">
        <v>184</v>
      </c>
      <c r="S4142" s="2" t="s">
        <v>195</v>
      </c>
      <c r="T4142" s="2" t="s">
        <v>75</v>
      </c>
      <c r="U4142" s="4">
        <f>0.002</f>
        <v>0.002</v>
      </c>
      <c r="V4142" s="2" t="s">
        <v>186</v>
      </c>
      <c r="W4142" s="2" t="s">
        <v>196</v>
      </c>
      <c r="X4142" s="2" t="s">
        <v>64</v>
      </c>
      <c r="Y4142" s="2" t="s">
        <v>65</v>
      </c>
      <c r="Z4142" s="2">
        <v>0</v>
      </c>
      <c r="AA4142" s="2"/>
      <c r="AB4142" s="2"/>
      <c r="AC4142" s="4">
        <f>P4142*U4142/1000000</f>
        <v>0.2564366</v>
      </c>
      <c r="AD4142" s="4">
        <f>AC4142*(1-Z4142/100)</f>
        <v>0.2564366</v>
      </c>
      <c r="AE4142" s="2" t="s">
        <v>66</v>
      </c>
      <c r="AF4142" s="2" t="s">
        <v>67</v>
      </c>
      <c r="AG4142" s="2" t="s">
        <v>68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4946</v>
      </c>
      <c r="B4143" s="2" t="s">
        <v>4941</v>
      </c>
      <c r="C4143" s="2" t="s">
        <v>47</v>
      </c>
      <c r="D4143" s="2" t="s">
        <v>4942</v>
      </c>
      <c r="E4143" s="2" t="s">
        <v>744</v>
      </c>
      <c r="F4143" s="2" t="s">
        <v>50</v>
      </c>
      <c r="G4143" s="2" t="s">
        <v>179</v>
      </c>
      <c r="H4143" s="2" t="s">
        <v>52</v>
      </c>
      <c r="I4143" s="2" t="s">
        <v>53</v>
      </c>
      <c r="J4143" s="2" t="s">
        <v>180</v>
      </c>
      <c r="K4143" s="2" t="s">
        <v>180</v>
      </c>
      <c r="L4143" s="2" t="s">
        <v>181</v>
      </c>
      <c r="M4143" s="2" t="s">
        <v>86</v>
      </c>
      <c r="N4143" s="3">
        <v>12821.83</v>
      </c>
      <c r="O4143" s="3" t="s">
        <v>182</v>
      </c>
      <c r="P4143" s="4">
        <f>IF(O4143="吨",N4143*1000,IF(O4143="万立方米",N4143*10000,""))</f>
        <v>128218300.0</v>
      </c>
      <c r="Q4143" s="2" t="s">
        <v>183</v>
      </c>
      <c r="R4143" s="2" t="s">
        <v>184</v>
      </c>
      <c r="S4143" s="2" t="s">
        <v>198</v>
      </c>
      <c r="T4143" s="2" t="s">
        <v>75</v>
      </c>
      <c r="U4143" s="4">
        <f>0.01</f>
        <v>0.01</v>
      </c>
      <c r="V4143" s="2" t="s">
        <v>186</v>
      </c>
      <c r="W4143" s="2" t="s">
        <v>199</v>
      </c>
      <c r="X4143" s="2" t="s">
        <v>64</v>
      </c>
      <c r="Y4143" s="2" t="s">
        <v>65</v>
      </c>
      <c r="Z4143" s="2">
        <v>0</v>
      </c>
      <c r="AA4143" s="2"/>
      <c r="AB4143" s="2"/>
      <c r="AC4143" s="4">
        <f>P4143*U4143/1000000</f>
        <v>1.282183</v>
      </c>
      <c r="AD4143" s="4">
        <f>AC4144*(1-AA4143/100)+(AC4143-AC4144)*(1-AB4143/100)</f>
        <v>1.282183</v>
      </c>
      <c r="AE4143" s="2" t="s">
        <v>66</v>
      </c>
      <c r="AF4143" s="2" t="s">
        <v>67</v>
      </c>
      <c r="AG4143" s="2" t="s">
        <v>68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4947</v>
      </c>
      <c r="B4144" s="2" t="s">
        <v>4941</v>
      </c>
      <c r="C4144" s="2" t="s">
        <v>47</v>
      </c>
      <c r="D4144" s="2" t="s">
        <v>4942</v>
      </c>
      <c r="E4144" s="2" t="s">
        <v>744</v>
      </c>
      <c r="F4144" s="2" t="s">
        <v>50</v>
      </c>
      <c r="G4144" s="2" t="s">
        <v>179</v>
      </c>
      <c r="H4144" s="2" t="s">
        <v>52</v>
      </c>
      <c r="I4144" s="2" t="s">
        <v>53</v>
      </c>
      <c r="J4144" s="2" t="s">
        <v>180</v>
      </c>
      <c r="K4144" s="2" t="s">
        <v>180</v>
      </c>
      <c r="L4144" s="2" t="s">
        <v>181</v>
      </c>
      <c r="M4144" s="2" t="s">
        <v>91</v>
      </c>
      <c r="N4144" s="3">
        <v>12821.83</v>
      </c>
      <c r="O4144" s="3" t="s">
        <v>182</v>
      </c>
      <c r="P4144" s="4">
        <f>IF(O4144="吨",N4144*1000,IF(O4144="万立方米",N4144*10000,""))</f>
        <v>128218300.0</v>
      </c>
      <c r="Q4144" s="2" t="s">
        <v>183</v>
      </c>
      <c r="R4144" s="2" t="s">
        <v>184</v>
      </c>
      <c r="S4144" s="2" t="s">
        <v>201</v>
      </c>
      <c r="T4144" s="2" t="s">
        <v>75</v>
      </c>
      <c r="U4144" s="4">
        <f>0.005</f>
        <v>0.005</v>
      </c>
      <c r="V4144" s="2" t="s">
        <v>186</v>
      </c>
      <c r="W4144" s="2" t="s">
        <v>202</v>
      </c>
      <c r="X4144" s="2" t="s">
        <v>64</v>
      </c>
      <c r="Y4144" s="2" t="s">
        <v>65</v>
      </c>
      <c r="Z4144" s="2">
        <v>0</v>
      </c>
      <c r="AA4144" s="2"/>
      <c r="AB4144" s="2"/>
      <c r="AC4144" s="4">
        <f>P4144*U4144/1000000</f>
        <v>0.6410915</v>
      </c>
      <c r="AD4144" s="4">
        <f>AC4144*(1-Z4144/100)</f>
        <v>0.6410915</v>
      </c>
      <c r="AE4144" s="2" t="s">
        <v>66</v>
      </c>
      <c r="AF4144" s="2" t="s">
        <v>67</v>
      </c>
      <c r="AG4144" s="2" t="s">
        <v>68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4948</v>
      </c>
      <c r="B4145" s="2" t="s">
        <v>4941</v>
      </c>
      <c r="C4145" s="2" t="s">
        <v>47</v>
      </c>
      <c r="D4145" s="2" t="s">
        <v>4942</v>
      </c>
      <c r="E4145" s="2" t="s">
        <v>744</v>
      </c>
      <c r="F4145" s="2" t="s">
        <v>50</v>
      </c>
      <c r="G4145" s="2" t="s">
        <v>179</v>
      </c>
      <c r="H4145" s="2" t="s">
        <v>52</v>
      </c>
      <c r="I4145" s="2" t="s">
        <v>53</v>
      </c>
      <c r="J4145" s="2" t="s">
        <v>180</v>
      </c>
      <c r="K4145" s="2" t="s">
        <v>180</v>
      </c>
      <c r="L4145" s="2" t="s">
        <v>181</v>
      </c>
      <c r="M4145" s="2" t="s">
        <v>95</v>
      </c>
      <c r="N4145" s="3">
        <v>12821.83</v>
      </c>
      <c r="O4145" s="3" t="s">
        <v>182</v>
      </c>
      <c r="P4145" s="4">
        <f>IF(O4145="吨",N4145*1000,IF(O4145="万立方米",N4145*10000,""))</f>
        <v>128218300.0</v>
      </c>
      <c r="Q4145" s="2" t="s">
        <v>183</v>
      </c>
      <c r="R4145" s="2" t="s">
        <v>184</v>
      </c>
      <c r="S4145" s="2" t="s">
        <v>204</v>
      </c>
      <c r="T4145" s="2" t="s">
        <v>75</v>
      </c>
      <c r="U4145" s="4">
        <f>0.005</f>
        <v>0.005</v>
      </c>
      <c r="V4145" s="2" t="s">
        <v>186</v>
      </c>
      <c r="W4145" s="2" t="s">
        <v>205</v>
      </c>
      <c r="X4145" s="2" t="s">
        <v>64</v>
      </c>
      <c r="Y4145" s="2" t="s">
        <v>65</v>
      </c>
      <c r="Z4145" s="2">
        <v>0</v>
      </c>
      <c r="AA4145" s="2"/>
      <c r="AB4145" s="2"/>
      <c r="AC4145" s="4">
        <f>P4145*U4145/1000000</f>
        <v>0.6410915</v>
      </c>
      <c r="AD4145" s="4">
        <f>AC4145*(1-Z4145/100)</f>
        <v>0.6410915</v>
      </c>
      <c r="AE4145" s="2" t="s">
        <v>66</v>
      </c>
      <c r="AF4145" s="2" t="s">
        <v>67</v>
      </c>
      <c r="AG4145" s="2" t="s">
        <v>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4949</v>
      </c>
      <c r="B4146" s="2" t="s">
        <v>4941</v>
      </c>
      <c r="C4146" s="2" t="s">
        <v>47</v>
      </c>
      <c r="D4146" s="2" t="s">
        <v>4942</v>
      </c>
      <c r="E4146" s="2" t="s">
        <v>744</v>
      </c>
      <c r="F4146" s="2" t="s">
        <v>50</v>
      </c>
      <c r="G4146" s="2" t="s">
        <v>179</v>
      </c>
      <c r="H4146" s="2" t="s">
        <v>52</v>
      </c>
      <c r="I4146" s="2" t="s">
        <v>53</v>
      </c>
      <c r="J4146" s="2" t="s">
        <v>180</v>
      </c>
      <c r="K4146" s="2" t="s">
        <v>180</v>
      </c>
      <c r="L4146" s="2" t="s">
        <v>181</v>
      </c>
      <c r="M4146" s="2" t="s">
        <v>100</v>
      </c>
      <c r="N4146" s="3">
        <v>12821.83</v>
      </c>
      <c r="O4146" s="3" t="s">
        <v>182</v>
      </c>
      <c r="P4146" s="4">
        <f>IF(O4146="吨",N4146*1000,IF(O4146="万立方米",N4146*10000,""))</f>
        <v>128218300.0</v>
      </c>
      <c r="Q4146" s="2" t="s">
        <v>183</v>
      </c>
      <c r="R4146" s="2" t="s">
        <v>184</v>
      </c>
      <c r="S4146" s="2" t="s">
        <v>207</v>
      </c>
      <c r="T4146" s="2" t="s">
        <v>75</v>
      </c>
      <c r="U4146" s="4">
        <f>0.02</f>
        <v>0.02</v>
      </c>
      <c r="V4146" s="2" t="s">
        <v>186</v>
      </c>
      <c r="W4146" s="2" t="s">
        <v>208</v>
      </c>
      <c r="X4146" s="2" t="s">
        <v>64</v>
      </c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68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4950</v>
      </c>
      <c r="B4147" s="2" t="s">
        <v>4941</v>
      </c>
      <c r="C4147" s="2" t="s">
        <v>47</v>
      </c>
      <c r="D4147" s="2" t="s">
        <v>4942</v>
      </c>
      <c r="E4147" s="2" t="s">
        <v>744</v>
      </c>
      <c r="F4147" s="2" t="s">
        <v>50</v>
      </c>
      <c r="G4147" s="2" t="s">
        <v>179</v>
      </c>
      <c r="H4147" s="2" t="s">
        <v>52</v>
      </c>
      <c r="I4147" s="2"/>
      <c r="J4147" s="2"/>
      <c r="K4147" s="2" t="s">
        <v>147</v>
      </c>
      <c r="L4147" s="2" t="s">
        <v>148</v>
      </c>
      <c r="M4147" s="2" t="s">
        <v>104</v>
      </c>
      <c r="N4147" s="3"/>
      <c r="O4147" s="3"/>
      <c r="P4147" s="2"/>
      <c r="Q4147" s="2" t="s">
        <v>105</v>
      </c>
      <c r="R4147" s="2" t="s">
        <v>106</v>
      </c>
      <c r="S4147" s="2" t="s">
        <v>107</v>
      </c>
      <c r="T4147" s="2" t="s">
        <v>108</v>
      </c>
      <c r="U4147" s="2"/>
      <c r="V4147" s="2" t="s">
        <v>109</v>
      </c>
      <c r="W4147" s="2" t="s">
        <v>110</v>
      </c>
      <c r="X4147" s="2"/>
      <c r="Y4147" s="2" t="s">
        <v>65</v>
      </c>
      <c r="Z4147" s="2">
        <v>0</v>
      </c>
      <c r="AA4147" s="2"/>
      <c r="AB4147" s="2"/>
      <c r="AC4147" s="2"/>
      <c r="AD4147" s="2"/>
      <c r="AE4147" s="2" t="s">
        <v>123</v>
      </c>
      <c r="AF4147" s="2" t="s">
        <v>222</v>
      </c>
      <c r="AG4147" s="2" t="s">
        <v>223</v>
      </c>
      <c r="AH4147" s="2" t="s">
        <v>69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4951</v>
      </c>
      <c r="B4148" s="2" t="s">
        <v>4952</v>
      </c>
      <c r="C4148" s="2" t="s">
        <v>47</v>
      </c>
      <c r="D4148" s="2" t="s">
        <v>985</v>
      </c>
      <c r="E4148" s="2" t="s">
        <v>227</v>
      </c>
      <c r="F4148" s="2" t="s">
        <v>228</v>
      </c>
      <c r="G4148" s="2" t="s">
        <v>117</v>
      </c>
      <c r="H4148" s="2" t="s">
        <v>1373</v>
      </c>
      <c r="I4148" s="2" t="s">
        <v>53</v>
      </c>
      <c r="J4148" s="2" t="s">
        <v>230</v>
      </c>
      <c r="K4148" s="2" t="s">
        <v>55</v>
      </c>
      <c r="L4148" s="2" t="s">
        <v>51</v>
      </c>
      <c r="M4148" s="2" t="s">
        <v>56</v>
      </c>
      <c r="N4148" s="3">
        <v>55457.9</v>
      </c>
      <c r="O4148" s="3" t="s">
        <v>57</v>
      </c>
      <c r="P4148" s="4">
        <f>IF(O4148="吨",N4148*1000,IF(O4148="万立方米",N4148*10000,""))</f>
        <v>55457900.0</v>
      </c>
      <c r="Q4148" s="2" t="s">
        <v>58</v>
      </c>
      <c r="R4148" s="2" t="s">
        <v>59</v>
      </c>
      <c r="S4148" s="2" t="s">
        <v>60</v>
      </c>
      <c r="T4148" s="2" t="s">
        <v>61</v>
      </c>
      <c r="U4148" s="4">
        <f>0.06</f>
        <v>0.06</v>
      </c>
      <c r="V4148" s="2" t="s">
        <v>62</v>
      </c>
      <c r="W4148" s="2" t="s">
        <v>63</v>
      </c>
      <c r="X4148" s="2" t="s">
        <v>64</v>
      </c>
      <c r="Y4148" s="2" t="s">
        <v>65</v>
      </c>
      <c r="Z4148" s="2">
        <v>0</v>
      </c>
      <c r="AA4148" s="2"/>
      <c r="AB4148" s="2"/>
      <c r="AC4148" s="4">
        <f>P4148*U4148/1000000</f>
        <v>3.327474</v>
      </c>
      <c r="AD4148" s="4">
        <f>AC4148*(1-Z4148/100)</f>
        <v>3.327474</v>
      </c>
      <c r="AE4148" s="2" t="s">
        <v>66</v>
      </c>
      <c r="AF4148" s="2" t="s">
        <v>67</v>
      </c>
      <c r="AG4148" s="2" t="s">
        <v>68</v>
      </c>
      <c r="AH4148" s="2" t="s">
        <v>69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4953</v>
      </c>
      <c r="B4149" s="2" t="s">
        <v>4952</v>
      </c>
      <c r="C4149" s="2" t="s">
        <v>47</v>
      </c>
      <c r="D4149" s="2" t="s">
        <v>985</v>
      </c>
      <c r="E4149" s="2" t="s">
        <v>227</v>
      </c>
      <c r="F4149" s="2" t="s">
        <v>228</v>
      </c>
      <c r="G4149" s="2" t="s">
        <v>117</v>
      </c>
      <c r="H4149" s="2" t="s">
        <v>1373</v>
      </c>
      <c r="I4149" s="2" t="s">
        <v>53</v>
      </c>
      <c r="J4149" s="2" t="s">
        <v>230</v>
      </c>
      <c r="K4149" s="2" t="s">
        <v>55</v>
      </c>
      <c r="L4149" s="2" t="s">
        <v>51</v>
      </c>
      <c r="M4149" s="2" t="s">
        <v>73</v>
      </c>
      <c r="N4149" s="3">
        <v>55457.9</v>
      </c>
      <c r="O4149" s="3" t="s">
        <v>57</v>
      </c>
      <c r="P4149" s="4">
        <f>IF(O4149="吨",N4149*1000,IF(O4149="万立方米",N4149*10000,""))</f>
        <v>55457900.0</v>
      </c>
      <c r="Q4149" s="2" t="s">
        <v>58</v>
      </c>
      <c r="R4149" s="2" t="s">
        <v>59</v>
      </c>
      <c r="S4149" s="2" t="s">
        <v>74</v>
      </c>
      <c r="T4149" s="2" t="s">
        <v>75</v>
      </c>
      <c r="U4149" s="4">
        <f>1.5</f>
        <v>1.5</v>
      </c>
      <c r="V4149" s="2" t="s">
        <v>62</v>
      </c>
      <c r="W4149" s="2" t="s">
        <v>76</v>
      </c>
      <c r="X4149" s="2" t="s">
        <v>64</v>
      </c>
      <c r="Y4149" s="2" t="s">
        <v>65</v>
      </c>
      <c r="Z4149" s="2">
        <v>0</v>
      </c>
      <c r="AA4149" s="2"/>
      <c r="AB4149" s="2"/>
      <c r="AC4149" s="4">
        <f>P4149*U4149/1000000</f>
        <v>83.18685</v>
      </c>
      <c r="AD4149" s="4">
        <f>AC4149*(1-Z4149/100)</f>
        <v>83.18685</v>
      </c>
      <c r="AE4149" s="2" t="s">
        <v>66</v>
      </c>
      <c r="AF4149" s="2" t="s">
        <v>67</v>
      </c>
      <c r="AG4149" s="2" t="s">
        <v>68</v>
      </c>
      <c r="AH4149" s="2" t="s">
        <v>69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4954</v>
      </c>
      <c r="B4150" s="2" t="s">
        <v>4952</v>
      </c>
      <c r="C4150" s="2" t="s">
        <v>47</v>
      </c>
      <c r="D4150" s="2" t="s">
        <v>985</v>
      </c>
      <c r="E4150" s="2" t="s">
        <v>227</v>
      </c>
      <c r="F4150" s="2" t="s">
        <v>228</v>
      </c>
      <c r="G4150" s="2" t="s">
        <v>117</v>
      </c>
      <c r="H4150" s="2" t="s">
        <v>1373</v>
      </c>
      <c r="I4150" s="2" t="s">
        <v>53</v>
      </c>
      <c r="J4150" s="2" t="s">
        <v>230</v>
      </c>
      <c r="K4150" s="2" t="s">
        <v>55</v>
      </c>
      <c r="L4150" s="2" t="s">
        <v>51</v>
      </c>
      <c r="M4150" s="2" t="s">
        <v>78</v>
      </c>
      <c r="N4150" s="3">
        <v>55457.9</v>
      </c>
      <c r="O4150" s="3" t="s">
        <v>57</v>
      </c>
      <c r="P4150" s="4">
        <f>IF(O4150="吨",N4150*1000,IF(O4150="万立方米",N4150*10000,""))</f>
        <v>55457900.0</v>
      </c>
      <c r="Q4150" s="2" t="s">
        <v>58</v>
      </c>
      <c r="R4150" s="2" t="s">
        <v>59</v>
      </c>
      <c r="S4150" s="2" t="s">
        <v>79</v>
      </c>
      <c r="T4150" s="2" t="s">
        <v>75</v>
      </c>
      <c r="U4150" s="4">
        <f>6.0</f>
        <v>6.0</v>
      </c>
      <c r="V4150" s="2" t="s">
        <v>62</v>
      </c>
      <c r="W4150" s="2" t="s">
        <v>80</v>
      </c>
      <c r="X4150" s="2" t="s">
        <v>64</v>
      </c>
      <c r="Y4150" s="2" t="s">
        <v>65</v>
      </c>
      <c r="Z4150" s="2">
        <v>0</v>
      </c>
      <c r="AA4150" s="2"/>
      <c r="AB4150" s="2"/>
      <c r="AC4150" s="4">
        <f>P4150*U4150/1000000</f>
        <v>332.7474</v>
      </c>
      <c r="AD4150" s="4">
        <f>AC4150*(1-Z4150/100)</f>
        <v>332.7474</v>
      </c>
      <c r="AE4150" s="2" t="s">
        <v>66</v>
      </c>
      <c r="AF4150" s="2" t="s">
        <v>67</v>
      </c>
      <c r="AG4150" s="2" t="s">
        <v>68</v>
      </c>
      <c r="AH4150" s="2" t="s">
        <v>69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4955</v>
      </c>
      <c r="B4151" s="2" t="s">
        <v>4952</v>
      </c>
      <c r="C4151" s="2" t="s">
        <v>47</v>
      </c>
      <c r="D4151" s="2" t="s">
        <v>985</v>
      </c>
      <c r="E4151" s="2" t="s">
        <v>227</v>
      </c>
      <c r="F4151" s="2" t="s">
        <v>228</v>
      </c>
      <c r="G4151" s="2" t="s">
        <v>117</v>
      </c>
      <c r="H4151" s="2" t="s">
        <v>1373</v>
      </c>
      <c r="I4151" s="2" t="s">
        <v>53</v>
      </c>
      <c r="J4151" s="2" t="s">
        <v>230</v>
      </c>
      <c r="K4151" s="2" t="s">
        <v>55</v>
      </c>
      <c r="L4151" s="2" t="s">
        <v>51</v>
      </c>
      <c r="M4151" s="2" t="s">
        <v>82</v>
      </c>
      <c r="N4151" s="3">
        <v>55457.9</v>
      </c>
      <c r="O4151" s="3" t="s">
        <v>57</v>
      </c>
      <c r="P4151" s="4">
        <f>IF(O4151="吨",N4151*1000,IF(O4151="万立方米",N4151*10000,""))</f>
        <v>55457900.0</v>
      </c>
      <c r="Q4151" s="2" t="s">
        <v>58</v>
      </c>
      <c r="R4151" s="2" t="s">
        <v>59</v>
      </c>
      <c r="S4151" s="2" t="s">
        <v>83</v>
      </c>
      <c r="T4151" s="2" t="s">
        <v>61</v>
      </c>
      <c r="U4151" s="4">
        <f>0.35</f>
        <v>0.35</v>
      </c>
      <c r="V4151" s="2" t="s">
        <v>62</v>
      </c>
      <c r="W4151" s="2" t="s">
        <v>84</v>
      </c>
      <c r="X4151" s="2" t="s">
        <v>64</v>
      </c>
      <c r="Y4151" s="2" t="s">
        <v>65</v>
      </c>
      <c r="Z4151" s="2">
        <v>0</v>
      </c>
      <c r="AA4151" s="2"/>
      <c r="AB4151" s="2"/>
      <c r="AC4151" s="4">
        <f>P4151*U4151/1000000</f>
        <v>19.410265</v>
      </c>
      <c r="AD4151" s="4">
        <f>AC4151*(1-Z4151/100)</f>
        <v>19.410265</v>
      </c>
      <c r="AE4151" s="2" t="s">
        <v>66</v>
      </c>
      <c r="AF4151" s="2" t="s">
        <v>67</v>
      </c>
      <c r="AG4151" s="2" t="s">
        <v>68</v>
      </c>
      <c r="AH4151" s="2" t="s">
        <v>69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4956</v>
      </c>
      <c r="B4152" s="2" t="s">
        <v>4952</v>
      </c>
      <c r="C4152" s="2" t="s">
        <v>47</v>
      </c>
      <c r="D4152" s="2" t="s">
        <v>985</v>
      </c>
      <c r="E4152" s="2" t="s">
        <v>227</v>
      </c>
      <c r="F4152" s="2" t="s">
        <v>228</v>
      </c>
      <c r="G4152" s="2" t="s">
        <v>117</v>
      </c>
      <c r="H4152" s="2" t="s">
        <v>1373</v>
      </c>
      <c r="I4152" s="2" t="s">
        <v>53</v>
      </c>
      <c r="J4152" s="2" t="s">
        <v>230</v>
      </c>
      <c r="K4152" s="2" t="s">
        <v>55</v>
      </c>
      <c r="L4152" s="2" t="s">
        <v>51</v>
      </c>
      <c r="M4152" s="2" t="s">
        <v>86</v>
      </c>
      <c r="N4152" s="3">
        <v>55457.9</v>
      </c>
      <c r="O4152" s="3" t="s">
        <v>57</v>
      </c>
      <c r="P4152" s="4">
        <f>IF(O4152="吨",N4152*1000,IF(O4152="万立方米",N4152*10000,""))</f>
        <v>55457900.0</v>
      </c>
      <c r="Q4152" s="2" t="s">
        <v>58</v>
      </c>
      <c r="R4152" s="2" t="s">
        <v>59</v>
      </c>
      <c r="S4152" s="2" t="s">
        <v>87</v>
      </c>
      <c r="T4152" s="2" t="s">
        <v>88</v>
      </c>
      <c r="U4152" s="4">
        <f>0.75</f>
        <v>0.75</v>
      </c>
      <c r="V4152" s="2" t="s">
        <v>62</v>
      </c>
      <c r="W4152" s="2" t="s">
        <v>89</v>
      </c>
      <c r="X4152" s="2" t="s">
        <v>64</v>
      </c>
      <c r="Y4152" s="2" t="s">
        <v>65</v>
      </c>
      <c r="Z4152" s="2">
        <v>0</v>
      </c>
      <c r="AA4152" s="2"/>
      <c r="AB4152" s="2"/>
      <c r="AC4152" s="4">
        <f>P4152*U4152/1000000</f>
        <v>41.593425</v>
      </c>
      <c r="AD4152" s="4">
        <f>AC4153*(1-AA4152/100)+(AC4152-AC4153)*(1-AB4152/100)</f>
        <v>41.593425</v>
      </c>
      <c r="AE4152" s="2" t="s">
        <v>66</v>
      </c>
      <c r="AF4152" s="2" t="s">
        <v>67</v>
      </c>
      <c r="AG4152" s="2" t="s">
        <v>68</v>
      </c>
      <c r="AH4152" s="2" t="s">
        <v>69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4957</v>
      </c>
      <c r="B4153" s="2" t="s">
        <v>4952</v>
      </c>
      <c r="C4153" s="2" t="s">
        <v>47</v>
      </c>
      <c r="D4153" s="2" t="s">
        <v>985</v>
      </c>
      <c r="E4153" s="2" t="s">
        <v>227</v>
      </c>
      <c r="F4153" s="2" t="s">
        <v>228</v>
      </c>
      <c r="G4153" s="2" t="s">
        <v>117</v>
      </c>
      <c r="H4153" s="2" t="s">
        <v>1373</v>
      </c>
      <c r="I4153" s="2" t="s">
        <v>53</v>
      </c>
      <c r="J4153" s="2" t="s">
        <v>230</v>
      </c>
      <c r="K4153" s="2" t="s">
        <v>55</v>
      </c>
      <c r="L4153" s="2" t="s">
        <v>51</v>
      </c>
      <c r="M4153" s="2" t="s">
        <v>91</v>
      </c>
      <c r="N4153" s="3">
        <v>55457.9</v>
      </c>
      <c r="O4153" s="3" t="s">
        <v>57</v>
      </c>
      <c r="P4153" s="4">
        <f>IF(O4153="吨",N4153*1000,IF(O4153="万立方米",N4153*10000,""))</f>
        <v>55457900.0</v>
      </c>
      <c r="Q4153" s="2" t="s">
        <v>58</v>
      </c>
      <c r="R4153" s="2" t="s">
        <v>59</v>
      </c>
      <c r="S4153" s="2" t="s">
        <v>92</v>
      </c>
      <c r="T4153" s="2" t="s">
        <v>88</v>
      </c>
      <c r="U4153" s="4">
        <f>0.75</f>
        <v>0.75</v>
      </c>
      <c r="V4153" s="2" t="s">
        <v>62</v>
      </c>
      <c r="W4153" s="2" t="s">
        <v>93</v>
      </c>
      <c r="X4153" s="2" t="s">
        <v>64</v>
      </c>
      <c r="Y4153" s="2" t="s">
        <v>65</v>
      </c>
      <c r="Z4153" s="2">
        <v>0</v>
      </c>
      <c r="AA4153" s="2"/>
      <c r="AB4153" s="2"/>
      <c r="AC4153" s="4">
        <f>P4153*U4153/1000000</f>
        <v>41.593425</v>
      </c>
      <c r="AD4153" s="4">
        <f>AC4153*(1-Z4153/100)</f>
        <v>41.593425</v>
      </c>
      <c r="AE4153" s="2" t="s">
        <v>66</v>
      </c>
      <c r="AF4153" s="2" t="s">
        <v>67</v>
      </c>
      <c r="AG4153" s="2" t="s">
        <v>68</v>
      </c>
      <c r="AH4153" s="2" t="s">
        <v>69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4958</v>
      </c>
      <c r="B4154" s="2" t="s">
        <v>4952</v>
      </c>
      <c r="C4154" s="2" t="s">
        <v>47</v>
      </c>
      <c r="D4154" s="2" t="s">
        <v>985</v>
      </c>
      <c r="E4154" s="2" t="s">
        <v>227</v>
      </c>
      <c r="F4154" s="2" t="s">
        <v>228</v>
      </c>
      <c r="G4154" s="2" t="s">
        <v>117</v>
      </c>
      <c r="H4154" s="2" t="s">
        <v>1373</v>
      </c>
      <c r="I4154" s="2" t="s">
        <v>53</v>
      </c>
      <c r="J4154" s="2" t="s">
        <v>230</v>
      </c>
      <c r="K4154" s="2" t="s">
        <v>55</v>
      </c>
      <c r="L4154" s="2" t="s">
        <v>51</v>
      </c>
      <c r="M4154" s="2" t="s">
        <v>95</v>
      </c>
      <c r="N4154" s="3">
        <v>55457.9</v>
      </c>
      <c r="O4154" s="3" t="s">
        <v>57</v>
      </c>
      <c r="P4154" s="4">
        <f>IF(O4154="吨",N4154*1000,IF(O4154="万立方米",N4154*10000,""))</f>
        <v>55457900.0</v>
      </c>
      <c r="Q4154" s="2" t="s">
        <v>58</v>
      </c>
      <c r="R4154" s="2" t="s">
        <v>59</v>
      </c>
      <c r="S4154" s="2" t="s">
        <v>96</v>
      </c>
      <c r="T4154" s="2" t="s">
        <v>97</v>
      </c>
      <c r="U4154" s="4">
        <f>1.7</f>
        <v>1.7</v>
      </c>
      <c r="V4154" s="2" t="s">
        <v>62</v>
      </c>
      <c r="W4154" s="2" t="s">
        <v>98</v>
      </c>
      <c r="X4154" s="2" t="s">
        <v>64</v>
      </c>
      <c r="Y4154" s="2" t="s">
        <v>65</v>
      </c>
      <c r="Z4154" s="2">
        <v>0</v>
      </c>
      <c r="AA4154" s="2"/>
      <c r="AB4154" s="2"/>
      <c r="AC4154" s="4">
        <f>P4154*U4154/1000000</f>
        <v>94.27843</v>
      </c>
      <c r="AD4154" s="4">
        <f>AC4154*(1-Z4154/100)</f>
        <v>94.27843</v>
      </c>
      <c r="AE4154" s="2" t="s">
        <v>66</v>
      </c>
      <c r="AF4154" s="2" t="s">
        <v>67</v>
      </c>
      <c r="AG4154" s="2" t="s">
        <v>68</v>
      </c>
      <c r="AH4154" s="2" t="s">
        <v>69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4959</v>
      </c>
      <c r="B4155" s="2" t="s">
        <v>4952</v>
      </c>
      <c r="C4155" s="2" t="s">
        <v>47</v>
      </c>
      <c r="D4155" s="2" t="s">
        <v>985</v>
      </c>
      <c r="E4155" s="2" t="s">
        <v>227</v>
      </c>
      <c r="F4155" s="2" t="s">
        <v>228</v>
      </c>
      <c r="G4155" s="2" t="s">
        <v>117</v>
      </c>
      <c r="H4155" s="2" t="s">
        <v>1373</v>
      </c>
      <c r="I4155" s="2" t="s">
        <v>53</v>
      </c>
      <c r="J4155" s="2" t="s">
        <v>230</v>
      </c>
      <c r="K4155" s="2" t="s">
        <v>55</v>
      </c>
      <c r="L4155" s="2" t="s">
        <v>51</v>
      </c>
      <c r="M4155" s="2" t="s">
        <v>100</v>
      </c>
      <c r="N4155" s="3">
        <v>55457.9</v>
      </c>
      <c r="O4155" s="3" t="s">
        <v>57</v>
      </c>
      <c r="P4155" s="4">
        <f>IF(O4155="吨",N4155*1000,IF(O4155="万立方米",N4155*10000,""))</f>
        <v>55457900.0</v>
      </c>
      <c r="Q4155" s="2" t="s">
        <v>58</v>
      </c>
      <c r="R4155" s="2" t="s">
        <v>59</v>
      </c>
      <c r="S4155" s="2" t="s">
        <v>101</v>
      </c>
      <c r="T4155" s="2" t="s">
        <v>75</v>
      </c>
      <c r="U4155" s="4">
        <f>0.12</f>
        <v>0.12</v>
      </c>
      <c r="V4155" s="2" t="s">
        <v>62</v>
      </c>
      <c r="W4155" s="2" t="s">
        <v>102</v>
      </c>
      <c r="X4155" s="2" t="s">
        <v>64</v>
      </c>
      <c r="Y4155" s="2" t="s">
        <v>65</v>
      </c>
      <c r="Z4155" s="2">
        <v>0</v>
      </c>
      <c r="AA4155" s="2"/>
      <c r="AB4155" s="2"/>
      <c r="AC4155" s="4">
        <f>P4155*U4155/1000000</f>
        <v>6.654948</v>
      </c>
      <c r="AD4155" s="4">
        <f>AC4155*(1-Z4155/100)</f>
        <v>6.654948</v>
      </c>
      <c r="AE4155" s="2" t="s">
        <v>66</v>
      </c>
      <c r="AF4155" s="2" t="s">
        <v>67</v>
      </c>
      <c r="AG4155" s="2" t="s">
        <v>68</v>
      </c>
      <c r="AH4155" s="2" t="s">
        <v>69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4960</v>
      </c>
      <c r="B4156" s="2" t="s">
        <v>4952</v>
      </c>
      <c r="C4156" s="2" t="s">
        <v>47</v>
      </c>
      <c r="D4156" s="2" t="s">
        <v>985</v>
      </c>
      <c r="E4156" s="2" t="s">
        <v>227</v>
      </c>
      <c r="F4156" s="2" t="s">
        <v>228</v>
      </c>
      <c r="G4156" s="2" t="s">
        <v>117</v>
      </c>
      <c r="H4156" s="2" t="s">
        <v>1373</v>
      </c>
      <c r="I4156" s="2"/>
      <c r="J4156" s="2"/>
      <c r="K4156" s="2"/>
      <c r="L4156" s="2"/>
      <c r="M4156" s="2" t="s">
        <v>104</v>
      </c>
      <c r="N4156" s="3"/>
      <c r="O4156" s="3"/>
      <c r="P4156" s="4">
        <v>0.0</v>
      </c>
      <c r="Q4156" s="2" t="s">
        <v>105</v>
      </c>
      <c r="R4156" s="2" t="s">
        <v>106</v>
      </c>
      <c r="S4156" s="2" t="s">
        <v>107</v>
      </c>
      <c r="T4156" s="2" t="s">
        <v>108</v>
      </c>
      <c r="U4156" s="4">
        <f>0.0</f>
        <v>0.0</v>
      </c>
      <c r="V4156" s="2" t="s">
        <v>109</v>
      </c>
      <c r="W4156" s="2" t="s">
        <v>110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111</v>
      </c>
      <c r="AH4156" s="2" t="s">
        <v>69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4961</v>
      </c>
      <c r="B4157" s="2" t="s">
        <v>4962</v>
      </c>
      <c r="C4157" s="2" t="s">
        <v>47</v>
      </c>
      <c r="D4157" s="2" t="s">
        <v>920</v>
      </c>
      <c r="E4157" s="2" t="s">
        <v>412</v>
      </c>
      <c r="F4157" s="2" t="s">
        <v>228</v>
      </c>
      <c r="G4157" s="2" t="s">
        <v>117</v>
      </c>
      <c r="H4157" s="2" t="s">
        <v>138</v>
      </c>
      <c r="I4157" s="2" t="s">
        <v>53</v>
      </c>
      <c r="J4157" s="2" t="s">
        <v>230</v>
      </c>
      <c r="K4157" s="2" t="s">
        <v>55</v>
      </c>
      <c r="L4157" s="2" t="s">
        <v>51</v>
      </c>
      <c r="M4157" s="2" t="s">
        <v>56</v>
      </c>
      <c r="N4157" s="3">
        <v>323951.6</v>
      </c>
      <c r="O4157" s="3" t="s">
        <v>57</v>
      </c>
      <c r="P4157" s="4">
        <f>IF(O4157="吨",N4157*1000,IF(O4157="万立方米",N4157*10000,""))</f>
        <v>323951600.0</v>
      </c>
      <c r="Q4157" s="2" t="s">
        <v>58</v>
      </c>
      <c r="R4157" s="2" t="s">
        <v>59</v>
      </c>
      <c r="S4157" s="2" t="s">
        <v>60</v>
      </c>
      <c r="T4157" s="2" t="s">
        <v>61</v>
      </c>
      <c r="U4157" s="4">
        <f>0.06</f>
        <v>0.06</v>
      </c>
      <c r="V4157" s="2" t="s">
        <v>62</v>
      </c>
      <c r="W4157" s="2" t="s">
        <v>63</v>
      </c>
      <c r="X4157" s="2" t="s">
        <v>64</v>
      </c>
      <c r="Y4157" s="2" t="s">
        <v>65</v>
      </c>
      <c r="Z4157" s="2">
        <v>0</v>
      </c>
      <c r="AA4157" s="2"/>
      <c r="AB4157" s="2"/>
      <c r="AC4157" s="4">
        <f>P4157*U4157/1000000</f>
        <v>19.437096</v>
      </c>
      <c r="AD4157" s="4">
        <f>AC4157*(1-Z4157/100)</f>
        <v>19.437096</v>
      </c>
      <c r="AE4157" s="2" t="s">
        <v>66</v>
      </c>
      <c r="AF4157" s="2" t="s">
        <v>67</v>
      </c>
      <c r="AG4157" s="2"/>
      <c r="AH4157" s="2" t="s">
        <v>69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4963</v>
      </c>
      <c r="B4158" s="2" t="s">
        <v>4962</v>
      </c>
      <c r="C4158" s="2" t="s">
        <v>47</v>
      </c>
      <c r="D4158" s="2" t="s">
        <v>920</v>
      </c>
      <c r="E4158" s="2" t="s">
        <v>412</v>
      </c>
      <c r="F4158" s="2" t="s">
        <v>228</v>
      </c>
      <c r="G4158" s="2" t="s">
        <v>117</v>
      </c>
      <c r="H4158" s="2" t="s">
        <v>138</v>
      </c>
      <c r="I4158" s="2" t="s">
        <v>53</v>
      </c>
      <c r="J4158" s="2" t="s">
        <v>230</v>
      </c>
      <c r="K4158" s="2" t="s">
        <v>55</v>
      </c>
      <c r="L4158" s="2" t="s">
        <v>51</v>
      </c>
      <c r="M4158" s="2" t="s">
        <v>73</v>
      </c>
      <c r="N4158" s="3">
        <v>323951.6</v>
      </c>
      <c r="O4158" s="3" t="s">
        <v>57</v>
      </c>
      <c r="P4158" s="4">
        <f>IF(O4158="吨",N4158*1000,IF(O4158="万立方米",N4158*10000,""))</f>
        <v>323951600.0</v>
      </c>
      <c r="Q4158" s="2" t="s">
        <v>58</v>
      </c>
      <c r="R4158" s="2" t="s">
        <v>59</v>
      </c>
      <c r="S4158" s="2" t="s">
        <v>74</v>
      </c>
      <c r="T4158" s="2" t="s">
        <v>75</v>
      </c>
      <c r="U4158" s="4">
        <f>1.5</f>
        <v>1.5</v>
      </c>
      <c r="V4158" s="2" t="s">
        <v>62</v>
      </c>
      <c r="W4158" s="2" t="s">
        <v>76</v>
      </c>
      <c r="X4158" s="2" t="s">
        <v>64</v>
      </c>
      <c r="Y4158" s="2" t="s">
        <v>65</v>
      </c>
      <c r="Z4158" s="2">
        <v>0</v>
      </c>
      <c r="AA4158" s="2"/>
      <c r="AB4158" s="2"/>
      <c r="AC4158" s="4">
        <f>P4158*U4158/1000000</f>
        <v>485.9274</v>
      </c>
      <c r="AD4158" s="4">
        <f>AC4158*(1-Z4158/100)</f>
        <v>485.9274</v>
      </c>
      <c r="AE4158" s="2" t="s">
        <v>66</v>
      </c>
      <c r="AF4158" s="2" t="s">
        <v>67</v>
      </c>
      <c r="AG4158" s="2"/>
      <c r="AH4158" s="2" t="s">
        <v>69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4964</v>
      </c>
      <c r="B4159" s="2" t="s">
        <v>4962</v>
      </c>
      <c r="C4159" s="2" t="s">
        <v>47</v>
      </c>
      <c r="D4159" s="2" t="s">
        <v>920</v>
      </c>
      <c r="E4159" s="2" t="s">
        <v>412</v>
      </c>
      <c r="F4159" s="2" t="s">
        <v>228</v>
      </c>
      <c r="G4159" s="2" t="s">
        <v>117</v>
      </c>
      <c r="H4159" s="2" t="s">
        <v>138</v>
      </c>
      <c r="I4159" s="2" t="s">
        <v>53</v>
      </c>
      <c r="J4159" s="2" t="s">
        <v>230</v>
      </c>
      <c r="K4159" s="2" t="s">
        <v>55</v>
      </c>
      <c r="L4159" s="2" t="s">
        <v>51</v>
      </c>
      <c r="M4159" s="2" t="s">
        <v>78</v>
      </c>
      <c r="N4159" s="3">
        <v>323951.6</v>
      </c>
      <c r="O4159" s="3" t="s">
        <v>57</v>
      </c>
      <c r="P4159" s="4">
        <f>IF(O4159="吨",N4159*1000,IF(O4159="万立方米",N4159*10000,""))</f>
        <v>323951600.0</v>
      </c>
      <c r="Q4159" s="2" t="s">
        <v>58</v>
      </c>
      <c r="R4159" s="2" t="s">
        <v>59</v>
      </c>
      <c r="S4159" s="2" t="s">
        <v>79</v>
      </c>
      <c r="T4159" s="2" t="s">
        <v>75</v>
      </c>
      <c r="U4159" s="4">
        <f>6.0</f>
        <v>6.0</v>
      </c>
      <c r="V4159" s="2" t="s">
        <v>62</v>
      </c>
      <c r="W4159" s="2" t="s">
        <v>80</v>
      </c>
      <c r="X4159" s="2" t="s">
        <v>64</v>
      </c>
      <c r="Y4159" s="2" t="s">
        <v>65</v>
      </c>
      <c r="Z4159" s="2">
        <v>0</v>
      </c>
      <c r="AA4159" s="2"/>
      <c r="AB4159" s="2"/>
      <c r="AC4159" s="4">
        <f>P4159*U4159/1000000</f>
        <v>1943.7096</v>
      </c>
      <c r="AD4159" s="4">
        <f>AC4159*(1-Z4159/100)</f>
        <v>1943.7096</v>
      </c>
      <c r="AE4159" s="2" t="s">
        <v>66</v>
      </c>
      <c r="AF4159" s="2" t="s">
        <v>67</v>
      </c>
      <c r="AG4159" s="2"/>
      <c r="AH4159" s="2" t="s">
        <v>69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4965</v>
      </c>
      <c r="B4160" s="2" t="s">
        <v>4962</v>
      </c>
      <c r="C4160" s="2" t="s">
        <v>47</v>
      </c>
      <c r="D4160" s="2" t="s">
        <v>920</v>
      </c>
      <c r="E4160" s="2" t="s">
        <v>412</v>
      </c>
      <c r="F4160" s="2" t="s">
        <v>228</v>
      </c>
      <c r="G4160" s="2" t="s">
        <v>117</v>
      </c>
      <c r="H4160" s="2" t="s">
        <v>138</v>
      </c>
      <c r="I4160" s="2" t="s">
        <v>53</v>
      </c>
      <c r="J4160" s="2" t="s">
        <v>230</v>
      </c>
      <c r="K4160" s="2" t="s">
        <v>55</v>
      </c>
      <c r="L4160" s="2" t="s">
        <v>51</v>
      </c>
      <c r="M4160" s="2" t="s">
        <v>82</v>
      </c>
      <c r="N4160" s="3">
        <v>323951.6</v>
      </c>
      <c r="O4160" s="3" t="s">
        <v>57</v>
      </c>
      <c r="P4160" s="4">
        <f>IF(O4160="吨",N4160*1000,IF(O4160="万立方米",N4160*10000,""))</f>
        <v>323951600.0</v>
      </c>
      <c r="Q4160" s="2" t="s">
        <v>58</v>
      </c>
      <c r="R4160" s="2" t="s">
        <v>59</v>
      </c>
      <c r="S4160" s="2" t="s">
        <v>83</v>
      </c>
      <c r="T4160" s="2" t="s">
        <v>61</v>
      </c>
      <c r="U4160" s="4">
        <f>0.35</f>
        <v>0.35</v>
      </c>
      <c r="V4160" s="2" t="s">
        <v>62</v>
      </c>
      <c r="W4160" s="2" t="s">
        <v>84</v>
      </c>
      <c r="X4160" s="2" t="s">
        <v>64</v>
      </c>
      <c r="Y4160" s="2" t="s">
        <v>65</v>
      </c>
      <c r="Z4160" s="2">
        <v>0</v>
      </c>
      <c r="AA4160" s="2"/>
      <c r="AB4160" s="2"/>
      <c r="AC4160" s="4">
        <f>P4160*U4160/1000000</f>
        <v>113.38306</v>
      </c>
      <c r="AD4160" s="4">
        <f>AC4160*(1-Z4160/100)</f>
        <v>113.38306</v>
      </c>
      <c r="AE4160" s="2" t="s">
        <v>66</v>
      </c>
      <c r="AF4160" s="2" t="s">
        <v>67</v>
      </c>
      <c r="AG4160" s="2"/>
      <c r="AH4160" s="2" t="s">
        <v>69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4966</v>
      </c>
      <c r="B4161" s="2" t="s">
        <v>4962</v>
      </c>
      <c r="C4161" s="2" t="s">
        <v>47</v>
      </c>
      <c r="D4161" s="2" t="s">
        <v>920</v>
      </c>
      <c r="E4161" s="2" t="s">
        <v>412</v>
      </c>
      <c r="F4161" s="2" t="s">
        <v>228</v>
      </c>
      <c r="G4161" s="2" t="s">
        <v>117</v>
      </c>
      <c r="H4161" s="2" t="s">
        <v>138</v>
      </c>
      <c r="I4161" s="2" t="s">
        <v>53</v>
      </c>
      <c r="J4161" s="2" t="s">
        <v>230</v>
      </c>
      <c r="K4161" s="2" t="s">
        <v>55</v>
      </c>
      <c r="L4161" s="2" t="s">
        <v>51</v>
      </c>
      <c r="M4161" s="2" t="s">
        <v>86</v>
      </c>
      <c r="N4161" s="3">
        <v>323951.6</v>
      </c>
      <c r="O4161" s="3" t="s">
        <v>57</v>
      </c>
      <c r="P4161" s="4">
        <f>IF(O4161="吨",N4161*1000,IF(O4161="万立方米",N4161*10000,""))</f>
        <v>323951600.0</v>
      </c>
      <c r="Q4161" s="2" t="s">
        <v>58</v>
      </c>
      <c r="R4161" s="2" t="s">
        <v>59</v>
      </c>
      <c r="S4161" s="2" t="s">
        <v>87</v>
      </c>
      <c r="T4161" s="2" t="s">
        <v>88</v>
      </c>
      <c r="U4161" s="4">
        <f>0.75</f>
        <v>0.75</v>
      </c>
      <c r="V4161" s="2" t="s">
        <v>62</v>
      </c>
      <c r="W4161" s="2" t="s">
        <v>89</v>
      </c>
      <c r="X4161" s="2" t="s">
        <v>64</v>
      </c>
      <c r="Y4161" s="2" t="s">
        <v>65</v>
      </c>
      <c r="Z4161" s="2">
        <v>0</v>
      </c>
      <c r="AA4161" s="2"/>
      <c r="AB4161" s="2"/>
      <c r="AC4161" s="4">
        <f>P4161*U4161/1000000</f>
        <v>242.9637</v>
      </c>
      <c r="AD4161" s="4">
        <f>AC4162*(1-AA4161/100)+(AC4161-AC4162)*(1-AB4161/100)</f>
        <v>242.9637</v>
      </c>
      <c r="AE4161" s="2" t="s">
        <v>66</v>
      </c>
      <c r="AF4161" s="2" t="s">
        <v>67</v>
      </c>
      <c r="AG4161" s="2"/>
      <c r="AH4161" s="2" t="s">
        <v>69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4967</v>
      </c>
      <c r="B4162" s="2" t="s">
        <v>4962</v>
      </c>
      <c r="C4162" s="2" t="s">
        <v>47</v>
      </c>
      <c r="D4162" s="2" t="s">
        <v>920</v>
      </c>
      <c r="E4162" s="2" t="s">
        <v>412</v>
      </c>
      <c r="F4162" s="2" t="s">
        <v>228</v>
      </c>
      <c r="G4162" s="2" t="s">
        <v>117</v>
      </c>
      <c r="H4162" s="2" t="s">
        <v>138</v>
      </c>
      <c r="I4162" s="2" t="s">
        <v>53</v>
      </c>
      <c r="J4162" s="2" t="s">
        <v>230</v>
      </c>
      <c r="K4162" s="2" t="s">
        <v>55</v>
      </c>
      <c r="L4162" s="2" t="s">
        <v>51</v>
      </c>
      <c r="M4162" s="2" t="s">
        <v>91</v>
      </c>
      <c r="N4162" s="3">
        <v>323951.6</v>
      </c>
      <c r="O4162" s="3" t="s">
        <v>57</v>
      </c>
      <c r="P4162" s="4">
        <f>IF(O4162="吨",N4162*1000,IF(O4162="万立方米",N4162*10000,""))</f>
        <v>323951600.0</v>
      </c>
      <c r="Q4162" s="2" t="s">
        <v>58</v>
      </c>
      <c r="R4162" s="2" t="s">
        <v>59</v>
      </c>
      <c r="S4162" s="2" t="s">
        <v>92</v>
      </c>
      <c r="T4162" s="2" t="s">
        <v>88</v>
      </c>
      <c r="U4162" s="4">
        <f>0.75</f>
        <v>0.75</v>
      </c>
      <c r="V4162" s="2" t="s">
        <v>62</v>
      </c>
      <c r="W4162" s="2" t="s">
        <v>93</v>
      </c>
      <c r="X4162" s="2" t="s">
        <v>64</v>
      </c>
      <c r="Y4162" s="2" t="s">
        <v>65</v>
      </c>
      <c r="Z4162" s="2">
        <v>0</v>
      </c>
      <c r="AA4162" s="2"/>
      <c r="AB4162" s="2"/>
      <c r="AC4162" s="4">
        <f>P4162*U4162/1000000</f>
        <v>242.9637</v>
      </c>
      <c r="AD4162" s="4">
        <f>AC4162*(1-Z4162/100)</f>
        <v>242.9637</v>
      </c>
      <c r="AE4162" s="2" t="s">
        <v>66</v>
      </c>
      <c r="AF4162" s="2" t="s">
        <v>67</v>
      </c>
      <c r="AG4162" s="2"/>
      <c r="AH4162" s="2" t="s">
        <v>69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4968</v>
      </c>
      <c r="B4163" s="2" t="s">
        <v>4962</v>
      </c>
      <c r="C4163" s="2" t="s">
        <v>47</v>
      </c>
      <c r="D4163" s="2" t="s">
        <v>920</v>
      </c>
      <c r="E4163" s="2" t="s">
        <v>412</v>
      </c>
      <c r="F4163" s="2" t="s">
        <v>228</v>
      </c>
      <c r="G4163" s="2" t="s">
        <v>117</v>
      </c>
      <c r="H4163" s="2" t="s">
        <v>138</v>
      </c>
      <c r="I4163" s="2" t="s">
        <v>53</v>
      </c>
      <c r="J4163" s="2" t="s">
        <v>230</v>
      </c>
      <c r="K4163" s="2" t="s">
        <v>55</v>
      </c>
      <c r="L4163" s="2" t="s">
        <v>51</v>
      </c>
      <c r="M4163" s="2" t="s">
        <v>95</v>
      </c>
      <c r="N4163" s="3">
        <v>323951.6</v>
      </c>
      <c r="O4163" s="3" t="s">
        <v>57</v>
      </c>
      <c r="P4163" s="4">
        <f>IF(O4163="吨",N4163*1000,IF(O4163="万立方米",N4163*10000,""))</f>
        <v>323951600.0</v>
      </c>
      <c r="Q4163" s="2" t="s">
        <v>58</v>
      </c>
      <c r="R4163" s="2" t="s">
        <v>59</v>
      </c>
      <c r="S4163" s="2" t="s">
        <v>96</v>
      </c>
      <c r="T4163" s="2" t="s">
        <v>97</v>
      </c>
      <c r="U4163" s="4">
        <f>1.7</f>
        <v>1.7</v>
      </c>
      <c r="V4163" s="2" t="s">
        <v>62</v>
      </c>
      <c r="W4163" s="2" t="s">
        <v>98</v>
      </c>
      <c r="X4163" s="2" t="s">
        <v>64</v>
      </c>
      <c r="Y4163" s="2" t="s">
        <v>65</v>
      </c>
      <c r="Z4163" s="2">
        <v>0</v>
      </c>
      <c r="AA4163" s="2"/>
      <c r="AB4163" s="2"/>
      <c r="AC4163" s="4">
        <f>P4163*U4163/1000000</f>
        <v>550.71772</v>
      </c>
      <c r="AD4163" s="4">
        <f>AC4163*(1-Z4163/100)</f>
        <v>550.71772</v>
      </c>
      <c r="AE4163" s="2" t="s">
        <v>66</v>
      </c>
      <c r="AF4163" s="2" t="s">
        <v>67</v>
      </c>
      <c r="AG4163" s="2"/>
      <c r="AH4163" s="2" t="s">
        <v>69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4969</v>
      </c>
      <c r="B4164" s="2" t="s">
        <v>4962</v>
      </c>
      <c r="C4164" s="2" t="s">
        <v>47</v>
      </c>
      <c r="D4164" s="2" t="s">
        <v>920</v>
      </c>
      <c r="E4164" s="2" t="s">
        <v>412</v>
      </c>
      <c r="F4164" s="2" t="s">
        <v>228</v>
      </c>
      <c r="G4164" s="2" t="s">
        <v>117</v>
      </c>
      <c r="H4164" s="2" t="s">
        <v>138</v>
      </c>
      <c r="I4164" s="2" t="s">
        <v>53</v>
      </c>
      <c r="J4164" s="2" t="s">
        <v>230</v>
      </c>
      <c r="K4164" s="2" t="s">
        <v>55</v>
      </c>
      <c r="L4164" s="2" t="s">
        <v>51</v>
      </c>
      <c r="M4164" s="2" t="s">
        <v>100</v>
      </c>
      <c r="N4164" s="3">
        <v>323951.6</v>
      </c>
      <c r="O4164" s="3" t="s">
        <v>57</v>
      </c>
      <c r="P4164" s="4">
        <f>IF(O4164="吨",N4164*1000,IF(O4164="万立方米",N4164*10000,""))</f>
        <v>323951600.0</v>
      </c>
      <c r="Q4164" s="2" t="s">
        <v>58</v>
      </c>
      <c r="R4164" s="2" t="s">
        <v>59</v>
      </c>
      <c r="S4164" s="2" t="s">
        <v>101</v>
      </c>
      <c r="T4164" s="2" t="s">
        <v>75</v>
      </c>
      <c r="U4164" s="4">
        <f>0.12</f>
        <v>0.12</v>
      </c>
      <c r="V4164" s="2" t="s">
        <v>62</v>
      </c>
      <c r="W4164" s="2" t="s">
        <v>102</v>
      </c>
      <c r="X4164" s="2" t="s">
        <v>64</v>
      </c>
      <c r="Y4164" s="2" t="s">
        <v>65</v>
      </c>
      <c r="Z4164" s="2">
        <v>0</v>
      </c>
      <c r="AA4164" s="2"/>
      <c r="AB4164" s="2"/>
      <c r="AC4164" s="4">
        <f>P4164*U4164/1000000</f>
        <v>38.874192</v>
      </c>
      <c r="AD4164" s="4">
        <f>AC4164*(1-Z4164/100)</f>
        <v>38.874192</v>
      </c>
      <c r="AE4164" s="2" t="s">
        <v>66</v>
      </c>
      <c r="AF4164" s="2" t="s">
        <v>67</v>
      </c>
      <c r="AG4164" s="2"/>
      <c r="AH4164" s="2" t="s">
        <v>69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4970</v>
      </c>
      <c r="B4165" s="2" t="s">
        <v>4962</v>
      </c>
      <c r="C4165" s="2" t="s">
        <v>47</v>
      </c>
      <c r="D4165" s="2" t="s">
        <v>920</v>
      </c>
      <c r="E4165" s="2" t="s">
        <v>412</v>
      </c>
      <c r="F4165" s="2" t="s">
        <v>228</v>
      </c>
      <c r="G4165" s="2" t="s">
        <v>117</v>
      </c>
      <c r="H4165" s="2" t="s">
        <v>138</v>
      </c>
      <c r="I4165" s="2"/>
      <c r="J4165" s="2"/>
      <c r="K4165" s="2"/>
      <c r="L4165" s="2"/>
      <c r="M4165" s="2" t="s">
        <v>104</v>
      </c>
      <c r="N4165" s="3"/>
      <c r="O4165" s="3"/>
      <c r="P4165" s="4">
        <v>0.0</v>
      </c>
      <c r="Q4165" s="2" t="s">
        <v>105</v>
      </c>
      <c r="R4165" s="2" t="s">
        <v>106</v>
      </c>
      <c r="S4165" s="2" t="s">
        <v>107</v>
      </c>
      <c r="T4165" s="2" t="s">
        <v>108</v>
      </c>
      <c r="U4165" s="4">
        <f>0.0</f>
        <v>0.0</v>
      </c>
      <c r="V4165" s="2" t="s">
        <v>109</v>
      </c>
      <c r="W4165" s="2" t="s">
        <v>110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134</v>
      </c>
      <c r="AH4165" s="2" t="s">
        <v>69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4971</v>
      </c>
      <c r="B4166" s="2" t="s">
        <v>4972</v>
      </c>
      <c r="C4166" s="2" t="s">
        <v>47</v>
      </c>
      <c r="D4166" s="2" t="s">
        <v>4062</v>
      </c>
      <c r="E4166" s="2" t="s">
        <v>731</v>
      </c>
      <c r="F4166" s="2" t="s">
        <v>178</v>
      </c>
      <c r="G4166" s="2" t="s">
        <v>181</v>
      </c>
      <c r="H4166" s="2" t="s">
        <v>52</v>
      </c>
      <c r="I4166" s="2" t="s">
        <v>53</v>
      </c>
      <c r="J4166" s="2" t="s">
        <v>180</v>
      </c>
      <c r="K4166" s="2" t="s">
        <v>180</v>
      </c>
      <c r="L4166" s="2" t="s">
        <v>181</v>
      </c>
      <c r="M4166" s="2" t="s">
        <v>56</v>
      </c>
      <c r="N4166" s="3">
        <v>1326.75</v>
      </c>
      <c r="O4166" s="3" t="s">
        <v>182</v>
      </c>
      <c r="P4166" s="4">
        <f>IF(O4166="吨",N4166*1000,IF(O4166="万立方米",N4166*10000,""))</f>
        <v>13267500.0</v>
      </c>
      <c r="Q4166" s="2" t="s">
        <v>183</v>
      </c>
      <c r="R4166" s="2" t="s">
        <v>184</v>
      </c>
      <c r="S4166" s="2" t="s">
        <v>185</v>
      </c>
      <c r="T4166" s="2" t="s">
        <v>75</v>
      </c>
      <c r="U4166" s="4">
        <f>0.001</f>
        <v>0.001</v>
      </c>
      <c r="V4166" s="2" t="s">
        <v>186</v>
      </c>
      <c r="W4166" s="2" t="s">
        <v>187</v>
      </c>
      <c r="X4166" s="2" t="s">
        <v>64</v>
      </c>
      <c r="Y4166" s="2" t="s">
        <v>65</v>
      </c>
      <c r="Z4166" s="2">
        <v>0</v>
      </c>
      <c r="AA4166" s="2"/>
      <c r="AB4166" s="2"/>
      <c r="AC4166" s="4">
        <f>P4166*U4166/1000000</f>
        <v>0.0132675</v>
      </c>
      <c r="AD4166" s="4">
        <f>AC4166*(1-Z4166/100)</f>
        <v>0.0132675</v>
      </c>
      <c r="AE4166" s="2" t="s">
        <v>66</v>
      </c>
      <c r="AF4166" s="2" t="s">
        <v>67</v>
      </c>
      <c r="AG4166" s="2"/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4973</v>
      </c>
      <c r="B4167" s="2" t="s">
        <v>4972</v>
      </c>
      <c r="C4167" s="2" t="s">
        <v>47</v>
      </c>
      <c r="D4167" s="2" t="s">
        <v>4062</v>
      </c>
      <c r="E4167" s="2" t="s">
        <v>731</v>
      </c>
      <c r="F4167" s="2" t="s">
        <v>178</v>
      </c>
      <c r="G4167" s="2" t="s">
        <v>181</v>
      </c>
      <c r="H4167" s="2" t="s">
        <v>52</v>
      </c>
      <c r="I4167" s="2" t="s">
        <v>53</v>
      </c>
      <c r="J4167" s="2" t="s">
        <v>180</v>
      </c>
      <c r="K4167" s="2" t="s">
        <v>180</v>
      </c>
      <c r="L4167" s="2" t="s">
        <v>181</v>
      </c>
      <c r="M4167" s="2" t="s">
        <v>73</v>
      </c>
      <c r="N4167" s="3">
        <v>1326.75</v>
      </c>
      <c r="O4167" s="3" t="s">
        <v>182</v>
      </c>
      <c r="P4167" s="4">
        <f>IF(O4167="吨",N4167*1000,IF(O4167="万立方米",N4167*10000,""))</f>
        <v>13267500.0</v>
      </c>
      <c r="Q4167" s="2" t="s">
        <v>183</v>
      </c>
      <c r="R4167" s="2" t="s">
        <v>184</v>
      </c>
      <c r="S4167" s="2" t="s">
        <v>189</v>
      </c>
      <c r="T4167" s="2" t="s">
        <v>75</v>
      </c>
      <c r="U4167" s="4">
        <f>0.35</f>
        <v>0.35</v>
      </c>
      <c r="V4167" s="2" t="s">
        <v>186</v>
      </c>
      <c r="W4167" s="2" t="s">
        <v>190</v>
      </c>
      <c r="X4167" s="2" t="s">
        <v>64</v>
      </c>
      <c r="Y4167" s="2" t="s">
        <v>65</v>
      </c>
      <c r="Z4167" s="2">
        <v>0</v>
      </c>
      <c r="AA4167" s="2"/>
      <c r="AB4167" s="2"/>
      <c r="AC4167" s="4">
        <f>P4167*U4167/1000000</f>
        <v>4.643625</v>
      </c>
      <c r="AD4167" s="4">
        <f>AC4167*(1-Z4167/100)</f>
        <v>4.643625</v>
      </c>
      <c r="AE4167" s="2" t="s">
        <v>66</v>
      </c>
      <c r="AF4167" s="2" t="s">
        <v>67</v>
      </c>
      <c r="AG4167" s="2"/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4974</v>
      </c>
      <c r="B4168" s="2" t="s">
        <v>4972</v>
      </c>
      <c r="C4168" s="2" t="s">
        <v>47</v>
      </c>
      <c r="D4168" s="2" t="s">
        <v>4062</v>
      </c>
      <c r="E4168" s="2" t="s">
        <v>731</v>
      </c>
      <c r="F4168" s="2" t="s">
        <v>178</v>
      </c>
      <c r="G4168" s="2" t="s">
        <v>181</v>
      </c>
      <c r="H4168" s="2" t="s">
        <v>52</v>
      </c>
      <c r="I4168" s="2" t="s">
        <v>53</v>
      </c>
      <c r="J4168" s="2" t="s">
        <v>180</v>
      </c>
      <c r="K4168" s="2" t="s">
        <v>180</v>
      </c>
      <c r="L4168" s="2" t="s">
        <v>181</v>
      </c>
      <c r="M4168" s="2" t="s">
        <v>78</v>
      </c>
      <c r="N4168" s="3">
        <v>1326.75</v>
      </c>
      <c r="O4168" s="3" t="s">
        <v>182</v>
      </c>
      <c r="P4168" s="4">
        <f>IF(O4168="吨",N4168*1000,IF(O4168="万立方米",N4168*10000,""))</f>
        <v>13267500.0</v>
      </c>
      <c r="Q4168" s="2" t="s">
        <v>183</v>
      </c>
      <c r="R4168" s="2" t="s">
        <v>184</v>
      </c>
      <c r="S4168" s="2" t="s">
        <v>192</v>
      </c>
      <c r="T4168" s="2" t="s">
        <v>75</v>
      </c>
      <c r="U4168" s="4">
        <f>1.2</f>
        <v>1.2</v>
      </c>
      <c r="V4168" s="2" t="s">
        <v>186</v>
      </c>
      <c r="W4168" s="2" t="s">
        <v>193</v>
      </c>
      <c r="X4168" s="2" t="s">
        <v>64</v>
      </c>
      <c r="Y4168" s="2" t="s">
        <v>65</v>
      </c>
      <c r="Z4168" s="2">
        <v>0</v>
      </c>
      <c r="AA4168" s="2"/>
      <c r="AB4168" s="2"/>
      <c r="AC4168" s="4">
        <f>P4168*U4168/1000000</f>
        <v>15.921</v>
      </c>
      <c r="AD4168" s="4">
        <f>AC4168*(1-Z4168/100)</f>
        <v>15.921</v>
      </c>
      <c r="AE4168" s="2" t="s">
        <v>66</v>
      </c>
      <c r="AF4168" s="2" t="s">
        <v>67</v>
      </c>
      <c r="AG4168" s="2"/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4975</v>
      </c>
      <c r="B4169" s="2" t="s">
        <v>4972</v>
      </c>
      <c r="C4169" s="2" t="s">
        <v>47</v>
      </c>
      <c r="D4169" s="2" t="s">
        <v>4062</v>
      </c>
      <c r="E4169" s="2" t="s">
        <v>731</v>
      </c>
      <c r="F4169" s="2" t="s">
        <v>178</v>
      </c>
      <c r="G4169" s="2" t="s">
        <v>181</v>
      </c>
      <c r="H4169" s="2" t="s">
        <v>52</v>
      </c>
      <c r="I4169" s="2" t="s">
        <v>53</v>
      </c>
      <c r="J4169" s="2" t="s">
        <v>180</v>
      </c>
      <c r="K4169" s="2" t="s">
        <v>180</v>
      </c>
      <c r="L4169" s="2" t="s">
        <v>181</v>
      </c>
      <c r="M4169" s="2" t="s">
        <v>82</v>
      </c>
      <c r="N4169" s="3">
        <v>1326.75</v>
      </c>
      <c r="O4169" s="3" t="s">
        <v>182</v>
      </c>
      <c r="P4169" s="4">
        <f>IF(O4169="吨",N4169*1000,IF(O4169="万立方米",N4169*10000,""))</f>
        <v>13267500.0</v>
      </c>
      <c r="Q4169" s="2" t="s">
        <v>183</v>
      </c>
      <c r="R4169" s="2" t="s">
        <v>184</v>
      </c>
      <c r="S4169" s="2" t="s">
        <v>195</v>
      </c>
      <c r="T4169" s="2" t="s">
        <v>75</v>
      </c>
      <c r="U4169" s="4">
        <f>0.002</f>
        <v>0.002</v>
      </c>
      <c r="V4169" s="2" t="s">
        <v>186</v>
      </c>
      <c r="W4169" s="2" t="s">
        <v>196</v>
      </c>
      <c r="X4169" s="2" t="s">
        <v>64</v>
      </c>
      <c r="Y4169" s="2" t="s">
        <v>65</v>
      </c>
      <c r="Z4169" s="2">
        <v>0</v>
      </c>
      <c r="AA4169" s="2"/>
      <c r="AB4169" s="2"/>
      <c r="AC4169" s="4">
        <f>P4169*U4169/1000000</f>
        <v>0.026535</v>
      </c>
      <c r="AD4169" s="4">
        <f>AC4169*(1-Z4169/100)</f>
        <v>0.026535</v>
      </c>
      <c r="AE4169" s="2" t="s">
        <v>66</v>
      </c>
      <c r="AF4169" s="2" t="s">
        <v>67</v>
      </c>
      <c r="AG4169" s="2"/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4976</v>
      </c>
      <c r="B4170" s="2" t="s">
        <v>4972</v>
      </c>
      <c r="C4170" s="2" t="s">
        <v>47</v>
      </c>
      <c r="D4170" s="2" t="s">
        <v>4062</v>
      </c>
      <c r="E4170" s="2" t="s">
        <v>731</v>
      </c>
      <c r="F4170" s="2" t="s">
        <v>178</v>
      </c>
      <c r="G4170" s="2" t="s">
        <v>181</v>
      </c>
      <c r="H4170" s="2" t="s">
        <v>52</v>
      </c>
      <c r="I4170" s="2" t="s">
        <v>53</v>
      </c>
      <c r="J4170" s="2" t="s">
        <v>180</v>
      </c>
      <c r="K4170" s="2" t="s">
        <v>180</v>
      </c>
      <c r="L4170" s="2" t="s">
        <v>181</v>
      </c>
      <c r="M4170" s="2" t="s">
        <v>86</v>
      </c>
      <c r="N4170" s="3">
        <v>1326.75</v>
      </c>
      <c r="O4170" s="3" t="s">
        <v>182</v>
      </c>
      <c r="P4170" s="4">
        <f>IF(O4170="吨",N4170*1000,IF(O4170="万立方米",N4170*10000,""))</f>
        <v>13267500.0</v>
      </c>
      <c r="Q4170" s="2" t="s">
        <v>183</v>
      </c>
      <c r="R4170" s="2" t="s">
        <v>184</v>
      </c>
      <c r="S4170" s="2" t="s">
        <v>198</v>
      </c>
      <c r="T4170" s="2" t="s">
        <v>75</v>
      </c>
      <c r="U4170" s="4">
        <f>0.01</f>
        <v>0.01</v>
      </c>
      <c r="V4170" s="2" t="s">
        <v>186</v>
      </c>
      <c r="W4170" s="2" t="s">
        <v>199</v>
      </c>
      <c r="X4170" s="2" t="s">
        <v>64</v>
      </c>
      <c r="Y4170" s="2" t="s">
        <v>65</v>
      </c>
      <c r="Z4170" s="2">
        <v>0</v>
      </c>
      <c r="AA4170" s="2"/>
      <c r="AB4170" s="2"/>
      <c r="AC4170" s="4">
        <f>P4170*U4170/1000000</f>
        <v>0.132675</v>
      </c>
      <c r="AD4170" s="4">
        <f>AC4171*(1-AA4170/100)+(AC4170-AC4171)*(1-AB4170/100)</f>
        <v>0.132675</v>
      </c>
      <c r="AE4170" s="2" t="s">
        <v>66</v>
      </c>
      <c r="AF4170" s="2" t="s">
        <v>67</v>
      </c>
      <c r="AG4170" s="2"/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4977</v>
      </c>
      <c r="B4171" s="2" t="s">
        <v>4972</v>
      </c>
      <c r="C4171" s="2" t="s">
        <v>47</v>
      </c>
      <c r="D4171" s="2" t="s">
        <v>4062</v>
      </c>
      <c r="E4171" s="2" t="s">
        <v>731</v>
      </c>
      <c r="F4171" s="2" t="s">
        <v>178</v>
      </c>
      <c r="G4171" s="2" t="s">
        <v>181</v>
      </c>
      <c r="H4171" s="2" t="s">
        <v>52</v>
      </c>
      <c r="I4171" s="2" t="s">
        <v>53</v>
      </c>
      <c r="J4171" s="2" t="s">
        <v>180</v>
      </c>
      <c r="K4171" s="2" t="s">
        <v>180</v>
      </c>
      <c r="L4171" s="2" t="s">
        <v>181</v>
      </c>
      <c r="M4171" s="2" t="s">
        <v>91</v>
      </c>
      <c r="N4171" s="3">
        <v>1326.75</v>
      </c>
      <c r="O4171" s="3" t="s">
        <v>182</v>
      </c>
      <c r="P4171" s="4">
        <f>IF(O4171="吨",N4171*1000,IF(O4171="万立方米",N4171*10000,""))</f>
        <v>13267500.0</v>
      </c>
      <c r="Q4171" s="2" t="s">
        <v>183</v>
      </c>
      <c r="R4171" s="2" t="s">
        <v>184</v>
      </c>
      <c r="S4171" s="2" t="s">
        <v>201</v>
      </c>
      <c r="T4171" s="2" t="s">
        <v>75</v>
      </c>
      <c r="U4171" s="4">
        <f>0.005</f>
        <v>0.005</v>
      </c>
      <c r="V4171" s="2" t="s">
        <v>186</v>
      </c>
      <c r="W4171" s="2" t="s">
        <v>202</v>
      </c>
      <c r="X4171" s="2" t="s">
        <v>64</v>
      </c>
      <c r="Y4171" s="2" t="s">
        <v>65</v>
      </c>
      <c r="Z4171" s="2">
        <v>0</v>
      </c>
      <c r="AA4171" s="2"/>
      <c r="AB4171" s="2"/>
      <c r="AC4171" s="4">
        <f>P4171*U4171/1000000</f>
        <v>0.0663375</v>
      </c>
      <c r="AD4171" s="4">
        <f>AC4171*(1-Z4171/100)</f>
        <v>0.0663375</v>
      </c>
      <c r="AE4171" s="2" t="s">
        <v>66</v>
      </c>
      <c r="AF4171" s="2" t="s">
        <v>67</v>
      </c>
      <c r="AG4171" s="2"/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4978</v>
      </c>
      <c r="B4172" s="2" t="s">
        <v>4972</v>
      </c>
      <c r="C4172" s="2" t="s">
        <v>47</v>
      </c>
      <c r="D4172" s="2" t="s">
        <v>4062</v>
      </c>
      <c r="E4172" s="2" t="s">
        <v>731</v>
      </c>
      <c r="F4172" s="2" t="s">
        <v>178</v>
      </c>
      <c r="G4172" s="2" t="s">
        <v>181</v>
      </c>
      <c r="H4172" s="2" t="s">
        <v>52</v>
      </c>
      <c r="I4172" s="2" t="s">
        <v>53</v>
      </c>
      <c r="J4172" s="2" t="s">
        <v>180</v>
      </c>
      <c r="K4172" s="2" t="s">
        <v>180</v>
      </c>
      <c r="L4172" s="2" t="s">
        <v>181</v>
      </c>
      <c r="M4172" s="2" t="s">
        <v>95</v>
      </c>
      <c r="N4172" s="3">
        <v>1326.75</v>
      </c>
      <c r="O4172" s="3" t="s">
        <v>182</v>
      </c>
      <c r="P4172" s="4">
        <f>IF(O4172="吨",N4172*1000,IF(O4172="万立方米",N4172*10000,""))</f>
        <v>13267500.0</v>
      </c>
      <c r="Q4172" s="2" t="s">
        <v>183</v>
      </c>
      <c r="R4172" s="2" t="s">
        <v>184</v>
      </c>
      <c r="S4172" s="2" t="s">
        <v>204</v>
      </c>
      <c r="T4172" s="2" t="s">
        <v>75</v>
      </c>
      <c r="U4172" s="4">
        <f>0.005</f>
        <v>0.005</v>
      </c>
      <c r="V4172" s="2" t="s">
        <v>186</v>
      </c>
      <c r="W4172" s="2" t="s">
        <v>205</v>
      </c>
      <c r="X4172" s="2" t="s">
        <v>64</v>
      </c>
      <c r="Y4172" s="2" t="s">
        <v>65</v>
      </c>
      <c r="Z4172" s="2">
        <v>0</v>
      </c>
      <c r="AA4172" s="2"/>
      <c r="AB4172" s="2"/>
      <c r="AC4172" s="4">
        <f>P4172*U4172/1000000</f>
        <v>0.0663375</v>
      </c>
      <c r="AD4172" s="4">
        <f>AC4172*(1-Z4172/100)</f>
        <v>0.0663375</v>
      </c>
      <c r="AE4172" s="2" t="s">
        <v>66</v>
      </c>
      <c r="AF4172" s="2" t="s">
        <v>67</v>
      </c>
      <c r="AG4172" s="2"/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4979</v>
      </c>
      <c r="B4173" s="2" t="s">
        <v>4972</v>
      </c>
      <c r="C4173" s="2" t="s">
        <v>47</v>
      </c>
      <c r="D4173" s="2" t="s">
        <v>4062</v>
      </c>
      <c r="E4173" s="2" t="s">
        <v>731</v>
      </c>
      <c r="F4173" s="2" t="s">
        <v>178</v>
      </c>
      <c r="G4173" s="2" t="s">
        <v>181</v>
      </c>
      <c r="H4173" s="2" t="s">
        <v>52</v>
      </c>
      <c r="I4173" s="2" t="s">
        <v>53</v>
      </c>
      <c r="J4173" s="2" t="s">
        <v>180</v>
      </c>
      <c r="K4173" s="2" t="s">
        <v>180</v>
      </c>
      <c r="L4173" s="2" t="s">
        <v>181</v>
      </c>
      <c r="M4173" s="2" t="s">
        <v>100</v>
      </c>
      <c r="N4173" s="3">
        <v>1326.75</v>
      </c>
      <c r="O4173" s="3" t="s">
        <v>182</v>
      </c>
      <c r="P4173" s="4">
        <f>IF(O4173="吨",N4173*1000,IF(O4173="万立方米",N4173*10000,""))</f>
        <v>13267500.0</v>
      </c>
      <c r="Q4173" s="2" t="s">
        <v>183</v>
      </c>
      <c r="R4173" s="2" t="s">
        <v>184</v>
      </c>
      <c r="S4173" s="2" t="s">
        <v>207</v>
      </c>
      <c r="T4173" s="2" t="s">
        <v>75</v>
      </c>
      <c r="U4173" s="4">
        <f>0.02</f>
        <v>0.02</v>
      </c>
      <c r="V4173" s="2" t="s">
        <v>186</v>
      </c>
      <c r="W4173" s="2" t="s">
        <v>208</v>
      </c>
      <c r="X4173" s="2" t="s">
        <v>64</v>
      </c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/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4980</v>
      </c>
      <c r="B4174" s="2" t="s">
        <v>4972</v>
      </c>
      <c r="C4174" s="2" t="s">
        <v>47</v>
      </c>
      <c r="D4174" s="2" t="s">
        <v>4062</v>
      </c>
      <c r="E4174" s="2" t="s">
        <v>731</v>
      </c>
      <c r="F4174" s="2" t="s">
        <v>178</v>
      </c>
      <c r="G4174" s="2" t="s">
        <v>181</v>
      </c>
      <c r="H4174" s="2" t="s">
        <v>52</v>
      </c>
      <c r="I4174" s="2"/>
      <c r="J4174" s="2"/>
      <c r="K4174" s="2"/>
      <c r="L4174" s="2"/>
      <c r="M4174" s="2" t="s">
        <v>104</v>
      </c>
      <c r="N4174" s="3"/>
      <c r="O4174" s="3"/>
      <c r="P4174" s="4">
        <v>0.0</v>
      </c>
      <c r="Q4174" s="2" t="s">
        <v>105</v>
      </c>
      <c r="R4174" s="2" t="s">
        <v>106</v>
      </c>
      <c r="S4174" s="2" t="s">
        <v>107</v>
      </c>
      <c r="T4174" s="2" t="s">
        <v>108</v>
      </c>
      <c r="U4174" s="4">
        <f>0.0</f>
        <v>0.0</v>
      </c>
      <c r="V4174" s="2" t="s">
        <v>109</v>
      </c>
      <c r="W4174" s="2" t="s">
        <v>110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134</v>
      </c>
      <c r="AH4174" s="2" t="s">
        <v>69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4981</v>
      </c>
      <c r="B4175" s="2" t="s">
        <v>4982</v>
      </c>
      <c r="C4175" s="2" t="s">
        <v>47</v>
      </c>
      <c r="D4175" s="2" t="s">
        <v>4983</v>
      </c>
      <c r="E4175" s="2" t="s">
        <v>258</v>
      </c>
      <c r="F4175" s="2" t="s">
        <v>228</v>
      </c>
      <c r="G4175" s="2" t="s">
        <v>117</v>
      </c>
      <c r="H4175" s="2" t="s">
        <v>52</v>
      </c>
      <c r="I4175" s="2" t="s">
        <v>53</v>
      </c>
      <c r="J4175" s="2" t="s">
        <v>230</v>
      </c>
      <c r="K4175" s="2" t="s">
        <v>55</v>
      </c>
      <c r="L4175" s="2" t="s">
        <v>51</v>
      </c>
      <c r="M4175" s="2" t="s">
        <v>56</v>
      </c>
      <c r="N4175" s="3">
        <v>209445.63</v>
      </c>
      <c r="O4175" s="3" t="s">
        <v>57</v>
      </c>
      <c r="P4175" s="4">
        <f>IF(O4175="吨",N4175*1000,IF(O4175="万立方米",N4175*10000,""))</f>
        <v>209445630.0</v>
      </c>
      <c r="Q4175" s="2" t="s">
        <v>58</v>
      </c>
      <c r="R4175" s="2" t="s">
        <v>59</v>
      </c>
      <c r="S4175" s="2" t="s">
        <v>60</v>
      </c>
      <c r="T4175" s="2" t="s">
        <v>61</v>
      </c>
      <c r="U4175" s="4">
        <f>0.06</f>
        <v>0.06</v>
      </c>
      <c r="V4175" s="2" t="s">
        <v>62</v>
      </c>
      <c r="W4175" s="2" t="s">
        <v>63</v>
      </c>
      <c r="X4175" s="2" t="s">
        <v>64</v>
      </c>
      <c r="Y4175" s="2" t="s">
        <v>65</v>
      </c>
      <c r="Z4175" s="2">
        <v>0</v>
      </c>
      <c r="AA4175" s="2"/>
      <c r="AB4175" s="2"/>
      <c r="AC4175" s="4">
        <f>P4175*U4175/1000000</f>
        <v>12.566737799999999</v>
      </c>
      <c r="AD4175" s="4">
        <f>AC4175*(1-Z4175/100)</f>
        <v>12.566737799999999</v>
      </c>
      <c r="AE4175" s="2" t="s">
        <v>66</v>
      </c>
      <c r="AF4175" s="2" t="s">
        <v>67</v>
      </c>
      <c r="AG4175" s="2"/>
      <c r="AH4175" s="2" t="s">
        <v>69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4984</v>
      </c>
      <c r="B4176" s="2" t="s">
        <v>4982</v>
      </c>
      <c r="C4176" s="2" t="s">
        <v>47</v>
      </c>
      <c r="D4176" s="2" t="s">
        <v>4983</v>
      </c>
      <c r="E4176" s="2" t="s">
        <v>258</v>
      </c>
      <c r="F4176" s="2" t="s">
        <v>228</v>
      </c>
      <c r="G4176" s="2" t="s">
        <v>117</v>
      </c>
      <c r="H4176" s="2" t="s">
        <v>52</v>
      </c>
      <c r="I4176" s="2" t="s">
        <v>53</v>
      </c>
      <c r="J4176" s="2" t="s">
        <v>230</v>
      </c>
      <c r="K4176" s="2" t="s">
        <v>55</v>
      </c>
      <c r="L4176" s="2" t="s">
        <v>51</v>
      </c>
      <c r="M4176" s="2" t="s">
        <v>73</v>
      </c>
      <c r="N4176" s="3">
        <v>209445.63</v>
      </c>
      <c r="O4176" s="3" t="s">
        <v>57</v>
      </c>
      <c r="P4176" s="4">
        <f>IF(O4176="吨",N4176*1000,IF(O4176="万立方米",N4176*10000,""))</f>
        <v>209445630.0</v>
      </c>
      <c r="Q4176" s="2" t="s">
        <v>58</v>
      </c>
      <c r="R4176" s="2" t="s">
        <v>59</v>
      </c>
      <c r="S4176" s="2" t="s">
        <v>74</v>
      </c>
      <c r="T4176" s="2" t="s">
        <v>75</v>
      </c>
      <c r="U4176" s="4">
        <f>1.5</f>
        <v>1.5</v>
      </c>
      <c r="V4176" s="2" t="s">
        <v>62</v>
      </c>
      <c r="W4176" s="2" t="s">
        <v>76</v>
      </c>
      <c r="X4176" s="2" t="s">
        <v>64</v>
      </c>
      <c r="Y4176" s="2" t="s">
        <v>65</v>
      </c>
      <c r="Z4176" s="2">
        <v>0</v>
      </c>
      <c r="AA4176" s="2"/>
      <c r="AB4176" s="2"/>
      <c r="AC4176" s="4">
        <f>P4176*U4176/1000000</f>
        <v>314.168445</v>
      </c>
      <c r="AD4176" s="4">
        <f>AC4176*(1-Z4176/100)</f>
        <v>314.168445</v>
      </c>
      <c r="AE4176" s="2" t="s">
        <v>66</v>
      </c>
      <c r="AF4176" s="2" t="s">
        <v>67</v>
      </c>
      <c r="AG4176" s="2"/>
      <c r="AH4176" s="2" t="s">
        <v>69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4985</v>
      </c>
      <c r="B4177" s="2" t="s">
        <v>4982</v>
      </c>
      <c r="C4177" s="2" t="s">
        <v>47</v>
      </c>
      <c r="D4177" s="2" t="s">
        <v>4983</v>
      </c>
      <c r="E4177" s="2" t="s">
        <v>258</v>
      </c>
      <c r="F4177" s="2" t="s">
        <v>228</v>
      </c>
      <c r="G4177" s="2" t="s">
        <v>117</v>
      </c>
      <c r="H4177" s="2" t="s">
        <v>52</v>
      </c>
      <c r="I4177" s="2" t="s">
        <v>53</v>
      </c>
      <c r="J4177" s="2" t="s">
        <v>230</v>
      </c>
      <c r="K4177" s="2" t="s">
        <v>55</v>
      </c>
      <c r="L4177" s="2" t="s">
        <v>51</v>
      </c>
      <c r="M4177" s="2" t="s">
        <v>78</v>
      </c>
      <c r="N4177" s="3">
        <v>209445.63</v>
      </c>
      <c r="O4177" s="3" t="s">
        <v>57</v>
      </c>
      <c r="P4177" s="4">
        <f>IF(O4177="吨",N4177*1000,IF(O4177="万立方米",N4177*10000,""))</f>
        <v>209445630.0</v>
      </c>
      <c r="Q4177" s="2" t="s">
        <v>58</v>
      </c>
      <c r="R4177" s="2" t="s">
        <v>59</v>
      </c>
      <c r="S4177" s="2" t="s">
        <v>79</v>
      </c>
      <c r="T4177" s="2" t="s">
        <v>75</v>
      </c>
      <c r="U4177" s="4">
        <f>6.0</f>
        <v>6.0</v>
      </c>
      <c r="V4177" s="2" t="s">
        <v>62</v>
      </c>
      <c r="W4177" s="2" t="s">
        <v>80</v>
      </c>
      <c r="X4177" s="2" t="s">
        <v>64</v>
      </c>
      <c r="Y4177" s="2" t="s">
        <v>65</v>
      </c>
      <c r="Z4177" s="2">
        <v>0</v>
      </c>
      <c r="AA4177" s="2"/>
      <c r="AB4177" s="2"/>
      <c r="AC4177" s="4">
        <f>P4177*U4177/1000000</f>
        <v>1256.67378</v>
      </c>
      <c r="AD4177" s="4">
        <f>AC4177*(1-Z4177/100)</f>
        <v>1256.67378</v>
      </c>
      <c r="AE4177" s="2" t="s">
        <v>66</v>
      </c>
      <c r="AF4177" s="2" t="s">
        <v>67</v>
      </c>
      <c r="AG4177" s="2"/>
      <c r="AH4177" s="2" t="s">
        <v>69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4986</v>
      </c>
      <c r="B4178" s="2" t="s">
        <v>4982</v>
      </c>
      <c r="C4178" s="2" t="s">
        <v>47</v>
      </c>
      <c r="D4178" s="2" t="s">
        <v>4983</v>
      </c>
      <c r="E4178" s="2" t="s">
        <v>258</v>
      </c>
      <c r="F4178" s="2" t="s">
        <v>228</v>
      </c>
      <c r="G4178" s="2" t="s">
        <v>117</v>
      </c>
      <c r="H4178" s="2" t="s">
        <v>52</v>
      </c>
      <c r="I4178" s="2" t="s">
        <v>53</v>
      </c>
      <c r="J4178" s="2" t="s">
        <v>230</v>
      </c>
      <c r="K4178" s="2" t="s">
        <v>55</v>
      </c>
      <c r="L4178" s="2" t="s">
        <v>51</v>
      </c>
      <c r="M4178" s="2" t="s">
        <v>82</v>
      </c>
      <c r="N4178" s="3">
        <v>209445.63</v>
      </c>
      <c r="O4178" s="3" t="s">
        <v>57</v>
      </c>
      <c r="P4178" s="4">
        <f>IF(O4178="吨",N4178*1000,IF(O4178="万立方米",N4178*10000,""))</f>
        <v>209445630.0</v>
      </c>
      <c r="Q4178" s="2" t="s">
        <v>58</v>
      </c>
      <c r="R4178" s="2" t="s">
        <v>59</v>
      </c>
      <c r="S4178" s="2" t="s">
        <v>83</v>
      </c>
      <c r="T4178" s="2" t="s">
        <v>61</v>
      </c>
      <c r="U4178" s="4">
        <f>0.35</f>
        <v>0.35</v>
      </c>
      <c r="V4178" s="2" t="s">
        <v>62</v>
      </c>
      <c r="W4178" s="2" t="s">
        <v>84</v>
      </c>
      <c r="X4178" s="2" t="s">
        <v>64</v>
      </c>
      <c r="Y4178" s="2" t="s">
        <v>65</v>
      </c>
      <c r="Z4178" s="2">
        <v>0</v>
      </c>
      <c r="AA4178" s="2"/>
      <c r="AB4178" s="2"/>
      <c r="AC4178" s="4">
        <f>P4178*U4178/1000000</f>
        <v>73.3059705</v>
      </c>
      <c r="AD4178" s="4">
        <f>AC4178*(1-Z4178/100)</f>
        <v>73.3059705</v>
      </c>
      <c r="AE4178" s="2" t="s">
        <v>66</v>
      </c>
      <c r="AF4178" s="2" t="s">
        <v>67</v>
      </c>
      <c r="AG4178" s="2"/>
      <c r="AH4178" s="2" t="s">
        <v>69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4987</v>
      </c>
      <c r="B4179" s="2" t="s">
        <v>4982</v>
      </c>
      <c r="C4179" s="2" t="s">
        <v>47</v>
      </c>
      <c r="D4179" s="2" t="s">
        <v>4983</v>
      </c>
      <c r="E4179" s="2" t="s">
        <v>258</v>
      </c>
      <c r="F4179" s="2" t="s">
        <v>228</v>
      </c>
      <c r="G4179" s="2" t="s">
        <v>117</v>
      </c>
      <c r="H4179" s="2" t="s">
        <v>52</v>
      </c>
      <c r="I4179" s="2" t="s">
        <v>53</v>
      </c>
      <c r="J4179" s="2" t="s">
        <v>230</v>
      </c>
      <c r="K4179" s="2" t="s">
        <v>55</v>
      </c>
      <c r="L4179" s="2" t="s">
        <v>51</v>
      </c>
      <c r="M4179" s="2" t="s">
        <v>86</v>
      </c>
      <c r="N4179" s="3">
        <v>209445.63</v>
      </c>
      <c r="O4179" s="3" t="s">
        <v>57</v>
      </c>
      <c r="P4179" s="4">
        <f>IF(O4179="吨",N4179*1000,IF(O4179="万立方米",N4179*10000,""))</f>
        <v>209445630.0</v>
      </c>
      <c r="Q4179" s="2" t="s">
        <v>58</v>
      </c>
      <c r="R4179" s="2" t="s">
        <v>59</v>
      </c>
      <c r="S4179" s="2" t="s">
        <v>87</v>
      </c>
      <c r="T4179" s="2" t="s">
        <v>88</v>
      </c>
      <c r="U4179" s="4">
        <f>0.75</f>
        <v>0.75</v>
      </c>
      <c r="V4179" s="2" t="s">
        <v>62</v>
      </c>
      <c r="W4179" s="2" t="s">
        <v>89</v>
      </c>
      <c r="X4179" s="2" t="s">
        <v>64</v>
      </c>
      <c r="Y4179" s="2" t="s">
        <v>65</v>
      </c>
      <c r="Z4179" s="2">
        <v>0</v>
      </c>
      <c r="AA4179" s="2"/>
      <c r="AB4179" s="2"/>
      <c r="AC4179" s="4">
        <f>P4179*U4179/1000000</f>
        <v>157.0842225</v>
      </c>
      <c r="AD4179" s="4">
        <f>AC4180*(1-AA4179/100)+(AC4179-AC4180)*(1-AB4179/100)</f>
        <v>157.0842225</v>
      </c>
      <c r="AE4179" s="2" t="s">
        <v>66</v>
      </c>
      <c r="AF4179" s="2" t="s">
        <v>67</v>
      </c>
      <c r="AG4179" s="2"/>
      <c r="AH4179" s="2" t="s">
        <v>69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4988</v>
      </c>
      <c r="B4180" s="2" t="s">
        <v>4982</v>
      </c>
      <c r="C4180" s="2" t="s">
        <v>47</v>
      </c>
      <c r="D4180" s="2" t="s">
        <v>4983</v>
      </c>
      <c r="E4180" s="2" t="s">
        <v>258</v>
      </c>
      <c r="F4180" s="2" t="s">
        <v>228</v>
      </c>
      <c r="G4180" s="2" t="s">
        <v>117</v>
      </c>
      <c r="H4180" s="2" t="s">
        <v>52</v>
      </c>
      <c r="I4180" s="2" t="s">
        <v>53</v>
      </c>
      <c r="J4180" s="2" t="s">
        <v>230</v>
      </c>
      <c r="K4180" s="2" t="s">
        <v>55</v>
      </c>
      <c r="L4180" s="2" t="s">
        <v>51</v>
      </c>
      <c r="M4180" s="2" t="s">
        <v>91</v>
      </c>
      <c r="N4180" s="3">
        <v>209445.63</v>
      </c>
      <c r="O4180" s="3" t="s">
        <v>57</v>
      </c>
      <c r="P4180" s="4">
        <f>IF(O4180="吨",N4180*1000,IF(O4180="万立方米",N4180*10000,""))</f>
        <v>209445630.0</v>
      </c>
      <c r="Q4180" s="2" t="s">
        <v>58</v>
      </c>
      <c r="R4180" s="2" t="s">
        <v>59</v>
      </c>
      <c r="S4180" s="2" t="s">
        <v>92</v>
      </c>
      <c r="T4180" s="2" t="s">
        <v>88</v>
      </c>
      <c r="U4180" s="4">
        <f>0.75</f>
        <v>0.75</v>
      </c>
      <c r="V4180" s="2" t="s">
        <v>62</v>
      </c>
      <c r="W4180" s="2" t="s">
        <v>93</v>
      </c>
      <c r="X4180" s="2" t="s">
        <v>64</v>
      </c>
      <c r="Y4180" s="2" t="s">
        <v>65</v>
      </c>
      <c r="Z4180" s="2">
        <v>0</v>
      </c>
      <c r="AA4180" s="2"/>
      <c r="AB4180" s="2"/>
      <c r="AC4180" s="4">
        <f>P4180*U4180/1000000</f>
        <v>157.0842225</v>
      </c>
      <c r="AD4180" s="4">
        <f>AC4180*(1-Z4180/100)</f>
        <v>157.0842225</v>
      </c>
      <c r="AE4180" s="2" t="s">
        <v>66</v>
      </c>
      <c r="AF4180" s="2" t="s">
        <v>67</v>
      </c>
      <c r="AG4180" s="2"/>
      <c r="AH4180" s="2" t="s">
        <v>69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4989</v>
      </c>
      <c r="B4181" s="2" t="s">
        <v>4982</v>
      </c>
      <c r="C4181" s="2" t="s">
        <v>47</v>
      </c>
      <c r="D4181" s="2" t="s">
        <v>4983</v>
      </c>
      <c r="E4181" s="2" t="s">
        <v>258</v>
      </c>
      <c r="F4181" s="2" t="s">
        <v>228</v>
      </c>
      <c r="G4181" s="2" t="s">
        <v>117</v>
      </c>
      <c r="H4181" s="2" t="s">
        <v>52</v>
      </c>
      <c r="I4181" s="2" t="s">
        <v>53</v>
      </c>
      <c r="J4181" s="2" t="s">
        <v>230</v>
      </c>
      <c r="K4181" s="2" t="s">
        <v>55</v>
      </c>
      <c r="L4181" s="2" t="s">
        <v>51</v>
      </c>
      <c r="M4181" s="2" t="s">
        <v>95</v>
      </c>
      <c r="N4181" s="3">
        <v>209445.63</v>
      </c>
      <c r="O4181" s="3" t="s">
        <v>57</v>
      </c>
      <c r="P4181" s="4">
        <f>IF(O4181="吨",N4181*1000,IF(O4181="万立方米",N4181*10000,""))</f>
        <v>209445630.0</v>
      </c>
      <c r="Q4181" s="2" t="s">
        <v>58</v>
      </c>
      <c r="R4181" s="2" t="s">
        <v>59</v>
      </c>
      <c r="S4181" s="2" t="s">
        <v>96</v>
      </c>
      <c r="T4181" s="2" t="s">
        <v>97</v>
      </c>
      <c r="U4181" s="4">
        <f>1.7</f>
        <v>1.7</v>
      </c>
      <c r="V4181" s="2" t="s">
        <v>62</v>
      </c>
      <c r="W4181" s="2" t="s">
        <v>98</v>
      </c>
      <c r="X4181" s="2" t="s">
        <v>64</v>
      </c>
      <c r="Y4181" s="2" t="s">
        <v>65</v>
      </c>
      <c r="Z4181" s="2">
        <v>0</v>
      </c>
      <c r="AA4181" s="2"/>
      <c r="AB4181" s="2"/>
      <c r="AC4181" s="4">
        <f>P4181*U4181/1000000</f>
        <v>356.057571</v>
      </c>
      <c r="AD4181" s="4">
        <f>AC4181*(1-Z4181/100)</f>
        <v>356.057571</v>
      </c>
      <c r="AE4181" s="2" t="s">
        <v>66</v>
      </c>
      <c r="AF4181" s="2" t="s">
        <v>67</v>
      </c>
      <c r="AG4181" s="2"/>
      <c r="AH4181" s="2" t="s">
        <v>69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4990</v>
      </c>
      <c r="B4182" s="2" t="s">
        <v>4982</v>
      </c>
      <c r="C4182" s="2" t="s">
        <v>47</v>
      </c>
      <c r="D4182" s="2" t="s">
        <v>4983</v>
      </c>
      <c r="E4182" s="2" t="s">
        <v>258</v>
      </c>
      <c r="F4182" s="2" t="s">
        <v>228</v>
      </c>
      <c r="G4182" s="2" t="s">
        <v>117</v>
      </c>
      <c r="H4182" s="2" t="s">
        <v>52</v>
      </c>
      <c r="I4182" s="2" t="s">
        <v>53</v>
      </c>
      <c r="J4182" s="2" t="s">
        <v>230</v>
      </c>
      <c r="K4182" s="2" t="s">
        <v>55</v>
      </c>
      <c r="L4182" s="2" t="s">
        <v>51</v>
      </c>
      <c r="M4182" s="2" t="s">
        <v>100</v>
      </c>
      <c r="N4182" s="3">
        <v>209445.63</v>
      </c>
      <c r="O4182" s="3" t="s">
        <v>57</v>
      </c>
      <c r="P4182" s="4">
        <f>IF(O4182="吨",N4182*1000,IF(O4182="万立方米",N4182*10000,""))</f>
        <v>209445630.0</v>
      </c>
      <c r="Q4182" s="2" t="s">
        <v>58</v>
      </c>
      <c r="R4182" s="2" t="s">
        <v>59</v>
      </c>
      <c r="S4182" s="2" t="s">
        <v>101</v>
      </c>
      <c r="T4182" s="2" t="s">
        <v>75</v>
      </c>
      <c r="U4182" s="4">
        <f>0.12</f>
        <v>0.12</v>
      </c>
      <c r="V4182" s="2" t="s">
        <v>62</v>
      </c>
      <c r="W4182" s="2" t="s">
        <v>102</v>
      </c>
      <c r="X4182" s="2" t="s">
        <v>64</v>
      </c>
      <c r="Y4182" s="2" t="s">
        <v>65</v>
      </c>
      <c r="Z4182" s="2">
        <v>0</v>
      </c>
      <c r="AA4182" s="2"/>
      <c r="AB4182" s="2"/>
      <c r="AC4182" s="4">
        <f>P4182*U4182/1000000</f>
        <v>25.133475599999997</v>
      </c>
      <c r="AD4182" s="4">
        <f>AC4182*(1-Z4182/100)</f>
        <v>25.133475599999997</v>
      </c>
      <c r="AE4182" s="2" t="s">
        <v>66</v>
      </c>
      <c r="AF4182" s="2" t="s">
        <v>67</v>
      </c>
      <c r="AG4182" s="2"/>
      <c r="AH4182" s="2" t="s">
        <v>69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4991</v>
      </c>
      <c r="B4183" s="2" t="s">
        <v>4982</v>
      </c>
      <c r="C4183" s="2" t="s">
        <v>47</v>
      </c>
      <c r="D4183" s="2" t="s">
        <v>4983</v>
      </c>
      <c r="E4183" s="2" t="s">
        <v>258</v>
      </c>
      <c r="F4183" s="2" t="s">
        <v>228</v>
      </c>
      <c r="G4183" s="2" t="s">
        <v>117</v>
      </c>
      <c r="H4183" s="2" t="s">
        <v>52</v>
      </c>
      <c r="I4183" s="2"/>
      <c r="J4183" s="2"/>
      <c r="K4183" s="2"/>
      <c r="L4183" s="2"/>
      <c r="M4183" s="2" t="s">
        <v>104</v>
      </c>
      <c r="N4183" s="3"/>
      <c r="O4183" s="3"/>
      <c r="P4183" s="4">
        <v>0.0</v>
      </c>
      <c r="Q4183" s="2" t="s">
        <v>105</v>
      </c>
      <c r="R4183" s="2" t="s">
        <v>106</v>
      </c>
      <c r="S4183" s="2" t="s">
        <v>107</v>
      </c>
      <c r="T4183" s="2" t="s">
        <v>108</v>
      </c>
      <c r="U4183" s="4">
        <f>0.0</f>
        <v>0.0</v>
      </c>
      <c r="V4183" s="2" t="s">
        <v>109</v>
      </c>
      <c r="W4183" s="2" t="s">
        <v>110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134</v>
      </c>
      <c r="AH4183" s="2" t="s">
        <v>69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4992</v>
      </c>
      <c r="B4184" s="2" t="s">
        <v>4993</v>
      </c>
      <c r="C4184" s="2" t="s">
        <v>47</v>
      </c>
      <c r="D4184" s="2" t="s">
        <v>1082</v>
      </c>
      <c r="E4184" s="2" t="s">
        <v>744</v>
      </c>
      <c r="F4184" s="2" t="s">
        <v>228</v>
      </c>
      <c r="G4184" s="2" t="s">
        <v>117</v>
      </c>
      <c r="H4184" s="2" t="s">
        <v>52</v>
      </c>
      <c r="I4184" s="2" t="s">
        <v>53</v>
      </c>
      <c r="J4184" s="2" t="s">
        <v>180</v>
      </c>
      <c r="K4184" s="2" t="s">
        <v>180</v>
      </c>
      <c r="L4184" s="2" t="s">
        <v>181</v>
      </c>
      <c r="M4184" s="2" t="s">
        <v>56</v>
      </c>
      <c r="N4184" s="3">
        <v>15.915</v>
      </c>
      <c r="O4184" s="3" t="s">
        <v>182</v>
      </c>
      <c r="P4184" s="4">
        <f>IF(O4184="吨",N4184*1000,IF(O4184="万立方米",N4184*10000,""))</f>
        <v>159150.0</v>
      </c>
      <c r="Q4184" s="2" t="s">
        <v>183</v>
      </c>
      <c r="R4184" s="2" t="s">
        <v>184</v>
      </c>
      <c r="S4184" s="2" t="s">
        <v>185</v>
      </c>
      <c r="T4184" s="2" t="s">
        <v>75</v>
      </c>
      <c r="U4184" s="4">
        <f>0.001</f>
        <v>0.001</v>
      </c>
      <c r="V4184" s="2" t="s">
        <v>186</v>
      </c>
      <c r="W4184" s="2" t="s">
        <v>187</v>
      </c>
      <c r="X4184" s="2" t="s">
        <v>64</v>
      </c>
      <c r="Y4184" s="2" t="s">
        <v>65</v>
      </c>
      <c r="Z4184" s="2">
        <v>0</v>
      </c>
      <c r="AA4184" s="2"/>
      <c r="AB4184" s="2"/>
      <c r="AC4184" s="4">
        <f>P4184*U4184/1000000</f>
        <v>0.00015915</v>
      </c>
      <c r="AD4184" s="4">
        <f>AC4184*(1-Z4184/100)</f>
        <v>0.00015915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4994</v>
      </c>
      <c r="B4185" s="2" t="s">
        <v>4993</v>
      </c>
      <c r="C4185" s="2" t="s">
        <v>47</v>
      </c>
      <c r="D4185" s="2" t="s">
        <v>1082</v>
      </c>
      <c r="E4185" s="2" t="s">
        <v>744</v>
      </c>
      <c r="F4185" s="2" t="s">
        <v>228</v>
      </c>
      <c r="G4185" s="2" t="s">
        <v>117</v>
      </c>
      <c r="H4185" s="2" t="s">
        <v>52</v>
      </c>
      <c r="I4185" s="2" t="s">
        <v>53</v>
      </c>
      <c r="J4185" s="2" t="s">
        <v>180</v>
      </c>
      <c r="K4185" s="2" t="s">
        <v>180</v>
      </c>
      <c r="L4185" s="2" t="s">
        <v>181</v>
      </c>
      <c r="M4185" s="2" t="s">
        <v>73</v>
      </c>
      <c r="N4185" s="3">
        <v>15.915</v>
      </c>
      <c r="O4185" s="3" t="s">
        <v>182</v>
      </c>
      <c r="P4185" s="4">
        <f>IF(O4185="吨",N4185*1000,IF(O4185="万立方米",N4185*10000,""))</f>
        <v>159150.0</v>
      </c>
      <c r="Q4185" s="2" t="s">
        <v>183</v>
      </c>
      <c r="R4185" s="2" t="s">
        <v>184</v>
      </c>
      <c r="S4185" s="2" t="s">
        <v>189</v>
      </c>
      <c r="T4185" s="2" t="s">
        <v>75</v>
      </c>
      <c r="U4185" s="4">
        <f>0.35</f>
        <v>0.35</v>
      </c>
      <c r="V4185" s="2" t="s">
        <v>186</v>
      </c>
      <c r="W4185" s="2" t="s">
        <v>190</v>
      </c>
      <c r="X4185" s="2" t="s">
        <v>64</v>
      </c>
      <c r="Y4185" s="2" t="s">
        <v>65</v>
      </c>
      <c r="Z4185" s="2">
        <v>0</v>
      </c>
      <c r="AA4185" s="2"/>
      <c r="AB4185" s="2"/>
      <c r="AC4185" s="4">
        <f>P4185*U4185/1000000</f>
        <v>0.0557025</v>
      </c>
      <c r="AD4185" s="4">
        <f>AC4185*(1-Z4185/100)</f>
        <v>0.0557025</v>
      </c>
      <c r="AE4185" s="2" t="s">
        <v>66</v>
      </c>
      <c r="AF4185" s="2" t="s">
        <v>67</v>
      </c>
      <c r="AG4185" s="2" t="s">
        <v>68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4995</v>
      </c>
      <c r="B4186" s="2" t="s">
        <v>4993</v>
      </c>
      <c r="C4186" s="2" t="s">
        <v>47</v>
      </c>
      <c r="D4186" s="2" t="s">
        <v>1082</v>
      </c>
      <c r="E4186" s="2" t="s">
        <v>744</v>
      </c>
      <c r="F4186" s="2" t="s">
        <v>228</v>
      </c>
      <c r="G4186" s="2" t="s">
        <v>117</v>
      </c>
      <c r="H4186" s="2" t="s">
        <v>52</v>
      </c>
      <c r="I4186" s="2" t="s">
        <v>53</v>
      </c>
      <c r="J4186" s="2" t="s">
        <v>180</v>
      </c>
      <c r="K4186" s="2" t="s">
        <v>180</v>
      </c>
      <c r="L4186" s="2" t="s">
        <v>181</v>
      </c>
      <c r="M4186" s="2" t="s">
        <v>78</v>
      </c>
      <c r="N4186" s="3">
        <v>15.915</v>
      </c>
      <c r="O4186" s="3" t="s">
        <v>182</v>
      </c>
      <c r="P4186" s="4">
        <f>IF(O4186="吨",N4186*1000,IF(O4186="万立方米",N4186*10000,""))</f>
        <v>159150.0</v>
      </c>
      <c r="Q4186" s="2" t="s">
        <v>183</v>
      </c>
      <c r="R4186" s="2" t="s">
        <v>184</v>
      </c>
      <c r="S4186" s="2" t="s">
        <v>192</v>
      </c>
      <c r="T4186" s="2" t="s">
        <v>75</v>
      </c>
      <c r="U4186" s="4">
        <f>1.2</f>
        <v>1.2</v>
      </c>
      <c r="V4186" s="2" t="s">
        <v>186</v>
      </c>
      <c r="W4186" s="2" t="s">
        <v>193</v>
      </c>
      <c r="X4186" s="2" t="s">
        <v>64</v>
      </c>
      <c r="Y4186" s="2" t="s">
        <v>65</v>
      </c>
      <c r="Z4186" s="2">
        <v>0</v>
      </c>
      <c r="AA4186" s="2"/>
      <c r="AB4186" s="2"/>
      <c r="AC4186" s="4">
        <f>P4186*U4186/1000000</f>
        <v>0.19098</v>
      </c>
      <c r="AD4186" s="4">
        <f>AC4186*(1-Z4186/100)</f>
        <v>0.19098</v>
      </c>
      <c r="AE4186" s="2" t="s">
        <v>66</v>
      </c>
      <c r="AF4186" s="2" t="s">
        <v>67</v>
      </c>
      <c r="AG4186" s="2" t="s">
        <v>68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4996</v>
      </c>
      <c r="B4187" s="2" t="s">
        <v>4993</v>
      </c>
      <c r="C4187" s="2" t="s">
        <v>47</v>
      </c>
      <c r="D4187" s="2" t="s">
        <v>1082</v>
      </c>
      <c r="E4187" s="2" t="s">
        <v>744</v>
      </c>
      <c r="F4187" s="2" t="s">
        <v>228</v>
      </c>
      <c r="G4187" s="2" t="s">
        <v>117</v>
      </c>
      <c r="H4187" s="2" t="s">
        <v>52</v>
      </c>
      <c r="I4187" s="2" t="s">
        <v>53</v>
      </c>
      <c r="J4187" s="2" t="s">
        <v>180</v>
      </c>
      <c r="K4187" s="2" t="s">
        <v>180</v>
      </c>
      <c r="L4187" s="2" t="s">
        <v>181</v>
      </c>
      <c r="M4187" s="2" t="s">
        <v>82</v>
      </c>
      <c r="N4187" s="3">
        <v>15.915</v>
      </c>
      <c r="O4187" s="3" t="s">
        <v>182</v>
      </c>
      <c r="P4187" s="4">
        <f>IF(O4187="吨",N4187*1000,IF(O4187="万立方米",N4187*10000,""))</f>
        <v>159150.0</v>
      </c>
      <c r="Q4187" s="2" t="s">
        <v>183</v>
      </c>
      <c r="R4187" s="2" t="s">
        <v>184</v>
      </c>
      <c r="S4187" s="2" t="s">
        <v>195</v>
      </c>
      <c r="T4187" s="2" t="s">
        <v>75</v>
      </c>
      <c r="U4187" s="4">
        <f>0.002</f>
        <v>0.002</v>
      </c>
      <c r="V4187" s="2" t="s">
        <v>186</v>
      </c>
      <c r="W4187" s="2" t="s">
        <v>196</v>
      </c>
      <c r="X4187" s="2" t="s">
        <v>64</v>
      </c>
      <c r="Y4187" s="2" t="s">
        <v>65</v>
      </c>
      <c r="Z4187" s="2">
        <v>0</v>
      </c>
      <c r="AA4187" s="2"/>
      <c r="AB4187" s="2"/>
      <c r="AC4187" s="4">
        <f>P4187*U4187/1000000</f>
        <v>0.0003183</v>
      </c>
      <c r="AD4187" s="4">
        <f>AC4187*(1-Z4187/100)</f>
        <v>0.0003183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4997</v>
      </c>
      <c r="B4188" s="2" t="s">
        <v>4993</v>
      </c>
      <c r="C4188" s="2" t="s">
        <v>47</v>
      </c>
      <c r="D4188" s="2" t="s">
        <v>1082</v>
      </c>
      <c r="E4188" s="2" t="s">
        <v>744</v>
      </c>
      <c r="F4188" s="2" t="s">
        <v>228</v>
      </c>
      <c r="G4188" s="2" t="s">
        <v>117</v>
      </c>
      <c r="H4188" s="2" t="s">
        <v>52</v>
      </c>
      <c r="I4188" s="2" t="s">
        <v>53</v>
      </c>
      <c r="J4188" s="2" t="s">
        <v>180</v>
      </c>
      <c r="K4188" s="2" t="s">
        <v>180</v>
      </c>
      <c r="L4188" s="2" t="s">
        <v>181</v>
      </c>
      <c r="M4188" s="2" t="s">
        <v>86</v>
      </c>
      <c r="N4188" s="3">
        <v>15.915</v>
      </c>
      <c r="O4188" s="3" t="s">
        <v>182</v>
      </c>
      <c r="P4188" s="4">
        <f>IF(O4188="吨",N4188*1000,IF(O4188="万立方米",N4188*10000,""))</f>
        <v>159150.0</v>
      </c>
      <c r="Q4188" s="2" t="s">
        <v>183</v>
      </c>
      <c r="R4188" s="2" t="s">
        <v>184</v>
      </c>
      <c r="S4188" s="2" t="s">
        <v>198</v>
      </c>
      <c r="T4188" s="2" t="s">
        <v>75</v>
      </c>
      <c r="U4188" s="4">
        <f>0.01</f>
        <v>0.01</v>
      </c>
      <c r="V4188" s="2" t="s">
        <v>186</v>
      </c>
      <c r="W4188" s="2" t="s">
        <v>199</v>
      </c>
      <c r="X4188" s="2" t="s">
        <v>64</v>
      </c>
      <c r="Y4188" s="2" t="s">
        <v>65</v>
      </c>
      <c r="Z4188" s="2">
        <v>0</v>
      </c>
      <c r="AA4188" s="2"/>
      <c r="AB4188" s="2"/>
      <c r="AC4188" s="4">
        <f>P4188*U4188/1000000</f>
        <v>0.0015915</v>
      </c>
      <c r="AD4188" s="4">
        <f>AC4189*(1-AA4188/100)+(AC4188-AC4189)*(1-AB4188/100)</f>
        <v>0.0015915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4998</v>
      </c>
      <c r="B4189" s="2" t="s">
        <v>4993</v>
      </c>
      <c r="C4189" s="2" t="s">
        <v>47</v>
      </c>
      <c r="D4189" s="2" t="s">
        <v>1082</v>
      </c>
      <c r="E4189" s="2" t="s">
        <v>744</v>
      </c>
      <c r="F4189" s="2" t="s">
        <v>228</v>
      </c>
      <c r="G4189" s="2" t="s">
        <v>117</v>
      </c>
      <c r="H4189" s="2" t="s">
        <v>52</v>
      </c>
      <c r="I4189" s="2" t="s">
        <v>53</v>
      </c>
      <c r="J4189" s="2" t="s">
        <v>180</v>
      </c>
      <c r="K4189" s="2" t="s">
        <v>180</v>
      </c>
      <c r="L4189" s="2" t="s">
        <v>181</v>
      </c>
      <c r="M4189" s="2" t="s">
        <v>91</v>
      </c>
      <c r="N4189" s="3">
        <v>15.915</v>
      </c>
      <c r="O4189" s="3" t="s">
        <v>182</v>
      </c>
      <c r="P4189" s="4">
        <f>IF(O4189="吨",N4189*1000,IF(O4189="万立方米",N4189*10000,""))</f>
        <v>159150.0</v>
      </c>
      <c r="Q4189" s="2" t="s">
        <v>183</v>
      </c>
      <c r="R4189" s="2" t="s">
        <v>184</v>
      </c>
      <c r="S4189" s="2" t="s">
        <v>201</v>
      </c>
      <c r="T4189" s="2" t="s">
        <v>75</v>
      </c>
      <c r="U4189" s="4">
        <f>0.005</f>
        <v>0.005</v>
      </c>
      <c r="V4189" s="2" t="s">
        <v>186</v>
      </c>
      <c r="W4189" s="2" t="s">
        <v>202</v>
      </c>
      <c r="X4189" s="2" t="s">
        <v>64</v>
      </c>
      <c r="Y4189" s="2" t="s">
        <v>65</v>
      </c>
      <c r="Z4189" s="2">
        <v>0</v>
      </c>
      <c r="AA4189" s="2"/>
      <c r="AB4189" s="2"/>
      <c r="AC4189" s="4">
        <f>P4189*U4189/1000000</f>
        <v>0.00079575</v>
      </c>
      <c r="AD4189" s="4">
        <f>AC4189*(1-Z4189/100)</f>
        <v>0.00079575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4999</v>
      </c>
      <c r="B4190" s="2" t="s">
        <v>4993</v>
      </c>
      <c r="C4190" s="2" t="s">
        <v>47</v>
      </c>
      <c r="D4190" s="2" t="s">
        <v>1082</v>
      </c>
      <c r="E4190" s="2" t="s">
        <v>744</v>
      </c>
      <c r="F4190" s="2" t="s">
        <v>228</v>
      </c>
      <c r="G4190" s="2" t="s">
        <v>117</v>
      </c>
      <c r="H4190" s="2" t="s">
        <v>52</v>
      </c>
      <c r="I4190" s="2" t="s">
        <v>53</v>
      </c>
      <c r="J4190" s="2" t="s">
        <v>180</v>
      </c>
      <c r="K4190" s="2" t="s">
        <v>180</v>
      </c>
      <c r="L4190" s="2" t="s">
        <v>181</v>
      </c>
      <c r="M4190" s="2" t="s">
        <v>95</v>
      </c>
      <c r="N4190" s="3">
        <v>15.915</v>
      </c>
      <c r="O4190" s="3" t="s">
        <v>182</v>
      </c>
      <c r="P4190" s="4">
        <f>IF(O4190="吨",N4190*1000,IF(O4190="万立方米",N4190*10000,""))</f>
        <v>159150.0</v>
      </c>
      <c r="Q4190" s="2" t="s">
        <v>183</v>
      </c>
      <c r="R4190" s="2" t="s">
        <v>184</v>
      </c>
      <c r="S4190" s="2" t="s">
        <v>204</v>
      </c>
      <c r="T4190" s="2" t="s">
        <v>75</v>
      </c>
      <c r="U4190" s="4">
        <f>0.005</f>
        <v>0.005</v>
      </c>
      <c r="V4190" s="2" t="s">
        <v>186</v>
      </c>
      <c r="W4190" s="2" t="s">
        <v>205</v>
      </c>
      <c r="X4190" s="2" t="s">
        <v>64</v>
      </c>
      <c r="Y4190" s="2" t="s">
        <v>65</v>
      </c>
      <c r="Z4190" s="2">
        <v>0</v>
      </c>
      <c r="AA4190" s="2"/>
      <c r="AB4190" s="2"/>
      <c r="AC4190" s="4">
        <f>P4190*U4190/1000000</f>
        <v>0.00079575</v>
      </c>
      <c r="AD4190" s="4">
        <f>AC4190*(1-Z4190/100)</f>
        <v>0.00079575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5000</v>
      </c>
      <c r="B4191" s="2" t="s">
        <v>4993</v>
      </c>
      <c r="C4191" s="2" t="s">
        <v>47</v>
      </c>
      <c r="D4191" s="2" t="s">
        <v>1082</v>
      </c>
      <c r="E4191" s="2" t="s">
        <v>744</v>
      </c>
      <c r="F4191" s="2" t="s">
        <v>228</v>
      </c>
      <c r="G4191" s="2" t="s">
        <v>117</v>
      </c>
      <c r="H4191" s="2" t="s">
        <v>52</v>
      </c>
      <c r="I4191" s="2" t="s">
        <v>53</v>
      </c>
      <c r="J4191" s="2" t="s">
        <v>180</v>
      </c>
      <c r="K4191" s="2" t="s">
        <v>180</v>
      </c>
      <c r="L4191" s="2" t="s">
        <v>181</v>
      </c>
      <c r="M4191" s="2" t="s">
        <v>100</v>
      </c>
      <c r="N4191" s="3">
        <v>15.915</v>
      </c>
      <c r="O4191" s="3" t="s">
        <v>182</v>
      </c>
      <c r="P4191" s="4">
        <f>IF(O4191="吨",N4191*1000,IF(O4191="万立方米",N4191*10000,""))</f>
        <v>159150.0</v>
      </c>
      <c r="Q4191" s="2" t="s">
        <v>183</v>
      </c>
      <c r="R4191" s="2" t="s">
        <v>184</v>
      </c>
      <c r="S4191" s="2" t="s">
        <v>207</v>
      </c>
      <c r="T4191" s="2" t="s">
        <v>75</v>
      </c>
      <c r="U4191" s="4">
        <f>0.02</f>
        <v>0.02</v>
      </c>
      <c r="V4191" s="2" t="s">
        <v>186</v>
      </c>
      <c r="W4191" s="2" t="s">
        <v>208</v>
      </c>
      <c r="X4191" s="2" t="s">
        <v>64</v>
      </c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68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5001</v>
      </c>
      <c r="B4192" s="2" t="s">
        <v>4993</v>
      </c>
      <c r="C4192" s="2" t="s">
        <v>47</v>
      </c>
      <c r="D4192" s="2" t="s">
        <v>1082</v>
      </c>
      <c r="E4192" s="2" t="s">
        <v>744</v>
      </c>
      <c r="F4192" s="2" t="s">
        <v>228</v>
      </c>
      <c r="G4192" s="2" t="s">
        <v>117</v>
      </c>
      <c r="H4192" s="2" t="s">
        <v>52</v>
      </c>
      <c r="I4192" s="2" t="s">
        <v>161</v>
      </c>
      <c r="J4192" s="2" t="s">
        <v>230</v>
      </c>
      <c r="K4192" s="2" t="s">
        <v>55</v>
      </c>
      <c r="L4192" s="2" t="s">
        <v>51</v>
      </c>
      <c r="M4192" s="2" t="s">
        <v>56</v>
      </c>
      <c r="N4192" s="3">
        <v>99494.03</v>
      </c>
      <c r="O4192" s="3" t="s">
        <v>57</v>
      </c>
      <c r="P4192" s="4">
        <f>IF(O4192="吨",N4192*1000,IF(O4192="万立方米",N4192*10000,""))</f>
        <v>99494030.0</v>
      </c>
      <c r="Q4192" s="2" t="s">
        <v>58</v>
      </c>
      <c r="R4192" s="2" t="s">
        <v>59</v>
      </c>
      <c r="S4192" s="2" t="s">
        <v>60</v>
      </c>
      <c r="T4192" s="2" t="s">
        <v>61</v>
      </c>
      <c r="U4192" s="4">
        <f>0.06</f>
        <v>0.06</v>
      </c>
      <c r="V4192" s="2" t="s">
        <v>62</v>
      </c>
      <c r="W4192" s="2" t="s">
        <v>63</v>
      </c>
      <c r="X4192" s="2" t="s">
        <v>64</v>
      </c>
      <c r="Y4192" s="2" t="s">
        <v>65</v>
      </c>
      <c r="Z4192" s="2">
        <v>0</v>
      </c>
      <c r="AA4192" s="2"/>
      <c r="AB4192" s="2"/>
      <c r="AC4192" s="4">
        <f>P4192*U4192/1000000</f>
        <v>5.9696418</v>
      </c>
      <c r="AD4192" s="4">
        <f>AC4192*(1-Z4192/100)</f>
        <v>5.9696418</v>
      </c>
      <c r="AE4192" s="2" t="s">
        <v>66</v>
      </c>
      <c r="AF4192" s="2" t="s">
        <v>67</v>
      </c>
      <c r="AG4192" s="2" t="s">
        <v>68</v>
      </c>
      <c r="AH4192" s="2" t="s">
        <v>69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5002</v>
      </c>
      <c r="B4193" s="2" t="s">
        <v>4993</v>
      </c>
      <c r="C4193" s="2" t="s">
        <v>47</v>
      </c>
      <c r="D4193" s="2" t="s">
        <v>1082</v>
      </c>
      <c r="E4193" s="2" t="s">
        <v>744</v>
      </c>
      <c r="F4193" s="2" t="s">
        <v>228</v>
      </c>
      <c r="G4193" s="2" t="s">
        <v>117</v>
      </c>
      <c r="H4193" s="2" t="s">
        <v>52</v>
      </c>
      <c r="I4193" s="2" t="s">
        <v>161</v>
      </c>
      <c r="J4193" s="2" t="s">
        <v>230</v>
      </c>
      <c r="K4193" s="2" t="s">
        <v>55</v>
      </c>
      <c r="L4193" s="2" t="s">
        <v>51</v>
      </c>
      <c r="M4193" s="2" t="s">
        <v>73</v>
      </c>
      <c r="N4193" s="3">
        <v>99494.03</v>
      </c>
      <c r="O4193" s="3" t="s">
        <v>57</v>
      </c>
      <c r="P4193" s="4">
        <f>IF(O4193="吨",N4193*1000,IF(O4193="万立方米",N4193*10000,""))</f>
        <v>99494030.0</v>
      </c>
      <c r="Q4193" s="2" t="s">
        <v>58</v>
      </c>
      <c r="R4193" s="2" t="s">
        <v>59</v>
      </c>
      <c r="S4193" s="2" t="s">
        <v>74</v>
      </c>
      <c r="T4193" s="2" t="s">
        <v>75</v>
      </c>
      <c r="U4193" s="4">
        <f>1.5</f>
        <v>1.5</v>
      </c>
      <c r="V4193" s="2" t="s">
        <v>62</v>
      </c>
      <c r="W4193" s="2" t="s">
        <v>76</v>
      </c>
      <c r="X4193" s="2" t="s">
        <v>64</v>
      </c>
      <c r="Y4193" s="2" t="s">
        <v>65</v>
      </c>
      <c r="Z4193" s="2">
        <v>0</v>
      </c>
      <c r="AA4193" s="2"/>
      <c r="AB4193" s="2"/>
      <c r="AC4193" s="4">
        <f>P4193*U4193/1000000</f>
        <v>149.241045</v>
      </c>
      <c r="AD4193" s="4">
        <f>AC4193*(1-Z4193/100)</f>
        <v>149.241045</v>
      </c>
      <c r="AE4193" s="2" t="s">
        <v>66</v>
      </c>
      <c r="AF4193" s="2" t="s">
        <v>67</v>
      </c>
      <c r="AG4193" s="2" t="s">
        <v>68</v>
      </c>
      <c r="AH4193" s="2" t="s">
        <v>69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5003</v>
      </c>
      <c r="B4194" s="2" t="s">
        <v>4993</v>
      </c>
      <c r="C4194" s="2" t="s">
        <v>47</v>
      </c>
      <c r="D4194" s="2" t="s">
        <v>1082</v>
      </c>
      <c r="E4194" s="2" t="s">
        <v>744</v>
      </c>
      <c r="F4194" s="2" t="s">
        <v>228</v>
      </c>
      <c r="G4194" s="2" t="s">
        <v>117</v>
      </c>
      <c r="H4194" s="2" t="s">
        <v>52</v>
      </c>
      <c r="I4194" s="2" t="s">
        <v>161</v>
      </c>
      <c r="J4194" s="2" t="s">
        <v>230</v>
      </c>
      <c r="K4194" s="2" t="s">
        <v>55</v>
      </c>
      <c r="L4194" s="2" t="s">
        <v>51</v>
      </c>
      <c r="M4194" s="2" t="s">
        <v>78</v>
      </c>
      <c r="N4194" s="3">
        <v>99494.03</v>
      </c>
      <c r="O4194" s="3" t="s">
        <v>57</v>
      </c>
      <c r="P4194" s="4">
        <f>IF(O4194="吨",N4194*1000,IF(O4194="万立方米",N4194*10000,""))</f>
        <v>99494030.0</v>
      </c>
      <c r="Q4194" s="2" t="s">
        <v>58</v>
      </c>
      <c r="R4194" s="2" t="s">
        <v>59</v>
      </c>
      <c r="S4194" s="2" t="s">
        <v>79</v>
      </c>
      <c r="T4194" s="2" t="s">
        <v>75</v>
      </c>
      <c r="U4194" s="4">
        <f>6.0</f>
        <v>6.0</v>
      </c>
      <c r="V4194" s="2" t="s">
        <v>62</v>
      </c>
      <c r="W4194" s="2" t="s">
        <v>80</v>
      </c>
      <c r="X4194" s="2" t="s">
        <v>64</v>
      </c>
      <c r="Y4194" s="2" t="s">
        <v>65</v>
      </c>
      <c r="Z4194" s="2">
        <v>0</v>
      </c>
      <c r="AA4194" s="2"/>
      <c r="AB4194" s="2"/>
      <c r="AC4194" s="4">
        <f>P4194*U4194/1000000</f>
        <v>596.96418</v>
      </c>
      <c r="AD4194" s="4">
        <f>AC4194*(1-Z4194/100)</f>
        <v>596.96418</v>
      </c>
      <c r="AE4194" s="2" t="s">
        <v>66</v>
      </c>
      <c r="AF4194" s="2" t="s">
        <v>67</v>
      </c>
      <c r="AG4194" s="2" t="s">
        <v>68</v>
      </c>
      <c r="AH4194" s="2" t="s">
        <v>69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5004</v>
      </c>
      <c r="B4195" s="2" t="s">
        <v>4993</v>
      </c>
      <c r="C4195" s="2" t="s">
        <v>47</v>
      </c>
      <c r="D4195" s="2" t="s">
        <v>1082</v>
      </c>
      <c r="E4195" s="2" t="s">
        <v>744</v>
      </c>
      <c r="F4195" s="2" t="s">
        <v>228</v>
      </c>
      <c r="G4195" s="2" t="s">
        <v>117</v>
      </c>
      <c r="H4195" s="2" t="s">
        <v>52</v>
      </c>
      <c r="I4195" s="2" t="s">
        <v>161</v>
      </c>
      <c r="J4195" s="2" t="s">
        <v>230</v>
      </c>
      <c r="K4195" s="2" t="s">
        <v>55</v>
      </c>
      <c r="L4195" s="2" t="s">
        <v>51</v>
      </c>
      <c r="M4195" s="2" t="s">
        <v>82</v>
      </c>
      <c r="N4195" s="3">
        <v>99494.03</v>
      </c>
      <c r="O4195" s="3" t="s">
        <v>57</v>
      </c>
      <c r="P4195" s="4">
        <f>IF(O4195="吨",N4195*1000,IF(O4195="万立方米",N4195*10000,""))</f>
        <v>99494030.0</v>
      </c>
      <c r="Q4195" s="2" t="s">
        <v>58</v>
      </c>
      <c r="R4195" s="2" t="s">
        <v>59</v>
      </c>
      <c r="S4195" s="2" t="s">
        <v>83</v>
      </c>
      <c r="T4195" s="2" t="s">
        <v>61</v>
      </c>
      <c r="U4195" s="4">
        <f>0.35</f>
        <v>0.35</v>
      </c>
      <c r="V4195" s="2" t="s">
        <v>62</v>
      </c>
      <c r="W4195" s="2" t="s">
        <v>84</v>
      </c>
      <c r="X4195" s="2" t="s">
        <v>64</v>
      </c>
      <c r="Y4195" s="2" t="s">
        <v>65</v>
      </c>
      <c r="Z4195" s="2">
        <v>0</v>
      </c>
      <c r="AA4195" s="2"/>
      <c r="AB4195" s="2"/>
      <c r="AC4195" s="4">
        <f>P4195*U4195/1000000</f>
        <v>34.8229105</v>
      </c>
      <c r="AD4195" s="4">
        <f>AC4195*(1-Z4195/100)</f>
        <v>34.8229105</v>
      </c>
      <c r="AE4195" s="2" t="s">
        <v>66</v>
      </c>
      <c r="AF4195" s="2" t="s">
        <v>67</v>
      </c>
      <c r="AG4195" s="2" t="s">
        <v>68</v>
      </c>
      <c r="AH4195" s="2" t="s">
        <v>69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5005</v>
      </c>
      <c r="B4196" s="2" t="s">
        <v>4993</v>
      </c>
      <c r="C4196" s="2" t="s">
        <v>47</v>
      </c>
      <c r="D4196" s="2" t="s">
        <v>1082</v>
      </c>
      <c r="E4196" s="2" t="s">
        <v>744</v>
      </c>
      <c r="F4196" s="2" t="s">
        <v>228</v>
      </c>
      <c r="G4196" s="2" t="s">
        <v>117</v>
      </c>
      <c r="H4196" s="2" t="s">
        <v>52</v>
      </c>
      <c r="I4196" s="2" t="s">
        <v>161</v>
      </c>
      <c r="J4196" s="2" t="s">
        <v>230</v>
      </c>
      <c r="K4196" s="2" t="s">
        <v>55</v>
      </c>
      <c r="L4196" s="2" t="s">
        <v>51</v>
      </c>
      <c r="M4196" s="2" t="s">
        <v>86</v>
      </c>
      <c r="N4196" s="3">
        <v>99494.03</v>
      </c>
      <c r="O4196" s="3" t="s">
        <v>57</v>
      </c>
      <c r="P4196" s="4">
        <f>IF(O4196="吨",N4196*1000,IF(O4196="万立方米",N4196*10000,""))</f>
        <v>99494030.0</v>
      </c>
      <c r="Q4196" s="2" t="s">
        <v>58</v>
      </c>
      <c r="R4196" s="2" t="s">
        <v>59</v>
      </c>
      <c r="S4196" s="2" t="s">
        <v>87</v>
      </c>
      <c r="T4196" s="2" t="s">
        <v>88</v>
      </c>
      <c r="U4196" s="4">
        <f>0.75</f>
        <v>0.75</v>
      </c>
      <c r="V4196" s="2" t="s">
        <v>62</v>
      </c>
      <c r="W4196" s="2" t="s">
        <v>89</v>
      </c>
      <c r="X4196" s="2" t="s">
        <v>64</v>
      </c>
      <c r="Y4196" s="2" t="s">
        <v>65</v>
      </c>
      <c r="Z4196" s="2">
        <v>0</v>
      </c>
      <c r="AA4196" s="2"/>
      <c r="AB4196" s="2"/>
      <c r="AC4196" s="4">
        <f>P4196*U4196/1000000</f>
        <v>74.6205225</v>
      </c>
      <c r="AD4196" s="4">
        <f>AC4197*(1-AA4196/100)+(AC4196-AC4197)*(1-AB4196/100)</f>
        <v>74.6205225</v>
      </c>
      <c r="AE4196" s="2" t="s">
        <v>66</v>
      </c>
      <c r="AF4196" s="2" t="s">
        <v>67</v>
      </c>
      <c r="AG4196" s="2" t="s">
        <v>68</v>
      </c>
      <c r="AH4196" s="2" t="s">
        <v>69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5006</v>
      </c>
      <c r="B4197" s="2" t="s">
        <v>4993</v>
      </c>
      <c r="C4197" s="2" t="s">
        <v>47</v>
      </c>
      <c r="D4197" s="2" t="s">
        <v>1082</v>
      </c>
      <c r="E4197" s="2" t="s">
        <v>744</v>
      </c>
      <c r="F4197" s="2" t="s">
        <v>228</v>
      </c>
      <c r="G4197" s="2" t="s">
        <v>117</v>
      </c>
      <c r="H4197" s="2" t="s">
        <v>52</v>
      </c>
      <c r="I4197" s="2" t="s">
        <v>161</v>
      </c>
      <c r="J4197" s="2" t="s">
        <v>230</v>
      </c>
      <c r="K4197" s="2" t="s">
        <v>55</v>
      </c>
      <c r="L4197" s="2" t="s">
        <v>51</v>
      </c>
      <c r="M4197" s="2" t="s">
        <v>91</v>
      </c>
      <c r="N4197" s="3">
        <v>99494.03</v>
      </c>
      <c r="O4197" s="3" t="s">
        <v>57</v>
      </c>
      <c r="P4197" s="4">
        <f>IF(O4197="吨",N4197*1000,IF(O4197="万立方米",N4197*10000,""))</f>
        <v>99494030.0</v>
      </c>
      <c r="Q4197" s="2" t="s">
        <v>58</v>
      </c>
      <c r="R4197" s="2" t="s">
        <v>59</v>
      </c>
      <c r="S4197" s="2" t="s">
        <v>92</v>
      </c>
      <c r="T4197" s="2" t="s">
        <v>88</v>
      </c>
      <c r="U4197" s="4">
        <f>0.75</f>
        <v>0.75</v>
      </c>
      <c r="V4197" s="2" t="s">
        <v>62</v>
      </c>
      <c r="W4197" s="2" t="s">
        <v>93</v>
      </c>
      <c r="X4197" s="2" t="s">
        <v>64</v>
      </c>
      <c r="Y4197" s="2" t="s">
        <v>65</v>
      </c>
      <c r="Z4197" s="2">
        <v>0</v>
      </c>
      <c r="AA4197" s="2"/>
      <c r="AB4197" s="2"/>
      <c r="AC4197" s="4">
        <f>P4197*U4197/1000000</f>
        <v>74.6205225</v>
      </c>
      <c r="AD4197" s="4">
        <f>AC4197*(1-Z4197/100)</f>
        <v>74.6205225</v>
      </c>
      <c r="AE4197" s="2" t="s">
        <v>66</v>
      </c>
      <c r="AF4197" s="2" t="s">
        <v>67</v>
      </c>
      <c r="AG4197" s="2" t="s">
        <v>68</v>
      </c>
      <c r="AH4197" s="2" t="s">
        <v>69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5007</v>
      </c>
      <c r="B4198" s="2" t="s">
        <v>4993</v>
      </c>
      <c r="C4198" s="2" t="s">
        <v>47</v>
      </c>
      <c r="D4198" s="2" t="s">
        <v>1082</v>
      </c>
      <c r="E4198" s="2" t="s">
        <v>744</v>
      </c>
      <c r="F4198" s="2" t="s">
        <v>228</v>
      </c>
      <c r="G4198" s="2" t="s">
        <v>117</v>
      </c>
      <c r="H4198" s="2" t="s">
        <v>52</v>
      </c>
      <c r="I4198" s="2" t="s">
        <v>161</v>
      </c>
      <c r="J4198" s="2" t="s">
        <v>230</v>
      </c>
      <c r="K4198" s="2" t="s">
        <v>55</v>
      </c>
      <c r="L4198" s="2" t="s">
        <v>51</v>
      </c>
      <c r="M4198" s="2" t="s">
        <v>95</v>
      </c>
      <c r="N4198" s="3">
        <v>99494.03</v>
      </c>
      <c r="O4198" s="3" t="s">
        <v>57</v>
      </c>
      <c r="P4198" s="4">
        <f>IF(O4198="吨",N4198*1000,IF(O4198="万立方米",N4198*10000,""))</f>
        <v>99494030.0</v>
      </c>
      <c r="Q4198" s="2" t="s">
        <v>58</v>
      </c>
      <c r="R4198" s="2" t="s">
        <v>59</v>
      </c>
      <c r="S4198" s="2" t="s">
        <v>96</v>
      </c>
      <c r="T4198" s="2" t="s">
        <v>97</v>
      </c>
      <c r="U4198" s="4">
        <f>1.7</f>
        <v>1.7</v>
      </c>
      <c r="V4198" s="2" t="s">
        <v>62</v>
      </c>
      <c r="W4198" s="2" t="s">
        <v>98</v>
      </c>
      <c r="X4198" s="2" t="s">
        <v>64</v>
      </c>
      <c r="Y4198" s="2" t="s">
        <v>65</v>
      </c>
      <c r="Z4198" s="2">
        <v>0</v>
      </c>
      <c r="AA4198" s="2"/>
      <c r="AB4198" s="2"/>
      <c r="AC4198" s="4">
        <f>P4198*U4198/1000000</f>
        <v>169.139851</v>
      </c>
      <c r="AD4198" s="4">
        <f>AC4198*(1-Z4198/100)</f>
        <v>169.139851</v>
      </c>
      <c r="AE4198" s="2" t="s">
        <v>66</v>
      </c>
      <c r="AF4198" s="2" t="s">
        <v>67</v>
      </c>
      <c r="AG4198" s="2" t="s">
        <v>68</v>
      </c>
      <c r="AH4198" s="2" t="s">
        <v>69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5008</v>
      </c>
      <c r="B4199" s="2" t="s">
        <v>4993</v>
      </c>
      <c r="C4199" s="2" t="s">
        <v>47</v>
      </c>
      <c r="D4199" s="2" t="s">
        <v>1082</v>
      </c>
      <c r="E4199" s="2" t="s">
        <v>744</v>
      </c>
      <c r="F4199" s="2" t="s">
        <v>228</v>
      </c>
      <c r="G4199" s="2" t="s">
        <v>117</v>
      </c>
      <c r="H4199" s="2" t="s">
        <v>52</v>
      </c>
      <c r="I4199" s="2" t="s">
        <v>161</v>
      </c>
      <c r="J4199" s="2" t="s">
        <v>230</v>
      </c>
      <c r="K4199" s="2" t="s">
        <v>55</v>
      </c>
      <c r="L4199" s="2" t="s">
        <v>51</v>
      </c>
      <c r="M4199" s="2" t="s">
        <v>100</v>
      </c>
      <c r="N4199" s="3">
        <v>99494.03</v>
      </c>
      <c r="O4199" s="3" t="s">
        <v>57</v>
      </c>
      <c r="P4199" s="4">
        <f>IF(O4199="吨",N4199*1000,IF(O4199="万立方米",N4199*10000,""))</f>
        <v>99494030.0</v>
      </c>
      <c r="Q4199" s="2" t="s">
        <v>58</v>
      </c>
      <c r="R4199" s="2" t="s">
        <v>59</v>
      </c>
      <c r="S4199" s="2" t="s">
        <v>101</v>
      </c>
      <c r="T4199" s="2" t="s">
        <v>75</v>
      </c>
      <c r="U4199" s="4">
        <f>0.12</f>
        <v>0.12</v>
      </c>
      <c r="V4199" s="2" t="s">
        <v>62</v>
      </c>
      <c r="W4199" s="2" t="s">
        <v>102</v>
      </c>
      <c r="X4199" s="2" t="s">
        <v>64</v>
      </c>
      <c r="Y4199" s="2" t="s">
        <v>65</v>
      </c>
      <c r="Z4199" s="2">
        <v>0</v>
      </c>
      <c r="AA4199" s="2"/>
      <c r="AB4199" s="2"/>
      <c r="AC4199" s="4">
        <f>P4199*U4199/1000000</f>
        <v>11.9392836</v>
      </c>
      <c r="AD4199" s="4">
        <f>AC4199*(1-Z4199/100)</f>
        <v>11.9392836</v>
      </c>
      <c r="AE4199" s="2" t="s">
        <v>66</v>
      </c>
      <c r="AF4199" s="2" t="s">
        <v>67</v>
      </c>
      <c r="AG4199" s="2" t="s">
        <v>68</v>
      </c>
      <c r="AH4199" s="2" t="s">
        <v>69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5009</v>
      </c>
      <c r="B4200" s="2" t="s">
        <v>4993</v>
      </c>
      <c r="C4200" s="2" t="s">
        <v>47</v>
      </c>
      <c r="D4200" s="2" t="s">
        <v>1082</v>
      </c>
      <c r="E4200" s="2" t="s">
        <v>744</v>
      </c>
      <c r="F4200" s="2" t="s">
        <v>228</v>
      </c>
      <c r="G4200" s="2" t="s">
        <v>117</v>
      </c>
      <c r="H4200" s="2" t="s">
        <v>52</v>
      </c>
      <c r="I4200" s="2"/>
      <c r="J4200" s="2"/>
      <c r="K4200" s="2"/>
      <c r="L4200" s="2"/>
      <c r="M4200" s="2" t="s">
        <v>104</v>
      </c>
      <c r="N4200" s="3"/>
      <c r="O4200" s="3"/>
      <c r="P4200" s="4">
        <v>0.0</v>
      </c>
      <c r="Q4200" s="2" t="s">
        <v>105</v>
      </c>
      <c r="R4200" s="2" t="s">
        <v>106</v>
      </c>
      <c r="S4200" s="2" t="s">
        <v>107</v>
      </c>
      <c r="T4200" s="2" t="s">
        <v>108</v>
      </c>
      <c r="U4200" s="4">
        <f>0.0</f>
        <v>0.0</v>
      </c>
      <c r="V4200" s="2" t="s">
        <v>109</v>
      </c>
      <c r="W4200" s="2" t="s">
        <v>110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111</v>
      </c>
      <c r="AH4200" s="2" t="s">
        <v>69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5010</v>
      </c>
      <c r="B4201" s="2" t="s">
        <v>5011</v>
      </c>
      <c r="C4201" s="2" t="s">
        <v>47</v>
      </c>
      <c r="D4201" s="2" t="s">
        <v>3903</v>
      </c>
      <c r="E4201" s="2" t="s">
        <v>400</v>
      </c>
      <c r="F4201" s="2" t="s">
        <v>116</v>
      </c>
      <c r="G4201" s="2" t="s">
        <v>181</v>
      </c>
      <c r="H4201" s="2" t="s">
        <v>433</v>
      </c>
      <c r="I4201" s="2" t="s">
        <v>53</v>
      </c>
      <c r="J4201" s="2" t="s">
        <v>1418</v>
      </c>
      <c r="K4201" s="2" t="s">
        <v>55</v>
      </c>
      <c r="L4201" s="2" t="s">
        <v>51</v>
      </c>
      <c r="M4201" s="2" t="s">
        <v>56</v>
      </c>
      <c r="N4201" s="3">
        <v>5589.86</v>
      </c>
      <c r="O4201" s="3" t="s">
        <v>57</v>
      </c>
      <c r="P4201" s="4">
        <f>IF(O4201="吨",N4201*1000,IF(O4201="万立方米",N4201*10000,""))</f>
        <v>5589860.0</v>
      </c>
      <c r="Q4201" s="2" t="s">
        <v>58</v>
      </c>
      <c r="R4201" s="2" t="s">
        <v>59</v>
      </c>
      <c r="S4201" s="2" t="s">
        <v>60</v>
      </c>
      <c r="T4201" s="2" t="s">
        <v>61</v>
      </c>
      <c r="U4201" s="4">
        <f>0.06</f>
        <v>0.06</v>
      </c>
      <c r="V4201" s="2" t="s">
        <v>62</v>
      </c>
      <c r="W4201" s="2" t="s">
        <v>63</v>
      </c>
      <c r="X4201" s="2" t="s">
        <v>64</v>
      </c>
      <c r="Y4201" s="2" t="s">
        <v>65</v>
      </c>
      <c r="Z4201" s="2">
        <v>0</v>
      </c>
      <c r="AA4201" s="2"/>
      <c r="AB4201" s="2"/>
      <c r="AC4201" s="4">
        <f>P4201*U4201/1000000</f>
        <v>0.33539159999999996</v>
      </c>
      <c r="AD4201" s="4">
        <f>AC4201*(1-Z4201/100)</f>
        <v>0.33539159999999996</v>
      </c>
      <c r="AE4201" s="2" t="s">
        <v>66</v>
      </c>
      <c r="AF4201" s="2" t="s">
        <v>67</v>
      </c>
      <c r="AG4201" s="2"/>
      <c r="AH4201" s="2" t="s">
        <v>69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5012</v>
      </c>
      <c r="B4202" s="2" t="s">
        <v>5011</v>
      </c>
      <c r="C4202" s="2" t="s">
        <v>47</v>
      </c>
      <c r="D4202" s="2" t="s">
        <v>3903</v>
      </c>
      <c r="E4202" s="2" t="s">
        <v>400</v>
      </c>
      <c r="F4202" s="2" t="s">
        <v>116</v>
      </c>
      <c r="G4202" s="2" t="s">
        <v>181</v>
      </c>
      <c r="H4202" s="2" t="s">
        <v>433</v>
      </c>
      <c r="I4202" s="2" t="s">
        <v>53</v>
      </c>
      <c r="J4202" s="2" t="s">
        <v>1418</v>
      </c>
      <c r="K4202" s="2" t="s">
        <v>55</v>
      </c>
      <c r="L4202" s="2" t="s">
        <v>51</v>
      </c>
      <c r="M4202" s="2" t="s">
        <v>73</v>
      </c>
      <c r="N4202" s="3">
        <v>5589.86</v>
      </c>
      <c r="O4202" s="3" t="s">
        <v>57</v>
      </c>
      <c r="P4202" s="4">
        <f>IF(O4202="吨",N4202*1000,IF(O4202="万立方米",N4202*10000,""))</f>
        <v>5589860.0</v>
      </c>
      <c r="Q4202" s="2" t="s">
        <v>58</v>
      </c>
      <c r="R4202" s="2" t="s">
        <v>59</v>
      </c>
      <c r="S4202" s="2" t="s">
        <v>74</v>
      </c>
      <c r="T4202" s="2" t="s">
        <v>75</v>
      </c>
      <c r="U4202" s="4">
        <f>1.5</f>
        <v>1.5</v>
      </c>
      <c r="V4202" s="2" t="s">
        <v>62</v>
      </c>
      <c r="W4202" s="2" t="s">
        <v>76</v>
      </c>
      <c r="X4202" s="2" t="s">
        <v>64</v>
      </c>
      <c r="Y4202" s="2" t="s">
        <v>65</v>
      </c>
      <c r="Z4202" s="2">
        <v>0</v>
      </c>
      <c r="AA4202" s="2"/>
      <c r="AB4202" s="2"/>
      <c r="AC4202" s="4">
        <f>P4202*U4202/1000000</f>
        <v>8.38479</v>
      </c>
      <c r="AD4202" s="4">
        <f>AC4202*(1-Z4202/100)</f>
        <v>8.38479</v>
      </c>
      <c r="AE4202" s="2" t="s">
        <v>66</v>
      </c>
      <c r="AF4202" s="2" t="s">
        <v>67</v>
      </c>
      <c r="AG4202" s="2"/>
      <c r="AH4202" s="2" t="s">
        <v>69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5013</v>
      </c>
      <c r="B4203" s="2" t="s">
        <v>5011</v>
      </c>
      <c r="C4203" s="2" t="s">
        <v>47</v>
      </c>
      <c r="D4203" s="2" t="s">
        <v>3903</v>
      </c>
      <c r="E4203" s="2" t="s">
        <v>400</v>
      </c>
      <c r="F4203" s="2" t="s">
        <v>116</v>
      </c>
      <c r="G4203" s="2" t="s">
        <v>181</v>
      </c>
      <c r="H4203" s="2" t="s">
        <v>433</v>
      </c>
      <c r="I4203" s="2" t="s">
        <v>53</v>
      </c>
      <c r="J4203" s="2" t="s">
        <v>1418</v>
      </c>
      <c r="K4203" s="2" t="s">
        <v>55</v>
      </c>
      <c r="L4203" s="2" t="s">
        <v>51</v>
      </c>
      <c r="M4203" s="2" t="s">
        <v>78</v>
      </c>
      <c r="N4203" s="3">
        <v>5589.86</v>
      </c>
      <c r="O4203" s="3" t="s">
        <v>57</v>
      </c>
      <c r="P4203" s="4">
        <f>IF(O4203="吨",N4203*1000,IF(O4203="万立方米",N4203*10000,""))</f>
        <v>5589860.0</v>
      </c>
      <c r="Q4203" s="2" t="s">
        <v>58</v>
      </c>
      <c r="R4203" s="2" t="s">
        <v>59</v>
      </c>
      <c r="S4203" s="2" t="s">
        <v>79</v>
      </c>
      <c r="T4203" s="2" t="s">
        <v>75</v>
      </c>
      <c r="U4203" s="4">
        <f>6.0</f>
        <v>6.0</v>
      </c>
      <c r="V4203" s="2" t="s">
        <v>62</v>
      </c>
      <c r="W4203" s="2" t="s">
        <v>80</v>
      </c>
      <c r="X4203" s="2" t="s">
        <v>64</v>
      </c>
      <c r="Y4203" s="2" t="s">
        <v>65</v>
      </c>
      <c r="Z4203" s="2">
        <v>0</v>
      </c>
      <c r="AA4203" s="2"/>
      <c r="AB4203" s="2"/>
      <c r="AC4203" s="4">
        <f>P4203*U4203/1000000</f>
        <v>33.53916</v>
      </c>
      <c r="AD4203" s="4">
        <f>AC4203*(1-Z4203/100)</f>
        <v>33.53916</v>
      </c>
      <c r="AE4203" s="2" t="s">
        <v>66</v>
      </c>
      <c r="AF4203" s="2" t="s">
        <v>67</v>
      </c>
      <c r="AG4203" s="2"/>
      <c r="AH4203" s="2" t="s">
        <v>69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5014</v>
      </c>
      <c r="B4204" s="2" t="s">
        <v>5011</v>
      </c>
      <c r="C4204" s="2" t="s">
        <v>47</v>
      </c>
      <c r="D4204" s="2" t="s">
        <v>3903</v>
      </c>
      <c r="E4204" s="2" t="s">
        <v>400</v>
      </c>
      <c r="F4204" s="2" t="s">
        <v>116</v>
      </c>
      <c r="G4204" s="2" t="s">
        <v>181</v>
      </c>
      <c r="H4204" s="2" t="s">
        <v>433</v>
      </c>
      <c r="I4204" s="2" t="s">
        <v>53</v>
      </c>
      <c r="J4204" s="2" t="s">
        <v>1418</v>
      </c>
      <c r="K4204" s="2" t="s">
        <v>55</v>
      </c>
      <c r="L4204" s="2" t="s">
        <v>51</v>
      </c>
      <c r="M4204" s="2" t="s">
        <v>82</v>
      </c>
      <c r="N4204" s="3">
        <v>5589.86</v>
      </c>
      <c r="O4204" s="3" t="s">
        <v>57</v>
      </c>
      <c r="P4204" s="4">
        <f>IF(O4204="吨",N4204*1000,IF(O4204="万立方米",N4204*10000,""))</f>
        <v>5589860.0</v>
      </c>
      <c r="Q4204" s="2" t="s">
        <v>58</v>
      </c>
      <c r="R4204" s="2" t="s">
        <v>59</v>
      </c>
      <c r="S4204" s="2" t="s">
        <v>83</v>
      </c>
      <c r="T4204" s="2" t="s">
        <v>61</v>
      </c>
      <c r="U4204" s="4">
        <f>0.35</f>
        <v>0.35</v>
      </c>
      <c r="V4204" s="2" t="s">
        <v>62</v>
      </c>
      <c r="W4204" s="2" t="s">
        <v>84</v>
      </c>
      <c r="X4204" s="2" t="s">
        <v>64</v>
      </c>
      <c r="Y4204" s="2" t="s">
        <v>65</v>
      </c>
      <c r="Z4204" s="2">
        <v>0</v>
      </c>
      <c r="AA4204" s="2"/>
      <c r="AB4204" s="2"/>
      <c r="AC4204" s="4">
        <f>P4204*U4204/1000000</f>
        <v>1.9564509999999997</v>
      </c>
      <c r="AD4204" s="4">
        <f>AC4204*(1-Z4204/100)</f>
        <v>1.9564509999999997</v>
      </c>
      <c r="AE4204" s="2" t="s">
        <v>66</v>
      </c>
      <c r="AF4204" s="2" t="s">
        <v>67</v>
      </c>
      <c r="AG4204" s="2"/>
      <c r="AH4204" s="2" t="s">
        <v>69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5015</v>
      </c>
      <c r="B4205" s="2" t="s">
        <v>5011</v>
      </c>
      <c r="C4205" s="2" t="s">
        <v>47</v>
      </c>
      <c r="D4205" s="2" t="s">
        <v>3903</v>
      </c>
      <c r="E4205" s="2" t="s">
        <v>400</v>
      </c>
      <c r="F4205" s="2" t="s">
        <v>116</v>
      </c>
      <c r="G4205" s="2" t="s">
        <v>181</v>
      </c>
      <c r="H4205" s="2" t="s">
        <v>433</v>
      </c>
      <c r="I4205" s="2" t="s">
        <v>53</v>
      </c>
      <c r="J4205" s="2" t="s">
        <v>1418</v>
      </c>
      <c r="K4205" s="2" t="s">
        <v>55</v>
      </c>
      <c r="L4205" s="2" t="s">
        <v>51</v>
      </c>
      <c r="M4205" s="2" t="s">
        <v>86</v>
      </c>
      <c r="N4205" s="3">
        <v>5589.86</v>
      </c>
      <c r="O4205" s="3" t="s">
        <v>57</v>
      </c>
      <c r="P4205" s="4">
        <f>IF(O4205="吨",N4205*1000,IF(O4205="万立方米",N4205*10000,""))</f>
        <v>5589860.0</v>
      </c>
      <c r="Q4205" s="2" t="s">
        <v>58</v>
      </c>
      <c r="R4205" s="2" t="s">
        <v>59</v>
      </c>
      <c r="S4205" s="2" t="s">
        <v>87</v>
      </c>
      <c r="T4205" s="2" t="s">
        <v>88</v>
      </c>
      <c r="U4205" s="4">
        <f>0.75</f>
        <v>0.75</v>
      </c>
      <c r="V4205" s="2" t="s">
        <v>62</v>
      </c>
      <c r="W4205" s="2" t="s">
        <v>89</v>
      </c>
      <c r="X4205" s="2" t="s">
        <v>64</v>
      </c>
      <c r="Y4205" s="2" t="s">
        <v>65</v>
      </c>
      <c r="Z4205" s="2">
        <v>0</v>
      </c>
      <c r="AA4205" s="2"/>
      <c r="AB4205" s="2"/>
      <c r="AC4205" s="4">
        <f>P4205*U4205/1000000</f>
        <v>4.192395</v>
      </c>
      <c r="AD4205" s="4">
        <f>AC4206*(1-AA4205/100)+(AC4205-AC4206)*(1-AB4205/100)</f>
        <v>4.192395</v>
      </c>
      <c r="AE4205" s="2" t="s">
        <v>66</v>
      </c>
      <c r="AF4205" s="2" t="s">
        <v>67</v>
      </c>
      <c r="AG4205" s="2"/>
      <c r="AH4205" s="2" t="s">
        <v>69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5016</v>
      </c>
      <c r="B4206" s="2" t="s">
        <v>5011</v>
      </c>
      <c r="C4206" s="2" t="s">
        <v>47</v>
      </c>
      <c r="D4206" s="2" t="s">
        <v>3903</v>
      </c>
      <c r="E4206" s="2" t="s">
        <v>400</v>
      </c>
      <c r="F4206" s="2" t="s">
        <v>116</v>
      </c>
      <c r="G4206" s="2" t="s">
        <v>181</v>
      </c>
      <c r="H4206" s="2" t="s">
        <v>433</v>
      </c>
      <c r="I4206" s="2" t="s">
        <v>53</v>
      </c>
      <c r="J4206" s="2" t="s">
        <v>1418</v>
      </c>
      <c r="K4206" s="2" t="s">
        <v>55</v>
      </c>
      <c r="L4206" s="2" t="s">
        <v>51</v>
      </c>
      <c r="M4206" s="2" t="s">
        <v>91</v>
      </c>
      <c r="N4206" s="3">
        <v>5589.86</v>
      </c>
      <c r="O4206" s="3" t="s">
        <v>57</v>
      </c>
      <c r="P4206" s="4">
        <f>IF(O4206="吨",N4206*1000,IF(O4206="万立方米",N4206*10000,""))</f>
        <v>5589860.0</v>
      </c>
      <c r="Q4206" s="2" t="s">
        <v>58</v>
      </c>
      <c r="R4206" s="2" t="s">
        <v>59</v>
      </c>
      <c r="S4206" s="2" t="s">
        <v>92</v>
      </c>
      <c r="T4206" s="2" t="s">
        <v>88</v>
      </c>
      <c r="U4206" s="4">
        <f>0.75</f>
        <v>0.75</v>
      </c>
      <c r="V4206" s="2" t="s">
        <v>62</v>
      </c>
      <c r="W4206" s="2" t="s">
        <v>93</v>
      </c>
      <c r="X4206" s="2" t="s">
        <v>64</v>
      </c>
      <c r="Y4206" s="2" t="s">
        <v>65</v>
      </c>
      <c r="Z4206" s="2">
        <v>0</v>
      </c>
      <c r="AA4206" s="2"/>
      <c r="AB4206" s="2"/>
      <c r="AC4206" s="4">
        <f>P4206*U4206/1000000</f>
        <v>4.192395</v>
      </c>
      <c r="AD4206" s="4">
        <f>AC4206*(1-Z4206/100)</f>
        <v>4.192395</v>
      </c>
      <c r="AE4206" s="2" t="s">
        <v>66</v>
      </c>
      <c r="AF4206" s="2" t="s">
        <v>67</v>
      </c>
      <c r="AG4206" s="2"/>
      <c r="AH4206" s="2" t="s">
        <v>69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5017</v>
      </c>
      <c r="B4207" s="2" t="s">
        <v>5011</v>
      </c>
      <c r="C4207" s="2" t="s">
        <v>47</v>
      </c>
      <c r="D4207" s="2" t="s">
        <v>3903</v>
      </c>
      <c r="E4207" s="2" t="s">
        <v>400</v>
      </c>
      <c r="F4207" s="2" t="s">
        <v>116</v>
      </c>
      <c r="G4207" s="2" t="s">
        <v>181</v>
      </c>
      <c r="H4207" s="2" t="s">
        <v>433</v>
      </c>
      <c r="I4207" s="2" t="s">
        <v>53</v>
      </c>
      <c r="J4207" s="2" t="s">
        <v>1418</v>
      </c>
      <c r="K4207" s="2" t="s">
        <v>55</v>
      </c>
      <c r="L4207" s="2" t="s">
        <v>51</v>
      </c>
      <c r="M4207" s="2" t="s">
        <v>95</v>
      </c>
      <c r="N4207" s="3">
        <v>5589.86</v>
      </c>
      <c r="O4207" s="3" t="s">
        <v>57</v>
      </c>
      <c r="P4207" s="4">
        <f>IF(O4207="吨",N4207*1000,IF(O4207="万立方米",N4207*10000,""))</f>
        <v>5589860.0</v>
      </c>
      <c r="Q4207" s="2" t="s">
        <v>58</v>
      </c>
      <c r="R4207" s="2" t="s">
        <v>59</v>
      </c>
      <c r="S4207" s="2" t="s">
        <v>96</v>
      </c>
      <c r="T4207" s="2" t="s">
        <v>97</v>
      </c>
      <c r="U4207" s="4">
        <f>1.7</f>
        <v>1.7</v>
      </c>
      <c r="V4207" s="2" t="s">
        <v>62</v>
      </c>
      <c r="W4207" s="2" t="s">
        <v>98</v>
      </c>
      <c r="X4207" s="2" t="s">
        <v>64</v>
      </c>
      <c r="Y4207" s="2" t="s">
        <v>65</v>
      </c>
      <c r="Z4207" s="2">
        <v>0</v>
      </c>
      <c r="AA4207" s="2"/>
      <c r="AB4207" s="2"/>
      <c r="AC4207" s="4">
        <f>P4207*U4207/1000000</f>
        <v>9.502762</v>
      </c>
      <c r="AD4207" s="4">
        <f>AC4207*(1-Z4207/100)</f>
        <v>9.502762</v>
      </c>
      <c r="AE4207" s="2" t="s">
        <v>66</v>
      </c>
      <c r="AF4207" s="2" t="s">
        <v>67</v>
      </c>
      <c r="AG4207" s="2"/>
      <c r="AH4207" s="2" t="s">
        <v>69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5018</v>
      </c>
      <c r="B4208" s="2" t="s">
        <v>5011</v>
      </c>
      <c r="C4208" s="2" t="s">
        <v>47</v>
      </c>
      <c r="D4208" s="2" t="s">
        <v>3903</v>
      </c>
      <c r="E4208" s="2" t="s">
        <v>400</v>
      </c>
      <c r="F4208" s="2" t="s">
        <v>116</v>
      </c>
      <c r="G4208" s="2" t="s">
        <v>181</v>
      </c>
      <c r="H4208" s="2" t="s">
        <v>433</v>
      </c>
      <c r="I4208" s="2" t="s">
        <v>53</v>
      </c>
      <c r="J4208" s="2" t="s">
        <v>1418</v>
      </c>
      <c r="K4208" s="2" t="s">
        <v>55</v>
      </c>
      <c r="L4208" s="2" t="s">
        <v>51</v>
      </c>
      <c r="M4208" s="2" t="s">
        <v>100</v>
      </c>
      <c r="N4208" s="3">
        <v>5589.86</v>
      </c>
      <c r="O4208" s="3" t="s">
        <v>57</v>
      </c>
      <c r="P4208" s="4">
        <f>IF(O4208="吨",N4208*1000,IF(O4208="万立方米",N4208*10000,""))</f>
        <v>5589860.0</v>
      </c>
      <c r="Q4208" s="2" t="s">
        <v>58</v>
      </c>
      <c r="R4208" s="2" t="s">
        <v>59</v>
      </c>
      <c r="S4208" s="2" t="s">
        <v>101</v>
      </c>
      <c r="T4208" s="2" t="s">
        <v>75</v>
      </c>
      <c r="U4208" s="4">
        <f>0.12</f>
        <v>0.12</v>
      </c>
      <c r="V4208" s="2" t="s">
        <v>62</v>
      </c>
      <c r="W4208" s="2" t="s">
        <v>102</v>
      </c>
      <c r="X4208" s="2" t="s">
        <v>64</v>
      </c>
      <c r="Y4208" s="2" t="s">
        <v>65</v>
      </c>
      <c r="Z4208" s="2">
        <v>0</v>
      </c>
      <c r="AA4208" s="2"/>
      <c r="AB4208" s="2"/>
      <c r="AC4208" s="4">
        <f>P4208*U4208/1000000</f>
        <v>0.6707831999999999</v>
      </c>
      <c r="AD4208" s="4">
        <f>AC4208*(1-Z4208/100)</f>
        <v>0.6707831999999999</v>
      </c>
      <c r="AE4208" s="2" t="s">
        <v>66</v>
      </c>
      <c r="AF4208" s="2" t="s">
        <v>67</v>
      </c>
      <c r="AG4208" s="2"/>
      <c r="AH4208" s="2" t="s">
        <v>69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5019</v>
      </c>
      <c r="B4209" s="2" t="s">
        <v>5011</v>
      </c>
      <c r="C4209" s="2" t="s">
        <v>47</v>
      </c>
      <c r="D4209" s="2" t="s">
        <v>3903</v>
      </c>
      <c r="E4209" s="2" t="s">
        <v>400</v>
      </c>
      <c r="F4209" s="2" t="s">
        <v>116</v>
      </c>
      <c r="G4209" s="2" t="s">
        <v>181</v>
      </c>
      <c r="H4209" s="2" t="s">
        <v>433</v>
      </c>
      <c r="I4209" s="2"/>
      <c r="J4209" s="2"/>
      <c r="K4209" s="2"/>
      <c r="L4209" s="2"/>
      <c r="M4209" s="2" t="s">
        <v>104</v>
      </c>
      <c r="N4209" s="3"/>
      <c r="O4209" s="3"/>
      <c r="P4209" s="4">
        <v>0.0</v>
      </c>
      <c r="Q4209" s="2" t="s">
        <v>105</v>
      </c>
      <c r="R4209" s="2" t="s">
        <v>106</v>
      </c>
      <c r="S4209" s="2" t="s">
        <v>107</v>
      </c>
      <c r="T4209" s="2" t="s">
        <v>108</v>
      </c>
      <c r="U4209" s="4">
        <f>0.0</f>
        <v>0.0</v>
      </c>
      <c r="V4209" s="2" t="s">
        <v>109</v>
      </c>
      <c r="W4209" s="2" t="s">
        <v>110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134</v>
      </c>
      <c r="AH4209" s="2" t="s">
        <v>69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5020</v>
      </c>
      <c r="B4210" s="2" t="s">
        <v>5021</v>
      </c>
      <c r="C4210" s="2" t="s">
        <v>47</v>
      </c>
      <c r="D4210" s="2" t="s">
        <v>5022</v>
      </c>
      <c r="E4210" s="2" t="s">
        <v>177</v>
      </c>
      <c r="F4210" s="2" t="s">
        <v>50</v>
      </c>
      <c r="G4210" s="2" t="s">
        <v>51</v>
      </c>
      <c r="H4210" s="2" t="s">
        <v>138</v>
      </c>
      <c r="I4210" s="2" t="s">
        <v>53</v>
      </c>
      <c r="J4210" s="2" t="s">
        <v>54</v>
      </c>
      <c r="K4210" s="2" t="s">
        <v>55</v>
      </c>
      <c r="L4210" s="2" t="s">
        <v>51</v>
      </c>
      <c r="M4210" s="2" t="s">
        <v>56</v>
      </c>
      <c r="N4210" s="3">
        <v>1403150</v>
      </c>
      <c r="O4210" s="3" t="s">
        <v>57</v>
      </c>
      <c r="P4210" s="4">
        <f>IF(O4210="吨",N4210*1000,IF(O4210="万立方米",N4210*10000,""))</f>
        <v>1403150000.0</v>
      </c>
      <c r="Q4210" s="2" t="s">
        <v>58</v>
      </c>
      <c r="R4210" s="2" t="s">
        <v>59</v>
      </c>
      <c r="S4210" s="2" t="s">
        <v>60</v>
      </c>
      <c r="T4210" s="2" t="s">
        <v>61</v>
      </c>
      <c r="U4210" s="4">
        <f>0.06</f>
        <v>0.06</v>
      </c>
      <c r="V4210" s="2" t="s">
        <v>62</v>
      </c>
      <c r="W4210" s="2" t="s">
        <v>63</v>
      </c>
      <c r="X4210" s="2" t="s">
        <v>64</v>
      </c>
      <c r="Y4210" s="2" t="s">
        <v>65</v>
      </c>
      <c r="Z4210" s="2">
        <v>0</v>
      </c>
      <c r="AA4210" s="2"/>
      <c r="AB4210" s="2"/>
      <c r="AC4210" s="4">
        <f>P4210*U4210/1000000</f>
        <v>84.189</v>
      </c>
      <c r="AD4210" s="4">
        <f>AC4210*(1-Z4210/100)</f>
        <v>84.189</v>
      </c>
      <c r="AE4210" s="2" t="s">
        <v>66</v>
      </c>
      <c r="AF4210" s="2" t="s">
        <v>67</v>
      </c>
      <c r="AG4210" s="2" t="s">
        <v>68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5023</v>
      </c>
      <c r="B4211" s="2" t="s">
        <v>5021</v>
      </c>
      <c r="C4211" s="2" t="s">
        <v>47</v>
      </c>
      <c r="D4211" s="2" t="s">
        <v>5022</v>
      </c>
      <c r="E4211" s="2" t="s">
        <v>177</v>
      </c>
      <c r="F4211" s="2" t="s">
        <v>50</v>
      </c>
      <c r="G4211" s="2" t="s">
        <v>51</v>
      </c>
      <c r="H4211" s="2" t="s">
        <v>138</v>
      </c>
      <c r="I4211" s="2" t="s">
        <v>53</v>
      </c>
      <c r="J4211" s="2" t="s">
        <v>54</v>
      </c>
      <c r="K4211" s="2" t="s">
        <v>55</v>
      </c>
      <c r="L4211" s="2" t="s">
        <v>51</v>
      </c>
      <c r="M4211" s="2" t="s">
        <v>73</v>
      </c>
      <c r="N4211" s="3">
        <v>1403150</v>
      </c>
      <c r="O4211" s="3" t="s">
        <v>57</v>
      </c>
      <c r="P4211" s="4">
        <f>IF(O4211="吨",N4211*1000,IF(O4211="万立方米",N4211*10000,""))</f>
        <v>1403150000.0</v>
      </c>
      <c r="Q4211" s="2" t="s">
        <v>58</v>
      </c>
      <c r="R4211" s="2" t="s">
        <v>59</v>
      </c>
      <c r="S4211" s="2" t="s">
        <v>74</v>
      </c>
      <c r="T4211" s="2" t="s">
        <v>75</v>
      </c>
      <c r="U4211" s="4">
        <f>1.5</f>
        <v>1.5</v>
      </c>
      <c r="V4211" s="2" t="s">
        <v>62</v>
      </c>
      <c r="W4211" s="2" t="s">
        <v>76</v>
      </c>
      <c r="X4211" s="2" t="s">
        <v>64</v>
      </c>
      <c r="Y4211" s="2" t="s">
        <v>65</v>
      </c>
      <c r="Z4211" s="2">
        <v>0</v>
      </c>
      <c r="AA4211" s="2"/>
      <c r="AB4211" s="2"/>
      <c r="AC4211" s="4">
        <f>P4211*U4211/1000000</f>
        <v>2104.725</v>
      </c>
      <c r="AD4211" s="4">
        <f>AC4211*(1-Z4211/100)</f>
        <v>2104.725</v>
      </c>
      <c r="AE4211" s="2" t="s">
        <v>66</v>
      </c>
      <c r="AF4211" s="2" t="s">
        <v>67</v>
      </c>
      <c r="AG4211" s="2" t="s">
        <v>68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5024</v>
      </c>
      <c r="B4212" s="2" t="s">
        <v>5021</v>
      </c>
      <c r="C4212" s="2" t="s">
        <v>47</v>
      </c>
      <c r="D4212" s="2" t="s">
        <v>5022</v>
      </c>
      <c r="E4212" s="2" t="s">
        <v>177</v>
      </c>
      <c r="F4212" s="2" t="s">
        <v>50</v>
      </c>
      <c r="G4212" s="2" t="s">
        <v>51</v>
      </c>
      <c r="H4212" s="2" t="s">
        <v>138</v>
      </c>
      <c r="I4212" s="2" t="s">
        <v>53</v>
      </c>
      <c r="J4212" s="2" t="s">
        <v>54</v>
      </c>
      <c r="K4212" s="2" t="s">
        <v>55</v>
      </c>
      <c r="L4212" s="2" t="s">
        <v>51</v>
      </c>
      <c r="M4212" s="2" t="s">
        <v>78</v>
      </c>
      <c r="N4212" s="3">
        <v>1403150</v>
      </c>
      <c r="O4212" s="3" t="s">
        <v>57</v>
      </c>
      <c r="P4212" s="4">
        <f>IF(O4212="吨",N4212*1000,IF(O4212="万立方米",N4212*10000,""))</f>
        <v>1403150000.0</v>
      </c>
      <c r="Q4212" s="2" t="s">
        <v>58</v>
      </c>
      <c r="R4212" s="2" t="s">
        <v>59</v>
      </c>
      <c r="S4212" s="2" t="s">
        <v>79</v>
      </c>
      <c r="T4212" s="2" t="s">
        <v>75</v>
      </c>
      <c r="U4212" s="4">
        <f>6.0</f>
        <v>6.0</v>
      </c>
      <c r="V4212" s="2" t="s">
        <v>62</v>
      </c>
      <c r="W4212" s="2" t="s">
        <v>80</v>
      </c>
      <c r="X4212" s="2" t="s">
        <v>64</v>
      </c>
      <c r="Y4212" s="2" t="s">
        <v>65</v>
      </c>
      <c r="Z4212" s="2">
        <v>0</v>
      </c>
      <c r="AA4212" s="2"/>
      <c r="AB4212" s="2"/>
      <c r="AC4212" s="4">
        <f>P4212*U4212/1000000</f>
        <v>8418.9</v>
      </c>
      <c r="AD4212" s="4">
        <f>AC4212*(1-Z4212/100)</f>
        <v>8418.9</v>
      </c>
      <c r="AE4212" s="2" t="s">
        <v>66</v>
      </c>
      <c r="AF4212" s="2" t="s">
        <v>67</v>
      </c>
      <c r="AG4212" s="2" t="s">
        <v>68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5025</v>
      </c>
      <c r="B4213" s="2" t="s">
        <v>5021</v>
      </c>
      <c r="C4213" s="2" t="s">
        <v>47</v>
      </c>
      <c r="D4213" s="2" t="s">
        <v>5022</v>
      </c>
      <c r="E4213" s="2" t="s">
        <v>177</v>
      </c>
      <c r="F4213" s="2" t="s">
        <v>50</v>
      </c>
      <c r="G4213" s="2" t="s">
        <v>51</v>
      </c>
      <c r="H4213" s="2" t="s">
        <v>138</v>
      </c>
      <c r="I4213" s="2" t="s">
        <v>53</v>
      </c>
      <c r="J4213" s="2" t="s">
        <v>54</v>
      </c>
      <c r="K4213" s="2" t="s">
        <v>55</v>
      </c>
      <c r="L4213" s="2" t="s">
        <v>51</v>
      </c>
      <c r="M4213" s="2" t="s">
        <v>82</v>
      </c>
      <c r="N4213" s="3">
        <v>1403150</v>
      </c>
      <c r="O4213" s="3" t="s">
        <v>57</v>
      </c>
      <c r="P4213" s="4">
        <f>IF(O4213="吨",N4213*1000,IF(O4213="万立方米",N4213*10000,""))</f>
        <v>1403150000.0</v>
      </c>
      <c r="Q4213" s="2" t="s">
        <v>58</v>
      </c>
      <c r="R4213" s="2" t="s">
        <v>59</v>
      </c>
      <c r="S4213" s="2" t="s">
        <v>83</v>
      </c>
      <c r="T4213" s="2" t="s">
        <v>61</v>
      </c>
      <c r="U4213" s="4">
        <f>0.35</f>
        <v>0.35</v>
      </c>
      <c r="V4213" s="2" t="s">
        <v>62</v>
      </c>
      <c r="W4213" s="2" t="s">
        <v>84</v>
      </c>
      <c r="X4213" s="2" t="s">
        <v>64</v>
      </c>
      <c r="Y4213" s="2" t="s">
        <v>65</v>
      </c>
      <c r="Z4213" s="2">
        <v>0</v>
      </c>
      <c r="AA4213" s="2"/>
      <c r="AB4213" s="2"/>
      <c r="AC4213" s="4">
        <f>P4213*U4213/1000000</f>
        <v>491.10249999999996</v>
      </c>
      <c r="AD4213" s="4">
        <f>AC4213*(1-Z4213/100)</f>
        <v>491.10249999999996</v>
      </c>
      <c r="AE4213" s="2" t="s">
        <v>66</v>
      </c>
      <c r="AF4213" s="2" t="s">
        <v>67</v>
      </c>
      <c r="AG4213" s="2" t="s">
        <v>68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5026</v>
      </c>
      <c r="B4214" s="2" t="s">
        <v>5021</v>
      </c>
      <c r="C4214" s="2" t="s">
        <v>47</v>
      </c>
      <c r="D4214" s="2" t="s">
        <v>5022</v>
      </c>
      <c r="E4214" s="2" t="s">
        <v>177</v>
      </c>
      <c r="F4214" s="2" t="s">
        <v>50</v>
      </c>
      <c r="G4214" s="2" t="s">
        <v>51</v>
      </c>
      <c r="H4214" s="2" t="s">
        <v>138</v>
      </c>
      <c r="I4214" s="2" t="s">
        <v>53</v>
      </c>
      <c r="J4214" s="2" t="s">
        <v>54</v>
      </c>
      <c r="K4214" s="2" t="s">
        <v>55</v>
      </c>
      <c r="L4214" s="2" t="s">
        <v>51</v>
      </c>
      <c r="M4214" s="2" t="s">
        <v>86</v>
      </c>
      <c r="N4214" s="3">
        <v>1403150</v>
      </c>
      <c r="O4214" s="3" t="s">
        <v>57</v>
      </c>
      <c r="P4214" s="4">
        <f>IF(O4214="吨",N4214*1000,IF(O4214="万立方米",N4214*10000,""))</f>
        <v>1403150000.0</v>
      </c>
      <c r="Q4214" s="2" t="s">
        <v>58</v>
      </c>
      <c r="R4214" s="2" t="s">
        <v>59</v>
      </c>
      <c r="S4214" s="2" t="s">
        <v>87</v>
      </c>
      <c r="T4214" s="2" t="s">
        <v>88</v>
      </c>
      <c r="U4214" s="4">
        <f>0.75</f>
        <v>0.75</v>
      </c>
      <c r="V4214" s="2" t="s">
        <v>62</v>
      </c>
      <c r="W4214" s="2" t="s">
        <v>89</v>
      </c>
      <c r="X4214" s="2" t="s">
        <v>64</v>
      </c>
      <c r="Y4214" s="2" t="s">
        <v>65</v>
      </c>
      <c r="Z4214" s="2">
        <v>0</v>
      </c>
      <c r="AA4214" s="2"/>
      <c r="AB4214" s="2"/>
      <c r="AC4214" s="4">
        <f>P4214*U4214/1000000</f>
        <v>1052.3625</v>
      </c>
      <c r="AD4214" s="4">
        <f>AC4215*(1-AA4214/100)+(AC4214-AC4215)*(1-AB4214/100)</f>
        <v>1052.3625</v>
      </c>
      <c r="AE4214" s="2" t="s">
        <v>66</v>
      </c>
      <c r="AF4214" s="2" t="s">
        <v>67</v>
      </c>
      <c r="AG4214" s="2" t="s">
        <v>68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5027</v>
      </c>
      <c r="B4215" s="2" t="s">
        <v>5021</v>
      </c>
      <c r="C4215" s="2" t="s">
        <v>47</v>
      </c>
      <c r="D4215" s="2" t="s">
        <v>5022</v>
      </c>
      <c r="E4215" s="2" t="s">
        <v>177</v>
      </c>
      <c r="F4215" s="2" t="s">
        <v>50</v>
      </c>
      <c r="G4215" s="2" t="s">
        <v>51</v>
      </c>
      <c r="H4215" s="2" t="s">
        <v>138</v>
      </c>
      <c r="I4215" s="2" t="s">
        <v>53</v>
      </c>
      <c r="J4215" s="2" t="s">
        <v>54</v>
      </c>
      <c r="K4215" s="2" t="s">
        <v>55</v>
      </c>
      <c r="L4215" s="2" t="s">
        <v>51</v>
      </c>
      <c r="M4215" s="2" t="s">
        <v>91</v>
      </c>
      <c r="N4215" s="3">
        <v>1403150</v>
      </c>
      <c r="O4215" s="3" t="s">
        <v>57</v>
      </c>
      <c r="P4215" s="4">
        <f>IF(O4215="吨",N4215*1000,IF(O4215="万立方米",N4215*10000,""))</f>
        <v>1403150000.0</v>
      </c>
      <c r="Q4215" s="2" t="s">
        <v>58</v>
      </c>
      <c r="R4215" s="2" t="s">
        <v>59</v>
      </c>
      <c r="S4215" s="2" t="s">
        <v>92</v>
      </c>
      <c r="T4215" s="2" t="s">
        <v>88</v>
      </c>
      <c r="U4215" s="4">
        <f>0.75</f>
        <v>0.75</v>
      </c>
      <c r="V4215" s="2" t="s">
        <v>62</v>
      </c>
      <c r="W4215" s="2" t="s">
        <v>93</v>
      </c>
      <c r="X4215" s="2" t="s">
        <v>64</v>
      </c>
      <c r="Y4215" s="2" t="s">
        <v>65</v>
      </c>
      <c r="Z4215" s="2">
        <v>0</v>
      </c>
      <c r="AA4215" s="2"/>
      <c r="AB4215" s="2"/>
      <c r="AC4215" s="4">
        <f>P4215*U4215/1000000</f>
        <v>1052.3625</v>
      </c>
      <c r="AD4215" s="4">
        <f>AC4215*(1-Z4215/100)</f>
        <v>1052.3625</v>
      </c>
      <c r="AE4215" s="2" t="s">
        <v>66</v>
      </c>
      <c r="AF4215" s="2" t="s">
        <v>67</v>
      </c>
      <c r="AG4215" s="2" t="s">
        <v>68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5028</v>
      </c>
      <c r="B4216" s="2" t="s">
        <v>5021</v>
      </c>
      <c r="C4216" s="2" t="s">
        <v>47</v>
      </c>
      <c r="D4216" s="2" t="s">
        <v>5022</v>
      </c>
      <c r="E4216" s="2" t="s">
        <v>177</v>
      </c>
      <c r="F4216" s="2" t="s">
        <v>50</v>
      </c>
      <c r="G4216" s="2" t="s">
        <v>51</v>
      </c>
      <c r="H4216" s="2" t="s">
        <v>138</v>
      </c>
      <c r="I4216" s="2" t="s">
        <v>53</v>
      </c>
      <c r="J4216" s="2" t="s">
        <v>54</v>
      </c>
      <c r="K4216" s="2" t="s">
        <v>55</v>
      </c>
      <c r="L4216" s="2" t="s">
        <v>51</v>
      </c>
      <c r="M4216" s="2" t="s">
        <v>95</v>
      </c>
      <c r="N4216" s="3">
        <v>1403150</v>
      </c>
      <c r="O4216" s="3" t="s">
        <v>57</v>
      </c>
      <c r="P4216" s="4">
        <f>IF(O4216="吨",N4216*1000,IF(O4216="万立方米",N4216*10000,""))</f>
        <v>1403150000.0</v>
      </c>
      <c r="Q4216" s="2" t="s">
        <v>58</v>
      </c>
      <c r="R4216" s="2" t="s">
        <v>59</v>
      </c>
      <c r="S4216" s="2" t="s">
        <v>96</v>
      </c>
      <c r="T4216" s="2" t="s">
        <v>97</v>
      </c>
      <c r="U4216" s="4">
        <f>1.7</f>
        <v>1.7</v>
      </c>
      <c r="V4216" s="2" t="s">
        <v>62</v>
      </c>
      <c r="W4216" s="2" t="s">
        <v>98</v>
      </c>
      <c r="X4216" s="2" t="s">
        <v>64</v>
      </c>
      <c r="Y4216" s="2" t="s">
        <v>65</v>
      </c>
      <c r="Z4216" s="2">
        <v>0</v>
      </c>
      <c r="AA4216" s="2"/>
      <c r="AB4216" s="2"/>
      <c r="AC4216" s="4">
        <f>P4216*U4216/1000000</f>
        <v>2385.355</v>
      </c>
      <c r="AD4216" s="4">
        <f>AC4216*(1-Z4216/100)</f>
        <v>2385.355</v>
      </c>
      <c r="AE4216" s="2" t="s">
        <v>66</v>
      </c>
      <c r="AF4216" s="2" t="s">
        <v>67</v>
      </c>
      <c r="AG4216" s="2" t="s">
        <v>68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5029</v>
      </c>
      <c r="B4217" s="2" t="s">
        <v>5021</v>
      </c>
      <c r="C4217" s="2" t="s">
        <v>47</v>
      </c>
      <c r="D4217" s="2" t="s">
        <v>5022</v>
      </c>
      <c r="E4217" s="2" t="s">
        <v>177</v>
      </c>
      <c r="F4217" s="2" t="s">
        <v>50</v>
      </c>
      <c r="G4217" s="2" t="s">
        <v>51</v>
      </c>
      <c r="H4217" s="2" t="s">
        <v>138</v>
      </c>
      <c r="I4217" s="2" t="s">
        <v>53</v>
      </c>
      <c r="J4217" s="2" t="s">
        <v>54</v>
      </c>
      <c r="K4217" s="2" t="s">
        <v>55</v>
      </c>
      <c r="L4217" s="2" t="s">
        <v>51</v>
      </c>
      <c r="M4217" s="2" t="s">
        <v>100</v>
      </c>
      <c r="N4217" s="3">
        <v>1403150</v>
      </c>
      <c r="O4217" s="3" t="s">
        <v>57</v>
      </c>
      <c r="P4217" s="4">
        <f>IF(O4217="吨",N4217*1000,IF(O4217="万立方米",N4217*10000,""))</f>
        <v>1403150000.0</v>
      </c>
      <c r="Q4217" s="2" t="s">
        <v>58</v>
      </c>
      <c r="R4217" s="2" t="s">
        <v>59</v>
      </c>
      <c r="S4217" s="2" t="s">
        <v>101</v>
      </c>
      <c r="T4217" s="2" t="s">
        <v>75</v>
      </c>
      <c r="U4217" s="4">
        <f>0.12</f>
        <v>0.12</v>
      </c>
      <c r="V4217" s="2" t="s">
        <v>62</v>
      </c>
      <c r="W4217" s="2" t="s">
        <v>102</v>
      </c>
      <c r="X4217" s="2" t="s">
        <v>64</v>
      </c>
      <c r="Y4217" s="2" t="s">
        <v>65</v>
      </c>
      <c r="Z4217" s="2">
        <v>0</v>
      </c>
      <c r="AA4217" s="2"/>
      <c r="AB4217" s="2"/>
      <c r="AC4217" s="4">
        <f>P4217*U4217/1000000</f>
        <v>168.378</v>
      </c>
      <c r="AD4217" s="4">
        <f>AC4217*(1-Z4217/100)</f>
        <v>168.378</v>
      </c>
      <c r="AE4217" s="2" t="s">
        <v>66</v>
      </c>
      <c r="AF4217" s="2" t="s">
        <v>67</v>
      </c>
      <c r="AG4217" s="2" t="s">
        <v>68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5030</v>
      </c>
      <c r="B4218" s="2" t="s">
        <v>5021</v>
      </c>
      <c r="C4218" s="2" t="s">
        <v>47</v>
      </c>
      <c r="D4218" s="2" t="s">
        <v>5022</v>
      </c>
      <c r="E4218" s="2" t="s">
        <v>177</v>
      </c>
      <c r="F4218" s="2" t="s">
        <v>50</v>
      </c>
      <c r="G4218" s="2" t="s">
        <v>51</v>
      </c>
      <c r="H4218" s="2" t="s">
        <v>138</v>
      </c>
      <c r="I4218" s="2" t="s">
        <v>161</v>
      </c>
      <c r="J4218" s="2" t="s">
        <v>279</v>
      </c>
      <c r="K4218" s="2" t="s">
        <v>55</v>
      </c>
      <c r="L4218" s="2" t="s">
        <v>51</v>
      </c>
      <c r="M4218" s="2" t="s">
        <v>56</v>
      </c>
      <c r="N4218" s="3">
        <v>548.375</v>
      </c>
      <c r="O4218" s="3" t="s">
        <v>57</v>
      </c>
      <c r="P4218" s="4">
        <f>IF(O4218="吨",N4218*1000,IF(O4218="万立方米",N4218*10000,""))</f>
        <v>548375.0</v>
      </c>
      <c r="Q4218" s="2" t="s">
        <v>58</v>
      </c>
      <c r="R4218" s="2" t="s">
        <v>59</v>
      </c>
      <c r="S4218" s="2" t="s">
        <v>60</v>
      </c>
      <c r="T4218" s="2" t="s">
        <v>61</v>
      </c>
      <c r="U4218" s="4">
        <f>0.06</f>
        <v>0.06</v>
      </c>
      <c r="V4218" s="2" t="s">
        <v>62</v>
      </c>
      <c r="W4218" s="2" t="s">
        <v>63</v>
      </c>
      <c r="X4218" s="2" t="s">
        <v>64</v>
      </c>
      <c r="Y4218" s="2" t="s">
        <v>65</v>
      </c>
      <c r="Z4218" s="2">
        <v>0</v>
      </c>
      <c r="AA4218" s="2"/>
      <c r="AB4218" s="2"/>
      <c r="AC4218" s="4">
        <f>P4218*U4218/1000000</f>
        <v>0.0329025</v>
      </c>
      <c r="AD4218" s="4">
        <f>AC4218*(1-Z4218/100)</f>
        <v>0.0329025</v>
      </c>
      <c r="AE4218" s="2" t="s">
        <v>66</v>
      </c>
      <c r="AF4218" s="2" t="s">
        <v>67</v>
      </c>
      <c r="AG4218" s="2" t="s">
        <v>68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5031</v>
      </c>
      <c r="B4219" s="2" t="s">
        <v>5021</v>
      </c>
      <c r="C4219" s="2" t="s">
        <v>47</v>
      </c>
      <c r="D4219" s="2" t="s">
        <v>5022</v>
      </c>
      <c r="E4219" s="2" t="s">
        <v>177</v>
      </c>
      <c r="F4219" s="2" t="s">
        <v>50</v>
      </c>
      <c r="G4219" s="2" t="s">
        <v>51</v>
      </c>
      <c r="H4219" s="2" t="s">
        <v>138</v>
      </c>
      <c r="I4219" s="2" t="s">
        <v>161</v>
      </c>
      <c r="J4219" s="2" t="s">
        <v>279</v>
      </c>
      <c r="K4219" s="2" t="s">
        <v>55</v>
      </c>
      <c r="L4219" s="2" t="s">
        <v>51</v>
      </c>
      <c r="M4219" s="2" t="s">
        <v>73</v>
      </c>
      <c r="N4219" s="3">
        <v>548.375</v>
      </c>
      <c r="O4219" s="3" t="s">
        <v>57</v>
      </c>
      <c r="P4219" s="4">
        <f>IF(O4219="吨",N4219*1000,IF(O4219="万立方米",N4219*10000,""))</f>
        <v>548375.0</v>
      </c>
      <c r="Q4219" s="2" t="s">
        <v>58</v>
      </c>
      <c r="R4219" s="2" t="s">
        <v>59</v>
      </c>
      <c r="S4219" s="2" t="s">
        <v>74</v>
      </c>
      <c r="T4219" s="2" t="s">
        <v>75</v>
      </c>
      <c r="U4219" s="4">
        <f>1.5</f>
        <v>1.5</v>
      </c>
      <c r="V4219" s="2" t="s">
        <v>62</v>
      </c>
      <c r="W4219" s="2" t="s">
        <v>76</v>
      </c>
      <c r="X4219" s="2" t="s">
        <v>64</v>
      </c>
      <c r="Y4219" s="2" t="s">
        <v>65</v>
      </c>
      <c r="Z4219" s="2">
        <v>0</v>
      </c>
      <c r="AA4219" s="2"/>
      <c r="AB4219" s="2"/>
      <c r="AC4219" s="4">
        <f>P4219*U4219/1000000</f>
        <v>0.8225625</v>
      </c>
      <c r="AD4219" s="4">
        <f>AC4219*(1-Z4219/100)</f>
        <v>0.8225625</v>
      </c>
      <c r="AE4219" s="2" t="s">
        <v>66</v>
      </c>
      <c r="AF4219" s="2" t="s">
        <v>67</v>
      </c>
      <c r="AG4219" s="2" t="s">
        <v>68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5032</v>
      </c>
      <c r="B4220" s="2" t="s">
        <v>5021</v>
      </c>
      <c r="C4220" s="2" t="s">
        <v>47</v>
      </c>
      <c r="D4220" s="2" t="s">
        <v>5022</v>
      </c>
      <c r="E4220" s="2" t="s">
        <v>177</v>
      </c>
      <c r="F4220" s="2" t="s">
        <v>50</v>
      </c>
      <c r="G4220" s="2" t="s">
        <v>51</v>
      </c>
      <c r="H4220" s="2" t="s">
        <v>138</v>
      </c>
      <c r="I4220" s="2" t="s">
        <v>161</v>
      </c>
      <c r="J4220" s="2" t="s">
        <v>279</v>
      </c>
      <c r="K4220" s="2" t="s">
        <v>55</v>
      </c>
      <c r="L4220" s="2" t="s">
        <v>51</v>
      </c>
      <c r="M4220" s="2" t="s">
        <v>78</v>
      </c>
      <c r="N4220" s="3">
        <v>548.375</v>
      </c>
      <c r="O4220" s="3" t="s">
        <v>57</v>
      </c>
      <c r="P4220" s="4">
        <f>IF(O4220="吨",N4220*1000,IF(O4220="万立方米",N4220*10000,""))</f>
        <v>548375.0</v>
      </c>
      <c r="Q4220" s="2" t="s">
        <v>58</v>
      </c>
      <c r="R4220" s="2" t="s">
        <v>59</v>
      </c>
      <c r="S4220" s="2" t="s">
        <v>79</v>
      </c>
      <c r="T4220" s="2" t="s">
        <v>75</v>
      </c>
      <c r="U4220" s="4">
        <f>6.0</f>
        <v>6.0</v>
      </c>
      <c r="V4220" s="2" t="s">
        <v>62</v>
      </c>
      <c r="W4220" s="2" t="s">
        <v>80</v>
      </c>
      <c r="X4220" s="2" t="s">
        <v>64</v>
      </c>
      <c r="Y4220" s="2" t="s">
        <v>65</v>
      </c>
      <c r="Z4220" s="2">
        <v>0</v>
      </c>
      <c r="AA4220" s="2"/>
      <c r="AB4220" s="2"/>
      <c r="AC4220" s="4">
        <f>P4220*U4220/1000000</f>
        <v>3.29025</v>
      </c>
      <c r="AD4220" s="4">
        <f>AC4220*(1-Z4220/100)</f>
        <v>3.29025</v>
      </c>
      <c r="AE4220" s="2" t="s">
        <v>66</v>
      </c>
      <c r="AF4220" s="2" t="s">
        <v>67</v>
      </c>
      <c r="AG4220" s="2" t="s">
        <v>68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5033</v>
      </c>
      <c r="B4221" s="2" t="s">
        <v>5021</v>
      </c>
      <c r="C4221" s="2" t="s">
        <v>47</v>
      </c>
      <c r="D4221" s="2" t="s">
        <v>5022</v>
      </c>
      <c r="E4221" s="2" t="s">
        <v>177</v>
      </c>
      <c r="F4221" s="2" t="s">
        <v>50</v>
      </c>
      <c r="G4221" s="2" t="s">
        <v>51</v>
      </c>
      <c r="H4221" s="2" t="s">
        <v>138</v>
      </c>
      <c r="I4221" s="2" t="s">
        <v>161</v>
      </c>
      <c r="J4221" s="2" t="s">
        <v>279</v>
      </c>
      <c r="K4221" s="2" t="s">
        <v>55</v>
      </c>
      <c r="L4221" s="2" t="s">
        <v>51</v>
      </c>
      <c r="M4221" s="2" t="s">
        <v>82</v>
      </c>
      <c r="N4221" s="3">
        <v>548.375</v>
      </c>
      <c r="O4221" s="3" t="s">
        <v>57</v>
      </c>
      <c r="P4221" s="4">
        <f>IF(O4221="吨",N4221*1000,IF(O4221="万立方米",N4221*10000,""))</f>
        <v>548375.0</v>
      </c>
      <c r="Q4221" s="2" t="s">
        <v>58</v>
      </c>
      <c r="R4221" s="2" t="s">
        <v>59</v>
      </c>
      <c r="S4221" s="2" t="s">
        <v>83</v>
      </c>
      <c r="T4221" s="2" t="s">
        <v>61</v>
      </c>
      <c r="U4221" s="4">
        <f>0.35</f>
        <v>0.35</v>
      </c>
      <c r="V4221" s="2" t="s">
        <v>62</v>
      </c>
      <c r="W4221" s="2" t="s">
        <v>84</v>
      </c>
      <c r="X4221" s="2" t="s">
        <v>64</v>
      </c>
      <c r="Y4221" s="2" t="s">
        <v>65</v>
      </c>
      <c r="Z4221" s="2">
        <v>0</v>
      </c>
      <c r="AA4221" s="2"/>
      <c r="AB4221" s="2"/>
      <c r="AC4221" s="4">
        <f>P4221*U4221/1000000</f>
        <v>0.19193125</v>
      </c>
      <c r="AD4221" s="4">
        <f>AC4221*(1-Z4221/100)</f>
        <v>0.19193125</v>
      </c>
      <c r="AE4221" s="2" t="s">
        <v>66</v>
      </c>
      <c r="AF4221" s="2" t="s">
        <v>67</v>
      </c>
      <c r="AG4221" s="2" t="s">
        <v>68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5034</v>
      </c>
      <c r="B4222" s="2" t="s">
        <v>5021</v>
      </c>
      <c r="C4222" s="2" t="s">
        <v>47</v>
      </c>
      <c r="D4222" s="2" t="s">
        <v>5022</v>
      </c>
      <c r="E4222" s="2" t="s">
        <v>177</v>
      </c>
      <c r="F4222" s="2" t="s">
        <v>50</v>
      </c>
      <c r="G4222" s="2" t="s">
        <v>51</v>
      </c>
      <c r="H4222" s="2" t="s">
        <v>138</v>
      </c>
      <c r="I4222" s="2" t="s">
        <v>161</v>
      </c>
      <c r="J4222" s="2" t="s">
        <v>279</v>
      </c>
      <c r="K4222" s="2" t="s">
        <v>55</v>
      </c>
      <c r="L4222" s="2" t="s">
        <v>51</v>
      </c>
      <c r="M4222" s="2" t="s">
        <v>86</v>
      </c>
      <c r="N4222" s="3">
        <v>548.375</v>
      </c>
      <c r="O4222" s="3" t="s">
        <v>57</v>
      </c>
      <c r="P4222" s="4">
        <f>IF(O4222="吨",N4222*1000,IF(O4222="万立方米",N4222*10000,""))</f>
        <v>548375.0</v>
      </c>
      <c r="Q4222" s="2" t="s">
        <v>58</v>
      </c>
      <c r="R4222" s="2" t="s">
        <v>59</v>
      </c>
      <c r="S4222" s="2" t="s">
        <v>87</v>
      </c>
      <c r="T4222" s="2" t="s">
        <v>88</v>
      </c>
      <c r="U4222" s="4">
        <f>0.75</f>
        <v>0.75</v>
      </c>
      <c r="V4222" s="2" t="s">
        <v>62</v>
      </c>
      <c r="W4222" s="2" t="s">
        <v>89</v>
      </c>
      <c r="X4222" s="2" t="s">
        <v>64</v>
      </c>
      <c r="Y4222" s="2" t="s">
        <v>65</v>
      </c>
      <c r="Z4222" s="2">
        <v>0</v>
      </c>
      <c r="AA4222" s="2"/>
      <c r="AB4222" s="2"/>
      <c r="AC4222" s="4">
        <f>P4222*U4222/1000000</f>
        <v>0.41128125</v>
      </c>
      <c r="AD4222" s="4">
        <f>AC4223*(1-AA4222/100)+(AC4222-AC4223)*(1-AB4222/100)</f>
        <v>0.41128125</v>
      </c>
      <c r="AE4222" s="2" t="s">
        <v>66</v>
      </c>
      <c r="AF4222" s="2" t="s">
        <v>67</v>
      </c>
      <c r="AG4222" s="2" t="s">
        <v>68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5035</v>
      </c>
      <c r="B4223" s="2" t="s">
        <v>5021</v>
      </c>
      <c r="C4223" s="2" t="s">
        <v>47</v>
      </c>
      <c r="D4223" s="2" t="s">
        <v>5022</v>
      </c>
      <c r="E4223" s="2" t="s">
        <v>177</v>
      </c>
      <c r="F4223" s="2" t="s">
        <v>50</v>
      </c>
      <c r="G4223" s="2" t="s">
        <v>51</v>
      </c>
      <c r="H4223" s="2" t="s">
        <v>138</v>
      </c>
      <c r="I4223" s="2" t="s">
        <v>161</v>
      </c>
      <c r="J4223" s="2" t="s">
        <v>279</v>
      </c>
      <c r="K4223" s="2" t="s">
        <v>55</v>
      </c>
      <c r="L4223" s="2" t="s">
        <v>51</v>
      </c>
      <c r="M4223" s="2" t="s">
        <v>91</v>
      </c>
      <c r="N4223" s="3">
        <v>548.375</v>
      </c>
      <c r="O4223" s="3" t="s">
        <v>57</v>
      </c>
      <c r="P4223" s="4">
        <f>IF(O4223="吨",N4223*1000,IF(O4223="万立方米",N4223*10000,""))</f>
        <v>548375.0</v>
      </c>
      <c r="Q4223" s="2" t="s">
        <v>58</v>
      </c>
      <c r="R4223" s="2" t="s">
        <v>59</v>
      </c>
      <c r="S4223" s="2" t="s">
        <v>92</v>
      </c>
      <c r="T4223" s="2" t="s">
        <v>88</v>
      </c>
      <c r="U4223" s="4">
        <f>0.75</f>
        <v>0.75</v>
      </c>
      <c r="V4223" s="2" t="s">
        <v>62</v>
      </c>
      <c r="W4223" s="2" t="s">
        <v>93</v>
      </c>
      <c r="X4223" s="2" t="s">
        <v>64</v>
      </c>
      <c r="Y4223" s="2" t="s">
        <v>65</v>
      </c>
      <c r="Z4223" s="2">
        <v>0</v>
      </c>
      <c r="AA4223" s="2"/>
      <c r="AB4223" s="2"/>
      <c r="AC4223" s="4">
        <f>P4223*U4223/1000000</f>
        <v>0.41128125</v>
      </c>
      <c r="AD4223" s="4">
        <f>AC4223*(1-Z4223/100)</f>
        <v>0.41128125</v>
      </c>
      <c r="AE4223" s="2" t="s">
        <v>66</v>
      </c>
      <c r="AF4223" s="2" t="s">
        <v>67</v>
      </c>
      <c r="AG4223" s="2" t="s">
        <v>68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5036</v>
      </c>
      <c r="B4224" s="2" t="s">
        <v>5021</v>
      </c>
      <c r="C4224" s="2" t="s">
        <v>47</v>
      </c>
      <c r="D4224" s="2" t="s">
        <v>5022</v>
      </c>
      <c r="E4224" s="2" t="s">
        <v>177</v>
      </c>
      <c r="F4224" s="2" t="s">
        <v>50</v>
      </c>
      <c r="G4224" s="2" t="s">
        <v>51</v>
      </c>
      <c r="H4224" s="2" t="s">
        <v>138</v>
      </c>
      <c r="I4224" s="2" t="s">
        <v>161</v>
      </c>
      <c r="J4224" s="2" t="s">
        <v>279</v>
      </c>
      <c r="K4224" s="2" t="s">
        <v>55</v>
      </c>
      <c r="L4224" s="2" t="s">
        <v>51</v>
      </c>
      <c r="M4224" s="2" t="s">
        <v>95</v>
      </c>
      <c r="N4224" s="3">
        <v>548.375</v>
      </c>
      <c r="O4224" s="3" t="s">
        <v>57</v>
      </c>
      <c r="P4224" s="4">
        <f>IF(O4224="吨",N4224*1000,IF(O4224="万立方米",N4224*10000,""))</f>
        <v>548375.0</v>
      </c>
      <c r="Q4224" s="2" t="s">
        <v>58</v>
      </c>
      <c r="R4224" s="2" t="s">
        <v>59</v>
      </c>
      <c r="S4224" s="2" t="s">
        <v>96</v>
      </c>
      <c r="T4224" s="2" t="s">
        <v>97</v>
      </c>
      <c r="U4224" s="4">
        <f>1.7</f>
        <v>1.7</v>
      </c>
      <c r="V4224" s="2" t="s">
        <v>62</v>
      </c>
      <c r="W4224" s="2" t="s">
        <v>98</v>
      </c>
      <c r="X4224" s="2" t="s">
        <v>64</v>
      </c>
      <c r="Y4224" s="2" t="s">
        <v>65</v>
      </c>
      <c r="Z4224" s="2">
        <v>0</v>
      </c>
      <c r="AA4224" s="2"/>
      <c r="AB4224" s="2"/>
      <c r="AC4224" s="4">
        <f>P4224*U4224/1000000</f>
        <v>0.9322375</v>
      </c>
      <c r="AD4224" s="4">
        <f>AC4224*(1-Z4224/100)</f>
        <v>0.9322375</v>
      </c>
      <c r="AE4224" s="2" t="s">
        <v>66</v>
      </c>
      <c r="AF4224" s="2" t="s">
        <v>67</v>
      </c>
      <c r="AG4224" s="2" t="s">
        <v>68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5037</v>
      </c>
      <c r="B4225" s="2" t="s">
        <v>5021</v>
      </c>
      <c r="C4225" s="2" t="s">
        <v>47</v>
      </c>
      <c r="D4225" s="2" t="s">
        <v>5022</v>
      </c>
      <c r="E4225" s="2" t="s">
        <v>177</v>
      </c>
      <c r="F4225" s="2" t="s">
        <v>50</v>
      </c>
      <c r="G4225" s="2" t="s">
        <v>51</v>
      </c>
      <c r="H4225" s="2" t="s">
        <v>138</v>
      </c>
      <c r="I4225" s="2" t="s">
        <v>161</v>
      </c>
      <c r="J4225" s="2" t="s">
        <v>279</v>
      </c>
      <c r="K4225" s="2" t="s">
        <v>55</v>
      </c>
      <c r="L4225" s="2" t="s">
        <v>51</v>
      </c>
      <c r="M4225" s="2" t="s">
        <v>100</v>
      </c>
      <c r="N4225" s="3">
        <v>548.375</v>
      </c>
      <c r="O4225" s="3" t="s">
        <v>57</v>
      </c>
      <c r="P4225" s="4">
        <f>IF(O4225="吨",N4225*1000,IF(O4225="万立方米",N4225*10000,""))</f>
        <v>548375.0</v>
      </c>
      <c r="Q4225" s="2" t="s">
        <v>58</v>
      </c>
      <c r="R4225" s="2" t="s">
        <v>59</v>
      </c>
      <c r="S4225" s="2" t="s">
        <v>101</v>
      </c>
      <c r="T4225" s="2" t="s">
        <v>75</v>
      </c>
      <c r="U4225" s="4">
        <f>0.12</f>
        <v>0.12</v>
      </c>
      <c r="V4225" s="2" t="s">
        <v>62</v>
      </c>
      <c r="W4225" s="2" t="s">
        <v>102</v>
      </c>
      <c r="X4225" s="2" t="s">
        <v>64</v>
      </c>
      <c r="Y4225" s="2" t="s">
        <v>65</v>
      </c>
      <c r="Z4225" s="2">
        <v>0</v>
      </c>
      <c r="AA4225" s="2"/>
      <c r="AB4225" s="2"/>
      <c r="AC4225" s="4">
        <f>P4225*U4225/1000000</f>
        <v>0.065805</v>
      </c>
      <c r="AD4225" s="4">
        <f>AC4225*(1-Z4225/100)</f>
        <v>0.065805</v>
      </c>
      <c r="AE4225" s="2" t="s">
        <v>66</v>
      </c>
      <c r="AF4225" s="2" t="s">
        <v>67</v>
      </c>
      <c r="AG4225" s="2" t="s">
        <v>68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5038</v>
      </c>
      <c r="B4226" s="2" t="s">
        <v>5021</v>
      </c>
      <c r="C4226" s="2" t="s">
        <v>47</v>
      </c>
      <c r="D4226" s="2" t="s">
        <v>5022</v>
      </c>
      <c r="E4226" s="2" t="s">
        <v>177</v>
      </c>
      <c r="F4226" s="2" t="s">
        <v>50</v>
      </c>
      <c r="G4226" s="2" t="s">
        <v>51</v>
      </c>
      <c r="H4226" s="2" t="s">
        <v>138</v>
      </c>
      <c r="I4226" s="2"/>
      <c r="J4226" s="2"/>
      <c r="K4226" s="2" t="s">
        <v>147</v>
      </c>
      <c r="L4226" s="2" t="s">
        <v>148</v>
      </c>
      <c r="M4226" s="2" t="s">
        <v>104</v>
      </c>
      <c r="N4226" s="3"/>
      <c r="O4226" s="3"/>
      <c r="P4226" s="4">
        <v>1403150000.0</v>
      </c>
      <c r="Q4226" s="2" t="s">
        <v>105</v>
      </c>
      <c r="R4226" s="2" t="s">
        <v>106</v>
      </c>
      <c r="S4226" s="2" t="s">
        <v>107</v>
      </c>
      <c r="T4226" s="2" t="s">
        <v>108</v>
      </c>
      <c r="U4226" s="4">
        <f>0.0</f>
        <v>0.0</v>
      </c>
      <c r="V4226" s="2" t="s">
        <v>109</v>
      </c>
      <c r="W4226" s="2" t="s">
        <v>110</v>
      </c>
      <c r="X4226" s="2"/>
      <c r="Y4226" s="2" t="s">
        <v>65</v>
      </c>
      <c r="Z4226" s="2">
        <v>0</v>
      </c>
      <c r="AA4226" s="2"/>
      <c r="AB4226" s="2"/>
      <c r="AC4226" s="4">
        <f>P4226*U4226/1000000</f>
        <v>0.0</v>
      </c>
      <c r="AD4226" s="4">
        <f>AC4226*(1-Z4226/100)</f>
        <v>0.0</v>
      </c>
      <c r="AE4226" s="2" t="s">
        <v>66</v>
      </c>
      <c r="AF4226" s="2" t="s">
        <v>67</v>
      </c>
      <c r="AG4226" s="2" t="s">
        <v>68</v>
      </c>
      <c r="AH4226" s="2" t="s">
        <v>69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5039</v>
      </c>
      <c r="B4227" s="2" t="s">
        <v>5040</v>
      </c>
      <c r="C4227" s="2" t="s">
        <v>47</v>
      </c>
      <c r="D4227" s="2" t="s">
        <v>1134</v>
      </c>
      <c r="E4227" s="2" t="s">
        <v>227</v>
      </c>
      <c r="F4227" s="2" t="s">
        <v>228</v>
      </c>
      <c r="G4227" s="2" t="s">
        <v>117</v>
      </c>
      <c r="H4227" s="2" t="s">
        <v>433</v>
      </c>
      <c r="I4227" s="2" t="s">
        <v>53</v>
      </c>
      <c r="J4227" s="2" t="s">
        <v>533</v>
      </c>
      <c r="K4227" s="2" t="s">
        <v>533</v>
      </c>
      <c r="L4227" s="2" t="s">
        <v>119</v>
      </c>
      <c r="M4227" s="2" t="s">
        <v>56</v>
      </c>
      <c r="N4227" s="3">
        <v>2606.9</v>
      </c>
      <c r="O4227" s="3" t="s">
        <v>120</v>
      </c>
      <c r="P4227" s="2"/>
      <c r="Q4227" s="2"/>
      <c r="R4227" s="2" t="s">
        <v>121</v>
      </c>
      <c r="S4227" s="2"/>
      <c r="T4227" s="2" t="s">
        <v>108</v>
      </c>
      <c r="U4227" s="2"/>
      <c r="V4227" s="2"/>
      <c r="W4227" s="2" t="s">
        <v>122</v>
      </c>
      <c r="X4227" s="2" t="s">
        <v>64</v>
      </c>
      <c r="Y4227" s="2" t="s">
        <v>65</v>
      </c>
      <c r="Z4227" s="2">
        <v>0</v>
      </c>
      <c r="AA4227" s="2"/>
      <c r="AB4227" s="2"/>
      <c r="AC4227" s="2"/>
      <c r="AD4227" s="2"/>
      <c r="AE4227" s="2" t="s">
        <v>123</v>
      </c>
      <c r="AF4227" s="2" t="s">
        <v>124</v>
      </c>
      <c r="AG4227" s="2" t="s">
        <v>125</v>
      </c>
      <c r="AH4227" s="2" t="s">
        <v>69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5041</v>
      </c>
      <c r="B4228" s="2" t="s">
        <v>5040</v>
      </c>
      <c r="C4228" s="2" t="s">
        <v>47</v>
      </c>
      <c r="D4228" s="2" t="s">
        <v>1134</v>
      </c>
      <c r="E4228" s="2" t="s">
        <v>227</v>
      </c>
      <c r="F4228" s="2" t="s">
        <v>228</v>
      </c>
      <c r="G4228" s="2" t="s">
        <v>117</v>
      </c>
      <c r="H4228" s="2" t="s">
        <v>433</v>
      </c>
      <c r="I4228" s="2" t="s">
        <v>53</v>
      </c>
      <c r="J4228" s="2" t="s">
        <v>533</v>
      </c>
      <c r="K4228" s="2" t="s">
        <v>533</v>
      </c>
      <c r="L4228" s="2" t="s">
        <v>119</v>
      </c>
      <c r="M4228" s="2" t="s">
        <v>73</v>
      </c>
      <c r="N4228" s="3">
        <v>2606.9</v>
      </c>
      <c r="O4228" s="3" t="s">
        <v>120</v>
      </c>
      <c r="P4228" s="2"/>
      <c r="Q4228" s="2"/>
      <c r="R4228" s="2" t="s">
        <v>121</v>
      </c>
      <c r="S4228" s="2"/>
      <c r="T4228" s="2" t="s">
        <v>108</v>
      </c>
      <c r="U4228" s="2"/>
      <c r="V4228" s="2"/>
      <c r="W4228" s="2" t="s">
        <v>122</v>
      </c>
      <c r="X4228" s="2" t="s">
        <v>64</v>
      </c>
      <c r="Y4228" s="2" t="s">
        <v>65</v>
      </c>
      <c r="Z4228" s="2">
        <v>0</v>
      </c>
      <c r="AA4228" s="2"/>
      <c r="AB4228" s="2"/>
      <c r="AC4228" s="2"/>
      <c r="AD4228" s="2"/>
      <c r="AE4228" s="2" t="s">
        <v>123</v>
      </c>
      <c r="AF4228" s="2" t="s">
        <v>124</v>
      </c>
      <c r="AG4228" s="2" t="s">
        <v>125</v>
      </c>
      <c r="AH4228" s="2" t="s">
        <v>69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5042</v>
      </c>
      <c r="B4229" s="2" t="s">
        <v>5040</v>
      </c>
      <c r="C4229" s="2" t="s">
        <v>47</v>
      </c>
      <c r="D4229" s="2" t="s">
        <v>1134</v>
      </c>
      <c r="E4229" s="2" t="s">
        <v>227</v>
      </c>
      <c r="F4229" s="2" t="s">
        <v>228</v>
      </c>
      <c r="G4229" s="2" t="s">
        <v>117</v>
      </c>
      <c r="H4229" s="2" t="s">
        <v>433</v>
      </c>
      <c r="I4229" s="2" t="s">
        <v>53</v>
      </c>
      <c r="J4229" s="2" t="s">
        <v>533</v>
      </c>
      <c r="K4229" s="2" t="s">
        <v>533</v>
      </c>
      <c r="L4229" s="2" t="s">
        <v>119</v>
      </c>
      <c r="M4229" s="2" t="s">
        <v>78</v>
      </c>
      <c r="N4229" s="3">
        <v>2606.9</v>
      </c>
      <c r="O4229" s="3" t="s">
        <v>120</v>
      </c>
      <c r="P4229" s="2"/>
      <c r="Q4229" s="2"/>
      <c r="R4229" s="2" t="s">
        <v>121</v>
      </c>
      <c r="S4229" s="2"/>
      <c r="T4229" s="2" t="s">
        <v>108</v>
      </c>
      <c r="U4229" s="2"/>
      <c r="V4229" s="2"/>
      <c r="W4229" s="2" t="s">
        <v>122</v>
      </c>
      <c r="X4229" s="2" t="s">
        <v>64</v>
      </c>
      <c r="Y4229" s="2" t="s">
        <v>65</v>
      </c>
      <c r="Z4229" s="2">
        <v>0</v>
      </c>
      <c r="AA4229" s="2"/>
      <c r="AB4229" s="2"/>
      <c r="AC4229" s="2"/>
      <c r="AD4229" s="2"/>
      <c r="AE4229" s="2" t="s">
        <v>123</v>
      </c>
      <c r="AF4229" s="2" t="s">
        <v>124</v>
      </c>
      <c r="AG4229" s="2" t="s">
        <v>125</v>
      </c>
      <c r="AH4229" s="2" t="s">
        <v>69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5043</v>
      </c>
      <c r="B4230" s="2" t="s">
        <v>5040</v>
      </c>
      <c r="C4230" s="2" t="s">
        <v>47</v>
      </c>
      <c r="D4230" s="2" t="s">
        <v>1134</v>
      </c>
      <c r="E4230" s="2" t="s">
        <v>227</v>
      </c>
      <c r="F4230" s="2" t="s">
        <v>228</v>
      </c>
      <c r="G4230" s="2" t="s">
        <v>117</v>
      </c>
      <c r="H4230" s="2" t="s">
        <v>433</v>
      </c>
      <c r="I4230" s="2" t="s">
        <v>53</v>
      </c>
      <c r="J4230" s="2" t="s">
        <v>533</v>
      </c>
      <c r="K4230" s="2" t="s">
        <v>533</v>
      </c>
      <c r="L4230" s="2" t="s">
        <v>119</v>
      </c>
      <c r="M4230" s="2" t="s">
        <v>82</v>
      </c>
      <c r="N4230" s="3">
        <v>2606.9</v>
      </c>
      <c r="O4230" s="3" t="s">
        <v>120</v>
      </c>
      <c r="P4230" s="2"/>
      <c r="Q4230" s="2"/>
      <c r="R4230" s="2" t="s">
        <v>121</v>
      </c>
      <c r="S4230" s="2"/>
      <c r="T4230" s="2" t="s">
        <v>108</v>
      </c>
      <c r="U4230" s="2"/>
      <c r="V4230" s="2"/>
      <c r="W4230" s="2" t="s">
        <v>122</v>
      </c>
      <c r="X4230" s="2" t="s">
        <v>64</v>
      </c>
      <c r="Y4230" s="2" t="s">
        <v>65</v>
      </c>
      <c r="Z4230" s="2">
        <v>0</v>
      </c>
      <c r="AA4230" s="2"/>
      <c r="AB4230" s="2"/>
      <c r="AC4230" s="2"/>
      <c r="AD4230" s="2"/>
      <c r="AE4230" s="2" t="s">
        <v>123</v>
      </c>
      <c r="AF4230" s="2" t="s">
        <v>124</v>
      </c>
      <c r="AG4230" s="2" t="s">
        <v>125</v>
      </c>
      <c r="AH4230" s="2" t="s">
        <v>69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5044</v>
      </c>
      <c r="B4231" s="2" t="s">
        <v>5040</v>
      </c>
      <c r="C4231" s="2" t="s">
        <v>47</v>
      </c>
      <c r="D4231" s="2" t="s">
        <v>1134</v>
      </c>
      <c r="E4231" s="2" t="s">
        <v>227</v>
      </c>
      <c r="F4231" s="2" t="s">
        <v>228</v>
      </c>
      <c r="G4231" s="2" t="s">
        <v>117</v>
      </c>
      <c r="H4231" s="2" t="s">
        <v>433</v>
      </c>
      <c r="I4231" s="2" t="s">
        <v>53</v>
      </c>
      <c r="J4231" s="2" t="s">
        <v>533</v>
      </c>
      <c r="K4231" s="2" t="s">
        <v>533</v>
      </c>
      <c r="L4231" s="2" t="s">
        <v>119</v>
      </c>
      <c r="M4231" s="2" t="s">
        <v>86</v>
      </c>
      <c r="N4231" s="3">
        <v>2606.9</v>
      </c>
      <c r="O4231" s="3" t="s">
        <v>120</v>
      </c>
      <c r="P4231" s="2"/>
      <c r="Q4231" s="2"/>
      <c r="R4231" s="2" t="s">
        <v>121</v>
      </c>
      <c r="S4231" s="2"/>
      <c r="T4231" s="2" t="s">
        <v>108</v>
      </c>
      <c r="U4231" s="2"/>
      <c r="V4231" s="2"/>
      <c r="W4231" s="2" t="s">
        <v>122</v>
      </c>
      <c r="X4231" s="2" t="s">
        <v>64</v>
      </c>
      <c r="Y4231" s="2" t="s">
        <v>65</v>
      </c>
      <c r="Z4231" s="2">
        <v>0</v>
      </c>
      <c r="AA4231" s="2"/>
      <c r="AB4231" s="2"/>
      <c r="AC4231" s="2"/>
      <c r="AD4231" s="2"/>
      <c r="AE4231" s="2" t="s">
        <v>123</v>
      </c>
      <c r="AF4231" s="2" t="s">
        <v>124</v>
      </c>
      <c r="AG4231" s="2" t="s">
        <v>125</v>
      </c>
      <c r="AH4231" s="2" t="s">
        <v>69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5045</v>
      </c>
      <c r="B4232" s="2" t="s">
        <v>5040</v>
      </c>
      <c r="C4232" s="2" t="s">
        <v>47</v>
      </c>
      <c r="D4232" s="2" t="s">
        <v>1134</v>
      </c>
      <c r="E4232" s="2" t="s">
        <v>227</v>
      </c>
      <c r="F4232" s="2" t="s">
        <v>228</v>
      </c>
      <c r="G4232" s="2" t="s">
        <v>117</v>
      </c>
      <c r="H4232" s="2" t="s">
        <v>433</v>
      </c>
      <c r="I4232" s="2" t="s">
        <v>53</v>
      </c>
      <c r="J4232" s="2" t="s">
        <v>533</v>
      </c>
      <c r="K4232" s="2" t="s">
        <v>533</v>
      </c>
      <c r="L4232" s="2" t="s">
        <v>119</v>
      </c>
      <c r="M4232" s="2" t="s">
        <v>91</v>
      </c>
      <c r="N4232" s="3">
        <v>2606.9</v>
      </c>
      <c r="O4232" s="3" t="s">
        <v>120</v>
      </c>
      <c r="P4232" s="2"/>
      <c r="Q4232" s="2"/>
      <c r="R4232" s="2" t="s">
        <v>121</v>
      </c>
      <c r="S4232" s="2"/>
      <c r="T4232" s="2" t="s">
        <v>108</v>
      </c>
      <c r="U4232" s="2"/>
      <c r="V4232" s="2"/>
      <c r="W4232" s="2" t="s">
        <v>122</v>
      </c>
      <c r="X4232" s="2" t="s">
        <v>64</v>
      </c>
      <c r="Y4232" s="2" t="s">
        <v>65</v>
      </c>
      <c r="Z4232" s="2">
        <v>0</v>
      </c>
      <c r="AA4232" s="2"/>
      <c r="AB4232" s="2"/>
      <c r="AC4232" s="2"/>
      <c r="AD4232" s="2"/>
      <c r="AE4232" s="2" t="s">
        <v>123</v>
      </c>
      <c r="AF4232" s="2" t="s">
        <v>124</v>
      </c>
      <c r="AG4232" s="2" t="s">
        <v>125</v>
      </c>
      <c r="AH4232" s="2" t="s">
        <v>69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5046</v>
      </c>
      <c r="B4233" s="2" t="s">
        <v>5040</v>
      </c>
      <c r="C4233" s="2" t="s">
        <v>47</v>
      </c>
      <c r="D4233" s="2" t="s">
        <v>1134</v>
      </c>
      <c r="E4233" s="2" t="s">
        <v>227</v>
      </c>
      <c r="F4233" s="2" t="s">
        <v>228</v>
      </c>
      <c r="G4233" s="2" t="s">
        <v>117</v>
      </c>
      <c r="H4233" s="2" t="s">
        <v>433</v>
      </c>
      <c r="I4233" s="2" t="s">
        <v>53</v>
      </c>
      <c r="J4233" s="2" t="s">
        <v>533</v>
      </c>
      <c r="K4233" s="2" t="s">
        <v>533</v>
      </c>
      <c r="L4233" s="2" t="s">
        <v>119</v>
      </c>
      <c r="M4233" s="2" t="s">
        <v>95</v>
      </c>
      <c r="N4233" s="3">
        <v>2606.9</v>
      </c>
      <c r="O4233" s="3" t="s">
        <v>120</v>
      </c>
      <c r="P4233" s="2"/>
      <c r="Q4233" s="2"/>
      <c r="R4233" s="2" t="s">
        <v>121</v>
      </c>
      <c r="S4233" s="2"/>
      <c r="T4233" s="2" t="s">
        <v>108</v>
      </c>
      <c r="U4233" s="2"/>
      <c r="V4233" s="2"/>
      <c r="W4233" s="2" t="s">
        <v>122</v>
      </c>
      <c r="X4233" s="2" t="s">
        <v>64</v>
      </c>
      <c r="Y4233" s="2" t="s">
        <v>65</v>
      </c>
      <c r="Z4233" s="2">
        <v>0</v>
      </c>
      <c r="AA4233" s="2"/>
      <c r="AB4233" s="2"/>
      <c r="AC4233" s="2"/>
      <c r="AD4233" s="2"/>
      <c r="AE4233" s="2" t="s">
        <v>123</v>
      </c>
      <c r="AF4233" s="2" t="s">
        <v>124</v>
      </c>
      <c r="AG4233" s="2" t="s">
        <v>125</v>
      </c>
      <c r="AH4233" s="2" t="s">
        <v>69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5047</v>
      </c>
      <c r="B4234" s="2" t="s">
        <v>5040</v>
      </c>
      <c r="C4234" s="2" t="s">
        <v>47</v>
      </c>
      <c r="D4234" s="2" t="s">
        <v>1134</v>
      </c>
      <c r="E4234" s="2" t="s">
        <v>227</v>
      </c>
      <c r="F4234" s="2" t="s">
        <v>228</v>
      </c>
      <c r="G4234" s="2" t="s">
        <v>117</v>
      </c>
      <c r="H4234" s="2" t="s">
        <v>433</v>
      </c>
      <c r="I4234" s="2" t="s">
        <v>53</v>
      </c>
      <c r="J4234" s="2" t="s">
        <v>533</v>
      </c>
      <c r="K4234" s="2" t="s">
        <v>533</v>
      </c>
      <c r="L4234" s="2" t="s">
        <v>119</v>
      </c>
      <c r="M4234" s="2" t="s">
        <v>100</v>
      </c>
      <c r="N4234" s="3">
        <v>2606.9</v>
      </c>
      <c r="O4234" s="3" t="s">
        <v>120</v>
      </c>
      <c r="P4234" s="2"/>
      <c r="Q4234" s="2"/>
      <c r="R4234" s="2" t="s">
        <v>121</v>
      </c>
      <c r="S4234" s="2"/>
      <c r="T4234" s="2" t="s">
        <v>108</v>
      </c>
      <c r="U4234" s="2"/>
      <c r="V4234" s="2"/>
      <c r="W4234" s="2" t="s">
        <v>122</v>
      </c>
      <c r="X4234" s="2" t="s">
        <v>64</v>
      </c>
      <c r="Y4234" s="2" t="s">
        <v>65</v>
      </c>
      <c r="Z4234" s="2">
        <v>0</v>
      </c>
      <c r="AA4234" s="2"/>
      <c r="AB4234" s="2"/>
      <c r="AC4234" s="2"/>
      <c r="AD4234" s="2"/>
      <c r="AE4234" s="2" t="s">
        <v>123</v>
      </c>
      <c r="AF4234" s="2" t="s">
        <v>124</v>
      </c>
      <c r="AG4234" s="2" t="s">
        <v>125</v>
      </c>
      <c r="AH4234" s="2" t="s">
        <v>69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5048</v>
      </c>
      <c r="B4235" s="2" t="s">
        <v>5040</v>
      </c>
      <c r="C4235" s="2" t="s">
        <v>47</v>
      </c>
      <c r="D4235" s="2" t="s">
        <v>1134</v>
      </c>
      <c r="E4235" s="2" t="s">
        <v>227</v>
      </c>
      <c r="F4235" s="2" t="s">
        <v>228</v>
      </c>
      <c r="G4235" s="2" t="s">
        <v>117</v>
      </c>
      <c r="H4235" s="2" t="s">
        <v>433</v>
      </c>
      <c r="I4235" s="2"/>
      <c r="J4235" s="2"/>
      <c r="K4235" s="2"/>
      <c r="L4235" s="2"/>
      <c r="M4235" s="2" t="s">
        <v>104</v>
      </c>
      <c r="N4235" s="3"/>
      <c r="O4235" s="3"/>
      <c r="P4235" s="4">
        <v>0.0</v>
      </c>
      <c r="Q4235" s="2" t="s">
        <v>105</v>
      </c>
      <c r="R4235" s="2" t="s">
        <v>106</v>
      </c>
      <c r="S4235" s="2" t="s">
        <v>107</v>
      </c>
      <c r="T4235" s="2" t="s">
        <v>108</v>
      </c>
      <c r="U4235" s="4">
        <f>0.0</f>
        <v>0.0</v>
      </c>
      <c r="V4235" s="2" t="s">
        <v>109</v>
      </c>
      <c r="W4235" s="2" t="s">
        <v>110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134</v>
      </c>
      <c r="AH4235" s="2" t="s">
        <v>69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5049</v>
      </c>
      <c r="B4236" s="2" t="s">
        <v>5050</v>
      </c>
      <c r="C4236" s="2" t="s">
        <v>47</v>
      </c>
      <c r="D4236" s="2" t="s">
        <v>810</v>
      </c>
      <c r="E4236" s="2" t="s">
        <v>377</v>
      </c>
      <c r="F4236" s="2" t="s">
        <v>116</v>
      </c>
      <c r="G4236" s="2" t="s">
        <v>51</v>
      </c>
      <c r="H4236" s="2" t="s">
        <v>138</v>
      </c>
      <c r="I4236" s="2" t="s">
        <v>53</v>
      </c>
      <c r="J4236" s="2" t="s">
        <v>54</v>
      </c>
      <c r="K4236" s="2" t="s">
        <v>55</v>
      </c>
      <c r="L4236" s="2" t="s">
        <v>51</v>
      </c>
      <c r="M4236" s="2" t="s">
        <v>56</v>
      </c>
      <c r="N4236" s="3">
        <v>25992.915</v>
      </c>
      <c r="O4236" s="3" t="s">
        <v>57</v>
      </c>
      <c r="P4236" s="4">
        <f>IF(O4236="吨",N4236*1000,IF(O4236="万立方米",N4236*10000,""))</f>
        <v>25992915.0</v>
      </c>
      <c r="Q4236" s="2" t="s">
        <v>58</v>
      </c>
      <c r="R4236" s="2" t="s">
        <v>59</v>
      </c>
      <c r="S4236" s="2" t="s">
        <v>60</v>
      </c>
      <c r="T4236" s="2" t="s">
        <v>61</v>
      </c>
      <c r="U4236" s="4">
        <f>0.06</f>
        <v>0.06</v>
      </c>
      <c r="V4236" s="2" t="s">
        <v>62</v>
      </c>
      <c r="W4236" s="2" t="s">
        <v>63</v>
      </c>
      <c r="X4236" s="2" t="s">
        <v>64</v>
      </c>
      <c r="Y4236" s="2" t="s">
        <v>65</v>
      </c>
      <c r="Z4236" s="2">
        <v>0</v>
      </c>
      <c r="AA4236" s="2"/>
      <c r="AB4236" s="2"/>
      <c r="AC4236" s="4">
        <f>P4236*U4236/1000000</f>
        <v>1.5595748999999999</v>
      </c>
      <c r="AD4236" s="4">
        <f>AC4236*(1-Z4236/100)</f>
        <v>1.5595748999999999</v>
      </c>
      <c r="AE4236" s="2" t="s">
        <v>66</v>
      </c>
      <c r="AF4236" s="2" t="s">
        <v>67</v>
      </c>
      <c r="AG4236" s="2" t="s">
        <v>68</v>
      </c>
      <c r="AH4236" s="2" t="s">
        <v>69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5051</v>
      </c>
      <c r="B4237" s="2" t="s">
        <v>5050</v>
      </c>
      <c r="C4237" s="2" t="s">
        <v>47</v>
      </c>
      <c r="D4237" s="2" t="s">
        <v>810</v>
      </c>
      <c r="E4237" s="2" t="s">
        <v>377</v>
      </c>
      <c r="F4237" s="2" t="s">
        <v>116</v>
      </c>
      <c r="G4237" s="2" t="s">
        <v>51</v>
      </c>
      <c r="H4237" s="2" t="s">
        <v>138</v>
      </c>
      <c r="I4237" s="2" t="s">
        <v>53</v>
      </c>
      <c r="J4237" s="2" t="s">
        <v>54</v>
      </c>
      <c r="K4237" s="2" t="s">
        <v>55</v>
      </c>
      <c r="L4237" s="2" t="s">
        <v>51</v>
      </c>
      <c r="M4237" s="2" t="s">
        <v>73</v>
      </c>
      <c r="N4237" s="3">
        <v>25992.915</v>
      </c>
      <c r="O4237" s="3" t="s">
        <v>57</v>
      </c>
      <c r="P4237" s="4">
        <f>IF(O4237="吨",N4237*1000,IF(O4237="万立方米",N4237*10000,""))</f>
        <v>25992915.0</v>
      </c>
      <c r="Q4237" s="2" t="s">
        <v>58</v>
      </c>
      <c r="R4237" s="2" t="s">
        <v>59</v>
      </c>
      <c r="S4237" s="2" t="s">
        <v>74</v>
      </c>
      <c r="T4237" s="2" t="s">
        <v>75</v>
      </c>
      <c r="U4237" s="4">
        <f>1.5</f>
        <v>1.5</v>
      </c>
      <c r="V4237" s="2" t="s">
        <v>62</v>
      </c>
      <c r="W4237" s="2" t="s">
        <v>76</v>
      </c>
      <c r="X4237" s="2" t="s">
        <v>64</v>
      </c>
      <c r="Y4237" s="2" t="s">
        <v>65</v>
      </c>
      <c r="Z4237" s="2">
        <v>0</v>
      </c>
      <c r="AA4237" s="2"/>
      <c r="AB4237" s="2"/>
      <c r="AC4237" s="4">
        <f>P4237*U4237/1000000</f>
        <v>38.9893725</v>
      </c>
      <c r="AD4237" s="4">
        <f>AC4237*(1-Z4237/100)</f>
        <v>38.9893725</v>
      </c>
      <c r="AE4237" s="2" t="s">
        <v>66</v>
      </c>
      <c r="AF4237" s="2" t="s">
        <v>67</v>
      </c>
      <c r="AG4237" s="2" t="s">
        <v>68</v>
      </c>
      <c r="AH4237" s="2" t="s">
        <v>69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5052</v>
      </c>
      <c r="B4238" s="2" t="s">
        <v>5050</v>
      </c>
      <c r="C4238" s="2" t="s">
        <v>47</v>
      </c>
      <c r="D4238" s="2" t="s">
        <v>810</v>
      </c>
      <c r="E4238" s="2" t="s">
        <v>377</v>
      </c>
      <c r="F4238" s="2" t="s">
        <v>116</v>
      </c>
      <c r="G4238" s="2" t="s">
        <v>51</v>
      </c>
      <c r="H4238" s="2" t="s">
        <v>138</v>
      </c>
      <c r="I4238" s="2" t="s">
        <v>53</v>
      </c>
      <c r="J4238" s="2" t="s">
        <v>54</v>
      </c>
      <c r="K4238" s="2" t="s">
        <v>55</v>
      </c>
      <c r="L4238" s="2" t="s">
        <v>51</v>
      </c>
      <c r="M4238" s="2" t="s">
        <v>78</v>
      </c>
      <c r="N4238" s="3">
        <v>25992.915</v>
      </c>
      <c r="O4238" s="3" t="s">
        <v>57</v>
      </c>
      <c r="P4238" s="4">
        <f>IF(O4238="吨",N4238*1000,IF(O4238="万立方米",N4238*10000,""))</f>
        <v>25992915.0</v>
      </c>
      <c r="Q4238" s="2" t="s">
        <v>58</v>
      </c>
      <c r="R4238" s="2" t="s">
        <v>59</v>
      </c>
      <c r="S4238" s="2" t="s">
        <v>79</v>
      </c>
      <c r="T4238" s="2" t="s">
        <v>75</v>
      </c>
      <c r="U4238" s="4">
        <f>6.0</f>
        <v>6.0</v>
      </c>
      <c r="V4238" s="2" t="s">
        <v>62</v>
      </c>
      <c r="W4238" s="2" t="s">
        <v>80</v>
      </c>
      <c r="X4238" s="2" t="s">
        <v>64</v>
      </c>
      <c r="Y4238" s="2" t="s">
        <v>65</v>
      </c>
      <c r="Z4238" s="2">
        <v>0</v>
      </c>
      <c r="AA4238" s="2"/>
      <c r="AB4238" s="2"/>
      <c r="AC4238" s="4">
        <f>P4238*U4238/1000000</f>
        <v>155.95749</v>
      </c>
      <c r="AD4238" s="4">
        <f>AC4238*(1-Z4238/100)</f>
        <v>155.95749</v>
      </c>
      <c r="AE4238" s="2" t="s">
        <v>66</v>
      </c>
      <c r="AF4238" s="2" t="s">
        <v>67</v>
      </c>
      <c r="AG4238" s="2" t="s">
        <v>68</v>
      </c>
      <c r="AH4238" s="2" t="s">
        <v>69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5053</v>
      </c>
      <c r="B4239" s="2" t="s">
        <v>5050</v>
      </c>
      <c r="C4239" s="2" t="s">
        <v>47</v>
      </c>
      <c r="D4239" s="2" t="s">
        <v>810</v>
      </c>
      <c r="E4239" s="2" t="s">
        <v>377</v>
      </c>
      <c r="F4239" s="2" t="s">
        <v>116</v>
      </c>
      <c r="G4239" s="2" t="s">
        <v>51</v>
      </c>
      <c r="H4239" s="2" t="s">
        <v>138</v>
      </c>
      <c r="I4239" s="2" t="s">
        <v>53</v>
      </c>
      <c r="J4239" s="2" t="s">
        <v>54</v>
      </c>
      <c r="K4239" s="2" t="s">
        <v>55</v>
      </c>
      <c r="L4239" s="2" t="s">
        <v>51</v>
      </c>
      <c r="M4239" s="2" t="s">
        <v>82</v>
      </c>
      <c r="N4239" s="3">
        <v>25992.915</v>
      </c>
      <c r="O4239" s="3" t="s">
        <v>57</v>
      </c>
      <c r="P4239" s="4">
        <f>IF(O4239="吨",N4239*1000,IF(O4239="万立方米",N4239*10000,""))</f>
        <v>25992915.0</v>
      </c>
      <c r="Q4239" s="2" t="s">
        <v>58</v>
      </c>
      <c r="R4239" s="2" t="s">
        <v>59</v>
      </c>
      <c r="S4239" s="2" t="s">
        <v>83</v>
      </c>
      <c r="T4239" s="2" t="s">
        <v>61</v>
      </c>
      <c r="U4239" s="4">
        <f>0.35</f>
        <v>0.35</v>
      </c>
      <c r="V4239" s="2" t="s">
        <v>62</v>
      </c>
      <c r="W4239" s="2" t="s">
        <v>84</v>
      </c>
      <c r="X4239" s="2" t="s">
        <v>64</v>
      </c>
      <c r="Y4239" s="2" t="s">
        <v>65</v>
      </c>
      <c r="Z4239" s="2">
        <v>0</v>
      </c>
      <c r="AA4239" s="2"/>
      <c r="AB4239" s="2"/>
      <c r="AC4239" s="4">
        <f>P4239*U4239/1000000</f>
        <v>9.09752025</v>
      </c>
      <c r="AD4239" s="4">
        <f>AC4239*(1-Z4239/100)</f>
        <v>9.09752025</v>
      </c>
      <c r="AE4239" s="2" t="s">
        <v>66</v>
      </c>
      <c r="AF4239" s="2" t="s">
        <v>67</v>
      </c>
      <c r="AG4239" s="2" t="s">
        <v>68</v>
      </c>
      <c r="AH4239" s="2" t="s">
        <v>69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5054</v>
      </c>
      <c r="B4240" s="2" t="s">
        <v>5050</v>
      </c>
      <c r="C4240" s="2" t="s">
        <v>47</v>
      </c>
      <c r="D4240" s="2" t="s">
        <v>810</v>
      </c>
      <c r="E4240" s="2" t="s">
        <v>377</v>
      </c>
      <c r="F4240" s="2" t="s">
        <v>116</v>
      </c>
      <c r="G4240" s="2" t="s">
        <v>51</v>
      </c>
      <c r="H4240" s="2" t="s">
        <v>138</v>
      </c>
      <c r="I4240" s="2" t="s">
        <v>53</v>
      </c>
      <c r="J4240" s="2" t="s">
        <v>54</v>
      </c>
      <c r="K4240" s="2" t="s">
        <v>55</v>
      </c>
      <c r="L4240" s="2" t="s">
        <v>51</v>
      </c>
      <c r="M4240" s="2" t="s">
        <v>86</v>
      </c>
      <c r="N4240" s="3">
        <v>25992.915</v>
      </c>
      <c r="O4240" s="3" t="s">
        <v>57</v>
      </c>
      <c r="P4240" s="4">
        <f>IF(O4240="吨",N4240*1000,IF(O4240="万立方米",N4240*10000,""))</f>
        <v>25992915.0</v>
      </c>
      <c r="Q4240" s="2" t="s">
        <v>58</v>
      </c>
      <c r="R4240" s="2" t="s">
        <v>59</v>
      </c>
      <c r="S4240" s="2" t="s">
        <v>87</v>
      </c>
      <c r="T4240" s="2" t="s">
        <v>88</v>
      </c>
      <c r="U4240" s="4">
        <f>0.75</f>
        <v>0.75</v>
      </c>
      <c r="V4240" s="2" t="s">
        <v>62</v>
      </c>
      <c r="W4240" s="2" t="s">
        <v>89</v>
      </c>
      <c r="X4240" s="2" t="s">
        <v>64</v>
      </c>
      <c r="Y4240" s="2" t="s">
        <v>65</v>
      </c>
      <c r="Z4240" s="2">
        <v>0</v>
      </c>
      <c r="AA4240" s="2"/>
      <c r="AB4240" s="2"/>
      <c r="AC4240" s="4">
        <f>P4240*U4240/1000000</f>
        <v>19.49468625</v>
      </c>
      <c r="AD4240" s="4">
        <f>AC4241*(1-AA4240/100)+(AC4240-AC4241)*(1-AB4240/100)</f>
        <v>19.49468625</v>
      </c>
      <c r="AE4240" s="2" t="s">
        <v>66</v>
      </c>
      <c r="AF4240" s="2" t="s">
        <v>67</v>
      </c>
      <c r="AG4240" s="2" t="s">
        <v>68</v>
      </c>
      <c r="AH4240" s="2" t="s">
        <v>69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5055</v>
      </c>
      <c r="B4241" s="2" t="s">
        <v>5050</v>
      </c>
      <c r="C4241" s="2" t="s">
        <v>47</v>
      </c>
      <c r="D4241" s="2" t="s">
        <v>810</v>
      </c>
      <c r="E4241" s="2" t="s">
        <v>377</v>
      </c>
      <c r="F4241" s="2" t="s">
        <v>116</v>
      </c>
      <c r="G4241" s="2" t="s">
        <v>51</v>
      </c>
      <c r="H4241" s="2" t="s">
        <v>138</v>
      </c>
      <c r="I4241" s="2" t="s">
        <v>53</v>
      </c>
      <c r="J4241" s="2" t="s">
        <v>54</v>
      </c>
      <c r="K4241" s="2" t="s">
        <v>55</v>
      </c>
      <c r="L4241" s="2" t="s">
        <v>51</v>
      </c>
      <c r="M4241" s="2" t="s">
        <v>91</v>
      </c>
      <c r="N4241" s="3">
        <v>25992.915</v>
      </c>
      <c r="O4241" s="3" t="s">
        <v>57</v>
      </c>
      <c r="P4241" s="4">
        <f>IF(O4241="吨",N4241*1000,IF(O4241="万立方米",N4241*10000,""))</f>
        <v>25992915.0</v>
      </c>
      <c r="Q4241" s="2" t="s">
        <v>58</v>
      </c>
      <c r="R4241" s="2" t="s">
        <v>59</v>
      </c>
      <c r="S4241" s="2" t="s">
        <v>92</v>
      </c>
      <c r="T4241" s="2" t="s">
        <v>88</v>
      </c>
      <c r="U4241" s="4">
        <f>0.75</f>
        <v>0.75</v>
      </c>
      <c r="V4241" s="2" t="s">
        <v>62</v>
      </c>
      <c r="W4241" s="2" t="s">
        <v>93</v>
      </c>
      <c r="X4241" s="2" t="s">
        <v>64</v>
      </c>
      <c r="Y4241" s="2" t="s">
        <v>65</v>
      </c>
      <c r="Z4241" s="2">
        <v>0</v>
      </c>
      <c r="AA4241" s="2"/>
      <c r="AB4241" s="2"/>
      <c r="AC4241" s="4">
        <f>P4241*U4241/1000000</f>
        <v>19.49468625</v>
      </c>
      <c r="AD4241" s="4">
        <f>AC4241*(1-Z4241/100)</f>
        <v>19.49468625</v>
      </c>
      <c r="AE4241" s="2" t="s">
        <v>66</v>
      </c>
      <c r="AF4241" s="2" t="s">
        <v>67</v>
      </c>
      <c r="AG4241" s="2" t="s">
        <v>68</v>
      </c>
      <c r="AH4241" s="2" t="s">
        <v>69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5056</v>
      </c>
      <c r="B4242" s="2" t="s">
        <v>5050</v>
      </c>
      <c r="C4242" s="2" t="s">
        <v>47</v>
      </c>
      <c r="D4242" s="2" t="s">
        <v>810</v>
      </c>
      <c r="E4242" s="2" t="s">
        <v>377</v>
      </c>
      <c r="F4242" s="2" t="s">
        <v>116</v>
      </c>
      <c r="G4242" s="2" t="s">
        <v>51</v>
      </c>
      <c r="H4242" s="2" t="s">
        <v>138</v>
      </c>
      <c r="I4242" s="2" t="s">
        <v>53</v>
      </c>
      <c r="J4242" s="2" t="s">
        <v>54</v>
      </c>
      <c r="K4242" s="2" t="s">
        <v>55</v>
      </c>
      <c r="L4242" s="2" t="s">
        <v>51</v>
      </c>
      <c r="M4242" s="2" t="s">
        <v>95</v>
      </c>
      <c r="N4242" s="3">
        <v>25992.915</v>
      </c>
      <c r="O4242" s="3" t="s">
        <v>57</v>
      </c>
      <c r="P4242" s="4">
        <f>IF(O4242="吨",N4242*1000,IF(O4242="万立方米",N4242*10000,""))</f>
        <v>25992915.0</v>
      </c>
      <c r="Q4242" s="2" t="s">
        <v>58</v>
      </c>
      <c r="R4242" s="2" t="s">
        <v>59</v>
      </c>
      <c r="S4242" s="2" t="s">
        <v>96</v>
      </c>
      <c r="T4242" s="2" t="s">
        <v>97</v>
      </c>
      <c r="U4242" s="4">
        <f>1.7</f>
        <v>1.7</v>
      </c>
      <c r="V4242" s="2" t="s">
        <v>62</v>
      </c>
      <c r="W4242" s="2" t="s">
        <v>98</v>
      </c>
      <c r="X4242" s="2" t="s">
        <v>64</v>
      </c>
      <c r="Y4242" s="2" t="s">
        <v>65</v>
      </c>
      <c r="Z4242" s="2">
        <v>0</v>
      </c>
      <c r="AA4242" s="2"/>
      <c r="AB4242" s="2"/>
      <c r="AC4242" s="4">
        <f>P4242*U4242/1000000</f>
        <v>44.1879555</v>
      </c>
      <c r="AD4242" s="4">
        <f>AC4242*(1-Z4242/100)</f>
        <v>44.1879555</v>
      </c>
      <c r="AE4242" s="2" t="s">
        <v>66</v>
      </c>
      <c r="AF4242" s="2" t="s">
        <v>67</v>
      </c>
      <c r="AG4242" s="2" t="s">
        <v>68</v>
      </c>
      <c r="AH4242" s="2" t="s">
        <v>69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5057</v>
      </c>
      <c r="B4243" s="2" t="s">
        <v>5050</v>
      </c>
      <c r="C4243" s="2" t="s">
        <v>47</v>
      </c>
      <c r="D4243" s="2" t="s">
        <v>810</v>
      </c>
      <c r="E4243" s="2" t="s">
        <v>377</v>
      </c>
      <c r="F4243" s="2" t="s">
        <v>116</v>
      </c>
      <c r="G4243" s="2" t="s">
        <v>51</v>
      </c>
      <c r="H4243" s="2" t="s">
        <v>138</v>
      </c>
      <c r="I4243" s="2" t="s">
        <v>53</v>
      </c>
      <c r="J4243" s="2" t="s">
        <v>54</v>
      </c>
      <c r="K4243" s="2" t="s">
        <v>55</v>
      </c>
      <c r="L4243" s="2" t="s">
        <v>51</v>
      </c>
      <c r="M4243" s="2" t="s">
        <v>100</v>
      </c>
      <c r="N4243" s="3">
        <v>25992.915</v>
      </c>
      <c r="O4243" s="3" t="s">
        <v>57</v>
      </c>
      <c r="P4243" s="4">
        <f>IF(O4243="吨",N4243*1000,IF(O4243="万立方米",N4243*10000,""))</f>
        <v>25992915.0</v>
      </c>
      <c r="Q4243" s="2" t="s">
        <v>58</v>
      </c>
      <c r="R4243" s="2" t="s">
        <v>59</v>
      </c>
      <c r="S4243" s="2" t="s">
        <v>101</v>
      </c>
      <c r="T4243" s="2" t="s">
        <v>75</v>
      </c>
      <c r="U4243" s="4">
        <f>0.12</f>
        <v>0.12</v>
      </c>
      <c r="V4243" s="2" t="s">
        <v>62</v>
      </c>
      <c r="W4243" s="2" t="s">
        <v>102</v>
      </c>
      <c r="X4243" s="2" t="s">
        <v>64</v>
      </c>
      <c r="Y4243" s="2" t="s">
        <v>65</v>
      </c>
      <c r="Z4243" s="2">
        <v>0</v>
      </c>
      <c r="AA4243" s="2"/>
      <c r="AB4243" s="2"/>
      <c r="AC4243" s="4">
        <f>P4243*U4243/1000000</f>
        <v>3.1191497999999998</v>
      </c>
      <c r="AD4243" s="4">
        <f>AC4243*(1-Z4243/100)</f>
        <v>3.1191497999999998</v>
      </c>
      <c r="AE4243" s="2" t="s">
        <v>66</v>
      </c>
      <c r="AF4243" s="2" t="s">
        <v>67</v>
      </c>
      <c r="AG4243" s="2" t="s">
        <v>68</v>
      </c>
      <c r="AH4243" s="2" t="s">
        <v>69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5058</v>
      </c>
      <c r="B4244" s="2" t="s">
        <v>5050</v>
      </c>
      <c r="C4244" s="2" t="s">
        <v>47</v>
      </c>
      <c r="D4244" s="2" t="s">
        <v>810</v>
      </c>
      <c r="E4244" s="2" t="s">
        <v>377</v>
      </c>
      <c r="F4244" s="2" t="s">
        <v>116</v>
      </c>
      <c r="G4244" s="2" t="s">
        <v>51</v>
      </c>
      <c r="H4244" s="2" t="s">
        <v>138</v>
      </c>
      <c r="I4244" s="2"/>
      <c r="J4244" s="2"/>
      <c r="K4244" s="2" t="s">
        <v>147</v>
      </c>
      <c r="L4244" s="2" t="s">
        <v>148</v>
      </c>
      <c r="M4244" s="2" t="s">
        <v>104</v>
      </c>
      <c r="N4244" s="3"/>
      <c r="O4244" s="3"/>
      <c r="P4244" s="4">
        <v>25992915.0</v>
      </c>
      <c r="Q4244" s="2" t="s">
        <v>105</v>
      </c>
      <c r="R4244" s="2" t="s">
        <v>106</v>
      </c>
      <c r="S4244" s="2" t="s">
        <v>107</v>
      </c>
      <c r="T4244" s="2" t="s">
        <v>108</v>
      </c>
      <c r="U4244" s="4">
        <f>0.0</f>
        <v>0.0</v>
      </c>
      <c r="V4244" s="2" t="s">
        <v>109</v>
      </c>
      <c r="W4244" s="2" t="s">
        <v>110</v>
      </c>
      <c r="X4244" s="2"/>
      <c r="Y4244" s="2" t="s">
        <v>65</v>
      </c>
      <c r="Z4244" s="2">
        <v>0</v>
      </c>
      <c r="AA4244" s="2"/>
      <c r="AB4244" s="2"/>
      <c r="AC4244" s="4">
        <f>P4244*U4244/1000000</f>
        <v>0.0</v>
      </c>
      <c r="AD4244" s="4">
        <f>AC4244*(1-Z4244/100)</f>
        <v>0.0</v>
      </c>
      <c r="AE4244" s="2" t="s">
        <v>66</v>
      </c>
      <c r="AF4244" s="2" t="s">
        <v>67</v>
      </c>
      <c r="AG4244" s="2" t="s">
        <v>68</v>
      </c>
      <c r="AH4244" s="2" t="s">
        <v>69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5059</v>
      </c>
      <c r="B4245" s="2" t="s">
        <v>5060</v>
      </c>
      <c r="C4245" s="2" t="s">
        <v>47</v>
      </c>
      <c r="D4245" s="2" t="s">
        <v>5061</v>
      </c>
      <c r="E4245" s="2" t="s">
        <v>115</v>
      </c>
      <c r="F4245" s="2" t="s">
        <v>228</v>
      </c>
      <c r="G4245" s="2" t="s">
        <v>117</v>
      </c>
      <c r="H4245" s="2" t="s">
        <v>52</v>
      </c>
      <c r="I4245" s="2" t="s">
        <v>53</v>
      </c>
      <c r="J4245" s="2" t="s">
        <v>230</v>
      </c>
      <c r="K4245" s="2" t="s">
        <v>55</v>
      </c>
      <c r="L4245" s="2" t="s">
        <v>51</v>
      </c>
      <c r="M4245" s="2" t="s">
        <v>56</v>
      </c>
      <c r="N4245" s="3">
        <v>322879</v>
      </c>
      <c r="O4245" s="3" t="s">
        <v>57</v>
      </c>
      <c r="P4245" s="4">
        <f>IF(O4245="吨",N4245*1000,IF(O4245="万立方米",N4245*10000,""))</f>
        <v>322879000.0</v>
      </c>
      <c r="Q4245" s="2" t="s">
        <v>58</v>
      </c>
      <c r="R4245" s="2" t="s">
        <v>59</v>
      </c>
      <c r="S4245" s="2" t="s">
        <v>60</v>
      </c>
      <c r="T4245" s="2" t="s">
        <v>61</v>
      </c>
      <c r="U4245" s="4">
        <f>0.06</f>
        <v>0.06</v>
      </c>
      <c r="V4245" s="2" t="s">
        <v>62</v>
      </c>
      <c r="W4245" s="2" t="s">
        <v>63</v>
      </c>
      <c r="X4245" s="2" t="s">
        <v>64</v>
      </c>
      <c r="Y4245" s="2" t="s">
        <v>65</v>
      </c>
      <c r="Z4245" s="2">
        <v>0</v>
      </c>
      <c r="AA4245" s="2"/>
      <c r="AB4245" s="2"/>
      <c r="AC4245" s="4">
        <f>P4245*U4245/1000000</f>
        <v>19.37274</v>
      </c>
      <c r="AD4245" s="4">
        <f>AC4245*(1-Z4245/100)</f>
        <v>19.37274</v>
      </c>
      <c r="AE4245" s="2" t="s">
        <v>66</v>
      </c>
      <c r="AF4245" s="2" t="s">
        <v>67</v>
      </c>
      <c r="AG4245" s="2" t="s">
        <v>68</v>
      </c>
      <c r="AH4245" s="2" t="s">
        <v>69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5062</v>
      </c>
      <c r="B4246" s="2" t="s">
        <v>5060</v>
      </c>
      <c r="C4246" s="2" t="s">
        <v>47</v>
      </c>
      <c r="D4246" s="2" t="s">
        <v>5061</v>
      </c>
      <c r="E4246" s="2" t="s">
        <v>115</v>
      </c>
      <c r="F4246" s="2" t="s">
        <v>228</v>
      </c>
      <c r="G4246" s="2" t="s">
        <v>117</v>
      </c>
      <c r="H4246" s="2" t="s">
        <v>52</v>
      </c>
      <c r="I4246" s="2" t="s">
        <v>53</v>
      </c>
      <c r="J4246" s="2" t="s">
        <v>230</v>
      </c>
      <c r="K4246" s="2" t="s">
        <v>55</v>
      </c>
      <c r="L4246" s="2" t="s">
        <v>51</v>
      </c>
      <c r="M4246" s="2" t="s">
        <v>73</v>
      </c>
      <c r="N4246" s="3">
        <v>322879</v>
      </c>
      <c r="O4246" s="3" t="s">
        <v>57</v>
      </c>
      <c r="P4246" s="4">
        <f>IF(O4246="吨",N4246*1000,IF(O4246="万立方米",N4246*10000,""))</f>
        <v>322879000.0</v>
      </c>
      <c r="Q4246" s="2" t="s">
        <v>58</v>
      </c>
      <c r="R4246" s="2" t="s">
        <v>59</v>
      </c>
      <c r="S4246" s="2" t="s">
        <v>74</v>
      </c>
      <c r="T4246" s="2" t="s">
        <v>75</v>
      </c>
      <c r="U4246" s="4">
        <f>1.5</f>
        <v>1.5</v>
      </c>
      <c r="V4246" s="2" t="s">
        <v>62</v>
      </c>
      <c r="W4246" s="2" t="s">
        <v>76</v>
      </c>
      <c r="X4246" s="2" t="s">
        <v>64</v>
      </c>
      <c r="Y4246" s="2" t="s">
        <v>65</v>
      </c>
      <c r="Z4246" s="2">
        <v>0</v>
      </c>
      <c r="AA4246" s="2"/>
      <c r="AB4246" s="2"/>
      <c r="AC4246" s="4">
        <f>P4246*U4246/1000000</f>
        <v>484.3185</v>
      </c>
      <c r="AD4246" s="4">
        <f>AC4246*(1-Z4246/100)</f>
        <v>484.3185</v>
      </c>
      <c r="AE4246" s="2" t="s">
        <v>66</v>
      </c>
      <c r="AF4246" s="2" t="s">
        <v>67</v>
      </c>
      <c r="AG4246" s="2" t="s">
        <v>68</v>
      </c>
      <c r="AH4246" s="2" t="s">
        <v>69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5063</v>
      </c>
      <c r="B4247" s="2" t="s">
        <v>5060</v>
      </c>
      <c r="C4247" s="2" t="s">
        <v>47</v>
      </c>
      <c r="D4247" s="2" t="s">
        <v>5061</v>
      </c>
      <c r="E4247" s="2" t="s">
        <v>115</v>
      </c>
      <c r="F4247" s="2" t="s">
        <v>228</v>
      </c>
      <c r="G4247" s="2" t="s">
        <v>117</v>
      </c>
      <c r="H4247" s="2" t="s">
        <v>52</v>
      </c>
      <c r="I4247" s="2" t="s">
        <v>53</v>
      </c>
      <c r="J4247" s="2" t="s">
        <v>230</v>
      </c>
      <c r="K4247" s="2" t="s">
        <v>55</v>
      </c>
      <c r="L4247" s="2" t="s">
        <v>51</v>
      </c>
      <c r="M4247" s="2" t="s">
        <v>78</v>
      </c>
      <c r="N4247" s="3">
        <v>322879</v>
      </c>
      <c r="O4247" s="3" t="s">
        <v>57</v>
      </c>
      <c r="P4247" s="4">
        <f>IF(O4247="吨",N4247*1000,IF(O4247="万立方米",N4247*10000,""))</f>
        <v>322879000.0</v>
      </c>
      <c r="Q4247" s="2" t="s">
        <v>58</v>
      </c>
      <c r="R4247" s="2" t="s">
        <v>59</v>
      </c>
      <c r="S4247" s="2" t="s">
        <v>79</v>
      </c>
      <c r="T4247" s="2" t="s">
        <v>75</v>
      </c>
      <c r="U4247" s="4">
        <f>6.0</f>
        <v>6.0</v>
      </c>
      <c r="V4247" s="2" t="s">
        <v>62</v>
      </c>
      <c r="W4247" s="2" t="s">
        <v>80</v>
      </c>
      <c r="X4247" s="2" t="s">
        <v>64</v>
      </c>
      <c r="Y4247" s="2" t="s">
        <v>65</v>
      </c>
      <c r="Z4247" s="2">
        <v>0</v>
      </c>
      <c r="AA4247" s="2"/>
      <c r="AB4247" s="2"/>
      <c r="AC4247" s="4">
        <f>P4247*U4247/1000000</f>
        <v>1937.274</v>
      </c>
      <c r="AD4247" s="4">
        <f>AC4247*(1-Z4247/100)</f>
        <v>1937.274</v>
      </c>
      <c r="AE4247" s="2" t="s">
        <v>66</v>
      </c>
      <c r="AF4247" s="2" t="s">
        <v>67</v>
      </c>
      <c r="AG4247" s="2" t="s">
        <v>68</v>
      </c>
      <c r="AH4247" s="2" t="s">
        <v>69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5064</v>
      </c>
      <c r="B4248" s="2" t="s">
        <v>5060</v>
      </c>
      <c r="C4248" s="2" t="s">
        <v>47</v>
      </c>
      <c r="D4248" s="2" t="s">
        <v>5061</v>
      </c>
      <c r="E4248" s="2" t="s">
        <v>115</v>
      </c>
      <c r="F4248" s="2" t="s">
        <v>228</v>
      </c>
      <c r="G4248" s="2" t="s">
        <v>117</v>
      </c>
      <c r="H4248" s="2" t="s">
        <v>52</v>
      </c>
      <c r="I4248" s="2" t="s">
        <v>53</v>
      </c>
      <c r="J4248" s="2" t="s">
        <v>230</v>
      </c>
      <c r="K4248" s="2" t="s">
        <v>55</v>
      </c>
      <c r="L4248" s="2" t="s">
        <v>51</v>
      </c>
      <c r="M4248" s="2" t="s">
        <v>82</v>
      </c>
      <c r="N4248" s="3">
        <v>322879</v>
      </c>
      <c r="O4248" s="3" t="s">
        <v>57</v>
      </c>
      <c r="P4248" s="4">
        <f>IF(O4248="吨",N4248*1000,IF(O4248="万立方米",N4248*10000,""))</f>
        <v>322879000.0</v>
      </c>
      <c r="Q4248" s="2" t="s">
        <v>58</v>
      </c>
      <c r="R4248" s="2" t="s">
        <v>59</v>
      </c>
      <c r="S4248" s="2" t="s">
        <v>83</v>
      </c>
      <c r="T4248" s="2" t="s">
        <v>61</v>
      </c>
      <c r="U4248" s="4">
        <f>0.35</f>
        <v>0.35</v>
      </c>
      <c r="V4248" s="2" t="s">
        <v>62</v>
      </c>
      <c r="W4248" s="2" t="s">
        <v>84</v>
      </c>
      <c r="X4248" s="2" t="s">
        <v>64</v>
      </c>
      <c r="Y4248" s="2" t="s">
        <v>65</v>
      </c>
      <c r="Z4248" s="2">
        <v>0</v>
      </c>
      <c r="AA4248" s="2"/>
      <c r="AB4248" s="2"/>
      <c r="AC4248" s="4">
        <f>P4248*U4248/1000000</f>
        <v>113.00765</v>
      </c>
      <c r="AD4248" s="4">
        <f>AC4248*(1-Z4248/100)</f>
        <v>113.00765</v>
      </c>
      <c r="AE4248" s="2" t="s">
        <v>66</v>
      </c>
      <c r="AF4248" s="2" t="s">
        <v>67</v>
      </c>
      <c r="AG4248" s="2" t="s">
        <v>68</v>
      </c>
      <c r="AH4248" s="2" t="s">
        <v>69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5065</v>
      </c>
      <c r="B4249" s="2" t="s">
        <v>5060</v>
      </c>
      <c r="C4249" s="2" t="s">
        <v>47</v>
      </c>
      <c r="D4249" s="2" t="s">
        <v>5061</v>
      </c>
      <c r="E4249" s="2" t="s">
        <v>115</v>
      </c>
      <c r="F4249" s="2" t="s">
        <v>228</v>
      </c>
      <c r="G4249" s="2" t="s">
        <v>117</v>
      </c>
      <c r="H4249" s="2" t="s">
        <v>52</v>
      </c>
      <c r="I4249" s="2" t="s">
        <v>53</v>
      </c>
      <c r="J4249" s="2" t="s">
        <v>230</v>
      </c>
      <c r="K4249" s="2" t="s">
        <v>55</v>
      </c>
      <c r="L4249" s="2" t="s">
        <v>51</v>
      </c>
      <c r="M4249" s="2" t="s">
        <v>86</v>
      </c>
      <c r="N4249" s="3">
        <v>322879</v>
      </c>
      <c r="O4249" s="3" t="s">
        <v>57</v>
      </c>
      <c r="P4249" s="4">
        <f>IF(O4249="吨",N4249*1000,IF(O4249="万立方米",N4249*10000,""))</f>
        <v>322879000.0</v>
      </c>
      <c r="Q4249" s="2" t="s">
        <v>58</v>
      </c>
      <c r="R4249" s="2" t="s">
        <v>59</v>
      </c>
      <c r="S4249" s="2" t="s">
        <v>87</v>
      </c>
      <c r="T4249" s="2" t="s">
        <v>88</v>
      </c>
      <c r="U4249" s="4">
        <f>0.75</f>
        <v>0.75</v>
      </c>
      <c r="V4249" s="2" t="s">
        <v>62</v>
      </c>
      <c r="W4249" s="2" t="s">
        <v>89</v>
      </c>
      <c r="X4249" s="2" t="s">
        <v>64</v>
      </c>
      <c r="Y4249" s="2" t="s">
        <v>65</v>
      </c>
      <c r="Z4249" s="2">
        <v>0</v>
      </c>
      <c r="AA4249" s="2"/>
      <c r="AB4249" s="2"/>
      <c r="AC4249" s="4">
        <f>P4249*U4249/1000000</f>
        <v>242.15925</v>
      </c>
      <c r="AD4249" s="4">
        <f>AC4250*(1-AA4249/100)+(AC4249-AC4250)*(1-AB4249/100)</f>
        <v>242.15925</v>
      </c>
      <c r="AE4249" s="2" t="s">
        <v>66</v>
      </c>
      <c r="AF4249" s="2" t="s">
        <v>67</v>
      </c>
      <c r="AG4249" s="2" t="s">
        <v>68</v>
      </c>
      <c r="AH4249" s="2" t="s">
        <v>69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5066</v>
      </c>
      <c r="B4250" s="2" t="s">
        <v>5060</v>
      </c>
      <c r="C4250" s="2" t="s">
        <v>47</v>
      </c>
      <c r="D4250" s="2" t="s">
        <v>5061</v>
      </c>
      <c r="E4250" s="2" t="s">
        <v>115</v>
      </c>
      <c r="F4250" s="2" t="s">
        <v>228</v>
      </c>
      <c r="G4250" s="2" t="s">
        <v>117</v>
      </c>
      <c r="H4250" s="2" t="s">
        <v>52</v>
      </c>
      <c r="I4250" s="2" t="s">
        <v>53</v>
      </c>
      <c r="J4250" s="2" t="s">
        <v>230</v>
      </c>
      <c r="K4250" s="2" t="s">
        <v>55</v>
      </c>
      <c r="L4250" s="2" t="s">
        <v>51</v>
      </c>
      <c r="M4250" s="2" t="s">
        <v>91</v>
      </c>
      <c r="N4250" s="3">
        <v>322879</v>
      </c>
      <c r="O4250" s="3" t="s">
        <v>57</v>
      </c>
      <c r="P4250" s="4">
        <f>IF(O4250="吨",N4250*1000,IF(O4250="万立方米",N4250*10000,""))</f>
        <v>322879000.0</v>
      </c>
      <c r="Q4250" s="2" t="s">
        <v>58</v>
      </c>
      <c r="R4250" s="2" t="s">
        <v>59</v>
      </c>
      <c r="S4250" s="2" t="s">
        <v>92</v>
      </c>
      <c r="T4250" s="2" t="s">
        <v>88</v>
      </c>
      <c r="U4250" s="4">
        <f>0.75</f>
        <v>0.75</v>
      </c>
      <c r="V4250" s="2" t="s">
        <v>62</v>
      </c>
      <c r="W4250" s="2" t="s">
        <v>93</v>
      </c>
      <c r="X4250" s="2" t="s">
        <v>64</v>
      </c>
      <c r="Y4250" s="2" t="s">
        <v>65</v>
      </c>
      <c r="Z4250" s="2">
        <v>0</v>
      </c>
      <c r="AA4250" s="2"/>
      <c r="AB4250" s="2"/>
      <c r="AC4250" s="4">
        <f>P4250*U4250/1000000</f>
        <v>242.15925</v>
      </c>
      <c r="AD4250" s="4">
        <f>AC4250*(1-Z4250/100)</f>
        <v>242.15925</v>
      </c>
      <c r="AE4250" s="2" t="s">
        <v>66</v>
      </c>
      <c r="AF4250" s="2" t="s">
        <v>67</v>
      </c>
      <c r="AG4250" s="2" t="s">
        <v>68</v>
      </c>
      <c r="AH4250" s="2" t="s">
        <v>69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5067</v>
      </c>
      <c r="B4251" s="2" t="s">
        <v>5060</v>
      </c>
      <c r="C4251" s="2" t="s">
        <v>47</v>
      </c>
      <c r="D4251" s="2" t="s">
        <v>5061</v>
      </c>
      <c r="E4251" s="2" t="s">
        <v>115</v>
      </c>
      <c r="F4251" s="2" t="s">
        <v>228</v>
      </c>
      <c r="G4251" s="2" t="s">
        <v>117</v>
      </c>
      <c r="H4251" s="2" t="s">
        <v>52</v>
      </c>
      <c r="I4251" s="2" t="s">
        <v>53</v>
      </c>
      <c r="J4251" s="2" t="s">
        <v>230</v>
      </c>
      <c r="K4251" s="2" t="s">
        <v>55</v>
      </c>
      <c r="L4251" s="2" t="s">
        <v>51</v>
      </c>
      <c r="M4251" s="2" t="s">
        <v>95</v>
      </c>
      <c r="N4251" s="3">
        <v>322879</v>
      </c>
      <c r="O4251" s="3" t="s">
        <v>57</v>
      </c>
      <c r="P4251" s="4">
        <f>IF(O4251="吨",N4251*1000,IF(O4251="万立方米",N4251*10000,""))</f>
        <v>322879000.0</v>
      </c>
      <c r="Q4251" s="2" t="s">
        <v>58</v>
      </c>
      <c r="R4251" s="2" t="s">
        <v>59</v>
      </c>
      <c r="S4251" s="2" t="s">
        <v>96</v>
      </c>
      <c r="T4251" s="2" t="s">
        <v>97</v>
      </c>
      <c r="U4251" s="4">
        <f>1.7</f>
        <v>1.7</v>
      </c>
      <c r="V4251" s="2" t="s">
        <v>62</v>
      </c>
      <c r="W4251" s="2" t="s">
        <v>98</v>
      </c>
      <c r="X4251" s="2" t="s">
        <v>64</v>
      </c>
      <c r="Y4251" s="2" t="s">
        <v>65</v>
      </c>
      <c r="Z4251" s="2">
        <v>0</v>
      </c>
      <c r="AA4251" s="2"/>
      <c r="AB4251" s="2"/>
      <c r="AC4251" s="4">
        <f>P4251*U4251/1000000</f>
        <v>548.8943</v>
      </c>
      <c r="AD4251" s="4">
        <f>AC4251*(1-Z4251/100)</f>
        <v>548.8943</v>
      </c>
      <c r="AE4251" s="2" t="s">
        <v>66</v>
      </c>
      <c r="AF4251" s="2" t="s">
        <v>67</v>
      </c>
      <c r="AG4251" s="2" t="s">
        <v>68</v>
      </c>
      <c r="AH4251" s="2" t="s">
        <v>69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5068</v>
      </c>
      <c r="B4252" s="2" t="s">
        <v>5060</v>
      </c>
      <c r="C4252" s="2" t="s">
        <v>47</v>
      </c>
      <c r="D4252" s="2" t="s">
        <v>5061</v>
      </c>
      <c r="E4252" s="2" t="s">
        <v>115</v>
      </c>
      <c r="F4252" s="2" t="s">
        <v>228</v>
      </c>
      <c r="G4252" s="2" t="s">
        <v>117</v>
      </c>
      <c r="H4252" s="2" t="s">
        <v>52</v>
      </c>
      <c r="I4252" s="2" t="s">
        <v>53</v>
      </c>
      <c r="J4252" s="2" t="s">
        <v>230</v>
      </c>
      <c r="K4252" s="2" t="s">
        <v>55</v>
      </c>
      <c r="L4252" s="2" t="s">
        <v>51</v>
      </c>
      <c r="M4252" s="2" t="s">
        <v>100</v>
      </c>
      <c r="N4252" s="3">
        <v>322879</v>
      </c>
      <c r="O4252" s="3" t="s">
        <v>57</v>
      </c>
      <c r="P4252" s="4">
        <f>IF(O4252="吨",N4252*1000,IF(O4252="万立方米",N4252*10000,""))</f>
        <v>322879000.0</v>
      </c>
      <c r="Q4252" s="2" t="s">
        <v>58</v>
      </c>
      <c r="R4252" s="2" t="s">
        <v>59</v>
      </c>
      <c r="S4252" s="2" t="s">
        <v>101</v>
      </c>
      <c r="T4252" s="2" t="s">
        <v>75</v>
      </c>
      <c r="U4252" s="4">
        <f>0.12</f>
        <v>0.12</v>
      </c>
      <c r="V4252" s="2" t="s">
        <v>62</v>
      </c>
      <c r="W4252" s="2" t="s">
        <v>102</v>
      </c>
      <c r="X4252" s="2" t="s">
        <v>64</v>
      </c>
      <c r="Y4252" s="2" t="s">
        <v>65</v>
      </c>
      <c r="Z4252" s="2">
        <v>0</v>
      </c>
      <c r="AA4252" s="2"/>
      <c r="AB4252" s="2"/>
      <c r="AC4252" s="4">
        <f>P4252*U4252/1000000</f>
        <v>38.74548</v>
      </c>
      <c r="AD4252" s="4">
        <f>AC4252*(1-Z4252/100)</f>
        <v>38.74548</v>
      </c>
      <c r="AE4252" s="2" t="s">
        <v>66</v>
      </c>
      <c r="AF4252" s="2" t="s">
        <v>67</v>
      </c>
      <c r="AG4252" s="2" t="s">
        <v>68</v>
      </c>
      <c r="AH4252" s="2" t="s">
        <v>69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5069</v>
      </c>
      <c r="B4253" s="2" t="s">
        <v>5060</v>
      </c>
      <c r="C4253" s="2" t="s">
        <v>47</v>
      </c>
      <c r="D4253" s="2" t="s">
        <v>5061</v>
      </c>
      <c r="E4253" s="2" t="s">
        <v>115</v>
      </c>
      <c r="F4253" s="2" t="s">
        <v>228</v>
      </c>
      <c r="G4253" s="2" t="s">
        <v>117</v>
      </c>
      <c r="H4253" s="2" t="s">
        <v>52</v>
      </c>
      <c r="I4253" s="2" t="s">
        <v>161</v>
      </c>
      <c r="J4253" s="2" t="s">
        <v>279</v>
      </c>
      <c r="K4253" s="2" t="s">
        <v>55</v>
      </c>
      <c r="L4253" s="2" t="s">
        <v>51</v>
      </c>
      <c r="M4253" s="2" t="s">
        <v>56</v>
      </c>
      <c r="N4253" s="3">
        <v>54.51</v>
      </c>
      <c r="O4253" s="3" t="s">
        <v>57</v>
      </c>
      <c r="P4253" s="4">
        <f>IF(O4253="吨",N4253*1000,IF(O4253="万立方米",N4253*10000,""))</f>
        <v>54510.0</v>
      </c>
      <c r="Q4253" s="2" t="s">
        <v>58</v>
      </c>
      <c r="R4253" s="2" t="s">
        <v>59</v>
      </c>
      <c r="S4253" s="2" t="s">
        <v>60</v>
      </c>
      <c r="T4253" s="2" t="s">
        <v>61</v>
      </c>
      <c r="U4253" s="4">
        <f>0.06</f>
        <v>0.06</v>
      </c>
      <c r="V4253" s="2" t="s">
        <v>62</v>
      </c>
      <c r="W4253" s="2" t="s">
        <v>63</v>
      </c>
      <c r="X4253" s="2" t="s">
        <v>64</v>
      </c>
      <c r="Y4253" s="2" t="s">
        <v>65</v>
      </c>
      <c r="Z4253" s="2">
        <v>0</v>
      </c>
      <c r="AA4253" s="2"/>
      <c r="AB4253" s="2"/>
      <c r="AC4253" s="4">
        <f>P4253*U4253/1000000</f>
        <v>0.0032706</v>
      </c>
      <c r="AD4253" s="4">
        <f>AC4253*(1-Z4253/100)</f>
        <v>0.0032706</v>
      </c>
      <c r="AE4253" s="2" t="s">
        <v>66</v>
      </c>
      <c r="AF4253" s="2" t="s">
        <v>67</v>
      </c>
      <c r="AG4253" s="2" t="s">
        <v>68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5070</v>
      </c>
      <c r="B4254" s="2" t="s">
        <v>5060</v>
      </c>
      <c r="C4254" s="2" t="s">
        <v>47</v>
      </c>
      <c r="D4254" s="2" t="s">
        <v>5061</v>
      </c>
      <c r="E4254" s="2" t="s">
        <v>115</v>
      </c>
      <c r="F4254" s="2" t="s">
        <v>228</v>
      </c>
      <c r="G4254" s="2" t="s">
        <v>117</v>
      </c>
      <c r="H4254" s="2" t="s">
        <v>52</v>
      </c>
      <c r="I4254" s="2" t="s">
        <v>161</v>
      </c>
      <c r="J4254" s="2" t="s">
        <v>279</v>
      </c>
      <c r="K4254" s="2" t="s">
        <v>55</v>
      </c>
      <c r="L4254" s="2" t="s">
        <v>51</v>
      </c>
      <c r="M4254" s="2" t="s">
        <v>73</v>
      </c>
      <c r="N4254" s="3">
        <v>54.51</v>
      </c>
      <c r="O4254" s="3" t="s">
        <v>57</v>
      </c>
      <c r="P4254" s="4">
        <f>IF(O4254="吨",N4254*1000,IF(O4254="万立方米",N4254*10000,""))</f>
        <v>54510.0</v>
      </c>
      <c r="Q4254" s="2" t="s">
        <v>58</v>
      </c>
      <c r="R4254" s="2" t="s">
        <v>59</v>
      </c>
      <c r="S4254" s="2" t="s">
        <v>74</v>
      </c>
      <c r="T4254" s="2" t="s">
        <v>75</v>
      </c>
      <c r="U4254" s="4">
        <f>1.5</f>
        <v>1.5</v>
      </c>
      <c r="V4254" s="2" t="s">
        <v>62</v>
      </c>
      <c r="W4254" s="2" t="s">
        <v>76</v>
      </c>
      <c r="X4254" s="2" t="s">
        <v>64</v>
      </c>
      <c r="Y4254" s="2" t="s">
        <v>65</v>
      </c>
      <c r="Z4254" s="2">
        <v>0</v>
      </c>
      <c r="AA4254" s="2"/>
      <c r="AB4254" s="2"/>
      <c r="AC4254" s="4">
        <f>P4254*U4254/1000000</f>
        <v>0.081765</v>
      </c>
      <c r="AD4254" s="4">
        <f>AC4254*(1-Z4254/100)</f>
        <v>0.081765</v>
      </c>
      <c r="AE4254" s="2" t="s">
        <v>66</v>
      </c>
      <c r="AF4254" s="2" t="s">
        <v>67</v>
      </c>
      <c r="AG4254" s="2" t="s">
        <v>68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5071</v>
      </c>
      <c r="B4255" s="2" t="s">
        <v>5060</v>
      </c>
      <c r="C4255" s="2" t="s">
        <v>47</v>
      </c>
      <c r="D4255" s="2" t="s">
        <v>5061</v>
      </c>
      <c r="E4255" s="2" t="s">
        <v>115</v>
      </c>
      <c r="F4255" s="2" t="s">
        <v>228</v>
      </c>
      <c r="G4255" s="2" t="s">
        <v>117</v>
      </c>
      <c r="H4255" s="2" t="s">
        <v>52</v>
      </c>
      <c r="I4255" s="2" t="s">
        <v>161</v>
      </c>
      <c r="J4255" s="2" t="s">
        <v>279</v>
      </c>
      <c r="K4255" s="2" t="s">
        <v>55</v>
      </c>
      <c r="L4255" s="2" t="s">
        <v>51</v>
      </c>
      <c r="M4255" s="2" t="s">
        <v>78</v>
      </c>
      <c r="N4255" s="3">
        <v>54.51</v>
      </c>
      <c r="O4255" s="3" t="s">
        <v>57</v>
      </c>
      <c r="P4255" s="4">
        <f>IF(O4255="吨",N4255*1000,IF(O4255="万立方米",N4255*10000,""))</f>
        <v>54510.0</v>
      </c>
      <c r="Q4255" s="2" t="s">
        <v>58</v>
      </c>
      <c r="R4255" s="2" t="s">
        <v>59</v>
      </c>
      <c r="S4255" s="2" t="s">
        <v>79</v>
      </c>
      <c r="T4255" s="2" t="s">
        <v>75</v>
      </c>
      <c r="U4255" s="4">
        <f>6.0</f>
        <v>6.0</v>
      </c>
      <c r="V4255" s="2" t="s">
        <v>62</v>
      </c>
      <c r="W4255" s="2" t="s">
        <v>80</v>
      </c>
      <c r="X4255" s="2" t="s">
        <v>64</v>
      </c>
      <c r="Y4255" s="2" t="s">
        <v>65</v>
      </c>
      <c r="Z4255" s="2">
        <v>0</v>
      </c>
      <c r="AA4255" s="2"/>
      <c r="AB4255" s="2"/>
      <c r="AC4255" s="4">
        <f>P4255*U4255/1000000</f>
        <v>0.32706</v>
      </c>
      <c r="AD4255" s="4">
        <f>AC4255*(1-Z4255/100)</f>
        <v>0.32706</v>
      </c>
      <c r="AE4255" s="2" t="s">
        <v>66</v>
      </c>
      <c r="AF4255" s="2" t="s">
        <v>67</v>
      </c>
      <c r="AG4255" s="2" t="s">
        <v>68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5072</v>
      </c>
      <c r="B4256" s="2" t="s">
        <v>5060</v>
      </c>
      <c r="C4256" s="2" t="s">
        <v>47</v>
      </c>
      <c r="D4256" s="2" t="s">
        <v>5061</v>
      </c>
      <c r="E4256" s="2" t="s">
        <v>115</v>
      </c>
      <c r="F4256" s="2" t="s">
        <v>228</v>
      </c>
      <c r="G4256" s="2" t="s">
        <v>117</v>
      </c>
      <c r="H4256" s="2" t="s">
        <v>52</v>
      </c>
      <c r="I4256" s="2" t="s">
        <v>161</v>
      </c>
      <c r="J4256" s="2" t="s">
        <v>279</v>
      </c>
      <c r="K4256" s="2" t="s">
        <v>55</v>
      </c>
      <c r="L4256" s="2" t="s">
        <v>51</v>
      </c>
      <c r="M4256" s="2" t="s">
        <v>82</v>
      </c>
      <c r="N4256" s="3">
        <v>54.51</v>
      </c>
      <c r="O4256" s="3" t="s">
        <v>57</v>
      </c>
      <c r="P4256" s="4">
        <f>IF(O4256="吨",N4256*1000,IF(O4256="万立方米",N4256*10000,""))</f>
        <v>54510.0</v>
      </c>
      <c r="Q4256" s="2" t="s">
        <v>58</v>
      </c>
      <c r="R4256" s="2" t="s">
        <v>59</v>
      </c>
      <c r="S4256" s="2" t="s">
        <v>83</v>
      </c>
      <c r="T4256" s="2" t="s">
        <v>61</v>
      </c>
      <c r="U4256" s="4">
        <f>0.35</f>
        <v>0.35</v>
      </c>
      <c r="V4256" s="2" t="s">
        <v>62</v>
      </c>
      <c r="W4256" s="2" t="s">
        <v>84</v>
      </c>
      <c r="X4256" s="2" t="s">
        <v>64</v>
      </c>
      <c r="Y4256" s="2" t="s">
        <v>65</v>
      </c>
      <c r="Z4256" s="2">
        <v>0</v>
      </c>
      <c r="AA4256" s="2"/>
      <c r="AB4256" s="2"/>
      <c r="AC4256" s="4">
        <f>P4256*U4256/1000000</f>
        <v>0.0190785</v>
      </c>
      <c r="AD4256" s="4">
        <f>AC4256*(1-Z4256/100)</f>
        <v>0.0190785</v>
      </c>
      <c r="AE4256" s="2" t="s">
        <v>66</v>
      </c>
      <c r="AF4256" s="2" t="s">
        <v>67</v>
      </c>
      <c r="AG4256" s="2" t="s">
        <v>68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5073</v>
      </c>
      <c r="B4257" s="2" t="s">
        <v>5060</v>
      </c>
      <c r="C4257" s="2" t="s">
        <v>47</v>
      </c>
      <c r="D4257" s="2" t="s">
        <v>5061</v>
      </c>
      <c r="E4257" s="2" t="s">
        <v>115</v>
      </c>
      <c r="F4257" s="2" t="s">
        <v>228</v>
      </c>
      <c r="G4257" s="2" t="s">
        <v>117</v>
      </c>
      <c r="H4257" s="2" t="s">
        <v>52</v>
      </c>
      <c r="I4257" s="2" t="s">
        <v>161</v>
      </c>
      <c r="J4257" s="2" t="s">
        <v>279</v>
      </c>
      <c r="K4257" s="2" t="s">
        <v>55</v>
      </c>
      <c r="L4257" s="2" t="s">
        <v>51</v>
      </c>
      <c r="M4257" s="2" t="s">
        <v>86</v>
      </c>
      <c r="N4257" s="3">
        <v>54.51</v>
      </c>
      <c r="O4257" s="3" t="s">
        <v>57</v>
      </c>
      <c r="P4257" s="4">
        <f>IF(O4257="吨",N4257*1000,IF(O4257="万立方米",N4257*10000,""))</f>
        <v>54510.0</v>
      </c>
      <c r="Q4257" s="2" t="s">
        <v>58</v>
      </c>
      <c r="R4257" s="2" t="s">
        <v>59</v>
      </c>
      <c r="S4257" s="2" t="s">
        <v>87</v>
      </c>
      <c r="T4257" s="2" t="s">
        <v>88</v>
      </c>
      <c r="U4257" s="4">
        <f>0.75</f>
        <v>0.75</v>
      </c>
      <c r="V4257" s="2" t="s">
        <v>62</v>
      </c>
      <c r="W4257" s="2" t="s">
        <v>89</v>
      </c>
      <c r="X4257" s="2" t="s">
        <v>64</v>
      </c>
      <c r="Y4257" s="2" t="s">
        <v>65</v>
      </c>
      <c r="Z4257" s="2">
        <v>0</v>
      </c>
      <c r="AA4257" s="2"/>
      <c r="AB4257" s="2"/>
      <c r="AC4257" s="4">
        <f>P4257*U4257/1000000</f>
        <v>0.0408825</v>
      </c>
      <c r="AD4257" s="4">
        <f>AC4258*(1-AA4257/100)+(AC4257-AC4258)*(1-AB4257/100)</f>
        <v>0.0408825</v>
      </c>
      <c r="AE4257" s="2" t="s">
        <v>66</v>
      </c>
      <c r="AF4257" s="2" t="s">
        <v>67</v>
      </c>
      <c r="AG4257" s="2" t="s">
        <v>68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5074</v>
      </c>
      <c r="B4258" s="2" t="s">
        <v>5060</v>
      </c>
      <c r="C4258" s="2" t="s">
        <v>47</v>
      </c>
      <c r="D4258" s="2" t="s">
        <v>5061</v>
      </c>
      <c r="E4258" s="2" t="s">
        <v>115</v>
      </c>
      <c r="F4258" s="2" t="s">
        <v>228</v>
      </c>
      <c r="G4258" s="2" t="s">
        <v>117</v>
      </c>
      <c r="H4258" s="2" t="s">
        <v>52</v>
      </c>
      <c r="I4258" s="2" t="s">
        <v>161</v>
      </c>
      <c r="J4258" s="2" t="s">
        <v>279</v>
      </c>
      <c r="K4258" s="2" t="s">
        <v>55</v>
      </c>
      <c r="L4258" s="2" t="s">
        <v>51</v>
      </c>
      <c r="M4258" s="2" t="s">
        <v>91</v>
      </c>
      <c r="N4258" s="3">
        <v>54.51</v>
      </c>
      <c r="O4258" s="3" t="s">
        <v>57</v>
      </c>
      <c r="P4258" s="4">
        <f>IF(O4258="吨",N4258*1000,IF(O4258="万立方米",N4258*10000,""))</f>
        <v>54510.0</v>
      </c>
      <c r="Q4258" s="2" t="s">
        <v>58</v>
      </c>
      <c r="R4258" s="2" t="s">
        <v>59</v>
      </c>
      <c r="S4258" s="2" t="s">
        <v>92</v>
      </c>
      <c r="T4258" s="2" t="s">
        <v>88</v>
      </c>
      <c r="U4258" s="4">
        <f>0.75</f>
        <v>0.75</v>
      </c>
      <c r="V4258" s="2" t="s">
        <v>62</v>
      </c>
      <c r="W4258" s="2" t="s">
        <v>93</v>
      </c>
      <c r="X4258" s="2" t="s">
        <v>64</v>
      </c>
      <c r="Y4258" s="2" t="s">
        <v>65</v>
      </c>
      <c r="Z4258" s="2">
        <v>0</v>
      </c>
      <c r="AA4258" s="2"/>
      <c r="AB4258" s="2"/>
      <c r="AC4258" s="4">
        <f>P4258*U4258/1000000</f>
        <v>0.0408825</v>
      </c>
      <c r="AD4258" s="4">
        <f>AC4258*(1-Z4258/100)</f>
        <v>0.0408825</v>
      </c>
      <c r="AE4258" s="2" t="s">
        <v>66</v>
      </c>
      <c r="AF4258" s="2" t="s">
        <v>67</v>
      </c>
      <c r="AG4258" s="2" t="s">
        <v>68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5075</v>
      </c>
      <c r="B4259" s="2" t="s">
        <v>5060</v>
      </c>
      <c r="C4259" s="2" t="s">
        <v>47</v>
      </c>
      <c r="D4259" s="2" t="s">
        <v>5061</v>
      </c>
      <c r="E4259" s="2" t="s">
        <v>115</v>
      </c>
      <c r="F4259" s="2" t="s">
        <v>228</v>
      </c>
      <c r="G4259" s="2" t="s">
        <v>117</v>
      </c>
      <c r="H4259" s="2" t="s">
        <v>52</v>
      </c>
      <c r="I4259" s="2" t="s">
        <v>161</v>
      </c>
      <c r="J4259" s="2" t="s">
        <v>279</v>
      </c>
      <c r="K4259" s="2" t="s">
        <v>55</v>
      </c>
      <c r="L4259" s="2" t="s">
        <v>51</v>
      </c>
      <c r="M4259" s="2" t="s">
        <v>95</v>
      </c>
      <c r="N4259" s="3">
        <v>54.51</v>
      </c>
      <c r="O4259" s="3" t="s">
        <v>57</v>
      </c>
      <c r="P4259" s="4">
        <f>IF(O4259="吨",N4259*1000,IF(O4259="万立方米",N4259*10000,""))</f>
        <v>54510.0</v>
      </c>
      <c r="Q4259" s="2" t="s">
        <v>58</v>
      </c>
      <c r="R4259" s="2" t="s">
        <v>59</v>
      </c>
      <c r="S4259" s="2" t="s">
        <v>96</v>
      </c>
      <c r="T4259" s="2" t="s">
        <v>97</v>
      </c>
      <c r="U4259" s="4">
        <f>1.7</f>
        <v>1.7</v>
      </c>
      <c r="V4259" s="2" t="s">
        <v>62</v>
      </c>
      <c r="W4259" s="2" t="s">
        <v>98</v>
      </c>
      <c r="X4259" s="2" t="s">
        <v>64</v>
      </c>
      <c r="Y4259" s="2" t="s">
        <v>65</v>
      </c>
      <c r="Z4259" s="2">
        <v>0</v>
      </c>
      <c r="AA4259" s="2"/>
      <c r="AB4259" s="2"/>
      <c r="AC4259" s="4">
        <f>P4259*U4259/1000000</f>
        <v>0.092667</v>
      </c>
      <c r="AD4259" s="4">
        <f>AC4259*(1-Z4259/100)</f>
        <v>0.092667</v>
      </c>
      <c r="AE4259" s="2" t="s">
        <v>66</v>
      </c>
      <c r="AF4259" s="2" t="s">
        <v>67</v>
      </c>
      <c r="AG4259" s="2" t="s">
        <v>68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5076</v>
      </c>
      <c r="B4260" s="2" t="s">
        <v>5060</v>
      </c>
      <c r="C4260" s="2" t="s">
        <v>47</v>
      </c>
      <c r="D4260" s="2" t="s">
        <v>5061</v>
      </c>
      <c r="E4260" s="2" t="s">
        <v>115</v>
      </c>
      <c r="F4260" s="2" t="s">
        <v>228</v>
      </c>
      <c r="G4260" s="2" t="s">
        <v>117</v>
      </c>
      <c r="H4260" s="2" t="s">
        <v>52</v>
      </c>
      <c r="I4260" s="2" t="s">
        <v>161</v>
      </c>
      <c r="J4260" s="2" t="s">
        <v>279</v>
      </c>
      <c r="K4260" s="2" t="s">
        <v>55</v>
      </c>
      <c r="L4260" s="2" t="s">
        <v>51</v>
      </c>
      <c r="M4260" s="2" t="s">
        <v>100</v>
      </c>
      <c r="N4260" s="3">
        <v>54.51</v>
      </c>
      <c r="O4260" s="3" t="s">
        <v>57</v>
      </c>
      <c r="P4260" s="4">
        <f>IF(O4260="吨",N4260*1000,IF(O4260="万立方米",N4260*10000,""))</f>
        <v>54510.0</v>
      </c>
      <c r="Q4260" s="2" t="s">
        <v>58</v>
      </c>
      <c r="R4260" s="2" t="s">
        <v>59</v>
      </c>
      <c r="S4260" s="2" t="s">
        <v>101</v>
      </c>
      <c r="T4260" s="2" t="s">
        <v>75</v>
      </c>
      <c r="U4260" s="4">
        <f>0.12</f>
        <v>0.12</v>
      </c>
      <c r="V4260" s="2" t="s">
        <v>62</v>
      </c>
      <c r="W4260" s="2" t="s">
        <v>102</v>
      </c>
      <c r="X4260" s="2" t="s">
        <v>64</v>
      </c>
      <c r="Y4260" s="2" t="s">
        <v>65</v>
      </c>
      <c r="Z4260" s="2">
        <v>0</v>
      </c>
      <c r="AA4260" s="2"/>
      <c r="AB4260" s="2"/>
      <c r="AC4260" s="4">
        <f>P4260*U4260/1000000</f>
        <v>0.0065412</v>
      </c>
      <c r="AD4260" s="4">
        <f>AC4260*(1-Z4260/100)</f>
        <v>0.0065412</v>
      </c>
      <c r="AE4260" s="2" t="s">
        <v>66</v>
      </c>
      <c r="AF4260" s="2" t="s">
        <v>67</v>
      </c>
      <c r="AG4260" s="2" t="s">
        <v>68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5077</v>
      </c>
      <c r="B4261" s="2" t="s">
        <v>5060</v>
      </c>
      <c r="C4261" s="2" t="s">
        <v>47</v>
      </c>
      <c r="D4261" s="2" t="s">
        <v>5061</v>
      </c>
      <c r="E4261" s="2" t="s">
        <v>115</v>
      </c>
      <c r="F4261" s="2" t="s">
        <v>228</v>
      </c>
      <c r="G4261" s="2" t="s">
        <v>117</v>
      </c>
      <c r="H4261" s="2" t="s">
        <v>52</v>
      </c>
      <c r="I4261" s="2"/>
      <c r="J4261" s="2"/>
      <c r="K4261" s="2" t="s">
        <v>147</v>
      </c>
      <c r="L4261" s="2" t="s">
        <v>253</v>
      </c>
      <c r="M4261" s="2" t="s">
        <v>104</v>
      </c>
      <c r="N4261" s="3"/>
      <c r="O4261" s="3"/>
      <c r="P4261" s="2"/>
      <c r="Q4261" s="2" t="s">
        <v>105</v>
      </c>
      <c r="R4261" s="2" t="s">
        <v>106</v>
      </c>
      <c r="S4261" s="2" t="s">
        <v>107</v>
      </c>
      <c r="T4261" s="2" t="s">
        <v>108</v>
      </c>
      <c r="U4261" s="2"/>
      <c r="V4261" s="2" t="s">
        <v>109</v>
      </c>
      <c r="W4261" s="2" t="s">
        <v>110</v>
      </c>
      <c r="X4261" s="2"/>
      <c r="Y4261" s="2" t="s">
        <v>65</v>
      </c>
      <c r="Z4261" s="2">
        <v>0</v>
      </c>
      <c r="AA4261" s="2"/>
      <c r="AB4261" s="2"/>
      <c r="AC4261" s="2"/>
      <c r="AD4261" s="2"/>
      <c r="AE4261" s="2" t="s">
        <v>123</v>
      </c>
      <c r="AF4261" s="2" t="s">
        <v>222</v>
      </c>
      <c r="AG4261" s="2" t="s">
        <v>223</v>
      </c>
      <c r="AH4261" s="2" t="s">
        <v>69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5078</v>
      </c>
      <c r="B4262" s="2" t="s">
        <v>5079</v>
      </c>
      <c r="C4262" s="2" t="s">
        <v>47</v>
      </c>
      <c r="D4262" s="2" t="s">
        <v>2807</v>
      </c>
      <c r="E4262" s="2" t="s">
        <v>744</v>
      </c>
      <c r="F4262" s="2" t="s">
        <v>116</v>
      </c>
      <c r="G4262" s="2" t="s">
        <v>181</v>
      </c>
      <c r="H4262" s="2" t="s">
        <v>243</v>
      </c>
      <c r="I4262" s="2" t="s">
        <v>53</v>
      </c>
      <c r="J4262" s="2" t="s">
        <v>180</v>
      </c>
      <c r="K4262" s="2" t="s">
        <v>180</v>
      </c>
      <c r="L4262" s="2" t="s">
        <v>181</v>
      </c>
      <c r="M4262" s="2" t="s">
        <v>56</v>
      </c>
      <c r="N4262" s="3">
        <v>30</v>
      </c>
      <c r="O4262" s="3" t="s">
        <v>182</v>
      </c>
      <c r="P4262" s="4">
        <f>IF(O4262="吨",N4262*1000,IF(O4262="万立方米",N4262*10000,""))</f>
        <v>300000.0</v>
      </c>
      <c r="Q4262" s="2" t="s">
        <v>183</v>
      </c>
      <c r="R4262" s="2" t="s">
        <v>184</v>
      </c>
      <c r="S4262" s="2" t="s">
        <v>185</v>
      </c>
      <c r="T4262" s="2" t="s">
        <v>75</v>
      </c>
      <c r="U4262" s="4">
        <f>0.001</f>
        <v>0.001</v>
      </c>
      <c r="V4262" s="2" t="s">
        <v>186</v>
      </c>
      <c r="W4262" s="2" t="s">
        <v>187</v>
      </c>
      <c r="X4262" s="2" t="s">
        <v>64</v>
      </c>
      <c r="Y4262" s="2" t="s">
        <v>65</v>
      </c>
      <c r="Z4262" s="2">
        <v>0</v>
      </c>
      <c r="AA4262" s="2"/>
      <c r="AB4262" s="2"/>
      <c r="AC4262" s="4">
        <f>P4262*U4262/1000000</f>
        <v>0.0003</v>
      </c>
      <c r="AD4262" s="4">
        <f>AC4262*(1-Z4262/100)</f>
        <v>0.0003</v>
      </c>
      <c r="AE4262" s="2" t="s">
        <v>66</v>
      </c>
      <c r="AF4262" s="2" t="s">
        <v>67</v>
      </c>
      <c r="AG4262" s="2"/>
      <c r="AH4262" s="2" t="s">
        <v>69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5080</v>
      </c>
      <c r="B4263" s="2" t="s">
        <v>5079</v>
      </c>
      <c r="C4263" s="2" t="s">
        <v>47</v>
      </c>
      <c r="D4263" s="2" t="s">
        <v>2807</v>
      </c>
      <c r="E4263" s="2" t="s">
        <v>744</v>
      </c>
      <c r="F4263" s="2" t="s">
        <v>116</v>
      </c>
      <c r="G4263" s="2" t="s">
        <v>181</v>
      </c>
      <c r="H4263" s="2" t="s">
        <v>243</v>
      </c>
      <c r="I4263" s="2" t="s">
        <v>53</v>
      </c>
      <c r="J4263" s="2" t="s">
        <v>180</v>
      </c>
      <c r="K4263" s="2" t="s">
        <v>180</v>
      </c>
      <c r="L4263" s="2" t="s">
        <v>181</v>
      </c>
      <c r="M4263" s="2" t="s">
        <v>73</v>
      </c>
      <c r="N4263" s="3">
        <v>30</v>
      </c>
      <c r="O4263" s="3" t="s">
        <v>182</v>
      </c>
      <c r="P4263" s="4">
        <f>IF(O4263="吨",N4263*1000,IF(O4263="万立方米",N4263*10000,""))</f>
        <v>300000.0</v>
      </c>
      <c r="Q4263" s="2" t="s">
        <v>183</v>
      </c>
      <c r="R4263" s="2" t="s">
        <v>184</v>
      </c>
      <c r="S4263" s="2" t="s">
        <v>189</v>
      </c>
      <c r="T4263" s="2" t="s">
        <v>75</v>
      </c>
      <c r="U4263" s="4">
        <f>0.35</f>
        <v>0.35</v>
      </c>
      <c r="V4263" s="2" t="s">
        <v>186</v>
      </c>
      <c r="W4263" s="2" t="s">
        <v>190</v>
      </c>
      <c r="X4263" s="2" t="s">
        <v>64</v>
      </c>
      <c r="Y4263" s="2" t="s">
        <v>65</v>
      </c>
      <c r="Z4263" s="2">
        <v>0</v>
      </c>
      <c r="AA4263" s="2"/>
      <c r="AB4263" s="2"/>
      <c r="AC4263" s="4">
        <f>P4263*U4263/1000000</f>
        <v>0.105</v>
      </c>
      <c r="AD4263" s="4">
        <f>AC4263*(1-Z4263/100)</f>
        <v>0.105</v>
      </c>
      <c r="AE4263" s="2" t="s">
        <v>66</v>
      </c>
      <c r="AF4263" s="2" t="s">
        <v>67</v>
      </c>
      <c r="AG4263" s="2"/>
      <c r="AH4263" s="2" t="s">
        <v>69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5081</v>
      </c>
      <c r="B4264" s="2" t="s">
        <v>5079</v>
      </c>
      <c r="C4264" s="2" t="s">
        <v>47</v>
      </c>
      <c r="D4264" s="2" t="s">
        <v>2807</v>
      </c>
      <c r="E4264" s="2" t="s">
        <v>744</v>
      </c>
      <c r="F4264" s="2" t="s">
        <v>116</v>
      </c>
      <c r="G4264" s="2" t="s">
        <v>181</v>
      </c>
      <c r="H4264" s="2" t="s">
        <v>243</v>
      </c>
      <c r="I4264" s="2" t="s">
        <v>53</v>
      </c>
      <c r="J4264" s="2" t="s">
        <v>180</v>
      </c>
      <c r="K4264" s="2" t="s">
        <v>180</v>
      </c>
      <c r="L4264" s="2" t="s">
        <v>181</v>
      </c>
      <c r="M4264" s="2" t="s">
        <v>78</v>
      </c>
      <c r="N4264" s="3">
        <v>30</v>
      </c>
      <c r="O4264" s="3" t="s">
        <v>182</v>
      </c>
      <c r="P4264" s="4">
        <f>IF(O4264="吨",N4264*1000,IF(O4264="万立方米",N4264*10000,""))</f>
        <v>300000.0</v>
      </c>
      <c r="Q4264" s="2" t="s">
        <v>183</v>
      </c>
      <c r="R4264" s="2" t="s">
        <v>184</v>
      </c>
      <c r="S4264" s="2" t="s">
        <v>192</v>
      </c>
      <c r="T4264" s="2" t="s">
        <v>75</v>
      </c>
      <c r="U4264" s="4">
        <f>1.2</f>
        <v>1.2</v>
      </c>
      <c r="V4264" s="2" t="s">
        <v>186</v>
      </c>
      <c r="W4264" s="2" t="s">
        <v>193</v>
      </c>
      <c r="X4264" s="2" t="s">
        <v>64</v>
      </c>
      <c r="Y4264" s="2" t="s">
        <v>65</v>
      </c>
      <c r="Z4264" s="2">
        <v>0</v>
      </c>
      <c r="AA4264" s="2"/>
      <c r="AB4264" s="2"/>
      <c r="AC4264" s="4">
        <f>P4264*U4264/1000000</f>
        <v>0.36</v>
      </c>
      <c r="AD4264" s="4">
        <f>AC4264*(1-Z4264/100)</f>
        <v>0.36</v>
      </c>
      <c r="AE4264" s="2" t="s">
        <v>66</v>
      </c>
      <c r="AF4264" s="2" t="s">
        <v>67</v>
      </c>
      <c r="AG4264" s="2"/>
      <c r="AH4264" s="2" t="s">
        <v>69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5082</v>
      </c>
      <c r="B4265" s="2" t="s">
        <v>5079</v>
      </c>
      <c r="C4265" s="2" t="s">
        <v>47</v>
      </c>
      <c r="D4265" s="2" t="s">
        <v>2807</v>
      </c>
      <c r="E4265" s="2" t="s">
        <v>744</v>
      </c>
      <c r="F4265" s="2" t="s">
        <v>116</v>
      </c>
      <c r="G4265" s="2" t="s">
        <v>181</v>
      </c>
      <c r="H4265" s="2" t="s">
        <v>243</v>
      </c>
      <c r="I4265" s="2" t="s">
        <v>53</v>
      </c>
      <c r="J4265" s="2" t="s">
        <v>180</v>
      </c>
      <c r="K4265" s="2" t="s">
        <v>180</v>
      </c>
      <c r="L4265" s="2" t="s">
        <v>181</v>
      </c>
      <c r="M4265" s="2" t="s">
        <v>82</v>
      </c>
      <c r="N4265" s="3">
        <v>30</v>
      </c>
      <c r="O4265" s="3" t="s">
        <v>182</v>
      </c>
      <c r="P4265" s="4">
        <f>IF(O4265="吨",N4265*1000,IF(O4265="万立方米",N4265*10000,""))</f>
        <v>300000.0</v>
      </c>
      <c r="Q4265" s="2" t="s">
        <v>183</v>
      </c>
      <c r="R4265" s="2" t="s">
        <v>184</v>
      </c>
      <c r="S4265" s="2" t="s">
        <v>195</v>
      </c>
      <c r="T4265" s="2" t="s">
        <v>75</v>
      </c>
      <c r="U4265" s="4">
        <f>0.002</f>
        <v>0.002</v>
      </c>
      <c r="V4265" s="2" t="s">
        <v>186</v>
      </c>
      <c r="W4265" s="2" t="s">
        <v>196</v>
      </c>
      <c r="X4265" s="2" t="s">
        <v>64</v>
      </c>
      <c r="Y4265" s="2" t="s">
        <v>65</v>
      </c>
      <c r="Z4265" s="2">
        <v>0</v>
      </c>
      <c r="AA4265" s="2"/>
      <c r="AB4265" s="2"/>
      <c r="AC4265" s="4">
        <f>P4265*U4265/1000000</f>
        <v>0.0006</v>
      </c>
      <c r="AD4265" s="4">
        <f>AC4265*(1-Z4265/100)</f>
        <v>0.0006</v>
      </c>
      <c r="AE4265" s="2" t="s">
        <v>66</v>
      </c>
      <c r="AF4265" s="2" t="s">
        <v>67</v>
      </c>
      <c r="AG4265" s="2"/>
      <c r="AH4265" s="2" t="s">
        <v>69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5083</v>
      </c>
      <c r="B4266" s="2" t="s">
        <v>5079</v>
      </c>
      <c r="C4266" s="2" t="s">
        <v>47</v>
      </c>
      <c r="D4266" s="2" t="s">
        <v>2807</v>
      </c>
      <c r="E4266" s="2" t="s">
        <v>744</v>
      </c>
      <c r="F4266" s="2" t="s">
        <v>116</v>
      </c>
      <c r="G4266" s="2" t="s">
        <v>181</v>
      </c>
      <c r="H4266" s="2" t="s">
        <v>243</v>
      </c>
      <c r="I4266" s="2" t="s">
        <v>53</v>
      </c>
      <c r="J4266" s="2" t="s">
        <v>180</v>
      </c>
      <c r="K4266" s="2" t="s">
        <v>180</v>
      </c>
      <c r="L4266" s="2" t="s">
        <v>181</v>
      </c>
      <c r="M4266" s="2" t="s">
        <v>86</v>
      </c>
      <c r="N4266" s="3">
        <v>30</v>
      </c>
      <c r="O4266" s="3" t="s">
        <v>182</v>
      </c>
      <c r="P4266" s="4">
        <f>IF(O4266="吨",N4266*1000,IF(O4266="万立方米",N4266*10000,""))</f>
        <v>300000.0</v>
      </c>
      <c r="Q4266" s="2" t="s">
        <v>183</v>
      </c>
      <c r="R4266" s="2" t="s">
        <v>184</v>
      </c>
      <c r="S4266" s="2" t="s">
        <v>198</v>
      </c>
      <c r="T4266" s="2" t="s">
        <v>75</v>
      </c>
      <c r="U4266" s="4">
        <f>0.01</f>
        <v>0.01</v>
      </c>
      <c r="V4266" s="2" t="s">
        <v>186</v>
      </c>
      <c r="W4266" s="2" t="s">
        <v>199</v>
      </c>
      <c r="X4266" s="2" t="s">
        <v>64</v>
      </c>
      <c r="Y4266" s="2" t="s">
        <v>65</v>
      </c>
      <c r="Z4266" s="2">
        <v>0</v>
      </c>
      <c r="AA4266" s="2"/>
      <c r="AB4266" s="2"/>
      <c r="AC4266" s="4">
        <f>P4266*U4266/1000000</f>
        <v>0.003</v>
      </c>
      <c r="AD4266" s="4">
        <f>AC4267*(1-AA4266/100)+(AC4266-AC4267)*(1-AB4266/100)</f>
        <v>0.003</v>
      </c>
      <c r="AE4266" s="2" t="s">
        <v>66</v>
      </c>
      <c r="AF4266" s="2" t="s">
        <v>67</v>
      </c>
      <c r="AG4266" s="2"/>
      <c r="AH4266" s="2" t="s">
        <v>69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5084</v>
      </c>
      <c r="B4267" s="2" t="s">
        <v>5079</v>
      </c>
      <c r="C4267" s="2" t="s">
        <v>47</v>
      </c>
      <c r="D4267" s="2" t="s">
        <v>2807</v>
      </c>
      <c r="E4267" s="2" t="s">
        <v>744</v>
      </c>
      <c r="F4267" s="2" t="s">
        <v>116</v>
      </c>
      <c r="G4267" s="2" t="s">
        <v>181</v>
      </c>
      <c r="H4267" s="2" t="s">
        <v>243</v>
      </c>
      <c r="I4267" s="2" t="s">
        <v>53</v>
      </c>
      <c r="J4267" s="2" t="s">
        <v>180</v>
      </c>
      <c r="K4267" s="2" t="s">
        <v>180</v>
      </c>
      <c r="L4267" s="2" t="s">
        <v>181</v>
      </c>
      <c r="M4267" s="2" t="s">
        <v>91</v>
      </c>
      <c r="N4267" s="3">
        <v>30</v>
      </c>
      <c r="O4267" s="3" t="s">
        <v>182</v>
      </c>
      <c r="P4267" s="4">
        <f>IF(O4267="吨",N4267*1000,IF(O4267="万立方米",N4267*10000,""))</f>
        <v>300000.0</v>
      </c>
      <c r="Q4267" s="2" t="s">
        <v>183</v>
      </c>
      <c r="R4267" s="2" t="s">
        <v>184</v>
      </c>
      <c r="S4267" s="2" t="s">
        <v>201</v>
      </c>
      <c r="T4267" s="2" t="s">
        <v>75</v>
      </c>
      <c r="U4267" s="4">
        <f>0.005</f>
        <v>0.005</v>
      </c>
      <c r="V4267" s="2" t="s">
        <v>186</v>
      </c>
      <c r="W4267" s="2" t="s">
        <v>202</v>
      </c>
      <c r="X4267" s="2" t="s">
        <v>64</v>
      </c>
      <c r="Y4267" s="2" t="s">
        <v>65</v>
      </c>
      <c r="Z4267" s="2">
        <v>0</v>
      </c>
      <c r="AA4267" s="2"/>
      <c r="AB4267" s="2"/>
      <c r="AC4267" s="4">
        <f>P4267*U4267/1000000</f>
        <v>0.0015</v>
      </c>
      <c r="AD4267" s="4">
        <f>AC4267*(1-Z4267/100)</f>
        <v>0.0015</v>
      </c>
      <c r="AE4267" s="2" t="s">
        <v>66</v>
      </c>
      <c r="AF4267" s="2" t="s">
        <v>67</v>
      </c>
      <c r="AG4267" s="2"/>
      <c r="AH4267" s="2" t="s">
        <v>69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5085</v>
      </c>
      <c r="B4268" s="2" t="s">
        <v>5079</v>
      </c>
      <c r="C4268" s="2" t="s">
        <v>47</v>
      </c>
      <c r="D4268" s="2" t="s">
        <v>2807</v>
      </c>
      <c r="E4268" s="2" t="s">
        <v>744</v>
      </c>
      <c r="F4268" s="2" t="s">
        <v>116</v>
      </c>
      <c r="G4268" s="2" t="s">
        <v>181</v>
      </c>
      <c r="H4268" s="2" t="s">
        <v>243</v>
      </c>
      <c r="I4268" s="2" t="s">
        <v>53</v>
      </c>
      <c r="J4268" s="2" t="s">
        <v>180</v>
      </c>
      <c r="K4268" s="2" t="s">
        <v>180</v>
      </c>
      <c r="L4268" s="2" t="s">
        <v>181</v>
      </c>
      <c r="M4268" s="2" t="s">
        <v>95</v>
      </c>
      <c r="N4268" s="3">
        <v>30</v>
      </c>
      <c r="O4268" s="3" t="s">
        <v>182</v>
      </c>
      <c r="P4268" s="4">
        <f>IF(O4268="吨",N4268*1000,IF(O4268="万立方米",N4268*10000,""))</f>
        <v>300000.0</v>
      </c>
      <c r="Q4268" s="2" t="s">
        <v>183</v>
      </c>
      <c r="R4268" s="2" t="s">
        <v>184</v>
      </c>
      <c r="S4268" s="2" t="s">
        <v>204</v>
      </c>
      <c r="T4268" s="2" t="s">
        <v>75</v>
      </c>
      <c r="U4268" s="4">
        <f>0.005</f>
        <v>0.005</v>
      </c>
      <c r="V4268" s="2" t="s">
        <v>186</v>
      </c>
      <c r="W4268" s="2" t="s">
        <v>205</v>
      </c>
      <c r="X4268" s="2" t="s">
        <v>64</v>
      </c>
      <c r="Y4268" s="2" t="s">
        <v>65</v>
      </c>
      <c r="Z4268" s="2">
        <v>0</v>
      </c>
      <c r="AA4268" s="2"/>
      <c r="AB4268" s="2"/>
      <c r="AC4268" s="4">
        <f>P4268*U4268/1000000</f>
        <v>0.0015</v>
      </c>
      <c r="AD4268" s="4">
        <f>AC4268*(1-Z4268/100)</f>
        <v>0.0015</v>
      </c>
      <c r="AE4268" s="2" t="s">
        <v>66</v>
      </c>
      <c r="AF4268" s="2" t="s">
        <v>67</v>
      </c>
      <c r="AG4268" s="2"/>
      <c r="AH4268" s="2" t="s">
        <v>69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5086</v>
      </c>
      <c r="B4269" s="2" t="s">
        <v>5079</v>
      </c>
      <c r="C4269" s="2" t="s">
        <v>47</v>
      </c>
      <c r="D4269" s="2" t="s">
        <v>2807</v>
      </c>
      <c r="E4269" s="2" t="s">
        <v>744</v>
      </c>
      <c r="F4269" s="2" t="s">
        <v>116</v>
      </c>
      <c r="G4269" s="2" t="s">
        <v>181</v>
      </c>
      <c r="H4269" s="2" t="s">
        <v>243</v>
      </c>
      <c r="I4269" s="2" t="s">
        <v>53</v>
      </c>
      <c r="J4269" s="2" t="s">
        <v>180</v>
      </c>
      <c r="K4269" s="2" t="s">
        <v>180</v>
      </c>
      <c r="L4269" s="2" t="s">
        <v>181</v>
      </c>
      <c r="M4269" s="2" t="s">
        <v>100</v>
      </c>
      <c r="N4269" s="3">
        <v>30</v>
      </c>
      <c r="O4269" s="3" t="s">
        <v>182</v>
      </c>
      <c r="P4269" s="4">
        <f>IF(O4269="吨",N4269*1000,IF(O4269="万立方米",N4269*10000,""))</f>
        <v>300000.0</v>
      </c>
      <c r="Q4269" s="2" t="s">
        <v>183</v>
      </c>
      <c r="R4269" s="2" t="s">
        <v>184</v>
      </c>
      <c r="S4269" s="2" t="s">
        <v>207</v>
      </c>
      <c r="T4269" s="2" t="s">
        <v>75</v>
      </c>
      <c r="U4269" s="4">
        <f>0.02</f>
        <v>0.02</v>
      </c>
      <c r="V4269" s="2" t="s">
        <v>186</v>
      </c>
      <c r="W4269" s="2" t="s">
        <v>208</v>
      </c>
      <c r="X4269" s="2" t="s">
        <v>64</v>
      </c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/>
      <c r="AH4269" s="2" t="s">
        <v>69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5087</v>
      </c>
      <c r="B4270" s="2" t="s">
        <v>5079</v>
      </c>
      <c r="C4270" s="2" t="s">
        <v>47</v>
      </c>
      <c r="D4270" s="2" t="s">
        <v>2807</v>
      </c>
      <c r="E4270" s="2" t="s">
        <v>744</v>
      </c>
      <c r="F4270" s="2" t="s">
        <v>116</v>
      </c>
      <c r="G4270" s="2" t="s">
        <v>181</v>
      </c>
      <c r="H4270" s="2" t="s">
        <v>243</v>
      </c>
      <c r="I4270" s="2"/>
      <c r="J4270" s="2"/>
      <c r="K4270" s="2"/>
      <c r="L4270" s="2"/>
      <c r="M4270" s="2" t="s">
        <v>104</v>
      </c>
      <c r="N4270" s="3"/>
      <c r="O4270" s="3"/>
      <c r="P4270" s="4">
        <v>0.0</v>
      </c>
      <c r="Q4270" s="2" t="s">
        <v>105</v>
      </c>
      <c r="R4270" s="2" t="s">
        <v>106</v>
      </c>
      <c r="S4270" s="2" t="s">
        <v>107</v>
      </c>
      <c r="T4270" s="2" t="s">
        <v>108</v>
      </c>
      <c r="U4270" s="4">
        <f>0.0</f>
        <v>0.0</v>
      </c>
      <c r="V4270" s="2" t="s">
        <v>109</v>
      </c>
      <c r="W4270" s="2" t="s">
        <v>110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134</v>
      </c>
      <c r="AH4270" s="2" t="s">
        <v>69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5088</v>
      </c>
      <c r="B4271" s="2" t="s">
        <v>5089</v>
      </c>
      <c r="C4271" s="2" t="s">
        <v>47</v>
      </c>
      <c r="D4271" s="2" t="s">
        <v>2630</v>
      </c>
      <c r="E4271" s="2" t="s">
        <v>227</v>
      </c>
      <c r="F4271" s="2" t="s">
        <v>50</v>
      </c>
      <c r="G4271" s="2" t="s">
        <v>179</v>
      </c>
      <c r="H4271" s="2" t="s">
        <v>243</v>
      </c>
      <c r="I4271" s="2" t="s">
        <v>53</v>
      </c>
      <c r="J4271" s="2" t="s">
        <v>180</v>
      </c>
      <c r="K4271" s="2" t="s">
        <v>180</v>
      </c>
      <c r="L4271" s="2" t="s">
        <v>181</v>
      </c>
      <c r="M4271" s="2" t="s">
        <v>56</v>
      </c>
      <c r="N4271" s="3">
        <v>15579.238</v>
      </c>
      <c r="O4271" s="3" t="s">
        <v>182</v>
      </c>
      <c r="P4271" s="4">
        <f>IF(O4271="吨",N4271*1000,IF(O4271="万立方米",N4271*10000,""))</f>
        <v>155792380.0</v>
      </c>
      <c r="Q4271" s="2" t="s">
        <v>183</v>
      </c>
      <c r="R4271" s="2" t="s">
        <v>184</v>
      </c>
      <c r="S4271" s="2" t="s">
        <v>185</v>
      </c>
      <c r="T4271" s="2" t="s">
        <v>75</v>
      </c>
      <c r="U4271" s="4">
        <f>0.001</f>
        <v>0.001</v>
      </c>
      <c r="V4271" s="2" t="s">
        <v>186</v>
      </c>
      <c r="W4271" s="2" t="s">
        <v>187</v>
      </c>
      <c r="X4271" s="2" t="s">
        <v>64</v>
      </c>
      <c r="Y4271" s="2" t="s">
        <v>65</v>
      </c>
      <c r="Z4271" s="2">
        <v>0</v>
      </c>
      <c r="AA4271" s="2"/>
      <c r="AB4271" s="2"/>
      <c r="AC4271" s="4">
        <f>P4271*U4271/1000000</f>
        <v>0.15579238</v>
      </c>
      <c r="AD4271" s="4">
        <f>AC4271*(1-Z4271/100)</f>
        <v>0.15579238</v>
      </c>
      <c r="AE4271" s="2" t="s">
        <v>66</v>
      </c>
      <c r="AF4271" s="2" t="s">
        <v>67</v>
      </c>
      <c r="AG4271" s="2" t="s">
        <v>68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5090</v>
      </c>
      <c r="B4272" s="2" t="s">
        <v>5089</v>
      </c>
      <c r="C4272" s="2" t="s">
        <v>47</v>
      </c>
      <c r="D4272" s="2" t="s">
        <v>2630</v>
      </c>
      <c r="E4272" s="2" t="s">
        <v>227</v>
      </c>
      <c r="F4272" s="2" t="s">
        <v>50</v>
      </c>
      <c r="G4272" s="2" t="s">
        <v>179</v>
      </c>
      <c r="H4272" s="2" t="s">
        <v>243</v>
      </c>
      <c r="I4272" s="2" t="s">
        <v>53</v>
      </c>
      <c r="J4272" s="2" t="s">
        <v>180</v>
      </c>
      <c r="K4272" s="2" t="s">
        <v>180</v>
      </c>
      <c r="L4272" s="2" t="s">
        <v>181</v>
      </c>
      <c r="M4272" s="2" t="s">
        <v>73</v>
      </c>
      <c r="N4272" s="3">
        <v>15579.238</v>
      </c>
      <c r="O4272" s="3" t="s">
        <v>182</v>
      </c>
      <c r="P4272" s="4">
        <f>IF(O4272="吨",N4272*1000,IF(O4272="万立方米",N4272*10000,""))</f>
        <v>155792380.0</v>
      </c>
      <c r="Q4272" s="2" t="s">
        <v>183</v>
      </c>
      <c r="R4272" s="2" t="s">
        <v>184</v>
      </c>
      <c r="S4272" s="2" t="s">
        <v>189</v>
      </c>
      <c r="T4272" s="2" t="s">
        <v>75</v>
      </c>
      <c r="U4272" s="4">
        <f>0.35</f>
        <v>0.35</v>
      </c>
      <c r="V4272" s="2" t="s">
        <v>186</v>
      </c>
      <c r="W4272" s="2" t="s">
        <v>190</v>
      </c>
      <c r="X4272" s="2" t="s">
        <v>64</v>
      </c>
      <c r="Y4272" s="2" t="s">
        <v>65</v>
      </c>
      <c r="Z4272" s="2">
        <v>0</v>
      </c>
      <c r="AA4272" s="2"/>
      <c r="AB4272" s="2"/>
      <c r="AC4272" s="4">
        <f>P4272*U4272/1000000</f>
        <v>54.527333</v>
      </c>
      <c r="AD4272" s="4">
        <f>AC4272*(1-Z4272/100)</f>
        <v>54.527333</v>
      </c>
      <c r="AE4272" s="2" t="s">
        <v>66</v>
      </c>
      <c r="AF4272" s="2" t="s">
        <v>67</v>
      </c>
      <c r="AG4272" s="2" t="s">
        <v>68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5091</v>
      </c>
      <c r="B4273" s="2" t="s">
        <v>5089</v>
      </c>
      <c r="C4273" s="2" t="s">
        <v>47</v>
      </c>
      <c r="D4273" s="2" t="s">
        <v>2630</v>
      </c>
      <c r="E4273" s="2" t="s">
        <v>227</v>
      </c>
      <c r="F4273" s="2" t="s">
        <v>50</v>
      </c>
      <c r="G4273" s="2" t="s">
        <v>179</v>
      </c>
      <c r="H4273" s="2" t="s">
        <v>243</v>
      </c>
      <c r="I4273" s="2" t="s">
        <v>53</v>
      </c>
      <c r="J4273" s="2" t="s">
        <v>180</v>
      </c>
      <c r="K4273" s="2" t="s">
        <v>180</v>
      </c>
      <c r="L4273" s="2" t="s">
        <v>181</v>
      </c>
      <c r="M4273" s="2" t="s">
        <v>78</v>
      </c>
      <c r="N4273" s="3">
        <v>15579.238</v>
      </c>
      <c r="O4273" s="3" t="s">
        <v>182</v>
      </c>
      <c r="P4273" s="4">
        <f>IF(O4273="吨",N4273*1000,IF(O4273="万立方米",N4273*10000,""))</f>
        <v>155792380.0</v>
      </c>
      <c r="Q4273" s="2" t="s">
        <v>183</v>
      </c>
      <c r="R4273" s="2" t="s">
        <v>184</v>
      </c>
      <c r="S4273" s="2" t="s">
        <v>192</v>
      </c>
      <c r="T4273" s="2" t="s">
        <v>75</v>
      </c>
      <c r="U4273" s="4">
        <f>1.2</f>
        <v>1.2</v>
      </c>
      <c r="V4273" s="2" t="s">
        <v>186</v>
      </c>
      <c r="W4273" s="2" t="s">
        <v>193</v>
      </c>
      <c r="X4273" s="2" t="s">
        <v>64</v>
      </c>
      <c r="Y4273" s="2" t="s">
        <v>65</v>
      </c>
      <c r="Z4273" s="2">
        <v>0</v>
      </c>
      <c r="AA4273" s="2"/>
      <c r="AB4273" s="2"/>
      <c r="AC4273" s="4">
        <f>P4273*U4273/1000000</f>
        <v>186.950856</v>
      </c>
      <c r="AD4273" s="4">
        <f>AC4273*(1-Z4273/100)</f>
        <v>186.950856</v>
      </c>
      <c r="AE4273" s="2" t="s">
        <v>66</v>
      </c>
      <c r="AF4273" s="2" t="s">
        <v>67</v>
      </c>
      <c r="AG4273" s="2" t="s">
        <v>68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5092</v>
      </c>
      <c r="B4274" s="2" t="s">
        <v>5089</v>
      </c>
      <c r="C4274" s="2" t="s">
        <v>47</v>
      </c>
      <c r="D4274" s="2" t="s">
        <v>2630</v>
      </c>
      <c r="E4274" s="2" t="s">
        <v>227</v>
      </c>
      <c r="F4274" s="2" t="s">
        <v>50</v>
      </c>
      <c r="G4274" s="2" t="s">
        <v>179</v>
      </c>
      <c r="H4274" s="2" t="s">
        <v>243</v>
      </c>
      <c r="I4274" s="2" t="s">
        <v>53</v>
      </c>
      <c r="J4274" s="2" t="s">
        <v>180</v>
      </c>
      <c r="K4274" s="2" t="s">
        <v>180</v>
      </c>
      <c r="L4274" s="2" t="s">
        <v>181</v>
      </c>
      <c r="M4274" s="2" t="s">
        <v>82</v>
      </c>
      <c r="N4274" s="3">
        <v>15579.238</v>
      </c>
      <c r="O4274" s="3" t="s">
        <v>182</v>
      </c>
      <c r="P4274" s="4">
        <f>IF(O4274="吨",N4274*1000,IF(O4274="万立方米",N4274*10000,""))</f>
        <v>155792380.0</v>
      </c>
      <c r="Q4274" s="2" t="s">
        <v>183</v>
      </c>
      <c r="R4274" s="2" t="s">
        <v>184</v>
      </c>
      <c r="S4274" s="2" t="s">
        <v>195</v>
      </c>
      <c r="T4274" s="2" t="s">
        <v>75</v>
      </c>
      <c r="U4274" s="4">
        <f>0.002</f>
        <v>0.002</v>
      </c>
      <c r="V4274" s="2" t="s">
        <v>186</v>
      </c>
      <c r="W4274" s="2" t="s">
        <v>196</v>
      </c>
      <c r="X4274" s="2" t="s">
        <v>64</v>
      </c>
      <c r="Y4274" s="2" t="s">
        <v>65</v>
      </c>
      <c r="Z4274" s="2">
        <v>0</v>
      </c>
      <c r="AA4274" s="2"/>
      <c r="AB4274" s="2"/>
      <c r="AC4274" s="4">
        <f>P4274*U4274/1000000</f>
        <v>0.31158476</v>
      </c>
      <c r="AD4274" s="4">
        <f>AC4274*(1-Z4274/100)</f>
        <v>0.31158476</v>
      </c>
      <c r="AE4274" s="2" t="s">
        <v>66</v>
      </c>
      <c r="AF4274" s="2" t="s">
        <v>67</v>
      </c>
      <c r="AG4274" s="2" t="s">
        <v>68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5093</v>
      </c>
      <c r="B4275" s="2" t="s">
        <v>5089</v>
      </c>
      <c r="C4275" s="2" t="s">
        <v>47</v>
      </c>
      <c r="D4275" s="2" t="s">
        <v>2630</v>
      </c>
      <c r="E4275" s="2" t="s">
        <v>227</v>
      </c>
      <c r="F4275" s="2" t="s">
        <v>50</v>
      </c>
      <c r="G4275" s="2" t="s">
        <v>179</v>
      </c>
      <c r="H4275" s="2" t="s">
        <v>243</v>
      </c>
      <c r="I4275" s="2" t="s">
        <v>53</v>
      </c>
      <c r="J4275" s="2" t="s">
        <v>180</v>
      </c>
      <c r="K4275" s="2" t="s">
        <v>180</v>
      </c>
      <c r="L4275" s="2" t="s">
        <v>181</v>
      </c>
      <c r="M4275" s="2" t="s">
        <v>86</v>
      </c>
      <c r="N4275" s="3">
        <v>15579.238</v>
      </c>
      <c r="O4275" s="3" t="s">
        <v>182</v>
      </c>
      <c r="P4275" s="4">
        <f>IF(O4275="吨",N4275*1000,IF(O4275="万立方米",N4275*10000,""))</f>
        <v>155792380.0</v>
      </c>
      <c r="Q4275" s="2" t="s">
        <v>183</v>
      </c>
      <c r="R4275" s="2" t="s">
        <v>184</v>
      </c>
      <c r="S4275" s="2" t="s">
        <v>198</v>
      </c>
      <c r="T4275" s="2" t="s">
        <v>75</v>
      </c>
      <c r="U4275" s="4">
        <f>0.01</f>
        <v>0.01</v>
      </c>
      <c r="V4275" s="2" t="s">
        <v>186</v>
      </c>
      <c r="W4275" s="2" t="s">
        <v>199</v>
      </c>
      <c r="X4275" s="2" t="s">
        <v>64</v>
      </c>
      <c r="Y4275" s="2" t="s">
        <v>65</v>
      </c>
      <c r="Z4275" s="2">
        <v>0</v>
      </c>
      <c r="AA4275" s="2"/>
      <c r="AB4275" s="2"/>
      <c r="AC4275" s="4">
        <f>P4275*U4275/1000000</f>
        <v>1.5579238</v>
      </c>
      <c r="AD4275" s="4">
        <f>AC4276*(1-AA4275/100)+(AC4275-AC4276)*(1-AB4275/100)</f>
        <v>1.5579238</v>
      </c>
      <c r="AE4275" s="2" t="s">
        <v>66</v>
      </c>
      <c r="AF4275" s="2" t="s">
        <v>67</v>
      </c>
      <c r="AG4275" s="2" t="s">
        <v>68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5094</v>
      </c>
      <c r="B4276" s="2" t="s">
        <v>5089</v>
      </c>
      <c r="C4276" s="2" t="s">
        <v>47</v>
      </c>
      <c r="D4276" s="2" t="s">
        <v>2630</v>
      </c>
      <c r="E4276" s="2" t="s">
        <v>227</v>
      </c>
      <c r="F4276" s="2" t="s">
        <v>50</v>
      </c>
      <c r="G4276" s="2" t="s">
        <v>179</v>
      </c>
      <c r="H4276" s="2" t="s">
        <v>243</v>
      </c>
      <c r="I4276" s="2" t="s">
        <v>53</v>
      </c>
      <c r="J4276" s="2" t="s">
        <v>180</v>
      </c>
      <c r="K4276" s="2" t="s">
        <v>180</v>
      </c>
      <c r="L4276" s="2" t="s">
        <v>181</v>
      </c>
      <c r="M4276" s="2" t="s">
        <v>91</v>
      </c>
      <c r="N4276" s="3">
        <v>15579.238</v>
      </c>
      <c r="O4276" s="3" t="s">
        <v>182</v>
      </c>
      <c r="P4276" s="4">
        <f>IF(O4276="吨",N4276*1000,IF(O4276="万立方米",N4276*10000,""))</f>
        <v>155792380.0</v>
      </c>
      <c r="Q4276" s="2" t="s">
        <v>183</v>
      </c>
      <c r="R4276" s="2" t="s">
        <v>184</v>
      </c>
      <c r="S4276" s="2" t="s">
        <v>201</v>
      </c>
      <c r="T4276" s="2" t="s">
        <v>75</v>
      </c>
      <c r="U4276" s="4">
        <f>0.005</f>
        <v>0.005</v>
      </c>
      <c r="V4276" s="2" t="s">
        <v>186</v>
      </c>
      <c r="W4276" s="2" t="s">
        <v>202</v>
      </c>
      <c r="X4276" s="2" t="s">
        <v>64</v>
      </c>
      <c r="Y4276" s="2" t="s">
        <v>65</v>
      </c>
      <c r="Z4276" s="2">
        <v>0</v>
      </c>
      <c r="AA4276" s="2"/>
      <c r="AB4276" s="2"/>
      <c r="AC4276" s="4">
        <f>P4276*U4276/1000000</f>
        <v>0.7789619</v>
      </c>
      <c r="AD4276" s="4">
        <f>AC4276*(1-Z4276/100)</f>
        <v>0.7789619</v>
      </c>
      <c r="AE4276" s="2" t="s">
        <v>66</v>
      </c>
      <c r="AF4276" s="2" t="s">
        <v>67</v>
      </c>
      <c r="AG4276" s="2" t="s">
        <v>68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5095</v>
      </c>
      <c r="B4277" s="2" t="s">
        <v>5089</v>
      </c>
      <c r="C4277" s="2" t="s">
        <v>47</v>
      </c>
      <c r="D4277" s="2" t="s">
        <v>2630</v>
      </c>
      <c r="E4277" s="2" t="s">
        <v>227</v>
      </c>
      <c r="F4277" s="2" t="s">
        <v>50</v>
      </c>
      <c r="G4277" s="2" t="s">
        <v>179</v>
      </c>
      <c r="H4277" s="2" t="s">
        <v>243</v>
      </c>
      <c r="I4277" s="2" t="s">
        <v>53</v>
      </c>
      <c r="J4277" s="2" t="s">
        <v>180</v>
      </c>
      <c r="K4277" s="2" t="s">
        <v>180</v>
      </c>
      <c r="L4277" s="2" t="s">
        <v>181</v>
      </c>
      <c r="M4277" s="2" t="s">
        <v>95</v>
      </c>
      <c r="N4277" s="3">
        <v>15579.238</v>
      </c>
      <c r="O4277" s="3" t="s">
        <v>182</v>
      </c>
      <c r="P4277" s="4">
        <f>IF(O4277="吨",N4277*1000,IF(O4277="万立方米",N4277*10000,""))</f>
        <v>155792380.0</v>
      </c>
      <c r="Q4277" s="2" t="s">
        <v>183</v>
      </c>
      <c r="R4277" s="2" t="s">
        <v>184</v>
      </c>
      <c r="S4277" s="2" t="s">
        <v>204</v>
      </c>
      <c r="T4277" s="2" t="s">
        <v>75</v>
      </c>
      <c r="U4277" s="4">
        <f>0.005</f>
        <v>0.005</v>
      </c>
      <c r="V4277" s="2" t="s">
        <v>186</v>
      </c>
      <c r="W4277" s="2" t="s">
        <v>205</v>
      </c>
      <c r="X4277" s="2" t="s">
        <v>64</v>
      </c>
      <c r="Y4277" s="2" t="s">
        <v>65</v>
      </c>
      <c r="Z4277" s="2">
        <v>0</v>
      </c>
      <c r="AA4277" s="2"/>
      <c r="AB4277" s="2"/>
      <c r="AC4277" s="4">
        <f>P4277*U4277/1000000</f>
        <v>0.7789619</v>
      </c>
      <c r="AD4277" s="4">
        <f>AC4277*(1-Z4277/100)</f>
        <v>0.7789619</v>
      </c>
      <c r="AE4277" s="2" t="s">
        <v>66</v>
      </c>
      <c r="AF4277" s="2" t="s">
        <v>67</v>
      </c>
      <c r="AG4277" s="2" t="s">
        <v>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5096</v>
      </c>
      <c r="B4278" s="2" t="s">
        <v>5089</v>
      </c>
      <c r="C4278" s="2" t="s">
        <v>47</v>
      </c>
      <c r="D4278" s="2" t="s">
        <v>2630</v>
      </c>
      <c r="E4278" s="2" t="s">
        <v>227</v>
      </c>
      <c r="F4278" s="2" t="s">
        <v>50</v>
      </c>
      <c r="G4278" s="2" t="s">
        <v>179</v>
      </c>
      <c r="H4278" s="2" t="s">
        <v>243</v>
      </c>
      <c r="I4278" s="2" t="s">
        <v>53</v>
      </c>
      <c r="J4278" s="2" t="s">
        <v>180</v>
      </c>
      <c r="K4278" s="2" t="s">
        <v>180</v>
      </c>
      <c r="L4278" s="2" t="s">
        <v>181</v>
      </c>
      <c r="M4278" s="2" t="s">
        <v>100</v>
      </c>
      <c r="N4278" s="3">
        <v>15579.238</v>
      </c>
      <c r="O4278" s="3" t="s">
        <v>182</v>
      </c>
      <c r="P4278" s="4">
        <f>IF(O4278="吨",N4278*1000,IF(O4278="万立方米",N4278*10000,""))</f>
        <v>155792380.0</v>
      </c>
      <c r="Q4278" s="2" t="s">
        <v>183</v>
      </c>
      <c r="R4278" s="2" t="s">
        <v>184</v>
      </c>
      <c r="S4278" s="2" t="s">
        <v>207</v>
      </c>
      <c r="T4278" s="2" t="s">
        <v>75</v>
      </c>
      <c r="U4278" s="4">
        <f>0.02</f>
        <v>0.02</v>
      </c>
      <c r="V4278" s="2" t="s">
        <v>186</v>
      </c>
      <c r="W4278" s="2" t="s">
        <v>208</v>
      </c>
      <c r="X4278" s="2" t="s">
        <v>64</v>
      </c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68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5097</v>
      </c>
      <c r="B4279" s="2" t="s">
        <v>5089</v>
      </c>
      <c r="C4279" s="2" t="s">
        <v>47</v>
      </c>
      <c r="D4279" s="2" t="s">
        <v>2630</v>
      </c>
      <c r="E4279" s="2" t="s">
        <v>227</v>
      </c>
      <c r="F4279" s="2" t="s">
        <v>50</v>
      </c>
      <c r="G4279" s="2" t="s">
        <v>179</v>
      </c>
      <c r="H4279" s="2" t="s">
        <v>243</v>
      </c>
      <c r="I4279" s="2"/>
      <c r="J4279" s="2"/>
      <c r="K4279" s="2" t="s">
        <v>147</v>
      </c>
      <c r="L4279" s="2" t="s">
        <v>148</v>
      </c>
      <c r="M4279" s="2" t="s">
        <v>104</v>
      </c>
      <c r="N4279" s="3"/>
      <c r="O4279" s="3"/>
      <c r="P4279" s="2"/>
      <c r="Q4279" s="2" t="s">
        <v>105</v>
      </c>
      <c r="R4279" s="2" t="s">
        <v>106</v>
      </c>
      <c r="S4279" s="2" t="s">
        <v>107</v>
      </c>
      <c r="T4279" s="2" t="s">
        <v>108</v>
      </c>
      <c r="U4279" s="2"/>
      <c r="V4279" s="2" t="s">
        <v>109</v>
      </c>
      <c r="W4279" s="2" t="s">
        <v>110</v>
      </c>
      <c r="X4279" s="2"/>
      <c r="Y4279" s="2" t="s">
        <v>65</v>
      </c>
      <c r="Z4279" s="2">
        <v>0</v>
      </c>
      <c r="AA4279" s="2"/>
      <c r="AB4279" s="2"/>
      <c r="AC4279" s="2"/>
      <c r="AD4279" s="2"/>
      <c r="AE4279" s="2" t="s">
        <v>123</v>
      </c>
      <c r="AF4279" s="2" t="s">
        <v>222</v>
      </c>
      <c r="AG4279" s="2" t="s">
        <v>223</v>
      </c>
      <c r="AH4279" s="2" t="s">
        <v>69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5098</v>
      </c>
      <c r="B4280" s="2" t="s">
        <v>5099</v>
      </c>
      <c r="C4280" s="2" t="s">
        <v>47</v>
      </c>
      <c r="D4280" s="2" t="s">
        <v>1533</v>
      </c>
      <c r="E4280" s="2" t="s">
        <v>227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270</v>
      </c>
      <c r="K4280" s="2" t="s">
        <v>55</v>
      </c>
      <c r="L4280" s="2" t="s">
        <v>51</v>
      </c>
      <c r="M4280" s="2" t="s">
        <v>56</v>
      </c>
      <c r="N4280" s="3">
        <v>659590.21</v>
      </c>
      <c r="O4280" s="3" t="s">
        <v>57</v>
      </c>
      <c r="P4280" s="4">
        <f>IF(O4280="吨",N4280*1000,IF(O4280="万立方米",N4280*10000,""))</f>
        <v>659590210.0</v>
      </c>
      <c r="Q4280" s="2" t="s">
        <v>58</v>
      </c>
      <c r="R4280" s="2" t="s">
        <v>59</v>
      </c>
      <c r="S4280" s="2" t="s">
        <v>60</v>
      </c>
      <c r="T4280" s="2" t="s">
        <v>61</v>
      </c>
      <c r="U4280" s="4">
        <f>0.06</f>
        <v>0.06</v>
      </c>
      <c r="V4280" s="2" t="s">
        <v>62</v>
      </c>
      <c r="W4280" s="2" t="s">
        <v>63</v>
      </c>
      <c r="X4280" s="2" t="s">
        <v>64</v>
      </c>
      <c r="Y4280" s="2" t="s">
        <v>65</v>
      </c>
      <c r="Z4280" s="2">
        <v>0</v>
      </c>
      <c r="AA4280" s="2"/>
      <c r="AB4280" s="2"/>
      <c r="AC4280" s="4">
        <f>P4280*U4280/1000000</f>
        <v>39.5754126</v>
      </c>
      <c r="AD4280" s="4">
        <f>AC4280*(1-Z4280/100)</f>
        <v>39.5754126</v>
      </c>
      <c r="AE4280" s="2" t="s">
        <v>66</v>
      </c>
      <c r="AF4280" s="2" t="s">
        <v>67</v>
      </c>
      <c r="AG4280" s="2" t="s">
        <v>68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5100</v>
      </c>
      <c r="B4281" s="2" t="s">
        <v>5099</v>
      </c>
      <c r="C4281" s="2" t="s">
        <v>47</v>
      </c>
      <c r="D4281" s="2" t="s">
        <v>1533</v>
      </c>
      <c r="E4281" s="2" t="s">
        <v>227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270</v>
      </c>
      <c r="K4281" s="2" t="s">
        <v>55</v>
      </c>
      <c r="L4281" s="2" t="s">
        <v>51</v>
      </c>
      <c r="M4281" s="2" t="s">
        <v>73</v>
      </c>
      <c r="N4281" s="3">
        <v>659590.21</v>
      </c>
      <c r="O4281" s="3" t="s">
        <v>57</v>
      </c>
      <c r="P4281" s="4">
        <f>IF(O4281="吨",N4281*1000,IF(O4281="万立方米",N4281*10000,""))</f>
        <v>659590210.0</v>
      </c>
      <c r="Q4281" s="2" t="s">
        <v>58</v>
      </c>
      <c r="R4281" s="2" t="s">
        <v>59</v>
      </c>
      <c r="S4281" s="2" t="s">
        <v>74</v>
      </c>
      <c r="T4281" s="2" t="s">
        <v>75</v>
      </c>
      <c r="U4281" s="4">
        <f>1.5</f>
        <v>1.5</v>
      </c>
      <c r="V4281" s="2" t="s">
        <v>62</v>
      </c>
      <c r="W4281" s="2" t="s">
        <v>76</v>
      </c>
      <c r="X4281" s="2" t="s">
        <v>64</v>
      </c>
      <c r="Y4281" s="2" t="s">
        <v>65</v>
      </c>
      <c r="Z4281" s="2">
        <v>0</v>
      </c>
      <c r="AA4281" s="2"/>
      <c r="AB4281" s="2"/>
      <c r="AC4281" s="4">
        <f>P4281*U4281/1000000</f>
        <v>989.385315</v>
      </c>
      <c r="AD4281" s="4">
        <f>AC4281*(1-Z4281/100)</f>
        <v>989.385315</v>
      </c>
      <c r="AE4281" s="2" t="s">
        <v>66</v>
      </c>
      <c r="AF4281" s="2" t="s">
        <v>67</v>
      </c>
      <c r="AG4281" s="2" t="s">
        <v>68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5101</v>
      </c>
      <c r="B4282" s="2" t="s">
        <v>5099</v>
      </c>
      <c r="C4282" s="2" t="s">
        <v>47</v>
      </c>
      <c r="D4282" s="2" t="s">
        <v>1533</v>
      </c>
      <c r="E4282" s="2" t="s">
        <v>227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270</v>
      </c>
      <c r="K4282" s="2" t="s">
        <v>55</v>
      </c>
      <c r="L4282" s="2" t="s">
        <v>51</v>
      </c>
      <c r="M4282" s="2" t="s">
        <v>78</v>
      </c>
      <c r="N4282" s="3">
        <v>659590.21</v>
      </c>
      <c r="O4282" s="3" t="s">
        <v>57</v>
      </c>
      <c r="P4282" s="4">
        <f>IF(O4282="吨",N4282*1000,IF(O4282="万立方米",N4282*10000,""))</f>
        <v>659590210.0</v>
      </c>
      <c r="Q4282" s="2" t="s">
        <v>58</v>
      </c>
      <c r="R4282" s="2" t="s">
        <v>59</v>
      </c>
      <c r="S4282" s="2" t="s">
        <v>79</v>
      </c>
      <c r="T4282" s="2" t="s">
        <v>75</v>
      </c>
      <c r="U4282" s="4">
        <f>6.0</f>
        <v>6.0</v>
      </c>
      <c r="V4282" s="2" t="s">
        <v>62</v>
      </c>
      <c r="W4282" s="2" t="s">
        <v>80</v>
      </c>
      <c r="X4282" s="2" t="s">
        <v>64</v>
      </c>
      <c r="Y4282" s="2" t="s">
        <v>65</v>
      </c>
      <c r="Z4282" s="2">
        <v>0</v>
      </c>
      <c r="AA4282" s="2"/>
      <c r="AB4282" s="2"/>
      <c r="AC4282" s="4">
        <f>P4282*U4282/1000000</f>
        <v>3957.54126</v>
      </c>
      <c r="AD4282" s="4">
        <f>AC4282*(1-Z4282/100)</f>
        <v>3957.54126</v>
      </c>
      <c r="AE4282" s="2" t="s">
        <v>66</v>
      </c>
      <c r="AF4282" s="2" t="s">
        <v>67</v>
      </c>
      <c r="AG4282" s="2" t="s">
        <v>68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5102</v>
      </c>
      <c r="B4283" s="2" t="s">
        <v>5099</v>
      </c>
      <c r="C4283" s="2" t="s">
        <v>47</v>
      </c>
      <c r="D4283" s="2" t="s">
        <v>1533</v>
      </c>
      <c r="E4283" s="2" t="s">
        <v>227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270</v>
      </c>
      <c r="K4283" s="2" t="s">
        <v>55</v>
      </c>
      <c r="L4283" s="2" t="s">
        <v>51</v>
      </c>
      <c r="M4283" s="2" t="s">
        <v>82</v>
      </c>
      <c r="N4283" s="3">
        <v>659590.21</v>
      </c>
      <c r="O4283" s="3" t="s">
        <v>57</v>
      </c>
      <c r="P4283" s="4">
        <f>IF(O4283="吨",N4283*1000,IF(O4283="万立方米",N4283*10000,""))</f>
        <v>659590210.0</v>
      </c>
      <c r="Q4283" s="2" t="s">
        <v>58</v>
      </c>
      <c r="R4283" s="2" t="s">
        <v>59</v>
      </c>
      <c r="S4283" s="2" t="s">
        <v>83</v>
      </c>
      <c r="T4283" s="2" t="s">
        <v>61</v>
      </c>
      <c r="U4283" s="4">
        <f>0.35</f>
        <v>0.35</v>
      </c>
      <c r="V4283" s="2" t="s">
        <v>62</v>
      </c>
      <c r="W4283" s="2" t="s">
        <v>84</v>
      </c>
      <c r="X4283" s="2" t="s">
        <v>64</v>
      </c>
      <c r="Y4283" s="2" t="s">
        <v>65</v>
      </c>
      <c r="Z4283" s="2">
        <v>0</v>
      </c>
      <c r="AA4283" s="2"/>
      <c r="AB4283" s="2"/>
      <c r="AC4283" s="4">
        <f>P4283*U4283/1000000</f>
        <v>230.8565735</v>
      </c>
      <c r="AD4283" s="4">
        <f>AC4283*(1-Z4283/100)</f>
        <v>230.8565735</v>
      </c>
      <c r="AE4283" s="2" t="s">
        <v>66</v>
      </c>
      <c r="AF4283" s="2" t="s">
        <v>67</v>
      </c>
      <c r="AG4283" s="2" t="s">
        <v>68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5103</v>
      </c>
      <c r="B4284" s="2" t="s">
        <v>5099</v>
      </c>
      <c r="C4284" s="2" t="s">
        <v>47</v>
      </c>
      <c r="D4284" s="2" t="s">
        <v>1533</v>
      </c>
      <c r="E4284" s="2" t="s">
        <v>227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270</v>
      </c>
      <c r="K4284" s="2" t="s">
        <v>55</v>
      </c>
      <c r="L4284" s="2" t="s">
        <v>51</v>
      </c>
      <c r="M4284" s="2" t="s">
        <v>86</v>
      </c>
      <c r="N4284" s="3">
        <v>659590.21</v>
      </c>
      <c r="O4284" s="3" t="s">
        <v>57</v>
      </c>
      <c r="P4284" s="4">
        <f>IF(O4284="吨",N4284*1000,IF(O4284="万立方米",N4284*10000,""))</f>
        <v>659590210.0</v>
      </c>
      <c r="Q4284" s="2" t="s">
        <v>58</v>
      </c>
      <c r="R4284" s="2" t="s">
        <v>59</v>
      </c>
      <c r="S4284" s="2" t="s">
        <v>87</v>
      </c>
      <c r="T4284" s="2" t="s">
        <v>88</v>
      </c>
      <c r="U4284" s="4">
        <f>0.75</f>
        <v>0.75</v>
      </c>
      <c r="V4284" s="2" t="s">
        <v>62</v>
      </c>
      <c r="W4284" s="2" t="s">
        <v>89</v>
      </c>
      <c r="X4284" s="2" t="s">
        <v>64</v>
      </c>
      <c r="Y4284" s="2" t="s">
        <v>65</v>
      </c>
      <c r="Z4284" s="2">
        <v>0</v>
      </c>
      <c r="AA4284" s="2"/>
      <c r="AB4284" s="2"/>
      <c r="AC4284" s="4">
        <f>P4284*U4284/1000000</f>
        <v>494.6926575</v>
      </c>
      <c r="AD4284" s="4">
        <f>AC4285*(1-AA4284/100)+(AC4284-AC4285)*(1-AB4284/100)</f>
        <v>494.6926575</v>
      </c>
      <c r="AE4284" s="2" t="s">
        <v>66</v>
      </c>
      <c r="AF4284" s="2" t="s">
        <v>67</v>
      </c>
      <c r="AG4284" s="2" t="s">
        <v>68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5104</v>
      </c>
      <c r="B4285" s="2" t="s">
        <v>5099</v>
      </c>
      <c r="C4285" s="2" t="s">
        <v>47</v>
      </c>
      <c r="D4285" s="2" t="s">
        <v>1533</v>
      </c>
      <c r="E4285" s="2" t="s">
        <v>227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270</v>
      </c>
      <c r="K4285" s="2" t="s">
        <v>55</v>
      </c>
      <c r="L4285" s="2" t="s">
        <v>51</v>
      </c>
      <c r="M4285" s="2" t="s">
        <v>91</v>
      </c>
      <c r="N4285" s="3">
        <v>659590.21</v>
      </c>
      <c r="O4285" s="3" t="s">
        <v>57</v>
      </c>
      <c r="P4285" s="4">
        <f>IF(O4285="吨",N4285*1000,IF(O4285="万立方米",N4285*10000,""))</f>
        <v>659590210.0</v>
      </c>
      <c r="Q4285" s="2" t="s">
        <v>58</v>
      </c>
      <c r="R4285" s="2" t="s">
        <v>59</v>
      </c>
      <c r="S4285" s="2" t="s">
        <v>92</v>
      </c>
      <c r="T4285" s="2" t="s">
        <v>88</v>
      </c>
      <c r="U4285" s="4">
        <f>0.75</f>
        <v>0.75</v>
      </c>
      <c r="V4285" s="2" t="s">
        <v>62</v>
      </c>
      <c r="W4285" s="2" t="s">
        <v>93</v>
      </c>
      <c r="X4285" s="2" t="s">
        <v>64</v>
      </c>
      <c r="Y4285" s="2" t="s">
        <v>65</v>
      </c>
      <c r="Z4285" s="2">
        <v>0</v>
      </c>
      <c r="AA4285" s="2"/>
      <c r="AB4285" s="2"/>
      <c r="AC4285" s="4">
        <f>P4285*U4285/1000000</f>
        <v>494.6926575</v>
      </c>
      <c r="AD4285" s="4">
        <f>AC4285*(1-Z4285/100)</f>
        <v>494.6926575</v>
      </c>
      <c r="AE4285" s="2" t="s">
        <v>66</v>
      </c>
      <c r="AF4285" s="2" t="s">
        <v>67</v>
      </c>
      <c r="AG4285" s="2" t="s">
        <v>68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5105</v>
      </c>
      <c r="B4286" s="2" t="s">
        <v>5099</v>
      </c>
      <c r="C4286" s="2" t="s">
        <v>47</v>
      </c>
      <c r="D4286" s="2" t="s">
        <v>1533</v>
      </c>
      <c r="E4286" s="2" t="s">
        <v>227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270</v>
      </c>
      <c r="K4286" s="2" t="s">
        <v>55</v>
      </c>
      <c r="L4286" s="2" t="s">
        <v>51</v>
      </c>
      <c r="M4286" s="2" t="s">
        <v>95</v>
      </c>
      <c r="N4286" s="3">
        <v>659590.21</v>
      </c>
      <c r="O4286" s="3" t="s">
        <v>57</v>
      </c>
      <c r="P4286" s="4">
        <f>IF(O4286="吨",N4286*1000,IF(O4286="万立方米",N4286*10000,""))</f>
        <v>659590210.0</v>
      </c>
      <c r="Q4286" s="2" t="s">
        <v>58</v>
      </c>
      <c r="R4286" s="2" t="s">
        <v>59</v>
      </c>
      <c r="S4286" s="2" t="s">
        <v>96</v>
      </c>
      <c r="T4286" s="2" t="s">
        <v>97</v>
      </c>
      <c r="U4286" s="4">
        <f>1.7</f>
        <v>1.7</v>
      </c>
      <c r="V4286" s="2" t="s">
        <v>62</v>
      </c>
      <c r="W4286" s="2" t="s">
        <v>98</v>
      </c>
      <c r="X4286" s="2" t="s">
        <v>64</v>
      </c>
      <c r="Y4286" s="2" t="s">
        <v>65</v>
      </c>
      <c r="Z4286" s="2">
        <v>0</v>
      </c>
      <c r="AA4286" s="2"/>
      <c r="AB4286" s="2"/>
      <c r="AC4286" s="4">
        <f>P4286*U4286/1000000</f>
        <v>1121.303357</v>
      </c>
      <c r="AD4286" s="4">
        <f>AC4286*(1-Z4286/100)</f>
        <v>1121.303357</v>
      </c>
      <c r="AE4286" s="2" t="s">
        <v>66</v>
      </c>
      <c r="AF4286" s="2" t="s">
        <v>67</v>
      </c>
      <c r="AG4286" s="2" t="s">
        <v>68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5106</v>
      </c>
      <c r="B4287" s="2" t="s">
        <v>5099</v>
      </c>
      <c r="C4287" s="2" t="s">
        <v>47</v>
      </c>
      <c r="D4287" s="2" t="s">
        <v>1533</v>
      </c>
      <c r="E4287" s="2" t="s">
        <v>227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270</v>
      </c>
      <c r="K4287" s="2" t="s">
        <v>55</v>
      </c>
      <c r="L4287" s="2" t="s">
        <v>51</v>
      </c>
      <c r="M4287" s="2" t="s">
        <v>100</v>
      </c>
      <c r="N4287" s="3">
        <v>659590.21</v>
      </c>
      <c r="O4287" s="3" t="s">
        <v>57</v>
      </c>
      <c r="P4287" s="4">
        <f>IF(O4287="吨",N4287*1000,IF(O4287="万立方米",N4287*10000,""))</f>
        <v>659590210.0</v>
      </c>
      <c r="Q4287" s="2" t="s">
        <v>58</v>
      </c>
      <c r="R4287" s="2" t="s">
        <v>59</v>
      </c>
      <c r="S4287" s="2" t="s">
        <v>101</v>
      </c>
      <c r="T4287" s="2" t="s">
        <v>75</v>
      </c>
      <c r="U4287" s="4">
        <f>0.12</f>
        <v>0.12</v>
      </c>
      <c r="V4287" s="2" t="s">
        <v>62</v>
      </c>
      <c r="W4287" s="2" t="s">
        <v>102</v>
      </c>
      <c r="X4287" s="2" t="s">
        <v>64</v>
      </c>
      <c r="Y4287" s="2" t="s">
        <v>65</v>
      </c>
      <c r="Z4287" s="2">
        <v>0</v>
      </c>
      <c r="AA4287" s="2"/>
      <c r="AB4287" s="2"/>
      <c r="AC4287" s="4">
        <f>P4287*U4287/1000000</f>
        <v>79.1508252</v>
      </c>
      <c r="AD4287" s="4">
        <f>AC4287*(1-Z4287/100)</f>
        <v>79.1508252</v>
      </c>
      <c r="AE4287" s="2" t="s">
        <v>66</v>
      </c>
      <c r="AF4287" s="2" t="s">
        <v>67</v>
      </c>
      <c r="AG4287" s="2" t="s">
        <v>68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5107</v>
      </c>
      <c r="B4288" s="2" t="s">
        <v>5099</v>
      </c>
      <c r="C4288" s="2" t="s">
        <v>47</v>
      </c>
      <c r="D4288" s="2" t="s">
        <v>1533</v>
      </c>
      <c r="E4288" s="2" t="s">
        <v>227</v>
      </c>
      <c r="F4288" s="2" t="s">
        <v>50</v>
      </c>
      <c r="G4288" s="2" t="s">
        <v>51</v>
      </c>
      <c r="H4288" s="2" t="s">
        <v>52</v>
      </c>
      <c r="I4288" s="2" t="s">
        <v>161</v>
      </c>
      <c r="J4288" s="2" t="s">
        <v>1542</v>
      </c>
      <c r="K4288" s="2" t="s">
        <v>55</v>
      </c>
      <c r="L4288" s="2" t="s">
        <v>51</v>
      </c>
      <c r="M4288" s="2" t="s">
        <v>56</v>
      </c>
      <c r="N4288" s="3">
        <v>57.75</v>
      </c>
      <c r="O4288" s="3" t="s">
        <v>57</v>
      </c>
      <c r="P4288" s="4">
        <f>IF(O4288="吨",N4288*1000,IF(O4288="万立方米",N4288*10000,""))</f>
        <v>57750.0</v>
      </c>
      <c r="Q4288" s="2" t="s">
        <v>58</v>
      </c>
      <c r="R4288" s="2" t="s">
        <v>59</v>
      </c>
      <c r="S4288" s="2" t="s">
        <v>60</v>
      </c>
      <c r="T4288" s="2" t="s">
        <v>61</v>
      </c>
      <c r="U4288" s="4">
        <f>0.06</f>
        <v>0.06</v>
      </c>
      <c r="V4288" s="2" t="s">
        <v>62</v>
      </c>
      <c r="W4288" s="2" t="s">
        <v>63</v>
      </c>
      <c r="X4288" s="2" t="s">
        <v>64</v>
      </c>
      <c r="Y4288" s="2" t="s">
        <v>65</v>
      </c>
      <c r="Z4288" s="2">
        <v>0</v>
      </c>
      <c r="AA4288" s="2"/>
      <c r="AB4288" s="2"/>
      <c r="AC4288" s="4">
        <f>P4288*U4288/1000000</f>
        <v>0.003465</v>
      </c>
      <c r="AD4288" s="4">
        <f>AC4288*(1-Z4288/100)</f>
        <v>0.003465</v>
      </c>
      <c r="AE4288" s="2" t="s">
        <v>66</v>
      </c>
      <c r="AF4288" s="2" t="s">
        <v>67</v>
      </c>
      <c r="AG4288" s="2" t="s">
        <v>68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5108</v>
      </c>
      <c r="B4289" s="2" t="s">
        <v>5099</v>
      </c>
      <c r="C4289" s="2" t="s">
        <v>47</v>
      </c>
      <c r="D4289" s="2" t="s">
        <v>1533</v>
      </c>
      <c r="E4289" s="2" t="s">
        <v>227</v>
      </c>
      <c r="F4289" s="2" t="s">
        <v>50</v>
      </c>
      <c r="G4289" s="2" t="s">
        <v>51</v>
      </c>
      <c r="H4289" s="2" t="s">
        <v>52</v>
      </c>
      <c r="I4289" s="2" t="s">
        <v>161</v>
      </c>
      <c r="J4289" s="2" t="s">
        <v>1542</v>
      </c>
      <c r="K4289" s="2" t="s">
        <v>55</v>
      </c>
      <c r="L4289" s="2" t="s">
        <v>51</v>
      </c>
      <c r="M4289" s="2" t="s">
        <v>73</v>
      </c>
      <c r="N4289" s="3">
        <v>57.75</v>
      </c>
      <c r="O4289" s="3" t="s">
        <v>57</v>
      </c>
      <c r="P4289" s="4">
        <f>IF(O4289="吨",N4289*1000,IF(O4289="万立方米",N4289*10000,""))</f>
        <v>57750.0</v>
      </c>
      <c r="Q4289" s="2" t="s">
        <v>58</v>
      </c>
      <c r="R4289" s="2" t="s">
        <v>59</v>
      </c>
      <c r="S4289" s="2" t="s">
        <v>74</v>
      </c>
      <c r="T4289" s="2" t="s">
        <v>75</v>
      </c>
      <c r="U4289" s="4">
        <f>1.5</f>
        <v>1.5</v>
      </c>
      <c r="V4289" s="2" t="s">
        <v>62</v>
      </c>
      <c r="W4289" s="2" t="s">
        <v>76</v>
      </c>
      <c r="X4289" s="2" t="s">
        <v>64</v>
      </c>
      <c r="Y4289" s="2" t="s">
        <v>65</v>
      </c>
      <c r="Z4289" s="2">
        <v>0</v>
      </c>
      <c r="AA4289" s="2"/>
      <c r="AB4289" s="2"/>
      <c r="AC4289" s="4">
        <f>P4289*U4289/1000000</f>
        <v>0.086625</v>
      </c>
      <c r="AD4289" s="4">
        <f>AC4289*(1-Z4289/100)</f>
        <v>0.086625</v>
      </c>
      <c r="AE4289" s="2" t="s">
        <v>66</v>
      </c>
      <c r="AF4289" s="2" t="s">
        <v>67</v>
      </c>
      <c r="AG4289" s="2" t="s">
        <v>68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5109</v>
      </c>
      <c r="B4290" s="2" t="s">
        <v>5099</v>
      </c>
      <c r="C4290" s="2" t="s">
        <v>47</v>
      </c>
      <c r="D4290" s="2" t="s">
        <v>1533</v>
      </c>
      <c r="E4290" s="2" t="s">
        <v>227</v>
      </c>
      <c r="F4290" s="2" t="s">
        <v>50</v>
      </c>
      <c r="G4290" s="2" t="s">
        <v>51</v>
      </c>
      <c r="H4290" s="2" t="s">
        <v>52</v>
      </c>
      <c r="I4290" s="2" t="s">
        <v>161</v>
      </c>
      <c r="J4290" s="2" t="s">
        <v>1542</v>
      </c>
      <c r="K4290" s="2" t="s">
        <v>55</v>
      </c>
      <c r="L4290" s="2" t="s">
        <v>51</v>
      </c>
      <c r="M4290" s="2" t="s">
        <v>78</v>
      </c>
      <c r="N4290" s="3">
        <v>57.75</v>
      </c>
      <c r="O4290" s="3" t="s">
        <v>57</v>
      </c>
      <c r="P4290" s="4">
        <f>IF(O4290="吨",N4290*1000,IF(O4290="万立方米",N4290*10000,""))</f>
        <v>57750.0</v>
      </c>
      <c r="Q4290" s="2" t="s">
        <v>58</v>
      </c>
      <c r="R4290" s="2" t="s">
        <v>59</v>
      </c>
      <c r="S4290" s="2" t="s">
        <v>79</v>
      </c>
      <c r="T4290" s="2" t="s">
        <v>75</v>
      </c>
      <c r="U4290" s="4">
        <f>6.0</f>
        <v>6.0</v>
      </c>
      <c r="V4290" s="2" t="s">
        <v>62</v>
      </c>
      <c r="W4290" s="2" t="s">
        <v>80</v>
      </c>
      <c r="X4290" s="2" t="s">
        <v>64</v>
      </c>
      <c r="Y4290" s="2" t="s">
        <v>65</v>
      </c>
      <c r="Z4290" s="2">
        <v>0</v>
      </c>
      <c r="AA4290" s="2"/>
      <c r="AB4290" s="2"/>
      <c r="AC4290" s="4">
        <f>P4290*U4290/1000000</f>
        <v>0.3465</v>
      </c>
      <c r="AD4290" s="4">
        <f>AC4290*(1-Z4290/100)</f>
        <v>0.3465</v>
      </c>
      <c r="AE4290" s="2" t="s">
        <v>66</v>
      </c>
      <c r="AF4290" s="2" t="s">
        <v>67</v>
      </c>
      <c r="AG4290" s="2" t="s">
        <v>68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5110</v>
      </c>
      <c r="B4291" s="2" t="s">
        <v>5099</v>
      </c>
      <c r="C4291" s="2" t="s">
        <v>47</v>
      </c>
      <c r="D4291" s="2" t="s">
        <v>1533</v>
      </c>
      <c r="E4291" s="2" t="s">
        <v>227</v>
      </c>
      <c r="F4291" s="2" t="s">
        <v>50</v>
      </c>
      <c r="G4291" s="2" t="s">
        <v>51</v>
      </c>
      <c r="H4291" s="2" t="s">
        <v>52</v>
      </c>
      <c r="I4291" s="2" t="s">
        <v>161</v>
      </c>
      <c r="J4291" s="2" t="s">
        <v>1542</v>
      </c>
      <c r="K4291" s="2" t="s">
        <v>55</v>
      </c>
      <c r="L4291" s="2" t="s">
        <v>51</v>
      </c>
      <c r="M4291" s="2" t="s">
        <v>82</v>
      </c>
      <c r="N4291" s="3">
        <v>57.75</v>
      </c>
      <c r="O4291" s="3" t="s">
        <v>57</v>
      </c>
      <c r="P4291" s="4">
        <f>IF(O4291="吨",N4291*1000,IF(O4291="万立方米",N4291*10000,""))</f>
        <v>57750.0</v>
      </c>
      <c r="Q4291" s="2" t="s">
        <v>58</v>
      </c>
      <c r="R4291" s="2" t="s">
        <v>59</v>
      </c>
      <c r="S4291" s="2" t="s">
        <v>83</v>
      </c>
      <c r="T4291" s="2" t="s">
        <v>61</v>
      </c>
      <c r="U4291" s="4">
        <f>0.35</f>
        <v>0.35</v>
      </c>
      <c r="V4291" s="2" t="s">
        <v>62</v>
      </c>
      <c r="W4291" s="2" t="s">
        <v>84</v>
      </c>
      <c r="X4291" s="2" t="s">
        <v>64</v>
      </c>
      <c r="Y4291" s="2" t="s">
        <v>65</v>
      </c>
      <c r="Z4291" s="2">
        <v>0</v>
      </c>
      <c r="AA4291" s="2"/>
      <c r="AB4291" s="2"/>
      <c r="AC4291" s="4">
        <f>P4291*U4291/1000000</f>
        <v>0.0202125</v>
      </c>
      <c r="AD4291" s="4">
        <f>AC4291*(1-Z4291/100)</f>
        <v>0.0202125</v>
      </c>
      <c r="AE4291" s="2" t="s">
        <v>66</v>
      </c>
      <c r="AF4291" s="2" t="s">
        <v>67</v>
      </c>
      <c r="AG4291" s="2" t="s">
        <v>68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5111</v>
      </c>
      <c r="B4292" s="2" t="s">
        <v>5099</v>
      </c>
      <c r="C4292" s="2" t="s">
        <v>47</v>
      </c>
      <c r="D4292" s="2" t="s">
        <v>1533</v>
      </c>
      <c r="E4292" s="2" t="s">
        <v>227</v>
      </c>
      <c r="F4292" s="2" t="s">
        <v>50</v>
      </c>
      <c r="G4292" s="2" t="s">
        <v>51</v>
      </c>
      <c r="H4292" s="2" t="s">
        <v>52</v>
      </c>
      <c r="I4292" s="2" t="s">
        <v>161</v>
      </c>
      <c r="J4292" s="2" t="s">
        <v>1542</v>
      </c>
      <c r="K4292" s="2" t="s">
        <v>55</v>
      </c>
      <c r="L4292" s="2" t="s">
        <v>51</v>
      </c>
      <c r="M4292" s="2" t="s">
        <v>86</v>
      </c>
      <c r="N4292" s="3">
        <v>57.75</v>
      </c>
      <c r="O4292" s="3" t="s">
        <v>57</v>
      </c>
      <c r="P4292" s="4">
        <f>IF(O4292="吨",N4292*1000,IF(O4292="万立方米",N4292*10000,""))</f>
        <v>57750.0</v>
      </c>
      <c r="Q4292" s="2" t="s">
        <v>58</v>
      </c>
      <c r="R4292" s="2" t="s">
        <v>59</v>
      </c>
      <c r="S4292" s="2" t="s">
        <v>87</v>
      </c>
      <c r="T4292" s="2" t="s">
        <v>88</v>
      </c>
      <c r="U4292" s="4">
        <f>0.75</f>
        <v>0.75</v>
      </c>
      <c r="V4292" s="2" t="s">
        <v>62</v>
      </c>
      <c r="W4292" s="2" t="s">
        <v>89</v>
      </c>
      <c r="X4292" s="2" t="s">
        <v>64</v>
      </c>
      <c r="Y4292" s="2" t="s">
        <v>65</v>
      </c>
      <c r="Z4292" s="2">
        <v>0</v>
      </c>
      <c r="AA4292" s="2"/>
      <c r="AB4292" s="2"/>
      <c r="AC4292" s="4">
        <f>P4292*U4292/1000000</f>
        <v>0.0433125</v>
      </c>
      <c r="AD4292" s="4">
        <f>AC4293*(1-AA4292/100)+(AC4292-AC4293)*(1-AB4292/100)</f>
        <v>0.0433125</v>
      </c>
      <c r="AE4292" s="2" t="s">
        <v>66</v>
      </c>
      <c r="AF4292" s="2" t="s">
        <v>67</v>
      </c>
      <c r="AG4292" s="2" t="s">
        <v>68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5112</v>
      </c>
      <c r="B4293" s="2" t="s">
        <v>5099</v>
      </c>
      <c r="C4293" s="2" t="s">
        <v>47</v>
      </c>
      <c r="D4293" s="2" t="s">
        <v>1533</v>
      </c>
      <c r="E4293" s="2" t="s">
        <v>227</v>
      </c>
      <c r="F4293" s="2" t="s">
        <v>50</v>
      </c>
      <c r="G4293" s="2" t="s">
        <v>51</v>
      </c>
      <c r="H4293" s="2" t="s">
        <v>52</v>
      </c>
      <c r="I4293" s="2" t="s">
        <v>161</v>
      </c>
      <c r="J4293" s="2" t="s">
        <v>1542</v>
      </c>
      <c r="K4293" s="2" t="s">
        <v>55</v>
      </c>
      <c r="L4293" s="2" t="s">
        <v>51</v>
      </c>
      <c r="M4293" s="2" t="s">
        <v>91</v>
      </c>
      <c r="N4293" s="3">
        <v>57.75</v>
      </c>
      <c r="O4293" s="3" t="s">
        <v>57</v>
      </c>
      <c r="P4293" s="4">
        <f>IF(O4293="吨",N4293*1000,IF(O4293="万立方米",N4293*10000,""))</f>
        <v>57750.0</v>
      </c>
      <c r="Q4293" s="2" t="s">
        <v>58</v>
      </c>
      <c r="R4293" s="2" t="s">
        <v>59</v>
      </c>
      <c r="S4293" s="2" t="s">
        <v>92</v>
      </c>
      <c r="T4293" s="2" t="s">
        <v>88</v>
      </c>
      <c r="U4293" s="4">
        <f>0.75</f>
        <v>0.75</v>
      </c>
      <c r="V4293" s="2" t="s">
        <v>62</v>
      </c>
      <c r="W4293" s="2" t="s">
        <v>93</v>
      </c>
      <c r="X4293" s="2" t="s">
        <v>64</v>
      </c>
      <c r="Y4293" s="2" t="s">
        <v>65</v>
      </c>
      <c r="Z4293" s="2">
        <v>0</v>
      </c>
      <c r="AA4293" s="2"/>
      <c r="AB4293" s="2"/>
      <c r="AC4293" s="4">
        <f>P4293*U4293/1000000</f>
        <v>0.0433125</v>
      </c>
      <c r="AD4293" s="4">
        <f>AC4293*(1-Z4293/100)</f>
        <v>0.0433125</v>
      </c>
      <c r="AE4293" s="2" t="s">
        <v>66</v>
      </c>
      <c r="AF4293" s="2" t="s">
        <v>67</v>
      </c>
      <c r="AG4293" s="2" t="s">
        <v>68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5113</v>
      </c>
      <c r="B4294" s="2" t="s">
        <v>5099</v>
      </c>
      <c r="C4294" s="2" t="s">
        <v>47</v>
      </c>
      <c r="D4294" s="2" t="s">
        <v>1533</v>
      </c>
      <c r="E4294" s="2" t="s">
        <v>227</v>
      </c>
      <c r="F4294" s="2" t="s">
        <v>50</v>
      </c>
      <c r="G4294" s="2" t="s">
        <v>51</v>
      </c>
      <c r="H4294" s="2" t="s">
        <v>52</v>
      </c>
      <c r="I4294" s="2" t="s">
        <v>161</v>
      </c>
      <c r="J4294" s="2" t="s">
        <v>1542</v>
      </c>
      <c r="K4294" s="2" t="s">
        <v>55</v>
      </c>
      <c r="L4294" s="2" t="s">
        <v>51</v>
      </c>
      <c r="M4294" s="2" t="s">
        <v>95</v>
      </c>
      <c r="N4294" s="3">
        <v>57.75</v>
      </c>
      <c r="O4294" s="3" t="s">
        <v>57</v>
      </c>
      <c r="P4294" s="4">
        <f>IF(O4294="吨",N4294*1000,IF(O4294="万立方米",N4294*10000,""))</f>
        <v>57750.0</v>
      </c>
      <c r="Q4294" s="2" t="s">
        <v>58</v>
      </c>
      <c r="R4294" s="2" t="s">
        <v>59</v>
      </c>
      <c r="S4294" s="2" t="s">
        <v>96</v>
      </c>
      <c r="T4294" s="2" t="s">
        <v>97</v>
      </c>
      <c r="U4294" s="4">
        <f>1.7</f>
        <v>1.7</v>
      </c>
      <c r="V4294" s="2" t="s">
        <v>62</v>
      </c>
      <c r="W4294" s="2" t="s">
        <v>98</v>
      </c>
      <c r="X4294" s="2" t="s">
        <v>64</v>
      </c>
      <c r="Y4294" s="2" t="s">
        <v>65</v>
      </c>
      <c r="Z4294" s="2">
        <v>0</v>
      </c>
      <c r="AA4294" s="2"/>
      <c r="AB4294" s="2"/>
      <c r="AC4294" s="4">
        <f>P4294*U4294/1000000</f>
        <v>0.098175</v>
      </c>
      <c r="AD4294" s="4">
        <f>AC4294*(1-Z4294/100)</f>
        <v>0.098175</v>
      </c>
      <c r="AE4294" s="2" t="s">
        <v>66</v>
      </c>
      <c r="AF4294" s="2" t="s">
        <v>67</v>
      </c>
      <c r="AG4294" s="2" t="s">
        <v>68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5114</v>
      </c>
      <c r="B4295" s="2" t="s">
        <v>5099</v>
      </c>
      <c r="C4295" s="2" t="s">
        <v>47</v>
      </c>
      <c r="D4295" s="2" t="s">
        <v>1533</v>
      </c>
      <c r="E4295" s="2" t="s">
        <v>227</v>
      </c>
      <c r="F4295" s="2" t="s">
        <v>50</v>
      </c>
      <c r="G4295" s="2" t="s">
        <v>51</v>
      </c>
      <c r="H4295" s="2" t="s">
        <v>52</v>
      </c>
      <c r="I4295" s="2" t="s">
        <v>161</v>
      </c>
      <c r="J4295" s="2" t="s">
        <v>1542</v>
      </c>
      <c r="K4295" s="2" t="s">
        <v>55</v>
      </c>
      <c r="L4295" s="2" t="s">
        <v>51</v>
      </c>
      <c r="M4295" s="2" t="s">
        <v>100</v>
      </c>
      <c r="N4295" s="3">
        <v>57.75</v>
      </c>
      <c r="O4295" s="3" t="s">
        <v>57</v>
      </c>
      <c r="P4295" s="4">
        <f>IF(O4295="吨",N4295*1000,IF(O4295="万立方米",N4295*10000,""))</f>
        <v>57750.0</v>
      </c>
      <c r="Q4295" s="2" t="s">
        <v>58</v>
      </c>
      <c r="R4295" s="2" t="s">
        <v>59</v>
      </c>
      <c r="S4295" s="2" t="s">
        <v>101</v>
      </c>
      <c r="T4295" s="2" t="s">
        <v>75</v>
      </c>
      <c r="U4295" s="4">
        <f>0.12</f>
        <v>0.12</v>
      </c>
      <c r="V4295" s="2" t="s">
        <v>62</v>
      </c>
      <c r="W4295" s="2" t="s">
        <v>102</v>
      </c>
      <c r="X4295" s="2" t="s">
        <v>64</v>
      </c>
      <c r="Y4295" s="2" t="s">
        <v>65</v>
      </c>
      <c r="Z4295" s="2">
        <v>0</v>
      </c>
      <c r="AA4295" s="2"/>
      <c r="AB4295" s="2"/>
      <c r="AC4295" s="4">
        <f>P4295*U4295/1000000</f>
        <v>0.00693</v>
      </c>
      <c r="AD4295" s="4">
        <f>AC4295*(1-Z4295/100)</f>
        <v>0.00693</v>
      </c>
      <c r="AE4295" s="2" t="s">
        <v>66</v>
      </c>
      <c r="AF4295" s="2" t="s">
        <v>67</v>
      </c>
      <c r="AG4295" s="2" t="s">
        <v>68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5115</v>
      </c>
      <c r="B4296" s="2" t="s">
        <v>5099</v>
      </c>
      <c r="C4296" s="2" t="s">
        <v>47</v>
      </c>
      <c r="D4296" s="2" t="s">
        <v>1533</v>
      </c>
      <c r="E4296" s="2" t="s">
        <v>227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147</v>
      </c>
      <c r="L4296" s="2" t="s">
        <v>148</v>
      </c>
      <c r="M4296" s="2" t="s">
        <v>104</v>
      </c>
      <c r="N4296" s="3"/>
      <c r="O4296" s="3"/>
      <c r="P4296" s="4">
        <v>659590210.0</v>
      </c>
      <c r="Q4296" s="2" t="s">
        <v>105</v>
      </c>
      <c r="R4296" s="2" t="s">
        <v>106</v>
      </c>
      <c r="S4296" s="2" t="s">
        <v>107</v>
      </c>
      <c r="T4296" s="2" t="s">
        <v>108</v>
      </c>
      <c r="U4296" s="4">
        <f>0.0</f>
        <v>0.0</v>
      </c>
      <c r="V4296" s="2" t="s">
        <v>109</v>
      </c>
      <c r="W4296" s="2" t="s">
        <v>110</v>
      </c>
      <c r="X4296" s="2"/>
      <c r="Y4296" s="2" t="s">
        <v>65</v>
      </c>
      <c r="Z4296" s="2">
        <v>0</v>
      </c>
      <c r="AA4296" s="2"/>
      <c r="AB4296" s="2"/>
      <c r="AC4296" s="4">
        <f>P4296*U4296/1000000</f>
        <v>0.0</v>
      </c>
      <c r="AD4296" s="4">
        <f>AC4296*(1-Z4296/100)</f>
        <v>0.0</v>
      </c>
      <c r="AE4296" s="2" t="s">
        <v>66</v>
      </c>
      <c r="AF4296" s="2" t="s">
        <v>67</v>
      </c>
      <c r="AG4296" s="2" t="s">
        <v>68</v>
      </c>
      <c r="AH4296" s="2" t="s">
        <v>69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5116</v>
      </c>
      <c r="B4297" s="2" t="s">
        <v>5117</v>
      </c>
      <c r="C4297" s="2" t="s">
        <v>47</v>
      </c>
      <c r="D4297" s="2" t="s">
        <v>531</v>
      </c>
      <c r="E4297" s="2" t="s">
        <v>227</v>
      </c>
      <c r="F4297" s="2" t="s">
        <v>228</v>
      </c>
      <c r="G4297" s="2" t="s">
        <v>179</v>
      </c>
      <c r="H4297" s="2" t="s">
        <v>323</v>
      </c>
      <c r="I4297" s="2" t="s">
        <v>53</v>
      </c>
      <c r="J4297" s="2" t="s">
        <v>533</v>
      </c>
      <c r="K4297" s="2" t="s">
        <v>533</v>
      </c>
      <c r="L4297" s="2"/>
      <c r="M4297" s="2" t="s">
        <v>56</v>
      </c>
      <c r="N4297" s="3">
        <v>9627.889999999999</v>
      </c>
      <c r="O4297" s="3" t="s">
        <v>120</v>
      </c>
      <c r="P4297" s="2"/>
      <c r="Q4297" s="2"/>
      <c r="R4297" s="2" t="s">
        <v>121</v>
      </c>
      <c r="S4297" s="2"/>
      <c r="T4297" s="2" t="s">
        <v>108</v>
      </c>
      <c r="U4297" s="2"/>
      <c r="V4297" s="2"/>
      <c r="W4297" s="2" t="s">
        <v>122</v>
      </c>
      <c r="X4297" s="2" t="s">
        <v>64</v>
      </c>
      <c r="Y4297" s="2" t="s">
        <v>65</v>
      </c>
      <c r="Z4297" s="2">
        <v>0</v>
      </c>
      <c r="AA4297" s="2"/>
      <c r="AB4297" s="2"/>
      <c r="AC4297" s="2"/>
      <c r="AD4297" s="2"/>
      <c r="AE4297" s="2" t="s">
        <v>123</v>
      </c>
      <c r="AF4297" s="2" t="s">
        <v>124</v>
      </c>
      <c r="AG4297" s="2" t="s">
        <v>125</v>
      </c>
      <c r="AH4297" s="2" t="s">
        <v>69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5118</v>
      </c>
      <c r="B4298" s="2" t="s">
        <v>5117</v>
      </c>
      <c r="C4298" s="2" t="s">
        <v>47</v>
      </c>
      <c r="D4298" s="2" t="s">
        <v>531</v>
      </c>
      <c r="E4298" s="2" t="s">
        <v>227</v>
      </c>
      <c r="F4298" s="2" t="s">
        <v>228</v>
      </c>
      <c r="G4298" s="2" t="s">
        <v>179</v>
      </c>
      <c r="H4298" s="2" t="s">
        <v>323</v>
      </c>
      <c r="I4298" s="2" t="s">
        <v>53</v>
      </c>
      <c r="J4298" s="2" t="s">
        <v>533</v>
      </c>
      <c r="K4298" s="2" t="s">
        <v>533</v>
      </c>
      <c r="L4298" s="2"/>
      <c r="M4298" s="2" t="s">
        <v>73</v>
      </c>
      <c r="N4298" s="3">
        <v>9627.889999999999</v>
      </c>
      <c r="O4298" s="3" t="s">
        <v>120</v>
      </c>
      <c r="P4298" s="2"/>
      <c r="Q4298" s="2"/>
      <c r="R4298" s="2" t="s">
        <v>121</v>
      </c>
      <c r="S4298" s="2"/>
      <c r="T4298" s="2" t="s">
        <v>108</v>
      </c>
      <c r="U4298" s="2"/>
      <c r="V4298" s="2"/>
      <c r="W4298" s="2" t="s">
        <v>122</v>
      </c>
      <c r="X4298" s="2" t="s">
        <v>64</v>
      </c>
      <c r="Y4298" s="2" t="s">
        <v>65</v>
      </c>
      <c r="Z4298" s="2">
        <v>0</v>
      </c>
      <c r="AA4298" s="2"/>
      <c r="AB4298" s="2"/>
      <c r="AC4298" s="2"/>
      <c r="AD4298" s="2"/>
      <c r="AE4298" s="2" t="s">
        <v>123</v>
      </c>
      <c r="AF4298" s="2" t="s">
        <v>124</v>
      </c>
      <c r="AG4298" s="2" t="s">
        <v>125</v>
      </c>
      <c r="AH4298" s="2" t="s">
        <v>69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5119</v>
      </c>
      <c r="B4299" s="2" t="s">
        <v>5117</v>
      </c>
      <c r="C4299" s="2" t="s">
        <v>47</v>
      </c>
      <c r="D4299" s="2" t="s">
        <v>531</v>
      </c>
      <c r="E4299" s="2" t="s">
        <v>227</v>
      </c>
      <c r="F4299" s="2" t="s">
        <v>228</v>
      </c>
      <c r="G4299" s="2" t="s">
        <v>179</v>
      </c>
      <c r="H4299" s="2" t="s">
        <v>323</v>
      </c>
      <c r="I4299" s="2" t="s">
        <v>53</v>
      </c>
      <c r="J4299" s="2" t="s">
        <v>533</v>
      </c>
      <c r="K4299" s="2" t="s">
        <v>533</v>
      </c>
      <c r="L4299" s="2"/>
      <c r="M4299" s="2" t="s">
        <v>78</v>
      </c>
      <c r="N4299" s="3">
        <v>9627.889999999999</v>
      </c>
      <c r="O4299" s="3" t="s">
        <v>120</v>
      </c>
      <c r="P4299" s="2"/>
      <c r="Q4299" s="2"/>
      <c r="R4299" s="2" t="s">
        <v>121</v>
      </c>
      <c r="S4299" s="2"/>
      <c r="T4299" s="2" t="s">
        <v>108</v>
      </c>
      <c r="U4299" s="2"/>
      <c r="V4299" s="2"/>
      <c r="W4299" s="2" t="s">
        <v>122</v>
      </c>
      <c r="X4299" s="2" t="s">
        <v>64</v>
      </c>
      <c r="Y4299" s="2" t="s">
        <v>65</v>
      </c>
      <c r="Z4299" s="2">
        <v>0</v>
      </c>
      <c r="AA4299" s="2"/>
      <c r="AB4299" s="2"/>
      <c r="AC4299" s="2"/>
      <c r="AD4299" s="2"/>
      <c r="AE4299" s="2" t="s">
        <v>123</v>
      </c>
      <c r="AF4299" s="2" t="s">
        <v>124</v>
      </c>
      <c r="AG4299" s="2" t="s">
        <v>125</v>
      </c>
      <c r="AH4299" s="2" t="s">
        <v>69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5120</v>
      </c>
      <c r="B4300" s="2" t="s">
        <v>5117</v>
      </c>
      <c r="C4300" s="2" t="s">
        <v>47</v>
      </c>
      <c r="D4300" s="2" t="s">
        <v>531</v>
      </c>
      <c r="E4300" s="2" t="s">
        <v>227</v>
      </c>
      <c r="F4300" s="2" t="s">
        <v>228</v>
      </c>
      <c r="G4300" s="2" t="s">
        <v>179</v>
      </c>
      <c r="H4300" s="2" t="s">
        <v>323</v>
      </c>
      <c r="I4300" s="2" t="s">
        <v>53</v>
      </c>
      <c r="J4300" s="2" t="s">
        <v>533</v>
      </c>
      <c r="K4300" s="2" t="s">
        <v>533</v>
      </c>
      <c r="L4300" s="2"/>
      <c r="M4300" s="2" t="s">
        <v>82</v>
      </c>
      <c r="N4300" s="3">
        <v>9627.889999999999</v>
      </c>
      <c r="O4300" s="3" t="s">
        <v>120</v>
      </c>
      <c r="P4300" s="2"/>
      <c r="Q4300" s="2"/>
      <c r="R4300" s="2" t="s">
        <v>121</v>
      </c>
      <c r="S4300" s="2"/>
      <c r="T4300" s="2" t="s">
        <v>108</v>
      </c>
      <c r="U4300" s="2"/>
      <c r="V4300" s="2"/>
      <c r="W4300" s="2" t="s">
        <v>122</v>
      </c>
      <c r="X4300" s="2" t="s">
        <v>64</v>
      </c>
      <c r="Y4300" s="2" t="s">
        <v>65</v>
      </c>
      <c r="Z4300" s="2">
        <v>0</v>
      </c>
      <c r="AA4300" s="2"/>
      <c r="AB4300" s="2"/>
      <c r="AC4300" s="2"/>
      <c r="AD4300" s="2"/>
      <c r="AE4300" s="2" t="s">
        <v>123</v>
      </c>
      <c r="AF4300" s="2" t="s">
        <v>124</v>
      </c>
      <c r="AG4300" s="2" t="s">
        <v>125</v>
      </c>
      <c r="AH4300" s="2" t="s">
        <v>69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5121</v>
      </c>
      <c r="B4301" s="2" t="s">
        <v>5117</v>
      </c>
      <c r="C4301" s="2" t="s">
        <v>47</v>
      </c>
      <c r="D4301" s="2" t="s">
        <v>531</v>
      </c>
      <c r="E4301" s="2" t="s">
        <v>227</v>
      </c>
      <c r="F4301" s="2" t="s">
        <v>228</v>
      </c>
      <c r="G4301" s="2" t="s">
        <v>179</v>
      </c>
      <c r="H4301" s="2" t="s">
        <v>323</v>
      </c>
      <c r="I4301" s="2" t="s">
        <v>53</v>
      </c>
      <c r="J4301" s="2" t="s">
        <v>533</v>
      </c>
      <c r="K4301" s="2" t="s">
        <v>533</v>
      </c>
      <c r="L4301" s="2"/>
      <c r="M4301" s="2" t="s">
        <v>86</v>
      </c>
      <c r="N4301" s="3">
        <v>9627.889999999999</v>
      </c>
      <c r="O4301" s="3" t="s">
        <v>120</v>
      </c>
      <c r="P4301" s="2"/>
      <c r="Q4301" s="2"/>
      <c r="R4301" s="2" t="s">
        <v>121</v>
      </c>
      <c r="S4301" s="2"/>
      <c r="T4301" s="2" t="s">
        <v>108</v>
      </c>
      <c r="U4301" s="2"/>
      <c r="V4301" s="2"/>
      <c r="W4301" s="2" t="s">
        <v>122</v>
      </c>
      <c r="X4301" s="2" t="s">
        <v>64</v>
      </c>
      <c r="Y4301" s="2" t="s">
        <v>65</v>
      </c>
      <c r="Z4301" s="2">
        <v>0</v>
      </c>
      <c r="AA4301" s="2"/>
      <c r="AB4301" s="2"/>
      <c r="AC4301" s="2"/>
      <c r="AD4301" s="2"/>
      <c r="AE4301" s="2" t="s">
        <v>123</v>
      </c>
      <c r="AF4301" s="2" t="s">
        <v>124</v>
      </c>
      <c r="AG4301" s="2" t="s">
        <v>125</v>
      </c>
      <c r="AH4301" s="2" t="s">
        <v>69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5122</v>
      </c>
      <c r="B4302" s="2" t="s">
        <v>5117</v>
      </c>
      <c r="C4302" s="2" t="s">
        <v>47</v>
      </c>
      <c r="D4302" s="2" t="s">
        <v>531</v>
      </c>
      <c r="E4302" s="2" t="s">
        <v>227</v>
      </c>
      <c r="F4302" s="2" t="s">
        <v>228</v>
      </c>
      <c r="G4302" s="2" t="s">
        <v>179</v>
      </c>
      <c r="H4302" s="2" t="s">
        <v>323</v>
      </c>
      <c r="I4302" s="2" t="s">
        <v>53</v>
      </c>
      <c r="J4302" s="2" t="s">
        <v>533</v>
      </c>
      <c r="K4302" s="2" t="s">
        <v>533</v>
      </c>
      <c r="L4302" s="2"/>
      <c r="M4302" s="2" t="s">
        <v>91</v>
      </c>
      <c r="N4302" s="3">
        <v>9627.889999999999</v>
      </c>
      <c r="O4302" s="3" t="s">
        <v>120</v>
      </c>
      <c r="P4302" s="2"/>
      <c r="Q4302" s="2"/>
      <c r="R4302" s="2" t="s">
        <v>121</v>
      </c>
      <c r="S4302" s="2"/>
      <c r="T4302" s="2" t="s">
        <v>108</v>
      </c>
      <c r="U4302" s="2"/>
      <c r="V4302" s="2"/>
      <c r="W4302" s="2" t="s">
        <v>122</v>
      </c>
      <c r="X4302" s="2" t="s">
        <v>64</v>
      </c>
      <c r="Y4302" s="2" t="s">
        <v>65</v>
      </c>
      <c r="Z4302" s="2">
        <v>0</v>
      </c>
      <c r="AA4302" s="2"/>
      <c r="AB4302" s="2"/>
      <c r="AC4302" s="2"/>
      <c r="AD4302" s="2"/>
      <c r="AE4302" s="2" t="s">
        <v>123</v>
      </c>
      <c r="AF4302" s="2" t="s">
        <v>124</v>
      </c>
      <c r="AG4302" s="2" t="s">
        <v>125</v>
      </c>
      <c r="AH4302" s="2" t="s">
        <v>69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5123</v>
      </c>
      <c r="B4303" s="2" t="s">
        <v>5117</v>
      </c>
      <c r="C4303" s="2" t="s">
        <v>47</v>
      </c>
      <c r="D4303" s="2" t="s">
        <v>531</v>
      </c>
      <c r="E4303" s="2" t="s">
        <v>227</v>
      </c>
      <c r="F4303" s="2" t="s">
        <v>228</v>
      </c>
      <c r="G4303" s="2" t="s">
        <v>179</v>
      </c>
      <c r="H4303" s="2" t="s">
        <v>323</v>
      </c>
      <c r="I4303" s="2" t="s">
        <v>53</v>
      </c>
      <c r="J4303" s="2" t="s">
        <v>533</v>
      </c>
      <c r="K4303" s="2" t="s">
        <v>533</v>
      </c>
      <c r="L4303" s="2"/>
      <c r="M4303" s="2" t="s">
        <v>95</v>
      </c>
      <c r="N4303" s="3">
        <v>9627.889999999999</v>
      </c>
      <c r="O4303" s="3" t="s">
        <v>120</v>
      </c>
      <c r="P4303" s="2"/>
      <c r="Q4303" s="2"/>
      <c r="R4303" s="2" t="s">
        <v>121</v>
      </c>
      <c r="S4303" s="2"/>
      <c r="T4303" s="2" t="s">
        <v>108</v>
      </c>
      <c r="U4303" s="2"/>
      <c r="V4303" s="2"/>
      <c r="W4303" s="2" t="s">
        <v>122</v>
      </c>
      <c r="X4303" s="2" t="s">
        <v>64</v>
      </c>
      <c r="Y4303" s="2" t="s">
        <v>65</v>
      </c>
      <c r="Z4303" s="2">
        <v>0</v>
      </c>
      <c r="AA4303" s="2"/>
      <c r="AB4303" s="2"/>
      <c r="AC4303" s="2"/>
      <c r="AD4303" s="2"/>
      <c r="AE4303" s="2" t="s">
        <v>123</v>
      </c>
      <c r="AF4303" s="2" t="s">
        <v>124</v>
      </c>
      <c r="AG4303" s="2" t="s">
        <v>125</v>
      </c>
      <c r="AH4303" s="2" t="s">
        <v>69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5124</v>
      </c>
      <c r="B4304" s="2" t="s">
        <v>5117</v>
      </c>
      <c r="C4304" s="2" t="s">
        <v>47</v>
      </c>
      <c r="D4304" s="2" t="s">
        <v>531</v>
      </c>
      <c r="E4304" s="2" t="s">
        <v>227</v>
      </c>
      <c r="F4304" s="2" t="s">
        <v>228</v>
      </c>
      <c r="G4304" s="2" t="s">
        <v>179</v>
      </c>
      <c r="H4304" s="2" t="s">
        <v>323</v>
      </c>
      <c r="I4304" s="2" t="s">
        <v>53</v>
      </c>
      <c r="J4304" s="2" t="s">
        <v>533</v>
      </c>
      <c r="K4304" s="2" t="s">
        <v>533</v>
      </c>
      <c r="L4304" s="2"/>
      <c r="M4304" s="2" t="s">
        <v>100</v>
      </c>
      <c r="N4304" s="3">
        <v>9627.889999999999</v>
      </c>
      <c r="O4304" s="3" t="s">
        <v>120</v>
      </c>
      <c r="P4304" s="2"/>
      <c r="Q4304" s="2"/>
      <c r="R4304" s="2" t="s">
        <v>121</v>
      </c>
      <c r="S4304" s="2"/>
      <c r="T4304" s="2" t="s">
        <v>108</v>
      </c>
      <c r="U4304" s="2"/>
      <c r="V4304" s="2"/>
      <c r="W4304" s="2" t="s">
        <v>122</v>
      </c>
      <c r="X4304" s="2" t="s">
        <v>64</v>
      </c>
      <c r="Y4304" s="2" t="s">
        <v>65</v>
      </c>
      <c r="Z4304" s="2">
        <v>0</v>
      </c>
      <c r="AA4304" s="2"/>
      <c r="AB4304" s="2"/>
      <c r="AC4304" s="2"/>
      <c r="AD4304" s="2"/>
      <c r="AE4304" s="2" t="s">
        <v>123</v>
      </c>
      <c r="AF4304" s="2" t="s">
        <v>124</v>
      </c>
      <c r="AG4304" s="2" t="s">
        <v>125</v>
      </c>
      <c r="AH4304" s="2" t="s">
        <v>69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5125</v>
      </c>
      <c r="B4305" s="2" t="s">
        <v>5117</v>
      </c>
      <c r="C4305" s="2" t="s">
        <v>47</v>
      </c>
      <c r="D4305" s="2" t="s">
        <v>531</v>
      </c>
      <c r="E4305" s="2" t="s">
        <v>227</v>
      </c>
      <c r="F4305" s="2" t="s">
        <v>228</v>
      </c>
      <c r="G4305" s="2" t="s">
        <v>179</v>
      </c>
      <c r="H4305" s="2" t="s">
        <v>323</v>
      </c>
      <c r="I4305" s="2"/>
      <c r="J4305" s="2"/>
      <c r="K4305" s="2"/>
      <c r="L4305" s="2"/>
      <c r="M4305" s="2" t="s">
        <v>104</v>
      </c>
      <c r="N4305" s="3"/>
      <c r="O4305" s="3"/>
      <c r="P4305" s="4">
        <v>0.0</v>
      </c>
      <c r="Q4305" s="2" t="s">
        <v>105</v>
      </c>
      <c r="R4305" s="2" t="s">
        <v>106</v>
      </c>
      <c r="S4305" s="2" t="s">
        <v>107</v>
      </c>
      <c r="T4305" s="2" t="s">
        <v>108</v>
      </c>
      <c r="U4305" s="4">
        <f>0.0</f>
        <v>0.0</v>
      </c>
      <c r="V4305" s="2" t="s">
        <v>109</v>
      </c>
      <c r="W4305" s="2" t="s">
        <v>110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134</v>
      </c>
      <c r="AH4305" s="2" t="s">
        <v>69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5126</v>
      </c>
      <c r="B4306" s="2" t="s">
        <v>5127</v>
      </c>
      <c r="C4306" s="2" t="s">
        <v>47</v>
      </c>
      <c r="D4306" s="2" t="s">
        <v>2305</v>
      </c>
      <c r="E4306" s="2" t="s">
        <v>377</v>
      </c>
      <c r="F4306" s="2" t="s">
        <v>228</v>
      </c>
      <c r="G4306" s="2" t="s">
        <v>117</v>
      </c>
      <c r="H4306" s="2" t="s">
        <v>243</v>
      </c>
      <c r="I4306" s="2" t="s">
        <v>53</v>
      </c>
      <c r="J4306" s="2" t="s">
        <v>230</v>
      </c>
      <c r="K4306" s="2" t="s">
        <v>55</v>
      </c>
      <c r="L4306" s="2" t="s">
        <v>51</v>
      </c>
      <c r="M4306" s="2" t="s">
        <v>56</v>
      </c>
      <c r="N4306" s="3">
        <v>175736</v>
      </c>
      <c r="O4306" s="3" t="s">
        <v>57</v>
      </c>
      <c r="P4306" s="4">
        <f>IF(O4306="吨",N4306*1000,IF(O4306="万立方米",N4306*10000,""))</f>
        <v>175736000.0</v>
      </c>
      <c r="Q4306" s="2" t="s">
        <v>58</v>
      </c>
      <c r="R4306" s="2" t="s">
        <v>59</v>
      </c>
      <c r="S4306" s="2" t="s">
        <v>60</v>
      </c>
      <c r="T4306" s="2" t="s">
        <v>61</v>
      </c>
      <c r="U4306" s="4">
        <f>0.06</f>
        <v>0.06</v>
      </c>
      <c r="V4306" s="2" t="s">
        <v>62</v>
      </c>
      <c r="W4306" s="2" t="s">
        <v>63</v>
      </c>
      <c r="X4306" s="2" t="s">
        <v>64</v>
      </c>
      <c r="Y4306" s="2" t="s">
        <v>65</v>
      </c>
      <c r="Z4306" s="2">
        <v>0</v>
      </c>
      <c r="AA4306" s="2"/>
      <c r="AB4306" s="2"/>
      <c r="AC4306" s="4">
        <f>P4306*U4306/1000000</f>
        <v>10.54416</v>
      </c>
      <c r="AD4306" s="4">
        <f>AC4306*(1-Z4306/100)</f>
        <v>10.54416</v>
      </c>
      <c r="AE4306" s="2" t="s">
        <v>66</v>
      </c>
      <c r="AF4306" s="2" t="s">
        <v>67</v>
      </c>
      <c r="AG4306" s="2" t="s">
        <v>68</v>
      </c>
      <c r="AH4306" s="2" t="s">
        <v>69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5128</v>
      </c>
      <c r="B4307" s="2" t="s">
        <v>5127</v>
      </c>
      <c r="C4307" s="2" t="s">
        <v>47</v>
      </c>
      <c r="D4307" s="2" t="s">
        <v>2305</v>
      </c>
      <c r="E4307" s="2" t="s">
        <v>377</v>
      </c>
      <c r="F4307" s="2" t="s">
        <v>228</v>
      </c>
      <c r="G4307" s="2" t="s">
        <v>117</v>
      </c>
      <c r="H4307" s="2" t="s">
        <v>243</v>
      </c>
      <c r="I4307" s="2" t="s">
        <v>53</v>
      </c>
      <c r="J4307" s="2" t="s">
        <v>230</v>
      </c>
      <c r="K4307" s="2" t="s">
        <v>55</v>
      </c>
      <c r="L4307" s="2" t="s">
        <v>51</v>
      </c>
      <c r="M4307" s="2" t="s">
        <v>73</v>
      </c>
      <c r="N4307" s="3">
        <v>175736</v>
      </c>
      <c r="O4307" s="3" t="s">
        <v>57</v>
      </c>
      <c r="P4307" s="4">
        <f>IF(O4307="吨",N4307*1000,IF(O4307="万立方米",N4307*10000,""))</f>
        <v>175736000.0</v>
      </c>
      <c r="Q4307" s="2" t="s">
        <v>58</v>
      </c>
      <c r="R4307" s="2" t="s">
        <v>59</v>
      </c>
      <c r="S4307" s="2" t="s">
        <v>74</v>
      </c>
      <c r="T4307" s="2" t="s">
        <v>75</v>
      </c>
      <c r="U4307" s="4">
        <f>1.5</f>
        <v>1.5</v>
      </c>
      <c r="V4307" s="2" t="s">
        <v>62</v>
      </c>
      <c r="W4307" s="2" t="s">
        <v>76</v>
      </c>
      <c r="X4307" s="2" t="s">
        <v>64</v>
      </c>
      <c r="Y4307" s="2" t="s">
        <v>65</v>
      </c>
      <c r="Z4307" s="2">
        <v>0</v>
      </c>
      <c r="AA4307" s="2"/>
      <c r="AB4307" s="2"/>
      <c r="AC4307" s="4">
        <f>P4307*U4307/1000000</f>
        <v>263.604</v>
      </c>
      <c r="AD4307" s="4">
        <f>AC4307*(1-Z4307/100)</f>
        <v>263.604</v>
      </c>
      <c r="AE4307" s="2" t="s">
        <v>66</v>
      </c>
      <c r="AF4307" s="2" t="s">
        <v>67</v>
      </c>
      <c r="AG4307" s="2" t="s">
        <v>68</v>
      </c>
      <c r="AH4307" s="2" t="s">
        <v>69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5129</v>
      </c>
      <c r="B4308" s="2" t="s">
        <v>5127</v>
      </c>
      <c r="C4308" s="2" t="s">
        <v>47</v>
      </c>
      <c r="D4308" s="2" t="s">
        <v>2305</v>
      </c>
      <c r="E4308" s="2" t="s">
        <v>377</v>
      </c>
      <c r="F4308" s="2" t="s">
        <v>228</v>
      </c>
      <c r="G4308" s="2" t="s">
        <v>117</v>
      </c>
      <c r="H4308" s="2" t="s">
        <v>243</v>
      </c>
      <c r="I4308" s="2" t="s">
        <v>53</v>
      </c>
      <c r="J4308" s="2" t="s">
        <v>230</v>
      </c>
      <c r="K4308" s="2" t="s">
        <v>55</v>
      </c>
      <c r="L4308" s="2" t="s">
        <v>51</v>
      </c>
      <c r="M4308" s="2" t="s">
        <v>78</v>
      </c>
      <c r="N4308" s="3">
        <v>175736</v>
      </c>
      <c r="O4308" s="3" t="s">
        <v>57</v>
      </c>
      <c r="P4308" s="4">
        <f>IF(O4308="吨",N4308*1000,IF(O4308="万立方米",N4308*10000,""))</f>
        <v>175736000.0</v>
      </c>
      <c r="Q4308" s="2" t="s">
        <v>58</v>
      </c>
      <c r="R4308" s="2" t="s">
        <v>59</v>
      </c>
      <c r="S4308" s="2" t="s">
        <v>79</v>
      </c>
      <c r="T4308" s="2" t="s">
        <v>75</v>
      </c>
      <c r="U4308" s="4">
        <f>6.0</f>
        <v>6.0</v>
      </c>
      <c r="V4308" s="2" t="s">
        <v>62</v>
      </c>
      <c r="W4308" s="2" t="s">
        <v>80</v>
      </c>
      <c r="X4308" s="2" t="s">
        <v>64</v>
      </c>
      <c r="Y4308" s="2" t="s">
        <v>65</v>
      </c>
      <c r="Z4308" s="2">
        <v>0</v>
      </c>
      <c r="AA4308" s="2"/>
      <c r="AB4308" s="2"/>
      <c r="AC4308" s="4">
        <f>P4308*U4308/1000000</f>
        <v>1054.416</v>
      </c>
      <c r="AD4308" s="4">
        <f>AC4308*(1-Z4308/100)</f>
        <v>1054.416</v>
      </c>
      <c r="AE4308" s="2" t="s">
        <v>66</v>
      </c>
      <c r="AF4308" s="2" t="s">
        <v>67</v>
      </c>
      <c r="AG4308" s="2" t="s">
        <v>68</v>
      </c>
      <c r="AH4308" s="2" t="s">
        <v>69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5130</v>
      </c>
      <c r="B4309" s="2" t="s">
        <v>5127</v>
      </c>
      <c r="C4309" s="2" t="s">
        <v>47</v>
      </c>
      <c r="D4309" s="2" t="s">
        <v>2305</v>
      </c>
      <c r="E4309" s="2" t="s">
        <v>377</v>
      </c>
      <c r="F4309" s="2" t="s">
        <v>228</v>
      </c>
      <c r="G4309" s="2" t="s">
        <v>117</v>
      </c>
      <c r="H4309" s="2" t="s">
        <v>243</v>
      </c>
      <c r="I4309" s="2" t="s">
        <v>53</v>
      </c>
      <c r="J4309" s="2" t="s">
        <v>230</v>
      </c>
      <c r="K4309" s="2" t="s">
        <v>55</v>
      </c>
      <c r="L4309" s="2" t="s">
        <v>51</v>
      </c>
      <c r="M4309" s="2" t="s">
        <v>82</v>
      </c>
      <c r="N4309" s="3">
        <v>175736</v>
      </c>
      <c r="O4309" s="3" t="s">
        <v>57</v>
      </c>
      <c r="P4309" s="4">
        <f>IF(O4309="吨",N4309*1000,IF(O4309="万立方米",N4309*10000,""))</f>
        <v>175736000.0</v>
      </c>
      <c r="Q4309" s="2" t="s">
        <v>58</v>
      </c>
      <c r="R4309" s="2" t="s">
        <v>59</v>
      </c>
      <c r="S4309" s="2" t="s">
        <v>83</v>
      </c>
      <c r="T4309" s="2" t="s">
        <v>61</v>
      </c>
      <c r="U4309" s="4">
        <f>0.35</f>
        <v>0.35</v>
      </c>
      <c r="V4309" s="2" t="s">
        <v>62</v>
      </c>
      <c r="W4309" s="2" t="s">
        <v>84</v>
      </c>
      <c r="X4309" s="2" t="s">
        <v>64</v>
      </c>
      <c r="Y4309" s="2" t="s">
        <v>65</v>
      </c>
      <c r="Z4309" s="2">
        <v>0</v>
      </c>
      <c r="AA4309" s="2"/>
      <c r="AB4309" s="2"/>
      <c r="AC4309" s="4">
        <f>P4309*U4309/1000000</f>
        <v>61.50759999999999</v>
      </c>
      <c r="AD4309" s="4">
        <f>AC4309*(1-Z4309/100)</f>
        <v>61.50759999999999</v>
      </c>
      <c r="AE4309" s="2" t="s">
        <v>66</v>
      </c>
      <c r="AF4309" s="2" t="s">
        <v>67</v>
      </c>
      <c r="AG4309" s="2" t="s">
        <v>68</v>
      </c>
      <c r="AH4309" s="2" t="s">
        <v>69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5131</v>
      </c>
      <c r="B4310" s="2" t="s">
        <v>5127</v>
      </c>
      <c r="C4310" s="2" t="s">
        <v>47</v>
      </c>
      <c r="D4310" s="2" t="s">
        <v>2305</v>
      </c>
      <c r="E4310" s="2" t="s">
        <v>377</v>
      </c>
      <c r="F4310" s="2" t="s">
        <v>228</v>
      </c>
      <c r="G4310" s="2" t="s">
        <v>117</v>
      </c>
      <c r="H4310" s="2" t="s">
        <v>243</v>
      </c>
      <c r="I4310" s="2" t="s">
        <v>53</v>
      </c>
      <c r="J4310" s="2" t="s">
        <v>230</v>
      </c>
      <c r="K4310" s="2" t="s">
        <v>55</v>
      </c>
      <c r="L4310" s="2" t="s">
        <v>51</v>
      </c>
      <c r="M4310" s="2" t="s">
        <v>86</v>
      </c>
      <c r="N4310" s="3">
        <v>175736</v>
      </c>
      <c r="O4310" s="3" t="s">
        <v>57</v>
      </c>
      <c r="P4310" s="4">
        <f>IF(O4310="吨",N4310*1000,IF(O4310="万立方米",N4310*10000,""))</f>
        <v>175736000.0</v>
      </c>
      <c r="Q4310" s="2" t="s">
        <v>58</v>
      </c>
      <c r="R4310" s="2" t="s">
        <v>59</v>
      </c>
      <c r="S4310" s="2" t="s">
        <v>87</v>
      </c>
      <c r="T4310" s="2" t="s">
        <v>88</v>
      </c>
      <c r="U4310" s="4">
        <f>0.75</f>
        <v>0.75</v>
      </c>
      <c r="V4310" s="2" t="s">
        <v>62</v>
      </c>
      <c r="W4310" s="2" t="s">
        <v>89</v>
      </c>
      <c r="X4310" s="2" t="s">
        <v>64</v>
      </c>
      <c r="Y4310" s="2" t="s">
        <v>65</v>
      </c>
      <c r="Z4310" s="2">
        <v>0</v>
      </c>
      <c r="AA4310" s="2"/>
      <c r="AB4310" s="2"/>
      <c r="AC4310" s="4">
        <f>P4310*U4310/1000000</f>
        <v>131.802</v>
      </c>
      <c r="AD4310" s="4">
        <f>AC4311*(1-AA4310/100)+(AC4310-AC4311)*(1-AB4310/100)</f>
        <v>131.802</v>
      </c>
      <c r="AE4310" s="2" t="s">
        <v>66</v>
      </c>
      <c r="AF4310" s="2" t="s">
        <v>67</v>
      </c>
      <c r="AG4310" s="2" t="s">
        <v>68</v>
      </c>
      <c r="AH4310" s="2" t="s">
        <v>69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5132</v>
      </c>
      <c r="B4311" s="2" t="s">
        <v>5127</v>
      </c>
      <c r="C4311" s="2" t="s">
        <v>47</v>
      </c>
      <c r="D4311" s="2" t="s">
        <v>2305</v>
      </c>
      <c r="E4311" s="2" t="s">
        <v>377</v>
      </c>
      <c r="F4311" s="2" t="s">
        <v>228</v>
      </c>
      <c r="G4311" s="2" t="s">
        <v>117</v>
      </c>
      <c r="H4311" s="2" t="s">
        <v>243</v>
      </c>
      <c r="I4311" s="2" t="s">
        <v>53</v>
      </c>
      <c r="J4311" s="2" t="s">
        <v>230</v>
      </c>
      <c r="K4311" s="2" t="s">
        <v>55</v>
      </c>
      <c r="L4311" s="2" t="s">
        <v>51</v>
      </c>
      <c r="M4311" s="2" t="s">
        <v>91</v>
      </c>
      <c r="N4311" s="3">
        <v>175736</v>
      </c>
      <c r="O4311" s="3" t="s">
        <v>57</v>
      </c>
      <c r="P4311" s="4">
        <f>IF(O4311="吨",N4311*1000,IF(O4311="万立方米",N4311*10000,""))</f>
        <v>175736000.0</v>
      </c>
      <c r="Q4311" s="2" t="s">
        <v>58</v>
      </c>
      <c r="R4311" s="2" t="s">
        <v>59</v>
      </c>
      <c r="S4311" s="2" t="s">
        <v>92</v>
      </c>
      <c r="T4311" s="2" t="s">
        <v>88</v>
      </c>
      <c r="U4311" s="4">
        <f>0.75</f>
        <v>0.75</v>
      </c>
      <c r="V4311" s="2" t="s">
        <v>62</v>
      </c>
      <c r="W4311" s="2" t="s">
        <v>93</v>
      </c>
      <c r="X4311" s="2" t="s">
        <v>64</v>
      </c>
      <c r="Y4311" s="2" t="s">
        <v>65</v>
      </c>
      <c r="Z4311" s="2">
        <v>0</v>
      </c>
      <c r="AA4311" s="2"/>
      <c r="AB4311" s="2"/>
      <c r="AC4311" s="4">
        <f>P4311*U4311/1000000</f>
        <v>131.802</v>
      </c>
      <c r="AD4311" s="4">
        <f>AC4311*(1-Z4311/100)</f>
        <v>131.802</v>
      </c>
      <c r="AE4311" s="2" t="s">
        <v>66</v>
      </c>
      <c r="AF4311" s="2" t="s">
        <v>67</v>
      </c>
      <c r="AG4311" s="2" t="s">
        <v>68</v>
      </c>
      <c r="AH4311" s="2" t="s">
        <v>69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5133</v>
      </c>
      <c r="B4312" s="2" t="s">
        <v>5127</v>
      </c>
      <c r="C4312" s="2" t="s">
        <v>47</v>
      </c>
      <c r="D4312" s="2" t="s">
        <v>2305</v>
      </c>
      <c r="E4312" s="2" t="s">
        <v>377</v>
      </c>
      <c r="F4312" s="2" t="s">
        <v>228</v>
      </c>
      <c r="G4312" s="2" t="s">
        <v>117</v>
      </c>
      <c r="H4312" s="2" t="s">
        <v>243</v>
      </c>
      <c r="I4312" s="2" t="s">
        <v>53</v>
      </c>
      <c r="J4312" s="2" t="s">
        <v>230</v>
      </c>
      <c r="K4312" s="2" t="s">
        <v>55</v>
      </c>
      <c r="L4312" s="2" t="s">
        <v>51</v>
      </c>
      <c r="M4312" s="2" t="s">
        <v>95</v>
      </c>
      <c r="N4312" s="3">
        <v>175736</v>
      </c>
      <c r="O4312" s="3" t="s">
        <v>57</v>
      </c>
      <c r="P4312" s="4">
        <f>IF(O4312="吨",N4312*1000,IF(O4312="万立方米",N4312*10000,""))</f>
        <v>175736000.0</v>
      </c>
      <c r="Q4312" s="2" t="s">
        <v>58</v>
      </c>
      <c r="R4312" s="2" t="s">
        <v>59</v>
      </c>
      <c r="S4312" s="2" t="s">
        <v>96</v>
      </c>
      <c r="T4312" s="2" t="s">
        <v>97</v>
      </c>
      <c r="U4312" s="4">
        <f>1.7</f>
        <v>1.7</v>
      </c>
      <c r="V4312" s="2" t="s">
        <v>62</v>
      </c>
      <c r="W4312" s="2" t="s">
        <v>98</v>
      </c>
      <c r="X4312" s="2" t="s">
        <v>64</v>
      </c>
      <c r="Y4312" s="2" t="s">
        <v>65</v>
      </c>
      <c r="Z4312" s="2">
        <v>0</v>
      </c>
      <c r="AA4312" s="2"/>
      <c r="AB4312" s="2"/>
      <c r="AC4312" s="4">
        <f>P4312*U4312/1000000</f>
        <v>298.7512</v>
      </c>
      <c r="AD4312" s="4">
        <f>AC4312*(1-Z4312/100)</f>
        <v>298.7512</v>
      </c>
      <c r="AE4312" s="2" t="s">
        <v>66</v>
      </c>
      <c r="AF4312" s="2" t="s">
        <v>67</v>
      </c>
      <c r="AG4312" s="2" t="s">
        <v>68</v>
      </c>
      <c r="AH4312" s="2" t="s">
        <v>69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5134</v>
      </c>
      <c r="B4313" s="2" t="s">
        <v>5127</v>
      </c>
      <c r="C4313" s="2" t="s">
        <v>47</v>
      </c>
      <c r="D4313" s="2" t="s">
        <v>2305</v>
      </c>
      <c r="E4313" s="2" t="s">
        <v>377</v>
      </c>
      <c r="F4313" s="2" t="s">
        <v>228</v>
      </c>
      <c r="G4313" s="2" t="s">
        <v>117</v>
      </c>
      <c r="H4313" s="2" t="s">
        <v>243</v>
      </c>
      <c r="I4313" s="2" t="s">
        <v>53</v>
      </c>
      <c r="J4313" s="2" t="s">
        <v>230</v>
      </c>
      <c r="K4313" s="2" t="s">
        <v>55</v>
      </c>
      <c r="L4313" s="2" t="s">
        <v>51</v>
      </c>
      <c r="M4313" s="2" t="s">
        <v>100</v>
      </c>
      <c r="N4313" s="3">
        <v>175736</v>
      </c>
      <c r="O4313" s="3" t="s">
        <v>57</v>
      </c>
      <c r="P4313" s="4">
        <f>IF(O4313="吨",N4313*1000,IF(O4313="万立方米",N4313*10000,""))</f>
        <v>175736000.0</v>
      </c>
      <c r="Q4313" s="2" t="s">
        <v>58</v>
      </c>
      <c r="R4313" s="2" t="s">
        <v>59</v>
      </c>
      <c r="S4313" s="2" t="s">
        <v>101</v>
      </c>
      <c r="T4313" s="2" t="s">
        <v>75</v>
      </c>
      <c r="U4313" s="4">
        <f>0.12</f>
        <v>0.12</v>
      </c>
      <c r="V4313" s="2" t="s">
        <v>62</v>
      </c>
      <c r="W4313" s="2" t="s">
        <v>102</v>
      </c>
      <c r="X4313" s="2" t="s">
        <v>64</v>
      </c>
      <c r="Y4313" s="2" t="s">
        <v>65</v>
      </c>
      <c r="Z4313" s="2">
        <v>0</v>
      </c>
      <c r="AA4313" s="2"/>
      <c r="AB4313" s="2"/>
      <c r="AC4313" s="4">
        <f>P4313*U4313/1000000</f>
        <v>21.08832</v>
      </c>
      <c r="AD4313" s="4">
        <f>AC4313*(1-Z4313/100)</f>
        <v>21.08832</v>
      </c>
      <c r="AE4313" s="2" t="s">
        <v>66</v>
      </c>
      <c r="AF4313" s="2" t="s">
        <v>67</v>
      </c>
      <c r="AG4313" s="2" t="s">
        <v>68</v>
      </c>
      <c r="AH4313" s="2" t="s">
        <v>69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5135</v>
      </c>
      <c r="B4314" s="2" t="s">
        <v>5127</v>
      </c>
      <c r="C4314" s="2" t="s">
        <v>47</v>
      </c>
      <c r="D4314" s="2" t="s">
        <v>2305</v>
      </c>
      <c r="E4314" s="2" t="s">
        <v>377</v>
      </c>
      <c r="F4314" s="2" t="s">
        <v>228</v>
      </c>
      <c r="G4314" s="2" t="s">
        <v>117</v>
      </c>
      <c r="H4314" s="2" t="s">
        <v>243</v>
      </c>
      <c r="I4314" s="2"/>
      <c r="J4314" s="2"/>
      <c r="K4314" s="2" t="s">
        <v>147</v>
      </c>
      <c r="L4314" s="2" t="s">
        <v>429</v>
      </c>
      <c r="M4314" s="2" t="s">
        <v>104</v>
      </c>
      <c r="N4314" s="3"/>
      <c r="O4314" s="3"/>
      <c r="P4314" s="2"/>
      <c r="Q4314" s="2" t="s">
        <v>105</v>
      </c>
      <c r="R4314" s="2" t="s">
        <v>106</v>
      </c>
      <c r="S4314" s="2" t="s">
        <v>107</v>
      </c>
      <c r="T4314" s="2" t="s">
        <v>108</v>
      </c>
      <c r="U4314" s="2"/>
      <c r="V4314" s="2" t="s">
        <v>109</v>
      </c>
      <c r="W4314" s="2" t="s">
        <v>110</v>
      </c>
      <c r="X4314" s="2"/>
      <c r="Y4314" s="2" t="s">
        <v>65</v>
      </c>
      <c r="Z4314" s="2">
        <v>0</v>
      </c>
      <c r="AA4314" s="2"/>
      <c r="AB4314" s="2"/>
      <c r="AC4314" s="2"/>
      <c r="AD4314" s="2"/>
      <c r="AE4314" s="2" t="s">
        <v>123</v>
      </c>
      <c r="AF4314" s="2" t="s">
        <v>222</v>
      </c>
      <c r="AG4314" s="2" t="s">
        <v>223</v>
      </c>
      <c r="AH4314" s="2" t="s">
        <v>69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5136</v>
      </c>
      <c r="B4315" s="2" t="s">
        <v>5137</v>
      </c>
      <c r="C4315" s="2" t="s">
        <v>47</v>
      </c>
      <c r="D4315" s="2" t="s">
        <v>996</v>
      </c>
      <c r="E4315" s="2" t="s">
        <v>412</v>
      </c>
      <c r="F4315" s="2" t="s">
        <v>116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51</v>
      </c>
      <c r="M4315" s="2" t="s">
        <v>56</v>
      </c>
      <c r="N4315" s="3">
        <v>68365</v>
      </c>
      <c r="O4315" s="3" t="s">
        <v>57</v>
      </c>
      <c r="P4315" s="4">
        <f>IF(O4315="吨",N4315*1000,IF(O4315="万立方米",N4315*10000,""))</f>
        <v>68365000.0</v>
      </c>
      <c r="Q4315" s="2" t="s">
        <v>58</v>
      </c>
      <c r="R4315" s="2" t="s">
        <v>59</v>
      </c>
      <c r="S4315" s="2" t="s">
        <v>60</v>
      </c>
      <c r="T4315" s="2" t="s">
        <v>61</v>
      </c>
      <c r="U4315" s="4">
        <f>0.06</f>
        <v>0.06</v>
      </c>
      <c r="V4315" s="2" t="s">
        <v>62</v>
      </c>
      <c r="W4315" s="2" t="s">
        <v>63</v>
      </c>
      <c r="X4315" s="2" t="s">
        <v>64</v>
      </c>
      <c r="Y4315" s="2" t="s">
        <v>65</v>
      </c>
      <c r="Z4315" s="2">
        <v>0</v>
      </c>
      <c r="AA4315" s="2"/>
      <c r="AB4315" s="2"/>
      <c r="AC4315" s="4">
        <f>P4315*U4315/1000000</f>
        <v>4.1019</v>
      </c>
      <c r="AD4315" s="4">
        <f>AC4315*(1-Z4315/100)</f>
        <v>4.1019</v>
      </c>
      <c r="AE4315" s="2" t="s">
        <v>66</v>
      </c>
      <c r="AF4315" s="2" t="s">
        <v>67</v>
      </c>
      <c r="AG4315" s="2" t="s">
        <v>68</v>
      </c>
      <c r="AH4315" s="2" t="s">
        <v>69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5138</v>
      </c>
      <c r="B4316" s="2" t="s">
        <v>5137</v>
      </c>
      <c r="C4316" s="2" t="s">
        <v>47</v>
      </c>
      <c r="D4316" s="2" t="s">
        <v>996</v>
      </c>
      <c r="E4316" s="2" t="s">
        <v>412</v>
      </c>
      <c r="F4316" s="2" t="s">
        <v>116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51</v>
      </c>
      <c r="M4316" s="2" t="s">
        <v>73</v>
      </c>
      <c r="N4316" s="3">
        <v>68365</v>
      </c>
      <c r="O4316" s="3" t="s">
        <v>57</v>
      </c>
      <c r="P4316" s="4">
        <f>IF(O4316="吨",N4316*1000,IF(O4316="万立方米",N4316*10000,""))</f>
        <v>68365000.0</v>
      </c>
      <c r="Q4316" s="2" t="s">
        <v>58</v>
      </c>
      <c r="R4316" s="2" t="s">
        <v>59</v>
      </c>
      <c r="S4316" s="2" t="s">
        <v>74</v>
      </c>
      <c r="T4316" s="2" t="s">
        <v>75</v>
      </c>
      <c r="U4316" s="4">
        <f>1.5</f>
        <v>1.5</v>
      </c>
      <c r="V4316" s="2" t="s">
        <v>62</v>
      </c>
      <c r="W4316" s="2" t="s">
        <v>76</v>
      </c>
      <c r="X4316" s="2" t="s">
        <v>64</v>
      </c>
      <c r="Y4316" s="2" t="s">
        <v>65</v>
      </c>
      <c r="Z4316" s="2">
        <v>0</v>
      </c>
      <c r="AA4316" s="2"/>
      <c r="AB4316" s="2"/>
      <c r="AC4316" s="4">
        <f>P4316*U4316/1000000</f>
        <v>102.5475</v>
      </c>
      <c r="AD4316" s="4">
        <f>AC4316*(1-Z4316/100)</f>
        <v>102.5475</v>
      </c>
      <c r="AE4316" s="2" t="s">
        <v>66</v>
      </c>
      <c r="AF4316" s="2" t="s">
        <v>67</v>
      </c>
      <c r="AG4316" s="2" t="s">
        <v>68</v>
      </c>
      <c r="AH4316" s="2" t="s">
        <v>69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5139</v>
      </c>
      <c r="B4317" s="2" t="s">
        <v>5137</v>
      </c>
      <c r="C4317" s="2" t="s">
        <v>47</v>
      </c>
      <c r="D4317" s="2" t="s">
        <v>996</v>
      </c>
      <c r="E4317" s="2" t="s">
        <v>412</v>
      </c>
      <c r="F4317" s="2" t="s">
        <v>116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51</v>
      </c>
      <c r="M4317" s="2" t="s">
        <v>78</v>
      </c>
      <c r="N4317" s="3">
        <v>68365</v>
      </c>
      <c r="O4317" s="3" t="s">
        <v>57</v>
      </c>
      <c r="P4317" s="4">
        <f>IF(O4317="吨",N4317*1000,IF(O4317="万立方米",N4317*10000,""))</f>
        <v>68365000.0</v>
      </c>
      <c r="Q4317" s="2" t="s">
        <v>58</v>
      </c>
      <c r="R4317" s="2" t="s">
        <v>59</v>
      </c>
      <c r="S4317" s="2" t="s">
        <v>79</v>
      </c>
      <c r="T4317" s="2" t="s">
        <v>75</v>
      </c>
      <c r="U4317" s="4">
        <f>6.0</f>
        <v>6.0</v>
      </c>
      <c r="V4317" s="2" t="s">
        <v>62</v>
      </c>
      <c r="W4317" s="2" t="s">
        <v>80</v>
      </c>
      <c r="X4317" s="2" t="s">
        <v>64</v>
      </c>
      <c r="Y4317" s="2" t="s">
        <v>65</v>
      </c>
      <c r="Z4317" s="2">
        <v>0</v>
      </c>
      <c r="AA4317" s="2"/>
      <c r="AB4317" s="2"/>
      <c r="AC4317" s="4">
        <f>P4317*U4317/1000000</f>
        <v>410.19</v>
      </c>
      <c r="AD4317" s="4">
        <f>AC4317*(1-Z4317/100)</f>
        <v>410.19</v>
      </c>
      <c r="AE4317" s="2" t="s">
        <v>66</v>
      </c>
      <c r="AF4317" s="2" t="s">
        <v>67</v>
      </c>
      <c r="AG4317" s="2" t="s">
        <v>68</v>
      </c>
      <c r="AH4317" s="2" t="s">
        <v>69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5140</v>
      </c>
      <c r="B4318" s="2" t="s">
        <v>5137</v>
      </c>
      <c r="C4318" s="2" t="s">
        <v>47</v>
      </c>
      <c r="D4318" s="2" t="s">
        <v>996</v>
      </c>
      <c r="E4318" s="2" t="s">
        <v>412</v>
      </c>
      <c r="F4318" s="2" t="s">
        <v>116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51</v>
      </c>
      <c r="M4318" s="2" t="s">
        <v>82</v>
      </c>
      <c r="N4318" s="3">
        <v>68365</v>
      </c>
      <c r="O4318" s="3" t="s">
        <v>57</v>
      </c>
      <c r="P4318" s="4">
        <f>IF(O4318="吨",N4318*1000,IF(O4318="万立方米",N4318*10000,""))</f>
        <v>68365000.0</v>
      </c>
      <c r="Q4318" s="2" t="s">
        <v>58</v>
      </c>
      <c r="R4318" s="2" t="s">
        <v>59</v>
      </c>
      <c r="S4318" s="2" t="s">
        <v>83</v>
      </c>
      <c r="T4318" s="2" t="s">
        <v>61</v>
      </c>
      <c r="U4318" s="4">
        <f>0.35</f>
        <v>0.35</v>
      </c>
      <c r="V4318" s="2" t="s">
        <v>62</v>
      </c>
      <c r="W4318" s="2" t="s">
        <v>84</v>
      </c>
      <c r="X4318" s="2" t="s">
        <v>64</v>
      </c>
      <c r="Y4318" s="2" t="s">
        <v>65</v>
      </c>
      <c r="Z4318" s="2">
        <v>0</v>
      </c>
      <c r="AA4318" s="2"/>
      <c r="AB4318" s="2"/>
      <c r="AC4318" s="4">
        <f>P4318*U4318/1000000</f>
        <v>23.92775</v>
      </c>
      <c r="AD4318" s="4">
        <f>AC4318*(1-Z4318/100)</f>
        <v>23.92775</v>
      </c>
      <c r="AE4318" s="2" t="s">
        <v>66</v>
      </c>
      <c r="AF4318" s="2" t="s">
        <v>67</v>
      </c>
      <c r="AG4318" s="2" t="s">
        <v>68</v>
      </c>
      <c r="AH4318" s="2" t="s">
        <v>69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5141</v>
      </c>
      <c r="B4319" s="2" t="s">
        <v>5137</v>
      </c>
      <c r="C4319" s="2" t="s">
        <v>47</v>
      </c>
      <c r="D4319" s="2" t="s">
        <v>996</v>
      </c>
      <c r="E4319" s="2" t="s">
        <v>412</v>
      </c>
      <c r="F4319" s="2" t="s">
        <v>116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51</v>
      </c>
      <c r="M4319" s="2" t="s">
        <v>86</v>
      </c>
      <c r="N4319" s="3">
        <v>68365</v>
      </c>
      <c r="O4319" s="3" t="s">
        <v>57</v>
      </c>
      <c r="P4319" s="4">
        <f>IF(O4319="吨",N4319*1000,IF(O4319="万立方米",N4319*10000,""))</f>
        <v>68365000.0</v>
      </c>
      <c r="Q4319" s="2" t="s">
        <v>58</v>
      </c>
      <c r="R4319" s="2" t="s">
        <v>59</v>
      </c>
      <c r="S4319" s="2" t="s">
        <v>87</v>
      </c>
      <c r="T4319" s="2" t="s">
        <v>88</v>
      </c>
      <c r="U4319" s="4">
        <f>0.75</f>
        <v>0.75</v>
      </c>
      <c r="V4319" s="2" t="s">
        <v>62</v>
      </c>
      <c r="W4319" s="2" t="s">
        <v>89</v>
      </c>
      <c r="X4319" s="2" t="s">
        <v>64</v>
      </c>
      <c r="Y4319" s="2" t="s">
        <v>65</v>
      </c>
      <c r="Z4319" s="2">
        <v>0</v>
      </c>
      <c r="AA4319" s="2"/>
      <c r="AB4319" s="2"/>
      <c r="AC4319" s="4">
        <f>P4319*U4319/1000000</f>
        <v>51.27375</v>
      </c>
      <c r="AD4319" s="4">
        <f>AC4320*(1-AA4319/100)+(AC4319-AC4320)*(1-AB4319/100)</f>
        <v>51.27375</v>
      </c>
      <c r="AE4319" s="2" t="s">
        <v>66</v>
      </c>
      <c r="AF4319" s="2" t="s">
        <v>67</v>
      </c>
      <c r="AG4319" s="2" t="s">
        <v>68</v>
      </c>
      <c r="AH4319" s="2" t="s">
        <v>69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5142</v>
      </c>
      <c r="B4320" s="2" t="s">
        <v>5137</v>
      </c>
      <c r="C4320" s="2" t="s">
        <v>47</v>
      </c>
      <c r="D4320" s="2" t="s">
        <v>996</v>
      </c>
      <c r="E4320" s="2" t="s">
        <v>412</v>
      </c>
      <c r="F4320" s="2" t="s">
        <v>116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51</v>
      </c>
      <c r="M4320" s="2" t="s">
        <v>91</v>
      </c>
      <c r="N4320" s="3">
        <v>68365</v>
      </c>
      <c r="O4320" s="3" t="s">
        <v>57</v>
      </c>
      <c r="P4320" s="4">
        <f>IF(O4320="吨",N4320*1000,IF(O4320="万立方米",N4320*10000,""))</f>
        <v>68365000.0</v>
      </c>
      <c r="Q4320" s="2" t="s">
        <v>58</v>
      </c>
      <c r="R4320" s="2" t="s">
        <v>59</v>
      </c>
      <c r="S4320" s="2" t="s">
        <v>92</v>
      </c>
      <c r="T4320" s="2" t="s">
        <v>88</v>
      </c>
      <c r="U4320" s="4">
        <f>0.75</f>
        <v>0.75</v>
      </c>
      <c r="V4320" s="2" t="s">
        <v>62</v>
      </c>
      <c r="W4320" s="2" t="s">
        <v>93</v>
      </c>
      <c r="X4320" s="2" t="s">
        <v>64</v>
      </c>
      <c r="Y4320" s="2" t="s">
        <v>65</v>
      </c>
      <c r="Z4320" s="2">
        <v>0</v>
      </c>
      <c r="AA4320" s="2"/>
      <c r="AB4320" s="2"/>
      <c r="AC4320" s="4">
        <f>P4320*U4320/1000000</f>
        <v>51.27375</v>
      </c>
      <c r="AD4320" s="4">
        <f>AC4320*(1-Z4320/100)</f>
        <v>51.27375</v>
      </c>
      <c r="AE4320" s="2" t="s">
        <v>66</v>
      </c>
      <c r="AF4320" s="2" t="s">
        <v>67</v>
      </c>
      <c r="AG4320" s="2" t="s">
        <v>68</v>
      </c>
      <c r="AH4320" s="2" t="s">
        <v>69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5143</v>
      </c>
      <c r="B4321" s="2" t="s">
        <v>5137</v>
      </c>
      <c r="C4321" s="2" t="s">
        <v>47</v>
      </c>
      <c r="D4321" s="2" t="s">
        <v>996</v>
      </c>
      <c r="E4321" s="2" t="s">
        <v>412</v>
      </c>
      <c r="F4321" s="2" t="s">
        <v>116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51</v>
      </c>
      <c r="M4321" s="2" t="s">
        <v>95</v>
      </c>
      <c r="N4321" s="3">
        <v>68365</v>
      </c>
      <c r="O4321" s="3" t="s">
        <v>57</v>
      </c>
      <c r="P4321" s="4">
        <f>IF(O4321="吨",N4321*1000,IF(O4321="万立方米",N4321*10000,""))</f>
        <v>68365000.0</v>
      </c>
      <c r="Q4321" s="2" t="s">
        <v>58</v>
      </c>
      <c r="R4321" s="2" t="s">
        <v>59</v>
      </c>
      <c r="S4321" s="2" t="s">
        <v>96</v>
      </c>
      <c r="T4321" s="2" t="s">
        <v>97</v>
      </c>
      <c r="U4321" s="4">
        <f>1.7</f>
        <v>1.7</v>
      </c>
      <c r="V4321" s="2" t="s">
        <v>62</v>
      </c>
      <c r="W4321" s="2" t="s">
        <v>98</v>
      </c>
      <c r="X4321" s="2" t="s">
        <v>64</v>
      </c>
      <c r="Y4321" s="2" t="s">
        <v>65</v>
      </c>
      <c r="Z4321" s="2">
        <v>0</v>
      </c>
      <c r="AA4321" s="2"/>
      <c r="AB4321" s="2"/>
      <c r="AC4321" s="4">
        <f>P4321*U4321/1000000</f>
        <v>116.2205</v>
      </c>
      <c r="AD4321" s="4">
        <f>AC4321*(1-Z4321/100)</f>
        <v>116.2205</v>
      </c>
      <c r="AE4321" s="2" t="s">
        <v>66</v>
      </c>
      <c r="AF4321" s="2" t="s">
        <v>67</v>
      </c>
      <c r="AG4321" s="2" t="s">
        <v>68</v>
      </c>
      <c r="AH4321" s="2" t="s">
        <v>69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5144</v>
      </c>
      <c r="B4322" s="2" t="s">
        <v>5137</v>
      </c>
      <c r="C4322" s="2" t="s">
        <v>47</v>
      </c>
      <c r="D4322" s="2" t="s">
        <v>996</v>
      </c>
      <c r="E4322" s="2" t="s">
        <v>412</v>
      </c>
      <c r="F4322" s="2" t="s">
        <v>116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51</v>
      </c>
      <c r="M4322" s="2" t="s">
        <v>100</v>
      </c>
      <c r="N4322" s="3">
        <v>68365</v>
      </c>
      <c r="O4322" s="3" t="s">
        <v>57</v>
      </c>
      <c r="P4322" s="4">
        <f>IF(O4322="吨",N4322*1000,IF(O4322="万立方米",N4322*10000,""))</f>
        <v>68365000.0</v>
      </c>
      <c r="Q4322" s="2" t="s">
        <v>58</v>
      </c>
      <c r="R4322" s="2" t="s">
        <v>59</v>
      </c>
      <c r="S4322" s="2" t="s">
        <v>101</v>
      </c>
      <c r="T4322" s="2" t="s">
        <v>75</v>
      </c>
      <c r="U4322" s="4">
        <f>0.12</f>
        <v>0.12</v>
      </c>
      <c r="V4322" s="2" t="s">
        <v>62</v>
      </c>
      <c r="W4322" s="2" t="s">
        <v>102</v>
      </c>
      <c r="X4322" s="2" t="s">
        <v>64</v>
      </c>
      <c r="Y4322" s="2" t="s">
        <v>65</v>
      </c>
      <c r="Z4322" s="2">
        <v>0</v>
      </c>
      <c r="AA4322" s="2"/>
      <c r="AB4322" s="2"/>
      <c r="AC4322" s="4">
        <f>P4322*U4322/1000000</f>
        <v>8.2038</v>
      </c>
      <c r="AD4322" s="4">
        <f>AC4322*(1-Z4322/100)</f>
        <v>8.2038</v>
      </c>
      <c r="AE4322" s="2" t="s">
        <v>66</v>
      </c>
      <c r="AF4322" s="2" t="s">
        <v>67</v>
      </c>
      <c r="AG4322" s="2" t="s">
        <v>68</v>
      </c>
      <c r="AH4322" s="2" t="s">
        <v>69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5145</v>
      </c>
      <c r="B4323" s="2" t="s">
        <v>5137</v>
      </c>
      <c r="C4323" s="2" t="s">
        <v>47</v>
      </c>
      <c r="D4323" s="2" t="s">
        <v>996</v>
      </c>
      <c r="E4323" s="2" t="s">
        <v>412</v>
      </c>
      <c r="F4323" s="2" t="s">
        <v>116</v>
      </c>
      <c r="G4323" s="2" t="s">
        <v>51</v>
      </c>
      <c r="H4323" s="2" t="s">
        <v>52</v>
      </c>
      <c r="I4323" s="2"/>
      <c r="J4323" s="2"/>
      <c r="K4323" s="2" t="s">
        <v>147</v>
      </c>
      <c r="L4323" s="2" t="s">
        <v>148</v>
      </c>
      <c r="M4323" s="2" t="s">
        <v>104</v>
      </c>
      <c r="N4323" s="3"/>
      <c r="O4323" s="3"/>
      <c r="P4323" s="4">
        <v>68365000.0</v>
      </c>
      <c r="Q4323" s="2" t="s">
        <v>105</v>
      </c>
      <c r="R4323" s="2" t="s">
        <v>106</v>
      </c>
      <c r="S4323" s="2" t="s">
        <v>107</v>
      </c>
      <c r="T4323" s="2" t="s">
        <v>108</v>
      </c>
      <c r="U4323" s="4">
        <f>0.0</f>
        <v>0.0</v>
      </c>
      <c r="V4323" s="2" t="s">
        <v>109</v>
      </c>
      <c r="W4323" s="2" t="s">
        <v>110</v>
      </c>
      <c r="X4323" s="2"/>
      <c r="Y4323" s="2" t="s">
        <v>65</v>
      </c>
      <c r="Z4323" s="2">
        <v>0</v>
      </c>
      <c r="AA4323" s="2"/>
      <c r="AB4323" s="2"/>
      <c r="AC4323" s="4">
        <f>P4323*U4323/1000000</f>
        <v>0.0</v>
      </c>
      <c r="AD4323" s="4">
        <f>AC4323*(1-Z4323/100)</f>
        <v>0.0</v>
      </c>
      <c r="AE4323" s="2" t="s">
        <v>66</v>
      </c>
      <c r="AF4323" s="2" t="s">
        <v>67</v>
      </c>
      <c r="AG4323" s="2" t="s">
        <v>68</v>
      </c>
      <c r="AH4323" s="2" t="s">
        <v>69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5146</v>
      </c>
      <c r="B4324" s="2" t="s">
        <v>5147</v>
      </c>
      <c r="C4324" s="2" t="s">
        <v>47</v>
      </c>
      <c r="D4324" s="2" t="s">
        <v>2202</v>
      </c>
      <c r="E4324" s="2" t="s">
        <v>177</v>
      </c>
      <c r="F4324" s="2" t="s">
        <v>50</v>
      </c>
      <c r="G4324" s="2" t="s">
        <v>2203</v>
      </c>
      <c r="H4324" s="2" t="s">
        <v>138</v>
      </c>
      <c r="I4324" s="2" t="s">
        <v>53</v>
      </c>
      <c r="J4324" s="2" t="s">
        <v>279</v>
      </c>
      <c r="K4324" s="2" t="s">
        <v>55</v>
      </c>
      <c r="L4324" s="2" t="s">
        <v>51</v>
      </c>
      <c r="M4324" s="2" t="s">
        <v>56</v>
      </c>
      <c r="N4324" s="3">
        <v>367.03</v>
      </c>
      <c r="O4324" s="3" t="s">
        <v>57</v>
      </c>
      <c r="P4324" s="4">
        <f>IF(O4324="吨",N4324*1000,IF(O4324="万立方米",N4324*10000,""))</f>
        <v>367030.0</v>
      </c>
      <c r="Q4324" s="2" t="s">
        <v>58</v>
      </c>
      <c r="R4324" s="2" t="s">
        <v>59</v>
      </c>
      <c r="S4324" s="2" t="s">
        <v>60</v>
      </c>
      <c r="T4324" s="2" t="s">
        <v>61</v>
      </c>
      <c r="U4324" s="4">
        <f>0.06</f>
        <v>0.06</v>
      </c>
      <c r="V4324" s="2" t="s">
        <v>62</v>
      </c>
      <c r="W4324" s="2" t="s">
        <v>63</v>
      </c>
      <c r="X4324" s="2" t="s">
        <v>64</v>
      </c>
      <c r="Y4324" s="2" t="s">
        <v>65</v>
      </c>
      <c r="Z4324" s="2">
        <v>0</v>
      </c>
      <c r="AA4324" s="2"/>
      <c r="AB4324" s="2"/>
      <c r="AC4324" s="4">
        <f>P4324*U4324/1000000</f>
        <v>0.022021799999999998</v>
      </c>
      <c r="AD4324" s="4">
        <f>AC4324*(1-Z4324/100)</f>
        <v>0.022021799999999998</v>
      </c>
      <c r="AE4324" s="2" t="s">
        <v>66</v>
      </c>
      <c r="AF4324" s="2" t="s">
        <v>67</v>
      </c>
      <c r="AG4324" s="2"/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5148</v>
      </c>
      <c r="B4325" s="2" t="s">
        <v>5147</v>
      </c>
      <c r="C4325" s="2" t="s">
        <v>47</v>
      </c>
      <c r="D4325" s="2" t="s">
        <v>2202</v>
      </c>
      <c r="E4325" s="2" t="s">
        <v>177</v>
      </c>
      <c r="F4325" s="2" t="s">
        <v>50</v>
      </c>
      <c r="G4325" s="2" t="s">
        <v>2203</v>
      </c>
      <c r="H4325" s="2" t="s">
        <v>138</v>
      </c>
      <c r="I4325" s="2" t="s">
        <v>53</v>
      </c>
      <c r="J4325" s="2" t="s">
        <v>279</v>
      </c>
      <c r="K4325" s="2" t="s">
        <v>55</v>
      </c>
      <c r="L4325" s="2" t="s">
        <v>51</v>
      </c>
      <c r="M4325" s="2" t="s">
        <v>73</v>
      </c>
      <c r="N4325" s="3">
        <v>367.03</v>
      </c>
      <c r="O4325" s="3" t="s">
        <v>57</v>
      </c>
      <c r="P4325" s="4">
        <f>IF(O4325="吨",N4325*1000,IF(O4325="万立方米",N4325*10000,""))</f>
        <v>367030.0</v>
      </c>
      <c r="Q4325" s="2" t="s">
        <v>58</v>
      </c>
      <c r="R4325" s="2" t="s">
        <v>59</v>
      </c>
      <c r="S4325" s="2" t="s">
        <v>74</v>
      </c>
      <c r="T4325" s="2" t="s">
        <v>75</v>
      </c>
      <c r="U4325" s="4">
        <f>1.5</f>
        <v>1.5</v>
      </c>
      <c r="V4325" s="2" t="s">
        <v>62</v>
      </c>
      <c r="W4325" s="2" t="s">
        <v>76</v>
      </c>
      <c r="X4325" s="2" t="s">
        <v>64</v>
      </c>
      <c r="Y4325" s="2" t="s">
        <v>65</v>
      </c>
      <c r="Z4325" s="2">
        <v>0</v>
      </c>
      <c r="AA4325" s="2"/>
      <c r="AB4325" s="2"/>
      <c r="AC4325" s="4">
        <f>P4325*U4325/1000000</f>
        <v>0.550545</v>
      </c>
      <c r="AD4325" s="4">
        <f>AC4325*(1-Z4325/100)</f>
        <v>0.550545</v>
      </c>
      <c r="AE4325" s="2" t="s">
        <v>66</v>
      </c>
      <c r="AF4325" s="2" t="s">
        <v>67</v>
      </c>
      <c r="AG4325" s="2"/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5149</v>
      </c>
      <c r="B4326" s="2" t="s">
        <v>5147</v>
      </c>
      <c r="C4326" s="2" t="s">
        <v>47</v>
      </c>
      <c r="D4326" s="2" t="s">
        <v>2202</v>
      </c>
      <c r="E4326" s="2" t="s">
        <v>177</v>
      </c>
      <c r="F4326" s="2" t="s">
        <v>50</v>
      </c>
      <c r="G4326" s="2" t="s">
        <v>2203</v>
      </c>
      <c r="H4326" s="2" t="s">
        <v>138</v>
      </c>
      <c r="I4326" s="2" t="s">
        <v>53</v>
      </c>
      <c r="J4326" s="2" t="s">
        <v>279</v>
      </c>
      <c r="K4326" s="2" t="s">
        <v>55</v>
      </c>
      <c r="L4326" s="2" t="s">
        <v>51</v>
      </c>
      <c r="M4326" s="2" t="s">
        <v>78</v>
      </c>
      <c r="N4326" s="3">
        <v>367.03</v>
      </c>
      <c r="O4326" s="3" t="s">
        <v>57</v>
      </c>
      <c r="P4326" s="4">
        <f>IF(O4326="吨",N4326*1000,IF(O4326="万立方米",N4326*10000,""))</f>
        <v>367030.0</v>
      </c>
      <c r="Q4326" s="2" t="s">
        <v>58</v>
      </c>
      <c r="R4326" s="2" t="s">
        <v>59</v>
      </c>
      <c r="S4326" s="2" t="s">
        <v>79</v>
      </c>
      <c r="T4326" s="2" t="s">
        <v>75</v>
      </c>
      <c r="U4326" s="4">
        <f>6.0</f>
        <v>6.0</v>
      </c>
      <c r="V4326" s="2" t="s">
        <v>62</v>
      </c>
      <c r="W4326" s="2" t="s">
        <v>80</v>
      </c>
      <c r="X4326" s="2" t="s">
        <v>64</v>
      </c>
      <c r="Y4326" s="2" t="s">
        <v>65</v>
      </c>
      <c r="Z4326" s="2">
        <v>0</v>
      </c>
      <c r="AA4326" s="2"/>
      <c r="AB4326" s="2"/>
      <c r="AC4326" s="4">
        <f>P4326*U4326/1000000</f>
        <v>2.20218</v>
      </c>
      <c r="AD4326" s="4">
        <f>AC4326*(1-Z4326/100)</f>
        <v>2.20218</v>
      </c>
      <c r="AE4326" s="2" t="s">
        <v>66</v>
      </c>
      <c r="AF4326" s="2" t="s">
        <v>67</v>
      </c>
      <c r="AG4326" s="2"/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5150</v>
      </c>
      <c r="B4327" s="2" t="s">
        <v>5147</v>
      </c>
      <c r="C4327" s="2" t="s">
        <v>47</v>
      </c>
      <c r="D4327" s="2" t="s">
        <v>2202</v>
      </c>
      <c r="E4327" s="2" t="s">
        <v>177</v>
      </c>
      <c r="F4327" s="2" t="s">
        <v>50</v>
      </c>
      <c r="G4327" s="2" t="s">
        <v>2203</v>
      </c>
      <c r="H4327" s="2" t="s">
        <v>138</v>
      </c>
      <c r="I4327" s="2" t="s">
        <v>53</v>
      </c>
      <c r="J4327" s="2" t="s">
        <v>279</v>
      </c>
      <c r="K4327" s="2" t="s">
        <v>55</v>
      </c>
      <c r="L4327" s="2" t="s">
        <v>51</v>
      </c>
      <c r="M4327" s="2" t="s">
        <v>82</v>
      </c>
      <c r="N4327" s="3">
        <v>367.03</v>
      </c>
      <c r="O4327" s="3" t="s">
        <v>57</v>
      </c>
      <c r="P4327" s="4">
        <f>IF(O4327="吨",N4327*1000,IF(O4327="万立方米",N4327*10000,""))</f>
        <v>367030.0</v>
      </c>
      <c r="Q4327" s="2" t="s">
        <v>58</v>
      </c>
      <c r="R4327" s="2" t="s">
        <v>59</v>
      </c>
      <c r="S4327" s="2" t="s">
        <v>83</v>
      </c>
      <c r="T4327" s="2" t="s">
        <v>61</v>
      </c>
      <c r="U4327" s="4">
        <f>0.35</f>
        <v>0.35</v>
      </c>
      <c r="V4327" s="2" t="s">
        <v>62</v>
      </c>
      <c r="W4327" s="2" t="s">
        <v>84</v>
      </c>
      <c r="X4327" s="2" t="s">
        <v>64</v>
      </c>
      <c r="Y4327" s="2" t="s">
        <v>65</v>
      </c>
      <c r="Z4327" s="2">
        <v>0</v>
      </c>
      <c r="AA4327" s="2"/>
      <c r="AB4327" s="2"/>
      <c r="AC4327" s="4">
        <f>P4327*U4327/1000000</f>
        <v>0.12846049999999998</v>
      </c>
      <c r="AD4327" s="4">
        <f>AC4327*(1-Z4327/100)</f>
        <v>0.12846049999999998</v>
      </c>
      <c r="AE4327" s="2" t="s">
        <v>66</v>
      </c>
      <c r="AF4327" s="2" t="s">
        <v>67</v>
      </c>
      <c r="AG4327" s="2"/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5151</v>
      </c>
      <c r="B4328" s="2" t="s">
        <v>5147</v>
      </c>
      <c r="C4328" s="2" t="s">
        <v>47</v>
      </c>
      <c r="D4328" s="2" t="s">
        <v>2202</v>
      </c>
      <c r="E4328" s="2" t="s">
        <v>177</v>
      </c>
      <c r="F4328" s="2" t="s">
        <v>50</v>
      </c>
      <c r="G4328" s="2" t="s">
        <v>2203</v>
      </c>
      <c r="H4328" s="2" t="s">
        <v>138</v>
      </c>
      <c r="I4328" s="2" t="s">
        <v>53</v>
      </c>
      <c r="J4328" s="2" t="s">
        <v>279</v>
      </c>
      <c r="K4328" s="2" t="s">
        <v>55</v>
      </c>
      <c r="L4328" s="2" t="s">
        <v>51</v>
      </c>
      <c r="M4328" s="2" t="s">
        <v>86</v>
      </c>
      <c r="N4328" s="3">
        <v>367.03</v>
      </c>
      <c r="O4328" s="3" t="s">
        <v>57</v>
      </c>
      <c r="P4328" s="4">
        <f>IF(O4328="吨",N4328*1000,IF(O4328="万立方米",N4328*10000,""))</f>
        <v>367030.0</v>
      </c>
      <c r="Q4328" s="2" t="s">
        <v>58</v>
      </c>
      <c r="R4328" s="2" t="s">
        <v>59</v>
      </c>
      <c r="S4328" s="2" t="s">
        <v>87</v>
      </c>
      <c r="T4328" s="2" t="s">
        <v>88</v>
      </c>
      <c r="U4328" s="4">
        <f>0.75</f>
        <v>0.75</v>
      </c>
      <c r="V4328" s="2" t="s">
        <v>62</v>
      </c>
      <c r="W4328" s="2" t="s">
        <v>89</v>
      </c>
      <c r="X4328" s="2" t="s">
        <v>64</v>
      </c>
      <c r="Y4328" s="2" t="s">
        <v>65</v>
      </c>
      <c r="Z4328" s="2">
        <v>0</v>
      </c>
      <c r="AA4328" s="2"/>
      <c r="AB4328" s="2"/>
      <c r="AC4328" s="4">
        <f>P4328*U4328/1000000</f>
        <v>0.2752725</v>
      </c>
      <c r="AD4328" s="4">
        <f>AC4329*(1-AA4328/100)+(AC4328-AC4329)*(1-AB4328/100)</f>
        <v>0.2752725</v>
      </c>
      <c r="AE4328" s="2" t="s">
        <v>66</v>
      </c>
      <c r="AF4328" s="2" t="s">
        <v>67</v>
      </c>
      <c r="AG4328" s="2"/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5152</v>
      </c>
      <c r="B4329" s="2" t="s">
        <v>5147</v>
      </c>
      <c r="C4329" s="2" t="s">
        <v>47</v>
      </c>
      <c r="D4329" s="2" t="s">
        <v>2202</v>
      </c>
      <c r="E4329" s="2" t="s">
        <v>177</v>
      </c>
      <c r="F4329" s="2" t="s">
        <v>50</v>
      </c>
      <c r="G4329" s="2" t="s">
        <v>2203</v>
      </c>
      <c r="H4329" s="2" t="s">
        <v>138</v>
      </c>
      <c r="I4329" s="2" t="s">
        <v>53</v>
      </c>
      <c r="J4329" s="2" t="s">
        <v>279</v>
      </c>
      <c r="K4329" s="2" t="s">
        <v>55</v>
      </c>
      <c r="L4329" s="2" t="s">
        <v>51</v>
      </c>
      <c r="M4329" s="2" t="s">
        <v>91</v>
      </c>
      <c r="N4329" s="3">
        <v>367.03</v>
      </c>
      <c r="O4329" s="3" t="s">
        <v>57</v>
      </c>
      <c r="P4329" s="4">
        <f>IF(O4329="吨",N4329*1000,IF(O4329="万立方米",N4329*10000,""))</f>
        <v>367030.0</v>
      </c>
      <c r="Q4329" s="2" t="s">
        <v>58</v>
      </c>
      <c r="R4329" s="2" t="s">
        <v>59</v>
      </c>
      <c r="S4329" s="2" t="s">
        <v>92</v>
      </c>
      <c r="T4329" s="2" t="s">
        <v>88</v>
      </c>
      <c r="U4329" s="4">
        <f>0.75</f>
        <v>0.75</v>
      </c>
      <c r="V4329" s="2" t="s">
        <v>62</v>
      </c>
      <c r="W4329" s="2" t="s">
        <v>93</v>
      </c>
      <c r="X4329" s="2" t="s">
        <v>64</v>
      </c>
      <c r="Y4329" s="2" t="s">
        <v>65</v>
      </c>
      <c r="Z4329" s="2">
        <v>0</v>
      </c>
      <c r="AA4329" s="2"/>
      <c r="AB4329" s="2"/>
      <c r="AC4329" s="4">
        <f>P4329*U4329/1000000</f>
        <v>0.2752725</v>
      </c>
      <c r="AD4329" s="4">
        <f>AC4329*(1-Z4329/100)</f>
        <v>0.2752725</v>
      </c>
      <c r="AE4329" s="2" t="s">
        <v>66</v>
      </c>
      <c r="AF4329" s="2" t="s">
        <v>67</v>
      </c>
      <c r="AG4329" s="2"/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5153</v>
      </c>
      <c r="B4330" s="2" t="s">
        <v>5147</v>
      </c>
      <c r="C4330" s="2" t="s">
        <v>47</v>
      </c>
      <c r="D4330" s="2" t="s">
        <v>2202</v>
      </c>
      <c r="E4330" s="2" t="s">
        <v>177</v>
      </c>
      <c r="F4330" s="2" t="s">
        <v>50</v>
      </c>
      <c r="G4330" s="2" t="s">
        <v>2203</v>
      </c>
      <c r="H4330" s="2" t="s">
        <v>138</v>
      </c>
      <c r="I4330" s="2" t="s">
        <v>53</v>
      </c>
      <c r="J4330" s="2" t="s">
        <v>279</v>
      </c>
      <c r="K4330" s="2" t="s">
        <v>55</v>
      </c>
      <c r="L4330" s="2" t="s">
        <v>51</v>
      </c>
      <c r="M4330" s="2" t="s">
        <v>95</v>
      </c>
      <c r="N4330" s="3">
        <v>367.03</v>
      </c>
      <c r="O4330" s="3" t="s">
        <v>57</v>
      </c>
      <c r="P4330" s="4">
        <f>IF(O4330="吨",N4330*1000,IF(O4330="万立方米",N4330*10000,""))</f>
        <v>367030.0</v>
      </c>
      <c r="Q4330" s="2" t="s">
        <v>58</v>
      </c>
      <c r="R4330" s="2" t="s">
        <v>59</v>
      </c>
      <c r="S4330" s="2" t="s">
        <v>96</v>
      </c>
      <c r="T4330" s="2" t="s">
        <v>97</v>
      </c>
      <c r="U4330" s="4">
        <f>1.7</f>
        <v>1.7</v>
      </c>
      <c r="V4330" s="2" t="s">
        <v>62</v>
      </c>
      <c r="W4330" s="2" t="s">
        <v>98</v>
      </c>
      <c r="X4330" s="2" t="s">
        <v>64</v>
      </c>
      <c r="Y4330" s="2" t="s">
        <v>65</v>
      </c>
      <c r="Z4330" s="2">
        <v>0</v>
      </c>
      <c r="AA4330" s="2"/>
      <c r="AB4330" s="2"/>
      <c r="AC4330" s="4">
        <f>P4330*U4330/1000000</f>
        <v>0.623951</v>
      </c>
      <c r="AD4330" s="4">
        <f>AC4330*(1-Z4330/100)</f>
        <v>0.623951</v>
      </c>
      <c r="AE4330" s="2" t="s">
        <v>66</v>
      </c>
      <c r="AF4330" s="2" t="s">
        <v>67</v>
      </c>
      <c r="AG4330" s="2"/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5154</v>
      </c>
      <c r="B4331" s="2" t="s">
        <v>5147</v>
      </c>
      <c r="C4331" s="2" t="s">
        <v>47</v>
      </c>
      <c r="D4331" s="2" t="s">
        <v>2202</v>
      </c>
      <c r="E4331" s="2" t="s">
        <v>177</v>
      </c>
      <c r="F4331" s="2" t="s">
        <v>50</v>
      </c>
      <c r="G4331" s="2" t="s">
        <v>2203</v>
      </c>
      <c r="H4331" s="2" t="s">
        <v>138</v>
      </c>
      <c r="I4331" s="2" t="s">
        <v>53</v>
      </c>
      <c r="J4331" s="2" t="s">
        <v>279</v>
      </c>
      <c r="K4331" s="2" t="s">
        <v>55</v>
      </c>
      <c r="L4331" s="2" t="s">
        <v>51</v>
      </c>
      <c r="M4331" s="2" t="s">
        <v>100</v>
      </c>
      <c r="N4331" s="3">
        <v>367.03</v>
      </c>
      <c r="O4331" s="3" t="s">
        <v>57</v>
      </c>
      <c r="P4331" s="4">
        <f>IF(O4331="吨",N4331*1000,IF(O4331="万立方米",N4331*10000,""))</f>
        <v>367030.0</v>
      </c>
      <c r="Q4331" s="2" t="s">
        <v>58</v>
      </c>
      <c r="R4331" s="2" t="s">
        <v>59</v>
      </c>
      <c r="S4331" s="2" t="s">
        <v>101</v>
      </c>
      <c r="T4331" s="2" t="s">
        <v>75</v>
      </c>
      <c r="U4331" s="4">
        <f>0.12</f>
        <v>0.12</v>
      </c>
      <c r="V4331" s="2" t="s">
        <v>62</v>
      </c>
      <c r="W4331" s="2" t="s">
        <v>102</v>
      </c>
      <c r="X4331" s="2" t="s">
        <v>64</v>
      </c>
      <c r="Y4331" s="2" t="s">
        <v>65</v>
      </c>
      <c r="Z4331" s="2">
        <v>0</v>
      </c>
      <c r="AA4331" s="2"/>
      <c r="AB4331" s="2"/>
      <c r="AC4331" s="4">
        <f>P4331*U4331/1000000</f>
        <v>0.044043599999999995</v>
      </c>
      <c r="AD4331" s="4">
        <f>AC4331*(1-Z4331/100)</f>
        <v>0.044043599999999995</v>
      </c>
      <c r="AE4331" s="2" t="s">
        <v>66</v>
      </c>
      <c r="AF4331" s="2" t="s">
        <v>67</v>
      </c>
      <c r="AG4331" s="2"/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5155</v>
      </c>
      <c r="B4332" s="2" t="s">
        <v>5147</v>
      </c>
      <c r="C4332" s="2" t="s">
        <v>47</v>
      </c>
      <c r="D4332" s="2" t="s">
        <v>2202</v>
      </c>
      <c r="E4332" s="2" t="s">
        <v>177</v>
      </c>
      <c r="F4332" s="2" t="s">
        <v>50</v>
      </c>
      <c r="G4332" s="2" t="s">
        <v>2203</v>
      </c>
      <c r="H4332" s="2" t="s">
        <v>138</v>
      </c>
      <c r="I4332" s="2"/>
      <c r="J4332" s="2"/>
      <c r="K4332" s="2"/>
      <c r="L4332" s="2"/>
      <c r="M4332" s="2" t="s">
        <v>104</v>
      </c>
      <c r="N4332" s="3"/>
      <c r="O4332" s="3"/>
      <c r="P4332" s="4">
        <v>0.0</v>
      </c>
      <c r="Q4332" s="2" t="s">
        <v>105</v>
      </c>
      <c r="R4332" s="2" t="s">
        <v>106</v>
      </c>
      <c r="S4332" s="2" t="s">
        <v>107</v>
      </c>
      <c r="T4332" s="2" t="s">
        <v>108</v>
      </c>
      <c r="U4332" s="4">
        <f>0.0</f>
        <v>0.0</v>
      </c>
      <c r="V4332" s="2" t="s">
        <v>109</v>
      </c>
      <c r="W4332" s="2" t="s">
        <v>110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134</v>
      </c>
      <c r="AH4332" s="2" t="s">
        <v>69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5156</v>
      </c>
      <c r="B4333" s="2" t="s">
        <v>5157</v>
      </c>
      <c r="C4333" s="2" t="s">
        <v>47</v>
      </c>
      <c r="D4333" s="2" t="s">
        <v>257</v>
      </c>
      <c r="E4333" s="2" t="s">
        <v>258</v>
      </c>
      <c r="F4333" s="2" t="s">
        <v>50</v>
      </c>
      <c r="G4333" s="2" t="s">
        <v>51</v>
      </c>
      <c r="H4333" s="2" t="s">
        <v>323</v>
      </c>
      <c r="I4333" s="2" t="s">
        <v>53</v>
      </c>
      <c r="J4333" s="2" t="s">
        <v>54</v>
      </c>
      <c r="K4333" s="2" t="s">
        <v>55</v>
      </c>
      <c r="L4333" s="2" t="s">
        <v>51</v>
      </c>
      <c r="M4333" s="2" t="s">
        <v>56</v>
      </c>
      <c r="N4333" s="3">
        <v>971583</v>
      </c>
      <c r="O4333" s="3" t="s">
        <v>57</v>
      </c>
      <c r="P4333" s="4">
        <f>IF(O4333="吨",N4333*1000,IF(O4333="万立方米",N4333*10000,""))</f>
        <v>971583000.0</v>
      </c>
      <c r="Q4333" s="2" t="s">
        <v>58</v>
      </c>
      <c r="R4333" s="2" t="s">
        <v>59</v>
      </c>
      <c r="S4333" s="2" t="s">
        <v>60</v>
      </c>
      <c r="T4333" s="2" t="s">
        <v>61</v>
      </c>
      <c r="U4333" s="4">
        <f>0.06</f>
        <v>0.06</v>
      </c>
      <c r="V4333" s="2" t="s">
        <v>62</v>
      </c>
      <c r="W4333" s="2" t="s">
        <v>63</v>
      </c>
      <c r="X4333" s="2" t="s">
        <v>64</v>
      </c>
      <c r="Y4333" s="2" t="s">
        <v>65</v>
      </c>
      <c r="Z4333" s="2">
        <v>0</v>
      </c>
      <c r="AA4333" s="2"/>
      <c r="AB4333" s="2"/>
      <c r="AC4333" s="4">
        <f>P4333*U4333/1000000</f>
        <v>58.29498</v>
      </c>
      <c r="AD4333" s="4">
        <f>AC4333*(1-Z4333/100)</f>
        <v>58.29498</v>
      </c>
      <c r="AE4333" s="2" t="s">
        <v>66</v>
      </c>
      <c r="AF4333" s="2" t="s">
        <v>67</v>
      </c>
      <c r="AG4333" s="2" t="s">
        <v>68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5158</v>
      </c>
      <c r="B4334" s="2" t="s">
        <v>5157</v>
      </c>
      <c r="C4334" s="2" t="s">
        <v>47</v>
      </c>
      <c r="D4334" s="2" t="s">
        <v>257</v>
      </c>
      <c r="E4334" s="2" t="s">
        <v>258</v>
      </c>
      <c r="F4334" s="2" t="s">
        <v>50</v>
      </c>
      <c r="G4334" s="2" t="s">
        <v>51</v>
      </c>
      <c r="H4334" s="2" t="s">
        <v>323</v>
      </c>
      <c r="I4334" s="2" t="s">
        <v>53</v>
      </c>
      <c r="J4334" s="2" t="s">
        <v>54</v>
      </c>
      <c r="K4334" s="2" t="s">
        <v>55</v>
      </c>
      <c r="L4334" s="2" t="s">
        <v>51</v>
      </c>
      <c r="M4334" s="2" t="s">
        <v>73</v>
      </c>
      <c r="N4334" s="3">
        <v>971583</v>
      </c>
      <c r="O4334" s="3" t="s">
        <v>57</v>
      </c>
      <c r="P4334" s="4">
        <f>IF(O4334="吨",N4334*1000,IF(O4334="万立方米",N4334*10000,""))</f>
        <v>971583000.0</v>
      </c>
      <c r="Q4334" s="2" t="s">
        <v>58</v>
      </c>
      <c r="R4334" s="2" t="s">
        <v>59</v>
      </c>
      <c r="S4334" s="2" t="s">
        <v>74</v>
      </c>
      <c r="T4334" s="2" t="s">
        <v>75</v>
      </c>
      <c r="U4334" s="4">
        <f>1.5</f>
        <v>1.5</v>
      </c>
      <c r="V4334" s="2" t="s">
        <v>62</v>
      </c>
      <c r="W4334" s="2" t="s">
        <v>76</v>
      </c>
      <c r="X4334" s="2" t="s">
        <v>64</v>
      </c>
      <c r="Y4334" s="2" t="s">
        <v>65</v>
      </c>
      <c r="Z4334" s="2">
        <v>0</v>
      </c>
      <c r="AA4334" s="2"/>
      <c r="AB4334" s="2"/>
      <c r="AC4334" s="4">
        <f>P4334*U4334/1000000</f>
        <v>1457.3745</v>
      </c>
      <c r="AD4334" s="4">
        <f>AC4334*(1-Z4334/100)</f>
        <v>1457.3745</v>
      </c>
      <c r="AE4334" s="2" t="s">
        <v>66</v>
      </c>
      <c r="AF4334" s="2" t="s">
        <v>67</v>
      </c>
      <c r="AG4334" s="2" t="s">
        <v>68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5159</v>
      </c>
      <c r="B4335" s="2" t="s">
        <v>5157</v>
      </c>
      <c r="C4335" s="2" t="s">
        <v>47</v>
      </c>
      <c r="D4335" s="2" t="s">
        <v>257</v>
      </c>
      <c r="E4335" s="2" t="s">
        <v>258</v>
      </c>
      <c r="F4335" s="2" t="s">
        <v>50</v>
      </c>
      <c r="G4335" s="2" t="s">
        <v>51</v>
      </c>
      <c r="H4335" s="2" t="s">
        <v>323</v>
      </c>
      <c r="I4335" s="2" t="s">
        <v>53</v>
      </c>
      <c r="J4335" s="2" t="s">
        <v>54</v>
      </c>
      <c r="K4335" s="2" t="s">
        <v>55</v>
      </c>
      <c r="L4335" s="2" t="s">
        <v>51</v>
      </c>
      <c r="M4335" s="2" t="s">
        <v>78</v>
      </c>
      <c r="N4335" s="3">
        <v>971583</v>
      </c>
      <c r="O4335" s="3" t="s">
        <v>57</v>
      </c>
      <c r="P4335" s="4">
        <f>IF(O4335="吨",N4335*1000,IF(O4335="万立方米",N4335*10000,""))</f>
        <v>971583000.0</v>
      </c>
      <c r="Q4335" s="2" t="s">
        <v>58</v>
      </c>
      <c r="R4335" s="2" t="s">
        <v>59</v>
      </c>
      <c r="S4335" s="2" t="s">
        <v>79</v>
      </c>
      <c r="T4335" s="2" t="s">
        <v>75</v>
      </c>
      <c r="U4335" s="4">
        <f>6.0</f>
        <v>6.0</v>
      </c>
      <c r="V4335" s="2" t="s">
        <v>62</v>
      </c>
      <c r="W4335" s="2" t="s">
        <v>80</v>
      </c>
      <c r="X4335" s="2" t="s">
        <v>64</v>
      </c>
      <c r="Y4335" s="2" t="s">
        <v>65</v>
      </c>
      <c r="Z4335" s="2">
        <v>0</v>
      </c>
      <c r="AA4335" s="2"/>
      <c r="AB4335" s="2"/>
      <c r="AC4335" s="4">
        <f>P4335*U4335/1000000</f>
        <v>5829.498</v>
      </c>
      <c r="AD4335" s="4">
        <f>AC4335*(1-Z4335/100)</f>
        <v>5829.498</v>
      </c>
      <c r="AE4335" s="2" t="s">
        <v>66</v>
      </c>
      <c r="AF4335" s="2" t="s">
        <v>67</v>
      </c>
      <c r="AG4335" s="2" t="s">
        <v>68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5160</v>
      </c>
      <c r="B4336" s="2" t="s">
        <v>5157</v>
      </c>
      <c r="C4336" s="2" t="s">
        <v>47</v>
      </c>
      <c r="D4336" s="2" t="s">
        <v>257</v>
      </c>
      <c r="E4336" s="2" t="s">
        <v>258</v>
      </c>
      <c r="F4336" s="2" t="s">
        <v>50</v>
      </c>
      <c r="G4336" s="2" t="s">
        <v>51</v>
      </c>
      <c r="H4336" s="2" t="s">
        <v>323</v>
      </c>
      <c r="I4336" s="2" t="s">
        <v>53</v>
      </c>
      <c r="J4336" s="2" t="s">
        <v>54</v>
      </c>
      <c r="K4336" s="2" t="s">
        <v>55</v>
      </c>
      <c r="L4336" s="2" t="s">
        <v>51</v>
      </c>
      <c r="M4336" s="2" t="s">
        <v>82</v>
      </c>
      <c r="N4336" s="3">
        <v>971583</v>
      </c>
      <c r="O4336" s="3" t="s">
        <v>57</v>
      </c>
      <c r="P4336" s="4">
        <f>IF(O4336="吨",N4336*1000,IF(O4336="万立方米",N4336*10000,""))</f>
        <v>971583000.0</v>
      </c>
      <c r="Q4336" s="2" t="s">
        <v>58</v>
      </c>
      <c r="R4336" s="2" t="s">
        <v>59</v>
      </c>
      <c r="S4336" s="2" t="s">
        <v>83</v>
      </c>
      <c r="T4336" s="2" t="s">
        <v>61</v>
      </c>
      <c r="U4336" s="4">
        <f>0.35</f>
        <v>0.35</v>
      </c>
      <c r="V4336" s="2" t="s">
        <v>62</v>
      </c>
      <c r="W4336" s="2" t="s">
        <v>84</v>
      </c>
      <c r="X4336" s="2" t="s">
        <v>64</v>
      </c>
      <c r="Y4336" s="2" t="s">
        <v>65</v>
      </c>
      <c r="Z4336" s="2">
        <v>0</v>
      </c>
      <c r="AA4336" s="2"/>
      <c r="AB4336" s="2"/>
      <c r="AC4336" s="4">
        <f>P4336*U4336/1000000</f>
        <v>340.05405</v>
      </c>
      <c r="AD4336" s="4">
        <f>AC4336*(1-Z4336/100)</f>
        <v>340.05405</v>
      </c>
      <c r="AE4336" s="2" t="s">
        <v>66</v>
      </c>
      <c r="AF4336" s="2" t="s">
        <v>67</v>
      </c>
      <c r="AG4336" s="2" t="s">
        <v>68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5161</v>
      </c>
      <c r="B4337" s="2" t="s">
        <v>5157</v>
      </c>
      <c r="C4337" s="2" t="s">
        <v>47</v>
      </c>
      <c r="D4337" s="2" t="s">
        <v>257</v>
      </c>
      <c r="E4337" s="2" t="s">
        <v>258</v>
      </c>
      <c r="F4337" s="2" t="s">
        <v>50</v>
      </c>
      <c r="G4337" s="2" t="s">
        <v>51</v>
      </c>
      <c r="H4337" s="2" t="s">
        <v>323</v>
      </c>
      <c r="I4337" s="2" t="s">
        <v>53</v>
      </c>
      <c r="J4337" s="2" t="s">
        <v>54</v>
      </c>
      <c r="K4337" s="2" t="s">
        <v>55</v>
      </c>
      <c r="L4337" s="2" t="s">
        <v>51</v>
      </c>
      <c r="M4337" s="2" t="s">
        <v>86</v>
      </c>
      <c r="N4337" s="3">
        <v>971583</v>
      </c>
      <c r="O4337" s="3" t="s">
        <v>57</v>
      </c>
      <c r="P4337" s="4">
        <f>IF(O4337="吨",N4337*1000,IF(O4337="万立方米",N4337*10000,""))</f>
        <v>971583000.0</v>
      </c>
      <c r="Q4337" s="2" t="s">
        <v>58</v>
      </c>
      <c r="R4337" s="2" t="s">
        <v>59</v>
      </c>
      <c r="S4337" s="2" t="s">
        <v>87</v>
      </c>
      <c r="T4337" s="2" t="s">
        <v>88</v>
      </c>
      <c r="U4337" s="4">
        <f>0.75</f>
        <v>0.75</v>
      </c>
      <c r="V4337" s="2" t="s">
        <v>62</v>
      </c>
      <c r="W4337" s="2" t="s">
        <v>89</v>
      </c>
      <c r="X4337" s="2" t="s">
        <v>64</v>
      </c>
      <c r="Y4337" s="2" t="s">
        <v>65</v>
      </c>
      <c r="Z4337" s="2">
        <v>0</v>
      </c>
      <c r="AA4337" s="2"/>
      <c r="AB4337" s="2"/>
      <c r="AC4337" s="4">
        <f>P4337*U4337/1000000</f>
        <v>728.68725</v>
      </c>
      <c r="AD4337" s="4">
        <f>AC4338*(1-AA4337/100)+(AC4337-AC4338)*(1-AB4337/100)</f>
        <v>728.68725</v>
      </c>
      <c r="AE4337" s="2" t="s">
        <v>66</v>
      </c>
      <c r="AF4337" s="2" t="s">
        <v>67</v>
      </c>
      <c r="AG4337" s="2" t="s">
        <v>68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5162</v>
      </c>
      <c r="B4338" s="2" t="s">
        <v>5157</v>
      </c>
      <c r="C4338" s="2" t="s">
        <v>47</v>
      </c>
      <c r="D4338" s="2" t="s">
        <v>257</v>
      </c>
      <c r="E4338" s="2" t="s">
        <v>258</v>
      </c>
      <c r="F4338" s="2" t="s">
        <v>50</v>
      </c>
      <c r="G4338" s="2" t="s">
        <v>51</v>
      </c>
      <c r="H4338" s="2" t="s">
        <v>323</v>
      </c>
      <c r="I4338" s="2" t="s">
        <v>53</v>
      </c>
      <c r="J4338" s="2" t="s">
        <v>54</v>
      </c>
      <c r="K4338" s="2" t="s">
        <v>55</v>
      </c>
      <c r="L4338" s="2" t="s">
        <v>51</v>
      </c>
      <c r="M4338" s="2" t="s">
        <v>91</v>
      </c>
      <c r="N4338" s="3">
        <v>971583</v>
      </c>
      <c r="O4338" s="3" t="s">
        <v>57</v>
      </c>
      <c r="P4338" s="4">
        <f>IF(O4338="吨",N4338*1000,IF(O4338="万立方米",N4338*10000,""))</f>
        <v>971583000.0</v>
      </c>
      <c r="Q4338" s="2" t="s">
        <v>58</v>
      </c>
      <c r="R4338" s="2" t="s">
        <v>59</v>
      </c>
      <c r="S4338" s="2" t="s">
        <v>92</v>
      </c>
      <c r="T4338" s="2" t="s">
        <v>88</v>
      </c>
      <c r="U4338" s="4">
        <f>0.75</f>
        <v>0.75</v>
      </c>
      <c r="V4338" s="2" t="s">
        <v>62</v>
      </c>
      <c r="W4338" s="2" t="s">
        <v>93</v>
      </c>
      <c r="X4338" s="2" t="s">
        <v>64</v>
      </c>
      <c r="Y4338" s="2" t="s">
        <v>65</v>
      </c>
      <c r="Z4338" s="2">
        <v>0</v>
      </c>
      <c r="AA4338" s="2"/>
      <c r="AB4338" s="2"/>
      <c r="AC4338" s="4">
        <f>P4338*U4338/1000000</f>
        <v>728.68725</v>
      </c>
      <c r="AD4338" s="4">
        <f>AC4338*(1-Z4338/100)</f>
        <v>728.68725</v>
      </c>
      <c r="AE4338" s="2" t="s">
        <v>66</v>
      </c>
      <c r="AF4338" s="2" t="s">
        <v>67</v>
      </c>
      <c r="AG4338" s="2" t="s">
        <v>68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5163</v>
      </c>
      <c r="B4339" s="2" t="s">
        <v>5157</v>
      </c>
      <c r="C4339" s="2" t="s">
        <v>47</v>
      </c>
      <c r="D4339" s="2" t="s">
        <v>257</v>
      </c>
      <c r="E4339" s="2" t="s">
        <v>258</v>
      </c>
      <c r="F4339" s="2" t="s">
        <v>50</v>
      </c>
      <c r="G4339" s="2" t="s">
        <v>51</v>
      </c>
      <c r="H4339" s="2" t="s">
        <v>323</v>
      </c>
      <c r="I4339" s="2" t="s">
        <v>53</v>
      </c>
      <c r="J4339" s="2" t="s">
        <v>54</v>
      </c>
      <c r="K4339" s="2" t="s">
        <v>55</v>
      </c>
      <c r="L4339" s="2" t="s">
        <v>51</v>
      </c>
      <c r="M4339" s="2" t="s">
        <v>95</v>
      </c>
      <c r="N4339" s="3">
        <v>971583</v>
      </c>
      <c r="O4339" s="3" t="s">
        <v>57</v>
      </c>
      <c r="P4339" s="4">
        <f>IF(O4339="吨",N4339*1000,IF(O4339="万立方米",N4339*10000,""))</f>
        <v>971583000.0</v>
      </c>
      <c r="Q4339" s="2" t="s">
        <v>58</v>
      </c>
      <c r="R4339" s="2" t="s">
        <v>59</v>
      </c>
      <c r="S4339" s="2" t="s">
        <v>96</v>
      </c>
      <c r="T4339" s="2" t="s">
        <v>97</v>
      </c>
      <c r="U4339" s="4">
        <f>1.7</f>
        <v>1.7</v>
      </c>
      <c r="V4339" s="2" t="s">
        <v>62</v>
      </c>
      <c r="W4339" s="2" t="s">
        <v>98</v>
      </c>
      <c r="X4339" s="2" t="s">
        <v>64</v>
      </c>
      <c r="Y4339" s="2" t="s">
        <v>65</v>
      </c>
      <c r="Z4339" s="2">
        <v>0</v>
      </c>
      <c r="AA4339" s="2"/>
      <c r="AB4339" s="2"/>
      <c r="AC4339" s="4">
        <f>P4339*U4339/1000000</f>
        <v>1651.6911</v>
      </c>
      <c r="AD4339" s="4">
        <f>AC4339*(1-Z4339/100)</f>
        <v>1651.6911</v>
      </c>
      <c r="AE4339" s="2" t="s">
        <v>66</v>
      </c>
      <c r="AF4339" s="2" t="s">
        <v>67</v>
      </c>
      <c r="AG4339" s="2" t="s">
        <v>68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5164</v>
      </c>
      <c r="B4340" s="2" t="s">
        <v>5157</v>
      </c>
      <c r="C4340" s="2" t="s">
        <v>47</v>
      </c>
      <c r="D4340" s="2" t="s">
        <v>257</v>
      </c>
      <c r="E4340" s="2" t="s">
        <v>258</v>
      </c>
      <c r="F4340" s="2" t="s">
        <v>50</v>
      </c>
      <c r="G4340" s="2" t="s">
        <v>51</v>
      </c>
      <c r="H4340" s="2" t="s">
        <v>323</v>
      </c>
      <c r="I4340" s="2" t="s">
        <v>53</v>
      </c>
      <c r="J4340" s="2" t="s">
        <v>54</v>
      </c>
      <c r="K4340" s="2" t="s">
        <v>55</v>
      </c>
      <c r="L4340" s="2" t="s">
        <v>51</v>
      </c>
      <c r="M4340" s="2" t="s">
        <v>100</v>
      </c>
      <c r="N4340" s="3">
        <v>971583</v>
      </c>
      <c r="O4340" s="3" t="s">
        <v>57</v>
      </c>
      <c r="P4340" s="4">
        <f>IF(O4340="吨",N4340*1000,IF(O4340="万立方米",N4340*10000,""))</f>
        <v>971583000.0</v>
      </c>
      <c r="Q4340" s="2" t="s">
        <v>58</v>
      </c>
      <c r="R4340" s="2" t="s">
        <v>59</v>
      </c>
      <c r="S4340" s="2" t="s">
        <v>101</v>
      </c>
      <c r="T4340" s="2" t="s">
        <v>75</v>
      </c>
      <c r="U4340" s="4">
        <f>0.12</f>
        <v>0.12</v>
      </c>
      <c r="V4340" s="2" t="s">
        <v>62</v>
      </c>
      <c r="W4340" s="2" t="s">
        <v>102</v>
      </c>
      <c r="X4340" s="2" t="s">
        <v>64</v>
      </c>
      <c r="Y4340" s="2" t="s">
        <v>65</v>
      </c>
      <c r="Z4340" s="2">
        <v>0</v>
      </c>
      <c r="AA4340" s="2"/>
      <c r="AB4340" s="2"/>
      <c r="AC4340" s="4">
        <f>P4340*U4340/1000000</f>
        <v>116.58996</v>
      </c>
      <c r="AD4340" s="4">
        <f>AC4340*(1-Z4340/100)</f>
        <v>116.58996</v>
      </c>
      <c r="AE4340" s="2" t="s">
        <v>66</v>
      </c>
      <c r="AF4340" s="2" t="s">
        <v>67</v>
      </c>
      <c r="AG4340" s="2" t="s">
        <v>68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5165</v>
      </c>
      <c r="B4341" s="2" t="s">
        <v>5157</v>
      </c>
      <c r="C4341" s="2" t="s">
        <v>47</v>
      </c>
      <c r="D4341" s="2" t="s">
        <v>257</v>
      </c>
      <c r="E4341" s="2" t="s">
        <v>258</v>
      </c>
      <c r="F4341" s="2" t="s">
        <v>50</v>
      </c>
      <c r="G4341" s="2" t="s">
        <v>51</v>
      </c>
      <c r="H4341" s="2" t="s">
        <v>323</v>
      </c>
      <c r="I4341" s="2"/>
      <c r="J4341" s="2"/>
      <c r="K4341" s="2" t="s">
        <v>147</v>
      </c>
      <c r="L4341" s="2" t="s">
        <v>148</v>
      </c>
      <c r="M4341" s="2" t="s">
        <v>104</v>
      </c>
      <c r="N4341" s="3"/>
      <c r="O4341" s="3"/>
      <c r="P4341" s="4">
        <v>971583000.0</v>
      </c>
      <c r="Q4341" s="2" t="s">
        <v>105</v>
      </c>
      <c r="R4341" s="2" t="s">
        <v>106</v>
      </c>
      <c r="S4341" s="2" t="s">
        <v>107</v>
      </c>
      <c r="T4341" s="2" t="s">
        <v>108</v>
      </c>
      <c r="U4341" s="4">
        <f>0.0</f>
        <v>0.0</v>
      </c>
      <c r="V4341" s="2" t="s">
        <v>109</v>
      </c>
      <c r="W4341" s="2" t="s">
        <v>110</v>
      </c>
      <c r="X4341" s="2"/>
      <c r="Y4341" s="2" t="s">
        <v>65</v>
      </c>
      <c r="Z4341" s="2">
        <v>0</v>
      </c>
      <c r="AA4341" s="2"/>
      <c r="AB4341" s="2"/>
      <c r="AC4341" s="4">
        <f>P4341*U4341/1000000</f>
        <v>0.0</v>
      </c>
      <c r="AD4341" s="4">
        <f>AC4341*(1-Z4341/100)</f>
        <v>0.0</v>
      </c>
      <c r="AE4341" s="2" t="s">
        <v>66</v>
      </c>
      <c r="AF4341" s="2" t="s">
        <v>67</v>
      </c>
      <c r="AG4341" s="2" t="s">
        <v>68</v>
      </c>
      <c r="AH4341" s="2" t="s">
        <v>69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5166</v>
      </c>
      <c r="B4342" s="2" t="s">
        <v>5167</v>
      </c>
      <c r="C4342" s="2" t="s">
        <v>47</v>
      </c>
      <c r="D4342" s="2" t="s">
        <v>755</v>
      </c>
      <c r="E4342" s="2" t="s">
        <v>227</v>
      </c>
      <c r="F4342" s="2" t="s">
        <v>228</v>
      </c>
      <c r="G4342" s="2" t="s">
        <v>117</v>
      </c>
      <c r="H4342" s="2" t="s">
        <v>628</v>
      </c>
      <c r="I4342" s="2" t="s">
        <v>53</v>
      </c>
      <c r="J4342" s="2" t="s">
        <v>230</v>
      </c>
      <c r="K4342" s="2" t="s">
        <v>55</v>
      </c>
      <c r="L4342" s="2" t="s">
        <v>51</v>
      </c>
      <c r="M4342" s="2" t="s">
        <v>56</v>
      </c>
      <c r="N4342" s="3">
        <v>178510.64</v>
      </c>
      <c r="O4342" s="3" t="s">
        <v>57</v>
      </c>
      <c r="P4342" s="4">
        <f>IF(O4342="吨",N4342*1000,IF(O4342="万立方米",N4342*10000,""))</f>
        <v>178510640.0</v>
      </c>
      <c r="Q4342" s="2" t="s">
        <v>58</v>
      </c>
      <c r="R4342" s="2" t="s">
        <v>59</v>
      </c>
      <c r="S4342" s="2" t="s">
        <v>60</v>
      </c>
      <c r="T4342" s="2" t="s">
        <v>61</v>
      </c>
      <c r="U4342" s="4">
        <f>0.06</f>
        <v>0.06</v>
      </c>
      <c r="V4342" s="2" t="s">
        <v>62</v>
      </c>
      <c r="W4342" s="2" t="s">
        <v>63</v>
      </c>
      <c r="X4342" s="2" t="s">
        <v>64</v>
      </c>
      <c r="Y4342" s="2" t="s">
        <v>65</v>
      </c>
      <c r="Z4342" s="2">
        <v>0</v>
      </c>
      <c r="AA4342" s="2"/>
      <c r="AB4342" s="2"/>
      <c r="AC4342" s="4">
        <f>P4342*U4342/1000000</f>
        <v>10.7106384</v>
      </c>
      <c r="AD4342" s="4">
        <f>AC4342*(1-Z4342/100)</f>
        <v>10.7106384</v>
      </c>
      <c r="AE4342" s="2" t="s">
        <v>66</v>
      </c>
      <c r="AF4342" s="2" t="s">
        <v>67</v>
      </c>
      <c r="AG4342" s="2" t="s">
        <v>68</v>
      </c>
      <c r="AH4342" s="2" t="s">
        <v>69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5168</v>
      </c>
      <c r="B4343" s="2" t="s">
        <v>5167</v>
      </c>
      <c r="C4343" s="2" t="s">
        <v>47</v>
      </c>
      <c r="D4343" s="2" t="s">
        <v>755</v>
      </c>
      <c r="E4343" s="2" t="s">
        <v>227</v>
      </c>
      <c r="F4343" s="2" t="s">
        <v>228</v>
      </c>
      <c r="G4343" s="2" t="s">
        <v>117</v>
      </c>
      <c r="H4343" s="2" t="s">
        <v>628</v>
      </c>
      <c r="I4343" s="2" t="s">
        <v>53</v>
      </c>
      <c r="J4343" s="2" t="s">
        <v>230</v>
      </c>
      <c r="K4343" s="2" t="s">
        <v>55</v>
      </c>
      <c r="L4343" s="2" t="s">
        <v>51</v>
      </c>
      <c r="M4343" s="2" t="s">
        <v>73</v>
      </c>
      <c r="N4343" s="3">
        <v>178510.64</v>
      </c>
      <c r="O4343" s="3" t="s">
        <v>57</v>
      </c>
      <c r="P4343" s="4">
        <f>IF(O4343="吨",N4343*1000,IF(O4343="万立方米",N4343*10000,""))</f>
        <v>178510640.0</v>
      </c>
      <c r="Q4343" s="2" t="s">
        <v>58</v>
      </c>
      <c r="R4343" s="2" t="s">
        <v>59</v>
      </c>
      <c r="S4343" s="2" t="s">
        <v>74</v>
      </c>
      <c r="T4343" s="2" t="s">
        <v>75</v>
      </c>
      <c r="U4343" s="4">
        <f>1.5</f>
        <v>1.5</v>
      </c>
      <c r="V4343" s="2" t="s">
        <v>62</v>
      </c>
      <c r="W4343" s="2" t="s">
        <v>76</v>
      </c>
      <c r="X4343" s="2" t="s">
        <v>64</v>
      </c>
      <c r="Y4343" s="2" t="s">
        <v>65</v>
      </c>
      <c r="Z4343" s="2">
        <v>0</v>
      </c>
      <c r="AA4343" s="2"/>
      <c r="AB4343" s="2"/>
      <c r="AC4343" s="4">
        <f>P4343*U4343/1000000</f>
        <v>267.76596</v>
      </c>
      <c r="AD4343" s="4">
        <f>AC4343*(1-Z4343/100)</f>
        <v>267.76596</v>
      </c>
      <c r="AE4343" s="2" t="s">
        <v>66</v>
      </c>
      <c r="AF4343" s="2" t="s">
        <v>67</v>
      </c>
      <c r="AG4343" s="2" t="s">
        <v>68</v>
      </c>
      <c r="AH4343" s="2" t="s">
        <v>69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5169</v>
      </c>
      <c r="B4344" s="2" t="s">
        <v>5167</v>
      </c>
      <c r="C4344" s="2" t="s">
        <v>47</v>
      </c>
      <c r="D4344" s="2" t="s">
        <v>755</v>
      </c>
      <c r="E4344" s="2" t="s">
        <v>227</v>
      </c>
      <c r="F4344" s="2" t="s">
        <v>228</v>
      </c>
      <c r="G4344" s="2" t="s">
        <v>117</v>
      </c>
      <c r="H4344" s="2" t="s">
        <v>628</v>
      </c>
      <c r="I4344" s="2" t="s">
        <v>53</v>
      </c>
      <c r="J4344" s="2" t="s">
        <v>230</v>
      </c>
      <c r="K4344" s="2" t="s">
        <v>55</v>
      </c>
      <c r="L4344" s="2" t="s">
        <v>51</v>
      </c>
      <c r="M4344" s="2" t="s">
        <v>78</v>
      </c>
      <c r="N4344" s="3">
        <v>178510.64</v>
      </c>
      <c r="O4344" s="3" t="s">
        <v>57</v>
      </c>
      <c r="P4344" s="4">
        <f>IF(O4344="吨",N4344*1000,IF(O4344="万立方米",N4344*10000,""))</f>
        <v>178510640.0</v>
      </c>
      <c r="Q4344" s="2" t="s">
        <v>58</v>
      </c>
      <c r="R4344" s="2" t="s">
        <v>59</v>
      </c>
      <c r="S4344" s="2" t="s">
        <v>79</v>
      </c>
      <c r="T4344" s="2" t="s">
        <v>75</v>
      </c>
      <c r="U4344" s="4">
        <f>6.0</f>
        <v>6.0</v>
      </c>
      <c r="V4344" s="2" t="s">
        <v>62</v>
      </c>
      <c r="W4344" s="2" t="s">
        <v>80</v>
      </c>
      <c r="X4344" s="2" t="s">
        <v>64</v>
      </c>
      <c r="Y4344" s="2" t="s">
        <v>65</v>
      </c>
      <c r="Z4344" s="2">
        <v>0</v>
      </c>
      <c r="AA4344" s="2"/>
      <c r="AB4344" s="2"/>
      <c r="AC4344" s="4">
        <f>P4344*U4344/1000000</f>
        <v>1071.06384</v>
      </c>
      <c r="AD4344" s="4">
        <f>AC4344*(1-Z4344/100)</f>
        <v>1071.06384</v>
      </c>
      <c r="AE4344" s="2" t="s">
        <v>66</v>
      </c>
      <c r="AF4344" s="2" t="s">
        <v>67</v>
      </c>
      <c r="AG4344" s="2" t="s">
        <v>68</v>
      </c>
      <c r="AH4344" s="2" t="s">
        <v>69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5170</v>
      </c>
      <c r="B4345" s="2" t="s">
        <v>5167</v>
      </c>
      <c r="C4345" s="2" t="s">
        <v>47</v>
      </c>
      <c r="D4345" s="2" t="s">
        <v>755</v>
      </c>
      <c r="E4345" s="2" t="s">
        <v>227</v>
      </c>
      <c r="F4345" s="2" t="s">
        <v>228</v>
      </c>
      <c r="G4345" s="2" t="s">
        <v>117</v>
      </c>
      <c r="H4345" s="2" t="s">
        <v>628</v>
      </c>
      <c r="I4345" s="2" t="s">
        <v>53</v>
      </c>
      <c r="J4345" s="2" t="s">
        <v>230</v>
      </c>
      <c r="K4345" s="2" t="s">
        <v>55</v>
      </c>
      <c r="L4345" s="2" t="s">
        <v>51</v>
      </c>
      <c r="M4345" s="2" t="s">
        <v>82</v>
      </c>
      <c r="N4345" s="3">
        <v>178510.64</v>
      </c>
      <c r="O4345" s="3" t="s">
        <v>57</v>
      </c>
      <c r="P4345" s="4">
        <f>IF(O4345="吨",N4345*1000,IF(O4345="万立方米",N4345*10000,""))</f>
        <v>178510640.0</v>
      </c>
      <c r="Q4345" s="2" t="s">
        <v>58</v>
      </c>
      <c r="R4345" s="2" t="s">
        <v>59</v>
      </c>
      <c r="S4345" s="2" t="s">
        <v>83</v>
      </c>
      <c r="T4345" s="2" t="s">
        <v>61</v>
      </c>
      <c r="U4345" s="4">
        <f>0.35</f>
        <v>0.35</v>
      </c>
      <c r="V4345" s="2" t="s">
        <v>62</v>
      </c>
      <c r="W4345" s="2" t="s">
        <v>84</v>
      </c>
      <c r="X4345" s="2" t="s">
        <v>64</v>
      </c>
      <c r="Y4345" s="2" t="s">
        <v>65</v>
      </c>
      <c r="Z4345" s="2">
        <v>0</v>
      </c>
      <c r="AA4345" s="2"/>
      <c r="AB4345" s="2"/>
      <c r="AC4345" s="4">
        <f>P4345*U4345/1000000</f>
        <v>62.47872399999999</v>
      </c>
      <c r="AD4345" s="4">
        <f>AC4345*(1-Z4345/100)</f>
        <v>62.47872399999999</v>
      </c>
      <c r="AE4345" s="2" t="s">
        <v>66</v>
      </c>
      <c r="AF4345" s="2" t="s">
        <v>67</v>
      </c>
      <c r="AG4345" s="2" t="s">
        <v>68</v>
      </c>
      <c r="AH4345" s="2" t="s">
        <v>69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5171</v>
      </c>
      <c r="B4346" s="2" t="s">
        <v>5167</v>
      </c>
      <c r="C4346" s="2" t="s">
        <v>47</v>
      </c>
      <c r="D4346" s="2" t="s">
        <v>755</v>
      </c>
      <c r="E4346" s="2" t="s">
        <v>227</v>
      </c>
      <c r="F4346" s="2" t="s">
        <v>228</v>
      </c>
      <c r="G4346" s="2" t="s">
        <v>117</v>
      </c>
      <c r="H4346" s="2" t="s">
        <v>628</v>
      </c>
      <c r="I4346" s="2" t="s">
        <v>53</v>
      </c>
      <c r="J4346" s="2" t="s">
        <v>230</v>
      </c>
      <c r="K4346" s="2" t="s">
        <v>55</v>
      </c>
      <c r="L4346" s="2" t="s">
        <v>51</v>
      </c>
      <c r="M4346" s="2" t="s">
        <v>86</v>
      </c>
      <c r="N4346" s="3">
        <v>178510.64</v>
      </c>
      <c r="O4346" s="3" t="s">
        <v>57</v>
      </c>
      <c r="P4346" s="4">
        <f>IF(O4346="吨",N4346*1000,IF(O4346="万立方米",N4346*10000,""))</f>
        <v>178510640.0</v>
      </c>
      <c r="Q4346" s="2" t="s">
        <v>58</v>
      </c>
      <c r="R4346" s="2" t="s">
        <v>59</v>
      </c>
      <c r="S4346" s="2" t="s">
        <v>87</v>
      </c>
      <c r="T4346" s="2" t="s">
        <v>88</v>
      </c>
      <c r="U4346" s="4">
        <f>0.75</f>
        <v>0.75</v>
      </c>
      <c r="V4346" s="2" t="s">
        <v>62</v>
      </c>
      <c r="W4346" s="2" t="s">
        <v>89</v>
      </c>
      <c r="X4346" s="2" t="s">
        <v>64</v>
      </c>
      <c r="Y4346" s="2" t="s">
        <v>65</v>
      </c>
      <c r="Z4346" s="2">
        <v>0</v>
      </c>
      <c r="AA4346" s="2"/>
      <c r="AB4346" s="2"/>
      <c r="AC4346" s="4">
        <f>P4346*U4346/1000000</f>
        <v>133.88298</v>
      </c>
      <c r="AD4346" s="4">
        <f>AC4347*(1-AA4346/100)+(AC4346-AC4347)*(1-AB4346/100)</f>
        <v>133.88298</v>
      </c>
      <c r="AE4346" s="2" t="s">
        <v>66</v>
      </c>
      <c r="AF4346" s="2" t="s">
        <v>67</v>
      </c>
      <c r="AG4346" s="2" t="s">
        <v>68</v>
      </c>
      <c r="AH4346" s="2" t="s">
        <v>69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5172</v>
      </c>
      <c r="B4347" s="2" t="s">
        <v>5167</v>
      </c>
      <c r="C4347" s="2" t="s">
        <v>47</v>
      </c>
      <c r="D4347" s="2" t="s">
        <v>755</v>
      </c>
      <c r="E4347" s="2" t="s">
        <v>227</v>
      </c>
      <c r="F4347" s="2" t="s">
        <v>228</v>
      </c>
      <c r="G4347" s="2" t="s">
        <v>117</v>
      </c>
      <c r="H4347" s="2" t="s">
        <v>628</v>
      </c>
      <c r="I4347" s="2" t="s">
        <v>53</v>
      </c>
      <c r="J4347" s="2" t="s">
        <v>230</v>
      </c>
      <c r="K4347" s="2" t="s">
        <v>55</v>
      </c>
      <c r="L4347" s="2" t="s">
        <v>51</v>
      </c>
      <c r="M4347" s="2" t="s">
        <v>91</v>
      </c>
      <c r="N4347" s="3">
        <v>178510.64</v>
      </c>
      <c r="O4347" s="3" t="s">
        <v>57</v>
      </c>
      <c r="P4347" s="4">
        <f>IF(O4347="吨",N4347*1000,IF(O4347="万立方米",N4347*10000,""))</f>
        <v>178510640.0</v>
      </c>
      <c r="Q4347" s="2" t="s">
        <v>58</v>
      </c>
      <c r="R4347" s="2" t="s">
        <v>59</v>
      </c>
      <c r="S4347" s="2" t="s">
        <v>92</v>
      </c>
      <c r="T4347" s="2" t="s">
        <v>88</v>
      </c>
      <c r="U4347" s="4">
        <f>0.75</f>
        <v>0.75</v>
      </c>
      <c r="V4347" s="2" t="s">
        <v>62</v>
      </c>
      <c r="W4347" s="2" t="s">
        <v>93</v>
      </c>
      <c r="X4347" s="2" t="s">
        <v>64</v>
      </c>
      <c r="Y4347" s="2" t="s">
        <v>65</v>
      </c>
      <c r="Z4347" s="2">
        <v>0</v>
      </c>
      <c r="AA4347" s="2"/>
      <c r="AB4347" s="2"/>
      <c r="AC4347" s="4">
        <f>P4347*U4347/1000000</f>
        <v>133.88298</v>
      </c>
      <c r="AD4347" s="4">
        <f>AC4347*(1-Z4347/100)</f>
        <v>133.88298</v>
      </c>
      <c r="AE4347" s="2" t="s">
        <v>66</v>
      </c>
      <c r="AF4347" s="2" t="s">
        <v>67</v>
      </c>
      <c r="AG4347" s="2" t="s">
        <v>68</v>
      </c>
      <c r="AH4347" s="2" t="s">
        <v>69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5173</v>
      </c>
      <c r="B4348" s="2" t="s">
        <v>5167</v>
      </c>
      <c r="C4348" s="2" t="s">
        <v>47</v>
      </c>
      <c r="D4348" s="2" t="s">
        <v>755</v>
      </c>
      <c r="E4348" s="2" t="s">
        <v>227</v>
      </c>
      <c r="F4348" s="2" t="s">
        <v>228</v>
      </c>
      <c r="G4348" s="2" t="s">
        <v>117</v>
      </c>
      <c r="H4348" s="2" t="s">
        <v>628</v>
      </c>
      <c r="I4348" s="2" t="s">
        <v>53</v>
      </c>
      <c r="J4348" s="2" t="s">
        <v>230</v>
      </c>
      <c r="K4348" s="2" t="s">
        <v>55</v>
      </c>
      <c r="L4348" s="2" t="s">
        <v>51</v>
      </c>
      <c r="M4348" s="2" t="s">
        <v>95</v>
      </c>
      <c r="N4348" s="3">
        <v>178510.64</v>
      </c>
      <c r="O4348" s="3" t="s">
        <v>57</v>
      </c>
      <c r="P4348" s="4">
        <f>IF(O4348="吨",N4348*1000,IF(O4348="万立方米",N4348*10000,""))</f>
        <v>178510640.0</v>
      </c>
      <c r="Q4348" s="2" t="s">
        <v>58</v>
      </c>
      <c r="R4348" s="2" t="s">
        <v>59</v>
      </c>
      <c r="S4348" s="2" t="s">
        <v>96</v>
      </c>
      <c r="T4348" s="2" t="s">
        <v>97</v>
      </c>
      <c r="U4348" s="4">
        <f>1.7</f>
        <v>1.7</v>
      </c>
      <c r="V4348" s="2" t="s">
        <v>62</v>
      </c>
      <c r="W4348" s="2" t="s">
        <v>98</v>
      </c>
      <c r="X4348" s="2" t="s">
        <v>64</v>
      </c>
      <c r="Y4348" s="2" t="s">
        <v>65</v>
      </c>
      <c r="Z4348" s="2">
        <v>0</v>
      </c>
      <c r="AA4348" s="2"/>
      <c r="AB4348" s="2"/>
      <c r="AC4348" s="4">
        <f>P4348*U4348/1000000</f>
        <v>303.468088</v>
      </c>
      <c r="AD4348" s="4">
        <f>AC4348*(1-Z4348/100)</f>
        <v>303.468088</v>
      </c>
      <c r="AE4348" s="2" t="s">
        <v>66</v>
      </c>
      <c r="AF4348" s="2" t="s">
        <v>67</v>
      </c>
      <c r="AG4348" s="2" t="s">
        <v>68</v>
      </c>
      <c r="AH4348" s="2" t="s">
        <v>69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5174</v>
      </c>
      <c r="B4349" s="2" t="s">
        <v>5167</v>
      </c>
      <c r="C4349" s="2" t="s">
        <v>47</v>
      </c>
      <c r="D4349" s="2" t="s">
        <v>755</v>
      </c>
      <c r="E4349" s="2" t="s">
        <v>227</v>
      </c>
      <c r="F4349" s="2" t="s">
        <v>228</v>
      </c>
      <c r="G4349" s="2" t="s">
        <v>117</v>
      </c>
      <c r="H4349" s="2" t="s">
        <v>628</v>
      </c>
      <c r="I4349" s="2" t="s">
        <v>53</v>
      </c>
      <c r="J4349" s="2" t="s">
        <v>230</v>
      </c>
      <c r="K4349" s="2" t="s">
        <v>55</v>
      </c>
      <c r="L4349" s="2" t="s">
        <v>51</v>
      </c>
      <c r="M4349" s="2" t="s">
        <v>100</v>
      </c>
      <c r="N4349" s="3">
        <v>178510.64</v>
      </c>
      <c r="O4349" s="3" t="s">
        <v>57</v>
      </c>
      <c r="P4349" s="4">
        <f>IF(O4349="吨",N4349*1000,IF(O4349="万立方米",N4349*10000,""))</f>
        <v>178510640.0</v>
      </c>
      <c r="Q4349" s="2" t="s">
        <v>58</v>
      </c>
      <c r="R4349" s="2" t="s">
        <v>59</v>
      </c>
      <c r="S4349" s="2" t="s">
        <v>101</v>
      </c>
      <c r="T4349" s="2" t="s">
        <v>75</v>
      </c>
      <c r="U4349" s="4">
        <f>0.12</f>
        <v>0.12</v>
      </c>
      <c r="V4349" s="2" t="s">
        <v>62</v>
      </c>
      <c r="W4349" s="2" t="s">
        <v>102</v>
      </c>
      <c r="X4349" s="2" t="s">
        <v>64</v>
      </c>
      <c r="Y4349" s="2" t="s">
        <v>65</v>
      </c>
      <c r="Z4349" s="2">
        <v>0</v>
      </c>
      <c r="AA4349" s="2"/>
      <c r="AB4349" s="2"/>
      <c r="AC4349" s="4">
        <f>P4349*U4349/1000000</f>
        <v>21.4212768</v>
      </c>
      <c r="AD4349" s="4">
        <f>AC4349*(1-Z4349/100)</f>
        <v>21.4212768</v>
      </c>
      <c r="AE4349" s="2" t="s">
        <v>66</v>
      </c>
      <c r="AF4349" s="2" t="s">
        <v>67</v>
      </c>
      <c r="AG4349" s="2" t="s">
        <v>68</v>
      </c>
      <c r="AH4349" s="2" t="s">
        <v>69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5175</v>
      </c>
      <c r="B4350" s="2" t="s">
        <v>5167</v>
      </c>
      <c r="C4350" s="2" t="s">
        <v>47</v>
      </c>
      <c r="D4350" s="2" t="s">
        <v>755</v>
      </c>
      <c r="E4350" s="2" t="s">
        <v>227</v>
      </c>
      <c r="F4350" s="2" t="s">
        <v>228</v>
      </c>
      <c r="G4350" s="2" t="s">
        <v>117</v>
      </c>
      <c r="H4350" s="2" t="s">
        <v>628</v>
      </c>
      <c r="I4350" s="2"/>
      <c r="J4350" s="2"/>
      <c r="K4350" s="2" t="s">
        <v>147</v>
      </c>
      <c r="L4350" s="2" t="s">
        <v>429</v>
      </c>
      <c r="M4350" s="2" t="s">
        <v>104</v>
      </c>
      <c r="N4350" s="3"/>
      <c r="O4350" s="3"/>
      <c r="P4350" s="2"/>
      <c r="Q4350" s="2" t="s">
        <v>105</v>
      </c>
      <c r="R4350" s="2" t="s">
        <v>106</v>
      </c>
      <c r="S4350" s="2" t="s">
        <v>107</v>
      </c>
      <c r="T4350" s="2" t="s">
        <v>108</v>
      </c>
      <c r="U4350" s="2"/>
      <c r="V4350" s="2" t="s">
        <v>109</v>
      </c>
      <c r="W4350" s="2" t="s">
        <v>110</v>
      </c>
      <c r="X4350" s="2"/>
      <c r="Y4350" s="2" t="s">
        <v>65</v>
      </c>
      <c r="Z4350" s="2">
        <v>0</v>
      </c>
      <c r="AA4350" s="2"/>
      <c r="AB4350" s="2"/>
      <c r="AC4350" s="2"/>
      <c r="AD4350" s="2"/>
      <c r="AE4350" s="2" t="s">
        <v>123</v>
      </c>
      <c r="AF4350" s="2" t="s">
        <v>222</v>
      </c>
      <c r="AG4350" s="2" t="s">
        <v>223</v>
      </c>
      <c r="AH4350" s="2" t="s">
        <v>69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5176</v>
      </c>
      <c r="B4351" s="2" t="s">
        <v>5177</v>
      </c>
      <c r="C4351" s="2" t="s">
        <v>47</v>
      </c>
      <c r="D4351" s="2" t="s">
        <v>886</v>
      </c>
      <c r="E4351" s="2" t="s">
        <v>377</v>
      </c>
      <c r="F4351" s="2" t="s">
        <v>228</v>
      </c>
      <c r="G4351" s="2" t="s">
        <v>181</v>
      </c>
      <c r="H4351" s="2" t="s">
        <v>5178</v>
      </c>
      <c r="I4351" s="2" t="s">
        <v>53</v>
      </c>
      <c r="J4351" s="2" t="s">
        <v>118</v>
      </c>
      <c r="K4351" s="2" t="s">
        <v>118</v>
      </c>
      <c r="L4351" s="2" t="s">
        <v>119</v>
      </c>
      <c r="M4351" s="2" t="s">
        <v>56</v>
      </c>
      <c r="N4351" s="3">
        <v>3602.344</v>
      </c>
      <c r="O4351" s="3" t="s">
        <v>120</v>
      </c>
      <c r="P4351" s="2"/>
      <c r="Q4351" s="2"/>
      <c r="R4351" s="2" t="s">
        <v>121</v>
      </c>
      <c r="S4351" s="2"/>
      <c r="T4351" s="2" t="s">
        <v>108</v>
      </c>
      <c r="U4351" s="2"/>
      <c r="V4351" s="2"/>
      <c r="W4351" s="2" t="s">
        <v>122</v>
      </c>
      <c r="X4351" s="2" t="s">
        <v>64</v>
      </c>
      <c r="Y4351" s="2" t="s">
        <v>65</v>
      </c>
      <c r="Z4351" s="2">
        <v>0</v>
      </c>
      <c r="AA4351" s="2"/>
      <c r="AB4351" s="2"/>
      <c r="AC4351" s="2"/>
      <c r="AD4351" s="2"/>
      <c r="AE4351" s="2" t="s">
        <v>123</v>
      </c>
      <c r="AF4351" s="2" t="s">
        <v>124</v>
      </c>
      <c r="AG4351" s="2" t="s">
        <v>125</v>
      </c>
      <c r="AH4351" s="2" t="s">
        <v>69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5179</v>
      </c>
      <c r="B4352" s="2" t="s">
        <v>5177</v>
      </c>
      <c r="C4352" s="2" t="s">
        <v>47</v>
      </c>
      <c r="D4352" s="2" t="s">
        <v>886</v>
      </c>
      <c r="E4352" s="2" t="s">
        <v>377</v>
      </c>
      <c r="F4352" s="2" t="s">
        <v>228</v>
      </c>
      <c r="G4352" s="2" t="s">
        <v>181</v>
      </c>
      <c r="H4352" s="2" t="s">
        <v>5178</v>
      </c>
      <c r="I4352" s="2" t="s">
        <v>53</v>
      </c>
      <c r="J4352" s="2" t="s">
        <v>118</v>
      </c>
      <c r="K4352" s="2" t="s">
        <v>118</v>
      </c>
      <c r="L4352" s="2" t="s">
        <v>119</v>
      </c>
      <c r="M4352" s="2" t="s">
        <v>73</v>
      </c>
      <c r="N4352" s="3">
        <v>3602.344</v>
      </c>
      <c r="O4352" s="3" t="s">
        <v>120</v>
      </c>
      <c r="P4352" s="2"/>
      <c r="Q4352" s="2"/>
      <c r="R4352" s="2" t="s">
        <v>121</v>
      </c>
      <c r="S4352" s="2"/>
      <c r="T4352" s="2" t="s">
        <v>108</v>
      </c>
      <c r="U4352" s="2"/>
      <c r="V4352" s="2"/>
      <c r="W4352" s="2" t="s">
        <v>122</v>
      </c>
      <c r="X4352" s="2" t="s">
        <v>64</v>
      </c>
      <c r="Y4352" s="2" t="s">
        <v>65</v>
      </c>
      <c r="Z4352" s="2">
        <v>0</v>
      </c>
      <c r="AA4352" s="2"/>
      <c r="AB4352" s="2"/>
      <c r="AC4352" s="2"/>
      <c r="AD4352" s="2"/>
      <c r="AE4352" s="2" t="s">
        <v>123</v>
      </c>
      <c r="AF4352" s="2" t="s">
        <v>124</v>
      </c>
      <c r="AG4352" s="2" t="s">
        <v>125</v>
      </c>
      <c r="AH4352" s="2" t="s">
        <v>69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5180</v>
      </c>
      <c r="B4353" s="2" t="s">
        <v>5177</v>
      </c>
      <c r="C4353" s="2" t="s">
        <v>47</v>
      </c>
      <c r="D4353" s="2" t="s">
        <v>886</v>
      </c>
      <c r="E4353" s="2" t="s">
        <v>377</v>
      </c>
      <c r="F4353" s="2" t="s">
        <v>228</v>
      </c>
      <c r="G4353" s="2" t="s">
        <v>181</v>
      </c>
      <c r="H4353" s="2" t="s">
        <v>5178</v>
      </c>
      <c r="I4353" s="2" t="s">
        <v>53</v>
      </c>
      <c r="J4353" s="2" t="s">
        <v>118</v>
      </c>
      <c r="K4353" s="2" t="s">
        <v>118</v>
      </c>
      <c r="L4353" s="2" t="s">
        <v>119</v>
      </c>
      <c r="M4353" s="2" t="s">
        <v>78</v>
      </c>
      <c r="N4353" s="3">
        <v>3602.344</v>
      </c>
      <c r="O4353" s="3" t="s">
        <v>120</v>
      </c>
      <c r="P4353" s="2"/>
      <c r="Q4353" s="2"/>
      <c r="R4353" s="2" t="s">
        <v>121</v>
      </c>
      <c r="S4353" s="2"/>
      <c r="T4353" s="2" t="s">
        <v>108</v>
      </c>
      <c r="U4353" s="2"/>
      <c r="V4353" s="2"/>
      <c r="W4353" s="2" t="s">
        <v>122</v>
      </c>
      <c r="X4353" s="2" t="s">
        <v>64</v>
      </c>
      <c r="Y4353" s="2" t="s">
        <v>65</v>
      </c>
      <c r="Z4353" s="2">
        <v>0</v>
      </c>
      <c r="AA4353" s="2"/>
      <c r="AB4353" s="2"/>
      <c r="AC4353" s="2"/>
      <c r="AD4353" s="2"/>
      <c r="AE4353" s="2" t="s">
        <v>123</v>
      </c>
      <c r="AF4353" s="2" t="s">
        <v>124</v>
      </c>
      <c r="AG4353" s="2" t="s">
        <v>125</v>
      </c>
      <c r="AH4353" s="2" t="s">
        <v>69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5181</v>
      </c>
      <c r="B4354" s="2" t="s">
        <v>5177</v>
      </c>
      <c r="C4354" s="2" t="s">
        <v>47</v>
      </c>
      <c r="D4354" s="2" t="s">
        <v>886</v>
      </c>
      <c r="E4354" s="2" t="s">
        <v>377</v>
      </c>
      <c r="F4354" s="2" t="s">
        <v>228</v>
      </c>
      <c r="G4354" s="2" t="s">
        <v>181</v>
      </c>
      <c r="H4354" s="2" t="s">
        <v>5178</v>
      </c>
      <c r="I4354" s="2" t="s">
        <v>53</v>
      </c>
      <c r="J4354" s="2" t="s">
        <v>118</v>
      </c>
      <c r="K4354" s="2" t="s">
        <v>118</v>
      </c>
      <c r="L4354" s="2" t="s">
        <v>119</v>
      </c>
      <c r="M4354" s="2" t="s">
        <v>82</v>
      </c>
      <c r="N4354" s="3">
        <v>3602.344</v>
      </c>
      <c r="O4354" s="3" t="s">
        <v>120</v>
      </c>
      <c r="P4354" s="2"/>
      <c r="Q4354" s="2"/>
      <c r="R4354" s="2" t="s">
        <v>121</v>
      </c>
      <c r="S4354" s="2"/>
      <c r="T4354" s="2" t="s">
        <v>108</v>
      </c>
      <c r="U4354" s="2"/>
      <c r="V4354" s="2"/>
      <c r="W4354" s="2" t="s">
        <v>122</v>
      </c>
      <c r="X4354" s="2" t="s">
        <v>64</v>
      </c>
      <c r="Y4354" s="2" t="s">
        <v>65</v>
      </c>
      <c r="Z4354" s="2">
        <v>0</v>
      </c>
      <c r="AA4354" s="2"/>
      <c r="AB4354" s="2"/>
      <c r="AC4354" s="2"/>
      <c r="AD4354" s="2"/>
      <c r="AE4354" s="2" t="s">
        <v>123</v>
      </c>
      <c r="AF4354" s="2" t="s">
        <v>124</v>
      </c>
      <c r="AG4354" s="2" t="s">
        <v>125</v>
      </c>
      <c r="AH4354" s="2" t="s">
        <v>69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5182</v>
      </c>
      <c r="B4355" s="2" t="s">
        <v>5177</v>
      </c>
      <c r="C4355" s="2" t="s">
        <v>47</v>
      </c>
      <c r="D4355" s="2" t="s">
        <v>886</v>
      </c>
      <c r="E4355" s="2" t="s">
        <v>377</v>
      </c>
      <c r="F4355" s="2" t="s">
        <v>228</v>
      </c>
      <c r="G4355" s="2" t="s">
        <v>181</v>
      </c>
      <c r="H4355" s="2" t="s">
        <v>5178</v>
      </c>
      <c r="I4355" s="2" t="s">
        <v>53</v>
      </c>
      <c r="J4355" s="2" t="s">
        <v>118</v>
      </c>
      <c r="K4355" s="2" t="s">
        <v>118</v>
      </c>
      <c r="L4355" s="2" t="s">
        <v>119</v>
      </c>
      <c r="M4355" s="2" t="s">
        <v>86</v>
      </c>
      <c r="N4355" s="3">
        <v>3602.344</v>
      </c>
      <c r="O4355" s="3" t="s">
        <v>120</v>
      </c>
      <c r="P4355" s="2"/>
      <c r="Q4355" s="2"/>
      <c r="R4355" s="2" t="s">
        <v>121</v>
      </c>
      <c r="S4355" s="2"/>
      <c r="T4355" s="2" t="s">
        <v>108</v>
      </c>
      <c r="U4355" s="2"/>
      <c r="V4355" s="2"/>
      <c r="W4355" s="2" t="s">
        <v>122</v>
      </c>
      <c r="X4355" s="2" t="s">
        <v>64</v>
      </c>
      <c r="Y4355" s="2" t="s">
        <v>65</v>
      </c>
      <c r="Z4355" s="2">
        <v>0</v>
      </c>
      <c r="AA4355" s="2"/>
      <c r="AB4355" s="2"/>
      <c r="AC4355" s="2"/>
      <c r="AD4355" s="2"/>
      <c r="AE4355" s="2" t="s">
        <v>123</v>
      </c>
      <c r="AF4355" s="2" t="s">
        <v>124</v>
      </c>
      <c r="AG4355" s="2" t="s">
        <v>125</v>
      </c>
      <c r="AH4355" s="2" t="s">
        <v>69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5183</v>
      </c>
      <c r="B4356" s="2" t="s">
        <v>5177</v>
      </c>
      <c r="C4356" s="2" t="s">
        <v>47</v>
      </c>
      <c r="D4356" s="2" t="s">
        <v>886</v>
      </c>
      <c r="E4356" s="2" t="s">
        <v>377</v>
      </c>
      <c r="F4356" s="2" t="s">
        <v>228</v>
      </c>
      <c r="G4356" s="2" t="s">
        <v>181</v>
      </c>
      <c r="H4356" s="2" t="s">
        <v>5178</v>
      </c>
      <c r="I4356" s="2" t="s">
        <v>53</v>
      </c>
      <c r="J4356" s="2" t="s">
        <v>118</v>
      </c>
      <c r="K4356" s="2" t="s">
        <v>118</v>
      </c>
      <c r="L4356" s="2" t="s">
        <v>119</v>
      </c>
      <c r="M4356" s="2" t="s">
        <v>91</v>
      </c>
      <c r="N4356" s="3">
        <v>3602.344</v>
      </c>
      <c r="O4356" s="3" t="s">
        <v>120</v>
      </c>
      <c r="P4356" s="2"/>
      <c r="Q4356" s="2"/>
      <c r="R4356" s="2" t="s">
        <v>121</v>
      </c>
      <c r="S4356" s="2"/>
      <c r="T4356" s="2" t="s">
        <v>108</v>
      </c>
      <c r="U4356" s="2"/>
      <c r="V4356" s="2"/>
      <c r="W4356" s="2" t="s">
        <v>122</v>
      </c>
      <c r="X4356" s="2" t="s">
        <v>64</v>
      </c>
      <c r="Y4356" s="2" t="s">
        <v>65</v>
      </c>
      <c r="Z4356" s="2">
        <v>0</v>
      </c>
      <c r="AA4356" s="2"/>
      <c r="AB4356" s="2"/>
      <c r="AC4356" s="2"/>
      <c r="AD4356" s="2"/>
      <c r="AE4356" s="2" t="s">
        <v>123</v>
      </c>
      <c r="AF4356" s="2" t="s">
        <v>124</v>
      </c>
      <c r="AG4356" s="2" t="s">
        <v>125</v>
      </c>
      <c r="AH4356" s="2" t="s">
        <v>69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5184</v>
      </c>
      <c r="B4357" s="2" t="s">
        <v>5177</v>
      </c>
      <c r="C4357" s="2" t="s">
        <v>47</v>
      </c>
      <c r="D4357" s="2" t="s">
        <v>886</v>
      </c>
      <c r="E4357" s="2" t="s">
        <v>377</v>
      </c>
      <c r="F4357" s="2" t="s">
        <v>228</v>
      </c>
      <c r="G4357" s="2" t="s">
        <v>181</v>
      </c>
      <c r="H4357" s="2" t="s">
        <v>5178</v>
      </c>
      <c r="I4357" s="2" t="s">
        <v>53</v>
      </c>
      <c r="J4357" s="2" t="s">
        <v>118</v>
      </c>
      <c r="K4357" s="2" t="s">
        <v>118</v>
      </c>
      <c r="L4357" s="2" t="s">
        <v>119</v>
      </c>
      <c r="M4357" s="2" t="s">
        <v>95</v>
      </c>
      <c r="N4357" s="3">
        <v>3602.344</v>
      </c>
      <c r="O4357" s="3" t="s">
        <v>120</v>
      </c>
      <c r="P4357" s="2"/>
      <c r="Q4357" s="2"/>
      <c r="R4357" s="2" t="s">
        <v>121</v>
      </c>
      <c r="S4357" s="2"/>
      <c r="T4357" s="2" t="s">
        <v>108</v>
      </c>
      <c r="U4357" s="2"/>
      <c r="V4357" s="2"/>
      <c r="W4357" s="2" t="s">
        <v>122</v>
      </c>
      <c r="X4357" s="2" t="s">
        <v>64</v>
      </c>
      <c r="Y4357" s="2" t="s">
        <v>65</v>
      </c>
      <c r="Z4357" s="2">
        <v>0</v>
      </c>
      <c r="AA4357" s="2"/>
      <c r="AB4357" s="2"/>
      <c r="AC4357" s="2"/>
      <c r="AD4357" s="2"/>
      <c r="AE4357" s="2" t="s">
        <v>123</v>
      </c>
      <c r="AF4357" s="2" t="s">
        <v>124</v>
      </c>
      <c r="AG4357" s="2" t="s">
        <v>125</v>
      </c>
      <c r="AH4357" s="2" t="s">
        <v>69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5185</v>
      </c>
      <c r="B4358" s="2" t="s">
        <v>5177</v>
      </c>
      <c r="C4358" s="2" t="s">
        <v>47</v>
      </c>
      <c r="D4358" s="2" t="s">
        <v>886</v>
      </c>
      <c r="E4358" s="2" t="s">
        <v>377</v>
      </c>
      <c r="F4358" s="2" t="s">
        <v>228</v>
      </c>
      <c r="G4358" s="2" t="s">
        <v>181</v>
      </c>
      <c r="H4358" s="2" t="s">
        <v>5178</v>
      </c>
      <c r="I4358" s="2" t="s">
        <v>53</v>
      </c>
      <c r="J4358" s="2" t="s">
        <v>118</v>
      </c>
      <c r="K4358" s="2" t="s">
        <v>118</v>
      </c>
      <c r="L4358" s="2" t="s">
        <v>119</v>
      </c>
      <c r="M4358" s="2" t="s">
        <v>100</v>
      </c>
      <c r="N4358" s="3">
        <v>3602.344</v>
      </c>
      <c r="O4358" s="3" t="s">
        <v>120</v>
      </c>
      <c r="P4358" s="2"/>
      <c r="Q4358" s="2"/>
      <c r="R4358" s="2" t="s">
        <v>121</v>
      </c>
      <c r="S4358" s="2"/>
      <c r="T4358" s="2" t="s">
        <v>108</v>
      </c>
      <c r="U4358" s="2"/>
      <c r="V4358" s="2"/>
      <c r="W4358" s="2" t="s">
        <v>122</v>
      </c>
      <c r="X4358" s="2" t="s">
        <v>64</v>
      </c>
      <c r="Y4358" s="2" t="s">
        <v>65</v>
      </c>
      <c r="Z4358" s="2">
        <v>0</v>
      </c>
      <c r="AA4358" s="2"/>
      <c r="AB4358" s="2"/>
      <c r="AC4358" s="2"/>
      <c r="AD4358" s="2"/>
      <c r="AE4358" s="2" t="s">
        <v>123</v>
      </c>
      <c r="AF4358" s="2" t="s">
        <v>124</v>
      </c>
      <c r="AG4358" s="2" t="s">
        <v>125</v>
      </c>
      <c r="AH4358" s="2" t="s">
        <v>69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5186</v>
      </c>
      <c r="B4359" s="2" t="s">
        <v>5177</v>
      </c>
      <c r="C4359" s="2" t="s">
        <v>47</v>
      </c>
      <c r="D4359" s="2" t="s">
        <v>886</v>
      </c>
      <c r="E4359" s="2" t="s">
        <v>377</v>
      </c>
      <c r="F4359" s="2" t="s">
        <v>228</v>
      </c>
      <c r="G4359" s="2" t="s">
        <v>181</v>
      </c>
      <c r="H4359" s="2" t="s">
        <v>5178</v>
      </c>
      <c r="I4359" s="2"/>
      <c r="J4359" s="2"/>
      <c r="K4359" s="2"/>
      <c r="L4359" s="2"/>
      <c r="M4359" s="2" t="s">
        <v>104</v>
      </c>
      <c r="N4359" s="3"/>
      <c r="O4359" s="3"/>
      <c r="P4359" s="4">
        <v>0.0</v>
      </c>
      <c r="Q4359" s="2" t="s">
        <v>105</v>
      </c>
      <c r="R4359" s="2" t="s">
        <v>106</v>
      </c>
      <c r="S4359" s="2" t="s">
        <v>107</v>
      </c>
      <c r="T4359" s="2" t="s">
        <v>108</v>
      </c>
      <c r="U4359" s="4">
        <f>0.0</f>
        <v>0.0</v>
      </c>
      <c r="V4359" s="2" t="s">
        <v>109</v>
      </c>
      <c r="W4359" s="2" t="s">
        <v>110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134</v>
      </c>
      <c r="AH4359" s="2" t="s">
        <v>69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5187</v>
      </c>
      <c r="B4360" s="2" t="s">
        <v>5188</v>
      </c>
      <c r="C4360" s="2" t="s">
        <v>47</v>
      </c>
      <c r="D4360" s="2" t="s">
        <v>5189</v>
      </c>
      <c r="E4360" s="2" t="s">
        <v>227</v>
      </c>
      <c r="F4360" s="2" t="s">
        <v>178</v>
      </c>
      <c r="G4360" s="2" t="s">
        <v>181</v>
      </c>
      <c r="H4360" s="2" t="s">
        <v>138</v>
      </c>
      <c r="I4360" s="2" t="s">
        <v>53</v>
      </c>
      <c r="J4360" s="2" t="s">
        <v>180</v>
      </c>
      <c r="K4360" s="2" t="s">
        <v>180</v>
      </c>
      <c r="L4360" s="2" t="s">
        <v>181</v>
      </c>
      <c r="M4360" s="2" t="s">
        <v>56</v>
      </c>
      <c r="N4360" s="3">
        <v>921.617</v>
      </c>
      <c r="O4360" s="3" t="s">
        <v>182</v>
      </c>
      <c r="P4360" s="4">
        <f>IF(O4360="吨",N4360*1000,IF(O4360="万立方米",N4360*10000,""))</f>
        <v>9216170.0</v>
      </c>
      <c r="Q4360" s="2" t="s">
        <v>183</v>
      </c>
      <c r="R4360" s="2" t="s">
        <v>184</v>
      </c>
      <c r="S4360" s="2" t="s">
        <v>185</v>
      </c>
      <c r="T4360" s="2" t="s">
        <v>75</v>
      </c>
      <c r="U4360" s="4">
        <f>0.001</f>
        <v>0.001</v>
      </c>
      <c r="V4360" s="2" t="s">
        <v>186</v>
      </c>
      <c r="W4360" s="2" t="s">
        <v>187</v>
      </c>
      <c r="X4360" s="2" t="s">
        <v>64</v>
      </c>
      <c r="Y4360" s="2" t="s">
        <v>65</v>
      </c>
      <c r="Z4360" s="2">
        <v>0</v>
      </c>
      <c r="AA4360" s="2"/>
      <c r="AB4360" s="2"/>
      <c r="AC4360" s="4">
        <f>P4360*U4360/1000000</f>
        <v>0.00921617</v>
      </c>
      <c r="AD4360" s="4">
        <f>AC4360*(1-Z4360/100)</f>
        <v>0.00921617</v>
      </c>
      <c r="AE4360" s="2" t="s">
        <v>66</v>
      </c>
      <c r="AF4360" s="2" t="s">
        <v>67</v>
      </c>
      <c r="AG4360" s="2"/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5190</v>
      </c>
      <c r="B4361" s="2" t="s">
        <v>5188</v>
      </c>
      <c r="C4361" s="2" t="s">
        <v>47</v>
      </c>
      <c r="D4361" s="2" t="s">
        <v>5189</v>
      </c>
      <c r="E4361" s="2" t="s">
        <v>227</v>
      </c>
      <c r="F4361" s="2" t="s">
        <v>178</v>
      </c>
      <c r="G4361" s="2" t="s">
        <v>181</v>
      </c>
      <c r="H4361" s="2" t="s">
        <v>138</v>
      </c>
      <c r="I4361" s="2" t="s">
        <v>53</v>
      </c>
      <c r="J4361" s="2" t="s">
        <v>180</v>
      </c>
      <c r="K4361" s="2" t="s">
        <v>180</v>
      </c>
      <c r="L4361" s="2" t="s">
        <v>181</v>
      </c>
      <c r="M4361" s="2" t="s">
        <v>73</v>
      </c>
      <c r="N4361" s="3">
        <v>921.617</v>
      </c>
      <c r="O4361" s="3" t="s">
        <v>182</v>
      </c>
      <c r="P4361" s="4">
        <f>IF(O4361="吨",N4361*1000,IF(O4361="万立方米",N4361*10000,""))</f>
        <v>9216170.0</v>
      </c>
      <c r="Q4361" s="2" t="s">
        <v>183</v>
      </c>
      <c r="R4361" s="2" t="s">
        <v>184</v>
      </c>
      <c r="S4361" s="2" t="s">
        <v>189</v>
      </c>
      <c r="T4361" s="2" t="s">
        <v>75</v>
      </c>
      <c r="U4361" s="4">
        <f>0.35</f>
        <v>0.35</v>
      </c>
      <c r="V4361" s="2" t="s">
        <v>186</v>
      </c>
      <c r="W4361" s="2" t="s">
        <v>190</v>
      </c>
      <c r="X4361" s="2" t="s">
        <v>64</v>
      </c>
      <c r="Y4361" s="2" t="s">
        <v>65</v>
      </c>
      <c r="Z4361" s="2">
        <v>0</v>
      </c>
      <c r="AA4361" s="2"/>
      <c r="AB4361" s="2"/>
      <c r="AC4361" s="4">
        <f>P4361*U4361/1000000</f>
        <v>3.2256595</v>
      </c>
      <c r="AD4361" s="4">
        <f>AC4361*(1-Z4361/100)</f>
        <v>3.2256595</v>
      </c>
      <c r="AE4361" s="2" t="s">
        <v>66</v>
      </c>
      <c r="AF4361" s="2" t="s">
        <v>67</v>
      </c>
      <c r="AG4361" s="2"/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5191</v>
      </c>
      <c r="B4362" s="2" t="s">
        <v>5188</v>
      </c>
      <c r="C4362" s="2" t="s">
        <v>47</v>
      </c>
      <c r="D4362" s="2" t="s">
        <v>5189</v>
      </c>
      <c r="E4362" s="2" t="s">
        <v>227</v>
      </c>
      <c r="F4362" s="2" t="s">
        <v>178</v>
      </c>
      <c r="G4362" s="2" t="s">
        <v>181</v>
      </c>
      <c r="H4362" s="2" t="s">
        <v>138</v>
      </c>
      <c r="I4362" s="2" t="s">
        <v>53</v>
      </c>
      <c r="J4362" s="2" t="s">
        <v>180</v>
      </c>
      <c r="K4362" s="2" t="s">
        <v>180</v>
      </c>
      <c r="L4362" s="2" t="s">
        <v>181</v>
      </c>
      <c r="M4362" s="2" t="s">
        <v>78</v>
      </c>
      <c r="N4362" s="3">
        <v>921.617</v>
      </c>
      <c r="O4362" s="3" t="s">
        <v>182</v>
      </c>
      <c r="P4362" s="4">
        <f>IF(O4362="吨",N4362*1000,IF(O4362="万立方米",N4362*10000,""))</f>
        <v>9216170.0</v>
      </c>
      <c r="Q4362" s="2" t="s">
        <v>183</v>
      </c>
      <c r="R4362" s="2" t="s">
        <v>184</v>
      </c>
      <c r="S4362" s="2" t="s">
        <v>192</v>
      </c>
      <c r="T4362" s="2" t="s">
        <v>75</v>
      </c>
      <c r="U4362" s="4">
        <f>1.2</f>
        <v>1.2</v>
      </c>
      <c r="V4362" s="2" t="s">
        <v>186</v>
      </c>
      <c r="W4362" s="2" t="s">
        <v>193</v>
      </c>
      <c r="X4362" s="2" t="s">
        <v>64</v>
      </c>
      <c r="Y4362" s="2" t="s">
        <v>65</v>
      </c>
      <c r="Z4362" s="2">
        <v>0</v>
      </c>
      <c r="AA4362" s="2"/>
      <c r="AB4362" s="2"/>
      <c r="AC4362" s="4">
        <f>P4362*U4362/1000000</f>
        <v>11.059404</v>
      </c>
      <c r="AD4362" s="4">
        <f>AC4362*(1-Z4362/100)</f>
        <v>11.059404</v>
      </c>
      <c r="AE4362" s="2" t="s">
        <v>66</v>
      </c>
      <c r="AF4362" s="2" t="s">
        <v>67</v>
      </c>
      <c r="AG4362" s="2"/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5192</v>
      </c>
      <c r="B4363" s="2" t="s">
        <v>5188</v>
      </c>
      <c r="C4363" s="2" t="s">
        <v>47</v>
      </c>
      <c r="D4363" s="2" t="s">
        <v>5189</v>
      </c>
      <c r="E4363" s="2" t="s">
        <v>227</v>
      </c>
      <c r="F4363" s="2" t="s">
        <v>178</v>
      </c>
      <c r="G4363" s="2" t="s">
        <v>181</v>
      </c>
      <c r="H4363" s="2" t="s">
        <v>138</v>
      </c>
      <c r="I4363" s="2" t="s">
        <v>53</v>
      </c>
      <c r="J4363" s="2" t="s">
        <v>180</v>
      </c>
      <c r="K4363" s="2" t="s">
        <v>180</v>
      </c>
      <c r="L4363" s="2" t="s">
        <v>181</v>
      </c>
      <c r="M4363" s="2" t="s">
        <v>82</v>
      </c>
      <c r="N4363" s="3">
        <v>921.617</v>
      </c>
      <c r="O4363" s="3" t="s">
        <v>182</v>
      </c>
      <c r="P4363" s="4">
        <f>IF(O4363="吨",N4363*1000,IF(O4363="万立方米",N4363*10000,""))</f>
        <v>9216170.0</v>
      </c>
      <c r="Q4363" s="2" t="s">
        <v>183</v>
      </c>
      <c r="R4363" s="2" t="s">
        <v>184</v>
      </c>
      <c r="S4363" s="2" t="s">
        <v>195</v>
      </c>
      <c r="T4363" s="2" t="s">
        <v>75</v>
      </c>
      <c r="U4363" s="4">
        <f>0.002</f>
        <v>0.002</v>
      </c>
      <c r="V4363" s="2" t="s">
        <v>186</v>
      </c>
      <c r="W4363" s="2" t="s">
        <v>196</v>
      </c>
      <c r="X4363" s="2" t="s">
        <v>64</v>
      </c>
      <c r="Y4363" s="2" t="s">
        <v>65</v>
      </c>
      <c r="Z4363" s="2">
        <v>0</v>
      </c>
      <c r="AA4363" s="2"/>
      <c r="AB4363" s="2"/>
      <c r="AC4363" s="4">
        <f>P4363*U4363/1000000</f>
        <v>0.01843234</v>
      </c>
      <c r="AD4363" s="4">
        <f>AC4363*(1-Z4363/100)</f>
        <v>0.01843234</v>
      </c>
      <c r="AE4363" s="2" t="s">
        <v>66</v>
      </c>
      <c r="AF4363" s="2" t="s">
        <v>67</v>
      </c>
      <c r="AG4363" s="2"/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5193</v>
      </c>
      <c r="B4364" s="2" t="s">
        <v>5188</v>
      </c>
      <c r="C4364" s="2" t="s">
        <v>47</v>
      </c>
      <c r="D4364" s="2" t="s">
        <v>5189</v>
      </c>
      <c r="E4364" s="2" t="s">
        <v>227</v>
      </c>
      <c r="F4364" s="2" t="s">
        <v>178</v>
      </c>
      <c r="G4364" s="2" t="s">
        <v>181</v>
      </c>
      <c r="H4364" s="2" t="s">
        <v>138</v>
      </c>
      <c r="I4364" s="2" t="s">
        <v>53</v>
      </c>
      <c r="J4364" s="2" t="s">
        <v>180</v>
      </c>
      <c r="K4364" s="2" t="s">
        <v>180</v>
      </c>
      <c r="L4364" s="2" t="s">
        <v>181</v>
      </c>
      <c r="M4364" s="2" t="s">
        <v>86</v>
      </c>
      <c r="N4364" s="3">
        <v>921.617</v>
      </c>
      <c r="O4364" s="3" t="s">
        <v>182</v>
      </c>
      <c r="P4364" s="4">
        <f>IF(O4364="吨",N4364*1000,IF(O4364="万立方米",N4364*10000,""))</f>
        <v>9216170.0</v>
      </c>
      <c r="Q4364" s="2" t="s">
        <v>183</v>
      </c>
      <c r="R4364" s="2" t="s">
        <v>184</v>
      </c>
      <c r="S4364" s="2" t="s">
        <v>198</v>
      </c>
      <c r="T4364" s="2" t="s">
        <v>75</v>
      </c>
      <c r="U4364" s="4">
        <f>0.01</f>
        <v>0.01</v>
      </c>
      <c r="V4364" s="2" t="s">
        <v>186</v>
      </c>
      <c r="W4364" s="2" t="s">
        <v>199</v>
      </c>
      <c r="X4364" s="2" t="s">
        <v>64</v>
      </c>
      <c r="Y4364" s="2" t="s">
        <v>65</v>
      </c>
      <c r="Z4364" s="2">
        <v>0</v>
      </c>
      <c r="AA4364" s="2"/>
      <c r="AB4364" s="2"/>
      <c r="AC4364" s="4">
        <f>P4364*U4364/1000000</f>
        <v>0.0921617</v>
      </c>
      <c r="AD4364" s="4">
        <f>AC4365*(1-AA4364/100)+(AC4364-AC4365)*(1-AB4364/100)</f>
        <v>0.0921617</v>
      </c>
      <c r="AE4364" s="2" t="s">
        <v>66</v>
      </c>
      <c r="AF4364" s="2" t="s">
        <v>67</v>
      </c>
      <c r="AG4364" s="2"/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5194</v>
      </c>
      <c r="B4365" s="2" t="s">
        <v>5188</v>
      </c>
      <c r="C4365" s="2" t="s">
        <v>47</v>
      </c>
      <c r="D4365" s="2" t="s">
        <v>5189</v>
      </c>
      <c r="E4365" s="2" t="s">
        <v>227</v>
      </c>
      <c r="F4365" s="2" t="s">
        <v>178</v>
      </c>
      <c r="G4365" s="2" t="s">
        <v>181</v>
      </c>
      <c r="H4365" s="2" t="s">
        <v>138</v>
      </c>
      <c r="I4365" s="2" t="s">
        <v>53</v>
      </c>
      <c r="J4365" s="2" t="s">
        <v>180</v>
      </c>
      <c r="K4365" s="2" t="s">
        <v>180</v>
      </c>
      <c r="L4365" s="2" t="s">
        <v>181</v>
      </c>
      <c r="M4365" s="2" t="s">
        <v>91</v>
      </c>
      <c r="N4365" s="3">
        <v>921.617</v>
      </c>
      <c r="O4365" s="3" t="s">
        <v>182</v>
      </c>
      <c r="P4365" s="4">
        <f>IF(O4365="吨",N4365*1000,IF(O4365="万立方米",N4365*10000,""))</f>
        <v>9216170.0</v>
      </c>
      <c r="Q4365" s="2" t="s">
        <v>183</v>
      </c>
      <c r="R4365" s="2" t="s">
        <v>184</v>
      </c>
      <c r="S4365" s="2" t="s">
        <v>201</v>
      </c>
      <c r="T4365" s="2" t="s">
        <v>75</v>
      </c>
      <c r="U4365" s="4">
        <f>0.005</f>
        <v>0.005</v>
      </c>
      <c r="V4365" s="2" t="s">
        <v>186</v>
      </c>
      <c r="W4365" s="2" t="s">
        <v>202</v>
      </c>
      <c r="X4365" s="2" t="s">
        <v>64</v>
      </c>
      <c r="Y4365" s="2" t="s">
        <v>65</v>
      </c>
      <c r="Z4365" s="2">
        <v>0</v>
      </c>
      <c r="AA4365" s="2"/>
      <c r="AB4365" s="2"/>
      <c r="AC4365" s="4">
        <f>P4365*U4365/1000000</f>
        <v>0.04608085</v>
      </c>
      <c r="AD4365" s="4">
        <f>AC4365*(1-Z4365/100)</f>
        <v>0.04608085</v>
      </c>
      <c r="AE4365" s="2" t="s">
        <v>66</v>
      </c>
      <c r="AF4365" s="2" t="s">
        <v>67</v>
      </c>
      <c r="AG4365" s="2"/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5195</v>
      </c>
      <c r="B4366" s="2" t="s">
        <v>5188</v>
      </c>
      <c r="C4366" s="2" t="s">
        <v>47</v>
      </c>
      <c r="D4366" s="2" t="s">
        <v>5189</v>
      </c>
      <c r="E4366" s="2" t="s">
        <v>227</v>
      </c>
      <c r="F4366" s="2" t="s">
        <v>178</v>
      </c>
      <c r="G4366" s="2" t="s">
        <v>181</v>
      </c>
      <c r="H4366" s="2" t="s">
        <v>138</v>
      </c>
      <c r="I4366" s="2" t="s">
        <v>53</v>
      </c>
      <c r="J4366" s="2" t="s">
        <v>180</v>
      </c>
      <c r="K4366" s="2" t="s">
        <v>180</v>
      </c>
      <c r="L4366" s="2" t="s">
        <v>181</v>
      </c>
      <c r="M4366" s="2" t="s">
        <v>95</v>
      </c>
      <c r="N4366" s="3">
        <v>921.617</v>
      </c>
      <c r="O4366" s="3" t="s">
        <v>182</v>
      </c>
      <c r="P4366" s="4">
        <f>IF(O4366="吨",N4366*1000,IF(O4366="万立方米",N4366*10000,""))</f>
        <v>9216170.0</v>
      </c>
      <c r="Q4366" s="2" t="s">
        <v>183</v>
      </c>
      <c r="R4366" s="2" t="s">
        <v>184</v>
      </c>
      <c r="S4366" s="2" t="s">
        <v>204</v>
      </c>
      <c r="T4366" s="2" t="s">
        <v>75</v>
      </c>
      <c r="U4366" s="4">
        <f>0.005</f>
        <v>0.005</v>
      </c>
      <c r="V4366" s="2" t="s">
        <v>186</v>
      </c>
      <c r="W4366" s="2" t="s">
        <v>205</v>
      </c>
      <c r="X4366" s="2" t="s">
        <v>64</v>
      </c>
      <c r="Y4366" s="2" t="s">
        <v>65</v>
      </c>
      <c r="Z4366" s="2">
        <v>0</v>
      </c>
      <c r="AA4366" s="2"/>
      <c r="AB4366" s="2"/>
      <c r="AC4366" s="4">
        <f>P4366*U4366/1000000</f>
        <v>0.04608085</v>
      </c>
      <c r="AD4366" s="4">
        <f>AC4366*(1-Z4366/100)</f>
        <v>0.04608085</v>
      </c>
      <c r="AE4366" s="2" t="s">
        <v>66</v>
      </c>
      <c r="AF4366" s="2" t="s">
        <v>67</v>
      </c>
      <c r="AG4366" s="2"/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5196</v>
      </c>
      <c r="B4367" s="2" t="s">
        <v>5188</v>
      </c>
      <c r="C4367" s="2" t="s">
        <v>47</v>
      </c>
      <c r="D4367" s="2" t="s">
        <v>5189</v>
      </c>
      <c r="E4367" s="2" t="s">
        <v>227</v>
      </c>
      <c r="F4367" s="2" t="s">
        <v>178</v>
      </c>
      <c r="G4367" s="2" t="s">
        <v>181</v>
      </c>
      <c r="H4367" s="2" t="s">
        <v>138</v>
      </c>
      <c r="I4367" s="2" t="s">
        <v>53</v>
      </c>
      <c r="J4367" s="2" t="s">
        <v>180</v>
      </c>
      <c r="K4367" s="2" t="s">
        <v>180</v>
      </c>
      <c r="L4367" s="2" t="s">
        <v>181</v>
      </c>
      <c r="M4367" s="2" t="s">
        <v>100</v>
      </c>
      <c r="N4367" s="3">
        <v>921.617</v>
      </c>
      <c r="O4367" s="3" t="s">
        <v>182</v>
      </c>
      <c r="P4367" s="4">
        <f>IF(O4367="吨",N4367*1000,IF(O4367="万立方米",N4367*10000,""))</f>
        <v>9216170.0</v>
      </c>
      <c r="Q4367" s="2" t="s">
        <v>183</v>
      </c>
      <c r="R4367" s="2" t="s">
        <v>184</v>
      </c>
      <c r="S4367" s="2" t="s">
        <v>207</v>
      </c>
      <c r="T4367" s="2" t="s">
        <v>75</v>
      </c>
      <c r="U4367" s="4">
        <f>0.02</f>
        <v>0.02</v>
      </c>
      <c r="V4367" s="2" t="s">
        <v>186</v>
      </c>
      <c r="W4367" s="2" t="s">
        <v>208</v>
      </c>
      <c r="X4367" s="2" t="s">
        <v>64</v>
      </c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/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5197</v>
      </c>
      <c r="B4368" s="2" t="s">
        <v>5188</v>
      </c>
      <c r="C4368" s="2" t="s">
        <v>47</v>
      </c>
      <c r="D4368" s="2" t="s">
        <v>5189</v>
      </c>
      <c r="E4368" s="2" t="s">
        <v>227</v>
      </c>
      <c r="F4368" s="2" t="s">
        <v>178</v>
      </c>
      <c r="G4368" s="2" t="s">
        <v>181</v>
      </c>
      <c r="H4368" s="2" t="s">
        <v>138</v>
      </c>
      <c r="I4368" s="2"/>
      <c r="J4368" s="2"/>
      <c r="K4368" s="2"/>
      <c r="L4368" s="2"/>
      <c r="M4368" s="2" t="s">
        <v>104</v>
      </c>
      <c r="N4368" s="3"/>
      <c r="O4368" s="3"/>
      <c r="P4368" s="4">
        <v>0.0</v>
      </c>
      <c r="Q4368" s="2" t="s">
        <v>105</v>
      </c>
      <c r="R4368" s="2" t="s">
        <v>106</v>
      </c>
      <c r="S4368" s="2" t="s">
        <v>107</v>
      </c>
      <c r="T4368" s="2" t="s">
        <v>108</v>
      </c>
      <c r="U4368" s="4">
        <f>0.0</f>
        <v>0.0</v>
      </c>
      <c r="V4368" s="2" t="s">
        <v>109</v>
      </c>
      <c r="W4368" s="2" t="s">
        <v>110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134</v>
      </c>
      <c r="AH4368" s="2" t="s">
        <v>69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5198</v>
      </c>
      <c r="B4369" s="2" t="s">
        <v>5199</v>
      </c>
      <c r="C4369" s="2" t="s">
        <v>47</v>
      </c>
      <c r="D4369" s="2" t="s">
        <v>3932</v>
      </c>
      <c r="E4369" s="2" t="s">
        <v>412</v>
      </c>
      <c r="F4369" s="2" t="s">
        <v>178</v>
      </c>
      <c r="G4369" s="2" t="s">
        <v>181</v>
      </c>
      <c r="H4369" s="2" t="s">
        <v>52</v>
      </c>
      <c r="I4369" s="2" t="s">
        <v>53</v>
      </c>
      <c r="J4369" s="2" t="s">
        <v>180</v>
      </c>
      <c r="K4369" s="2" t="s">
        <v>180</v>
      </c>
      <c r="L4369" s="2" t="s">
        <v>181</v>
      </c>
      <c r="M4369" s="2" t="s">
        <v>56</v>
      </c>
      <c r="N4369" s="3">
        <v>33622</v>
      </c>
      <c r="O4369" s="3" t="s">
        <v>182</v>
      </c>
      <c r="P4369" s="4">
        <f>IF(O4369="吨",N4369*1000,IF(O4369="万立方米",N4369*10000,""))</f>
        <v>336220000.0</v>
      </c>
      <c r="Q4369" s="2" t="s">
        <v>183</v>
      </c>
      <c r="R4369" s="2" t="s">
        <v>184</v>
      </c>
      <c r="S4369" s="2" t="s">
        <v>185</v>
      </c>
      <c r="T4369" s="2" t="s">
        <v>75</v>
      </c>
      <c r="U4369" s="4">
        <f>0.001</f>
        <v>0.001</v>
      </c>
      <c r="V4369" s="2" t="s">
        <v>186</v>
      </c>
      <c r="W4369" s="2" t="s">
        <v>187</v>
      </c>
      <c r="X4369" s="2" t="s">
        <v>64</v>
      </c>
      <c r="Y4369" s="2" t="s">
        <v>65</v>
      </c>
      <c r="Z4369" s="2">
        <v>0</v>
      </c>
      <c r="AA4369" s="2"/>
      <c r="AB4369" s="2"/>
      <c r="AC4369" s="4">
        <f>P4369*U4369/1000000</f>
        <v>0.33622</v>
      </c>
      <c r="AD4369" s="4">
        <f>AC4369*(1-Z4369/100)</f>
        <v>0.33622</v>
      </c>
      <c r="AE4369" s="2" t="s">
        <v>66</v>
      </c>
      <c r="AF4369" s="2" t="s">
        <v>67</v>
      </c>
      <c r="AG4369" s="2" t="s">
        <v>68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5200</v>
      </c>
      <c r="B4370" s="2" t="s">
        <v>5199</v>
      </c>
      <c r="C4370" s="2" t="s">
        <v>47</v>
      </c>
      <c r="D4370" s="2" t="s">
        <v>3932</v>
      </c>
      <c r="E4370" s="2" t="s">
        <v>412</v>
      </c>
      <c r="F4370" s="2" t="s">
        <v>178</v>
      </c>
      <c r="G4370" s="2" t="s">
        <v>181</v>
      </c>
      <c r="H4370" s="2" t="s">
        <v>52</v>
      </c>
      <c r="I4370" s="2" t="s">
        <v>53</v>
      </c>
      <c r="J4370" s="2" t="s">
        <v>180</v>
      </c>
      <c r="K4370" s="2" t="s">
        <v>180</v>
      </c>
      <c r="L4370" s="2" t="s">
        <v>181</v>
      </c>
      <c r="M4370" s="2" t="s">
        <v>73</v>
      </c>
      <c r="N4370" s="3">
        <v>33622</v>
      </c>
      <c r="O4370" s="3" t="s">
        <v>182</v>
      </c>
      <c r="P4370" s="4">
        <f>IF(O4370="吨",N4370*1000,IF(O4370="万立方米",N4370*10000,""))</f>
        <v>336220000.0</v>
      </c>
      <c r="Q4370" s="2" t="s">
        <v>183</v>
      </c>
      <c r="R4370" s="2" t="s">
        <v>184</v>
      </c>
      <c r="S4370" s="2" t="s">
        <v>189</v>
      </c>
      <c r="T4370" s="2" t="s">
        <v>75</v>
      </c>
      <c r="U4370" s="4">
        <f>0.35</f>
        <v>0.35</v>
      </c>
      <c r="V4370" s="2" t="s">
        <v>186</v>
      </c>
      <c r="W4370" s="2" t="s">
        <v>190</v>
      </c>
      <c r="X4370" s="2" t="s">
        <v>64</v>
      </c>
      <c r="Y4370" s="2" t="s">
        <v>65</v>
      </c>
      <c r="Z4370" s="2">
        <v>0</v>
      </c>
      <c r="AA4370" s="2"/>
      <c r="AB4370" s="2"/>
      <c r="AC4370" s="4">
        <f>P4370*U4370/1000000</f>
        <v>117.67699999999998</v>
      </c>
      <c r="AD4370" s="4">
        <f>AC4370*(1-Z4370/100)</f>
        <v>117.67699999999998</v>
      </c>
      <c r="AE4370" s="2" t="s">
        <v>66</v>
      </c>
      <c r="AF4370" s="2" t="s">
        <v>67</v>
      </c>
      <c r="AG4370" s="2" t="s">
        <v>68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5201</v>
      </c>
      <c r="B4371" s="2" t="s">
        <v>5199</v>
      </c>
      <c r="C4371" s="2" t="s">
        <v>47</v>
      </c>
      <c r="D4371" s="2" t="s">
        <v>3932</v>
      </c>
      <c r="E4371" s="2" t="s">
        <v>412</v>
      </c>
      <c r="F4371" s="2" t="s">
        <v>178</v>
      </c>
      <c r="G4371" s="2" t="s">
        <v>181</v>
      </c>
      <c r="H4371" s="2" t="s">
        <v>52</v>
      </c>
      <c r="I4371" s="2" t="s">
        <v>53</v>
      </c>
      <c r="J4371" s="2" t="s">
        <v>180</v>
      </c>
      <c r="K4371" s="2" t="s">
        <v>180</v>
      </c>
      <c r="L4371" s="2" t="s">
        <v>181</v>
      </c>
      <c r="M4371" s="2" t="s">
        <v>78</v>
      </c>
      <c r="N4371" s="3">
        <v>33622</v>
      </c>
      <c r="O4371" s="3" t="s">
        <v>182</v>
      </c>
      <c r="P4371" s="4">
        <f>IF(O4371="吨",N4371*1000,IF(O4371="万立方米",N4371*10000,""))</f>
        <v>336220000.0</v>
      </c>
      <c r="Q4371" s="2" t="s">
        <v>183</v>
      </c>
      <c r="R4371" s="2" t="s">
        <v>184</v>
      </c>
      <c r="S4371" s="2" t="s">
        <v>192</v>
      </c>
      <c r="T4371" s="2" t="s">
        <v>75</v>
      </c>
      <c r="U4371" s="4">
        <f>1.2</f>
        <v>1.2</v>
      </c>
      <c r="V4371" s="2" t="s">
        <v>186</v>
      </c>
      <c r="W4371" s="2" t="s">
        <v>193</v>
      </c>
      <c r="X4371" s="2" t="s">
        <v>64</v>
      </c>
      <c r="Y4371" s="2" t="s">
        <v>65</v>
      </c>
      <c r="Z4371" s="2">
        <v>0</v>
      </c>
      <c r="AA4371" s="2"/>
      <c r="AB4371" s="2"/>
      <c r="AC4371" s="4">
        <f>P4371*U4371/1000000</f>
        <v>403.464</v>
      </c>
      <c r="AD4371" s="4">
        <f>AC4371*(1-Z4371/100)</f>
        <v>403.464</v>
      </c>
      <c r="AE4371" s="2" t="s">
        <v>66</v>
      </c>
      <c r="AF4371" s="2" t="s">
        <v>67</v>
      </c>
      <c r="AG4371" s="2" t="s">
        <v>68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5202</v>
      </c>
      <c r="B4372" s="2" t="s">
        <v>5199</v>
      </c>
      <c r="C4372" s="2" t="s">
        <v>47</v>
      </c>
      <c r="D4372" s="2" t="s">
        <v>3932</v>
      </c>
      <c r="E4372" s="2" t="s">
        <v>412</v>
      </c>
      <c r="F4372" s="2" t="s">
        <v>178</v>
      </c>
      <c r="G4372" s="2" t="s">
        <v>181</v>
      </c>
      <c r="H4372" s="2" t="s">
        <v>52</v>
      </c>
      <c r="I4372" s="2" t="s">
        <v>53</v>
      </c>
      <c r="J4372" s="2" t="s">
        <v>180</v>
      </c>
      <c r="K4372" s="2" t="s">
        <v>180</v>
      </c>
      <c r="L4372" s="2" t="s">
        <v>181</v>
      </c>
      <c r="M4372" s="2" t="s">
        <v>82</v>
      </c>
      <c r="N4372" s="3">
        <v>33622</v>
      </c>
      <c r="O4372" s="3" t="s">
        <v>182</v>
      </c>
      <c r="P4372" s="4">
        <f>IF(O4372="吨",N4372*1000,IF(O4372="万立方米",N4372*10000,""))</f>
        <v>336220000.0</v>
      </c>
      <c r="Q4372" s="2" t="s">
        <v>183</v>
      </c>
      <c r="R4372" s="2" t="s">
        <v>184</v>
      </c>
      <c r="S4372" s="2" t="s">
        <v>195</v>
      </c>
      <c r="T4372" s="2" t="s">
        <v>75</v>
      </c>
      <c r="U4372" s="4">
        <f>0.002</f>
        <v>0.002</v>
      </c>
      <c r="V4372" s="2" t="s">
        <v>186</v>
      </c>
      <c r="W4372" s="2" t="s">
        <v>196</v>
      </c>
      <c r="X4372" s="2" t="s">
        <v>64</v>
      </c>
      <c r="Y4372" s="2" t="s">
        <v>65</v>
      </c>
      <c r="Z4372" s="2">
        <v>0</v>
      </c>
      <c r="AA4372" s="2"/>
      <c r="AB4372" s="2"/>
      <c r="AC4372" s="4">
        <f>P4372*U4372/1000000</f>
        <v>0.67244</v>
      </c>
      <c r="AD4372" s="4">
        <f>AC4372*(1-Z4372/100)</f>
        <v>0.67244</v>
      </c>
      <c r="AE4372" s="2" t="s">
        <v>66</v>
      </c>
      <c r="AF4372" s="2" t="s">
        <v>67</v>
      </c>
      <c r="AG4372" s="2" t="s">
        <v>68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5203</v>
      </c>
      <c r="B4373" s="2" t="s">
        <v>5199</v>
      </c>
      <c r="C4373" s="2" t="s">
        <v>47</v>
      </c>
      <c r="D4373" s="2" t="s">
        <v>3932</v>
      </c>
      <c r="E4373" s="2" t="s">
        <v>412</v>
      </c>
      <c r="F4373" s="2" t="s">
        <v>178</v>
      </c>
      <c r="G4373" s="2" t="s">
        <v>181</v>
      </c>
      <c r="H4373" s="2" t="s">
        <v>52</v>
      </c>
      <c r="I4373" s="2" t="s">
        <v>53</v>
      </c>
      <c r="J4373" s="2" t="s">
        <v>180</v>
      </c>
      <c r="K4373" s="2" t="s">
        <v>180</v>
      </c>
      <c r="L4373" s="2" t="s">
        <v>181</v>
      </c>
      <c r="M4373" s="2" t="s">
        <v>86</v>
      </c>
      <c r="N4373" s="3">
        <v>33622</v>
      </c>
      <c r="O4373" s="3" t="s">
        <v>182</v>
      </c>
      <c r="P4373" s="4">
        <f>IF(O4373="吨",N4373*1000,IF(O4373="万立方米",N4373*10000,""))</f>
        <v>336220000.0</v>
      </c>
      <c r="Q4373" s="2" t="s">
        <v>183</v>
      </c>
      <c r="R4373" s="2" t="s">
        <v>184</v>
      </c>
      <c r="S4373" s="2" t="s">
        <v>198</v>
      </c>
      <c r="T4373" s="2" t="s">
        <v>75</v>
      </c>
      <c r="U4373" s="4">
        <f>0.01</f>
        <v>0.01</v>
      </c>
      <c r="V4373" s="2" t="s">
        <v>186</v>
      </c>
      <c r="W4373" s="2" t="s">
        <v>199</v>
      </c>
      <c r="X4373" s="2" t="s">
        <v>64</v>
      </c>
      <c r="Y4373" s="2" t="s">
        <v>65</v>
      </c>
      <c r="Z4373" s="2">
        <v>0</v>
      </c>
      <c r="AA4373" s="2"/>
      <c r="AB4373" s="2"/>
      <c r="AC4373" s="4">
        <f>P4373*U4373/1000000</f>
        <v>3.3622</v>
      </c>
      <c r="AD4373" s="4">
        <f>AC4374*(1-AA4373/100)+(AC4373-AC4374)*(1-AB4373/100)</f>
        <v>3.3622</v>
      </c>
      <c r="AE4373" s="2" t="s">
        <v>66</v>
      </c>
      <c r="AF4373" s="2" t="s">
        <v>67</v>
      </c>
      <c r="AG4373" s="2" t="s">
        <v>68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5204</v>
      </c>
      <c r="B4374" s="2" t="s">
        <v>5199</v>
      </c>
      <c r="C4374" s="2" t="s">
        <v>47</v>
      </c>
      <c r="D4374" s="2" t="s">
        <v>3932</v>
      </c>
      <c r="E4374" s="2" t="s">
        <v>412</v>
      </c>
      <c r="F4374" s="2" t="s">
        <v>178</v>
      </c>
      <c r="G4374" s="2" t="s">
        <v>181</v>
      </c>
      <c r="H4374" s="2" t="s">
        <v>52</v>
      </c>
      <c r="I4374" s="2" t="s">
        <v>53</v>
      </c>
      <c r="J4374" s="2" t="s">
        <v>180</v>
      </c>
      <c r="K4374" s="2" t="s">
        <v>180</v>
      </c>
      <c r="L4374" s="2" t="s">
        <v>181</v>
      </c>
      <c r="M4374" s="2" t="s">
        <v>91</v>
      </c>
      <c r="N4374" s="3">
        <v>33622</v>
      </c>
      <c r="O4374" s="3" t="s">
        <v>182</v>
      </c>
      <c r="P4374" s="4">
        <f>IF(O4374="吨",N4374*1000,IF(O4374="万立方米",N4374*10000,""))</f>
        <v>336220000.0</v>
      </c>
      <c r="Q4374" s="2" t="s">
        <v>183</v>
      </c>
      <c r="R4374" s="2" t="s">
        <v>184</v>
      </c>
      <c r="S4374" s="2" t="s">
        <v>201</v>
      </c>
      <c r="T4374" s="2" t="s">
        <v>75</v>
      </c>
      <c r="U4374" s="4">
        <f>0.005</f>
        <v>0.005</v>
      </c>
      <c r="V4374" s="2" t="s">
        <v>186</v>
      </c>
      <c r="W4374" s="2" t="s">
        <v>202</v>
      </c>
      <c r="X4374" s="2" t="s">
        <v>64</v>
      </c>
      <c r="Y4374" s="2" t="s">
        <v>65</v>
      </c>
      <c r="Z4374" s="2">
        <v>0</v>
      </c>
      <c r="AA4374" s="2"/>
      <c r="AB4374" s="2"/>
      <c r="AC4374" s="4">
        <f>P4374*U4374/1000000</f>
        <v>1.6811</v>
      </c>
      <c r="AD4374" s="4">
        <f>AC4374*(1-Z4374/100)</f>
        <v>1.6811</v>
      </c>
      <c r="AE4374" s="2" t="s">
        <v>66</v>
      </c>
      <c r="AF4374" s="2" t="s">
        <v>67</v>
      </c>
      <c r="AG4374" s="2" t="s">
        <v>68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5205</v>
      </c>
      <c r="B4375" s="2" t="s">
        <v>5199</v>
      </c>
      <c r="C4375" s="2" t="s">
        <v>47</v>
      </c>
      <c r="D4375" s="2" t="s">
        <v>3932</v>
      </c>
      <c r="E4375" s="2" t="s">
        <v>412</v>
      </c>
      <c r="F4375" s="2" t="s">
        <v>178</v>
      </c>
      <c r="G4375" s="2" t="s">
        <v>181</v>
      </c>
      <c r="H4375" s="2" t="s">
        <v>52</v>
      </c>
      <c r="I4375" s="2" t="s">
        <v>53</v>
      </c>
      <c r="J4375" s="2" t="s">
        <v>180</v>
      </c>
      <c r="K4375" s="2" t="s">
        <v>180</v>
      </c>
      <c r="L4375" s="2" t="s">
        <v>181</v>
      </c>
      <c r="M4375" s="2" t="s">
        <v>95</v>
      </c>
      <c r="N4375" s="3">
        <v>33622</v>
      </c>
      <c r="O4375" s="3" t="s">
        <v>182</v>
      </c>
      <c r="P4375" s="4">
        <f>IF(O4375="吨",N4375*1000,IF(O4375="万立方米",N4375*10000,""))</f>
        <v>336220000.0</v>
      </c>
      <c r="Q4375" s="2" t="s">
        <v>183</v>
      </c>
      <c r="R4375" s="2" t="s">
        <v>184</v>
      </c>
      <c r="S4375" s="2" t="s">
        <v>204</v>
      </c>
      <c r="T4375" s="2" t="s">
        <v>75</v>
      </c>
      <c r="U4375" s="4">
        <f>0.005</f>
        <v>0.005</v>
      </c>
      <c r="V4375" s="2" t="s">
        <v>186</v>
      </c>
      <c r="W4375" s="2" t="s">
        <v>205</v>
      </c>
      <c r="X4375" s="2" t="s">
        <v>64</v>
      </c>
      <c r="Y4375" s="2" t="s">
        <v>65</v>
      </c>
      <c r="Z4375" s="2">
        <v>0</v>
      </c>
      <c r="AA4375" s="2"/>
      <c r="AB4375" s="2"/>
      <c r="AC4375" s="4">
        <f>P4375*U4375/1000000</f>
        <v>1.6811</v>
      </c>
      <c r="AD4375" s="4">
        <f>AC4375*(1-Z4375/100)</f>
        <v>1.6811</v>
      </c>
      <c r="AE4375" s="2" t="s">
        <v>66</v>
      </c>
      <c r="AF4375" s="2" t="s">
        <v>67</v>
      </c>
      <c r="AG4375" s="2" t="s">
        <v>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5206</v>
      </c>
      <c r="B4376" s="2" t="s">
        <v>5199</v>
      </c>
      <c r="C4376" s="2" t="s">
        <v>47</v>
      </c>
      <c r="D4376" s="2" t="s">
        <v>3932</v>
      </c>
      <c r="E4376" s="2" t="s">
        <v>412</v>
      </c>
      <c r="F4376" s="2" t="s">
        <v>178</v>
      </c>
      <c r="G4376" s="2" t="s">
        <v>181</v>
      </c>
      <c r="H4376" s="2" t="s">
        <v>52</v>
      </c>
      <c r="I4376" s="2" t="s">
        <v>53</v>
      </c>
      <c r="J4376" s="2" t="s">
        <v>180</v>
      </c>
      <c r="K4376" s="2" t="s">
        <v>180</v>
      </c>
      <c r="L4376" s="2" t="s">
        <v>181</v>
      </c>
      <c r="M4376" s="2" t="s">
        <v>100</v>
      </c>
      <c r="N4376" s="3">
        <v>33622</v>
      </c>
      <c r="O4376" s="3" t="s">
        <v>182</v>
      </c>
      <c r="P4376" s="4">
        <f>IF(O4376="吨",N4376*1000,IF(O4376="万立方米",N4376*10000,""))</f>
        <v>336220000.0</v>
      </c>
      <c r="Q4376" s="2" t="s">
        <v>183</v>
      </c>
      <c r="R4376" s="2" t="s">
        <v>184</v>
      </c>
      <c r="S4376" s="2" t="s">
        <v>207</v>
      </c>
      <c r="T4376" s="2" t="s">
        <v>75</v>
      </c>
      <c r="U4376" s="4">
        <f>0.02</f>
        <v>0.02</v>
      </c>
      <c r="V4376" s="2" t="s">
        <v>186</v>
      </c>
      <c r="W4376" s="2" t="s">
        <v>208</v>
      </c>
      <c r="X4376" s="2" t="s">
        <v>64</v>
      </c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68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5207</v>
      </c>
      <c r="B4377" s="2" t="s">
        <v>5199</v>
      </c>
      <c r="C4377" s="2" t="s">
        <v>47</v>
      </c>
      <c r="D4377" s="2" t="s">
        <v>3932</v>
      </c>
      <c r="E4377" s="2" t="s">
        <v>412</v>
      </c>
      <c r="F4377" s="2" t="s">
        <v>178</v>
      </c>
      <c r="G4377" s="2" t="s">
        <v>181</v>
      </c>
      <c r="H4377" s="2" t="s">
        <v>52</v>
      </c>
      <c r="I4377" s="2"/>
      <c r="J4377" s="2"/>
      <c r="K4377" s="2" t="s">
        <v>147</v>
      </c>
      <c r="L4377" s="2" t="s">
        <v>148</v>
      </c>
      <c r="M4377" s="2" t="s">
        <v>104</v>
      </c>
      <c r="N4377" s="3"/>
      <c r="O4377" s="3"/>
      <c r="P4377" s="2"/>
      <c r="Q4377" s="2" t="s">
        <v>105</v>
      </c>
      <c r="R4377" s="2" t="s">
        <v>106</v>
      </c>
      <c r="S4377" s="2" t="s">
        <v>107</v>
      </c>
      <c r="T4377" s="2" t="s">
        <v>108</v>
      </c>
      <c r="U4377" s="2"/>
      <c r="V4377" s="2" t="s">
        <v>109</v>
      </c>
      <c r="W4377" s="2" t="s">
        <v>110</v>
      </c>
      <c r="X4377" s="2"/>
      <c r="Y4377" s="2" t="s">
        <v>65</v>
      </c>
      <c r="Z4377" s="2">
        <v>0</v>
      </c>
      <c r="AA4377" s="2"/>
      <c r="AB4377" s="2"/>
      <c r="AC4377" s="2"/>
      <c r="AD4377" s="2"/>
      <c r="AE4377" s="2" t="s">
        <v>123</v>
      </c>
      <c r="AF4377" s="2" t="s">
        <v>222</v>
      </c>
      <c r="AG4377" s="2" t="s">
        <v>223</v>
      </c>
      <c r="AH4377" s="2" t="s">
        <v>69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5208</v>
      </c>
      <c r="B4378" s="2" t="s">
        <v>5209</v>
      </c>
      <c r="C4378" s="2" t="s">
        <v>47</v>
      </c>
      <c r="D4378" s="2" t="s">
        <v>5210</v>
      </c>
      <c r="E4378" s="2" t="s">
        <v>400</v>
      </c>
      <c r="F4378" s="2" t="s">
        <v>178</v>
      </c>
      <c r="G4378" s="2" t="s">
        <v>51</v>
      </c>
      <c r="H4378" s="2" t="s">
        <v>52</v>
      </c>
      <c r="I4378" s="2" t="s">
        <v>53</v>
      </c>
      <c r="J4378" s="2" t="s">
        <v>270</v>
      </c>
      <c r="K4378" s="2" t="s">
        <v>55</v>
      </c>
      <c r="L4378" s="2" t="s">
        <v>51</v>
      </c>
      <c r="M4378" s="2" t="s">
        <v>56</v>
      </c>
      <c r="N4378" s="3">
        <v>908613</v>
      </c>
      <c r="O4378" s="3" t="s">
        <v>57</v>
      </c>
      <c r="P4378" s="4">
        <f>IF(O4378="吨",N4378*1000,IF(O4378="万立方米",N4378*10000,""))</f>
        <v>908613000.0</v>
      </c>
      <c r="Q4378" s="2" t="s">
        <v>58</v>
      </c>
      <c r="R4378" s="2" t="s">
        <v>59</v>
      </c>
      <c r="S4378" s="2" t="s">
        <v>60</v>
      </c>
      <c r="T4378" s="2" t="s">
        <v>61</v>
      </c>
      <c r="U4378" s="4">
        <f>0.06</f>
        <v>0.06</v>
      </c>
      <c r="V4378" s="2" t="s">
        <v>62</v>
      </c>
      <c r="W4378" s="2" t="s">
        <v>63</v>
      </c>
      <c r="X4378" s="2" t="s">
        <v>64</v>
      </c>
      <c r="Y4378" s="2" t="s">
        <v>65</v>
      </c>
      <c r="Z4378" s="2">
        <v>0</v>
      </c>
      <c r="AA4378" s="2"/>
      <c r="AB4378" s="2"/>
      <c r="AC4378" s="4">
        <f>P4378*U4378/1000000</f>
        <v>54.51678</v>
      </c>
      <c r="AD4378" s="4">
        <f>AC4378*(1-Z4378/100)</f>
        <v>54.51678</v>
      </c>
      <c r="AE4378" s="2" t="s">
        <v>66</v>
      </c>
      <c r="AF4378" s="2" t="s">
        <v>67</v>
      </c>
      <c r="AG4378" s="2"/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5211</v>
      </c>
      <c r="B4379" s="2" t="s">
        <v>5209</v>
      </c>
      <c r="C4379" s="2" t="s">
        <v>47</v>
      </c>
      <c r="D4379" s="2" t="s">
        <v>5210</v>
      </c>
      <c r="E4379" s="2" t="s">
        <v>400</v>
      </c>
      <c r="F4379" s="2" t="s">
        <v>178</v>
      </c>
      <c r="G4379" s="2" t="s">
        <v>51</v>
      </c>
      <c r="H4379" s="2" t="s">
        <v>52</v>
      </c>
      <c r="I4379" s="2" t="s">
        <v>53</v>
      </c>
      <c r="J4379" s="2" t="s">
        <v>270</v>
      </c>
      <c r="K4379" s="2" t="s">
        <v>55</v>
      </c>
      <c r="L4379" s="2" t="s">
        <v>51</v>
      </c>
      <c r="M4379" s="2" t="s">
        <v>73</v>
      </c>
      <c r="N4379" s="3">
        <v>908613</v>
      </c>
      <c r="O4379" s="3" t="s">
        <v>57</v>
      </c>
      <c r="P4379" s="4">
        <f>IF(O4379="吨",N4379*1000,IF(O4379="万立方米",N4379*10000,""))</f>
        <v>908613000.0</v>
      </c>
      <c r="Q4379" s="2" t="s">
        <v>58</v>
      </c>
      <c r="R4379" s="2" t="s">
        <v>59</v>
      </c>
      <c r="S4379" s="2" t="s">
        <v>74</v>
      </c>
      <c r="T4379" s="2" t="s">
        <v>75</v>
      </c>
      <c r="U4379" s="4">
        <f>1.5</f>
        <v>1.5</v>
      </c>
      <c r="V4379" s="2" t="s">
        <v>62</v>
      </c>
      <c r="W4379" s="2" t="s">
        <v>76</v>
      </c>
      <c r="X4379" s="2" t="s">
        <v>64</v>
      </c>
      <c r="Y4379" s="2" t="s">
        <v>65</v>
      </c>
      <c r="Z4379" s="2">
        <v>0</v>
      </c>
      <c r="AA4379" s="2"/>
      <c r="AB4379" s="2"/>
      <c r="AC4379" s="4">
        <f>P4379*U4379/1000000</f>
        <v>1362.9195</v>
      </c>
      <c r="AD4379" s="4">
        <f>AC4379*(1-Z4379/100)</f>
        <v>1362.9195</v>
      </c>
      <c r="AE4379" s="2" t="s">
        <v>66</v>
      </c>
      <c r="AF4379" s="2" t="s">
        <v>67</v>
      </c>
      <c r="AG4379" s="2"/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5212</v>
      </c>
      <c r="B4380" s="2" t="s">
        <v>5209</v>
      </c>
      <c r="C4380" s="2" t="s">
        <v>47</v>
      </c>
      <c r="D4380" s="2" t="s">
        <v>5210</v>
      </c>
      <c r="E4380" s="2" t="s">
        <v>400</v>
      </c>
      <c r="F4380" s="2" t="s">
        <v>178</v>
      </c>
      <c r="G4380" s="2" t="s">
        <v>51</v>
      </c>
      <c r="H4380" s="2" t="s">
        <v>52</v>
      </c>
      <c r="I4380" s="2" t="s">
        <v>53</v>
      </c>
      <c r="J4380" s="2" t="s">
        <v>270</v>
      </c>
      <c r="K4380" s="2" t="s">
        <v>55</v>
      </c>
      <c r="L4380" s="2" t="s">
        <v>51</v>
      </c>
      <c r="M4380" s="2" t="s">
        <v>78</v>
      </c>
      <c r="N4380" s="3">
        <v>908613</v>
      </c>
      <c r="O4380" s="3" t="s">
        <v>57</v>
      </c>
      <c r="P4380" s="4">
        <f>IF(O4380="吨",N4380*1000,IF(O4380="万立方米",N4380*10000,""))</f>
        <v>908613000.0</v>
      </c>
      <c r="Q4380" s="2" t="s">
        <v>58</v>
      </c>
      <c r="R4380" s="2" t="s">
        <v>59</v>
      </c>
      <c r="S4380" s="2" t="s">
        <v>79</v>
      </c>
      <c r="T4380" s="2" t="s">
        <v>75</v>
      </c>
      <c r="U4380" s="4">
        <f>6.0</f>
        <v>6.0</v>
      </c>
      <c r="V4380" s="2" t="s">
        <v>62</v>
      </c>
      <c r="W4380" s="2" t="s">
        <v>80</v>
      </c>
      <c r="X4380" s="2" t="s">
        <v>64</v>
      </c>
      <c r="Y4380" s="2" t="s">
        <v>65</v>
      </c>
      <c r="Z4380" s="2">
        <v>0</v>
      </c>
      <c r="AA4380" s="2"/>
      <c r="AB4380" s="2"/>
      <c r="AC4380" s="4">
        <f>P4380*U4380/1000000</f>
        <v>5451.678</v>
      </c>
      <c r="AD4380" s="4">
        <f>AC4380*(1-Z4380/100)</f>
        <v>5451.678</v>
      </c>
      <c r="AE4380" s="2" t="s">
        <v>66</v>
      </c>
      <c r="AF4380" s="2" t="s">
        <v>67</v>
      </c>
      <c r="AG4380" s="2"/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5213</v>
      </c>
      <c r="B4381" s="2" t="s">
        <v>5209</v>
      </c>
      <c r="C4381" s="2" t="s">
        <v>47</v>
      </c>
      <c r="D4381" s="2" t="s">
        <v>5210</v>
      </c>
      <c r="E4381" s="2" t="s">
        <v>400</v>
      </c>
      <c r="F4381" s="2" t="s">
        <v>178</v>
      </c>
      <c r="G4381" s="2" t="s">
        <v>51</v>
      </c>
      <c r="H4381" s="2" t="s">
        <v>52</v>
      </c>
      <c r="I4381" s="2" t="s">
        <v>53</v>
      </c>
      <c r="J4381" s="2" t="s">
        <v>270</v>
      </c>
      <c r="K4381" s="2" t="s">
        <v>55</v>
      </c>
      <c r="L4381" s="2" t="s">
        <v>51</v>
      </c>
      <c r="M4381" s="2" t="s">
        <v>82</v>
      </c>
      <c r="N4381" s="3">
        <v>908613</v>
      </c>
      <c r="O4381" s="3" t="s">
        <v>57</v>
      </c>
      <c r="P4381" s="4">
        <f>IF(O4381="吨",N4381*1000,IF(O4381="万立方米",N4381*10000,""))</f>
        <v>908613000.0</v>
      </c>
      <c r="Q4381" s="2" t="s">
        <v>58</v>
      </c>
      <c r="R4381" s="2" t="s">
        <v>59</v>
      </c>
      <c r="S4381" s="2" t="s">
        <v>83</v>
      </c>
      <c r="T4381" s="2" t="s">
        <v>61</v>
      </c>
      <c r="U4381" s="4">
        <f>0.35</f>
        <v>0.35</v>
      </c>
      <c r="V4381" s="2" t="s">
        <v>62</v>
      </c>
      <c r="W4381" s="2" t="s">
        <v>84</v>
      </c>
      <c r="X4381" s="2" t="s">
        <v>64</v>
      </c>
      <c r="Y4381" s="2" t="s">
        <v>65</v>
      </c>
      <c r="Z4381" s="2">
        <v>0</v>
      </c>
      <c r="AA4381" s="2"/>
      <c r="AB4381" s="2"/>
      <c r="AC4381" s="4">
        <f>P4381*U4381/1000000</f>
        <v>318.01455</v>
      </c>
      <c r="AD4381" s="4">
        <f>AC4381*(1-Z4381/100)</f>
        <v>318.01455</v>
      </c>
      <c r="AE4381" s="2" t="s">
        <v>66</v>
      </c>
      <c r="AF4381" s="2" t="s">
        <v>67</v>
      </c>
      <c r="AG4381" s="2"/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5214</v>
      </c>
      <c r="B4382" s="2" t="s">
        <v>5209</v>
      </c>
      <c r="C4382" s="2" t="s">
        <v>47</v>
      </c>
      <c r="D4382" s="2" t="s">
        <v>5210</v>
      </c>
      <c r="E4382" s="2" t="s">
        <v>400</v>
      </c>
      <c r="F4382" s="2" t="s">
        <v>178</v>
      </c>
      <c r="G4382" s="2" t="s">
        <v>51</v>
      </c>
      <c r="H4382" s="2" t="s">
        <v>52</v>
      </c>
      <c r="I4382" s="2" t="s">
        <v>53</v>
      </c>
      <c r="J4382" s="2" t="s">
        <v>270</v>
      </c>
      <c r="K4382" s="2" t="s">
        <v>55</v>
      </c>
      <c r="L4382" s="2" t="s">
        <v>51</v>
      </c>
      <c r="M4382" s="2" t="s">
        <v>86</v>
      </c>
      <c r="N4382" s="3">
        <v>908613</v>
      </c>
      <c r="O4382" s="3" t="s">
        <v>57</v>
      </c>
      <c r="P4382" s="4">
        <f>IF(O4382="吨",N4382*1000,IF(O4382="万立方米",N4382*10000,""))</f>
        <v>908613000.0</v>
      </c>
      <c r="Q4382" s="2" t="s">
        <v>58</v>
      </c>
      <c r="R4382" s="2" t="s">
        <v>59</v>
      </c>
      <c r="S4382" s="2" t="s">
        <v>87</v>
      </c>
      <c r="T4382" s="2" t="s">
        <v>88</v>
      </c>
      <c r="U4382" s="4">
        <f>0.75</f>
        <v>0.75</v>
      </c>
      <c r="V4382" s="2" t="s">
        <v>62</v>
      </c>
      <c r="W4382" s="2" t="s">
        <v>89</v>
      </c>
      <c r="X4382" s="2" t="s">
        <v>64</v>
      </c>
      <c r="Y4382" s="2" t="s">
        <v>65</v>
      </c>
      <c r="Z4382" s="2">
        <v>0</v>
      </c>
      <c r="AA4382" s="2"/>
      <c r="AB4382" s="2"/>
      <c r="AC4382" s="4">
        <f>P4382*U4382/1000000</f>
        <v>681.45975</v>
      </c>
      <c r="AD4382" s="4">
        <f>AC4383*(1-AA4382/100)+(AC4382-AC4383)*(1-AB4382/100)</f>
        <v>681.45975</v>
      </c>
      <c r="AE4382" s="2" t="s">
        <v>66</v>
      </c>
      <c r="AF4382" s="2" t="s">
        <v>67</v>
      </c>
      <c r="AG4382" s="2"/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5215</v>
      </c>
      <c r="B4383" s="2" t="s">
        <v>5209</v>
      </c>
      <c r="C4383" s="2" t="s">
        <v>47</v>
      </c>
      <c r="D4383" s="2" t="s">
        <v>5210</v>
      </c>
      <c r="E4383" s="2" t="s">
        <v>400</v>
      </c>
      <c r="F4383" s="2" t="s">
        <v>178</v>
      </c>
      <c r="G4383" s="2" t="s">
        <v>51</v>
      </c>
      <c r="H4383" s="2" t="s">
        <v>52</v>
      </c>
      <c r="I4383" s="2" t="s">
        <v>53</v>
      </c>
      <c r="J4383" s="2" t="s">
        <v>270</v>
      </c>
      <c r="K4383" s="2" t="s">
        <v>55</v>
      </c>
      <c r="L4383" s="2" t="s">
        <v>51</v>
      </c>
      <c r="M4383" s="2" t="s">
        <v>91</v>
      </c>
      <c r="N4383" s="3">
        <v>908613</v>
      </c>
      <c r="O4383" s="3" t="s">
        <v>57</v>
      </c>
      <c r="P4383" s="4">
        <f>IF(O4383="吨",N4383*1000,IF(O4383="万立方米",N4383*10000,""))</f>
        <v>908613000.0</v>
      </c>
      <c r="Q4383" s="2" t="s">
        <v>58</v>
      </c>
      <c r="R4383" s="2" t="s">
        <v>59</v>
      </c>
      <c r="S4383" s="2" t="s">
        <v>92</v>
      </c>
      <c r="T4383" s="2" t="s">
        <v>88</v>
      </c>
      <c r="U4383" s="4">
        <f>0.75</f>
        <v>0.75</v>
      </c>
      <c r="V4383" s="2" t="s">
        <v>62</v>
      </c>
      <c r="W4383" s="2" t="s">
        <v>93</v>
      </c>
      <c r="X4383" s="2" t="s">
        <v>64</v>
      </c>
      <c r="Y4383" s="2" t="s">
        <v>65</v>
      </c>
      <c r="Z4383" s="2">
        <v>0</v>
      </c>
      <c r="AA4383" s="2"/>
      <c r="AB4383" s="2"/>
      <c r="AC4383" s="4">
        <f>P4383*U4383/1000000</f>
        <v>681.45975</v>
      </c>
      <c r="AD4383" s="4">
        <f>AC4383*(1-Z4383/100)</f>
        <v>681.45975</v>
      </c>
      <c r="AE4383" s="2" t="s">
        <v>66</v>
      </c>
      <c r="AF4383" s="2" t="s">
        <v>67</v>
      </c>
      <c r="AG4383" s="2"/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5216</v>
      </c>
      <c r="B4384" s="2" t="s">
        <v>5209</v>
      </c>
      <c r="C4384" s="2" t="s">
        <v>47</v>
      </c>
      <c r="D4384" s="2" t="s">
        <v>5210</v>
      </c>
      <c r="E4384" s="2" t="s">
        <v>400</v>
      </c>
      <c r="F4384" s="2" t="s">
        <v>178</v>
      </c>
      <c r="G4384" s="2" t="s">
        <v>51</v>
      </c>
      <c r="H4384" s="2" t="s">
        <v>52</v>
      </c>
      <c r="I4384" s="2" t="s">
        <v>53</v>
      </c>
      <c r="J4384" s="2" t="s">
        <v>270</v>
      </c>
      <c r="K4384" s="2" t="s">
        <v>55</v>
      </c>
      <c r="L4384" s="2" t="s">
        <v>51</v>
      </c>
      <c r="M4384" s="2" t="s">
        <v>95</v>
      </c>
      <c r="N4384" s="3">
        <v>908613</v>
      </c>
      <c r="O4384" s="3" t="s">
        <v>57</v>
      </c>
      <c r="P4384" s="4">
        <f>IF(O4384="吨",N4384*1000,IF(O4384="万立方米",N4384*10000,""))</f>
        <v>908613000.0</v>
      </c>
      <c r="Q4384" s="2" t="s">
        <v>58</v>
      </c>
      <c r="R4384" s="2" t="s">
        <v>59</v>
      </c>
      <c r="S4384" s="2" t="s">
        <v>96</v>
      </c>
      <c r="T4384" s="2" t="s">
        <v>97</v>
      </c>
      <c r="U4384" s="4">
        <f>1.7</f>
        <v>1.7</v>
      </c>
      <c r="V4384" s="2" t="s">
        <v>62</v>
      </c>
      <c r="W4384" s="2" t="s">
        <v>98</v>
      </c>
      <c r="X4384" s="2" t="s">
        <v>64</v>
      </c>
      <c r="Y4384" s="2" t="s">
        <v>65</v>
      </c>
      <c r="Z4384" s="2">
        <v>0</v>
      </c>
      <c r="AA4384" s="2"/>
      <c r="AB4384" s="2"/>
      <c r="AC4384" s="4">
        <f>P4384*U4384/1000000</f>
        <v>1544.6421</v>
      </c>
      <c r="AD4384" s="4">
        <f>AC4384*(1-Z4384/100)</f>
        <v>1544.6421</v>
      </c>
      <c r="AE4384" s="2" t="s">
        <v>66</v>
      </c>
      <c r="AF4384" s="2" t="s">
        <v>67</v>
      </c>
      <c r="AG4384" s="2"/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5217</v>
      </c>
      <c r="B4385" s="2" t="s">
        <v>5209</v>
      </c>
      <c r="C4385" s="2" t="s">
        <v>47</v>
      </c>
      <c r="D4385" s="2" t="s">
        <v>5210</v>
      </c>
      <c r="E4385" s="2" t="s">
        <v>400</v>
      </c>
      <c r="F4385" s="2" t="s">
        <v>178</v>
      </c>
      <c r="G4385" s="2" t="s">
        <v>51</v>
      </c>
      <c r="H4385" s="2" t="s">
        <v>52</v>
      </c>
      <c r="I4385" s="2" t="s">
        <v>53</v>
      </c>
      <c r="J4385" s="2" t="s">
        <v>270</v>
      </c>
      <c r="K4385" s="2" t="s">
        <v>55</v>
      </c>
      <c r="L4385" s="2" t="s">
        <v>51</v>
      </c>
      <c r="M4385" s="2" t="s">
        <v>100</v>
      </c>
      <c r="N4385" s="3">
        <v>908613</v>
      </c>
      <c r="O4385" s="3" t="s">
        <v>57</v>
      </c>
      <c r="P4385" s="4">
        <f>IF(O4385="吨",N4385*1000,IF(O4385="万立方米",N4385*10000,""))</f>
        <v>908613000.0</v>
      </c>
      <c r="Q4385" s="2" t="s">
        <v>58</v>
      </c>
      <c r="R4385" s="2" t="s">
        <v>59</v>
      </c>
      <c r="S4385" s="2" t="s">
        <v>101</v>
      </c>
      <c r="T4385" s="2" t="s">
        <v>75</v>
      </c>
      <c r="U4385" s="4">
        <f>0.12</f>
        <v>0.12</v>
      </c>
      <c r="V4385" s="2" t="s">
        <v>62</v>
      </c>
      <c r="W4385" s="2" t="s">
        <v>102</v>
      </c>
      <c r="X4385" s="2" t="s">
        <v>64</v>
      </c>
      <c r="Y4385" s="2" t="s">
        <v>65</v>
      </c>
      <c r="Z4385" s="2">
        <v>0</v>
      </c>
      <c r="AA4385" s="2"/>
      <c r="AB4385" s="2"/>
      <c r="AC4385" s="4">
        <f>P4385*U4385/1000000</f>
        <v>109.03356</v>
      </c>
      <c r="AD4385" s="4">
        <f>AC4385*(1-Z4385/100)</f>
        <v>109.03356</v>
      </c>
      <c r="AE4385" s="2" t="s">
        <v>66</v>
      </c>
      <c r="AF4385" s="2" t="s">
        <v>67</v>
      </c>
      <c r="AG4385" s="2"/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5218</v>
      </c>
      <c r="B4386" s="2" t="s">
        <v>5209</v>
      </c>
      <c r="C4386" s="2" t="s">
        <v>47</v>
      </c>
      <c r="D4386" s="2" t="s">
        <v>5210</v>
      </c>
      <c r="E4386" s="2" t="s">
        <v>400</v>
      </c>
      <c r="F4386" s="2" t="s">
        <v>178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104</v>
      </c>
      <c r="N4386" s="3"/>
      <c r="O4386" s="3"/>
      <c r="P4386" s="4">
        <v>0.0</v>
      </c>
      <c r="Q4386" s="2" t="s">
        <v>105</v>
      </c>
      <c r="R4386" s="2" t="s">
        <v>106</v>
      </c>
      <c r="S4386" s="2" t="s">
        <v>107</v>
      </c>
      <c r="T4386" s="2" t="s">
        <v>108</v>
      </c>
      <c r="U4386" s="4">
        <f>0.0</f>
        <v>0.0</v>
      </c>
      <c r="V4386" s="2" t="s">
        <v>109</v>
      </c>
      <c r="W4386" s="2" t="s">
        <v>110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134</v>
      </c>
      <c r="AH4386" s="2" t="s">
        <v>69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5219</v>
      </c>
      <c r="B4387" s="2" t="s">
        <v>5220</v>
      </c>
      <c r="C4387" s="2" t="s">
        <v>47</v>
      </c>
      <c r="D4387" s="2" t="s">
        <v>4761</v>
      </c>
      <c r="E4387" s="2" t="s">
        <v>346</v>
      </c>
      <c r="F4387" s="2" t="s">
        <v>178</v>
      </c>
      <c r="G4387" s="2" t="s">
        <v>179</v>
      </c>
      <c r="H4387" s="2" t="s">
        <v>52</v>
      </c>
      <c r="I4387" s="2" t="s">
        <v>53</v>
      </c>
      <c r="J4387" s="2" t="s">
        <v>180</v>
      </c>
      <c r="K4387" s="2" t="s">
        <v>180</v>
      </c>
      <c r="L4387" s="2" t="s">
        <v>181</v>
      </c>
      <c r="M4387" s="2" t="s">
        <v>56</v>
      </c>
      <c r="N4387" s="3">
        <v>23541.11</v>
      </c>
      <c r="O4387" s="3" t="s">
        <v>182</v>
      </c>
      <c r="P4387" s="4">
        <f>IF(O4387="吨",N4387*1000,IF(O4387="万立方米",N4387*10000,""))</f>
        <v>235411100.0</v>
      </c>
      <c r="Q4387" s="2" t="s">
        <v>183</v>
      </c>
      <c r="R4387" s="2" t="s">
        <v>184</v>
      </c>
      <c r="S4387" s="2" t="s">
        <v>185</v>
      </c>
      <c r="T4387" s="2" t="s">
        <v>75</v>
      </c>
      <c r="U4387" s="4">
        <f>0.001</f>
        <v>0.001</v>
      </c>
      <c r="V4387" s="2" t="s">
        <v>186</v>
      </c>
      <c r="W4387" s="2" t="s">
        <v>187</v>
      </c>
      <c r="X4387" s="2" t="s">
        <v>64</v>
      </c>
      <c r="Y4387" s="2" t="s">
        <v>65</v>
      </c>
      <c r="Z4387" s="2">
        <v>0</v>
      </c>
      <c r="AA4387" s="2"/>
      <c r="AB4387" s="2"/>
      <c r="AC4387" s="4">
        <f>P4387*U4387/1000000</f>
        <v>0.2354111</v>
      </c>
      <c r="AD4387" s="4">
        <f>AC4387*(1-Z4387/100)</f>
        <v>0.2354111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5221</v>
      </c>
      <c r="B4388" s="2" t="s">
        <v>5220</v>
      </c>
      <c r="C4388" s="2" t="s">
        <v>47</v>
      </c>
      <c r="D4388" s="2" t="s">
        <v>4761</v>
      </c>
      <c r="E4388" s="2" t="s">
        <v>346</v>
      </c>
      <c r="F4388" s="2" t="s">
        <v>178</v>
      </c>
      <c r="G4388" s="2" t="s">
        <v>179</v>
      </c>
      <c r="H4388" s="2" t="s">
        <v>52</v>
      </c>
      <c r="I4388" s="2" t="s">
        <v>53</v>
      </c>
      <c r="J4388" s="2" t="s">
        <v>180</v>
      </c>
      <c r="K4388" s="2" t="s">
        <v>180</v>
      </c>
      <c r="L4388" s="2" t="s">
        <v>181</v>
      </c>
      <c r="M4388" s="2" t="s">
        <v>73</v>
      </c>
      <c r="N4388" s="3">
        <v>23541.11</v>
      </c>
      <c r="O4388" s="3" t="s">
        <v>182</v>
      </c>
      <c r="P4388" s="4">
        <f>IF(O4388="吨",N4388*1000,IF(O4388="万立方米",N4388*10000,""))</f>
        <v>235411100.0</v>
      </c>
      <c r="Q4388" s="2" t="s">
        <v>183</v>
      </c>
      <c r="R4388" s="2" t="s">
        <v>184</v>
      </c>
      <c r="S4388" s="2" t="s">
        <v>189</v>
      </c>
      <c r="T4388" s="2" t="s">
        <v>75</v>
      </c>
      <c r="U4388" s="4">
        <f>0.35</f>
        <v>0.35</v>
      </c>
      <c r="V4388" s="2" t="s">
        <v>186</v>
      </c>
      <c r="W4388" s="2" t="s">
        <v>190</v>
      </c>
      <c r="X4388" s="2" t="s">
        <v>64</v>
      </c>
      <c r="Y4388" s="2" t="s">
        <v>65</v>
      </c>
      <c r="Z4388" s="2">
        <v>0</v>
      </c>
      <c r="AA4388" s="2"/>
      <c r="AB4388" s="2"/>
      <c r="AC4388" s="4">
        <f>P4388*U4388/1000000</f>
        <v>82.393885</v>
      </c>
      <c r="AD4388" s="4">
        <f>AC4388*(1-Z4388/100)</f>
        <v>82.393885</v>
      </c>
      <c r="AE4388" s="2" t="s">
        <v>66</v>
      </c>
      <c r="AF4388" s="2" t="s">
        <v>67</v>
      </c>
      <c r="AG4388" s="2" t="s">
        <v>68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5222</v>
      </c>
      <c r="B4389" s="2" t="s">
        <v>5220</v>
      </c>
      <c r="C4389" s="2" t="s">
        <v>47</v>
      </c>
      <c r="D4389" s="2" t="s">
        <v>4761</v>
      </c>
      <c r="E4389" s="2" t="s">
        <v>346</v>
      </c>
      <c r="F4389" s="2" t="s">
        <v>178</v>
      </c>
      <c r="G4389" s="2" t="s">
        <v>179</v>
      </c>
      <c r="H4389" s="2" t="s">
        <v>52</v>
      </c>
      <c r="I4389" s="2" t="s">
        <v>53</v>
      </c>
      <c r="J4389" s="2" t="s">
        <v>180</v>
      </c>
      <c r="K4389" s="2" t="s">
        <v>180</v>
      </c>
      <c r="L4389" s="2" t="s">
        <v>181</v>
      </c>
      <c r="M4389" s="2" t="s">
        <v>78</v>
      </c>
      <c r="N4389" s="3">
        <v>23541.11</v>
      </c>
      <c r="O4389" s="3" t="s">
        <v>182</v>
      </c>
      <c r="P4389" s="4">
        <f>IF(O4389="吨",N4389*1000,IF(O4389="万立方米",N4389*10000,""))</f>
        <v>235411100.0</v>
      </c>
      <c r="Q4389" s="2" t="s">
        <v>183</v>
      </c>
      <c r="R4389" s="2" t="s">
        <v>184</v>
      </c>
      <c r="S4389" s="2" t="s">
        <v>192</v>
      </c>
      <c r="T4389" s="2" t="s">
        <v>75</v>
      </c>
      <c r="U4389" s="4">
        <f>1.2</f>
        <v>1.2</v>
      </c>
      <c r="V4389" s="2" t="s">
        <v>186</v>
      </c>
      <c r="W4389" s="2" t="s">
        <v>193</v>
      </c>
      <c r="X4389" s="2" t="s">
        <v>64</v>
      </c>
      <c r="Y4389" s="2" t="s">
        <v>65</v>
      </c>
      <c r="Z4389" s="2">
        <v>0</v>
      </c>
      <c r="AA4389" s="2"/>
      <c r="AB4389" s="2"/>
      <c r="AC4389" s="4">
        <f>P4389*U4389/1000000</f>
        <v>282.49332</v>
      </c>
      <c r="AD4389" s="4">
        <f>AC4389*(1-Z4389/100)</f>
        <v>282.49332</v>
      </c>
      <c r="AE4389" s="2" t="s">
        <v>66</v>
      </c>
      <c r="AF4389" s="2" t="s">
        <v>67</v>
      </c>
      <c r="AG4389" s="2" t="s">
        <v>68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5223</v>
      </c>
      <c r="B4390" s="2" t="s">
        <v>5220</v>
      </c>
      <c r="C4390" s="2" t="s">
        <v>47</v>
      </c>
      <c r="D4390" s="2" t="s">
        <v>4761</v>
      </c>
      <c r="E4390" s="2" t="s">
        <v>346</v>
      </c>
      <c r="F4390" s="2" t="s">
        <v>178</v>
      </c>
      <c r="G4390" s="2" t="s">
        <v>179</v>
      </c>
      <c r="H4390" s="2" t="s">
        <v>52</v>
      </c>
      <c r="I4390" s="2" t="s">
        <v>53</v>
      </c>
      <c r="J4390" s="2" t="s">
        <v>180</v>
      </c>
      <c r="K4390" s="2" t="s">
        <v>180</v>
      </c>
      <c r="L4390" s="2" t="s">
        <v>181</v>
      </c>
      <c r="M4390" s="2" t="s">
        <v>82</v>
      </c>
      <c r="N4390" s="3">
        <v>23541.11</v>
      </c>
      <c r="O4390" s="3" t="s">
        <v>182</v>
      </c>
      <c r="P4390" s="4">
        <f>IF(O4390="吨",N4390*1000,IF(O4390="万立方米",N4390*10000,""))</f>
        <v>235411100.0</v>
      </c>
      <c r="Q4390" s="2" t="s">
        <v>183</v>
      </c>
      <c r="R4390" s="2" t="s">
        <v>184</v>
      </c>
      <c r="S4390" s="2" t="s">
        <v>195</v>
      </c>
      <c r="T4390" s="2" t="s">
        <v>75</v>
      </c>
      <c r="U4390" s="4">
        <f>0.002</f>
        <v>0.002</v>
      </c>
      <c r="V4390" s="2" t="s">
        <v>186</v>
      </c>
      <c r="W4390" s="2" t="s">
        <v>196</v>
      </c>
      <c r="X4390" s="2" t="s">
        <v>64</v>
      </c>
      <c r="Y4390" s="2" t="s">
        <v>65</v>
      </c>
      <c r="Z4390" s="2">
        <v>0</v>
      </c>
      <c r="AA4390" s="2"/>
      <c r="AB4390" s="2"/>
      <c r="AC4390" s="4">
        <f>P4390*U4390/1000000</f>
        <v>0.4708222</v>
      </c>
      <c r="AD4390" s="4">
        <f>AC4390*(1-Z4390/100)</f>
        <v>0.4708222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5224</v>
      </c>
      <c r="B4391" s="2" t="s">
        <v>5220</v>
      </c>
      <c r="C4391" s="2" t="s">
        <v>47</v>
      </c>
      <c r="D4391" s="2" t="s">
        <v>4761</v>
      </c>
      <c r="E4391" s="2" t="s">
        <v>346</v>
      </c>
      <c r="F4391" s="2" t="s">
        <v>178</v>
      </c>
      <c r="G4391" s="2" t="s">
        <v>179</v>
      </c>
      <c r="H4391" s="2" t="s">
        <v>52</v>
      </c>
      <c r="I4391" s="2" t="s">
        <v>53</v>
      </c>
      <c r="J4391" s="2" t="s">
        <v>180</v>
      </c>
      <c r="K4391" s="2" t="s">
        <v>180</v>
      </c>
      <c r="L4391" s="2" t="s">
        <v>181</v>
      </c>
      <c r="M4391" s="2" t="s">
        <v>86</v>
      </c>
      <c r="N4391" s="3">
        <v>23541.11</v>
      </c>
      <c r="O4391" s="3" t="s">
        <v>182</v>
      </c>
      <c r="P4391" s="4">
        <f>IF(O4391="吨",N4391*1000,IF(O4391="万立方米",N4391*10000,""))</f>
        <v>235411100.0</v>
      </c>
      <c r="Q4391" s="2" t="s">
        <v>183</v>
      </c>
      <c r="R4391" s="2" t="s">
        <v>184</v>
      </c>
      <c r="S4391" s="2" t="s">
        <v>198</v>
      </c>
      <c r="T4391" s="2" t="s">
        <v>75</v>
      </c>
      <c r="U4391" s="4">
        <f>0.01</f>
        <v>0.01</v>
      </c>
      <c r="V4391" s="2" t="s">
        <v>186</v>
      </c>
      <c r="W4391" s="2" t="s">
        <v>199</v>
      </c>
      <c r="X4391" s="2" t="s">
        <v>64</v>
      </c>
      <c r="Y4391" s="2" t="s">
        <v>65</v>
      </c>
      <c r="Z4391" s="2">
        <v>0</v>
      </c>
      <c r="AA4391" s="2"/>
      <c r="AB4391" s="2"/>
      <c r="AC4391" s="4">
        <f>P4391*U4391/1000000</f>
        <v>2.354111</v>
      </c>
      <c r="AD4391" s="4">
        <f>AC4392*(1-AA4391/100)+(AC4391-AC4392)*(1-AB4391/100)</f>
        <v>2.354111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5225</v>
      </c>
      <c r="B4392" s="2" t="s">
        <v>5220</v>
      </c>
      <c r="C4392" s="2" t="s">
        <v>47</v>
      </c>
      <c r="D4392" s="2" t="s">
        <v>4761</v>
      </c>
      <c r="E4392" s="2" t="s">
        <v>346</v>
      </c>
      <c r="F4392" s="2" t="s">
        <v>178</v>
      </c>
      <c r="G4392" s="2" t="s">
        <v>179</v>
      </c>
      <c r="H4392" s="2" t="s">
        <v>52</v>
      </c>
      <c r="I4392" s="2" t="s">
        <v>53</v>
      </c>
      <c r="J4392" s="2" t="s">
        <v>180</v>
      </c>
      <c r="K4392" s="2" t="s">
        <v>180</v>
      </c>
      <c r="L4392" s="2" t="s">
        <v>181</v>
      </c>
      <c r="M4392" s="2" t="s">
        <v>91</v>
      </c>
      <c r="N4392" s="3">
        <v>23541.11</v>
      </c>
      <c r="O4392" s="3" t="s">
        <v>182</v>
      </c>
      <c r="P4392" s="4">
        <f>IF(O4392="吨",N4392*1000,IF(O4392="万立方米",N4392*10000,""))</f>
        <v>235411100.0</v>
      </c>
      <c r="Q4392" s="2" t="s">
        <v>183</v>
      </c>
      <c r="R4392" s="2" t="s">
        <v>184</v>
      </c>
      <c r="S4392" s="2" t="s">
        <v>201</v>
      </c>
      <c r="T4392" s="2" t="s">
        <v>75</v>
      </c>
      <c r="U4392" s="4">
        <f>0.005</f>
        <v>0.005</v>
      </c>
      <c r="V4392" s="2" t="s">
        <v>186</v>
      </c>
      <c r="W4392" s="2" t="s">
        <v>202</v>
      </c>
      <c r="X4392" s="2" t="s">
        <v>64</v>
      </c>
      <c r="Y4392" s="2" t="s">
        <v>65</v>
      </c>
      <c r="Z4392" s="2">
        <v>0</v>
      </c>
      <c r="AA4392" s="2"/>
      <c r="AB4392" s="2"/>
      <c r="AC4392" s="4">
        <f>P4392*U4392/1000000</f>
        <v>1.1770555</v>
      </c>
      <c r="AD4392" s="4">
        <f>AC4392*(1-Z4392/100)</f>
        <v>1.1770555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5226</v>
      </c>
      <c r="B4393" s="2" t="s">
        <v>5220</v>
      </c>
      <c r="C4393" s="2" t="s">
        <v>47</v>
      </c>
      <c r="D4393" s="2" t="s">
        <v>4761</v>
      </c>
      <c r="E4393" s="2" t="s">
        <v>346</v>
      </c>
      <c r="F4393" s="2" t="s">
        <v>178</v>
      </c>
      <c r="G4393" s="2" t="s">
        <v>179</v>
      </c>
      <c r="H4393" s="2" t="s">
        <v>52</v>
      </c>
      <c r="I4393" s="2" t="s">
        <v>53</v>
      </c>
      <c r="J4393" s="2" t="s">
        <v>180</v>
      </c>
      <c r="K4393" s="2" t="s">
        <v>180</v>
      </c>
      <c r="L4393" s="2" t="s">
        <v>181</v>
      </c>
      <c r="M4393" s="2" t="s">
        <v>95</v>
      </c>
      <c r="N4393" s="3">
        <v>23541.11</v>
      </c>
      <c r="O4393" s="3" t="s">
        <v>182</v>
      </c>
      <c r="P4393" s="4">
        <f>IF(O4393="吨",N4393*1000,IF(O4393="万立方米",N4393*10000,""))</f>
        <v>235411100.0</v>
      </c>
      <c r="Q4393" s="2" t="s">
        <v>183</v>
      </c>
      <c r="R4393" s="2" t="s">
        <v>184</v>
      </c>
      <c r="S4393" s="2" t="s">
        <v>204</v>
      </c>
      <c r="T4393" s="2" t="s">
        <v>75</v>
      </c>
      <c r="U4393" s="4">
        <f>0.005</f>
        <v>0.005</v>
      </c>
      <c r="V4393" s="2" t="s">
        <v>186</v>
      </c>
      <c r="W4393" s="2" t="s">
        <v>205</v>
      </c>
      <c r="X4393" s="2" t="s">
        <v>64</v>
      </c>
      <c r="Y4393" s="2" t="s">
        <v>65</v>
      </c>
      <c r="Z4393" s="2">
        <v>0</v>
      </c>
      <c r="AA4393" s="2"/>
      <c r="AB4393" s="2"/>
      <c r="AC4393" s="4">
        <f>P4393*U4393/1000000</f>
        <v>1.1770555</v>
      </c>
      <c r="AD4393" s="4">
        <f>AC4393*(1-Z4393/100)</f>
        <v>1.1770555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5227</v>
      </c>
      <c r="B4394" s="2" t="s">
        <v>5220</v>
      </c>
      <c r="C4394" s="2" t="s">
        <v>47</v>
      </c>
      <c r="D4394" s="2" t="s">
        <v>4761</v>
      </c>
      <c r="E4394" s="2" t="s">
        <v>346</v>
      </c>
      <c r="F4394" s="2" t="s">
        <v>178</v>
      </c>
      <c r="G4394" s="2" t="s">
        <v>179</v>
      </c>
      <c r="H4394" s="2" t="s">
        <v>52</v>
      </c>
      <c r="I4394" s="2" t="s">
        <v>53</v>
      </c>
      <c r="J4394" s="2" t="s">
        <v>180</v>
      </c>
      <c r="K4394" s="2" t="s">
        <v>180</v>
      </c>
      <c r="L4394" s="2" t="s">
        <v>181</v>
      </c>
      <c r="M4394" s="2" t="s">
        <v>100</v>
      </c>
      <c r="N4394" s="3">
        <v>23541.11</v>
      </c>
      <c r="O4394" s="3" t="s">
        <v>182</v>
      </c>
      <c r="P4394" s="4">
        <f>IF(O4394="吨",N4394*1000,IF(O4394="万立方米",N4394*10000,""))</f>
        <v>235411100.0</v>
      </c>
      <c r="Q4394" s="2" t="s">
        <v>183</v>
      </c>
      <c r="R4394" s="2" t="s">
        <v>184</v>
      </c>
      <c r="S4394" s="2" t="s">
        <v>207</v>
      </c>
      <c r="T4394" s="2" t="s">
        <v>75</v>
      </c>
      <c r="U4394" s="4">
        <f>0.02</f>
        <v>0.02</v>
      </c>
      <c r="V4394" s="2" t="s">
        <v>186</v>
      </c>
      <c r="W4394" s="2" t="s">
        <v>208</v>
      </c>
      <c r="X4394" s="2" t="s">
        <v>64</v>
      </c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68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5228</v>
      </c>
      <c r="B4395" s="2" t="s">
        <v>5220</v>
      </c>
      <c r="C4395" s="2" t="s">
        <v>47</v>
      </c>
      <c r="D4395" s="2" t="s">
        <v>4761</v>
      </c>
      <c r="E4395" s="2" t="s">
        <v>346</v>
      </c>
      <c r="F4395" s="2" t="s">
        <v>178</v>
      </c>
      <c r="G4395" s="2" t="s">
        <v>179</v>
      </c>
      <c r="H4395" s="2" t="s">
        <v>52</v>
      </c>
      <c r="I4395" s="2"/>
      <c r="J4395" s="2"/>
      <c r="K4395" s="2"/>
      <c r="L4395" s="2"/>
      <c r="M4395" s="2" t="s">
        <v>104</v>
      </c>
      <c r="N4395" s="3"/>
      <c r="O4395" s="3"/>
      <c r="P4395" s="4">
        <v>0.0</v>
      </c>
      <c r="Q4395" s="2" t="s">
        <v>105</v>
      </c>
      <c r="R4395" s="2" t="s">
        <v>106</v>
      </c>
      <c r="S4395" s="2" t="s">
        <v>107</v>
      </c>
      <c r="T4395" s="2" t="s">
        <v>108</v>
      </c>
      <c r="U4395" s="4">
        <f>0.0</f>
        <v>0.0</v>
      </c>
      <c r="V4395" s="2" t="s">
        <v>109</v>
      </c>
      <c r="W4395" s="2" t="s">
        <v>110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111</v>
      </c>
      <c r="AH4395" s="2" t="s">
        <v>69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5229</v>
      </c>
      <c r="B4396" s="2" t="s">
        <v>5230</v>
      </c>
      <c r="C4396" s="2" t="s">
        <v>47</v>
      </c>
      <c r="D4396" s="2" t="s">
        <v>2234</v>
      </c>
      <c r="E4396" s="2" t="s">
        <v>731</v>
      </c>
      <c r="F4396" s="2" t="s">
        <v>228</v>
      </c>
      <c r="G4396" s="2" t="s">
        <v>117</v>
      </c>
      <c r="H4396" s="2" t="s">
        <v>52</v>
      </c>
      <c r="I4396" s="2" t="s">
        <v>53</v>
      </c>
      <c r="J4396" s="2" t="s">
        <v>118</v>
      </c>
      <c r="K4396" s="2" t="s">
        <v>118</v>
      </c>
      <c r="L4396" s="2" t="s">
        <v>119</v>
      </c>
      <c r="M4396" s="2" t="s">
        <v>56</v>
      </c>
      <c r="N4396" s="3">
        <v>6222.523</v>
      </c>
      <c r="O4396" s="3" t="s">
        <v>120</v>
      </c>
      <c r="P4396" s="2"/>
      <c r="Q4396" s="2"/>
      <c r="R4396" s="2" t="s">
        <v>121</v>
      </c>
      <c r="S4396" s="2"/>
      <c r="T4396" s="2" t="s">
        <v>108</v>
      </c>
      <c r="U4396" s="2"/>
      <c r="V4396" s="2"/>
      <c r="W4396" s="2" t="s">
        <v>122</v>
      </c>
      <c r="X4396" s="2" t="s">
        <v>64</v>
      </c>
      <c r="Y4396" s="2" t="s">
        <v>65</v>
      </c>
      <c r="Z4396" s="2">
        <v>0</v>
      </c>
      <c r="AA4396" s="2"/>
      <c r="AB4396" s="2"/>
      <c r="AC4396" s="2"/>
      <c r="AD4396" s="2"/>
      <c r="AE4396" s="2" t="s">
        <v>123</v>
      </c>
      <c r="AF4396" s="2" t="s">
        <v>124</v>
      </c>
      <c r="AG4396" s="2" t="s">
        <v>312</v>
      </c>
      <c r="AH4396" s="2" t="s">
        <v>69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5231</v>
      </c>
      <c r="B4397" s="2" t="s">
        <v>5230</v>
      </c>
      <c r="C4397" s="2" t="s">
        <v>47</v>
      </c>
      <c r="D4397" s="2" t="s">
        <v>2234</v>
      </c>
      <c r="E4397" s="2" t="s">
        <v>731</v>
      </c>
      <c r="F4397" s="2" t="s">
        <v>228</v>
      </c>
      <c r="G4397" s="2" t="s">
        <v>117</v>
      </c>
      <c r="H4397" s="2" t="s">
        <v>52</v>
      </c>
      <c r="I4397" s="2" t="s">
        <v>53</v>
      </c>
      <c r="J4397" s="2" t="s">
        <v>118</v>
      </c>
      <c r="K4397" s="2" t="s">
        <v>118</v>
      </c>
      <c r="L4397" s="2" t="s">
        <v>119</v>
      </c>
      <c r="M4397" s="2" t="s">
        <v>73</v>
      </c>
      <c r="N4397" s="3">
        <v>6222.523</v>
      </c>
      <c r="O4397" s="3" t="s">
        <v>120</v>
      </c>
      <c r="P4397" s="2"/>
      <c r="Q4397" s="2"/>
      <c r="R4397" s="2" t="s">
        <v>121</v>
      </c>
      <c r="S4397" s="2"/>
      <c r="T4397" s="2" t="s">
        <v>108</v>
      </c>
      <c r="U4397" s="2"/>
      <c r="V4397" s="2"/>
      <c r="W4397" s="2" t="s">
        <v>122</v>
      </c>
      <c r="X4397" s="2" t="s">
        <v>64</v>
      </c>
      <c r="Y4397" s="2" t="s">
        <v>65</v>
      </c>
      <c r="Z4397" s="2">
        <v>0</v>
      </c>
      <c r="AA4397" s="2"/>
      <c r="AB4397" s="2"/>
      <c r="AC4397" s="2"/>
      <c r="AD4397" s="2"/>
      <c r="AE4397" s="2" t="s">
        <v>123</v>
      </c>
      <c r="AF4397" s="2" t="s">
        <v>124</v>
      </c>
      <c r="AG4397" s="2" t="s">
        <v>312</v>
      </c>
      <c r="AH4397" s="2" t="s">
        <v>69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5232</v>
      </c>
      <c r="B4398" s="2" t="s">
        <v>5230</v>
      </c>
      <c r="C4398" s="2" t="s">
        <v>47</v>
      </c>
      <c r="D4398" s="2" t="s">
        <v>2234</v>
      </c>
      <c r="E4398" s="2" t="s">
        <v>731</v>
      </c>
      <c r="F4398" s="2" t="s">
        <v>228</v>
      </c>
      <c r="G4398" s="2" t="s">
        <v>117</v>
      </c>
      <c r="H4398" s="2" t="s">
        <v>52</v>
      </c>
      <c r="I4398" s="2" t="s">
        <v>53</v>
      </c>
      <c r="J4398" s="2" t="s">
        <v>118</v>
      </c>
      <c r="K4398" s="2" t="s">
        <v>118</v>
      </c>
      <c r="L4398" s="2" t="s">
        <v>119</v>
      </c>
      <c r="M4398" s="2" t="s">
        <v>78</v>
      </c>
      <c r="N4398" s="3">
        <v>6222.523</v>
      </c>
      <c r="O4398" s="3" t="s">
        <v>120</v>
      </c>
      <c r="P4398" s="2"/>
      <c r="Q4398" s="2"/>
      <c r="R4398" s="2" t="s">
        <v>121</v>
      </c>
      <c r="S4398" s="2"/>
      <c r="T4398" s="2" t="s">
        <v>108</v>
      </c>
      <c r="U4398" s="2"/>
      <c r="V4398" s="2"/>
      <c r="W4398" s="2" t="s">
        <v>122</v>
      </c>
      <c r="X4398" s="2" t="s">
        <v>64</v>
      </c>
      <c r="Y4398" s="2" t="s">
        <v>65</v>
      </c>
      <c r="Z4398" s="2">
        <v>0</v>
      </c>
      <c r="AA4398" s="2"/>
      <c r="AB4398" s="2"/>
      <c r="AC4398" s="2"/>
      <c r="AD4398" s="2"/>
      <c r="AE4398" s="2" t="s">
        <v>123</v>
      </c>
      <c r="AF4398" s="2" t="s">
        <v>124</v>
      </c>
      <c r="AG4398" s="2" t="s">
        <v>312</v>
      </c>
      <c r="AH4398" s="2" t="s">
        <v>69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5233</v>
      </c>
      <c r="B4399" s="2" t="s">
        <v>5230</v>
      </c>
      <c r="C4399" s="2" t="s">
        <v>47</v>
      </c>
      <c r="D4399" s="2" t="s">
        <v>2234</v>
      </c>
      <c r="E4399" s="2" t="s">
        <v>731</v>
      </c>
      <c r="F4399" s="2" t="s">
        <v>228</v>
      </c>
      <c r="G4399" s="2" t="s">
        <v>117</v>
      </c>
      <c r="H4399" s="2" t="s">
        <v>52</v>
      </c>
      <c r="I4399" s="2" t="s">
        <v>53</v>
      </c>
      <c r="J4399" s="2" t="s">
        <v>118</v>
      </c>
      <c r="K4399" s="2" t="s">
        <v>118</v>
      </c>
      <c r="L4399" s="2" t="s">
        <v>119</v>
      </c>
      <c r="M4399" s="2" t="s">
        <v>82</v>
      </c>
      <c r="N4399" s="3">
        <v>6222.523</v>
      </c>
      <c r="O4399" s="3" t="s">
        <v>120</v>
      </c>
      <c r="P4399" s="2"/>
      <c r="Q4399" s="2"/>
      <c r="R4399" s="2" t="s">
        <v>121</v>
      </c>
      <c r="S4399" s="2"/>
      <c r="T4399" s="2" t="s">
        <v>108</v>
      </c>
      <c r="U4399" s="2"/>
      <c r="V4399" s="2"/>
      <c r="W4399" s="2" t="s">
        <v>122</v>
      </c>
      <c r="X4399" s="2" t="s">
        <v>64</v>
      </c>
      <c r="Y4399" s="2" t="s">
        <v>65</v>
      </c>
      <c r="Z4399" s="2">
        <v>0</v>
      </c>
      <c r="AA4399" s="2"/>
      <c r="AB4399" s="2"/>
      <c r="AC4399" s="2"/>
      <c r="AD4399" s="2"/>
      <c r="AE4399" s="2" t="s">
        <v>123</v>
      </c>
      <c r="AF4399" s="2" t="s">
        <v>124</v>
      </c>
      <c r="AG4399" s="2" t="s">
        <v>312</v>
      </c>
      <c r="AH4399" s="2" t="s">
        <v>69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5234</v>
      </c>
      <c r="B4400" s="2" t="s">
        <v>5230</v>
      </c>
      <c r="C4400" s="2" t="s">
        <v>47</v>
      </c>
      <c r="D4400" s="2" t="s">
        <v>2234</v>
      </c>
      <c r="E4400" s="2" t="s">
        <v>731</v>
      </c>
      <c r="F4400" s="2" t="s">
        <v>228</v>
      </c>
      <c r="G4400" s="2" t="s">
        <v>117</v>
      </c>
      <c r="H4400" s="2" t="s">
        <v>52</v>
      </c>
      <c r="I4400" s="2" t="s">
        <v>53</v>
      </c>
      <c r="J4400" s="2" t="s">
        <v>118</v>
      </c>
      <c r="K4400" s="2" t="s">
        <v>118</v>
      </c>
      <c r="L4400" s="2" t="s">
        <v>119</v>
      </c>
      <c r="M4400" s="2" t="s">
        <v>86</v>
      </c>
      <c r="N4400" s="3">
        <v>6222.523</v>
      </c>
      <c r="O4400" s="3" t="s">
        <v>120</v>
      </c>
      <c r="P4400" s="2"/>
      <c r="Q4400" s="2"/>
      <c r="R4400" s="2" t="s">
        <v>121</v>
      </c>
      <c r="S4400" s="2"/>
      <c r="T4400" s="2" t="s">
        <v>108</v>
      </c>
      <c r="U4400" s="2"/>
      <c r="V4400" s="2"/>
      <c r="W4400" s="2" t="s">
        <v>122</v>
      </c>
      <c r="X4400" s="2" t="s">
        <v>64</v>
      </c>
      <c r="Y4400" s="2" t="s">
        <v>65</v>
      </c>
      <c r="Z4400" s="2">
        <v>0</v>
      </c>
      <c r="AA4400" s="2"/>
      <c r="AB4400" s="2"/>
      <c r="AC4400" s="2"/>
      <c r="AD4400" s="2"/>
      <c r="AE4400" s="2" t="s">
        <v>123</v>
      </c>
      <c r="AF4400" s="2" t="s">
        <v>124</v>
      </c>
      <c r="AG4400" s="2" t="s">
        <v>312</v>
      </c>
      <c r="AH4400" s="2" t="s">
        <v>69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5235</v>
      </c>
      <c r="B4401" s="2" t="s">
        <v>5230</v>
      </c>
      <c r="C4401" s="2" t="s">
        <v>47</v>
      </c>
      <c r="D4401" s="2" t="s">
        <v>2234</v>
      </c>
      <c r="E4401" s="2" t="s">
        <v>731</v>
      </c>
      <c r="F4401" s="2" t="s">
        <v>228</v>
      </c>
      <c r="G4401" s="2" t="s">
        <v>117</v>
      </c>
      <c r="H4401" s="2" t="s">
        <v>52</v>
      </c>
      <c r="I4401" s="2" t="s">
        <v>53</v>
      </c>
      <c r="J4401" s="2" t="s">
        <v>118</v>
      </c>
      <c r="K4401" s="2" t="s">
        <v>118</v>
      </c>
      <c r="L4401" s="2" t="s">
        <v>119</v>
      </c>
      <c r="M4401" s="2" t="s">
        <v>91</v>
      </c>
      <c r="N4401" s="3">
        <v>6222.523</v>
      </c>
      <c r="O4401" s="3" t="s">
        <v>120</v>
      </c>
      <c r="P4401" s="2"/>
      <c r="Q4401" s="2"/>
      <c r="R4401" s="2" t="s">
        <v>121</v>
      </c>
      <c r="S4401" s="2"/>
      <c r="T4401" s="2" t="s">
        <v>108</v>
      </c>
      <c r="U4401" s="2"/>
      <c r="V4401" s="2"/>
      <c r="W4401" s="2" t="s">
        <v>122</v>
      </c>
      <c r="X4401" s="2" t="s">
        <v>64</v>
      </c>
      <c r="Y4401" s="2" t="s">
        <v>65</v>
      </c>
      <c r="Z4401" s="2">
        <v>0</v>
      </c>
      <c r="AA4401" s="2"/>
      <c r="AB4401" s="2"/>
      <c r="AC4401" s="2"/>
      <c r="AD4401" s="2"/>
      <c r="AE4401" s="2" t="s">
        <v>123</v>
      </c>
      <c r="AF4401" s="2" t="s">
        <v>124</v>
      </c>
      <c r="AG4401" s="2" t="s">
        <v>312</v>
      </c>
      <c r="AH4401" s="2" t="s">
        <v>69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5236</v>
      </c>
      <c r="B4402" s="2" t="s">
        <v>5230</v>
      </c>
      <c r="C4402" s="2" t="s">
        <v>47</v>
      </c>
      <c r="D4402" s="2" t="s">
        <v>2234</v>
      </c>
      <c r="E4402" s="2" t="s">
        <v>731</v>
      </c>
      <c r="F4402" s="2" t="s">
        <v>228</v>
      </c>
      <c r="G4402" s="2" t="s">
        <v>117</v>
      </c>
      <c r="H4402" s="2" t="s">
        <v>52</v>
      </c>
      <c r="I4402" s="2" t="s">
        <v>53</v>
      </c>
      <c r="J4402" s="2" t="s">
        <v>118</v>
      </c>
      <c r="K4402" s="2" t="s">
        <v>118</v>
      </c>
      <c r="L4402" s="2" t="s">
        <v>119</v>
      </c>
      <c r="M4402" s="2" t="s">
        <v>95</v>
      </c>
      <c r="N4402" s="3">
        <v>6222.523</v>
      </c>
      <c r="O4402" s="3" t="s">
        <v>120</v>
      </c>
      <c r="P4402" s="2"/>
      <c r="Q4402" s="2"/>
      <c r="R4402" s="2" t="s">
        <v>121</v>
      </c>
      <c r="S4402" s="2"/>
      <c r="T4402" s="2" t="s">
        <v>108</v>
      </c>
      <c r="U4402" s="2"/>
      <c r="V4402" s="2"/>
      <c r="W4402" s="2" t="s">
        <v>122</v>
      </c>
      <c r="X4402" s="2" t="s">
        <v>64</v>
      </c>
      <c r="Y4402" s="2" t="s">
        <v>65</v>
      </c>
      <c r="Z4402" s="2">
        <v>0</v>
      </c>
      <c r="AA4402" s="2"/>
      <c r="AB4402" s="2"/>
      <c r="AC4402" s="2"/>
      <c r="AD4402" s="2"/>
      <c r="AE4402" s="2" t="s">
        <v>123</v>
      </c>
      <c r="AF4402" s="2" t="s">
        <v>124</v>
      </c>
      <c r="AG4402" s="2" t="s">
        <v>312</v>
      </c>
      <c r="AH4402" s="2" t="s">
        <v>69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5237</v>
      </c>
      <c r="B4403" s="2" t="s">
        <v>5230</v>
      </c>
      <c r="C4403" s="2" t="s">
        <v>47</v>
      </c>
      <c r="D4403" s="2" t="s">
        <v>2234</v>
      </c>
      <c r="E4403" s="2" t="s">
        <v>731</v>
      </c>
      <c r="F4403" s="2" t="s">
        <v>228</v>
      </c>
      <c r="G4403" s="2" t="s">
        <v>117</v>
      </c>
      <c r="H4403" s="2" t="s">
        <v>52</v>
      </c>
      <c r="I4403" s="2" t="s">
        <v>53</v>
      </c>
      <c r="J4403" s="2" t="s">
        <v>118</v>
      </c>
      <c r="K4403" s="2" t="s">
        <v>118</v>
      </c>
      <c r="L4403" s="2" t="s">
        <v>119</v>
      </c>
      <c r="M4403" s="2" t="s">
        <v>100</v>
      </c>
      <c r="N4403" s="3">
        <v>6222.523</v>
      </c>
      <c r="O4403" s="3" t="s">
        <v>120</v>
      </c>
      <c r="P4403" s="2"/>
      <c r="Q4403" s="2"/>
      <c r="R4403" s="2" t="s">
        <v>121</v>
      </c>
      <c r="S4403" s="2"/>
      <c r="T4403" s="2" t="s">
        <v>108</v>
      </c>
      <c r="U4403" s="2"/>
      <c r="V4403" s="2"/>
      <c r="W4403" s="2" t="s">
        <v>122</v>
      </c>
      <c r="X4403" s="2" t="s">
        <v>64</v>
      </c>
      <c r="Y4403" s="2" t="s">
        <v>65</v>
      </c>
      <c r="Z4403" s="2">
        <v>0</v>
      </c>
      <c r="AA4403" s="2"/>
      <c r="AB4403" s="2"/>
      <c r="AC4403" s="2"/>
      <c r="AD4403" s="2"/>
      <c r="AE4403" s="2" t="s">
        <v>123</v>
      </c>
      <c r="AF4403" s="2" t="s">
        <v>124</v>
      </c>
      <c r="AG4403" s="2" t="s">
        <v>312</v>
      </c>
      <c r="AH4403" s="2" t="s">
        <v>69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5238</v>
      </c>
      <c r="B4404" s="2" t="s">
        <v>5230</v>
      </c>
      <c r="C4404" s="2" t="s">
        <v>47</v>
      </c>
      <c r="D4404" s="2" t="s">
        <v>2234</v>
      </c>
      <c r="E4404" s="2" t="s">
        <v>731</v>
      </c>
      <c r="F4404" s="2" t="s">
        <v>228</v>
      </c>
      <c r="G4404" s="2" t="s">
        <v>117</v>
      </c>
      <c r="H4404" s="2" t="s">
        <v>52</v>
      </c>
      <c r="I4404" s="2"/>
      <c r="J4404" s="2"/>
      <c r="K4404" s="2" t="s">
        <v>147</v>
      </c>
      <c r="L4404" s="2" t="s">
        <v>253</v>
      </c>
      <c r="M4404" s="2" t="s">
        <v>104</v>
      </c>
      <c r="N4404" s="3"/>
      <c r="O4404" s="3"/>
      <c r="P4404" s="2"/>
      <c r="Q4404" s="2" t="s">
        <v>105</v>
      </c>
      <c r="R4404" s="2" t="s">
        <v>106</v>
      </c>
      <c r="S4404" s="2" t="s">
        <v>107</v>
      </c>
      <c r="T4404" s="2" t="s">
        <v>108</v>
      </c>
      <c r="U4404" s="2"/>
      <c r="V4404" s="2" t="s">
        <v>109</v>
      </c>
      <c r="W4404" s="2" t="s">
        <v>110</v>
      </c>
      <c r="X4404" s="2"/>
      <c r="Y4404" s="2" t="s">
        <v>65</v>
      </c>
      <c r="Z4404" s="2">
        <v>0</v>
      </c>
      <c r="AA4404" s="2"/>
      <c r="AB4404" s="2"/>
      <c r="AC4404" s="2"/>
      <c r="AD4404" s="2"/>
      <c r="AE4404" s="2" t="s">
        <v>123</v>
      </c>
      <c r="AF4404" s="2" t="s">
        <v>222</v>
      </c>
      <c r="AG4404" s="2" t="s">
        <v>223</v>
      </c>
      <c r="AH4404" s="2" t="s">
        <v>69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5239</v>
      </c>
      <c r="B4405" s="2" t="s">
        <v>5240</v>
      </c>
      <c r="C4405" s="2" t="s">
        <v>47</v>
      </c>
      <c r="D4405" s="2" t="s">
        <v>1018</v>
      </c>
      <c r="E4405" s="2" t="s">
        <v>227</v>
      </c>
      <c r="F4405" s="2" t="s">
        <v>228</v>
      </c>
      <c r="G4405" s="2" t="s">
        <v>179</v>
      </c>
      <c r="H4405" s="2" t="s">
        <v>628</v>
      </c>
      <c r="I4405" s="2" t="s">
        <v>53</v>
      </c>
      <c r="J4405" s="2" t="s">
        <v>476</v>
      </c>
      <c r="K4405" s="2" t="s">
        <v>180</v>
      </c>
      <c r="L4405" s="2" t="s">
        <v>181</v>
      </c>
      <c r="M4405" s="2" t="s">
        <v>56</v>
      </c>
      <c r="N4405" s="3">
        <v>672.46</v>
      </c>
      <c r="O4405" s="3" t="s">
        <v>182</v>
      </c>
      <c r="P4405" s="4">
        <f>IF(O4405="吨",N4405*1000,IF(O4405="万立方米",N4405*10000,""))</f>
        <v>6724600.0</v>
      </c>
      <c r="Q4405" s="2" t="s">
        <v>183</v>
      </c>
      <c r="R4405" s="2" t="s">
        <v>184</v>
      </c>
      <c r="S4405" s="2" t="s">
        <v>185</v>
      </c>
      <c r="T4405" s="2" t="s">
        <v>75</v>
      </c>
      <c r="U4405" s="4">
        <f>0.001</f>
        <v>0.001</v>
      </c>
      <c r="V4405" s="2" t="s">
        <v>186</v>
      </c>
      <c r="W4405" s="2" t="s">
        <v>187</v>
      </c>
      <c r="X4405" s="2" t="s">
        <v>64</v>
      </c>
      <c r="Y4405" s="2" t="s">
        <v>65</v>
      </c>
      <c r="Z4405" s="2">
        <v>0</v>
      </c>
      <c r="AA4405" s="2"/>
      <c r="AB4405" s="2"/>
      <c r="AC4405" s="4">
        <f>P4405*U4405/1000000</f>
        <v>0.006724600000000001</v>
      </c>
      <c r="AD4405" s="4">
        <f>AC4405*(1-Z4405/100)</f>
        <v>0.006724600000000001</v>
      </c>
      <c r="AE4405" s="2" t="s">
        <v>66</v>
      </c>
      <c r="AF4405" s="2" t="s">
        <v>67</v>
      </c>
      <c r="AG4405" s="2"/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5241</v>
      </c>
      <c r="B4406" s="2" t="s">
        <v>5240</v>
      </c>
      <c r="C4406" s="2" t="s">
        <v>47</v>
      </c>
      <c r="D4406" s="2" t="s">
        <v>1018</v>
      </c>
      <c r="E4406" s="2" t="s">
        <v>227</v>
      </c>
      <c r="F4406" s="2" t="s">
        <v>228</v>
      </c>
      <c r="G4406" s="2" t="s">
        <v>179</v>
      </c>
      <c r="H4406" s="2" t="s">
        <v>628</v>
      </c>
      <c r="I4406" s="2" t="s">
        <v>53</v>
      </c>
      <c r="J4406" s="2" t="s">
        <v>476</v>
      </c>
      <c r="K4406" s="2" t="s">
        <v>180</v>
      </c>
      <c r="L4406" s="2" t="s">
        <v>181</v>
      </c>
      <c r="M4406" s="2" t="s">
        <v>73</v>
      </c>
      <c r="N4406" s="3">
        <v>672.46</v>
      </c>
      <c r="O4406" s="3" t="s">
        <v>182</v>
      </c>
      <c r="P4406" s="4">
        <f>IF(O4406="吨",N4406*1000,IF(O4406="万立方米",N4406*10000,""))</f>
        <v>6724600.0</v>
      </c>
      <c r="Q4406" s="2" t="s">
        <v>183</v>
      </c>
      <c r="R4406" s="2" t="s">
        <v>184</v>
      </c>
      <c r="S4406" s="2" t="s">
        <v>189</v>
      </c>
      <c r="T4406" s="2" t="s">
        <v>75</v>
      </c>
      <c r="U4406" s="4">
        <f>0.35</f>
        <v>0.35</v>
      </c>
      <c r="V4406" s="2" t="s">
        <v>186</v>
      </c>
      <c r="W4406" s="2" t="s">
        <v>190</v>
      </c>
      <c r="X4406" s="2" t="s">
        <v>64</v>
      </c>
      <c r="Y4406" s="2" t="s">
        <v>65</v>
      </c>
      <c r="Z4406" s="2">
        <v>0</v>
      </c>
      <c r="AA4406" s="2"/>
      <c r="AB4406" s="2"/>
      <c r="AC4406" s="4">
        <f>P4406*U4406/1000000</f>
        <v>2.35361</v>
      </c>
      <c r="AD4406" s="4">
        <f>AC4406*(1-Z4406/100)</f>
        <v>2.35361</v>
      </c>
      <c r="AE4406" s="2" t="s">
        <v>66</v>
      </c>
      <c r="AF4406" s="2" t="s">
        <v>67</v>
      </c>
      <c r="AG4406" s="2"/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5242</v>
      </c>
      <c r="B4407" s="2" t="s">
        <v>5240</v>
      </c>
      <c r="C4407" s="2" t="s">
        <v>47</v>
      </c>
      <c r="D4407" s="2" t="s">
        <v>1018</v>
      </c>
      <c r="E4407" s="2" t="s">
        <v>227</v>
      </c>
      <c r="F4407" s="2" t="s">
        <v>228</v>
      </c>
      <c r="G4407" s="2" t="s">
        <v>179</v>
      </c>
      <c r="H4407" s="2" t="s">
        <v>628</v>
      </c>
      <c r="I4407" s="2" t="s">
        <v>53</v>
      </c>
      <c r="J4407" s="2" t="s">
        <v>476</v>
      </c>
      <c r="K4407" s="2" t="s">
        <v>180</v>
      </c>
      <c r="L4407" s="2" t="s">
        <v>181</v>
      </c>
      <c r="M4407" s="2" t="s">
        <v>78</v>
      </c>
      <c r="N4407" s="3">
        <v>672.46</v>
      </c>
      <c r="O4407" s="3" t="s">
        <v>182</v>
      </c>
      <c r="P4407" s="4">
        <f>IF(O4407="吨",N4407*1000,IF(O4407="万立方米",N4407*10000,""))</f>
        <v>6724600.0</v>
      </c>
      <c r="Q4407" s="2" t="s">
        <v>183</v>
      </c>
      <c r="R4407" s="2" t="s">
        <v>184</v>
      </c>
      <c r="S4407" s="2" t="s">
        <v>192</v>
      </c>
      <c r="T4407" s="2" t="s">
        <v>75</v>
      </c>
      <c r="U4407" s="4">
        <f>1.2</f>
        <v>1.2</v>
      </c>
      <c r="V4407" s="2" t="s">
        <v>186</v>
      </c>
      <c r="W4407" s="2" t="s">
        <v>193</v>
      </c>
      <c r="X4407" s="2" t="s">
        <v>64</v>
      </c>
      <c r="Y4407" s="2" t="s">
        <v>65</v>
      </c>
      <c r="Z4407" s="2">
        <v>0</v>
      </c>
      <c r="AA4407" s="2"/>
      <c r="AB4407" s="2"/>
      <c r="AC4407" s="4">
        <f>P4407*U4407/1000000</f>
        <v>8.06952</v>
      </c>
      <c r="AD4407" s="4">
        <f>AC4407*(1-Z4407/100)</f>
        <v>8.06952</v>
      </c>
      <c r="AE4407" s="2" t="s">
        <v>66</v>
      </c>
      <c r="AF4407" s="2" t="s">
        <v>67</v>
      </c>
      <c r="AG4407" s="2"/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5243</v>
      </c>
      <c r="B4408" s="2" t="s">
        <v>5240</v>
      </c>
      <c r="C4408" s="2" t="s">
        <v>47</v>
      </c>
      <c r="D4408" s="2" t="s">
        <v>1018</v>
      </c>
      <c r="E4408" s="2" t="s">
        <v>227</v>
      </c>
      <c r="F4408" s="2" t="s">
        <v>228</v>
      </c>
      <c r="G4408" s="2" t="s">
        <v>179</v>
      </c>
      <c r="H4408" s="2" t="s">
        <v>628</v>
      </c>
      <c r="I4408" s="2" t="s">
        <v>53</v>
      </c>
      <c r="J4408" s="2" t="s">
        <v>476</v>
      </c>
      <c r="K4408" s="2" t="s">
        <v>180</v>
      </c>
      <c r="L4408" s="2" t="s">
        <v>181</v>
      </c>
      <c r="M4408" s="2" t="s">
        <v>82</v>
      </c>
      <c r="N4408" s="3">
        <v>672.46</v>
      </c>
      <c r="O4408" s="3" t="s">
        <v>182</v>
      </c>
      <c r="P4408" s="4">
        <f>IF(O4408="吨",N4408*1000,IF(O4408="万立方米",N4408*10000,""))</f>
        <v>6724600.0</v>
      </c>
      <c r="Q4408" s="2" t="s">
        <v>183</v>
      </c>
      <c r="R4408" s="2" t="s">
        <v>184</v>
      </c>
      <c r="S4408" s="2" t="s">
        <v>195</v>
      </c>
      <c r="T4408" s="2" t="s">
        <v>75</v>
      </c>
      <c r="U4408" s="4">
        <f>0.002</f>
        <v>0.002</v>
      </c>
      <c r="V4408" s="2" t="s">
        <v>186</v>
      </c>
      <c r="W4408" s="2" t="s">
        <v>196</v>
      </c>
      <c r="X4408" s="2" t="s">
        <v>64</v>
      </c>
      <c r="Y4408" s="2" t="s">
        <v>65</v>
      </c>
      <c r="Z4408" s="2">
        <v>0</v>
      </c>
      <c r="AA4408" s="2"/>
      <c r="AB4408" s="2"/>
      <c r="AC4408" s="4">
        <f>P4408*U4408/1000000</f>
        <v>0.013449200000000001</v>
      </c>
      <c r="AD4408" s="4">
        <f>AC4408*(1-Z4408/100)</f>
        <v>0.013449200000000001</v>
      </c>
      <c r="AE4408" s="2" t="s">
        <v>66</v>
      </c>
      <c r="AF4408" s="2" t="s">
        <v>67</v>
      </c>
      <c r="AG4408" s="2"/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5244</v>
      </c>
      <c r="B4409" s="2" t="s">
        <v>5240</v>
      </c>
      <c r="C4409" s="2" t="s">
        <v>47</v>
      </c>
      <c r="D4409" s="2" t="s">
        <v>1018</v>
      </c>
      <c r="E4409" s="2" t="s">
        <v>227</v>
      </c>
      <c r="F4409" s="2" t="s">
        <v>228</v>
      </c>
      <c r="G4409" s="2" t="s">
        <v>179</v>
      </c>
      <c r="H4409" s="2" t="s">
        <v>628</v>
      </c>
      <c r="I4409" s="2" t="s">
        <v>53</v>
      </c>
      <c r="J4409" s="2" t="s">
        <v>476</v>
      </c>
      <c r="K4409" s="2" t="s">
        <v>180</v>
      </c>
      <c r="L4409" s="2" t="s">
        <v>181</v>
      </c>
      <c r="M4409" s="2" t="s">
        <v>86</v>
      </c>
      <c r="N4409" s="3">
        <v>672.46</v>
      </c>
      <c r="O4409" s="3" t="s">
        <v>182</v>
      </c>
      <c r="P4409" s="4">
        <f>IF(O4409="吨",N4409*1000,IF(O4409="万立方米",N4409*10000,""))</f>
        <v>6724600.0</v>
      </c>
      <c r="Q4409" s="2" t="s">
        <v>183</v>
      </c>
      <c r="R4409" s="2" t="s">
        <v>184</v>
      </c>
      <c r="S4409" s="2" t="s">
        <v>198</v>
      </c>
      <c r="T4409" s="2" t="s">
        <v>75</v>
      </c>
      <c r="U4409" s="4">
        <f>0.01</f>
        <v>0.01</v>
      </c>
      <c r="V4409" s="2" t="s">
        <v>186</v>
      </c>
      <c r="W4409" s="2" t="s">
        <v>199</v>
      </c>
      <c r="X4409" s="2" t="s">
        <v>64</v>
      </c>
      <c r="Y4409" s="2" t="s">
        <v>65</v>
      </c>
      <c r="Z4409" s="2">
        <v>0</v>
      </c>
      <c r="AA4409" s="2"/>
      <c r="AB4409" s="2"/>
      <c r="AC4409" s="4">
        <f>P4409*U4409/1000000</f>
        <v>0.067246</v>
      </c>
      <c r="AD4409" s="4">
        <f>AC4410*(1-AA4409/100)+(AC4409-AC4410)*(1-AB4409/100)</f>
        <v>0.067246</v>
      </c>
      <c r="AE4409" s="2" t="s">
        <v>66</v>
      </c>
      <c r="AF4409" s="2" t="s">
        <v>67</v>
      </c>
      <c r="AG4409" s="2"/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5245</v>
      </c>
      <c r="B4410" s="2" t="s">
        <v>5240</v>
      </c>
      <c r="C4410" s="2" t="s">
        <v>47</v>
      </c>
      <c r="D4410" s="2" t="s">
        <v>1018</v>
      </c>
      <c r="E4410" s="2" t="s">
        <v>227</v>
      </c>
      <c r="F4410" s="2" t="s">
        <v>228</v>
      </c>
      <c r="G4410" s="2" t="s">
        <v>179</v>
      </c>
      <c r="H4410" s="2" t="s">
        <v>628</v>
      </c>
      <c r="I4410" s="2" t="s">
        <v>53</v>
      </c>
      <c r="J4410" s="2" t="s">
        <v>476</v>
      </c>
      <c r="K4410" s="2" t="s">
        <v>180</v>
      </c>
      <c r="L4410" s="2" t="s">
        <v>181</v>
      </c>
      <c r="M4410" s="2" t="s">
        <v>91</v>
      </c>
      <c r="N4410" s="3">
        <v>672.46</v>
      </c>
      <c r="O4410" s="3" t="s">
        <v>182</v>
      </c>
      <c r="P4410" s="4">
        <f>IF(O4410="吨",N4410*1000,IF(O4410="万立方米",N4410*10000,""))</f>
        <v>6724600.0</v>
      </c>
      <c r="Q4410" s="2" t="s">
        <v>183</v>
      </c>
      <c r="R4410" s="2" t="s">
        <v>184</v>
      </c>
      <c r="S4410" s="2" t="s">
        <v>201</v>
      </c>
      <c r="T4410" s="2" t="s">
        <v>75</v>
      </c>
      <c r="U4410" s="4">
        <f>0.005</f>
        <v>0.005</v>
      </c>
      <c r="V4410" s="2" t="s">
        <v>186</v>
      </c>
      <c r="W4410" s="2" t="s">
        <v>202</v>
      </c>
      <c r="X4410" s="2" t="s">
        <v>64</v>
      </c>
      <c r="Y4410" s="2" t="s">
        <v>65</v>
      </c>
      <c r="Z4410" s="2">
        <v>0</v>
      </c>
      <c r="AA4410" s="2"/>
      <c r="AB4410" s="2"/>
      <c r="AC4410" s="4">
        <f>P4410*U4410/1000000</f>
        <v>0.033623</v>
      </c>
      <c r="AD4410" s="4">
        <f>AC4410*(1-Z4410/100)</f>
        <v>0.033623</v>
      </c>
      <c r="AE4410" s="2" t="s">
        <v>66</v>
      </c>
      <c r="AF4410" s="2" t="s">
        <v>67</v>
      </c>
      <c r="AG4410" s="2"/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5246</v>
      </c>
      <c r="B4411" s="2" t="s">
        <v>5240</v>
      </c>
      <c r="C4411" s="2" t="s">
        <v>47</v>
      </c>
      <c r="D4411" s="2" t="s">
        <v>1018</v>
      </c>
      <c r="E4411" s="2" t="s">
        <v>227</v>
      </c>
      <c r="F4411" s="2" t="s">
        <v>228</v>
      </c>
      <c r="G4411" s="2" t="s">
        <v>179</v>
      </c>
      <c r="H4411" s="2" t="s">
        <v>628</v>
      </c>
      <c r="I4411" s="2" t="s">
        <v>53</v>
      </c>
      <c r="J4411" s="2" t="s">
        <v>476</v>
      </c>
      <c r="K4411" s="2" t="s">
        <v>180</v>
      </c>
      <c r="L4411" s="2" t="s">
        <v>181</v>
      </c>
      <c r="M4411" s="2" t="s">
        <v>95</v>
      </c>
      <c r="N4411" s="3">
        <v>672.46</v>
      </c>
      <c r="O4411" s="3" t="s">
        <v>182</v>
      </c>
      <c r="P4411" s="4">
        <f>IF(O4411="吨",N4411*1000,IF(O4411="万立方米",N4411*10000,""))</f>
        <v>6724600.0</v>
      </c>
      <c r="Q4411" s="2" t="s">
        <v>183</v>
      </c>
      <c r="R4411" s="2" t="s">
        <v>184</v>
      </c>
      <c r="S4411" s="2" t="s">
        <v>204</v>
      </c>
      <c r="T4411" s="2" t="s">
        <v>75</v>
      </c>
      <c r="U4411" s="4">
        <f>0.005</f>
        <v>0.005</v>
      </c>
      <c r="V4411" s="2" t="s">
        <v>186</v>
      </c>
      <c r="W4411" s="2" t="s">
        <v>205</v>
      </c>
      <c r="X4411" s="2" t="s">
        <v>64</v>
      </c>
      <c r="Y4411" s="2" t="s">
        <v>65</v>
      </c>
      <c r="Z4411" s="2">
        <v>0</v>
      </c>
      <c r="AA4411" s="2"/>
      <c r="AB4411" s="2"/>
      <c r="AC4411" s="4">
        <f>P4411*U4411/1000000</f>
        <v>0.033623</v>
      </c>
      <c r="AD4411" s="4">
        <f>AC4411*(1-Z4411/100)</f>
        <v>0.033623</v>
      </c>
      <c r="AE4411" s="2" t="s">
        <v>66</v>
      </c>
      <c r="AF4411" s="2" t="s">
        <v>67</v>
      </c>
      <c r="AG4411" s="2"/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5247</v>
      </c>
      <c r="B4412" s="2" t="s">
        <v>5240</v>
      </c>
      <c r="C4412" s="2" t="s">
        <v>47</v>
      </c>
      <c r="D4412" s="2" t="s">
        <v>1018</v>
      </c>
      <c r="E4412" s="2" t="s">
        <v>227</v>
      </c>
      <c r="F4412" s="2" t="s">
        <v>228</v>
      </c>
      <c r="G4412" s="2" t="s">
        <v>179</v>
      </c>
      <c r="H4412" s="2" t="s">
        <v>628</v>
      </c>
      <c r="I4412" s="2" t="s">
        <v>53</v>
      </c>
      <c r="J4412" s="2" t="s">
        <v>476</v>
      </c>
      <c r="K4412" s="2" t="s">
        <v>180</v>
      </c>
      <c r="L4412" s="2" t="s">
        <v>181</v>
      </c>
      <c r="M4412" s="2" t="s">
        <v>100</v>
      </c>
      <c r="N4412" s="3">
        <v>672.46</v>
      </c>
      <c r="O4412" s="3" t="s">
        <v>182</v>
      </c>
      <c r="P4412" s="4">
        <f>IF(O4412="吨",N4412*1000,IF(O4412="万立方米",N4412*10000,""))</f>
        <v>6724600.0</v>
      </c>
      <c r="Q4412" s="2" t="s">
        <v>183</v>
      </c>
      <c r="R4412" s="2" t="s">
        <v>184</v>
      </c>
      <c r="S4412" s="2" t="s">
        <v>207</v>
      </c>
      <c r="T4412" s="2" t="s">
        <v>75</v>
      </c>
      <c r="U4412" s="4">
        <f>0.02</f>
        <v>0.02</v>
      </c>
      <c r="V4412" s="2" t="s">
        <v>186</v>
      </c>
      <c r="W4412" s="2" t="s">
        <v>208</v>
      </c>
      <c r="X4412" s="2" t="s">
        <v>64</v>
      </c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/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5248</v>
      </c>
      <c r="B4413" s="2" t="s">
        <v>5240</v>
      </c>
      <c r="C4413" s="2" t="s">
        <v>47</v>
      </c>
      <c r="D4413" s="2" t="s">
        <v>1018</v>
      </c>
      <c r="E4413" s="2" t="s">
        <v>227</v>
      </c>
      <c r="F4413" s="2" t="s">
        <v>228</v>
      </c>
      <c r="G4413" s="2" t="s">
        <v>179</v>
      </c>
      <c r="H4413" s="2" t="s">
        <v>628</v>
      </c>
      <c r="I4413" s="2"/>
      <c r="J4413" s="2"/>
      <c r="K4413" s="2"/>
      <c r="L4413" s="2"/>
      <c r="M4413" s="2" t="s">
        <v>104</v>
      </c>
      <c r="N4413" s="3"/>
      <c r="O4413" s="3"/>
      <c r="P4413" s="4">
        <v>0.0</v>
      </c>
      <c r="Q4413" s="2" t="s">
        <v>105</v>
      </c>
      <c r="R4413" s="2" t="s">
        <v>106</v>
      </c>
      <c r="S4413" s="2" t="s">
        <v>107</v>
      </c>
      <c r="T4413" s="2" t="s">
        <v>108</v>
      </c>
      <c r="U4413" s="4">
        <f>0.0</f>
        <v>0.0</v>
      </c>
      <c r="V4413" s="2" t="s">
        <v>109</v>
      </c>
      <c r="W4413" s="2" t="s">
        <v>110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134</v>
      </c>
      <c r="AH4413" s="2" t="s">
        <v>69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5249</v>
      </c>
      <c r="B4414" s="2" t="s">
        <v>5250</v>
      </c>
      <c r="C4414" s="2" t="s">
        <v>47</v>
      </c>
      <c r="D4414" s="2" t="s">
        <v>627</v>
      </c>
      <c r="E4414" s="2" t="s">
        <v>400</v>
      </c>
      <c r="F4414" s="2" t="s">
        <v>178</v>
      </c>
      <c r="G4414" s="2" t="s">
        <v>179</v>
      </c>
      <c r="H4414" s="2" t="s">
        <v>1343</v>
      </c>
      <c r="I4414" s="2" t="s">
        <v>53</v>
      </c>
      <c r="J4414" s="2" t="s">
        <v>180</v>
      </c>
      <c r="K4414" s="2" t="s">
        <v>180</v>
      </c>
      <c r="L4414" s="2" t="s">
        <v>181</v>
      </c>
      <c r="M4414" s="2" t="s">
        <v>56</v>
      </c>
      <c r="N4414" s="3">
        <v>17994.893</v>
      </c>
      <c r="O4414" s="3" t="s">
        <v>182</v>
      </c>
      <c r="P4414" s="4">
        <f>IF(O4414="吨",N4414*1000,IF(O4414="万立方米",N4414*10000,""))</f>
        <v>179948930.0</v>
      </c>
      <c r="Q4414" s="2" t="s">
        <v>183</v>
      </c>
      <c r="R4414" s="2" t="s">
        <v>184</v>
      </c>
      <c r="S4414" s="2" t="s">
        <v>185</v>
      </c>
      <c r="T4414" s="2" t="s">
        <v>75</v>
      </c>
      <c r="U4414" s="4">
        <f>0.001</f>
        <v>0.001</v>
      </c>
      <c r="V4414" s="2" t="s">
        <v>186</v>
      </c>
      <c r="W4414" s="2" t="s">
        <v>187</v>
      </c>
      <c r="X4414" s="2" t="s">
        <v>64</v>
      </c>
      <c r="Y4414" s="2" t="s">
        <v>65</v>
      </c>
      <c r="Z4414" s="2">
        <v>0</v>
      </c>
      <c r="AA4414" s="2"/>
      <c r="AB4414" s="2"/>
      <c r="AC4414" s="4">
        <f>P4414*U4414/1000000</f>
        <v>0.17994892999999998</v>
      </c>
      <c r="AD4414" s="4">
        <f>AC4414*(1-Z4414/100)</f>
        <v>0.17994892999999998</v>
      </c>
      <c r="AE4414" s="2" t="s">
        <v>66</v>
      </c>
      <c r="AF4414" s="2" t="s">
        <v>67</v>
      </c>
      <c r="AG4414" s="2" t="s">
        <v>68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5251</v>
      </c>
      <c r="B4415" s="2" t="s">
        <v>5250</v>
      </c>
      <c r="C4415" s="2" t="s">
        <v>47</v>
      </c>
      <c r="D4415" s="2" t="s">
        <v>627</v>
      </c>
      <c r="E4415" s="2" t="s">
        <v>400</v>
      </c>
      <c r="F4415" s="2" t="s">
        <v>178</v>
      </c>
      <c r="G4415" s="2" t="s">
        <v>179</v>
      </c>
      <c r="H4415" s="2" t="s">
        <v>1343</v>
      </c>
      <c r="I4415" s="2" t="s">
        <v>53</v>
      </c>
      <c r="J4415" s="2" t="s">
        <v>180</v>
      </c>
      <c r="K4415" s="2" t="s">
        <v>180</v>
      </c>
      <c r="L4415" s="2" t="s">
        <v>181</v>
      </c>
      <c r="M4415" s="2" t="s">
        <v>73</v>
      </c>
      <c r="N4415" s="3">
        <v>17994.893</v>
      </c>
      <c r="O4415" s="3" t="s">
        <v>182</v>
      </c>
      <c r="P4415" s="4">
        <f>IF(O4415="吨",N4415*1000,IF(O4415="万立方米",N4415*10000,""))</f>
        <v>179948930.0</v>
      </c>
      <c r="Q4415" s="2" t="s">
        <v>183</v>
      </c>
      <c r="R4415" s="2" t="s">
        <v>184</v>
      </c>
      <c r="S4415" s="2" t="s">
        <v>189</v>
      </c>
      <c r="T4415" s="2" t="s">
        <v>75</v>
      </c>
      <c r="U4415" s="4">
        <f>0.35</f>
        <v>0.35</v>
      </c>
      <c r="V4415" s="2" t="s">
        <v>186</v>
      </c>
      <c r="W4415" s="2" t="s">
        <v>190</v>
      </c>
      <c r="X4415" s="2" t="s">
        <v>64</v>
      </c>
      <c r="Y4415" s="2" t="s">
        <v>65</v>
      </c>
      <c r="Z4415" s="2">
        <v>0</v>
      </c>
      <c r="AA4415" s="2"/>
      <c r="AB4415" s="2"/>
      <c r="AC4415" s="4">
        <f>P4415*U4415/1000000</f>
        <v>62.982125499999995</v>
      </c>
      <c r="AD4415" s="4">
        <f>AC4415*(1-Z4415/100)</f>
        <v>62.982125499999995</v>
      </c>
      <c r="AE4415" s="2" t="s">
        <v>66</v>
      </c>
      <c r="AF4415" s="2" t="s">
        <v>67</v>
      </c>
      <c r="AG4415" s="2" t="s">
        <v>68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5252</v>
      </c>
      <c r="B4416" s="2" t="s">
        <v>5250</v>
      </c>
      <c r="C4416" s="2" t="s">
        <v>47</v>
      </c>
      <c r="D4416" s="2" t="s">
        <v>627</v>
      </c>
      <c r="E4416" s="2" t="s">
        <v>400</v>
      </c>
      <c r="F4416" s="2" t="s">
        <v>178</v>
      </c>
      <c r="G4416" s="2" t="s">
        <v>179</v>
      </c>
      <c r="H4416" s="2" t="s">
        <v>1343</v>
      </c>
      <c r="I4416" s="2" t="s">
        <v>53</v>
      </c>
      <c r="J4416" s="2" t="s">
        <v>180</v>
      </c>
      <c r="K4416" s="2" t="s">
        <v>180</v>
      </c>
      <c r="L4416" s="2" t="s">
        <v>181</v>
      </c>
      <c r="M4416" s="2" t="s">
        <v>78</v>
      </c>
      <c r="N4416" s="3">
        <v>17994.893</v>
      </c>
      <c r="O4416" s="3" t="s">
        <v>182</v>
      </c>
      <c r="P4416" s="4">
        <f>IF(O4416="吨",N4416*1000,IF(O4416="万立方米",N4416*10000,""))</f>
        <v>179948930.0</v>
      </c>
      <c r="Q4416" s="2" t="s">
        <v>183</v>
      </c>
      <c r="R4416" s="2" t="s">
        <v>184</v>
      </c>
      <c r="S4416" s="2" t="s">
        <v>192</v>
      </c>
      <c r="T4416" s="2" t="s">
        <v>75</v>
      </c>
      <c r="U4416" s="4">
        <f>1.2</f>
        <v>1.2</v>
      </c>
      <c r="V4416" s="2" t="s">
        <v>186</v>
      </c>
      <c r="W4416" s="2" t="s">
        <v>193</v>
      </c>
      <c r="X4416" s="2" t="s">
        <v>64</v>
      </c>
      <c r="Y4416" s="2" t="s">
        <v>65</v>
      </c>
      <c r="Z4416" s="2">
        <v>0</v>
      </c>
      <c r="AA4416" s="2"/>
      <c r="AB4416" s="2"/>
      <c r="AC4416" s="4">
        <f>P4416*U4416/1000000</f>
        <v>215.938716</v>
      </c>
      <c r="AD4416" s="4">
        <f>AC4416*(1-Z4416/100)</f>
        <v>215.938716</v>
      </c>
      <c r="AE4416" s="2" t="s">
        <v>66</v>
      </c>
      <c r="AF4416" s="2" t="s">
        <v>67</v>
      </c>
      <c r="AG4416" s="2" t="s">
        <v>68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5253</v>
      </c>
      <c r="B4417" s="2" t="s">
        <v>5250</v>
      </c>
      <c r="C4417" s="2" t="s">
        <v>47</v>
      </c>
      <c r="D4417" s="2" t="s">
        <v>627</v>
      </c>
      <c r="E4417" s="2" t="s">
        <v>400</v>
      </c>
      <c r="F4417" s="2" t="s">
        <v>178</v>
      </c>
      <c r="G4417" s="2" t="s">
        <v>179</v>
      </c>
      <c r="H4417" s="2" t="s">
        <v>1343</v>
      </c>
      <c r="I4417" s="2" t="s">
        <v>53</v>
      </c>
      <c r="J4417" s="2" t="s">
        <v>180</v>
      </c>
      <c r="K4417" s="2" t="s">
        <v>180</v>
      </c>
      <c r="L4417" s="2" t="s">
        <v>181</v>
      </c>
      <c r="M4417" s="2" t="s">
        <v>82</v>
      </c>
      <c r="N4417" s="3">
        <v>17994.893</v>
      </c>
      <c r="O4417" s="3" t="s">
        <v>182</v>
      </c>
      <c r="P4417" s="4">
        <f>IF(O4417="吨",N4417*1000,IF(O4417="万立方米",N4417*10000,""))</f>
        <v>179948930.0</v>
      </c>
      <c r="Q4417" s="2" t="s">
        <v>183</v>
      </c>
      <c r="R4417" s="2" t="s">
        <v>184</v>
      </c>
      <c r="S4417" s="2" t="s">
        <v>195</v>
      </c>
      <c r="T4417" s="2" t="s">
        <v>75</v>
      </c>
      <c r="U4417" s="4">
        <f>0.002</f>
        <v>0.002</v>
      </c>
      <c r="V4417" s="2" t="s">
        <v>186</v>
      </c>
      <c r="W4417" s="2" t="s">
        <v>196</v>
      </c>
      <c r="X4417" s="2" t="s">
        <v>64</v>
      </c>
      <c r="Y4417" s="2" t="s">
        <v>65</v>
      </c>
      <c r="Z4417" s="2">
        <v>0</v>
      </c>
      <c r="AA4417" s="2"/>
      <c r="AB4417" s="2"/>
      <c r="AC4417" s="4">
        <f>P4417*U4417/1000000</f>
        <v>0.35989785999999996</v>
      </c>
      <c r="AD4417" s="4">
        <f>AC4417*(1-Z4417/100)</f>
        <v>0.35989785999999996</v>
      </c>
      <c r="AE4417" s="2" t="s">
        <v>66</v>
      </c>
      <c r="AF4417" s="2" t="s">
        <v>67</v>
      </c>
      <c r="AG4417" s="2" t="s">
        <v>68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5254</v>
      </c>
      <c r="B4418" s="2" t="s">
        <v>5250</v>
      </c>
      <c r="C4418" s="2" t="s">
        <v>47</v>
      </c>
      <c r="D4418" s="2" t="s">
        <v>627</v>
      </c>
      <c r="E4418" s="2" t="s">
        <v>400</v>
      </c>
      <c r="F4418" s="2" t="s">
        <v>178</v>
      </c>
      <c r="G4418" s="2" t="s">
        <v>179</v>
      </c>
      <c r="H4418" s="2" t="s">
        <v>1343</v>
      </c>
      <c r="I4418" s="2" t="s">
        <v>53</v>
      </c>
      <c r="J4418" s="2" t="s">
        <v>180</v>
      </c>
      <c r="K4418" s="2" t="s">
        <v>180</v>
      </c>
      <c r="L4418" s="2" t="s">
        <v>181</v>
      </c>
      <c r="M4418" s="2" t="s">
        <v>86</v>
      </c>
      <c r="N4418" s="3">
        <v>17994.893</v>
      </c>
      <c r="O4418" s="3" t="s">
        <v>182</v>
      </c>
      <c r="P4418" s="4">
        <f>IF(O4418="吨",N4418*1000,IF(O4418="万立方米",N4418*10000,""))</f>
        <v>179948930.0</v>
      </c>
      <c r="Q4418" s="2" t="s">
        <v>183</v>
      </c>
      <c r="R4418" s="2" t="s">
        <v>184</v>
      </c>
      <c r="S4418" s="2" t="s">
        <v>198</v>
      </c>
      <c r="T4418" s="2" t="s">
        <v>75</v>
      </c>
      <c r="U4418" s="4">
        <f>0.01</f>
        <v>0.01</v>
      </c>
      <c r="V4418" s="2" t="s">
        <v>186</v>
      </c>
      <c r="W4418" s="2" t="s">
        <v>199</v>
      </c>
      <c r="X4418" s="2" t="s">
        <v>64</v>
      </c>
      <c r="Y4418" s="2" t="s">
        <v>65</v>
      </c>
      <c r="Z4418" s="2">
        <v>0</v>
      </c>
      <c r="AA4418" s="2"/>
      <c r="AB4418" s="2"/>
      <c r="AC4418" s="4">
        <f>P4418*U4418/1000000</f>
        <v>1.7994893</v>
      </c>
      <c r="AD4418" s="4">
        <f>AC4419*(1-AA4418/100)+(AC4418-AC4419)*(1-AB4418/100)</f>
        <v>1.7994893</v>
      </c>
      <c r="AE4418" s="2" t="s">
        <v>66</v>
      </c>
      <c r="AF4418" s="2" t="s">
        <v>67</v>
      </c>
      <c r="AG4418" s="2" t="s">
        <v>68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5255</v>
      </c>
      <c r="B4419" s="2" t="s">
        <v>5250</v>
      </c>
      <c r="C4419" s="2" t="s">
        <v>47</v>
      </c>
      <c r="D4419" s="2" t="s">
        <v>627</v>
      </c>
      <c r="E4419" s="2" t="s">
        <v>400</v>
      </c>
      <c r="F4419" s="2" t="s">
        <v>178</v>
      </c>
      <c r="G4419" s="2" t="s">
        <v>179</v>
      </c>
      <c r="H4419" s="2" t="s">
        <v>1343</v>
      </c>
      <c r="I4419" s="2" t="s">
        <v>53</v>
      </c>
      <c r="J4419" s="2" t="s">
        <v>180</v>
      </c>
      <c r="K4419" s="2" t="s">
        <v>180</v>
      </c>
      <c r="L4419" s="2" t="s">
        <v>181</v>
      </c>
      <c r="M4419" s="2" t="s">
        <v>91</v>
      </c>
      <c r="N4419" s="3">
        <v>17994.893</v>
      </c>
      <c r="O4419" s="3" t="s">
        <v>182</v>
      </c>
      <c r="P4419" s="4">
        <f>IF(O4419="吨",N4419*1000,IF(O4419="万立方米",N4419*10000,""))</f>
        <v>179948930.0</v>
      </c>
      <c r="Q4419" s="2" t="s">
        <v>183</v>
      </c>
      <c r="R4419" s="2" t="s">
        <v>184</v>
      </c>
      <c r="S4419" s="2" t="s">
        <v>201</v>
      </c>
      <c r="T4419" s="2" t="s">
        <v>75</v>
      </c>
      <c r="U4419" s="4">
        <f>0.005</f>
        <v>0.005</v>
      </c>
      <c r="V4419" s="2" t="s">
        <v>186</v>
      </c>
      <c r="W4419" s="2" t="s">
        <v>202</v>
      </c>
      <c r="X4419" s="2" t="s">
        <v>64</v>
      </c>
      <c r="Y4419" s="2" t="s">
        <v>65</v>
      </c>
      <c r="Z4419" s="2">
        <v>0</v>
      </c>
      <c r="AA4419" s="2"/>
      <c r="AB4419" s="2"/>
      <c r="AC4419" s="4">
        <f>P4419*U4419/1000000</f>
        <v>0.89974465</v>
      </c>
      <c r="AD4419" s="4">
        <f>AC4419*(1-Z4419/100)</f>
        <v>0.89974465</v>
      </c>
      <c r="AE4419" s="2" t="s">
        <v>66</v>
      </c>
      <c r="AF4419" s="2" t="s">
        <v>67</v>
      </c>
      <c r="AG4419" s="2" t="s">
        <v>68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5256</v>
      </c>
      <c r="B4420" s="2" t="s">
        <v>5250</v>
      </c>
      <c r="C4420" s="2" t="s">
        <v>47</v>
      </c>
      <c r="D4420" s="2" t="s">
        <v>627</v>
      </c>
      <c r="E4420" s="2" t="s">
        <v>400</v>
      </c>
      <c r="F4420" s="2" t="s">
        <v>178</v>
      </c>
      <c r="G4420" s="2" t="s">
        <v>179</v>
      </c>
      <c r="H4420" s="2" t="s">
        <v>1343</v>
      </c>
      <c r="I4420" s="2" t="s">
        <v>53</v>
      </c>
      <c r="J4420" s="2" t="s">
        <v>180</v>
      </c>
      <c r="K4420" s="2" t="s">
        <v>180</v>
      </c>
      <c r="L4420" s="2" t="s">
        <v>181</v>
      </c>
      <c r="M4420" s="2" t="s">
        <v>95</v>
      </c>
      <c r="N4420" s="3">
        <v>17994.893</v>
      </c>
      <c r="O4420" s="3" t="s">
        <v>182</v>
      </c>
      <c r="P4420" s="4">
        <f>IF(O4420="吨",N4420*1000,IF(O4420="万立方米",N4420*10000,""))</f>
        <v>179948930.0</v>
      </c>
      <c r="Q4420" s="2" t="s">
        <v>183</v>
      </c>
      <c r="R4420" s="2" t="s">
        <v>184</v>
      </c>
      <c r="S4420" s="2" t="s">
        <v>204</v>
      </c>
      <c r="T4420" s="2" t="s">
        <v>75</v>
      </c>
      <c r="U4420" s="4">
        <f>0.005</f>
        <v>0.005</v>
      </c>
      <c r="V4420" s="2" t="s">
        <v>186</v>
      </c>
      <c r="W4420" s="2" t="s">
        <v>205</v>
      </c>
      <c r="X4420" s="2" t="s">
        <v>64</v>
      </c>
      <c r="Y4420" s="2" t="s">
        <v>65</v>
      </c>
      <c r="Z4420" s="2">
        <v>0</v>
      </c>
      <c r="AA4420" s="2"/>
      <c r="AB4420" s="2"/>
      <c r="AC4420" s="4">
        <f>P4420*U4420/1000000</f>
        <v>0.89974465</v>
      </c>
      <c r="AD4420" s="4">
        <f>AC4420*(1-Z4420/100)</f>
        <v>0.89974465</v>
      </c>
      <c r="AE4420" s="2" t="s">
        <v>66</v>
      </c>
      <c r="AF4420" s="2" t="s">
        <v>67</v>
      </c>
      <c r="AG4420" s="2" t="s">
        <v>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5257</v>
      </c>
      <c r="B4421" s="2" t="s">
        <v>5250</v>
      </c>
      <c r="C4421" s="2" t="s">
        <v>47</v>
      </c>
      <c r="D4421" s="2" t="s">
        <v>627</v>
      </c>
      <c r="E4421" s="2" t="s">
        <v>400</v>
      </c>
      <c r="F4421" s="2" t="s">
        <v>178</v>
      </c>
      <c r="G4421" s="2" t="s">
        <v>179</v>
      </c>
      <c r="H4421" s="2" t="s">
        <v>1343</v>
      </c>
      <c r="I4421" s="2" t="s">
        <v>53</v>
      </c>
      <c r="J4421" s="2" t="s">
        <v>180</v>
      </c>
      <c r="K4421" s="2" t="s">
        <v>180</v>
      </c>
      <c r="L4421" s="2" t="s">
        <v>181</v>
      </c>
      <c r="M4421" s="2" t="s">
        <v>100</v>
      </c>
      <c r="N4421" s="3">
        <v>17994.893</v>
      </c>
      <c r="O4421" s="3" t="s">
        <v>182</v>
      </c>
      <c r="P4421" s="4">
        <f>IF(O4421="吨",N4421*1000,IF(O4421="万立方米",N4421*10000,""))</f>
        <v>179948930.0</v>
      </c>
      <c r="Q4421" s="2" t="s">
        <v>183</v>
      </c>
      <c r="R4421" s="2" t="s">
        <v>184</v>
      </c>
      <c r="S4421" s="2" t="s">
        <v>207</v>
      </c>
      <c r="T4421" s="2" t="s">
        <v>75</v>
      </c>
      <c r="U4421" s="4">
        <f>0.02</f>
        <v>0.02</v>
      </c>
      <c r="V4421" s="2" t="s">
        <v>186</v>
      </c>
      <c r="W4421" s="2" t="s">
        <v>208</v>
      </c>
      <c r="X4421" s="2" t="s">
        <v>64</v>
      </c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68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5258</v>
      </c>
      <c r="B4422" s="2" t="s">
        <v>5250</v>
      </c>
      <c r="C4422" s="2" t="s">
        <v>47</v>
      </c>
      <c r="D4422" s="2" t="s">
        <v>627</v>
      </c>
      <c r="E4422" s="2" t="s">
        <v>400</v>
      </c>
      <c r="F4422" s="2" t="s">
        <v>178</v>
      </c>
      <c r="G4422" s="2" t="s">
        <v>179</v>
      </c>
      <c r="H4422" s="2" t="s">
        <v>1343</v>
      </c>
      <c r="I4422" s="2"/>
      <c r="J4422" s="2"/>
      <c r="K4422" s="2" t="s">
        <v>147</v>
      </c>
      <c r="L4422" s="2" t="s">
        <v>148</v>
      </c>
      <c r="M4422" s="2" t="s">
        <v>104</v>
      </c>
      <c r="N4422" s="3"/>
      <c r="O4422" s="3"/>
      <c r="P4422" s="2"/>
      <c r="Q4422" s="2" t="s">
        <v>105</v>
      </c>
      <c r="R4422" s="2" t="s">
        <v>106</v>
      </c>
      <c r="S4422" s="2" t="s">
        <v>107</v>
      </c>
      <c r="T4422" s="2" t="s">
        <v>108</v>
      </c>
      <c r="U4422" s="2"/>
      <c r="V4422" s="2" t="s">
        <v>109</v>
      </c>
      <c r="W4422" s="2" t="s">
        <v>110</v>
      </c>
      <c r="X4422" s="2"/>
      <c r="Y4422" s="2" t="s">
        <v>65</v>
      </c>
      <c r="Z4422" s="2">
        <v>0</v>
      </c>
      <c r="AA4422" s="2"/>
      <c r="AB4422" s="2"/>
      <c r="AC4422" s="2"/>
      <c r="AD4422" s="2"/>
      <c r="AE4422" s="2" t="s">
        <v>123</v>
      </c>
      <c r="AF4422" s="2" t="s">
        <v>222</v>
      </c>
      <c r="AG4422" s="2" t="s">
        <v>223</v>
      </c>
      <c r="AH4422" s="2" t="s">
        <v>69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5259</v>
      </c>
      <c r="B4423" s="2" t="s">
        <v>5260</v>
      </c>
      <c r="C4423" s="2" t="s">
        <v>47</v>
      </c>
      <c r="D4423" s="2" t="s">
        <v>4073</v>
      </c>
      <c r="E4423" s="2" t="s">
        <v>744</v>
      </c>
      <c r="F4423" s="2" t="s">
        <v>178</v>
      </c>
      <c r="G4423" s="2" t="s">
        <v>179</v>
      </c>
      <c r="H4423" s="2" t="s">
        <v>52</v>
      </c>
      <c r="I4423" s="2" t="s">
        <v>53</v>
      </c>
      <c r="J4423" s="2" t="s">
        <v>180</v>
      </c>
      <c r="K4423" s="2" t="s">
        <v>180</v>
      </c>
      <c r="L4423" s="2" t="s">
        <v>181</v>
      </c>
      <c r="M4423" s="2" t="s">
        <v>56</v>
      </c>
      <c r="N4423" s="3">
        <v>11601.55</v>
      </c>
      <c r="O4423" s="3" t="s">
        <v>182</v>
      </c>
      <c r="P4423" s="4">
        <f>IF(O4423="吨",N4423*1000,IF(O4423="万立方米",N4423*10000,""))</f>
        <v>116015500.0</v>
      </c>
      <c r="Q4423" s="2" t="s">
        <v>183</v>
      </c>
      <c r="R4423" s="2" t="s">
        <v>184</v>
      </c>
      <c r="S4423" s="2" t="s">
        <v>185</v>
      </c>
      <c r="T4423" s="2" t="s">
        <v>75</v>
      </c>
      <c r="U4423" s="4">
        <f>0.001</f>
        <v>0.001</v>
      </c>
      <c r="V4423" s="2" t="s">
        <v>186</v>
      </c>
      <c r="W4423" s="2" t="s">
        <v>187</v>
      </c>
      <c r="X4423" s="2" t="s">
        <v>64</v>
      </c>
      <c r="Y4423" s="2" t="s">
        <v>65</v>
      </c>
      <c r="Z4423" s="2">
        <v>0</v>
      </c>
      <c r="AA4423" s="2"/>
      <c r="AB4423" s="2"/>
      <c r="AC4423" s="4">
        <f>P4423*U4423/1000000</f>
        <v>0.1160155</v>
      </c>
      <c r="AD4423" s="4">
        <f>AC4423*(1-Z4423/100)</f>
        <v>0.1160155</v>
      </c>
      <c r="AE4423" s="2" t="s">
        <v>66</v>
      </c>
      <c r="AF4423" s="2" t="s">
        <v>67</v>
      </c>
      <c r="AG4423" s="2"/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5261</v>
      </c>
      <c r="B4424" s="2" t="s">
        <v>5260</v>
      </c>
      <c r="C4424" s="2" t="s">
        <v>47</v>
      </c>
      <c r="D4424" s="2" t="s">
        <v>4073</v>
      </c>
      <c r="E4424" s="2" t="s">
        <v>744</v>
      </c>
      <c r="F4424" s="2" t="s">
        <v>178</v>
      </c>
      <c r="G4424" s="2" t="s">
        <v>179</v>
      </c>
      <c r="H4424" s="2" t="s">
        <v>52</v>
      </c>
      <c r="I4424" s="2" t="s">
        <v>53</v>
      </c>
      <c r="J4424" s="2" t="s">
        <v>180</v>
      </c>
      <c r="K4424" s="2" t="s">
        <v>180</v>
      </c>
      <c r="L4424" s="2" t="s">
        <v>181</v>
      </c>
      <c r="M4424" s="2" t="s">
        <v>73</v>
      </c>
      <c r="N4424" s="3">
        <v>11601.55</v>
      </c>
      <c r="O4424" s="3" t="s">
        <v>182</v>
      </c>
      <c r="P4424" s="4">
        <f>IF(O4424="吨",N4424*1000,IF(O4424="万立方米",N4424*10000,""))</f>
        <v>116015500.0</v>
      </c>
      <c r="Q4424" s="2" t="s">
        <v>183</v>
      </c>
      <c r="R4424" s="2" t="s">
        <v>184</v>
      </c>
      <c r="S4424" s="2" t="s">
        <v>189</v>
      </c>
      <c r="T4424" s="2" t="s">
        <v>75</v>
      </c>
      <c r="U4424" s="4">
        <f>0.35</f>
        <v>0.35</v>
      </c>
      <c r="V4424" s="2" t="s">
        <v>186</v>
      </c>
      <c r="W4424" s="2" t="s">
        <v>190</v>
      </c>
      <c r="X4424" s="2" t="s">
        <v>64</v>
      </c>
      <c r="Y4424" s="2" t="s">
        <v>65</v>
      </c>
      <c r="Z4424" s="2">
        <v>0</v>
      </c>
      <c r="AA4424" s="2"/>
      <c r="AB4424" s="2"/>
      <c r="AC4424" s="4">
        <f>P4424*U4424/1000000</f>
        <v>40.605425</v>
      </c>
      <c r="AD4424" s="4">
        <f>AC4424*(1-Z4424/100)</f>
        <v>40.605425</v>
      </c>
      <c r="AE4424" s="2" t="s">
        <v>66</v>
      </c>
      <c r="AF4424" s="2" t="s">
        <v>67</v>
      </c>
      <c r="AG4424" s="2"/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5262</v>
      </c>
      <c r="B4425" s="2" t="s">
        <v>5260</v>
      </c>
      <c r="C4425" s="2" t="s">
        <v>47</v>
      </c>
      <c r="D4425" s="2" t="s">
        <v>4073</v>
      </c>
      <c r="E4425" s="2" t="s">
        <v>744</v>
      </c>
      <c r="F4425" s="2" t="s">
        <v>178</v>
      </c>
      <c r="G4425" s="2" t="s">
        <v>179</v>
      </c>
      <c r="H4425" s="2" t="s">
        <v>52</v>
      </c>
      <c r="I4425" s="2" t="s">
        <v>53</v>
      </c>
      <c r="J4425" s="2" t="s">
        <v>180</v>
      </c>
      <c r="K4425" s="2" t="s">
        <v>180</v>
      </c>
      <c r="L4425" s="2" t="s">
        <v>181</v>
      </c>
      <c r="M4425" s="2" t="s">
        <v>78</v>
      </c>
      <c r="N4425" s="3">
        <v>11601.55</v>
      </c>
      <c r="O4425" s="3" t="s">
        <v>182</v>
      </c>
      <c r="P4425" s="4">
        <f>IF(O4425="吨",N4425*1000,IF(O4425="万立方米",N4425*10000,""))</f>
        <v>116015500.0</v>
      </c>
      <c r="Q4425" s="2" t="s">
        <v>183</v>
      </c>
      <c r="R4425" s="2" t="s">
        <v>184</v>
      </c>
      <c r="S4425" s="2" t="s">
        <v>192</v>
      </c>
      <c r="T4425" s="2" t="s">
        <v>75</v>
      </c>
      <c r="U4425" s="4">
        <f>1.2</f>
        <v>1.2</v>
      </c>
      <c r="V4425" s="2" t="s">
        <v>186</v>
      </c>
      <c r="W4425" s="2" t="s">
        <v>193</v>
      </c>
      <c r="X4425" s="2" t="s">
        <v>64</v>
      </c>
      <c r="Y4425" s="2" t="s">
        <v>65</v>
      </c>
      <c r="Z4425" s="2">
        <v>0</v>
      </c>
      <c r="AA4425" s="2"/>
      <c r="AB4425" s="2"/>
      <c r="AC4425" s="4">
        <f>P4425*U4425/1000000</f>
        <v>139.2186</v>
      </c>
      <c r="AD4425" s="4">
        <f>AC4425*(1-Z4425/100)</f>
        <v>139.2186</v>
      </c>
      <c r="AE4425" s="2" t="s">
        <v>66</v>
      </c>
      <c r="AF4425" s="2" t="s">
        <v>67</v>
      </c>
      <c r="AG4425" s="2"/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5263</v>
      </c>
      <c r="B4426" s="2" t="s">
        <v>5260</v>
      </c>
      <c r="C4426" s="2" t="s">
        <v>47</v>
      </c>
      <c r="D4426" s="2" t="s">
        <v>4073</v>
      </c>
      <c r="E4426" s="2" t="s">
        <v>744</v>
      </c>
      <c r="F4426" s="2" t="s">
        <v>178</v>
      </c>
      <c r="G4426" s="2" t="s">
        <v>179</v>
      </c>
      <c r="H4426" s="2" t="s">
        <v>52</v>
      </c>
      <c r="I4426" s="2" t="s">
        <v>53</v>
      </c>
      <c r="J4426" s="2" t="s">
        <v>180</v>
      </c>
      <c r="K4426" s="2" t="s">
        <v>180</v>
      </c>
      <c r="L4426" s="2" t="s">
        <v>181</v>
      </c>
      <c r="M4426" s="2" t="s">
        <v>82</v>
      </c>
      <c r="N4426" s="3">
        <v>11601.55</v>
      </c>
      <c r="O4426" s="3" t="s">
        <v>182</v>
      </c>
      <c r="P4426" s="4">
        <f>IF(O4426="吨",N4426*1000,IF(O4426="万立方米",N4426*10000,""))</f>
        <v>116015500.0</v>
      </c>
      <c r="Q4426" s="2" t="s">
        <v>183</v>
      </c>
      <c r="R4426" s="2" t="s">
        <v>184</v>
      </c>
      <c r="S4426" s="2" t="s">
        <v>195</v>
      </c>
      <c r="T4426" s="2" t="s">
        <v>75</v>
      </c>
      <c r="U4426" s="4">
        <f>0.002</f>
        <v>0.002</v>
      </c>
      <c r="V4426" s="2" t="s">
        <v>186</v>
      </c>
      <c r="W4426" s="2" t="s">
        <v>196</v>
      </c>
      <c r="X4426" s="2" t="s">
        <v>64</v>
      </c>
      <c r="Y4426" s="2" t="s">
        <v>65</v>
      </c>
      <c r="Z4426" s="2">
        <v>0</v>
      </c>
      <c r="AA4426" s="2"/>
      <c r="AB4426" s="2"/>
      <c r="AC4426" s="4">
        <f>P4426*U4426/1000000</f>
        <v>0.232031</v>
      </c>
      <c r="AD4426" s="4">
        <f>AC4426*(1-Z4426/100)</f>
        <v>0.232031</v>
      </c>
      <c r="AE4426" s="2" t="s">
        <v>66</v>
      </c>
      <c r="AF4426" s="2" t="s">
        <v>67</v>
      </c>
      <c r="AG4426" s="2"/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5264</v>
      </c>
      <c r="B4427" s="2" t="s">
        <v>5260</v>
      </c>
      <c r="C4427" s="2" t="s">
        <v>47</v>
      </c>
      <c r="D4427" s="2" t="s">
        <v>4073</v>
      </c>
      <c r="E4427" s="2" t="s">
        <v>744</v>
      </c>
      <c r="F4427" s="2" t="s">
        <v>178</v>
      </c>
      <c r="G4427" s="2" t="s">
        <v>179</v>
      </c>
      <c r="H4427" s="2" t="s">
        <v>52</v>
      </c>
      <c r="I4427" s="2" t="s">
        <v>53</v>
      </c>
      <c r="J4427" s="2" t="s">
        <v>180</v>
      </c>
      <c r="K4427" s="2" t="s">
        <v>180</v>
      </c>
      <c r="L4427" s="2" t="s">
        <v>181</v>
      </c>
      <c r="M4427" s="2" t="s">
        <v>86</v>
      </c>
      <c r="N4427" s="3">
        <v>11601.55</v>
      </c>
      <c r="O4427" s="3" t="s">
        <v>182</v>
      </c>
      <c r="P4427" s="4">
        <f>IF(O4427="吨",N4427*1000,IF(O4427="万立方米",N4427*10000,""))</f>
        <v>116015500.0</v>
      </c>
      <c r="Q4427" s="2" t="s">
        <v>183</v>
      </c>
      <c r="R4427" s="2" t="s">
        <v>184</v>
      </c>
      <c r="S4427" s="2" t="s">
        <v>198</v>
      </c>
      <c r="T4427" s="2" t="s">
        <v>75</v>
      </c>
      <c r="U4427" s="4">
        <f>0.01</f>
        <v>0.01</v>
      </c>
      <c r="V4427" s="2" t="s">
        <v>186</v>
      </c>
      <c r="W4427" s="2" t="s">
        <v>199</v>
      </c>
      <c r="X4427" s="2" t="s">
        <v>64</v>
      </c>
      <c r="Y4427" s="2" t="s">
        <v>65</v>
      </c>
      <c r="Z4427" s="2">
        <v>0</v>
      </c>
      <c r="AA4427" s="2"/>
      <c r="AB4427" s="2"/>
      <c r="AC4427" s="4">
        <f>P4427*U4427/1000000</f>
        <v>1.160155</v>
      </c>
      <c r="AD4427" s="4">
        <f>AC4428*(1-AA4427/100)+(AC4427-AC4428)*(1-AB4427/100)</f>
        <v>1.160155</v>
      </c>
      <c r="AE4427" s="2" t="s">
        <v>66</v>
      </c>
      <c r="AF4427" s="2" t="s">
        <v>67</v>
      </c>
      <c r="AG4427" s="2"/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5265</v>
      </c>
      <c r="B4428" s="2" t="s">
        <v>5260</v>
      </c>
      <c r="C4428" s="2" t="s">
        <v>47</v>
      </c>
      <c r="D4428" s="2" t="s">
        <v>4073</v>
      </c>
      <c r="E4428" s="2" t="s">
        <v>744</v>
      </c>
      <c r="F4428" s="2" t="s">
        <v>178</v>
      </c>
      <c r="G4428" s="2" t="s">
        <v>179</v>
      </c>
      <c r="H4428" s="2" t="s">
        <v>52</v>
      </c>
      <c r="I4428" s="2" t="s">
        <v>53</v>
      </c>
      <c r="J4428" s="2" t="s">
        <v>180</v>
      </c>
      <c r="K4428" s="2" t="s">
        <v>180</v>
      </c>
      <c r="L4428" s="2" t="s">
        <v>181</v>
      </c>
      <c r="M4428" s="2" t="s">
        <v>91</v>
      </c>
      <c r="N4428" s="3">
        <v>11601.55</v>
      </c>
      <c r="O4428" s="3" t="s">
        <v>182</v>
      </c>
      <c r="P4428" s="4">
        <f>IF(O4428="吨",N4428*1000,IF(O4428="万立方米",N4428*10000,""))</f>
        <v>116015500.0</v>
      </c>
      <c r="Q4428" s="2" t="s">
        <v>183</v>
      </c>
      <c r="R4428" s="2" t="s">
        <v>184</v>
      </c>
      <c r="S4428" s="2" t="s">
        <v>201</v>
      </c>
      <c r="T4428" s="2" t="s">
        <v>75</v>
      </c>
      <c r="U4428" s="4">
        <f>0.005</f>
        <v>0.005</v>
      </c>
      <c r="V4428" s="2" t="s">
        <v>186</v>
      </c>
      <c r="W4428" s="2" t="s">
        <v>202</v>
      </c>
      <c r="X4428" s="2" t="s">
        <v>64</v>
      </c>
      <c r="Y4428" s="2" t="s">
        <v>65</v>
      </c>
      <c r="Z4428" s="2">
        <v>0</v>
      </c>
      <c r="AA4428" s="2"/>
      <c r="AB4428" s="2"/>
      <c r="AC4428" s="4">
        <f>P4428*U4428/1000000</f>
        <v>0.5800775</v>
      </c>
      <c r="AD4428" s="4">
        <f>AC4428*(1-Z4428/100)</f>
        <v>0.5800775</v>
      </c>
      <c r="AE4428" s="2" t="s">
        <v>66</v>
      </c>
      <c r="AF4428" s="2" t="s">
        <v>67</v>
      </c>
      <c r="AG4428" s="2"/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5266</v>
      </c>
      <c r="B4429" s="2" t="s">
        <v>5260</v>
      </c>
      <c r="C4429" s="2" t="s">
        <v>47</v>
      </c>
      <c r="D4429" s="2" t="s">
        <v>4073</v>
      </c>
      <c r="E4429" s="2" t="s">
        <v>744</v>
      </c>
      <c r="F4429" s="2" t="s">
        <v>178</v>
      </c>
      <c r="G4429" s="2" t="s">
        <v>179</v>
      </c>
      <c r="H4429" s="2" t="s">
        <v>52</v>
      </c>
      <c r="I4429" s="2" t="s">
        <v>53</v>
      </c>
      <c r="J4429" s="2" t="s">
        <v>180</v>
      </c>
      <c r="K4429" s="2" t="s">
        <v>180</v>
      </c>
      <c r="L4429" s="2" t="s">
        <v>181</v>
      </c>
      <c r="M4429" s="2" t="s">
        <v>95</v>
      </c>
      <c r="N4429" s="3">
        <v>11601.55</v>
      </c>
      <c r="O4429" s="3" t="s">
        <v>182</v>
      </c>
      <c r="P4429" s="4">
        <f>IF(O4429="吨",N4429*1000,IF(O4429="万立方米",N4429*10000,""))</f>
        <v>116015500.0</v>
      </c>
      <c r="Q4429" s="2" t="s">
        <v>183</v>
      </c>
      <c r="R4429" s="2" t="s">
        <v>184</v>
      </c>
      <c r="S4429" s="2" t="s">
        <v>204</v>
      </c>
      <c r="T4429" s="2" t="s">
        <v>75</v>
      </c>
      <c r="U4429" s="4">
        <f>0.005</f>
        <v>0.005</v>
      </c>
      <c r="V4429" s="2" t="s">
        <v>186</v>
      </c>
      <c r="W4429" s="2" t="s">
        <v>205</v>
      </c>
      <c r="X4429" s="2" t="s">
        <v>64</v>
      </c>
      <c r="Y4429" s="2" t="s">
        <v>65</v>
      </c>
      <c r="Z4429" s="2">
        <v>0</v>
      </c>
      <c r="AA4429" s="2"/>
      <c r="AB4429" s="2"/>
      <c r="AC4429" s="4">
        <f>P4429*U4429/1000000</f>
        <v>0.5800775</v>
      </c>
      <c r="AD4429" s="4">
        <f>AC4429*(1-Z4429/100)</f>
        <v>0.5800775</v>
      </c>
      <c r="AE4429" s="2" t="s">
        <v>66</v>
      </c>
      <c r="AF4429" s="2" t="s">
        <v>67</v>
      </c>
      <c r="AG4429" s="2"/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5267</v>
      </c>
      <c r="B4430" s="2" t="s">
        <v>5260</v>
      </c>
      <c r="C4430" s="2" t="s">
        <v>47</v>
      </c>
      <c r="D4430" s="2" t="s">
        <v>4073</v>
      </c>
      <c r="E4430" s="2" t="s">
        <v>744</v>
      </c>
      <c r="F4430" s="2" t="s">
        <v>178</v>
      </c>
      <c r="G4430" s="2" t="s">
        <v>179</v>
      </c>
      <c r="H4430" s="2" t="s">
        <v>52</v>
      </c>
      <c r="I4430" s="2" t="s">
        <v>53</v>
      </c>
      <c r="J4430" s="2" t="s">
        <v>180</v>
      </c>
      <c r="K4430" s="2" t="s">
        <v>180</v>
      </c>
      <c r="L4430" s="2" t="s">
        <v>181</v>
      </c>
      <c r="M4430" s="2" t="s">
        <v>100</v>
      </c>
      <c r="N4430" s="3">
        <v>11601.55</v>
      </c>
      <c r="O4430" s="3" t="s">
        <v>182</v>
      </c>
      <c r="P4430" s="4">
        <f>IF(O4430="吨",N4430*1000,IF(O4430="万立方米",N4430*10000,""))</f>
        <v>116015500.0</v>
      </c>
      <c r="Q4430" s="2" t="s">
        <v>183</v>
      </c>
      <c r="R4430" s="2" t="s">
        <v>184</v>
      </c>
      <c r="S4430" s="2" t="s">
        <v>207</v>
      </c>
      <c r="T4430" s="2" t="s">
        <v>75</v>
      </c>
      <c r="U4430" s="4">
        <f>0.02</f>
        <v>0.02</v>
      </c>
      <c r="V4430" s="2" t="s">
        <v>186</v>
      </c>
      <c r="W4430" s="2" t="s">
        <v>208</v>
      </c>
      <c r="X4430" s="2" t="s">
        <v>64</v>
      </c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/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5268</v>
      </c>
      <c r="B4431" s="2" t="s">
        <v>5260</v>
      </c>
      <c r="C4431" s="2" t="s">
        <v>47</v>
      </c>
      <c r="D4431" s="2" t="s">
        <v>4073</v>
      </c>
      <c r="E4431" s="2" t="s">
        <v>744</v>
      </c>
      <c r="F4431" s="2" t="s">
        <v>178</v>
      </c>
      <c r="G4431" s="2" t="s">
        <v>179</v>
      </c>
      <c r="H4431" s="2" t="s">
        <v>52</v>
      </c>
      <c r="I4431" s="2"/>
      <c r="J4431" s="2"/>
      <c r="K4431" s="2"/>
      <c r="L4431" s="2"/>
      <c r="M4431" s="2" t="s">
        <v>104</v>
      </c>
      <c r="N4431" s="3"/>
      <c r="O4431" s="3"/>
      <c r="P4431" s="4">
        <v>0.0</v>
      </c>
      <c r="Q4431" s="2" t="s">
        <v>105</v>
      </c>
      <c r="R4431" s="2" t="s">
        <v>106</v>
      </c>
      <c r="S4431" s="2" t="s">
        <v>107</v>
      </c>
      <c r="T4431" s="2" t="s">
        <v>108</v>
      </c>
      <c r="U4431" s="4">
        <f>0.0</f>
        <v>0.0</v>
      </c>
      <c r="V4431" s="2" t="s">
        <v>109</v>
      </c>
      <c r="W4431" s="2" t="s">
        <v>110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134</v>
      </c>
      <c r="AH4431" s="2" t="s">
        <v>69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5269</v>
      </c>
      <c r="B4432" s="2" t="s">
        <v>5270</v>
      </c>
      <c r="C4432" s="2" t="s">
        <v>47</v>
      </c>
      <c r="D4432" s="2" t="s">
        <v>5271</v>
      </c>
      <c r="E4432" s="2" t="s">
        <v>227</v>
      </c>
      <c r="F4432" s="2" t="s">
        <v>178</v>
      </c>
      <c r="G4432" s="2" t="s">
        <v>181</v>
      </c>
      <c r="H4432" s="2" t="s">
        <v>243</v>
      </c>
      <c r="I4432" s="2" t="s">
        <v>53</v>
      </c>
      <c r="J4432" s="2" t="s">
        <v>180</v>
      </c>
      <c r="K4432" s="2" t="s">
        <v>180</v>
      </c>
      <c r="L4432" s="2" t="s">
        <v>181</v>
      </c>
      <c r="M4432" s="2" t="s">
        <v>56</v>
      </c>
      <c r="N4432" s="3">
        <v>26.27</v>
      </c>
      <c r="O4432" s="3" t="s">
        <v>182</v>
      </c>
      <c r="P4432" s="4">
        <f>IF(O4432="吨",N4432*1000,IF(O4432="万立方米",N4432*10000,""))</f>
        <v>262700.0</v>
      </c>
      <c r="Q4432" s="2" t="s">
        <v>183</v>
      </c>
      <c r="R4432" s="2" t="s">
        <v>184</v>
      </c>
      <c r="S4432" s="2" t="s">
        <v>185</v>
      </c>
      <c r="T4432" s="2" t="s">
        <v>75</v>
      </c>
      <c r="U4432" s="4">
        <f>0.001</f>
        <v>0.001</v>
      </c>
      <c r="V4432" s="2" t="s">
        <v>186</v>
      </c>
      <c r="W4432" s="2" t="s">
        <v>187</v>
      </c>
      <c r="X4432" s="2" t="s">
        <v>64</v>
      </c>
      <c r="Y4432" s="2" t="s">
        <v>65</v>
      </c>
      <c r="Z4432" s="2">
        <v>0</v>
      </c>
      <c r="AA4432" s="2"/>
      <c r="AB4432" s="2"/>
      <c r="AC4432" s="4">
        <f>P4432*U4432/1000000</f>
        <v>0.0002627</v>
      </c>
      <c r="AD4432" s="4">
        <f>AC4432*(1-Z4432/100)</f>
        <v>0.0002627</v>
      </c>
      <c r="AE4432" s="2" t="s">
        <v>66</v>
      </c>
      <c r="AF4432" s="2" t="s">
        <v>67</v>
      </c>
      <c r="AG4432" s="2" t="s">
        <v>68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5272</v>
      </c>
      <c r="B4433" s="2" t="s">
        <v>5270</v>
      </c>
      <c r="C4433" s="2" t="s">
        <v>47</v>
      </c>
      <c r="D4433" s="2" t="s">
        <v>5271</v>
      </c>
      <c r="E4433" s="2" t="s">
        <v>227</v>
      </c>
      <c r="F4433" s="2" t="s">
        <v>178</v>
      </c>
      <c r="G4433" s="2" t="s">
        <v>181</v>
      </c>
      <c r="H4433" s="2" t="s">
        <v>243</v>
      </c>
      <c r="I4433" s="2" t="s">
        <v>53</v>
      </c>
      <c r="J4433" s="2" t="s">
        <v>180</v>
      </c>
      <c r="K4433" s="2" t="s">
        <v>180</v>
      </c>
      <c r="L4433" s="2" t="s">
        <v>181</v>
      </c>
      <c r="M4433" s="2" t="s">
        <v>73</v>
      </c>
      <c r="N4433" s="3">
        <v>26.27</v>
      </c>
      <c r="O4433" s="3" t="s">
        <v>182</v>
      </c>
      <c r="P4433" s="4">
        <f>IF(O4433="吨",N4433*1000,IF(O4433="万立方米",N4433*10000,""))</f>
        <v>262700.0</v>
      </c>
      <c r="Q4433" s="2" t="s">
        <v>183</v>
      </c>
      <c r="R4433" s="2" t="s">
        <v>184</v>
      </c>
      <c r="S4433" s="2" t="s">
        <v>189</v>
      </c>
      <c r="T4433" s="2" t="s">
        <v>75</v>
      </c>
      <c r="U4433" s="4">
        <f>0.35</f>
        <v>0.35</v>
      </c>
      <c r="V4433" s="2" t="s">
        <v>186</v>
      </c>
      <c r="W4433" s="2" t="s">
        <v>190</v>
      </c>
      <c r="X4433" s="2" t="s">
        <v>64</v>
      </c>
      <c r="Y4433" s="2" t="s">
        <v>65</v>
      </c>
      <c r="Z4433" s="2">
        <v>0</v>
      </c>
      <c r="AA4433" s="2"/>
      <c r="AB4433" s="2"/>
      <c r="AC4433" s="4">
        <f>P4433*U4433/1000000</f>
        <v>0.091945</v>
      </c>
      <c r="AD4433" s="4">
        <f>AC4433*(1-Z4433/100)</f>
        <v>0.091945</v>
      </c>
      <c r="AE4433" s="2" t="s">
        <v>66</v>
      </c>
      <c r="AF4433" s="2" t="s">
        <v>67</v>
      </c>
      <c r="AG4433" s="2" t="s">
        <v>68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5273</v>
      </c>
      <c r="B4434" s="2" t="s">
        <v>5270</v>
      </c>
      <c r="C4434" s="2" t="s">
        <v>47</v>
      </c>
      <c r="D4434" s="2" t="s">
        <v>5271</v>
      </c>
      <c r="E4434" s="2" t="s">
        <v>227</v>
      </c>
      <c r="F4434" s="2" t="s">
        <v>178</v>
      </c>
      <c r="G4434" s="2" t="s">
        <v>181</v>
      </c>
      <c r="H4434" s="2" t="s">
        <v>243</v>
      </c>
      <c r="I4434" s="2" t="s">
        <v>53</v>
      </c>
      <c r="J4434" s="2" t="s">
        <v>180</v>
      </c>
      <c r="K4434" s="2" t="s">
        <v>180</v>
      </c>
      <c r="L4434" s="2" t="s">
        <v>181</v>
      </c>
      <c r="M4434" s="2" t="s">
        <v>78</v>
      </c>
      <c r="N4434" s="3">
        <v>26.27</v>
      </c>
      <c r="O4434" s="3" t="s">
        <v>182</v>
      </c>
      <c r="P4434" s="4">
        <f>IF(O4434="吨",N4434*1000,IF(O4434="万立方米",N4434*10000,""))</f>
        <v>262700.0</v>
      </c>
      <c r="Q4434" s="2" t="s">
        <v>183</v>
      </c>
      <c r="R4434" s="2" t="s">
        <v>184</v>
      </c>
      <c r="S4434" s="2" t="s">
        <v>192</v>
      </c>
      <c r="T4434" s="2" t="s">
        <v>75</v>
      </c>
      <c r="U4434" s="4">
        <f>1.2</f>
        <v>1.2</v>
      </c>
      <c r="V4434" s="2" t="s">
        <v>186</v>
      </c>
      <c r="W4434" s="2" t="s">
        <v>193</v>
      </c>
      <c r="X4434" s="2" t="s">
        <v>64</v>
      </c>
      <c r="Y4434" s="2" t="s">
        <v>65</v>
      </c>
      <c r="Z4434" s="2">
        <v>0</v>
      </c>
      <c r="AA4434" s="2"/>
      <c r="AB4434" s="2"/>
      <c r="AC4434" s="4">
        <f>P4434*U4434/1000000</f>
        <v>0.31524</v>
      </c>
      <c r="AD4434" s="4">
        <f>AC4434*(1-Z4434/100)</f>
        <v>0.31524</v>
      </c>
      <c r="AE4434" s="2" t="s">
        <v>66</v>
      </c>
      <c r="AF4434" s="2" t="s">
        <v>67</v>
      </c>
      <c r="AG4434" s="2" t="s">
        <v>68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5274</v>
      </c>
      <c r="B4435" s="2" t="s">
        <v>5270</v>
      </c>
      <c r="C4435" s="2" t="s">
        <v>47</v>
      </c>
      <c r="D4435" s="2" t="s">
        <v>5271</v>
      </c>
      <c r="E4435" s="2" t="s">
        <v>227</v>
      </c>
      <c r="F4435" s="2" t="s">
        <v>178</v>
      </c>
      <c r="G4435" s="2" t="s">
        <v>181</v>
      </c>
      <c r="H4435" s="2" t="s">
        <v>243</v>
      </c>
      <c r="I4435" s="2" t="s">
        <v>53</v>
      </c>
      <c r="J4435" s="2" t="s">
        <v>180</v>
      </c>
      <c r="K4435" s="2" t="s">
        <v>180</v>
      </c>
      <c r="L4435" s="2" t="s">
        <v>181</v>
      </c>
      <c r="M4435" s="2" t="s">
        <v>82</v>
      </c>
      <c r="N4435" s="3">
        <v>26.27</v>
      </c>
      <c r="O4435" s="3" t="s">
        <v>182</v>
      </c>
      <c r="P4435" s="4">
        <f>IF(O4435="吨",N4435*1000,IF(O4435="万立方米",N4435*10000,""))</f>
        <v>262700.0</v>
      </c>
      <c r="Q4435" s="2" t="s">
        <v>183</v>
      </c>
      <c r="R4435" s="2" t="s">
        <v>184</v>
      </c>
      <c r="S4435" s="2" t="s">
        <v>195</v>
      </c>
      <c r="T4435" s="2" t="s">
        <v>75</v>
      </c>
      <c r="U4435" s="4">
        <f>0.002</f>
        <v>0.002</v>
      </c>
      <c r="V4435" s="2" t="s">
        <v>186</v>
      </c>
      <c r="W4435" s="2" t="s">
        <v>196</v>
      </c>
      <c r="X4435" s="2" t="s">
        <v>64</v>
      </c>
      <c r="Y4435" s="2" t="s">
        <v>65</v>
      </c>
      <c r="Z4435" s="2">
        <v>0</v>
      </c>
      <c r="AA4435" s="2"/>
      <c r="AB4435" s="2"/>
      <c r="AC4435" s="4">
        <f>P4435*U4435/1000000</f>
        <v>0.0005254</v>
      </c>
      <c r="AD4435" s="4">
        <f>AC4435*(1-Z4435/100)</f>
        <v>0.0005254</v>
      </c>
      <c r="AE4435" s="2" t="s">
        <v>66</v>
      </c>
      <c r="AF4435" s="2" t="s">
        <v>67</v>
      </c>
      <c r="AG4435" s="2" t="s">
        <v>68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5275</v>
      </c>
      <c r="B4436" s="2" t="s">
        <v>5270</v>
      </c>
      <c r="C4436" s="2" t="s">
        <v>47</v>
      </c>
      <c r="D4436" s="2" t="s">
        <v>5271</v>
      </c>
      <c r="E4436" s="2" t="s">
        <v>227</v>
      </c>
      <c r="F4436" s="2" t="s">
        <v>178</v>
      </c>
      <c r="G4436" s="2" t="s">
        <v>181</v>
      </c>
      <c r="H4436" s="2" t="s">
        <v>243</v>
      </c>
      <c r="I4436" s="2" t="s">
        <v>53</v>
      </c>
      <c r="J4436" s="2" t="s">
        <v>180</v>
      </c>
      <c r="K4436" s="2" t="s">
        <v>180</v>
      </c>
      <c r="L4436" s="2" t="s">
        <v>181</v>
      </c>
      <c r="M4436" s="2" t="s">
        <v>86</v>
      </c>
      <c r="N4436" s="3">
        <v>26.27</v>
      </c>
      <c r="O4436" s="3" t="s">
        <v>182</v>
      </c>
      <c r="P4436" s="4">
        <f>IF(O4436="吨",N4436*1000,IF(O4436="万立方米",N4436*10000,""))</f>
        <v>262700.0</v>
      </c>
      <c r="Q4436" s="2" t="s">
        <v>183</v>
      </c>
      <c r="R4436" s="2" t="s">
        <v>184</v>
      </c>
      <c r="S4436" s="2" t="s">
        <v>198</v>
      </c>
      <c r="T4436" s="2" t="s">
        <v>75</v>
      </c>
      <c r="U4436" s="4">
        <f>0.01</f>
        <v>0.01</v>
      </c>
      <c r="V4436" s="2" t="s">
        <v>186</v>
      </c>
      <c r="W4436" s="2" t="s">
        <v>199</v>
      </c>
      <c r="X4436" s="2" t="s">
        <v>64</v>
      </c>
      <c r="Y4436" s="2" t="s">
        <v>65</v>
      </c>
      <c r="Z4436" s="2">
        <v>0</v>
      </c>
      <c r="AA4436" s="2"/>
      <c r="AB4436" s="2"/>
      <c r="AC4436" s="4">
        <f>P4436*U4436/1000000</f>
        <v>0.002627</v>
      </c>
      <c r="AD4436" s="4">
        <f>AC4437*(1-AA4436/100)+(AC4436-AC4437)*(1-AB4436/100)</f>
        <v>0.002627</v>
      </c>
      <c r="AE4436" s="2" t="s">
        <v>66</v>
      </c>
      <c r="AF4436" s="2" t="s">
        <v>67</v>
      </c>
      <c r="AG4436" s="2" t="s">
        <v>68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5276</v>
      </c>
      <c r="B4437" s="2" t="s">
        <v>5270</v>
      </c>
      <c r="C4437" s="2" t="s">
        <v>47</v>
      </c>
      <c r="D4437" s="2" t="s">
        <v>5271</v>
      </c>
      <c r="E4437" s="2" t="s">
        <v>227</v>
      </c>
      <c r="F4437" s="2" t="s">
        <v>178</v>
      </c>
      <c r="G4437" s="2" t="s">
        <v>181</v>
      </c>
      <c r="H4437" s="2" t="s">
        <v>243</v>
      </c>
      <c r="I4437" s="2" t="s">
        <v>53</v>
      </c>
      <c r="J4437" s="2" t="s">
        <v>180</v>
      </c>
      <c r="K4437" s="2" t="s">
        <v>180</v>
      </c>
      <c r="L4437" s="2" t="s">
        <v>181</v>
      </c>
      <c r="M4437" s="2" t="s">
        <v>91</v>
      </c>
      <c r="N4437" s="3">
        <v>26.27</v>
      </c>
      <c r="O4437" s="3" t="s">
        <v>182</v>
      </c>
      <c r="P4437" s="4">
        <f>IF(O4437="吨",N4437*1000,IF(O4437="万立方米",N4437*10000,""))</f>
        <v>262700.0</v>
      </c>
      <c r="Q4437" s="2" t="s">
        <v>183</v>
      </c>
      <c r="R4437" s="2" t="s">
        <v>184</v>
      </c>
      <c r="S4437" s="2" t="s">
        <v>201</v>
      </c>
      <c r="T4437" s="2" t="s">
        <v>75</v>
      </c>
      <c r="U4437" s="4">
        <f>0.005</f>
        <v>0.005</v>
      </c>
      <c r="V4437" s="2" t="s">
        <v>186</v>
      </c>
      <c r="W4437" s="2" t="s">
        <v>202</v>
      </c>
      <c r="X4437" s="2" t="s">
        <v>64</v>
      </c>
      <c r="Y4437" s="2" t="s">
        <v>65</v>
      </c>
      <c r="Z4437" s="2">
        <v>0</v>
      </c>
      <c r="AA4437" s="2"/>
      <c r="AB4437" s="2"/>
      <c r="AC4437" s="4">
        <f>P4437*U4437/1000000</f>
        <v>0.0013135</v>
      </c>
      <c r="AD4437" s="4">
        <f>AC4437*(1-Z4437/100)</f>
        <v>0.0013135</v>
      </c>
      <c r="AE4437" s="2" t="s">
        <v>66</v>
      </c>
      <c r="AF4437" s="2" t="s">
        <v>67</v>
      </c>
      <c r="AG4437" s="2" t="s">
        <v>68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5277</v>
      </c>
      <c r="B4438" s="2" t="s">
        <v>5270</v>
      </c>
      <c r="C4438" s="2" t="s">
        <v>47</v>
      </c>
      <c r="D4438" s="2" t="s">
        <v>5271</v>
      </c>
      <c r="E4438" s="2" t="s">
        <v>227</v>
      </c>
      <c r="F4438" s="2" t="s">
        <v>178</v>
      </c>
      <c r="G4438" s="2" t="s">
        <v>181</v>
      </c>
      <c r="H4438" s="2" t="s">
        <v>243</v>
      </c>
      <c r="I4438" s="2" t="s">
        <v>53</v>
      </c>
      <c r="J4438" s="2" t="s">
        <v>180</v>
      </c>
      <c r="K4438" s="2" t="s">
        <v>180</v>
      </c>
      <c r="L4438" s="2" t="s">
        <v>181</v>
      </c>
      <c r="M4438" s="2" t="s">
        <v>95</v>
      </c>
      <c r="N4438" s="3">
        <v>26.27</v>
      </c>
      <c r="O4438" s="3" t="s">
        <v>182</v>
      </c>
      <c r="P4438" s="4">
        <f>IF(O4438="吨",N4438*1000,IF(O4438="万立方米",N4438*10000,""))</f>
        <v>262700.0</v>
      </c>
      <c r="Q4438" s="2" t="s">
        <v>183</v>
      </c>
      <c r="R4438" s="2" t="s">
        <v>184</v>
      </c>
      <c r="S4438" s="2" t="s">
        <v>204</v>
      </c>
      <c r="T4438" s="2" t="s">
        <v>75</v>
      </c>
      <c r="U4438" s="4">
        <f>0.005</f>
        <v>0.005</v>
      </c>
      <c r="V4438" s="2" t="s">
        <v>186</v>
      </c>
      <c r="W4438" s="2" t="s">
        <v>205</v>
      </c>
      <c r="X4438" s="2" t="s">
        <v>64</v>
      </c>
      <c r="Y4438" s="2" t="s">
        <v>65</v>
      </c>
      <c r="Z4438" s="2">
        <v>0</v>
      </c>
      <c r="AA4438" s="2"/>
      <c r="AB4438" s="2"/>
      <c r="AC4438" s="4">
        <f>P4438*U4438/1000000</f>
        <v>0.0013135</v>
      </c>
      <c r="AD4438" s="4">
        <f>AC4438*(1-Z4438/100)</f>
        <v>0.0013135</v>
      </c>
      <c r="AE4438" s="2" t="s">
        <v>66</v>
      </c>
      <c r="AF4438" s="2" t="s">
        <v>67</v>
      </c>
      <c r="AG4438" s="2" t="s">
        <v>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5278</v>
      </c>
      <c r="B4439" s="2" t="s">
        <v>5270</v>
      </c>
      <c r="C4439" s="2" t="s">
        <v>47</v>
      </c>
      <c r="D4439" s="2" t="s">
        <v>5271</v>
      </c>
      <c r="E4439" s="2" t="s">
        <v>227</v>
      </c>
      <c r="F4439" s="2" t="s">
        <v>178</v>
      </c>
      <c r="G4439" s="2" t="s">
        <v>181</v>
      </c>
      <c r="H4439" s="2" t="s">
        <v>243</v>
      </c>
      <c r="I4439" s="2" t="s">
        <v>53</v>
      </c>
      <c r="J4439" s="2" t="s">
        <v>180</v>
      </c>
      <c r="K4439" s="2" t="s">
        <v>180</v>
      </c>
      <c r="L4439" s="2" t="s">
        <v>181</v>
      </c>
      <c r="M4439" s="2" t="s">
        <v>100</v>
      </c>
      <c r="N4439" s="3">
        <v>26.27</v>
      </c>
      <c r="O4439" s="3" t="s">
        <v>182</v>
      </c>
      <c r="P4439" s="4">
        <f>IF(O4439="吨",N4439*1000,IF(O4439="万立方米",N4439*10000,""))</f>
        <v>262700.0</v>
      </c>
      <c r="Q4439" s="2" t="s">
        <v>183</v>
      </c>
      <c r="R4439" s="2" t="s">
        <v>184</v>
      </c>
      <c r="S4439" s="2" t="s">
        <v>207</v>
      </c>
      <c r="T4439" s="2" t="s">
        <v>75</v>
      </c>
      <c r="U4439" s="4">
        <f>0.02</f>
        <v>0.02</v>
      </c>
      <c r="V4439" s="2" t="s">
        <v>186</v>
      </c>
      <c r="W4439" s="2" t="s">
        <v>208</v>
      </c>
      <c r="X4439" s="2" t="s">
        <v>64</v>
      </c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68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5279</v>
      </c>
      <c r="B4440" s="2" t="s">
        <v>5270</v>
      </c>
      <c r="C4440" s="2" t="s">
        <v>47</v>
      </c>
      <c r="D4440" s="2" t="s">
        <v>5271</v>
      </c>
      <c r="E4440" s="2" t="s">
        <v>227</v>
      </c>
      <c r="F4440" s="2" t="s">
        <v>178</v>
      </c>
      <c r="G4440" s="2" t="s">
        <v>181</v>
      </c>
      <c r="H4440" s="2" t="s">
        <v>243</v>
      </c>
      <c r="I4440" s="2"/>
      <c r="J4440" s="2"/>
      <c r="K4440" s="2" t="s">
        <v>147</v>
      </c>
      <c r="L4440" s="2" t="s">
        <v>148</v>
      </c>
      <c r="M4440" s="2" t="s">
        <v>104</v>
      </c>
      <c r="N4440" s="3"/>
      <c r="O4440" s="3"/>
      <c r="P4440" s="2"/>
      <c r="Q4440" s="2" t="s">
        <v>105</v>
      </c>
      <c r="R4440" s="2" t="s">
        <v>106</v>
      </c>
      <c r="S4440" s="2" t="s">
        <v>107</v>
      </c>
      <c r="T4440" s="2" t="s">
        <v>108</v>
      </c>
      <c r="U4440" s="2"/>
      <c r="V4440" s="2" t="s">
        <v>109</v>
      </c>
      <c r="W4440" s="2" t="s">
        <v>110</v>
      </c>
      <c r="X4440" s="2"/>
      <c r="Y4440" s="2" t="s">
        <v>65</v>
      </c>
      <c r="Z4440" s="2">
        <v>0</v>
      </c>
      <c r="AA4440" s="2"/>
      <c r="AB4440" s="2"/>
      <c r="AC4440" s="2"/>
      <c r="AD4440" s="2"/>
      <c r="AE4440" s="2" t="s">
        <v>123</v>
      </c>
      <c r="AF4440" s="2" t="s">
        <v>222</v>
      </c>
      <c r="AG4440" s="2" t="s">
        <v>223</v>
      </c>
      <c r="AH4440" s="2" t="s">
        <v>69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5280</v>
      </c>
      <c r="B4441" s="2" t="s">
        <v>5281</v>
      </c>
      <c r="C4441" s="2" t="s">
        <v>47</v>
      </c>
      <c r="D4441" s="2" t="s">
        <v>4560</v>
      </c>
      <c r="E4441" s="2" t="s">
        <v>227</v>
      </c>
      <c r="F4441" s="2" t="s">
        <v>178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51</v>
      </c>
      <c r="M4441" s="2" t="s">
        <v>56</v>
      </c>
      <c r="N4441" s="3">
        <v>667153</v>
      </c>
      <c r="O4441" s="3" t="s">
        <v>57</v>
      </c>
      <c r="P4441" s="4">
        <f>IF(O4441="吨",N4441*1000,IF(O4441="万立方米",N4441*10000,""))</f>
        <v>667153000.0</v>
      </c>
      <c r="Q4441" s="2" t="s">
        <v>58</v>
      </c>
      <c r="R4441" s="2" t="s">
        <v>59</v>
      </c>
      <c r="S4441" s="2" t="s">
        <v>60</v>
      </c>
      <c r="T4441" s="2" t="s">
        <v>61</v>
      </c>
      <c r="U4441" s="4">
        <f>0.06</f>
        <v>0.06</v>
      </c>
      <c r="V4441" s="2" t="s">
        <v>62</v>
      </c>
      <c r="W4441" s="2" t="s">
        <v>63</v>
      </c>
      <c r="X4441" s="2" t="s">
        <v>64</v>
      </c>
      <c r="Y4441" s="2" t="s">
        <v>65</v>
      </c>
      <c r="Z4441" s="2">
        <v>0</v>
      </c>
      <c r="AA4441" s="2"/>
      <c r="AB4441" s="2"/>
      <c r="AC4441" s="4">
        <f>P4441*U4441/1000000</f>
        <v>40.02918</v>
      </c>
      <c r="AD4441" s="4">
        <f>AC4441*(1-Z4441/100)</f>
        <v>40.02918</v>
      </c>
      <c r="AE4441" s="2" t="s">
        <v>66</v>
      </c>
      <c r="AF4441" s="2" t="s">
        <v>67</v>
      </c>
      <c r="AG4441" s="2" t="s">
        <v>68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5282</v>
      </c>
      <c r="B4442" s="2" t="s">
        <v>5281</v>
      </c>
      <c r="C4442" s="2" t="s">
        <v>47</v>
      </c>
      <c r="D4442" s="2" t="s">
        <v>4560</v>
      </c>
      <c r="E4442" s="2" t="s">
        <v>227</v>
      </c>
      <c r="F4442" s="2" t="s">
        <v>178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51</v>
      </c>
      <c r="M4442" s="2" t="s">
        <v>73</v>
      </c>
      <c r="N4442" s="3">
        <v>667153</v>
      </c>
      <c r="O4442" s="3" t="s">
        <v>57</v>
      </c>
      <c r="P4442" s="4">
        <f>IF(O4442="吨",N4442*1000,IF(O4442="万立方米",N4442*10000,""))</f>
        <v>667153000.0</v>
      </c>
      <c r="Q4442" s="2" t="s">
        <v>58</v>
      </c>
      <c r="R4442" s="2" t="s">
        <v>59</v>
      </c>
      <c r="S4442" s="2" t="s">
        <v>74</v>
      </c>
      <c r="T4442" s="2" t="s">
        <v>75</v>
      </c>
      <c r="U4442" s="4">
        <f>1.5</f>
        <v>1.5</v>
      </c>
      <c r="V4442" s="2" t="s">
        <v>62</v>
      </c>
      <c r="W4442" s="2" t="s">
        <v>76</v>
      </c>
      <c r="X4442" s="2" t="s">
        <v>64</v>
      </c>
      <c r="Y4442" s="2" t="s">
        <v>65</v>
      </c>
      <c r="Z4442" s="2">
        <v>0</v>
      </c>
      <c r="AA4442" s="2"/>
      <c r="AB4442" s="2"/>
      <c r="AC4442" s="4">
        <f>P4442*U4442/1000000</f>
        <v>1000.7295</v>
      </c>
      <c r="AD4442" s="4">
        <f>AC4442*(1-Z4442/100)</f>
        <v>1000.7295</v>
      </c>
      <c r="AE4442" s="2" t="s">
        <v>66</v>
      </c>
      <c r="AF4442" s="2" t="s">
        <v>67</v>
      </c>
      <c r="AG4442" s="2" t="s">
        <v>68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5283</v>
      </c>
      <c r="B4443" s="2" t="s">
        <v>5281</v>
      </c>
      <c r="C4443" s="2" t="s">
        <v>47</v>
      </c>
      <c r="D4443" s="2" t="s">
        <v>4560</v>
      </c>
      <c r="E4443" s="2" t="s">
        <v>227</v>
      </c>
      <c r="F4443" s="2" t="s">
        <v>178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51</v>
      </c>
      <c r="M4443" s="2" t="s">
        <v>78</v>
      </c>
      <c r="N4443" s="3">
        <v>667153</v>
      </c>
      <c r="O4443" s="3" t="s">
        <v>57</v>
      </c>
      <c r="P4443" s="4">
        <f>IF(O4443="吨",N4443*1000,IF(O4443="万立方米",N4443*10000,""))</f>
        <v>667153000.0</v>
      </c>
      <c r="Q4443" s="2" t="s">
        <v>58</v>
      </c>
      <c r="R4443" s="2" t="s">
        <v>59</v>
      </c>
      <c r="S4443" s="2" t="s">
        <v>79</v>
      </c>
      <c r="T4443" s="2" t="s">
        <v>75</v>
      </c>
      <c r="U4443" s="4">
        <f>6.0</f>
        <v>6.0</v>
      </c>
      <c r="V4443" s="2" t="s">
        <v>62</v>
      </c>
      <c r="W4443" s="2" t="s">
        <v>80</v>
      </c>
      <c r="X4443" s="2" t="s">
        <v>64</v>
      </c>
      <c r="Y4443" s="2" t="s">
        <v>65</v>
      </c>
      <c r="Z4443" s="2">
        <v>0</v>
      </c>
      <c r="AA4443" s="2"/>
      <c r="AB4443" s="2"/>
      <c r="AC4443" s="4">
        <f>P4443*U4443/1000000</f>
        <v>4002.918</v>
      </c>
      <c r="AD4443" s="4">
        <f>AC4443*(1-Z4443/100)</f>
        <v>4002.918</v>
      </c>
      <c r="AE4443" s="2" t="s">
        <v>66</v>
      </c>
      <c r="AF4443" s="2" t="s">
        <v>67</v>
      </c>
      <c r="AG4443" s="2" t="s">
        <v>68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5284</v>
      </c>
      <c r="B4444" s="2" t="s">
        <v>5281</v>
      </c>
      <c r="C4444" s="2" t="s">
        <v>47</v>
      </c>
      <c r="D4444" s="2" t="s">
        <v>4560</v>
      </c>
      <c r="E4444" s="2" t="s">
        <v>227</v>
      </c>
      <c r="F4444" s="2" t="s">
        <v>178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51</v>
      </c>
      <c r="M4444" s="2" t="s">
        <v>82</v>
      </c>
      <c r="N4444" s="3">
        <v>667153</v>
      </c>
      <c r="O4444" s="3" t="s">
        <v>57</v>
      </c>
      <c r="P4444" s="4">
        <f>IF(O4444="吨",N4444*1000,IF(O4444="万立方米",N4444*10000,""))</f>
        <v>667153000.0</v>
      </c>
      <c r="Q4444" s="2" t="s">
        <v>58</v>
      </c>
      <c r="R4444" s="2" t="s">
        <v>59</v>
      </c>
      <c r="S4444" s="2" t="s">
        <v>83</v>
      </c>
      <c r="T4444" s="2" t="s">
        <v>61</v>
      </c>
      <c r="U4444" s="4">
        <f>0.35</f>
        <v>0.35</v>
      </c>
      <c r="V4444" s="2" t="s">
        <v>62</v>
      </c>
      <c r="W4444" s="2" t="s">
        <v>84</v>
      </c>
      <c r="X4444" s="2" t="s">
        <v>64</v>
      </c>
      <c r="Y4444" s="2" t="s">
        <v>65</v>
      </c>
      <c r="Z4444" s="2">
        <v>0</v>
      </c>
      <c r="AA4444" s="2"/>
      <c r="AB4444" s="2"/>
      <c r="AC4444" s="4">
        <f>P4444*U4444/1000000</f>
        <v>233.50355</v>
      </c>
      <c r="AD4444" s="4">
        <f>AC4444*(1-Z4444/100)</f>
        <v>233.50355</v>
      </c>
      <c r="AE4444" s="2" t="s">
        <v>66</v>
      </c>
      <c r="AF4444" s="2" t="s">
        <v>67</v>
      </c>
      <c r="AG4444" s="2" t="s">
        <v>68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5285</v>
      </c>
      <c r="B4445" s="2" t="s">
        <v>5281</v>
      </c>
      <c r="C4445" s="2" t="s">
        <v>47</v>
      </c>
      <c r="D4445" s="2" t="s">
        <v>4560</v>
      </c>
      <c r="E4445" s="2" t="s">
        <v>227</v>
      </c>
      <c r="F4445" s="2" t="s">
        <v>178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51</v>
      </c>
      <c r="M4445" s="2" t="s">
        <v>86</v>
      </c>
      <c r="N4445" s="3">
        <v>667153</v>
      </c>
      <c r="O4445" s="3" t="s">
        <v>57</v>
      </c>
      <c r="P4445" s="4">
        <f>IF(O4445="吨",N4445*1000,IF(O4445="万立方米",N4445*10000,""))</f>
        <v>667153000.0</v>
      </c>
      <c r="Q4445" s="2" t="s">
        <v>58</v>
      </c>
      <c r="R4445" s="2" t="s">
        <v>59</v>
      </c>
      <c r="S4445" s="2" t="s">
        <v>87</v>
      </c>
      <c r="T4445" s="2" t="s">
        <v>88</v>
      </c>
      <c r="U4445" s="4">
        <f>0.75</f>
        <v>0.75</v>
      </c>
      <c r="V4445" s="2" t="s">
        <v>62</v>
      </c>
      <c r="W4445" s="2" t="s">
        <v>89</v>
      </c>
      <c r="X4445" s="2" t="s">
        <v>64</v>
      </c>
      <c r="Y4445" s="2" t="s">
        <v>65</v>
      </c>
      <c r="Z4445" s="2">
        <v>0</v>
      </c>
      <c r="AA4445" s="2"/>
      <c r="AB4445" s="2"/>
      <c r="AC4445" s="4">
        <f>P4445*U4445/1000000</f>
        <v>500.36475</v>
      </c>
      <c r="AD4445" s="4">
        <f>AC4446*(1-AA4445/100)+(AC4445-AC4446)*(1-AB4445/100)</f>
        <v>500.36475</v>
      </c>
      <c r="AE4445" s="2" t="s">
        <v>66</v>
      </c>
      <c r="AF4445" s="2" t="s">
        <v>67</v>
      </c>
      <c r="AG4445" s="2" t="s">
        <v>68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5286</v>
      </c>
      <c r="B4446" s="2" t="s">
        <v>5281</v>
      </c>
      <c r="C4446" s="2" t="s">
        <v>47</v>
      </c>
      <c r="D4446" s="2" t="s">
        <v>4560</v>
      </c>
      <c r="E4446" s="2" t="s">
        <v>227</v>
      </c>
      <c r="F4446" s="2" t="s">
        <v>178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51</v>
      </c>
      <c r="M4446" s="2" t="s">
        <v>91</v>
      </c>
      <c r="N4446" s="3">
        <v>667153</v>
      </c>
      <c r="O4446" s="3" t="s">
        <v>57</v>
      </c>
      <c r="P4446" s="4">
        <f>IF(O4446="吨",N4446*1000,IF(O4446="万立方米",N4446*10000,""))</f>
        <v>667153000.0</v>
      </c>
      <c r="Q4446" s="2" t="s">
        <v>58</v>
      </c>
      <c r="R4446" s="2" t="s">
        <v>59</v>
      </c>
      <c r="S4446" s="2" t="s">
        <v>92</v>
      </c>
      <c r="T4446" s="2" t="s">
        <v>88</v>
      </c>
      <c r="U4446" s="4">
        <f>0.75</f>
        <v>0.75</v>
      </c>
      <c r="V4446" s="2" t="s">
        <v>62</v>
      </c>
      <c r="W4446" s="2" t="s">
        <v>93</v>
      </c>
      <c r="X4446" s="2" t="s">
        <v>64</v>
      </c>
      <c r="Y4446" s="2" t="s">
        <v>65</v>
      </c>
      <c r="Z4446" s="2">
        <v>0</v>
      </c>
      <c r="AA4446" s="2"/>
      <c r="AB4446" s="2"/>
      <c r="AC4446" s="4">
        <f>P4446*U4446/1000000</f>
        <v>500.36475</v>
      </c>
      <c r="AD4446" s="4">
        <f>AC4446*(1-Z4446/100)</f>
        <v>500.36475</v>
      </c>
      <c r="AE4446" s="2" t="s">
        <v>66</v>
      </c>
      <c r="AF4446" s="2" t="s">
        <v>67</v>
      </c>
      <c r="AG4446" s="2" t="s">
        <v>68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5287</v>
      </c>
      <c r="B4447" s="2" t="s">
        <v>5281</v>
      </c>
      <c r="C4447" s="2" t="s">
        <v>47</v>
      </c>
      <c r="D4447" s="2" t="s">
        <v>4560</v>
      </c>
      <c r="E4447" s="2" t="s">
        <v>227</v>
      </c>
      <c r="F4447" s="2" t="s">
        <v>178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51</v>
      </c>
      <c r="M4447" s="2" t="s">
        <v>95</v>
      </c>
      <c r="N4447" s="3">
        <v>667153</v>
      </c>
      <c r="O4447" s="3" t="s">
        <v>57</v>
      </c>
      <c r="P4447" s="4">
        <f>IF(O4447="吨",N4447*1000,IF(O4447="万立方米",N4447*10000,""))</f>
        <v>667153000.0</v>
      </c>
      <c r="Q4447" s="2" t="s">
        <v>58</v>
      </c>
      <c r="R4447" s="2" t="s">
        <v>59</v>
      </c>
      <c r="S4447" s="2" t="s">
        <v>96</v>
      </c>
      <c r="T4447" s="2" t="s">
        <v>97</v>
      </c>
      <c r="U4447" s="4">
        <f>1.7</f>
        <v>1.7</v>
      </c>
      <c r="V4447" s="2" t="s">
        <v>62</v>
      </c>
      <c r="W4447" s="2" t="s">
        <v>98</v>
      </c>
      <c r="X4447" s="2" t="s">
        <v>64</v>
      </c>
      <c r="Y4447" s="2" t="s">
        <v>65</v>
      </c>
      <c r="Z4447" s="2">
        <v>0</v>
      </c>
      <c r="AA4447" s="2"/>
      <c r="AB4447" s="2"/>
      <c r="AC4447" s="4">
        <f>P4447*U4447/1000000</f>
        <v>1134.1601</v>
      </c>
      <c r="AD4447" s="4">
        <f>AC4447*(1-Z4447/100)</f>
        <v>1134.1601</v>
      </c>
      <c r="AE4447" s="2" t="s">
        <v>66</v>
      </c>
      <c r="AF4447" s="2" t="s">
        <v>67</v>
      </c>
      <c r="AG4447" s="2" t="s">
        <v>68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5288</v>
      </c>
      <c r="B4448" s="2" t="s">
        <v>5281</v>
      </c>
      <c r="C4448" s="2" t="s">
        <v>47</v>
      </c>
      <c r="D4448" s="2" t="s">
        <v>4560</v>
      </c>
      <c r="E4448" s="2" t="s">
        <v>227</v>
      </c>
      <c r="F4448" s="2" t="s">
        <v>178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51</v>
      </c>
      <c r="M4448" s="2" t="s">
        <v>100</v>
      </c>
      <c r="N4448" s="3">
        <v>667153</v>
      </c>
      <c r="O4448" s="3" t="s">
        <v>57</v>
      </c>
      <c r="P4448" s="4">
        <f>IF(O4448="吨",N4448*1000,IF(O4448="万立方米",N4448*10000,""))</f>
        <v>667153000.0</v>
      </c>
      <c r="Q4448" s="2" t="s">
        <v>58</v>
      </c>
      <c r="R4448" s="2" t="s">
        <v>59</v>
      </c>
      <c r="S4448" s="2" t="s">
        <v>101</v>
      </c>
      <c r="T4448" s="2" t="s">
        <v>75</v>
      </c>
      <c r="U4448" s="4">
        <f>0.12</f>
        <v>0.12</v>
      </c>
      <c r="V4448" s="2" t="s">
        <v>62</v>
      </c>
      <c r="W4448" s="2" t="s">
        <v>102</v>
      </c>
      <c r="X4448" s="2" t="s">
        <v>64</v>
      </c>
      <c r="Y4448" s="2" t="s">
        <v>65</v>
      </c>
      <c r="Z4448" s="2">
        <v>0</v>
      </c>
      <c r="AA4448" s="2"/>
      <c r="AB4448" s="2"/>
      <c r="AC4448" s="4">
        <f>P4448*U4448/1000000</f>
        <v>80.05836</v>
      </c>
      <c r="AD4448" s="4">
        <f>AC4448*(1-Z4448/100)</f>
        <v>80.05836</v>
      </c>
      <c r="AE4448" s="2" t="s">
        <v>66</v>
      </c>
      <c r="AF4448" s="2" t="s">
        <v>67</v>
      </c>
      <c r="AG4448" s="2" t="s">
        <v>68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5289</v>
      </c>
      <c r="B4449" s="2" t="s">
        <v>5281</v>
      </c>
      <c r="C4449" s="2" t="s">
        <v>47</v>
      </c>
      <c r="D4449" s="2" t="s">
        <v>4560</v>
      </c>
      <c r="E4449" s="2" t="s">
        <v>227</v>
      </c>
      <c r="F4449" s="2" t="s">
        <v>178</v>
      </c>
      <c r="G4449" s="2" t="s">
        <v>51</v>
      </c>
      <c r="H4449" s="2" t="s">
        <v>52</v>
      </c>
      <c r="I4449" s="2"/>
      <c r="J4449" s="2"/>
      <c r="K4449" s="2" t="s">
        <v>147</v>
      </c>
      <c r="L4449" s="2" t="s">
        <v>148</v>
      </c>
      <c r="M4449" s="2" t="s">
        <v>104</v>
      </c>
      <c r="N4449" s="3"/>
      <c r="O4449" s="3"/>
      <c r="P4449" s="4">
        <v>667153000.0</v>
      </c>
      <c r="Q4449" s="2" t="s">
        <v>105</v>
      </c>
      <c r="R4449" s="2" t="s">
        <v>106</v>
      </c>
      <c r="S4449" s="2" t="s">
        <v>107</v>
      </c>
      <c r="T4449" s="2" t="s">
        <v>108</v>
      </c>
      <c r="U4449" s="4">
        <f>0.0</f>
        <v>0.0</v>
      </c>
      <c r="V4449" s="2" t="s">
        <v>109</v>
      </c>
      <c r="W4449" s="2" t="s">
        <v>110</v>
      </c>
      <c r="X4449" s="2"/>
      <c r="Y4449" s="2" t="s">
        <v>65</v>
      </c>
      <c r="Z4449" s="2">
        <v>0</v>
      </c>
      <c r="AA4449" s="2"/>
      <c r="AB4449" s="2"/>
      <c r="AC4449" s="4">
        <f>P4449*U4449/1000000</f>
        <v>0.0</v>
      </c>
      <c r="AD4449" s="4">
        <f>AC4449*(1-Z4449/100)</f>
        <v>0.0</v>
      </c>
      <c r="AE4449" s="2" t="s">
        <v>66</v>
      </c>
      <c r="AF4449" s="2" t="s">
        <v>67</v>
      </c>
      <c r="AG4449" s="2" t="s">
        <v>68</v>
      </c>
      <c r="AH4449" s="2" t="s">
        <v>69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5290</v>
      </c>
      <c r="B4450" s="2" t="s">
        <v>5291</v>
      </c>
      <c r="C4450" s="2" t="s">
        <v>47</v>
      </c>
      <c r="D4450" s="2" t="s">
        <v>4469</v>
      </c>
      <c r="E4450" s="2" t="s">
        <v>152</v>
      </c>
      <c r="F4450" s="2" t="s">
        <v>50</v>
      </c>
      <c r="G4450" s="2" t="s">
        <v>51</v>
      </c>
      <c r="H4450" s="2" t="s">
        <v>323</v>
      </c>
      <c r="I4450" s="2" t="s">
        <v>53</v>
      </c>
      <c r="J4450" s="2" t="s">
        <v>54</v>
      </c>
      <c r="K4450" s="2" t="s">
        <v>55</v>
      </c>
      <c r="L4450" s="2" t="s">
        <v>51</v>
      </c>
      <c r="M4450" s="2" t="s">
        <v>56</v>
      </c>
      <c r="N4450" s="3">
        <v>1934083</v>
      </c>
      <c r="O4450" s="3" t="s">
        <v>57</v>
      </c>
      <c r="P4450" s="4">
        <f>IF(O4450="吨",N4450*1000,IF(O4450="万立方米",N4450*10000,""))</f>
        <v>1934083000.0</v>
      </c>
      <c r="Q4450" s="2" t="s">
        <v>58</v>
      </c>
      <c r="R4450" s="2" t="s">
        <v>59</v>
      </c>
      <c r="S4450" s="2" t="s">
        <v>60</v>
      </c>
      <c r="T4450" s="2" t="s">
        <v>61</v>
      </c>
      <c r="U4450" s="4">
        <f>0.06</f>
        <v>0.06</v>
      </c>
      <c r="V4450" s="2" t="s">
        <v>62</v>
      </c>
      <c r="W4450" s="2" t="s">
        <v>63</v>
      </c>
      <c r="X4450" s="2" t="s">
        <v>64</v>
      </c>
      <c r="Y4450" s="2" t="s">
        <v>65</v>
      </c>
      <c r="Z4450" s="2">
        <v>0</v>
      </c>
      <c r="AA4450" s="2"/>
      <c r="AB4450" s="2"/>
      <c r="AC4450" s="4">
        <f>P4450*U4450/1000000</f>
        <v>116.04498</v>
      </c>
      <c r="AD4450" s="4">
        <f>AC4450*(1-Z4450/100)</f>
        <v>116.04498</v>
      </c>
      <c r="AE4450" s="2" t="s">
        <v>66</v>
      </c>
      <c r="AF4450" s="2" t="s">
        <v>67</v>
      </c>
      <c r="AG4450" s="2" t="s">
        <v>244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5292</v>
      </c>
      <c r="B4451" s="2" t="s">
        <v>5291</v>
      </c>
      <c r="C4451" s="2" t="s">
        <v>47</v>
      </c>
      <c r="D4451" s="2" t="s">
        <v>4469</v>
      </c>
      <c r="E4451" s="2" t="s">
        <v>152</v>
      </c>
      <c r="F4451" s="2" t="s">
        <v>50</v>
      </c>
      <c r="G4451" s="2" t="s">
        <v>51</v>
      </c>
      <c r="H4451" s="2" t="s">
        <v>323</v>
      </c>
      <c r="I4451" s="2" t="s">
        <v>53</v>
      </c>
      <c r="J4451" s="2" t="s">
        <v>54</v>
      </c>
      <c r="K4451" s="2" t="s">
        <v>55</v>
      </c>
      <c r="L4451" s="2" t="s">
        <v>51</v>
      </c>
      <c r="M4451" s="2" t="s">
        <v>73</v>
      </c>
      <c r="N4451" s="3">
        <v>1934083</v>
      </c>
      <c r="O4451" s="3" t="s">
        <v>57</v>
      </c>
      <c r="P4451" s="4">
        <f>IF(O4451="吨",N4451*1000,IF(O4451="万立方米",N4451*10000,""))</f>
        <v>1934083000.0</v>
      </c>
      <c r="Q4451" s="2" t="s">
        <v>58</v>
      </c>
      <c r="R4451" s="2" t="s">
        <v>59</v>
      </c>
      <c r="S4451" s="2" t="s">
        <v>74</v>
      </c>
      <c r="T4451" s="2" t="s">
        <v>75</v>
      </c>
      <c r="U4451" s="4">
        <f>1.5</f>
        <v>1.5</v>
      </c>
      <c r="V4451" s="2" t="s">
        <v>62</v>
      </c>
      <c r="W4451" s="2" t="s">
        <v>76</v>
      </c>
      <c r="X4451" s="2" t="s">
        <v>64</v>
      </c>
      <c r="Y4451" s="2" t="s">
        <v>65</v>
      </c>
      <c r="Z4451" s="2">
        <v>0</v>
      </c>
      <c r="AA4451" s="2"/>
      <c r="AB4451" s="2"/>
      <c r="AC4451" s="4">
        <f>P4451*U4451/1000000</f>
        <v>2901.1245</v>
      </c>
      <c r="AD4451" s="4">
        <f>AC4451*(1-Z4451/100)</f>
        <v>2901.1245</v>
      </c>
      <c r="AE4451" s="2" t="s">
        <v>66</v>
      </c>
      <c r="AF4451" s="2" t="s">
        <v>67</v>
      </c>
      <c r="AG4451" s="2" t="s">
        <v>244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5293</v>
      </c>
      <c r="B4452" s="2" t="s">
        <v>5291</v>
      </c>
      <c r="C4452" s="2" t="s">
        <v>47</v>
      </c>
      <c r="D4452" s="2" t="s">
        <v>4469</v>
      </c>
      <c r="E4452" s="2" t="s">
        <v>152</v>
      </c>
      <c r="F4452" s="2" t="s">
        <v>50</v>
      </c>
      <c r="G4452" s="2" t="s">
        <v>51</v>
      </c>
      <c r="H4452" s="2" t="s">
        <v>323</v>
      </c>
      <c r="I4452" s="2" t="s">
        <v>53</v>
      </c>
      <c r="J4452" s="2" t="s">
        <v>54</v>
      </c>
      <c r="K4452" s="2" t="s">
        <v>55</v>
      </c>
      <c r="L4452" s="2" t="s">
        <v>51</v>
      </c>
      <c r="M4452" s="2" t="s">
        <v>78</v>
      </c>
      <c r="N4452" s="3">
        <v>1934083</v>
      </c>
      <c r="O4452" s="3" t="s">
        <v>57</v>
      </c>
      <c r="P4452" s="4">
        <f>IF(O4452="吨",N4452*1000,IF(O4452="万立方米",N4452*10000,""))</f>
        <v>1934083000.0</v>
      </c>
      <c r="Q4452" s="2" t="s">
        <v>58</v>
      </c>
      <c r="R4452" s="2" t="s">
        <v>59</v>
      </c>
      <c r="S4452" s="2" t="s">
        <v>79</v>
      </c>
      <c r="T4452" s="2" t="s">
        <v>75</v>
      </c>
      <c r="U4452" s="4">
        <f>6.0</f>
        <v>6.0</v>
      </c>
      <c r="V4452" s="2" t="s">
        <v>62</v>
      </c>
      <c r="W4452" s="2" t="s">
        <v>80</v>
      </c>
      <c r="X4452" s="2" t="s">
        <v>64</v>
      </c>
      <c r="Y4452" s="2" t="s">
        <v>65</v>
      </c>
      <c r="Z4452" s="2">
        <v>0</v>
      </c>
      <c r="AA4452" s="2"/>
      <c r="AB4452" s="2"/>
      <c r="AC4452" s="4">
        <f>P4452*U4452/1000000</f>
        <v>11604.498</v>
      </c>
      <c r="AD4452" s="4">
        <f>AC4452*(1-Z4452/100)</f>
        <v>11604.498</v>
      </c>
      <c r="AE4452" s="2" t="s">
        <v>66</v>
      </c>
      <c r="AF4452" s="2" t="s">
        <v>67</v>
      </c>
      <c r="AG4452" s="2" t="s">
        <v>244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5294</v>
      </c>
      <c r="B4453" s="2" t="s">
        <v>5291</v>
      </c>
      <c r="C4453" s="2" t="s">
        <v>47</v>
      </c>
      <c r="D4453" s="2" t="s">
        <v>4469</v>
      </c>
      <c r="E4453" s="2" t="s">
        <v>152</v>
      </c>
      <c r="F4453" s="2" t="s">
        <v>50</v>
      </c>
      <c r="G4453" s="2" t="s">
        <v>51</v>
      </c>
      <c r="H4453" s="2" t="s">
        <v>323</v>
      </c>
      <c r="I4453" s="2" t="s">
        <v>53</v>
      </c>
      <c r="J4453" s="2" t="s">
        <v>54</v>
      </c>
      <c r="K4453" s="2" t="s">
        <v>55</v>
      </c>
      <c r="L4453" s="2" t="s">
        <v>51</v>
      </c>
      <c r="M4453" s="2" t="s">
        <v>82</v>
      </c>
      <c r="N4453" s="3">
        <v>1934083</v>
      </c>
      <c r="O4453" s="3" t="s">
        <v>57</v>
      </c>
      <c r="P4453" s="4">
        <f>IF(O4453="吨",N4453*1000,IF(O4453="万立方米",N4453*10000,""))</f>
        <v>1934083000.0</v>
      </c>
      <c r="Q4453" s="2" t="s">
        <v>58</v>
      </c>
      <c r="R4453" s="2" t="s">
        <v>59</v>
      </c>
      <c r="S4453" s="2" t="s">
        <v>83</v>
      </c>
      <c r="T4453" s="2" t="s">
        <v>61</v>
      </c>
      <c r="U4453" s="4">
        <f>0.35</f>
        <v>0.35</v>
      </c>
      <c r="V4453" s="2" t="s">
        <v>62</v>
      </c>
      <c r="W4453" s="2" t="s">
        <v>84</v>
      </c>
      <c r="X4453" s="2" t="s">
        <v>64</v>
      </c>
      <c r="Y4453" s="2" t="s">
        <v>65</v>
      </c>
      <c r="Z4453" s="2">
        <v>0</v>
      </c>
      <c r="AA4453" s="2"/>
      <c r="AB4453" s="2"/>
      <c r="AC4453" s="4">
        <f>P4453*U4453/1000000</f>
        <v>676.92905</v>
      </c>
      <c r="AD4453" s="4">
        <f>AC4453*(1-Z4453/100)</f>
        <v>676.92905</v>
      </c>
      <c r="AE4453" s="2" t="s">
        <v>66</v>
      </c>
      <c r="AF4453" s="2" t="s">
        <v>67</v>
      </c>
      <c r="AG4453" s="2" t="s">
        <v>244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5295</v>
      </c>
      <c r="B4454" s="2" t="s">
        <v>5291</v>
      </c>
      <c r="C4454" s="2" t="s">
        <v>47</v>
      </c>
      <c r="D4454" s="2" t="s">
        <v>4469</v>
      </c>
      <c r="E4454" s="2" t="s">
        <v>152</v>
      </c>
      <c r="F4454" s="2" t="s">
        <v>50</v>
      </c>
      <c r="G4454" s="2" t="s">
        <v>51</v>
      </c>
      <c r="H4454" s="2" t="s">
        <v>323</v>
      </c>
      <c r="I4454" s="2" t="s">
        <v>53</v>
      </c>
      <c r="J4454" s="2" t="s">
        <v>54</v>
      </c>
      <c r="K4454" s="2" t="s">
        <v>55</v>
      </c>
      <c r="L4454" s="2" t="s">
        <v>51</v>
      </c>
      <c r="M4454" s="2" t="s">
        <v>86</v>
      </c>
      <c r="N4454" s="3">
        <v>1934083</v>
      </c>
      <c r="O4454" s="3" t="s">
        <v>57</v>
      </c>
      <c r="P4454" s="4">
        <f>IF(O4454="吨",N4454*1000,IF(O4454="万立方米",N4454*10000,""))</f>
        <v>1934083000.0</v>
      </c>
      <c r="Q4454" s="2" t="s">
        <v>58</v>
      </c>
      <c r="R4454" s="2" t="s">
        <v>59</v>
      </c>
      <c r="S4454" s="2" t="s">
        <v>87</v>
      </c>
      <c r="T4454" s="2" t="s">
        <v>88</v>
      </c>
      <c r="U4454" s="4">
        <f>0.75</f>
        <v>0.75</v>
      </c>
      <c r="V4454" s="2" t="s">
        <v>62</v>
      </c>
      <c r="W4454" s="2" t="s">
        <v>89</v>
      </c>
      <c r="X4454" s="2" t="s">
        <v>64</v>
      </c>
      <c r="Y4454" s="2" t="s">
        <v>65</v>
      </c>
      <c r="Z4454" s="2">
        <v>0</v>
      </c>
      <c r="AA4454" s="2"/>
      <c r="AB4454" s="2"/>
      <c r="AC4454" s="4">
        <f>P4454*U4454/1000000</f>
        <v>1450.56225</v>
      </c>
      <c r="AD4454" s="4">
        <f>AC4455*(1-AA4454/100)+(AC4454-AC4455)*(1-AB4454/100)</f>
        <v>1450.56225</v>
      </c>
      <c r="AE4454" s="2" t="s">
        <v>66</v>
      </c>
      <c r="AF4454" s="2" t="s">
        <v>67</v>
      </c>
      <c r="AG4454" s="2" t="s">
        <v>244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5296</v>
      </c>
      <c r="B4455" s="2" t="s">
        <v>5291</v>
      </c>
      <c r="C4455" s="2" t="s">
        <v>47</v>
      </c>
      <c r="D4455" s="2" t="s">
        <v>4469</v>
      </c>
      <c r="E4455" s="2" t="s">
        <v>152</v>
      </c>
      <c r="F4455" s="2" t="s">
        <v>50</v>
      </c>
      <c r="G4455" s="2" t="s">
        <v>51</v>
      </c>
      <c r="H4455" s="2" t="s">
        <v>323</v>
      </c>
      <c r="I4455" s="2" t="s">
        <v>53</v>
      </c>
      <c r="J4455" s="2" t="s">
        <v>54</v>
      </c>
      <c r="K4455" s="2" t="s">
        <v>55</v>
      </c>
      <c r="L4455" s="2" t="s">
        <v>51</v>
      </c>
      <c r="M4455" s="2" t="s">
        <v>91</v>
      </c>
      <c r="N4455" s="3">
        <v>1934083</v>
      </c>
      <c r="O4455" s="3" t="s">
        <v>57</v>
      </c>
      <c r="P4455" s="4">
        <f>IF(O4455="吨",N4455*1000,IF(O4455="万立方米",N4455*10000,""))</f>
        <v>1934083000.0</v>
      </c>
      <c r="Q4455" s="2" t="s">
        <v>58</v>
      </c>
      <c r="R4455" s="2" t="s">
        <v>59</v>
      </c>
      <c r="S4455" s="2" t="s">
        <v>92</v>
      </c>
      <c r="T4455" s="2" t="s">
        <v>88</v>
      </c>
      <c r="U4455" s="4">
        <f>0.75</f>
        <v>0.75</v>
      </c>
      <c r="V4455" s="2" t="s">
        <v>62</v>
      </c>
      <c r="W4455" s="2" t="s">
        <v>93</v>
      </c>
      <c r="X4455" s="2" t="s">
        <v>64</v>
      </c>
      <c r="Y4455" s="2" t="s">
        <v>65</v>
      </c>
      <c r="Z4455" s="2">
        <v>0</v>
      </c>
      <c r="AA4455" s="2"/>
      <c r="AB4455" s="2"/>
      <c r="AC4455" s="4">
        <f>P4455*U4455/1000000</f>
        <v>1450.56225</v>
      </c>
      <c r="AD4455" s="4">
        <f>AC4455*(1-Z4455/100)</f>
        <v>1450.56225</v>
      </c>
      <c r="AE4455" s="2" t="s">
        <v>66</v>
      </c>
      <c r="AF4455" s="2" t="s">
        <v>67</v>
      </c>
      <c r="AG4455" s="2" t="s">
        <v>244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5297</v>
      </c>
      <c r="B4456" s="2" t="s">
        <v>5291</v>
      </c>
      <c r="C4456" s="2" t="s">
        <v>47</v>
      </c>
      <c r="D4456" s="2" t="s">
        <v>4469</v>
      </c>
      <c r="E4456" s="2" t="s">
        <v>152</v>
      </c>
      <c r="F4456" s="2" t="s">
        <v>50</v>
      </c>
      <c r="G4456" s="2" t="s">
        <v>51</v>
      </c>
      <c r="H4456" s="2" t="s">
        <v>323</v>
      </c>
      <c r="I4456" s="2" t="s">
        <v>53</v>
      </c>
      <c r="J4456" s="2" t="s">
        <v>54</v>
      </c>
      <c r="K4456" s="2" t="s">
        <v>55</v>
      </c>
      <c r="L4456" s="2" t="s">
        <v>51</v>
      </c>
      <c r="M4456" s="2" t="s">
        <v>95</v>
      </c>
      <c r="N4456" s="3">
        <v>1934083</v>
      </c>
      <c r="O4456" s="3" t="s">
        <v>57</v>
      </c>
      <c r="P4456" s="4">
        <f>IF(O4456="吨",N4456*1000,IF(O4456="万立方米",N4456*10000,""))</f>
        <v>1934083000.0</v>
      </c>
      <c r="Q4456" s="2" t="s">
        <v>58</v>
      </c>
      <c r="R4456" s="2" t="s">
        <v>59</v>
      </c>
      <c r="S4456" s="2" t="s">
        <v>96</v>
      </c>
      <c r="T4456" s="2" t="s">
        <v>97</v>
      </c>
      <c r="U4456" s="4">
        <f>1.7</f>
        <v>1.7</v>
      </c>
      <c r="V4456" s="2" t="s">
        <v>62</v>
      </c>
      <c r="W4456" s="2" t="s">
        <v>98</v>
      </c>
      <c r="X4456" s="2" t="s">
        <v>64</v>
      </c>
      <c r="Y4456" s="2" t="s">
        <v>65</v>
      </c>
      <c r="Z4456" s="2">
        <v>0</v>
      </c>
      <c r="AA4456" s="2"/>
      <c r="AB4456" s="2"/>
      <c r="AC4456" s="4">
        <f>P4456*U4456/1000000</f>
        <v>3287.9411</v>
      </c>
      <c r="AD4456" s="4">
        <f>AC4456*(1-Z4456/100)</f>
        <v>3287.9411</v>
      </c>
      <c r="AE4456" s="2" t="s">
        <v>66</v>
      </c>
      <c r="AF4456" s="2" t="s">
        <v>67</v>
      </c>
      <c r="AG4456" s="2" t="s">
        <v>244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5298</v>
      </c>
      <c r="B4457" s="2" t="s">
        <v>5291</v>
      </c>
      <c r="C4457" s="2" t="s">
        <v>47</v>
      </c>
      <c r="D4457" s="2" t="s">
        <v>4469</v>
      </c>
      <c r="E4457" s="2" t="s">
        <v>152</v>
      </c>
      <c r="F4457" s="2" t="s">
        <v>50</v>
      </c>
      <c r="G4457" s="2" t="s">
        <v>51</v>
      </c>
      <c r="H4457" s="2" t="s">
        <v>323</v>
      </c>
      <c r="I4457" s="2" t="s">
        <v>53</v>
      </c>
      <c r="J4457" s="2" t="s">
        <v>54</v>
      </c>
      <c r="K4457" s="2" t="s">
        <v>55</v>
      </c>
      <c r="L4457" s="2" t="s">
        <v>51</v>
      </c>
      <c r="M4457" s="2" t="s">
        <v>100</v>
      </c>
      <c r="N4457" s="3">
        <v>1934083</v>
      </c>
      <c r="O4457" s="3" t="s">
        <v>57</v>
      </c>
      <c r="P4457" s="4">
        <f>IF(O4457="吨",N4457*1000,IF(O4457="万立方米",N4457*10000,""))</f>
        <v>1934083000.0</v>
      </c>
      <c r="Q4457" s="2" t="s">
        <v>58</v>
      </c>
      <c r="R4457" s="2" t="s">
        <v>59</v>
      </c>
      <c r="S4457" s="2" t="s">
        <v>101</v>
      </c>
      <c r="T4457" s="2" t="s">
        <v>75</v>
      </c>
      <c r="U4457" s="4">
        <f>0.12</f>
        <v>0.12</v>
      </c>
      <c r="V4457" s="2" t="s">
        <v>62</v>
      </c>
      <c r="W4457" s="2" t="s">
        <v>102</v>
      </c>
      <c r="X4457" s="2" t="s">
        <v>64</v>
      </c>
      <c r="Y4457" s="2" t="s">
        <v>65</v>
      </c>
      <c r="Z4457" s="2">
        <v>0</v>
      </c>
      <c r="AA4457" s="2"/>
      <c r="AB4457" s="2"/>
      <c r="AC4457" s="4">
        <f>P4457*U4457/1000000</f>
        <v>232.08996</v>
      </c>
      <c r="AD4457" s="4">
        <f>AC4457*(1-Z4457/100)</f>
        <v>232.08996</v>
      </c>
      <c r="AE4457" s="2" t="s">
        <v>66</v>
      </c>
      <c r="AF4457" s="2" t="s">
        <v>67</v>
      </c>
      <c r="AG4457" s="2" t="s">
        <v>244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5299</v>
      </c>
      <c r="B4458" s="2" t="s">
        <v>5291</v>
      </c>
      <c r="C4458" s="2" t="s">
        <v>47</v>
      </c>
      <c r="D4458" s="2" t="s">
        <v>4469</v>
      </c>
      <c r="E4458" s="2" t="s">
        <v>152</v>
      </c>
      <c r="F4458" s="2" t="s">
        <v>50</v>
      </c>
      <c r="G4458" s="2" t="s">
        <v>51</v>
      </c>
      <c r="H4458" s="2" t="s">
        <v>323</v>
      </c>
      <c r="I4458" s="2"/>
      <c r="J4458" s="2"/>
      <c r="K4458" s="2"/>
      <c r="L4458" s="2"/>
      <c r="M4458" s="2" t="s">
        <v>104</v>
      </c>
      <c r="N4458" s="3"/>
      <c r="O4458" s="3"/>
      <c r="P4458" s="4">
        <v>0.0</v>
      </c>
      <c r="Q4458" s="2" t="s">
        <v>105</v>
      </c>
      <c r="R4458" s="2" t="s">
        <v>106</v>
      </c>
      <c r="S4458" s="2" t="s">
        <v>107</v>
      </c>
      <c r="T4458" s="2" t="s">
        <v>108</v>
      </c>
      <c r="U4458" s="4">
        <f>0.0</f>
        <v>0.0</v>
      </c>
      <c r="V4458" s="2" t="s">
        <v>109</v>
      </c>
      <c r="W4458" s="2" t="s">
        <v>110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4478</v>
      </c>
      <c r="AH4458" s="2" t="s">
        <v>69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5300</v>
      </c>
      <c r="B4459" s="2" t="s">
        <v>5301</v>
      </c>
      <c r="C4459" s="2" t="s">
        <v>47</v>
      </c>
      <c r="D4459" s="2" t="s">
        <v>5302</v>
      </c>
      <c r="E4459" s="2" t="s">
        <v>258</v>
      </c>
      <c r="F4459" s="2" t="s">
        <v>116</v>
      </c>
      <c r="G4459" s="2" t="s">
        <v>117</v>
      </c>
      <c r="H4459" s="2" t="s">
        <v>52</v>
      </c>
      <c r="I4459" s="2" t="s">
        <v>53</v>
      </c>
      <c r="J4459" s="2" t="s">
        <v>118</v>
      </c>
      <c r="K4459" s="2" t="s">
        <v>118</v>
      </c>
      <c r="L4459" s="2" t="s">
        <v>119</v>
      </c>
      <c r="M4459" s="2" t="s">
        <v>56</v>
      </c>
      <c r="N4459" s="3">
        <v>150</v>
      </c>
      <c r="O4459" s="3" t="s">
        <v>120</v>
      </c>
      <c r="P4459" s="2"/>
      <c r="Q4459" s="2"/>
      <c r="R4459" s="2" t="s">
        <v>121</v>
      </c>
      <c r="S4459" s="2"/>
      <c r="T4459" s="2" t="s">
        <v>108</v>
      </c>
      <c r="U4459" s="2"/>
      <c r="V4459" s="2"/>
      <c r="W4459" s="2" t="s">
        <v>122</v>
      </c>
      <c r="X4459" s="2" t="s">
        <v>64</v>
      </c>
      <c r="Y4459" s="2" t="s">
        <v>65</v>
      </c>
      <c r="Z4459" s="2">
        <v>0</v>
      </c>
      <c r="AA4459" s="2"/>
      <c r="AB4459" s="2"/>
      <c r="AC4459" s="2"/>
      <c r="AD4459" s="2"/>
      <c r="AE4459" s="2" t="s">
        <v>123</v>
      </c>
      <c r="AF4459" s="2" t="s">
        <v>124</v>
      </c>
      <c r="AG4459" s="2" t="s">
        <v>125</v>
      </c>
      <c r="AH4459" s="2" t="s">
        <v>69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5303</v>
      </c>
      <c r="B4460" s="2" t="s">
        <v>5301</v>
      </c>
      <c r="C4460" s="2" t="s">
        <v>47</v>
      </c>
      <c r="D4460" s="2" t="s">
        <v>5302</v>
      </c>
      <c r="E4460" s="2" t="s">
        <v>258</v>
      </c>
      <c r="F4460" s="2" t="s">
        <v>116</v>
      </c>
      <c r="G4460" s="2" t="s">
        <v>117</v>
      </c>
      <c r="H4460" s="2" t="s">
        <v>52</v>
      </c>
      <c r="I4460" s="2" t="s">
        <v>53</v>
      </c>
      <c r="J4460" s="2" t="s">
        <v>118</v>
      </c>
      <c r="K4460" s="2" t="s">
        <v>118</v>
      </c>
      <c r="L4460" s="2" t="s">
        <v>119</v>
      </c>
      <c r="M4460" s="2" t="s">
        <v>73</v>
      </c>
      <c r="N4460" s="3">
        <v>150</v>
      </c>
      <c r="O4460" s="3" t="s">
        <v>120</v>
      </c>
      <c r="P4460" s="2"/>
      <c r="Q4460" s="2"/>
      <c r="R4460" s="2" t="s">
        <v>121</v>
      </c>
      <c r="S4460" s="2"/>
      <c r="T4460" s="2" t="s">
        <v>108</v>
      </c>
      <c r="U4460" s="2"/>
      <c r="V4460" s="2"/>
      <c r="W4460" s="2" t="s">
        <v>122</v>
      </c>
      <c r="X4460" s="2" t="s">
        <v>64</v>
      </c>
      <c r="Y4460" s="2" t="s">
        <v>65</v>
      </c>
      <c r="Z4460" s="2">
        <v>0</v>
      </c>
      <c r="AA4460" s="2"/>
      <c r="AB4460" s="2"/>
      <c r="AC4460" s="2"/>
      <c r="AD4460" s="2"/>
      <c r="AE4460" s="2" t="s">
        <v>123</v>
      </c>
      <c r="AF4460" s="2" t="s">
        <v>124</v>
      </c>
      <c r="AG4460" s="2" t="s">
        <v>125</v>
      </c>
      <c r="AH4460" s="2" t="s">
        <v>69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5304</v>
      </c>
      <c r="B4461" s="2" t="s">
        <v>5301</v>
      </c>
      <c r="C4461" s="2" t="s">
        <v>47</v>
      </c>
      <c r="D4461" s="2" t="s">
        <v>5302</v>
      </c>
      <c r="E4461" s="2" t="s">
        <v>258</v>
      </c>
      <c r="F4461" s="2" t="s">
        <v>116</v>
      </c>
      <c r="G4461" s="2" t="s">
        <v>117</v>
      </c>
      <c r="H4461" s="2" t="s">
        <v>52</v>
      </c>
      <c r="I4461" s="2" t="s">
        <v>53</v>
      </c>
      <c r="J4461" s="2" t="s">
        <v>118</v>
      </c>
      <c r="K4461" s="2" t="s">
        <v>118</v>
      </c>
      <c r="L4461" s="2" t="s">
        <v>119</v>
      </c>
      <c r="M4461" s="2" t="s">
        <v>78</v>
      </c>
      <c r="N4461" s="3">
        <v>150</v>
      </c>
      <c r="O4461" s="3" t="s">
        <v>120</v>
      </c>
      <c r="P4461" s="2"/>
      <c r="Q4461" s="2"/>
      <c r="R4461" s="2" t="s">
        <v>121</v>
      </c>
      <c r="S4461" s="2"/>
      <c r="T4461" s="2" t="s">
        <v>108</v>
      </c>
      <c r="U4461" s="2"/>
      <c r="V4461" s="2"/>
      <c r="W4461" s="2" t="s">
        <v>122</v>
      </c>
      <c r="X4461" s="2" t="s">
        <v>64</v>
      </c>
      <c r="Y4461" s="2" t="s">
        <v>65</v>
      </c>
      <c r="Z4461" s="2">
        <v>0</v>
      </c>
      <c r="AA4461" s="2"/>
      <c r="AB4461" s="2"/>
      <c r="AC4461" s="2"/>
      <c r="AD4461" s="2"/>
      <c r="AE4461" s="2" t="s">
        <v>123</v>
      </c>
      <c r="AF4461" s="2" t="s">
        <v>124</v>
      </c>
      <c r="AG4461" s="2" t="s">
        <v>125</v>
      </c>
      <c r="AH4461" s="2" t="s">
        <v>69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5305</v>
      </c>
      <c r="B4462" s="2" t="s">
        <v>5301</v>
      </c>
      <c r="C4462" s="2" t="s">
        <v>47</v>
      </c>
      <c r="D4462" s="2" t="s">
        <v>5302</v>
      </c>
      <c r="E4462" s="2" t="s">
        <v>258</v>
      </c>
      <c r="F4462" s="2" t="s">
        <v>116</v>
      </c>
      <c r="G4462" s="2" t="s">
        <v>117</v>
      </c>
      <c r="H4462" s="2" t="s">
        <v>52</v>
      </c>
      <c r="I4462" s="2" t="s">
        <v>53</v>
      </c>
      <c r="J4462" s="2" t="s">
        <v>118</v>
      </c>
      <c r="K4462" s="2" t="s">
        <v>118</v>
      </c>
      <c r="L4462" s="2" t="s">
        <v>119</v>
      </c>
      <c r="M4462" s="2" t="s">
        <v>82</v>
      </c>
      <c r="N4462" s="3">
        <v>150</v>
      </c>
      <c r="O4462" s="3" t="s">
        <v>120</v>
      </c>
      <c r="P4462" s="2"/>
      <c r="Q4462" s="2"/>
      <c r="R4462" s="2" t="s">
        <v>121</v>
      </c>
      <c r="S4462" s="2"/>
      <c r="T4462" s="2" t="s">
        <v>108</v>
      </c>
      <c r="U4462" s="2"/>
      <c r="V4462" s="2"/>
      <c r="W4462" s="2" t="s">
        <v>122</v>
      </c>
      <c r="X4462" s="2" t="s">
        <v>64</v>
      </c>
      <c r="Y4462" s="2" t="s">
        <v>65</v>
      </c>
      <c r="Z4462" s="2">
        <v>0</v>
      </c>
      <c r="AA4462" s="2"/>
      <c r="AB4462" s="2"/>
      <c r="AC4462" s="2"/>
      <c r="AD4462" s="2"/>
      <c r="AE4462" s="2" t="s">
        <v>123</v>
      </c>
      <c r="AF4462" s="2" t="s">
        <v>124</v>
      </c>
      <c r="AG4462" s="2" t="s">
        <v>125</v>
      </c>
      <c r="AH4462" s="2" t="s">
        <v>69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5306</v>
      </c>
      <c r="B4463" s="2" t="s">
        <v>5301</v>
      </c>
      <c r="C4463" s="2" t="s">
        <v>47</v>
      </c>
      <c r="D4463" s="2" t="s">
        <v>5302</v>
      </c>
      <c r="E4463" s="2" t="s">
        <v>258</v>
      </c>
      <c r="F4463" s="2" t="s">
        <v>116</v>
      </c>
      <c r="G4463" s="2" t="s">
        <v>117</v>
      </c>
      <c r="H4463" s="2" t="s">
        <v>52</v>
      </c>
      <c r="I4463" s="2" t="s">
        <v>53</v>
      </c>
      <c r="J4463" s="2" t="s">
        <v>118</v>
      </c>
      <c r="K4463" s="2" t="s">
        <v>118</v>
      </c>
      <c r="L4463" s="2" t="s">
        <v>119</v>
      </c>
      <c r="M4463" s="2" t="s">
        <v>86</v>
      </c>
      <c r="N4463" s="3">
        <v>150</v>
      </c>
      <c r="O4463" s="3" t="s">
        <v>120</v>
      </c>
      <c r="P4463" s="2"/>
      <c r="Q4463" s="2"/>
      <c r="R4463" s="2" t="s">
        <v>121</v>
      </c>
      <c r="S4463" s="2"/>
      <c r="T4463" s="2" t="s">
        <v>108</v>
      </c>
      <c r="U4463" s="2"/>
      <c r="V4463" s="2"/>
      <c r="W4463" s="2" t="s">
        <v>122</v>
      </c>
      <c r="X4463" s="2" t="s">
        <v>64</v>
      </c>
      <c r="Y4463" s="2" t="s">
        <v>65</v>
      </c>
      <c r="Z4463" s="2">
        <v>0</v>
      </c>
      <c r="AA4463" s="2"/>
      <c r="AB4463" s="2"/>
      <c r="AC4463" s="2"/>
      <c r="AD4463" s="2"/>
      <c r="AE4463" s="2" t="s">
        <v>123</v>
      </c>
      <c r="AF4463" s="2" t="s">
        <v>124</v>
      </c>
      <c r="AG4463" s="2" t="s">
        <v>125</v>
      </c>
      <c r="AH4463" s="2" t="s">
        <v>69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5307</v>
      </c>
      <c r="B4464" s="2" t="s">
        <v>5301</v>
      </c>
      <c r="C4464" s="2" t="s">
        <v>47</v>
      </c>
      <c r="D4464" s="2" t="s">
        <v>5302</v>
      </c>
      <c r="E4464" s="2" t="s">
        <v>258</v>
      </c>
      <c r="F4464" s="2" t="s">
        <v>116</v>
      </c>
      <c r="G4464" s="2" t="s">
        <v>117</v>
      </c>
      <c r="H4464" s="2" t="s">
        <v>52</v>
      </c>
      <c r="I4464" s="2" t="s">
        <v>53</v>
      </c>
      <c r="J4464" s="2" t="s">
        <v>118</v>
      </c>
      <c r="K4464" s="2" t="s">
        <v>118</v>
      </c>
      <c r="L4464" s="2" t="s">
        <v>119</v>
      </c>
      <c r="M4464" s="2" t="s">
        <v>91</v>
      </c>
      <c r="N4464" s="3">
        <v>150</v>
      </c>
      <c r="O4464" s="3" t="s">
        <v>120</v>
      </c>
      <c r="P4464" s="2"/>
      <c r="Q4464" s="2"/>
      <c r="R4464" s="2" t="s">
        <v>121</v>
      </c>
      <c r="S4464" s="2"/>
      <c r="T4464" s="2" t="s">
        <v>108</v>
      </c>
      <c r="U4464" s="2"/>
      <c r="V4464" s="2"/>
      <c r="W4464" s="2" t="s">
        <v>122</v>
      </c>
      <c r="X4464" s="2" t="s">
        <v>64</v>
      </c>
      <c r="Y4464" s="2" t="s">
        <v>65</v>
      </c>
      <c r="Z4464" s="2">
        <v>0</v>
      </c>
      <c r="AA4464" s="2"/>
      <c r="AB4464" s="2"/>
      <c r="AC4464" s="2"/>
      <c r="AD4464" s="2"/>
      <c r="AE4464" s="2" t="s">
        <v>123</v>
      </c>
      <c r="AF4464" s="2" t="s">
        <v>124</v>
      </c>
      <c r="AG4464" s="2" t="s">
        <v>125</v>
      </c>
      <c r="AH4464" s="2" t="s">
        <v>69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5308</v>
      </c>
      <c r="B4465" s="2" t="s">
        <v>5301</v>
      </c>
      <c r="C4465" s="2" t="s">
        <v>47</v>
      </c>
      <c r="D4465" s="2" t="s">
        <v>5302</v>
      </c>
      <c r="E4465" s="2" t="s">
        <v>258</v>
      </c>
      <c r="F4465" s="2" t="s">
        <v>116</v>
      </c>
      <c r="G4465" s="2" t="s">
        <v>117</v>
      </c>
      <c r="H4465" s="2" t="s">
        <v>52</v>
      </c>
      <c r="I4465" s="2" t="s">
        <v>53</v>
      </c>
      <c r="J4465" s="2" t="s">
        <v>118</v>
      </c>
      <c r="K4465" s="2" t="s">
        <v>118</v>
      </c>
      <c r="L4465" s="2" t="s">
        <v>119</v>
      </c>
      <c r="M4465" s="2" t="s">
        <v>95</v>
      </c>
      <c r="N4465" s="3">
        <v>150</v>
      </c>
      <c r="O4465" s="3" t="s">
        <v>120</v>
      </c>
      <c r="P4465" s="2"/>
      <c r="Q4465" s="2"/>
      <c r="R4465" s="2" t="s">
        <v>121</v>
      </c>
      <c r="S4465" s="2"/>
      <c r="T4465" s="2" t="s">
        <v>108</v>
      </c>
      <c r="U4465" s="2"/>
      <c r="V4465" s="2"/>
      <c r="W4465" s="2" t="s">
        <v>122</v>
      </c>
      <c r="X4465" s="2" t="s">
        <v>64</v>
      </c>
      <c r="Y4465" s="2" t="s">
        <v>65</v>
      </c>
      <c r="Z4465" s="2">
        <v>0</v>
      </c>
      <c r="AA4465" s="2"/>
      <c r="AB4465" s="2"/>
      <c r="AC4465" s="2"/>
      <c r="AD4465" s="2"/>
      <c r="AE4465" s="2" t="s">
        <v>123</v>
      </c>
      <c r="AF4465" s="2" t="s">
        <v>124</v>
      </c>
      <c r="AG4465" s="2" t="s">
        <v>125</v>
      </c>
      <c r="AH4465" s="2" t="s">
        <v>69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5309</v>
      </c>
      <c r="B4466" s="2" t="s">
        <v>5301</v>
      </c>
      <c r="C4466" s="2" t="s">
        <v>47</v>
      </c>
      <c r="D4466" s="2" t="s">
        <v>5302</v>
      </c>
      <c r="E4466" s="2" t="s">
        <v>258</v>
      </c>
      <c r="F4466" s="2" t="s">
        <v>116</v>
      </c>
      <c r="G4466" s="2" t="s">
        <v>117</v>
      </c>
      <c r="H4466" s="2" t="s">
        <v>52</v>
      </c>
      <c r="I4466" s="2" t="s">
        <v>53</v>
      </c>
      <c r="J4466" s="2" t="s">
        <v>118</v>
      </c>
      <c r="K4466" s="2" t="s">
        <v>118</v>
      </c>
      <c r="L4466" s="2" t="s">
        <v>119</v>
      </c>
      <c r="M4466" s="2" t="s">
        <v>100</v>
      </c>
      <c r="N4466" s="3">
        <v>150</v>
      </c>
      <c r="O4466" s="3" t="s">
        <v>120</v>
      </c>
      <c r="P4466" s="2"/>
      <c r="Q4466" s="2"/>
      <c r="R4466" s="2" t="s">
        <v>121</v>
      </c>
      <c r="S4466" s="2"/>
      <c r="T4466" s="2" t="s">
        <v>108</v>
      </c>
      <c r="U4466" s="2"/>
      <c r="V4466" s="2"/>
      <c r="W4466" s="2" t="s">
        <v>122</v>
      </c>
      <c r="X4466" s="2" t="s">
        <v>64</v>
      </c>
      <c r="Y4466" s="2" t="s">
        <v>65</v>
      </c>
      <c r="Z4466" s="2">
        <v>0</v>
      </c>
      <c r="AA4466" s="2"/>
      <c r="AB4466" s="2"/>
      <c r="AC4466" s="2"/>
      <c r="AD4466" s="2"/>
      <c r="AE4466" s="2" t="s">
        <v>123</v>
      </c>
      <c r="AF4466" s="2" t="s">
        <v>124</v>
      </c>
      <c r="AG4466" s="2" t="s">
        <v>125</v>
      </c>
      <c r="AH4466" s="2" t="s">
        <v>69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5310</v>
      </c>
      <c r="B4467" s="2" t="s">
        <v>5301</v>
      </c>
      <c r="C4467" s="2" t="s">
        <v>47</v>
      </c>
      <c r="D4467" s="2" t="s">
        <v>5302</v>
      </c>
      <c r="E4467" s="2" t="s">
        <v>258</v>
      </c>
      <c r="F4467" s="2" t="s">
        <v>116</v>
      </c>
      <c r="G4467" s="2" t="s">
        <v>117</v>
      </c>
      <c r="H4467" s="2" t="s">
        <v>52</v>
      </c>
      <c r="I4467" s="2" t="s">
        <v>161</v>
      </c>
      <c r="J4467" s="2" t="s">
        <v>533</v>
      </c>
      <c r="K4467" s="2" t="s">
        <v>533</v>
      </c>
      <c r="L4467" s="2" t="s">
        <v>119</v>
      </c>
      <c r="M4467" s="2" t="s">
        <v>56</v>
      </c>
      <c r="N4467" s="3">
        <v>100</v>
      </c>
      <c r="O4467" s="3" t="s">
        <v>120</v>
      </c>
      <c r="P4467" s="2"/>
      <c r="Q4467" s="2"/>
      <c r="R4467" s="2" t="s">
        <v>121</v>
      </c>
      <c r="S4467" s="2"/>
      <c r="T4467" s="2" t="s">
        <v>108</v>
      </c>
      <c r="U4467" s="2"/>
      <c r="V4467" s="2"/>
      <c r="W4467" s="2" t="s">
        <v>122</v>
      </c>
      <c r="X4467" s="2" t="s">
        <v>64</v>
      </c>
      <c r="Y4467" s="2" t="s">
        <v>65</v>
      </c>
      <c r="Z4467" s="2">
        <v>0</v>
      </c>
      <c r="AA4467" s="2"/>
      <c r="AB4467" s="2"/>
      <c r="AC4467" s="2"/>
      <c r="AD4467" s="2"/>
      <c r="AE4467" s="2" t="s">
        <v>123</v>
      </c>
      <c r="AF4467" s="2" t="s">
        <v>124</v>
      </c>
      <c r="AG4467" s="2" t="s">
        <v>125</v>
      </c>
      <c r="AH4467" s="2" t="s">
        <v>69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5311</v>
      </c>
      <c r="B4468" s="2" t="s">
        <v>5301</v>
      </c>
      <c r="C4468" s="2" t="s">
        <v>47</v>
      </c>
      <c r="D4468" s="2" t="s">
        <v>5302</v>
      </c>
      <c r="E4468" s="2" t="s">
        <v>258</v>
      </c>
      <c r="F4468" s="2" t="s">
        <v>116</v>
      </c>
      <c r="G4468" s="2" t="s">
        <v>117</v>
      </c>
      <c r="H4468" s="2" t="s">
        <v>52</v>
      </c>
      <c r="I4468" s="2" t="s">
        <v>161</v>
      </c>
      <c r="J4468" s="2" t="s">
        <v>533</v>
      </c>
      <c r="K4468" s="2" t="s">
        <v>533</v>
      </c>
      <c r="L4468" s="2" t="s">
        <v>119</v>
      </c>
      <c r="M4468" s="2" t="s">
        <v>73</v>
      </c>
      <c r="N4468" s="3">
        <v>100</v>
      </c>
      <c r="O4468" s="3" t="s">
        <v>120</v>
      </c>
      <c r="P4468" s="2"/>
      <c r="Q4468" s="2"/>
      <c r="R4468" s="2" t="s">
        <v>121</v>
      </c>
      <c r="S4468" s="2"/>
      <c r="T4468" s="2" t="s">
        <v>108</v>
      </c>
      <c r="U4468" s="2"/>
      <c r="V4468" s="2"/>
      <c r="W4468" s="2" t="s">
        <v>122</v>
      </c>
      <c r="X4468" s="2" t="s">
        <v>64</v>
      </c>
      <c r="Y4468" s="2" t="s">
        <v>65</v>
      </c>
      <c r="Z4468" s="2">
        <v>0</v>
      </c>
      <c r="AA4468" s="2"/>
      <c r="AB4468" s="2"/>
      <c r="AC4468" s="2"/>
      <c r="AD4468" s="2"/>
      <c r="AE4468" s="2" t="s">
        <v>123</v>
      </c>
      <c r="AF4468" s="2" t="s">
        <v>124</v>
      </c>
      <c r="AG4468" s="2" t="s">
        <v>125</v>
      </c>
      <c r="AH4468" s="2" t="s">
        <v>69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5312</v>
      </c>
      <c r="B4469" s="2" t="s">
        <v>5301</v>
      </c>
      <c r="C4469" s="2" t="s">
        <v>47</v>
      </c>
      <c r="D4469" s="2" t="s">
        <v>5302</v>
      </c>
      <c r="E4469" s="2" t="s">
        <v>258</v>
      </c>
      <c r="F4469" s="2" t="s">
        <v>116</v>
      </c>
      <c r="G4469" s="2" t="s">
        <v>117</v>
      </c>
      <c r="H4469" s="2" t="s">
        <v>52</v>
      </c>
      <c r="I4469" s="2" t="s">
        <v>161</v>
      </c>
      <c r="J4469" s="2" t="s">
        <v>533</v>
      </c>
      <c r="K4469" s="2" t="s">
        <v>533</v>
      </c>
      <c r="L4469" s="2" t="s">
        <v>119</v>
      </c>
      <c r="M4469" s="2" t="s">
        <v>78</v>
      </c>
      <c r="N4469" s="3">
        <v>100</v>
      </c>
      <c r="O4469" s="3" t="s">
        <v>120</v>
      </c>
      <c r="P4469" s="2"/>
      <c r="Q4469" s="2"/>
      <c r="R4469" s="2" t="s">
        <v>121</v>
      </c>
      <c r="S4469" s="2"/>
      <c r="T4469" s="2" t="s">
        <v>108</v>
      </c>
      <c r="U4469" s="2"/>
      <c r="V4469" s="2"/>
      <c r="W4469" s="2" t="s">
        <v>122</v>
      </c>
      <c r="X4469" s="2" t="s">
        <v>64</v>
      </c>
      <c r="Y4469" s="2" t="s">
        <v>65</v>
      </c>
      <c r="Z4469" s="2">
        <v>0</v>
      </c>
      <c r="AA4469" s="2"/>
      <c r="AB4469" s="2"/>
      <c r="AC4469" s="2"/>
      <c r="AD4469" s="2"/>
      <c r="AE4469" s="2" t="s">
        <v>123</v>
      </c>
      <c r="AF4469" s="2" t="s">
        <v>124</v>
      </c>
      <c r="AG4469" s="2" t="s">
        <v>125</v>
      </c>
      <c r="AH4469" s="2" t="s">
        <v>69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5313</v>
      </c>
      <c r="B4470" s="2" t="s">
        <v>5301</v>
      </c>
      <c r="C4470" s="2" t="s">
        <v>47</v>
      </c>
      <c r="D4470" s="2" t="s">
        <v>5302</v>
      </c>
      <c r="E4470" s="2" t="s">
        <v>258</v>
      </c>
      <c r="F4470" s="2" t="s">
        <v>116</v>
      </c>
      <c r="G4470" s="2" t="s">
        <v>117</v>
      </c>
      <c r="H4470" s="2" t="s">
        <v>52</v>
      </c>
      <c r="I4470" s="2" t="s">
        <v>161</v>
      </c>
      <c r="J4470" s="2" t="s">
        <v>533</v>
      </c>
      <c r="K4470" s="2" t="s">
        <v>533</v>
      </c>
      <c r="L4470" s="2" t="s">
        <v>119</v>
      </c>
      <c r="M4470" s="2" t="s">
        <v>82</v>
      </c>
      <c r="N4470" s="3">
        <v>100</v>
      </c>
      <c r="O4470" s="3" t="s">
        <v>120</v>
      </c>
      <c r="P4470" s="2"/>
      <c r="Q4470" s="2"/>
      <c r="R4470" s="2" t="s">
        <v>121</v>
      </c>
      <c r="S4470" s="2"/>
      <c r="T4470" s="2" t="s">
        <v>108</v>
      </c>
      <c r="U4470" s="2"/>
      <c r="V4470" s="2"/>
      <c r="W4470" s="2" t="s">
        <v>122</v>
      </c>
      <c r="X4470" s="2" t="s">
        <v>64</v>
      </c>
      <c r="Y4470" s="2" t="s">
        <v>65</v>
      </c>
      <c r="Z4470" s="2">
        <v>0</v>
      </c>
      <c r="AA4470" s="2"/>
      <c r="AB4470" s="2"/>
      <c r="AC4470" s="2"/>
      <c r="AD4470" s="2"/>
      <c r="AE4470" s="2" t="s">
        <v>123</v>
      </c>
      <c r="AF4470" s="2" t="s">
        <v>124</v>
      </c>
      <c r="AG4470" s="2" t="s">
        <v>125</v>
      </c>
      <c r="AH4470" s="2" t="s">
        <v>69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5314</v>
      </c>
      <c r="B4471" s="2" t="s">
        <v>5301</v>
      </c>
      <c r="C4471" s="2" t="s">
        <v>47</v>
      </c>
      <c r="D4471" s="2" t="s">
        <v>5302</v>
      </c>
      <c r="E4471" s="2" t="s">
        <v>258</v>
      </c>
      <c r="F4471" s="2" t="s">
        <v>116</v>
      </c>
      <c r="G4471" s="2" t="s">
        <v>117</v>
      </c>
      <c r="H4471" s="2" t="s">
        <v>52</v>
      </c>
      <c r="I4471" s="2" t="s">
        <v>161</v>
      </c>
      <c r="J4471" s="2" t="s">
        <v>533</v>
      </c>
      <c r="K4471" s="2" t="s">
        <v>533</v>
      </c>
      <c r="L4471" s="2" t="s">
        <v>119</v>
      </c>
      <c r="M4471" s="2" t="s">
        <v>86</v>
      </c>
      <c r="N4471" s="3">
        <v>100</v>
      </c>
      <c r="O4471" s="3" t="s">
        <v>120</v>
      </c>
      <c r="P4471" s="2"/>
      <c r="Q4471" s="2"/>
      <c r="R4471" s="2" t="s">
        <v>121</v>
      </c>
      <c r="S4471" s="2"/>
      <c r="T4471" s="2" t="s">
        <v>108</v>
      </c>
      <c r="U4471" s="2"/>
      <c r="V4471" s="2"/>
      <c r="W4471" s="2" t="s">
        <v>122</v>
      </c>
      <c r="X4471" s="2" t="s">
        <v>64</v>
      </c>
      <c r="Y4471" s="2" t="s">
        <v>65</v>
      </c>
      <c r="Z4471" s="2">
        <v>0</v>
      </c>
      <c r="AA4471" s="2"/>
      <c r="AB4471" s="2"/>
      <c r="AC4471" s="2"/>
      <c r="AD4471" s="2"/>
      <c r="AE4471" s="2" t="s">
        <v>123</v>
      </c>
      <c r="AF4471" s="2" t="s">
        <v>124</v>
      </c>
      <c r="AG4471" s="2" t="s">
        <v>125</v>
      </c>
      <c r="AH4471" s="2" t="s">
        <v>69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5315</v>
      </c>
      <c r="B4472" s="2" t="s">
        <v>5301</v>
      </c>
      <c r="C4472" s="2" t="s">
        <v>47</v>
      </c>
      <c r="D4472" s="2" t="s">
        <v>5302</v>
      </c>
      <c r="E4472" s="2" t="s">
        <v>258</v>
      </c>
      <c r="F4472" s="2" t="s">
        <v>116</v>
      </c>
      <c r="G4472" s="2" t="s">
        <v>117</v>
      </c>
      <c r="H4472" s="2" t="s">
        <v>52</v>
      </c>
      <c r="I4472" s="2" t="s">
        <v>161</v>
      </c>
      <c r="J4472" s="2" t="s">
        <v>533</v>
      </c>
      <c r="K4472" s="2" t="s">
        <v>533</v>
      </c>
      <c r="L4472" s="2" t="s">
        <v>119</v>
      </c>
      <c r="M4472" s="2" t="s">
        <v>91</v>
      </c>
      <c r="N4472" s="3">
        <v>100</v>
      </c>
      <c r="O4472" s="3" t="s">
        <v>120</v>
      </c>
      <c r="P4472" s="2"/>
      <c r="Q4472" s="2"/>
      <c r="R4472" s="2" t="s">
        <v>121</v>
      </c>
      <c r="S4472" s="2"/>
      <c r="T4472" s="2" t="s">
        <v>108</v>
      </c>
      <c r="U4472" s="2"/>
      <c r="V4472" s="2"/>
      <c r="W4472" s="2" t="s">
        <v>122</v>
      </c>
      <c r="X4472" s="2" t="s">
        <v>64</v>
      </c>
      <c r="Y4472" s="2" t="s">
        <v>65</v>
      </c>
      <c r="Z4472" s="2">
        <v>0</v>
      </c>
      <c r="AA4472" s="2"/>
      <c r="AB4472" s="2"/>
      <c r="AC4472" s="2"/>
      <c r="AD4472" s="2"/>
      <c r="AE4472" s="2" t="s">
        <v>123</v>
      </c>
      <c r="AF4472" s="2" t="s">
        <v>124</v>
      </c>
      <c r="AG4472" s="2" t="s">
        <v>125</v>
      </c>
      <c r="AH4472" s="2" t="s">
        <v>69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5316</v>
      </c>
      <c r="B4473" s="2" t="s">
        <v>5301</v>
      </c>
      <c r="C4473" s="2" t="s">
        <v>47</v>
      </c>
      <c r="D4473" s="2" t="s">
        <v>5302</v>
      </c>
      <c r="E4473" s="2" t="s">
        <v>258</v>
      </c>
      <c r="F4473" s="2" t="s">
        <v>116</v>
      </c>
      <c r="G4473" s="2" t="s">
        <v>117</v>
      </c>
      <c r="H4473" s="2" t="s">
        <v>52</v>
      </c>
      <c r="I4473" s="2" t="s">
        <v>161</v>
      </c>
      <c r="J4473" s="2" t="s">
        <v>533</v>
      </c>
      <c r="K4473" s="2" t="s">
        <v>533</v>
      </c>
      <c r="L4473" s="2" t="s">
        <v>119</v>
      </c>
      <c r="M4473" s="2" t="s">
        <v>95</v>
      </c>
      <c r="N4473" s="3">
        <v>100</v>
      </c>
      <c r="O4473" s="3" t="s">
        <v>120</v>
      </c>
      <c r="P4473" s="2"/>
      <c r="Q4473" s="2"/>
      <c r="R4473" s="2" t="s">
        <v>121</v>
      </c>
      <c r="S4473" s="2"/>
      <c r="T4473" s="2" t="s">
        <v>108</v>
      </c>
      <c r="U4473" s="2"/>
      <c r="V4473" s="2"/>
      <c r="W4473" s="2" t="s">
        <v>122</v>
      </c>
      <c r="X4473" s="2" t="s">
        <v>64</v>
      </c>
      <c r="Y4473" s="2" t="s">
        <v>65</v>
      </c>
      <c r="Z4473" s="2">
        <v>0</v>
      </c>
      <c r="AA4473" s="2"/>
      <c r="AB4473" s="2"/>
      <c r="AC4473" s="2"/>
      <c r="AD4473" s="2"/>
      <c r="AE4473" s="2" t="s">
        <v>123</v>
      </c>
      <c r="AF4473" s="2" t="s">
        <v>124</v>
      </c>
      <c r="AG4473" s="2" t="s">
        <v>125</v>
      </c>
      <c r="AH4473" s="2" t="s">
        <v>69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5317</v>
      </c>
      <c r="B4474" s="2" t="s">
        <v>5301</v>
      </c>
      <c r="C4474" s="2" t="s">
        <v>47</v>
      </c>
      <c r="D4474" s="2" t="s">
        <v>5302</v>
      </c>
      <c r="E4474" s="2" t="s">
        <v>258</v>
      </c>
      <c r="F4474" s="2" t="s">
        <v>116</v>
      </c>
      <c r="G4474" s="2" t="s">
        <v>117</v>
      </c>
      <c r="H4474" s="2" t="s">
        <v>52</v>
      </c>
      <c r="I4474" s="2" t="s">
        <v>161</v>
      </c>
      <c r="J4474" s="2" t="s">
        <v>533</v>
      </c>
      <c r="K4474" s="2" t="s">
        <v>533</v>
      </c>
      <c r="L4474" s="2" t="s">
        <v>119</v>
      </c>
      <c r="M4474" s="2" t="s">
        <v>100</v>
      </c>
      <c r="N4474" s="3">
        <v>100</v>
      </c>
      <c r="O4474" s="3" t="s">
        <v>120</v>
      </c>
      <c r="P4474" s="2"/>
      <c r="Q4474" s="2"/>
      <c r="R4474" s="2" t="s">
        <v>121</v>
      </c>
      <c r="S4474" s="2"/>
      <c r="T4474" s="2" t="s">
        <v>108</v>
      </c>
      <c r="U4474" s="2"/>
      <c r="V4474" s="2"/>
      <c r="W4474" s="2" t="s">
        <v>122</v>
      </c>
      <c r="X4474" s="2" t="s">
        <v>64</v>
      </c>
      <c r="Y4474" s="2" t="s">
        <v>65</v>
      </c>
      <c r="Z4474" s="2">
        <v>0</v>
      </c>
      <c r="AA4474" s="2"/>
      <c r="AB4474" s="2"/>
      <c r="AC4474" s="2"/>
      <c r="AD4474" s="2"/>
      <c r="AE4474" s="2" t="s">
        <v>123</v>
      </c>
      <c r="AF4474" s="2" t="s">
        <v>124</v>
      </c>
      <c r="AG4474" s="2" t="s">
        <v>125</v>
      </c>
      <c r="AH4474" s="2" t="s">
        <v>69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5318</v>
      </c>
      <c r="B4475" s="2" t="s">
        <v>5301</v>
      </c>
      <c r="C4475" s="2" t="s">
        <v>47</v>
      </c>
      <c r="D4475" s="2" t="s">
        <v>5302</v>
      </c>
      <c r="E4475" s="2" t="s">
        <v>258</v>
      </c>
      <c r="F4475" s="2" t="s">
        <v>116</v>
      </c>
      <c r="G4475" s="2" t="s">
        <v>117</v>
      </c>
      <c r="H4475" s="2" t="s">
        <v>52</v>
      </c>
      <c r="I4475" s="2" t="s">
        <v>4189</v>
      </c>
      <c r="J4475" s="2" t="s">
        <v>4190</v>
      </c>
      <c r="K4475" s="2" t="s">
        <v>4190</v>
      </c>
      <c r="L4475" s="2" t="s">
        <v>119</v>
      </c>
      <c r="M4475" s="2" t="s">
        <v>56</v>
      </c>
      <c r="N4475" s="3">
        <v>10</v>
      </c>
      <c r="O4475" s="3" t="s">
        <v>120</v>
      </c>
      <c r="P4475" s="2"/>
      <c r="Q4475" s="2"/>
      <c r="R4475" s="2" t="s">
        <v>121</v>
      </c>
      <c r="S4475" s="2"/>
      <c r="T4475" s="2" t="s">
        <v>108</v>
      </c>
      <c r="U4475" s="2"/>
      <c r="V4475" s="2"/>
      <c r="W4475" s="2" t="s">
        <v>122</v>
      </c>
      <c r="X4475" s="2" t="s">
        <v>64</v>
      </c>
      <c r="Y4475" s="2" t="s">
        <v>65</v>
      </c>
      <c r="Z4475" s="2">
        <v>0</v>
      </c>
      <c r="AA4475" s="2"/>
      <c r="AB4475" s="2"/>
      <c r="AC4475" s="2"/>
      <c r="AD4475" s="2"/>
      <c r="AE4475" s="2" t="s">
        <v>123</v>
      </c>
      <c r="AF4475" s="2" t="s">
        <v>124</v>
      </c>
      <c r="AG4475" s="2" t="s">
        <v>125</v>
      </c>
      <c r="AH4475" s="2" t="s">
        <v>69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5319</v>
      </c>
      <c r="B4476" s="2" t="s">
        <v>5301</v>
      </c>
      <c r="C4476" s="2" t="s">
        <v>47</v>
      </c>
      <c r="D4476" s="2" t="s">
        <v>5302</v>
      </c>
      <c r="E4476" s="2" t="s">
        <v>258</v>
      </c>
      <c r="F4476" s="2" t="s">
        <v>116</v>
      </c>
      <c r="G4476" s="2" t="s">
        <v>117</v>
      </c>
      <c r="H4476" s="2" t="s">
        <v>52</v>
      </c>
      <c r="I4476" s="2" t="s">
        <v>4189</v>
      </c>
      <c r="J4476" s="2" t="s">
        <v>4190</v>
      </c>
      <c r="K4476" s="2" t="s">
        <v>4190</v>
      </c>
      <c r="L4476" s="2" t="s">
        <v>119</v>
      </c>
      <c r="M4476" s="2" t="s">
        <v>73</v>
      </c>
      <c r="N4476" s="3">
        <v>10</v>
      </c>
      <c r="O4476" s="3" t="s">
        <v>120</v>
      </c>
      <c r="P4476" s="2"/>
      <c r="Q4476" s="2"/>
      <c r="R4476" s="2" t="s">
        <v>121</v>
      </c>
      <c r="S4476" s="2"/>
      <c r="T4476" s="2" t="s">
        <v>108</v>
      </c>
      <c r="U4476" s="2"/>
      <c r="V4476" s="2"/>
      <c r="W4476" s="2" t="s">
        <v>122</v>
      </c>
      <c r="X4476" s="2" t="s">
        <v>64</v>
      </c>
      <c r="Y4476" s="2" t="s">
        <v>65</v>
      </c>
      <c r="Z4476" s="2">
        <v>0</v>
      </c>
      <c r="AA4476" s="2"/>
      <c r="AB4476" s="2"/>
      <c r="AC4476" s="2"/>
      <c r="AD4476" s="2"/>
      <c r="AE4476" s="2" t="s">
        <v>123</v>
      </c>
      <c r="AF4476" s="2" t="s">
        <v>124</v>
      </c>
      <c r="AG4476" s="2" t="s">
        <v>125</v>
      </c>
      <c r="AH4476" s="2" t="s">
        <v>69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5320</v>
      </c>
      <c r="B4477" s="2" t="s">
        <v>5301</v>
      </c>
      <c r="C4477" s="2" t="s">
        <v>47</v>
      </c>
      <c r="D4477" s="2" t="s">
        <v>5302</v>
      </c>
      <c r="E4477" s="2" t="s">
        <v>258</v>
      </c>
      <c r="F4477" s="2" t="s">
        <v>116</v>
      </c>
      <c r="G4477" s="2" t="s">
        <v>117</v>
      </c>
      <c r="H4477" s="2" t="s">
        <v>52</v>
      </c>
      <c r="I4477" s="2" t="s">
        <v>4189</v>
      </c>
      <c r="J4477" s="2" t="s">
        <v>4190</v>
      </c>
      <c r="K4477" s="2" t="s">
        <v>4190</v>
      </c>
      <c r="L4477" s="2" t="s">
        <v>119</v>
      </c>
      <c r="M4477" s="2" t="s">
        <v>78</v>
      </c>
      <c r="N4477" s="3">
        <v>10</v>
      </c>
      <c r="O4477" s="3" t="s">
        <v>120</v>
      </c>
      <c r="P4477" s="2"/>
      <c r="Q4477" s="2"/>
      <c r="R4477" s="2" t="s">
        <v>121</v>
      </c>
      <c r="S4477" s="2"/>
      <c r="T4477" s="2" t="s">
        <v>108</v>
      </c>
      <c r="U4477" s="2"/>
      <c r="V4477" s="2"/>
      <c r="W4477" s="2" t="s">
        <v>122</v>
      </c>
      <c r="X4477" s="2" t="s">
        <v>64</v>
      </c>
      <c r="Y4477" s="2" t="s">
        <v>65</v>
      </c>
      <c r="Z4477" s="2">
        <v>0</v>
      </c>
      <c r="AA4477" s="2"/>
      <c r="AB4477" s="2"/>
      <c r="AC4477" s="2"/>
      <c r="AD4477" s="2"/>
      <c r="AE4477" s="2" t="s">
        <v>123</v>
      </c>
      <c r="AF4477" s="2" t="s">
        <v>124</v>
      </c>
      <c r="AG4477" s="2" t="s">
        <v>125</v>
      </c>
      <c r="AH4477" s="2" t="s">
        <v>69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5321</v>
      </c>
      <c r="B4478" s="2" t="s">
        <v>5301</v>
      </c>
      <c r="C4478" s="2" t="s">
        <v>47</v>
      </c>
      <c r="D4478" s="2" t="s">
        <v>5302</v>
      </c>
      <c r="E4478" s="2" t="s">
        <v>258</v>
      </c>
      <c r="F4478" s="2" t="s">
        <v>116</v>
      </c>
      <c r="G4478" s="2" t="s">
        <v>117</v>
      </c>
      <c r="H4478" s="2" t="s">
        <v>52</v>
      </c>
      <c r="I4478" s="2" t="s">
        <v>4189</v>
      </c>
      <c r="J4478" s="2" t="s">
        <v>4190</v>
      </c>
      <c r="K4478" s="2" t="s">
        <v>4190</v>
      </c>
      <c r="L4478" s="2" t="s">
        <v>119</v>
      </c>
      <c r="M4478" s="2" t="s">
        <v>82</v>
      </c>
      <c r="N4478" s="3">
        <v>10</v>
      </c>
      <c r="O4478" s="3" t="s">
        <v>120</v>
      </c>
      <c r="P4478" s="2"/>
      <c r="Q4478" s="2"/>
      <c r="R4478" s="2" t="s">
        <v>121</v>
      </c>
      <c r="S4478" s="2"/>
      <c r="T4478" s="2" t="s">
        <v>108</v>
      </c>
      <c r="U4478" s="2"/>
      <c r="V4478" s="2"/>
      <c r="W4478" s="2" t="s">
        <v>122</v>
      </c>
      <c r="X4478" s="2" t="s">
        <v>64</v>
      </c>
      <c r="Y4478" s="2" t="s">
        <v>65</v>
      </c>
      <c r="Z4478" s="2">
        <v>0</v>
      </c>
      <c r="AA4478" s="2"/>
      <c r="AB4478" s="2"/>
      <c r="AC4478" s="2"/>
      <c r="AD4478" s="2"/>
      <c r="AE4478" s="2" t="s">
        <v>123</v>
      </c>
      <c r="AF4478" s="2" t="s">
        <v>124</v>
      </c>
      <c r="AG4478" s="2" t="s">
        <v>125</v>
      </c>
      <c r="AH4478" s="2" t="s">
        <v>69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5322</v>
      </c>
      <c r="B4479" s="2" t="s">
        <v>5301</v>
      </c>
      <c r="C4479" s="2" t="s">
        <v>47</v>
      </c>
      <c r="D4479" s="2" t="s">
        <v>5302</v>
      </c>
      <c r="E4479" s="2" t="s">
        <v>258</v>
      </c>
      <c r="F4479" s="2" t="s">
        <v>116</v>
      </c>
      <c r="G4479" s="2" t="s">
        <v>117</v>
      </c>
      <c r="H4479" s="2" t="s">
        <v>52</v>
      </c>
      <c r="I4479" s="2" t="s">
        <v>4189</v>
      </c>
      <c r="J4479" s="2" t="s">
        <v>4190</v>
      </c>
      <c r="K4479" s="2" t="s">
        <v>4190</v>
      </c>
      <c r="L4479" s="2" t="s">
        <v>119</v>
      </c>
      <c r="M4479" s="2" t="s">
        <v>86</v>
      </c>
      <c r="N4479" s="3">
        <v>10</v>
      </c>
      <c r="O4479" s="3" t="s">
        <v>120</v>
      </c>
      <c r="P4479" s="2"/>
      <c r="Q4479" s="2"/>
      <c r="R4479" s="2" t="s">
        <v>121</v>
      </c>
      <c r="S4479" s="2"/>
      <c r="T4479" s="2" t="s">
        <v>108</v>
      </c>
      <c r="U4479" s="2"/>
      <c r="V4479" s="2"/>
      <c r="W4479" s="2" t="s">
        <v>122</v>
      </c>
      <c r="X4479" s="2" t="s">
        <v>64</v>
      </c>
      <c r="Y4479" s="2" t="s">
        <v>65</v>
      </c>
      <c r="Z4479" s="2">
        <v>0</v>
      </c>
      <c r="AA4479" s="2"/>
      <c r="AB4479" s="2"/>
      <c r="AC4479" s="2"/>
      <c r="AD4479" s="2"/>
      <c r="AE4479" s="2" t="s">
        <v>123</v>
      </c>
      <c r="AF4479" s="2" t="s">
        <v>124</v>
      </c>
      <c r="AG4479" s="2" t="s">
        <v>125</v>
      </c>
      <c r="AH4479" s="2" t="s">
        <v>69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5323</v>
      </c>
      <c r="B4480" s="2" t="s">
        <v>5301</v>
      </c>
      <c r="C4480" s="2" t="s">
        <v>47</v>
      </c>
      <c r="D4480" s="2" t="s">
        <v>5302</v>
      </c>
      <c r="E4480" s="2" t="s">
        <v>258</v>
      </c>
      <c r="F4480" s="2" t="s">
        <v>116</v>
      </c>
      <c r="G4480" s="2" t="s">
        <v>117</v>
      </c>
      <c r="H4480" s="2" t="s">
        <v>52</v>
      </c>
      <c r="I4480" s="2" t="s">
        <v>4189</v>
      </c>
      <c r="J4480" s="2" t="s">
        <v>4190</v>
      </c>
      <c r="K4480" s="2" t="s">
        <v>4190</v>
      </c>
      <c r="L4480" s="2" t="s">
        <v>119</v>
      </c>
      <c r="M4480" s="2" t="s">
        <v>91</v>
      </c>
      <c r="N4480" s="3">
        <v>10</v>
      </c>
      <c r="O4480" s="3" t="s">
        <v>120</v>
      </c>
      <c r="P4480" s="2"/>
      <c r="Q4480" s="2"/>
      <c r="R4480" s="2" t="s">
        <v>121</v>
      </c>
      <c r="S4480" s="2"/>
      <c r="T4480" s="2" t="s">
        <v>108</v>
      </c>
      <c r="U4480" s="2"/>
      <c r="V4480" s="2"/>
      <c r="W4480" s="2" t="s">
        <v>122</v>
      </c>
      <c r="X4480" s="2" t="s">
        <v>64</v>
      </c>
      <c r="Y4480" s="2" t="s">
        <v>65</v>
      </c>
      <c r="Z4480" s="2">
        <v>0</v>
      </c>
      <c r="AA4480" s="2"/>
      <c r="AB4480" s="2"/>
      <c r="AC4480" s="2"/>
      <c r="AD4480" s="2"/>
      <c r="AE4480" s="2" t="s">
        <v>123</v>
      </c>
      <c r="AF4480" s="2" t="s">
        <v>124</v>
      </c>
      <c r="AG4480" s="2" t="s">
        <v>125</v>
      </c>
      <c r="AH4480" s="2" t="s">
        <v>69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5324</v>
      </c>
      <c r="B4481" s="2" t="s">
        <v>5301</v>
      </c>
      <c r="C4481" s="2" t="s">
        <v>47</v>
      </c>
      <c r="D4481" s="2" t="s">
        <v>5302</v>
      </c>
      <c r="E4481" s="2" t="s">
        <v>258</v>
      </c>
      <c r="F4481" s="2" t="s">
        <v>116</v>
      </c>
      <c r="G4481" s="2" t="s">
        <v>117</v>
      </c>
      <c r="H4481" s="2" t="s">
        <v>52</v>
      </c>
      <c r="I4481" s="2" t="s">
        <v>4189</v>
      </c>
      <c r="J4481" s="2" t="s">
        <v>4190</v>
      </c>
      <c r="K4481" s="2" t="s">
        <v>4190</v>
      </c>
      <c r="L4481" s="2" t="s">
        <v>119</v>
      </c>
      <c r="M4481" s="2" t="s">
        <v>95</v>
      </c>
      <c r="N4481" s="3">
        <v>10</v>
      </c>
      <c r="O4481" s="3" t="s">
        <v>120</v>
      </c>
      <c r="P4481" s="2"/>
      <c r="Q4481" s="2"/>
      <c r="R4481" s="2" t="s">
        <v>121</v>
      </c>
      <c r="S4481" s="2"/>
      <c r="T4481" s="2" t="s">
        <v>108</v>
      </c>
      <c r="U4481" s="2"/>
      <c r="V4481" s="2"/>
      <c r="W4481" s="2" t="s">
        <v>122</v>
      </c>
      <c r="X4481" s="2" t="s">
        <v>64</v>
      </c>
      <c r="Y4481" s="2" t="s">
        <v>65</v>
      </c>
      <c r="Z4481" s="2">
        <v>0</v>
      </c>
      <c r="AA4481" s="2"/>
      <c r="AB4481" s="2"/>
      <c r="AC4481" s="2"/>
      <c r="AD4481" s="2"/>
      <c r="AE4481" s="2" t="s">
        <v>123</v>
      </c>
      <c r="AF4481" s="2" t="s">
        <v>124</v>
      </c>
      <c r="AG4481" s="2" t="s">
        <v>125</v>
      </c>
      <c r="AH4481" s="2" t="s">
        <v>69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5325</v>
      </c>
      <c r="B4482" s="2" t="s">
        <v>5301</v>
      </c>
      <c r="C4482" s="2" t="s">
        <v>47</v>
      </c>
      <c r="D4482" s="2" t="s">
        <v>5302</v>
      </c>
      <c r="E4482" s="2" t="s">
        <v>258</v>
      </c>
      <c r="F4482" s="2" t="s">
        <v>116</v>
      </c>
      <c r="G4482" s="2" t="s">
        <v>117</v>
      </c>
      <c r="H4482" s="2" t="s">
        <v>52</v>
      </c>
      <c r="I4482" s="2" t="s">
        <v>4189</v>
      </c>
      <c r="J4482" s="2" t="s">
        <v>4190</v>
      </c>
      <c r="K4482" s="2" t="s">
        <v>4190</v>
      </c>
      <c r="L4482" s="2" t="s">
        <v>119</v>
      </c>
      <c r="M4482" s="2" t="s">
        <v>100</v>
      </c>
      <c r="N4482" s="3">
        <v>10</v>
      </c>
      <c r="O4482" s="3" t="s">
        <v>120</v>
      </c>
      <c r="P4482" s="2"/>
      <c r="Q4482" s="2"/>
      <c r="R4482" s="2" t="s">
        <v>121</v>
      </c>
      <c r="S4482" s="2"/>
      <c r="T4482" s="2" t="s">
        <v>108</v>
      </c>
      <c r="U4482" s="2"/>
      <c r="V4482" s="2"/>
      <c r="W4482" s="2" t="s">
        <v>122</v>
      </c>
      <c r="X4482" s="2" t="s">
        <v>64</v>
      </c>
      <c r="Y4482" s="2" t="s">
        <v>65</v>
      </c>
      <c r="Z4482" s="2">
        <v>0</v>
      </c>
      <c r="AA4482" s="2"/>
      <c r="AB4482" s="2"/>
      <c r="AC4482" s="2"/>
      <c r="AD4482" s="2"/>
      <c r="AE4482" s="2" t="s">
        <v>123</v>
      </c>
      <c r="AF4482" s="2" t="s">
        <v>124</v>
      </c>
      <c r="AG4482" s="2" t="s">
        <v>125</v>
      </c>
      <c r="AH4482" s="2" t="s">
        <v>69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5326</v>
      </c>
      <c r="B4483" s="2" t="s">
        <v>5301</v>
      </c>
      <c r="C4483" s="2" t="s">
        <v>47</v>
      </c>
      <c r="D4483" s="2" t="s">
        <v>5302</v>
      </c>
      <c r="E4483" s="2" t="s">
        <v>258</v>
      </c>
      <c r="F4483" s="2" t="s">
        <v>116</v>
      </c>
      <c r="G4483" s="2" t="s">
        <v>117</v>
      </c>
      <c r="H4483" s="2" t="s">
        <v>52</v>
      </c>
      <c r="I4483" s="2"/>
      <c r="J4483" s="2"/>
      <c r="K4483" s="2"/>
      <c r="L4483" s="2"/>
      <c r="M4483" s="2" t="s">
        <v>104</v>
      </c>
      <c r="N4483" s="3"/>
      <c r="O4483" s="3"/>
      <c r="P4483" s="4">
        <v>0.0</v>
      </c>
      <c r="Q4483" s="2" t="s">
        <v>105</v>
      </c>
      <c r="R4483" s="2" t="s">
        <v>106</v>
      </c>
      <c r="S4483" s="2" t="s">
        <v>107</v>
      </c>
      <c r="T4483" s="2" t="s">
        <v>108</v>
      </c>
      <c r="U4483" s="4">
        <f>0.0</f>
        <v>0.0</v>
      </c>
      <c r="V4483" s="2" t="s">
        <v>109</v>
      </c>
      <c r="W4483" s="2" t="s">
        <v>110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134</v>
      </c>
      <c r="AH4483" s="2" t="s">
        <v>69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5327</v>
      </c>
      <c r="B4484" s="2" t="s">
        <v>5328</v>
      </c>
      <c r="C4484" s="2" t="s">
        <v>47</v>
      </c>
      <c r="D4484" s="2" t="s">
        <v>1996</v>
      </c>
      <c r="E4484" s="2" t="s">
        <v>744</v>
      </c>
      <c r="F4484" s="2" t="s">
        <v>50</v>
      </c>
      <c r="G4484" s="2" t="s">
        <v>179</v>
      </c>
      <c r="H4484" s="2" t="s">
        <v>138</v>
      </c>
      <c r="I4484" s="2" t="s">
        <v>53</v>
      </c>
      <c r="J4484" s="2" t="s">
        <v>180</v>
      </c>
      <c r="K4484" s="2" t="s">
        <v>180</v>
      </c>
      <c r="L4484" s="2" t="s">
        <v>181</v>
      </c>
      <c r="M4484" s="2" t="s">
        <v>56</v>
      </c>
      <c r="N4484" s="3">
        <v>5797.39</v>
      </c>
      <c r="O4484" s="3" t="s">
        <v>182</v>
      </c>
      <c r="P4484" s="4">
        <f>IF(O4484="吨",N4484*1000,IF(O4484="万立方米",N4484*10000,""))</f>
        <v>57973900.0</v>
      </c>
      <c r="Q4484" s="2" t="s">
        <v>183</v>
      </c>
      <c r="R4484" s="2" t="s">
        <v>184</v>
      </c>
      <c r="S4484" s="2" t="s">
        <v>185</v>
      </c>
      <c r="T4484" s="2" t="s">
        <v>75</v>
      </c>
      <c r="U4484" s="4">
        <f>0.001</f>
        <v>0.001</v>
      </c>
      <c r="V4484" s="2" t="s">
        <v>186</v>
      </c>
      <c r="W4484" s="2" t="s">
        <v>187</v>
      </c>
      <c r="X4484" s="2" t="s">
        <v>64</v>
      </c>
      <c r="Y4484" s="2" t="s">
        <v>65</v>
      </c>
      <c r="Z4484" s="2">
        <v>0</v>
      </c>
      <c r="AA4484" s="2"/>
      <c r="AB4484" s="2"/>
      <c r="AC4484" s="4">
        <f>P4484*U4484/1000000</f>
        <v>0.0579739</v>
      </c>
      <c r="AD4484" s="4">
        <f>AC4484*(1-Z4484/100)</f>
        <v>0.0579739</v>
      </c>
      <c r="AE4484" s="2" t="s">
        <v>66</v>
      </c>
      <c r="AF4484" s="2" t="s">
        <v>67</v>
      </c>
      <c r="AG4484" s="2"/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5329</v>
      </c>
      <c r="B4485" s="2" t="s">
        <v>5328</v>
      </c>
      <c r="C4485" s="2" t="s">
        <v>47</v>
      </c>
      <c r="D4485" s="2" t="s">
        <v>1996</v>
      </c>
      <c r="E4485" s="2" t="s">
        <v>744</v>
      </c>
      <c r="F4485" s="2" t="s">
        <v>50</v>
      </c>
      <c r="G4485" s="2" t="s">
        <v>179</v>
      </c>
      <c r="H4485" s="2" t="s">
        <v>138</v>
      </c>
      <c r="I4485" s="2" t="s">
        <v>53</v>
      </c>
      <c r="J4485" s="2" t="s">
        <v>180</v>
      </c>
      <c r="K4485" s="2" t="s">
        <v>180</v>
      </c>
      <c r="L4485" s="2" t="s">
        <v>181</v>
      </c>
      <c r="M4485" s="2" t="s">
        <v>73</v>
      </c>
      <c r="N4485" s="3">
        <v>5797.39</v>
      </c>
      <c r="O4485" s="3" t="s">
        <v>182</v>
      </c>
      <c r="P4485" s="4">
        <f>IF(O4485="吨",N4485*1000,IF(O4485="万立方米",N4485*10000,""))</f>
        <v>57973900.0</v>
      </c>
      <c r="Q4485" s="2" t="s">
        <v>183</v>
      </c>
      <c r="R4485" s="2" t="s">
        <v>184</v>
      </c>
      <c r="S4485" s="2" t="s">
        <v>189</v>
      </c>
      <c r="T4485" s="2" t="s">
        <v>75</v>
      </c>
      <c r="U4485" s="4">
        <f>0.35</f>
        <v>0.35</v>
      </c>
      <c r="V4485" s="2" t="s">
        <v>186</v>
      </c>
      <c r="W4485" s="2" t="s">
        <v>190</v>
      </c>
      <c r="X4485" s="2" t="s">
        <v>64</v>
      </c>
      <c r="Y4485" s="2" t="s">
        <v>65</v>
      </c>
      <c r="Z4485" s="2">
        <v>0</v>
      </c>
      <c r="AA4485" s="2"/>
      <c r="AB4485" s="2"/>
      <c r="AC4485" s="4">
        <f>P4485*U4485/1000000</f>
        <v>20.290865</v>
      </c>
      <c r="AD4485" s="4">
        <f>AC4485*(1-Z4485/100)</f>
        <v>20.290865</v>
      </c>
      <c r="AE4485" s="2" t="s">
        <v>66</v>
      </c>
      <c r="AF4485" s="2" t="s">
        <v>67</v>
      </c>
      <c r="AG4485" s="2"/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5330</v>
      </c>
      <c r="B4486" s="2" t="s">
        <v>5328</v>
      </c>
      <c r="C4486" s="2" t="s">
        <v>47</v>
      </c>
      <c r="D4486" s="2" t="s">
        <v>1996</v>
      </c>
      <c r="E4486" s="2" t="s">
        <v>744</v>
      </c>
      <c r="F4486" s="2" t="s">
        <v>50</v>
      </c>
      <c r="G4486" s="2" t="s">
        <v>179</v>
      </c>
      <c r="H4486" s="2" t="s">
        <v>138</v>
      </c>
      <c r="I4486" s="2" t="s">
        <v>53</v>
      </c>
      <c r="J4486" s="2" t="s">
        <v>180</v>
      </c>
      <c r="K4486" s="2" t="s">
        <v>180</v>
      </c>
      <c r="L4486" s="2" t="s">
        <v>181</v>
      </c>
      <c r="M4486" s="2" t="s">
        <v>78</v>
      </c>
      <c r="N4486" s="3">
        <v>5797.39</v>
      </c>
      <c r="O4486" s="3" t="s">
        <v>182</v>
      </c>
      <c r="P4486" s="4">
        <f>IF(O4486="吨",N4486*1000,IF(O4486="万立方米",N4486*10000,""))</f>
        <v>57973900.0</v>
      </c>
      <c r="Q4486" s="2" t="s">
        <v>183</v>
      </c>
      <c r="R4486" s="2" t="s">
        <v>184</v>
      </c>
      <c r="S4486" s="2" t="s">
        <v>192</v>
      </c>
      <c r="T4486" s="2" t="s">
        <v>75</v>
      </c>
      <c r="U4486" s="4">
        <f>1.2</f>
        <v>1.2</v>
      </c>
      <c r="V4486" s="2" t="s">
        <v>186</v>
      </c>
      <c r="W4486" s="2" t="s">
        <v>193</v>
      </c>
      <c r="X4486" s="2" t="s">
        <v>64</v>
      </c>
      <c r="Y4486" s="2" t="s">
        <v>65</v>
      </c>
      <c r="Z4486" s="2">
        <v>0</v>
      </c>
      <c r="AA4486" s="2"/>
      <c r="AB4486" s="2"/>
      <c r="AC4486" s="4">
        <f>P4486*U4486/1000000</f>
        <v>69.56868</v>
      </c>
      <c r="AD4486" s="4">
        <f>AC4486*(1-Z4486/100)</f>
        <v>69.56868</v>
      </c>
      <c r="AE4486" s="2" t="s">
        <v>66</v>
      </c>
      <c r="AF4486" s="2" t="s">
        <v>67</v>
      </c>
      <c r="AG4486" s="2"/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5331</v>
      </c>
      <c r="B4487" s="2" t="s">
        <v>5328</v>
      </c>
      <c r="C4487" s="2" t="s">
        <v>47</v>
      </c>
      <c r="D4487" s="2" t="s">
        <v>1996</v>
      </c>
      <c r="E4487" s="2" t="s">
        <v>744</v>
      </c>
      <c r="F4487" s="2" t="s">
        <v>50</v>
      </c>
      <c r="G4487" s="2" t="s">
        <v>179</v>
      </c>
      <c r="H4487" s="2" t="s">
        <v>138</v>
      </c>
      <c r="I4487" s="2" t="s">
        <v>53</v>
      </c>
      <c r="J4487" s="2" t="s">
        <v>180</v>
      </c>
      <c r="K4487" s="2" t="s">
        <v>180</v>
      </c>
      <c r="L4487" s="2" t="s">
        <v>181</v>
      </c>
      <c r="M4487" s="2" t="s">
        <v>82</v>
      </c>
      <c r="N4487" s="3">
        <v>5797.39</v>
      </c>
      <c r="O4487" s="3" t="s">
        <v>182</v>
      </c>
      <c r="P4487" s="4">
        <f>IF(O4487="吨",N4487*1000,IF(O4487="万立方米",N4487*10000,""))</f>
        <v>57973900.0</v>
      </c>
      <c r="Q4487" s="2" t="s">
        <v>183</v>
      </c>
      <c r="R4487" s="2" t="s">
        <v>184</v>
      </c>
      <c r="S4487" s="2" t="s">
        <v>195</v>
      </c>
      <c r="T4487" s="2" t="s">
        <v>75</v>
      </c>
      <c r="U4487" s="4">
        <f>0.002</f>
        <v>0.002</v>
      </c>
      <c r="V4487" s="2" t="s">
        <v>186</v>
      </c>
      <c r="W4487" s="2" t="s">
        <v>196</v>
      </c>
      <c r="X4487" s="2" t="s">
        <v>64</v>
      </c>
      <c r="Y4487" s="2" t="s">
        <v>65</v>
      </c>
      <c r="Z4487" s="2">
        <v>0</v>
      </c>
      <c r="AA4487" s="2"/>
      <c r="AB4487" s="2"/>
      <c r="AC4487" s="4">
        <f>P4487*U4487/1000000</f>
        <v>0.1159478</v>
      </c>
      <c r="AD4487" s="4">
        <f>AC4487*(1-Z4487/100)</f>
        <v>0.1159478</v>
      </c>
      <c r="AE4487" s="2" t="s">
        <v>66</v>
      </c>
      <c r="AF4487" s="2" t="s">
        <v>67</v>
      </c>
      <c r="AG4487" s="2"/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5332</v>
      </c>
      <c r="B4488" s="2" t="s">
        <v>5328</v>
      </c>
      <c r="C4488" s="2" t="s">
        <v>47</v>
      </c>
      <c r="D4488" s="2" t="s">
        <v>1996</v>
      </c>
      <c r="E4488" s="2" t="s">
        <v>744</v>
      </c>
      <c r="F4488" s="2" t="s">
        <v>50</v>
      </c>
      <c r="G4488" s="2" t="s">
        <v>179</v>
      </c>
      <c r="H4488" s="2" t="s">
        <v>138</v>
      </c>
      <c r="I4488" s="2" t="s">
        <v>53</v>
      </c>
      <c r="J4488" s="2" t="s">
        <v>180</v>
      </c>
      <c r="K4488" s="2" t="s">
        <v>180</v>
      </c>
      <c r="L4488" s="2" t="s">
        <v>181</v>
      </c>
      <c r="M4488" s="2" t="s">
        <v>86</v>
      </c>
      <c r="N4488" s="3">
        <v>5797.39</v>
      </c>
      <c r="O4488" s="3" t="s">
        <v>182</v>
      </c>
      <c r="P4488" s="4">
        <f>IF(O4488="吨",N4488*1000,IF(O4488="万立方米",N4488*10000,""))</f>
        <v>57973900.0</v>
      </c>
      <c r="Q4488" s="2" t="s">
        <v>183</v>
      </c>
      <c r="R4488" s="2" t="s">
        <v>184</v>
      </c>
      <c r="S4488" s="2" t="s">
        <v>198</v>
      </c>
      <c r="T4488" s="2" t="s">
        <v>75</v>
      </c>
      <c r="U4488" s="4">
        <f>0.01</f>
        <v>0.01</v>
      </c>
      <c r="V4488" s="2" t="s">
        <v>186</v>
      </c>
      <c r="W4488" s="2" t="s">
        <v>199</v>
      </c>
      <c r="X4488" s="2" t="s">
        <v>64</v>
      </c>
      <c r="Y4488" s="2" t="s">
        <v>65</v>
      </c>
      <c r="Z4488" s="2">
        <v>0</v>
      </c>
      <c r="AA4488" s="2"/>
      <c r="AB4488" s="2"/>
      <c r="AC4488" s="4">
        <f>P4488*U4488/1000000</f>
        <v>0.579739</v>
      </c>
      <c r="AD4488" s="4">
        <f>AC4489*(1-AA4488/100)+(AC4488-AC4489)*(1-AB4488/100)</f>
        <v>0.579739</v>
      </c>
      <c r="AE4488" s="2" t="s">
        <v>66</v>
      </c>
      <c r="AF4488" s="2" t="s">
        <v>67</v>
      </c>
      <c r="AG4488" s="2"/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5333</v>
      </c>
      <c r="B4489" s="2" t="s">
        <v>5328</v>
      </c>
      <c r="C4489" s="2" t="s">
        <v>47</v>
      </c>
      <c r="D4489" s="2" t="s">
        <v>1996</v>
      </c>
      <c r="E4489" s="2" t="s">
        <v>744</v>
      </c>
      <c r="F4489" s="2" t="s">
        <v>50</v>
      </c>
      <c r="G4489" s="2" t="s">
        <v>179</v>
      </c>
      <c r="H4489" s="2" t="s">
        <v>138</v>
      </c>
      <c r="I4489" s="2" t="s">
        <v>53</v>
      </c>
      <c r="J4489" s="2" t="s">
        <v>180</v>
      </c>
      <c r="K4489" s="2" t="s">
        <v>180</v>
      </c>
      <c r="L4489" s="2" t="s">
        <v>181</v>
      </c>
      <c r="M4489" s="2" t="s">
        <v>91</v>
      </c>
      <c r="N4489" s="3">
        <v>5797.39</v>
      </c>
      <c r="O4489" s="3" t="s">
        <v>182</v>
      </c>
      <c r="P4489" s="4">
        <f>IF(O4489="吨",N4489*1000,IF(O4489="万立方米",N4489*10000,""))</f>
        <v>57973900.0</v>
      </c>
      <c r="Q4489" s="2" t="s">
        <v>183</v>
      </c>
      <c r="R4489" s="2" t="s">
        <v>184</v>
      </c>
      <c r="S4489" s="2" t="s">
        <v>201</v>
      </c>
      <c r="T4489" s="2" t="s">
        <v>75</v>
      </c>
      <c r="U4489" s="4">
        <f>0.005</f>
        <v>0.005</v>
      </c>
      <c r="V4489" s="2" t="s">
        <v>186</v>
      </c>
      <c r="W4489" s="2" t="s">
        <v>202</v>
      </c>
      <c r="X4489" s="2" t="s">
        <v>64</v>
      </c>
      <c r="Y4489" s="2" t="s">
        <v>65</v>
      </c>
      <c r="Z4489" s="2">
        <v>0</v>
      </c>
      <c r="AA4489" s="2"/>
      <c r="AB4489" s="2"/>
      <c r="AC4489" s="4">
        <f>P4489*U4489/1000000</f>
        <v>0.2898695</v>
      </c>
      <c r="AD4489" s="4">
        <f>AC4489*(1-Z4489/100)</f>
        <v>0.2898695</v>
      </c>
      <c r="AE4489" s="2" t="s">
        <v>66</v>
      </c>
      <c r="AF4489" s="2" t="s">
        <v>67</v>
      </c>
      <c r="AG4489" s="2"/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5334</v>
      </c>
      <c r="B4490" s="2" t="s">
        <v>5328</v>
      </c>
      <c r="C4490" s="2" t="s">
        <v>47</v>
      </c>
      <c r="D4490" s="2" t="s">
        <v>1996</v>
      </c>
      <c r="E4490" s="2" t="s">
        <v>744</v>
      </c>
      <c r="F4490" s="2" t="s">
        <v>50</v>
      </c>
      <c r="G4490" s="2" t="s">
        <v>179</v>
      </c>
      <c r="H4490" s="2" t="s">
        <v>138</v>
      </c>
      <c r="I4490" s="2" t="s">
        <v>53</v>
      </c>
      <c r="J4490" s="2" t="s">
        <v>180</v>
      </c>
      <c r="K4490" s="2" t="s">
        <v>180</v>
      </c>
      <c r="L4490" s="2" t="s">
        <v>181</v>
      </c>
      <c r="M4490" s="2" t="s">
        <v>95</v>
      </c>
      <c r="N4490" s="3">
        <v>5797.39</v>
      </c>
      <c r="O4490" s="3" t="s">
        <v>182</v>
      </c>
      <c r="P4490" s="4">
        <f>IF(O4490="吨",N4490*1000,IF(O4490="万立方米",N4490*10000,""))</f>
        <v>57973900.0</v>
      </c>
      <c r="Q4490" s="2" t="s">
        <v>183</v>
      </c>
      <c r="R4490" s="2" t="s">
        <v>184</v>
      </c>
      <c r="S4490" s="2" t="s">
        <v>204</v>
      </c>
      <c r="T4490" s="2" t="s">
        <v>75</v>
      </c>
      <c r="U4490" s="4">
        <f>0.005</f>
        <v>0.005</v>
      </c>
      <c r="V4490" s="2" t="s">
        <v>186</v>
      </c>
      <c r="W4490" s="2" t="s">
        <v>205</v>
      </c>
      <c r="X4490" s="2" t="s">
        <v>64</v>
      </c>
      <c r="Y4490" s="2" t="s">
        <v>65</v>
      </c>
      <c r="Z4490" s="2">
        <v>0</v>
      </c>
      <c r="AA4490" s="2"/>
      <c r="AB4490" s="2"/>
      <c r="AC4490" s="4">
        <f>P4490*U4490/1000000</f>
        <v>0.2898695</v>
      </c>
      <c r="AD4490" s="4">
        <f>AC4490*(1-Z4490/100)</f>
        <v>0.2898695</v>
      </c>
      <c r="AE4490" s="2" t="s">
        <v>66</v>
      </c>
      <c r="AF4490" s="2" t="s">
        <v>67</v>
      </c>
      <c r="AG4490" s="2"/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5335</v>
      </c>
      <c r="B4491" s="2" t="s">
        <v>5328</v>
      </c>
      <c r="C4491" s="2" t="s">
        <v>47</v>
      </c>
      <c r="D4491" s="2" t="s">
        <v>1996</v>
      </c>
      <c r="E4491" s="2" t="s">
        <v>744</v>
      </c>
      <c r="F4491" s="2" t="s">
        <v>50</v>
      </c>
      <c r="G4491" s="2" t="s">
        <v>179</v>
      </c>
      <c r="H4491" s="2" t="s">
        <v>138</v>
      </c>
      <c r="I4491" s="2" t="s">
        <v>53</v>
      </c>
      <c r="J4491" s="2" t="s">
        <v>180</v>
      </c>
      <c r="K4491" s="2" t="s">
        <v>180</v>
      </c>
      <c r="L4491" s="2" t="s">
        <v>181</v>
      </c>
      <c r="M4491" s="2" t="s">
        <v>100</v>
      </c>
      <c r="N4491" s="3">
        <v>5797.39</v>
      </c>
      <c r="O4491" s="3" t="s">
        <v>182</v>
      </c>
      <c r="P4491" s="4">
        <f>IF(O4491="吨",N4491*1000,IF(O4491="万立方米",N4491*10000,""))</f>
        <v>57973900.0</v>
      </c>
      <c r="Q4491" s="2" t="s">
        <v>183</v>
      </c>
      <c r="R4491" s="2" t="s">
        <v>184</v>
      </c>
      <c r="S4491" s="2" t="s">
        <v>207</v>
      </c>
      <c r="T4491" s="2" t="s">
        <v>75</v>
      </c>
      <c r="U4491" s="4">
        <f>0.02</f>
        <v>0.02</v>
      </c>
      <c r="V4491" s="2" t="s">
        <v>186</v>
      </c>
      <c r="W4491" s="2" t="s">
        <v>208</v>
      </c>
      <c r="X4491" s="2" t="s">
        <v>64</v>
      </c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/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5336</v>
      </c>
      <c r="B4492" s="2" t="s">
        <v>5328</v>
      </c>
      <c r="C4492" s="2" t="s">
        <v>47</v>
      </c>
      <c r="D4492" s="2" t="s">
        <v>1996</v>
      </c>
      <c r="E4492" s="2" t="s">
        <v>744</v>
      </c>
      <c r="F4492" s="2" t="s">
        <v>50</v>
      </c>
      <c r="G4492" s="2" t="s">
        <v>179</v>
      </c>
      <c r="H4492" s="2" t="s">
        <v>138</v>
      </c>
      <c r="I4492" s="2"/>
      <c r="J4492" s="2"/>
      <c r="K4492" s="2"/>
      <c r="L4492" s="2"/>
      <c r="M4492" s="2" t="s">
        <v>104</v>
      </c>
      <c r="N4492" s="3"/>
      <c r="O4492" s="3"/>
      <c r="P4492" s="4">
        <v>0.0</v>
      </c>
      <c r="Q4492" s="2" t="s">
        <v>105</v>
      </c>
      <c r="R4492" s="2" t="s">
        <v>106</v>
      </c>
      <c r="S4492" s="2" t="s">
        <v>107</v>
      </c>
      <c r="T4492" s="2" t="s">
        <v>108</v>
      </c>
      <c r="U4492" s="4">
        <f>0.0</f>
        <v>0.0</v>
      </c>
      <c r="V4492" s="2" t="s">
        <v>109</v>
      </c>
      <c r="W4492" s="2" t="s">
        <v>110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134</v>
      </c>
      <c r="AH4492" s="2" t="s">
        <v>69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5337</v>
      </c>
      <c r="B4493" s="2" t="s">
        <v>5338</v>
      </c>
      <c r="C4493" s="2" t="s">
        <v>47</v>
      </c>
      <c r="D4493" s="2" t="s">
        <v>2949</v>
      </c>
      <c r="E4493" s="2" t="s">
        <v>412</v>
      </c>
      <c r="F4493" s="2" t="s">
        <v>178</v>
      </c>
      <c r="G4493" s="2" t="s">
        <v>51</v>
      </c>
      <c r="H4493" s="2" t="s">
        <v>628</v>
      </c>
      <c r="I4493" s="2" t="s">
        <v>53</v>
      </c>
      <c r="J4493" s="2" t="s">
        <v>270</v>
      </c>
      <c r="K4493" s="2" t="s">
        <v>55</v>
      </c>
      <c r="L4493" s="2" t="s">
        <v>51</v>
      </c>
      <c r="M4493" s="2" t="s">
        <v>56</v>
      </c>
      <c r="N4493" s="3">
        <v>21424</v>
      </c>
      <c r="O4493" s="3" t="s">
        <v>57</v>
      </c>
      <c r="P4493" s="4">
        <f>IF(O4493="吨",N4493*1000,IF(O4493="万立方米",N4493*10000,""))</f>
        <v>21424000.0</v>
      </c>
      <c r="Q4493" s="2" t="s">
        <v>58</v>
      </c>
      <c r="R4493" s="2" t="s">
        <v>59</v>
      </c>
      <c r="S4493" s="2" t="s">
        <v>60</v>
      </c>
      <c r="T4493" s="2" t="s">
        <v>61</v>
      </c>
      <c r="U4493" s="4">
        <f>0.06</f>
        <v>0.06</v>
      </c>
      <c r="V4493" s="2" t="s">
        <v>62</v>
      </c>
      <c r="W4493" s="2" t="s">
        <v>63</v>
      </c>
      <c r="X4493" s="2" t="s">
        <v>64</v>
      </c>
      <c r="Y4493" s="2" t="s">
        <v>65</v>
      </c>
      <c r="Z4493" s="2">
        <v>0</v>
      </c>
      <c r="AA4493" s="2"/>
      <c r="AB4493" s="2"/>
      <c r="AC4493" s="4">
        <f>P4493*U4493/1000000</f>
        <v>1.28544</v>
      </c>
      <c r="AD4493" s="4">
        <f>AC4493*(1-Z4493/100)</f>
        <v>1.28544</v>
      </c>
      <c r="AE4493" s="2" t="s">
        <v>66</v>
      </c>
      <c r="AF4493" s="2" t="s">
        <v>67</v>
      </c>
      <c r="AG4493" s="2" t="s">
        <v>68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5339</v>
      </c>
      <c r="B4494" s="2" t="s">
        <v>5338</v>
      </c>
      <c r="C4494" s="2" t="s">
        <v>47</v>
      </c>
      <c r="D4494" s="2" t="s">
        <v>2949</v>
      </c>
      <c r="E4494" s="2" t="s">
        <v>412</v>
      </c>
      <c r="F4494" s="2" t="s">
        <v>178</v>
      </c>
      <c r="G4494" s="2" t="s">
        <v>51</v>
      </c>
      <c r="H4494" s="2" t="s">
        <v>628</v>
      </c>
      <c r="I4494" s="2" t="s">
        <v>53</v>
      </c>
      <c r="J4494" s="2" t="s">
        <v>270</v>
      </c>
      <c r="K4494" s="2" t="s">
        <v>55</v>
      </c>
      <c r="L4494" s="2" t="s">
        <v>51</v>
      </c>
      <c r="M4494" s="2" t="s">
        <v>73</v>
      </c>
      <c r="N4494" s="3">
        <v>21424</v>
      </c>
      <c r="O4494" s="3" t="s">
        <v>57</v>
      </c>
      <c r="P4494" s="4">
        <f>IF(O4494="吨",N4494*1000,IF(O4494="万立方米",N4494*10000,""))</f>
        <v>21424000.0</v>
      </c>
      <c r="Q4494" s="2" t="s">
        <v>58</v>
      </c>
      <c r="R4494" s="2" t="s">
        <v>59</v>
      </c>
      <c r="S4494" s="2" t="s">
        <v>74</v>
      </c>
      <c r="T4494" s="2" t="s">
        <v>75</v>
      </c>
      <c r="U4494" s="4">
        <f>1.5</f>
        <v>1.5</v>
      </c>
      <c r="V4494" s="2" t="s">
        <v>62</v>
      </c>
      <c r="W4494" s="2" t="s">
        <v>76</v>
      </c>
      <c r="X4494" s="2" t="s">
        <v>64</v>
      </c>
      <c r="Y4494" s="2" t="s">
        <v>65</v>
      </c>
      <c r="Z4494" s="2">
        <v>0</v>
      </c>
      <c r="AA4494" s="2"/>
      <c r="AB4494" s="2"/>
      <c r="AC4494" s="4">
        <f>P4494*U4494/1000000</f>
        <v>32.136</v>
      </c>
      <c r="AD4494" s="4">
        <f>AC4494*(1-Z4494/100)</f>
        <v>32.136</v>
      </c>
      <c r="AE4494" s="2" t="s">
        <v>66</v>
      </c>
      <c r="AF4494" s="2" t="s">
        <v>67</v>
      </c>
      <c r="AG4494" s="2" t="s">
        <v>68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5340</v>
      </c>
      <c r="B4495" s="2" t="s">
        <v>5338</v>
      </c>
      <c r="C4495" s="2" t="s">
        <v>47</v>
      </c>
      <c r="D4495" s="2" t="s">
        <v>2949</v>
      </c>
      <c r="E4495" s="2" t="s">
        <v>412</v>
      </c>
      <c r="F4495" s="2" t="s">
        <v>178</v>
      </c>
      <c r="G4495" s="2" t="s">
        <v>51</v>
      </c>
      <c r="H4495" s="2" t="s">
        <v>628</v>
      </c>
      <c r="I4495" s="2" t="s">
        <v>53</v>
      </c>
      <c r="J4495" s="2" t="s">
        <v>270</v>
      </c>
      <c r="K4495" s="2" t="s">
        <v>55</v>
      </c>
      <c r="L4495" s="2" t="s">
        <v>51</v>
      </c>
      <c r="M4495" s="2" t="s">
        <v>78</v>
      </c>
      <c r="N4495" s="3">
        <v>21424</v>
      </c>
      <c r="O4495" s="3" t="s">
        <v>57</v>
      </c>
      <c r="P4495" s="4">
        <f>IF(O4495="吨",N4495*1000,IF(O4495="万立方米",N4495*10000,""))</f>
        <v>21424000.0</v>
      </c>
      <c r="Q4495" s="2" t="s">
        <v>58</v>
      </c>
      <c r="R4495" s="2" t="s">
        <v>59</v>
      </c>
      <c r="S4495" s="2" t="s">
        <v>79</v>
      </c>
      <c r="T4495" s="2" t="s">
        <v>75</v>
      </c>
      <c r="U4495" s="4">
        <f>6.0</f>
        <v>6.0</v>
      </c>
      <c r="V4495" s="2" t="s">
        <v>62</v>
      </c>
      <c r="W4495" s="2" t="s">
        <v>80</v>
      </c>
      <c r="X4495" s="2" t="s">
        <v>64</v>
      </c>
      <c r="Y4495" s="2" t="s">
        <v>65</v>
      </c>
      <c r="Z4495" s="2">
        <v>0</v>
      </c>
      <c r="AA4495" s="2"/>
      <c r="AB4495" s="2"/>
      <c r="AC4495" s="4">
        <f>P4495*U4495/1000000</f>
        <v>128.544</v>
      </c>
      <c r="AD4495" s="4">
        <f>AC4495*(1-Z4495/100)</f>
        <v>128.544</v>
      </c>
      <c r="AE4495" s="2" t="s">
        <v>66</v>
      </c>
      <c r="AF4495" s="2" t="s">
        <v>67</v>
      </c>
      <c r="AG4495" s="2" t="s">
        <v>68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5341</v>
      </c>
      <c r="B4496" s="2" t="s">
        <v>5338</v>
      </c>
      <c r="C4496" s="2" t="s">
        <v>47</v>
      </c>
      <c r="D4496" s="2" t="s">
        <v>2949</v>
      </c>
      <c r="E4496" s="2" t="s">
        <v>412</v>
      </c>
      <c r="F4496" s="2" t="s">
        <v>178</v>
      </c>
      <c r="G4496" s="2" t="s">
        <v>51</v>
      </c>
      <c r="H4496" s="2" t="s">
        <v>628</v>
      </c>
      <c r="I4496" s="2" t="s">
        <v>53</v>
      </c>
      <c r="J4496" s="2" t="s">
        <v>270</v>
      </c>
      <c r="K4496" s="2" t="s">
        <v>55</v>
      </c>
      <c r="L4496" s="2" t="s">
        <v>51</v>
      </c>
      <c r="M4496" s="2" t="s">
        <v>82</v>
      </c>
      <c r="N4496" s="3">
        <v>21424</v>
      </c>
      <c r="O4496" s="3" t="s">
        <v>57</v>
      </c>
      <c r="P4496" s="4">
        <f>IF(O4496="吨",N4496*1000,IF(O4496="万立方米",N4496*10000,""))</f>
        <v>21424000.0</v>
      </c>
      <c r="Q4496" s="2" t="s">
        <v>58</v>
      </c>
      <c r="R4496" s="2" t="s">
        <v>59</v>
      </c>
      <c r="S4496" s="2" t="s">
        <v>83</v>
      </c>
      <c r="T4496" s="2" t="s">
        <v>61</v>
      </c>
      <c r="U4496" s="4">
        <f>0.35</f>
        <v>0.35</v>
      </c>
      <c r="V4496" s="2" t="s">
        <v>62</v>
      </c>
      <c r="W4496" s="2" t="s">
        <v>84</v>
      </c>
      <c r="X4496" s="2" t="s">
        <v>64</v>
      </c>
      <c r="Y4496" s="2" t="s">
        <v>65</v>
      </c>
      <c r="Z4496" s="2">
        <v>0</v>
      </c>
      <c r="AA4496" s="2"/>
      <c r="AB4496" s="2"/>
      <c r="AC4496" s="4">
        <f>P4496*U4496/1000000</f>
        <v>7.498399999999999</v>
      </c>
      <c r="AD4496" s="4">
        <f>AC4496*(1-Z4496/100)</f>
        <v>7.498399999999999</v>
      </c>
      <c r="AE4496" s="2" t="s">
        <v>66</v>
      </c>
      <c r="AF4496" s="2" t="s">
        <v>67</v>
      </c>
      <c r="AG4496" s="2" t="s">
        <v>68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5342</v>
      </c>
      <c r="B4497" s="2" t="s">
        <v>5338</v>
      </c>
      <c r="C4497" s="2" t="s">
        <v>47</v>
      </c>
      <c r="D4497" s="2" t="s">
        <v>2949</v>
      </c>
      <c r="E4497" s="2" t="s">
        <v>412</v>
      </c>
      <c r="F4497" s="2" t="s">
        <v>178</v>
      </c>
      <c r="G4497" s="2" t="s">
        <v>51</v>
      </c>
      <c r="H4497" s="2" t="s">
        <v>628</v>
      </c>
      <c r="I4497" s="2" t="s">
        <v>53</v>
      </c>
      <c r="J4497" s="2" t="s">
        <v>270</v>
      </c>
      <c r="K4497" s="2" t="s">
        <v>55</v>
      </c>
      <c r="L4497" s="2" t="s">
        <v>51</v>
      </c>
      <c r="M4497" s="2" t="s">
        <v>86</v>
      </c>
      <c r="N4497" s="3">
        <v>21424</v>
      </c>
      <c r="O4497" s="3" t="s">
        <v>57</v>
      </c>
      <c r="P4497" s="4">
        <f>IF(O4497="吨",N4497*1000,IF(O4497="万立方米",N4497*10000,""))</f>
        <v>21424000.0</v>
      </c>
      <c r="Q4497" s="2" t="s">
        <v>58</v>
      </c>
      <c r="R4497" s="2" t="s">
        <v>59</v>
      </c>
      <c r="S4497" s="2" t="s">
        <v>87</v>
      </c>
      <c r="T4497" s="2" t="s">
        <v>88</v>
      </c>
      <c r="U4497" s="4">
        <f>0.75</f>
        <v>0.75</v>
      </c>
      <c r="V4497" s="2" t="s">
        <v>62</v>
      </c>
      <c r="W4497" s="2" t="s">
        <v>89</v>
      </c>
      <c r="X4497" s="2" t="s">
        <v>64</v>
      </c>
      <c r="Y4497" s="2" t="s">
        <v>65</v>
      </c>
      <c r="Z4497" s="2">
        <v>0</v>
      </c>
      <c r="AA4497" s="2"/>
      <c r="AB4497" s="2"/>
      <c r="AC4497" s="4">
        <f>P4497*U4497/1000000</f>
        <v>16.068</v>
      </c>
      <c r="AD4497" s="4">
        <f>AC4498*(1-AA4497/100)+(AC4497-AC4498)*(1-AB4497/100)</f>
        <v>16.068</v>
      </c>
      <c r="AE4497" s="2" t="s">
        <v>66</v>
      </c>
      <c r="AF4497" s="2" t="s">
        <v>67</v>
      </c>
      <c r="AG4497" s="2" t="s">
        <v>68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5343</v>
      </c>
      <c r="B4498" s="2" t="s">
        <v>5338</v>
      </c>
      <c r="C4498" s="2" t="s">
        <v>47</v>
      </c>
      <c r="D4498" s="2" t="s">
        <v>2949</v>
      </c>
      <c r="E4498" s="2" t="s">
        <v>412</v>
      </c>
      <c r="F4498" s="2" t="s">
        <v>178</v>
      </c>
      <c r="G4498" s="2" t="s">
        <v>51</v>
      </c>
      <c r="H4498" s="2" t="s">
        <v>628</v>
      </c>
      <c r="I4498" s="2" t="s">
        <v>53</v>
      </c>
      <c r="J4498" s="2" t="s">
        <v>270</v>
      </c>
      <c r="K4498" s="2" t="s">
        <v>55</v>
      </c>
      <c r="L4498" s="2" t="s">
        <v>51</v>
      </c>
      <c r="M4498" s="2" t="s">
        <v>91</v>
      </c>
      <c r="N4498" s="3">
        <v>21424</v>
      </c>
      <c r="O4498" s="3" t="s">
        <v>57</v>
      </c>
      <c r="P4498" s="4">
        <f>IF(O4498="吨",N4498*1000,IF(O4498="万立方米",N4498*10000,""))</f>
        <v>21424000.0</v>
      </c>
      <c r="Q4498" s="2" t="s">
        <v>58</v>
      </c>
      <c r="R4498" s="2" t="s">
        <v>59</v>
      </c>
      <c r="S4498" s="2" t="s">
        <v>92</v>
      </c>
      <c r="T4498" s="2" t="s">
        <v>88</v>
      </c>
      <c r="U4498" s="4">
        <f>0.75</f>
        <v>0.75</v>
      </c>
      <c r="V4498" s="2" t="s">
        <v>62</v>
      </c>
      <c r="W4498" s="2" t="s">
        <v>93</v>
      </c>
      <c r="X4498" s="2" t="s">
        <v>64</v>
      </c>
      <c r="Y4498" s="2" t="s">
        <v>65</v>
      </c>
      <c r="Z4498" s="2">
        <v>0</v>
      </c>
      <c r="AA4498" s="2"/>
      <c r="AB4498" s="2"/>
      <c r="AC4498" s="4">
        <f>P4498*U4498/1000000</f>
        <v>16.068</v>
      </c>
      <c r="AD4498" s="4">
        <f>AC4498*(1-Z4498/100)</f>
        <v>16.068</v>
      </c>
      <c r="AE4498" s="2" t="s">
        <v>66</v>
      </c>
      <c r="AF4498" s="2" t="s">
        <v>67</v>
      </c>
      <c r="AG4498" s="2" t="s">
        <v>68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5344</v>
      </c>
      <c r="B4499" s="2" t="s">
        <v>5338</v>
      </c>
      <c r="C4499" s="2" t="s">
        <v>47</v>
      </c>
      <c r="D4499" s="2" t="s">
        <v>2949</v>
      </c>
      <c r="E4499" s="2" t="s">
        <v>412</v>
      </c>
      <c r="F4499" s="2" t="s">
        <v>178</v>
      </c>
      <c r="G4499" s="2" t="s">
        <v>51</v>
      </c>
      <c r="H4499" s="2" t="s">
        <v>628</v>
      </c>
      <c r="I4499" s="2" t="s">
        <v>53</v>
      </c>
      <c r="J4499" s="2" t="s">
        <v>270</v>
      </c>
      <c r="K4499" s="2" t="s">
        <v>55</v>
      </c>
      <c r="L4499" s="2" t="s">
        <v>51</v>
      </c>
      <c r="M4499" s="2" t="s">
        <v>95</v>
      </c>
      <c r="N4499" s="3">
        <v>21424</v>
      </c>
      <c r="O4499" s="3" t="s">
        <v>57</v>
      </c>
      <c r="P4499" s="4">
        <f>IF(O4499="吨",N4499*1000,IF(O4499="万立方米",N4499*10000,""))</f>
        <v>21424000.0</v>
      </c>
      <c r="Q4499" s="2" t="s">
        <v>58</v>
      </c>
      <c r="R4499" s="2" t="s">
        <v>59</v>
      </c>
      <c r="S4499" s="2" t="s">
        <v>96</v>
      </c>
      <c r="T4499" s="2" t="s">
        <v>97</v>
      </c>
      <c r="U4499" s="4">
        <f>1.7</f>
        <v>1.7</v>
      </c>
      <c r="V4499" s="2" t="s">
        <v>62</v>
      </c>
      <c r="W4499" s="2" t="s">
        <v>98</v>
      </c>
      <c r="X4499" s="2" t="s">
        <v>64</v>
      </c>
      <c r="Y4499" s="2" t="s">
        <v>65</v>
      </c>
      <c r="Z4499" s="2">
        <v>0</v>
      </c>
      <c r="AA4499" s="2"/>
      <c r="AB4499" s="2"/>
      <c r="AC4499" s="4">
        <f>P4499*U4499/1000000</f>
        <v>36.4208</v>
      </c>
      <c r="AD4499" s="4">
        <f>AC4499*(1-Z4499/100)</f>
        <v>36.4208</v>
      </c>
      <c r="AE4499" s="2" t="s">
        <v>66</v>
      </c>
      <c r="AF4499" s="2" t="s">
        <v>67</v>
      </c>
      <c r="AG4499" s="2" t="s">
        <v>68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5345</v>
      </c>
      <c r="B4500" s="2" t="s">
        <v>5338</v>
      </c>
      <c r="C4500" s="2" t="s">
        <v>47</v>
      </c>
      <c r="D4500" s="2" t="s">
        <v>2949</v>
      </c>
      <c r="E4500" s="2" t="s">
        <v>412</v>
      </c>
      <c r="F4500" s="2" t="s">
        <v>178</v>
      </c>
      <c r="G4500" s="2" t="s">
        <v>51</v>
      </c>
      <c r="H4500" s="2" t="s">
        <v>628</v>
      </c>
      <c r="I4500" s="2" t="s">
        <v>53</v>
      </c>
      <c r="J4500" s="2" t="s">
        <v>270</v>
      </c>
      <c r="K4500" s="2" t="s">
        <v>55</v>
      </c>
      <c r="L4500" s="2" t="s">
        <v>51</v>
      </c>
      <c r="M4500" s="2" t="s">
        <v>100</v>
      </c>
      <c r="N4500" s="3">
        <v>21424</v>
      </c>
      <c r="O4500" s="3" t="s">
        <v>57</v>
      </c>
      <c r="P4500" s="4">
        <f>IF(O4500="吨",N4500*1000,IF(O4500="万立方米",N4500*10000,""))</f>
        <v>21424000.0</v>
      </c>
      <c r="Q4500" s="2" t="s">
        <v>58</v>
      </c>
      <c r="R4500" s="2" t="s">
        <v>59</v>
      </c>
      <c r="S4500" s="2" t="s">
        <v>101</v>
      </c>
      <c r="T4500" s="2" t="s">
        <v>75</v>
      </c>
      <c r="U4500" s="4">
        <f>0.12</f>
        <v>0.12</v>
      </c>
      <c r="V4500" s="2" t="s">
        <v>62</v>
      </c>
      <c r="W4500" s="2" t="s">
        <v>102</v>
      </c>
      <c r="X4500" s="2" t="s">
        <v>64</v>
      </c>
      <c r="Y4500" s="2" t="s">
        <v>65</v>
      </c>
      <c r="Z4500" s="2">
        <v>0</v>
      </c>
      <c r="AA4500" s="2"/>
      <c r="AB4500" s="2"/>
      <c r="AC4500" s="4">
        <f>P4500*U4500/1000000</f>
        <v>2.57088</v>
      </c>
      <c r="AD4500" s="4">
        <f>AC4500*(1-Z4500/100)</f>
        <v>2.57088</v>
      </c>
      <c r="AE4500" s="2" t="s">
        <v>66</v>
      </c>
      <c r="AF4500" s="2" t="s">
        <v>67</v>
      </c>
      <c r="AG4500" s="2" t="s">
        <v>68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5346</v>
      </c>
      <c r="B4501" s="2" t="s">
        <v>5338</v>
      </c>
      <c r="C4501" s="2" t="s">
        <v>47</v>
      </c>
      <c r="D4501" s="2" t="s">
        <v>2949</v>
      </c>
      <c r="E4501" s="2" t="s">
        <v>412</v>
      </c>
      <c r="F4501" s="2" t="s">
        <v>178</v>
      </c>
      <c r="G4501" s="2" t="s">
        <v>51</v>
      </c>
      <c r="H4501" s="2" t="s">
        <v>628</v>
      </c>
      <c r="I4501" s="2"/>
      <c r="J4501" s="2"/>
      <c r="K4501" s="2" t="s">
        <v>147</v>
      </c>
      <c r="L4501" s="2" t="s">
        <v>148</v>
      </c>
      <c r="M4501" s="2" t="s">
        <v>104</v>
      </c>
      <c r="N4501" s="3"/>
      <c r="O4501" s="3"/>
      <c r="P4501" s="4">
        <v>21424000.0</v>
      </c>
      <c r="Q4501" s="2" t="s">
        <v>105</v>
      </c>
      <c r="R4501" s="2" t="s">
        <v>106</v>
      </c>
      <c r="S4501" s="2" t="s">
        <v>107</v>
      </c>
      <c r="T4501" s="2" t="s">
        <v>108</v>
      </c>
      <c r="U4501" s="4">
        <f>0.0</f>
        <v>0.0</v>
      </c>
      <c r="V4501" s="2" t="s">
        <v>109</v>
      </c>
      <c r="W4501" s="2" t="s">
        <v>110</v>
      </c>
      <c r="X4501" s="2"/>
      <c r="Y4501" s="2" t="s">
        <v>65</v>
      </c>
      <c r="Z4501" s="2">
        <v>0</v>
      </c>
      <c r="AA4501" s="2"/>
      <c r="AB4501" s="2"/>
      <c r="AC4501" s="4">
        <f>P4501*U4501/1000000</f>
        <v>0.0</v>
      </c>
      <c r="AD4501" s="4">
        <f>AC4501*(1-Z4501/100)</f>
        <v>0.0</v>
      </c>
      <c r="AE4501" s="2" t="s">
        <v>66</v>
      </c>
      <c r="AF4501" s="2" t="s">
        <v>67</v>
      </c>
      <c r="AG4501" s="2" t="s">
        <v>68</v>
      </c>
      <c r="AH4501" s="2" t="s">
        <v>69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5347</v>
      </c>
      <c r="B4502" s="2" t="s">
        <v>5348</v>
      </c>
      <c r="C4502" s="2" t="s">
        <v>47</v>
      </c>
      <c r="D4502" s="2" t="s">
        <v>3269</v>
      </c>
      <c r="E4502" s="2" t="s">
        <v>258</v>
      </c>
      <c r="F4502" s="2" t="s">
        <v>178</v>
      </c>
      <c r="G4502" s="2" t="s">
        <v>51</v>
      </c>
      <c r="H4502" s="2" t="s">
        <v>52</v>
      </c>
      <c r="I4502" s="2" t="s">
        <v>53</v>
      </c>
      <c r="J4502" s="2" t="s">
        <v>1406</v>
      </c>
      <c r="K4502" s="2" t="s">
        <v>55</v>
      </c>
      <c r="L4502" s="2" t="s">
        <v>51</v>
      </c>
      <c r="M4502" s="2" t="s">
        <v>56</v>
      </c>
      <c r="N4502" s="3">
        <v>650475.62</v>
      </c>
      <c r="O4502" s="3" t="s">
        <v>57</v>
      </c>
      <c r="P4502" s="4">
        <f>IF(O4502="吨",N4502*1000,IF(O4502="万立方米",N4502*10000,""))</f>
        <v>650475620.0</v>
      </c>
      <c r="Q4502" s="2" t="s">
        <v>58</v>
      </c>
      <c r="R4502" s="2" t="s">
        <v>59</v>
      </c>
      <c r="S4502" s="2" t="s">
        <v>60</v>
      </c>
      <c r="T4502" s="2" t="s">
        <v>61</v>
      </c>
      <c r="U4502" s="4">
        <f>0.06</f>
        <v>0.06</v>
      </c>
      <c r="V4502" s="2" t="s">
        <v>62</v>
      </c>
      <c r="W4502" s="2" t="s">
        <v>63</v>
      </c>
      <c r="X4502" s="2" t="s">
        <v>64</v>
      </c>
      <c r="Y4502" s="2" t="s">
        <v>65</v>
      </c>
      <c r="Z4502" s="2">
        <v>0</v>
      </c>
      <c r="AA4502" s="2"/>
      <c r="AB4502" s="2"/>
      <c r="AC4502" s="4">
        <f>P4502*U4502/1000000</f>
        <v>39.028537199999995</v>
      </c>
      <c r="AD4502" s="4">
        <f>AC4502*(1-Z4502/100)</f>
        <v>39.028537199999995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5349</v>
      </c>
      <c r="B4503" s="2" t="s">
        <v>5348</v>
      </c>
      <c r="C4503" s="2" t="s">
        <v>47</v>
      </c>
      <c r="D4503" s="2" t="s">
        <v>3269</v>
      </c>
      <c r="E4503" s="2" t="s">
        <v>258</v>
      </c>
      <c r="F4503" s="2" t="s">
        <v>178</v>
      </c>
      <c r="G4503" s="2" t="s">
        <v>51</v>
      </c>
      <c r="H4503" s="2" t="s">
        <v>52</v>
      </c>
      <c r="I4503" s="2" t="s">
        <v>53</v>
      </c>
      <c r="J4503" s="2" t="s">
        <v>1406</v>
      </c>
      <c r="K4503" s="2" t="s">
        <v>55</v>
      </c>
      <c r="L4503" s="2" t="s">
        <v>51</v>
      </c>
      <c r="M4503" s="2" t="s">
        <v>73</v>
      </c>
      <c r="N4503" s="3">
        <v>650475.62</v>
      </c>
      <c r="O4503" s="3" t="s">
        <v>57</v>
      </c>
      <c r="P4503" s="4">
        <f>IF(O4503="吨",N4503*1000,IF(O4503="万立方米",N4503*10000,""))</f>
        <v>650475620.0</v>
      </c>
      <c r="Q4503" s="2" t="s">
        <v>58</v>
      </c>
      <c r="R4503" s="2" t="s">
        <v>59</v>
      </c>
      <c r="S4503" s="2" t="s">
        <v>74</v>
      </c>
      <c r="T4503" s="2" t="s">
        <v>75</v>
      </c>
      <c r="U4503" s="4">
        <f>1.5</f>
        <v>1.5</v>
      </c>
      <c r="V4503" s="2" t="s">
        <v>62</v>
      </c>
      <c r="W4503" s="2" t="s">
        <v>76</v>
      </c>
      <c r="X4503" s="2" t="s">
        <v>64</v>
      </c>
      <c r="Y4503" s="2" t="s">
        <v>65</v>
      </c>
      <c r="Z4503" s="2">
        <v>0</v>
      </c>
      <c r="AA4503" s="2"/>
      <c r="AB4503" s="2"/>
      <c r="AC4503" s="4">
        <f>P4503*U4503/1000000</f>
        <v>975.71343</v>
      </c>
      <c r="AD4503" s="4">
        <f>AC4503*(1-Z4503/100)</f>
        <v>975.71343</v>
      </c>
      <c r="AE4503" s="2" t="s">
        <v>66</v>
      </c>
      <c r="AF4503" s="2" t="s">
        <v>67</v>
      </c>
      <c r="AG4503" s="2" t="s">
        <v>68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5350</v>
      </c>
      <c r="B4504" s="2" t="s">
        <v>5348</v>
      </c>
      <c r="C4504" s="2" t="s">
        <v>47</v>
      </c>
      <c r="D4504" s="2" t="s">
        <v>3269</v>
      </c>
      <c r="E4504" s="2" t="s">
        <v>258</v>
      </c>
      <c r="F4504" s="2" t="s">
        <v>178</v>
      </c>
      <c r="G4504" s="2" t="s">
        <v>51</v>
      </c>
      <c r="H4504" s="2" t="s">
        <v>52</v>
      </c>
      <c r="I4504" s="2" t="s">
        <v>53</v>
      </c>
      <c r="J4504" s="2" t="s">
        <v>1406</v>
      </c>
      <c r="K4504" s="2" t="s">
        <v>55</v>
      </c>
      <c r="L4504" s="2" t="s">
        <v>51</v>
      </c>
      <c r="M4504" s="2" t="s">
        <v>78</v>
      </c>
      <c r="N4504" s="3">
        <v>650475.62</v>
      </c>
      <c r="O4504" s="3" t="s">
        <v>57</v>
      </c>
      <c r="P4504" s="4">
        <f>IF(O4504="吨",N4504*1000,IF(O4504="万立方米",N4504*10000,""))</f>
        <v>650475620.0</v>
      </c>
      <c r="Q4504" s="2" t="s">
        <v>58</v>
      </c>
      <c r="R4504" s="2" t="s">
        <v>59</v>
      </c>
      <c r="S4504" s="2" t="s">
        <v>79</v>
      </c>
      <c r="T4504" s="2" t="s">
        <v>75</v>
      </c>
      <c r="U4504" s="4">
        <f>6.0</f>
        <v>6.0</v>
      </c>
      <c r="V4504" s="2" t="s">
        <v>62</v>
      </c>
      <c r="W4504" s="2" t="s">
        <v>80</v>
      </c>
      <c r="X4504" s="2" t="s">
        <v>64</v>
      </c>
      <c r="Y4504" s="2" t="s">
        <v>65</v>
      </c>
      <c r="Z4504" s="2">
        <v>0</v>
      </c>
      <c r="AA4504" s="2"/>
      <c r="AB4504" s="2"/>
      <c r="AC4504" s="4">
        <f>P4504*U4504/1000000</f>
        <v>3902.85372</v>
      </c>
      <c r="AD4504" s="4">
        <f>AC4504*(1-Z4504/100)</f>
        <v>3902.85372</v>
      </c>
      <c r="AE4504" s="2" t="s">
        <v>66</v>
      </c>
      <c r="AF4504" s="2" t="s">
        <v>67</v>
      </c>
      <c r="AG4504" s="2" t="s">
        <v>68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5351</v>
      </c>
      <c r="B4505" s="2" t="s">
        <v>5348</v>
      </c>
      <c r="C4505" s="2" t="s">
        <v>47</v>
      </c>
      <c r="D4505" s="2" t="s">
        <v>3269</v>
      </c>
      <c r="E4505" s="2" t="s">
        <v>258</v>
      </c>
      <c r="F4505" s="2" t="s">
        <v>178</v>
      </c>
      <c r="G4505" s="2" t="s">
        <v>51</v>
      </c>
      <c r="H4505" s="2" t="s">
        <v>52</v>
      </c>
      <c r="I4505" s="2" t="s">
        <v>53</v>
      </c>
      <c r="J4505" s="2" t="s">
        <v>1406</v>
      </c>
      <c r="K4505" s="2" t="s">
        <v>55</v>
      </c>
      <c r="L4505" s="2" t="s">
        <v>51</v>
      </c>
      <c r="M4505" s="2" t="s">
        <v>82</v>
      </c>
      <c r="N4505" s="3">
        <v>650475.62</v>
      </c>
      <c r="O4505" s="3" t="s">
        <v>57</v>
      </c>
      <c r="P4505" s="4">
        <f>IF(O4505="吨",N4505*1000,IF(O4505="万立方米",N4505*10000,""))</f>
        <v>650475620.0</v>
      </c>
      <c r="Q4505" s="2" t="s">
        <v>58</v>
      </c>
      <c r="R4505" s="2" t="s">
        <v>59</v>
      </c>
      <c r="S4505" s="2" t="s">
        <v>83</v>
      </c>
      <c r="T4505" s="2" t="s">
        <v>61</v>
      </c>
      <c r="U4505" s="4">
        <f>0.35</f>
        <v>0.35</v>
      </c>
      <c r="V4505" s="2" t="s">
        <v>62</v>
      </c>
      <c r="W4505" s="2" t="s">
        <v>84</v>
      </c>
      <c r="X4505" s="2" t="s">
        <v>64</v>
      </c>
      <c r="Y4505" s="2" t="s">
        <v>65</v>
      </c>
      <c r="Z4505" s="2">
        <v>0</v>
      </c>
      <c r="AA4505" s="2"/>
      <c r="AB4505" s="2"/>
      <c r="AC4505" s="4">
        <f>P4505*U4505/1000000</f>
        <v>227.666467</v>
      </c>
      <c r="AD4505" s="4">
        <f>AC4505*(1-Z4505/100)</f>
        <v>227.666467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5352</v>
      </c>
      <c r="B4506" s="2" t="s">
        <v>5348</v>
      </c>
      <c r="C4506" s="2" t="s">
        <v>47</v>
      </c>
      <c r="D4506" s="2" t="s">
        <v>3269</v>
      </c>
      <c r="E4506" s="2" t="s">
        <v>258</v>
      </c>
      <c r="F4506" s="2" t="s">
        <v>178</v>
      </c>
      <c r="G4506" s="2" t="s">
        <v>51</v>
      </c>
      <c r="H4506" s="2" t="s">
        <v>52</v>
      </c>
      <c r="I4506" s="2" t="s">
        <v>53</v>
      </c>
      <c r="J4506" s="2" t="s">
        <v>1406</v>
      </c>
      <c r="K4506" s="2" t="s">
        <v>55</v>
      </c>
      <c r="L4506" s="2" t="s">
        <v>51</v>
      </c>
      <c r="M4506" s="2" t="s">
        <v>86</v>
      </c>
      <c r="N4506" s="3">
        <v>650475.62</v>
      </c>
      <c r="O4506" s="3" t="s">
        <v>57</v>
      </c>
      <c r="P4506" s="4">
        <f>IF(O4506="吨",N4506*1000,IF(O4506="万立方米",N4506*10000,""))</f>
        <v>650475620.0</v>
      </c>
      <c r="Q4506" s="2" t="s">
        <v>58</v>
      </c>
      <c r="R4506" s="2" t="s">
        <v>59</v>
      </c>
      <c r="S4506" s="2" t="s">
        <v>87</v>
      </c>
      <c r="T4506" s="2" t="s">
        <v>88</v>
      </c>
      <c r="U4506" s="4">
        <f>0.75</f>
        <v>0.75</v>
      </c>
      <c r="V4506" s="2" t="s">
        <v>62</v>
      </c>
      <c r="W4506" s="2" t="s">
        <v>89</v>
      </c>
      <c r="X4506" s="2" t="s">
        <v>64</v>
      </c>
      <c r="Y4506" s="2" t="s">
        <v>65</v>
      </c>
      <c r="Z4506" s="2">
        <v>0</v>
      </c>
      <c r="AA4506" s="2"/>
      <c r="AB4506" s="2"/>
      <c r="AC4506" s="4">
        <f>P4506*U4506/1000000</f>
        <v>487.856715</v>
      </c>
      <c r="AD4506" s="4">
        <f>AC4507*(1-AA4506/100)+(AC4506-AC4507)*(1-AB4506/100)</f>
        <v>487.856715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5353</v>
      </c>
      <c r="B4507" s="2" t="s">
        <v>5348</v>
      </c>
      <c r="C4507" s="2" t="s">
        <v>47</v>
      </c>
      <c r="D4507" s="2" t="s">
        <v>3269</v>
      </c>
      <c r="E4507" s="2" t="s">
        <v>258</v>
      </c>
      <c r="F4507" s="2" t="s">
        <v>178</v>
      </c>
      <c r="G4507" s="2" t="s">
        <v>51</v>
      </c>
      <c r="H4507" s="2" t="s">
        <v>52</v>
      </c>
      <c r="I4507" s="2" t="s">
        <v>53</v>
      </c>
      <c r="J4507" s="2" t="s">
        <v>1406</v>
      </c>
      <c r="K4507" s="2" t="s">
        <v>55</v>
      </c>
      <c r="L4507" s="2" t="s">
        <v>51</v>
      </c>
      <c r="M4507" s="2" t="s">
        <v>91</v>
      </c>
      <c r="N4507" s="3">
        <v>650475.62</v>
      </c>
      <c r="O4507" s="3" t="s">
        <v>57</v>
      </c>
      <c r="P4507" s="4">
        <f>IF(O4507="吨",N4507*1000,IF(O4507="万立方米",N4507*10000,""))</f>
        <v>650475620.0</v>
      </c>
      <c r="Q4507" s="2" t="s">
        <v>58</v>
      </c>
      <c r="R4507" s="2" t="s">
        <v>59</v>
      </c>
      <c r="S4507" s="2" t="s">
        <v>92</v>
      </c>
      <c r="T4507" s="2" t="s">
        <v>88</v>
      </c>
      <c r="U4507" s="4">
        <f>0.75</f>
        <v>0.75</v>
      </c>
      <c r="V4507" s="2" t="s">
        <v>62</v>
      </c>
      <c r="W4507" s="2" t="s">
        <v>93</v>
      </c>
      <c r="X4507" s="2" t="s">
        <v>64</v>
      </c>
      <c r="Y4507" s="2" t="s">
        <v>65</v>
      </c>
      <c r="Z4507" s="2">
        <v>0</v>
      </c>
      <c r="AA4507" s="2"/>
      <c r="AB4507" s="2"/>
      <c r="AC4507" s="4">
        <f>P4507*U4507/1000000</f>
        <v>487.856715</v>
      </c>
      <c r="AD4507" s="4">
        <f>AC4507*(1-Z4507/100)</f>
        <v>487.856715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5354</v>
      </c>
      <c r="B4508" s="2" t="s">
        <v>5348</v>
      </c>
      <c r="C4508" s="2" t="s">
        <v>47</v>
      </c>
      <c r="D4508" s="2" t="s">
        <v>3269</v>
      </c>
      <c r="E4508" s="2" t="s">
        <v>258</v>
      </c>
      <c r="F4508" s="2" t="s">
        <v>178</v>
      </c>
      <c r="G4508" s="2" t="s">
        <v>51</v>
      </c>
      <c r="H4508" s="2" t="s">
        <v>52</v>
      </c>
      <c r="I4508" s="2" t="s">
        <v>53</v>
      </c>
      <c r="J4508" s="2" t="s">
        <v>1406</v>
      </c>
      <c r="K4508" s="2" t="s">
        <v>55</v>
      </c>
      <c r="L4508" s="2" t="s">
        <v>51</v>
      </c>
      <c r="M4508" s="2" t="s">
        <v>95</v>
      </c>
      <c r="N4508" s="3">
        <v>650475.62</v>
      </c>
      <c r="O4508" s="3" t="s">
        <v>57</v>
      </c>
      <c r="P4508" s="4">
        <f>IF(O4508="吨",N4508*1000,IF(O4508="万立方米",N4508*10000,""))</f>
        <v>650475620.0</v>
      </c>
      <c r="Q4508" s="2" t="s">
        <v>58</v>
      </c>
      <c r="R4508" s="2" t="s">
        <v>59</v>
      </c>
      <c r="S4508" s="2" t="s">
        <v>96</v>
      </c>
      <c r="T4508" s="2" t="s">
        <v>97</v>
      </c>
      <c r="U4508" s="4">
        <f>1.7</f>
        <v>1.7</v>
      </c>
      <c r="V4508" s="2" t="s">
        <v>62</v>
      </c>
      <c r="W4508" s="2" t="s">
        <v>98</v>
      </c>
      <c r="X4508" s="2" t="s">
        <v>64</v>
      </c>
      <c r="Y4508" s="2" t="s">
        <v>65</v>
      </c>
      <c r="Z4508" s="2">
        <v>0</v>
      </c>
      <c r="AA4508" s="2"/>
      <c r="AB4508" s="2"/>
      <c r="AC4508" s="4">
        <f>P4508*U4508/1000000</f>
        <v>1105.808554</v>
      </c>
      <c r="AD4508" s="4">
        <f>AC4508*(1-Z4508/100)</f>
        <v>1105.808554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5355</v>
      </c>
      <c r="B4509" s="2" t="s">
        <v>5348</v>
      </c>
      <c r="C4509" s="2" t="s">
        <v>47</v>
      </c>
      <c r="D4509" s="2" t="s">
        <v>3269</v>
      </c>
      <c r="E4509" s="2" t="s">
        <v>258</v>
      </c>
      <c r="F4509" s="2" t="s">
        <v>178</v>
      </c>
      <c r="G4509" s="2" t="s">
        <v>51</v>
      </c>
      <c r="H4509" s="2" t="s">
        <v>52</v>
      </c>
      <c r="I4509" s="2" t="s">
        <v>53</v>
      </c>
      <c r="J4509" s="2" t="s">
        <v>1406</v>
      </c>
      <c r="K4509" s="2" t="s">
        <v>55</v>
      </c>
      <c r="L4509" s="2" t="s">
        <v>51</v>
      </c>
      <c r="M4509" s="2" t="s">
        <v>100</v>
      </c>
      <c r="N4509" s="3">
        <v>650475.62</v>
      </c>
      <c r="O4509" s="3" t="s">
        <v>57</v>
      </c>
      <c r="P4509" s="4">
        <f>IF(O4509="吨",N4509*1000,IF(O4509="万立方米",N4509*10000,""))</f>
        <v>650475620.0</v>
      </c>
      <c r="Q4509" s="2" t="s">
        <v>58</v>
      </c>
      <c r="R4509" s="2" t="s">
        <v>59</v>
      </c>
      <c r="S4509" s="2" t="s">
        <v>101</v>
      </c>
      <c r="T4509" s="2" t="s">
        <v>75</v>
      </c>
      <c r="U4509" s="4">
        <f>0.12</f>
        <v>0.12</v>
      </c>
      <c r="V4509" s="2" t="s">
        <v>62</v>
      </c>
      <c r="W4509" s="2" t="s">
        <v>102</v>
      </c>
      <c r="X4509" s="2" t="s">
        <v>64</v>
      </c>
      <c r="Y4509" s="2" t="s">
        <v>65</v>
      </c>
      <c r="Z4509" s="2">
        <v>0</v>
      </c>
      <c r="AA4509" s="2"/>
      <c r="AB4509" s="2"/>
      <c r="AC4509" s="4">
        <f>P4509*U4509/1000000</f>
        <v>78.05707439999999</v>
      </c>
      <c r="AD4509" s="4">
        <f>AC4509*(1-Z4509/100)</f>
        <v>78.05707439999999</v>
      </c>
      <c r="AE4509" s="2" t="s">
        <v>66</v>
      </c>
      <c r="AF4509" s="2" t="s">
        <v>67</v>
      </c>
      <c r="AG4509" s="2" t="s">
        <v>68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5356</v>
      </c>
      <c r="B4510" s="2" t="s">
        <v>5348</v>
      </c>
      <c r="C4510" s="2" t="s">
        <v>47</v>
      </c>
      <c r="D4510" s="2" t="s">
        <v>3269</v>
      </c>
      <c r="E4510" s="2" t="s">
        <v>258</v>
      </c>
      <c r="F4510" s="2" t="s">
        <v>178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104</v>
      </c>
      <c r="N4510" s="3"/>
      <c r="O4510" s="3"/>
      <c r="P4510" s="4">
        <v>0.0</v>
      </c>
      <c r="Q4510" s="2" t="s">
        <v>105</v>
      </c>
      <c r="R4510" s="2" t="s">
        <v>106</v>
      </c>
      <c r="S4510" s="2" t="s">
        <v>107</v>
      </c>
      <c r="T4510" s="2" t="s">
        <v>108</v>
      </c>
      <c r="U4510" s="4">
        <f>0.0</f>
        <v>0.0</v>
      </c>
      <c r="V4510" s="2" t="s">
        <v>109</v>
      </c>
      <c r="W4510" s="2" t="s">
        <v>110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111</v>
      </c>
      <c r="AH4510" s="2" t="s">
        <v>69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5357</v>
      </c>
      <c r="B4511" s="2" t="s">
        <v>5358</v>
      </c>
      <c r="C4511" s="2" t="s">
        <v>47</v>
      </c>
      <c r="D4511" s="2" t="s">
        <v>1682</v>
      </c>
      <c r="E4511" s="2" t="s">
        <v>898</v>
      </c>
      <c r="F4511" s="2" t="s">
        <v>228</v>
      </c>
      <c r="G4511" s="2" t="s">
        <v>179</v>
      </c>
      <c r="H4511" s="2" t="s">
        <v>243</v>
      </c>
      <c r="I4511" s="2" t="s">
        <v>53</v>
      </c>
      <c r="J4511" s="2" t="s">
        <v>118</v>
      </c>
      <c r="K4511" s="2" t="s">
        <v>118</v>
      </c>
      <c r="L4511" s="2"/>
      <c r="M4511" s="2" t="s">
        <v>56</v>
      </c>
      <c r="N4511" s="3">
        <v>51.4</v>
      </c>
      <c r="O4511" s="3" t="s">
        <v>120</v>
      </c>
      <c r="P4511" s="2"/>
      <c r="Q4511" s="2"/>
      <c r="R4511" s="2" t="s">
        <v>121</v>
      </c>
      <c r="S4511" s="2"/>
      <c r="T4511" s="2" t="s">
        <v>108</v>
      </c>
      <c r="U4511" s="2"/>
      <c r="V4511" s="2"/>
      <c r="W4511" s="2" t="s">
        <v>122</v>
      </c>
      <c r="X4511" s="2" t="s">
        <v>64</v>
      </c>
      <c r="Y4511" s="2" t="s">
        <v>65</v>
      </c>
      <c r="Z4511" s="2">
        <v>0</v>
      </c>
      <c r="AA4511" s="2"/>
      <c r="AB4511" s="2"/>
      <c r="AC4511" s="2"/>
      <c r="AD4511" s="2"/>
      <c r="AE4511" s="2" t="s">
        <v>123</v>
      </c>
      <c r="AF4511" s="2" t="s">
        <v>124</v>
      </c>
      <c r="AG4511" s="2" t="s">
        <v>125</v>
      </c>
      <c r="AH4511" s="2" t="s">
        <v>69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5359</v>
      </c>
      <c r="B4512" s="2" t="s">
        <v>5358</v>
      </c>
      <c r="C4512" s="2" t="s">
        <v>47</v>
      </c>
      <c r="D4512" s="2" t="s">
        <v>1682</v>
      </c>
      <c r="E4512" s="2" t="s">
        <v>898</v>
      </c>
      <c r="F4512" s="2" t="s">
        <v>228</v>
      </c>
      <c r="G4512" s="2" t="s">
        <v>179</v>
      </c>
      <c r="H4512" s="2" t="s">
        <v>243</v>
      </c>
      <c r="I4512" s="2" t="s">
        <v>53</v>
      </c>
      <c r="J4512" s="2" t="s">
        <v>118</v>
      </c>
      <c r="K4512" s="2" t="s">
        <v>118</v>
      </c>
      <c r="L4512" s="2"/>
      <c r="M4512" s="2" t="s">
        <v>73</v>
      </c>
      <c r="N4512" s="3">
        <v>51.4</v>
      </c>
      <c r="O4512" s="3" t="s">
        <v>120</v>
      </c>
      <c r="P4512" s="2"/>
      <c r="Q4512" s="2"/>
      <c r="R4512" s="2" t="s">
        <v>121</v>
      </c>
      <c r="S4512" s="2"/>
      <c r="T4512" s="2" t="s">
        <v>108</v>
      </c>
      <c r="U4512" s="2"/>
      <c r="V4512" s="2"/>
      <c r="W4512" s="2" t="s">
        <v>122</v>
      </c>
      <c r="X4512" s="2" t="s">
        <v>64</v>
      </c>
      <c r="Y4512" s="2" t="s">
        <v>65</v>
      </c>
      <c r="Z4512" s="2">
        <v>0</v>
      </c>
      <c r="AA4512" s="2"/>
      <c r="AB4512" s="2"/>
      <c r="AC4512" s="2"/>
      <c r="AD4512" s="2"/>
      <c r="AE4512" s="2" t="s">
        <v>123</v>
      </c>
      <c r="AF4512" s="2" t="s">
        <v>124</v>
      </c>
      <c r="AG4512" s="2" t="s">
        <v>125</v>
      </c>
      <c r="AH4512" s="2" t="s">
        <v>69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5360</v>
      </c>
      <c r="B4513" s="2" t="s">
        <v>5358</v>
      </c>
      <c r="C4513" s="2" t="s">
        <v>47</v>
      </c>
      <c r="D4513" s="2" t="s">
        <v>1682</v>
      </c>
      <c r="E4513" s="2" t="s">
        <v>898</v>
      </c>
      <c r="F4513" s="2" t="s">
        <v>228</v>
      </c>
      <c r="G4513" s="2" t="s">
        <v>179</v>
      </c>
      <c r="H4513" s="2" t="s">
        <v>243</v>
      </c>
      <c r="I4513" s="2" t="s">
        <v>53</v>
      </c>
      <c r="J4513" s="2" t="s">
        <v>118</v>
      </c>
      <c r="K4513" s="2" t="s">
        <v>118</v>
      </c>
      <c r="L4513" s="2"/>
      <c r="M4513" s="2" t="s">
        <v>78</v>
      </c>
      <c r="N4513" s="3">
        <v>51.4</v>
      </c>
      <c r="O4513" s="3" t="s">
        <v>120</v>
      </c>
      <c r="P4513" s="2"/>
      <c r="Q4513" s="2"/>
      <c r="R4513" s="2" t="s">
        <v>121</v>
      </c>
      <c r="S4513" s="2"/>
      <c r="T4513" s="2" t="s">
        <v>108</v>
      </c>
      <c r="U4513" s="2"/>
      <c r="V4513" s="2"/>
      <c r="W4513" s="2" t="s">
        <v>122</v>
      </c>
      <c r="X4513" s="2" t="s">
        <v>64</v>
      </c>
      <c r="Y4513" s="2" t="s">
        <v>65</v>
      </c>
      <c r="Z4513" s="2">
        <v>0</v>
      </c>
      <c r="AA4513" s="2"/>
      <c r="AB4513" s="2"/>
      <c r="AC4513" s="2"/>
      <c r="AD4513" s="2"/>
      <c r="AE4513" s="2" t="s">
        <v>123</v>
      </c>
      <c r="AF4513" s="2" t="s">
        <v>124</v>
      </c>
      <c r="AG4513" s="2" t="s">
        <v>125</v>
      </c>
      <c r="AH4513" s="2" t="s">
        <v>69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5361</v>
      </c>
      <c r="B4514" s="2" t="s">
        <v>5358</v>
      </c>
      <c r="C4514" s="2" t="s">
        <v>47</v>
      </c>
      <c r="D4514" s="2" t="s">
        <v>1682</v>
      </c>
      <c r="E4514" s="2" t="s">
        <v>898</v>
      </c>
      <c r="F4514" s="2" t="s">
        <v>228</v>
      </c>
      <c r="G4514" s="2" t="s">
        <v>179</v>
      </c>
      <c r="H4514" s="2" t="s">
        <v>243</v>
      </c>
      <c r="I4514" s="2" t="s">
        <v>53</v>
      </c>
      <c r="J4514" s="2" t="s">
        <v>118</v>
      </c>
      <c r="K4514" s="2" t="s">
        <v>118</v>
      </c>
      <c r="L4514" s="2"/>
      <c r="M4514" s="2" t="s">
        <v>82</v>
      </c>
      <c r="N4514" s="3">
        <v>51.4</v>
      </c>
      <c r="O4514" s="3" t="s">
        <v>120</v>
      </c>
      <c r="P4514" s="2"/>
      <c r="Q4514" s="2"/>
      <c r="R4514" s="2" t="s">
        <v>121</v>
      </c>
      <c r="S4514" s="2"/>
      <c r="T4514" s="2" t="s">
        <v>108</v>
      </c>
      <c r="U4514" s="2"/>
      <c r="V4514" s="2"/>
      <c r="W4514" s="2" t="s">
        <v>122</v>
      </c>
      <c r="X4514" s="2" t="s">
        <v>64</v>
      </c>
      <c r="Y4514" s="2" t="s">
        <v>65</v>
      </c>
      <c r="Z4514" s="2">
        <v>0</v>
      </c>
      <c r="AA4514" s="2"/>
      <c r="AB4514" s="2"/>
      <c r="AC4514" s="2"/>
      <c r="AD4514" s="2"/>
      <c r="AE4514" s="2" t="s">
        <v>123</v>
      </c>
      <c r="AF4514" s="2" t="s">
        <v>124</v>
      </c>
      <c r="AG4514" s="2" t="s">
        <v>125</v>
      </c>
      <c r="AH4514" s="2" t="s">
        <v>69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5362</v>
      </c>
      <c r="B4515" s="2" t="s">
        <v>5358</v>
      </c>
      <c r="C4515" s="2" t="s">
        <v>47</v>
      </c>
      <c r="D4515" s="2" t="s">
        <v>1682</v>
      </c>
      <c r="E4515" s="2" t="s">
        <v>898</v>
      </c>
      <c r="F4515" s="2" t="s">
        <v>228</v>
      </c>
      <c r="G4515" s="2" t="s">
        <v>179</v>
      </c>
      <c r="H4515" s="2" t="s">
        <v>243</v>
      </c>
      <c r="I4515" s="2" t="s">
        <v>53</v>
      </c>
      <c r="J4515" s="2" t="s">
        <v>118</v>
      </c>
      <c r="K4515" s="2" t="s">
        <v>118</v>
      </c>
      <c r="L4515" s="2"/>
      <c r="M4515" s="2" t="s">
        <v>86</v>
      </c>
      <c r="N4515" s="3">
        <v>51.4</v>
      </c>
      <c r="O4515" s="3" t="s">
        <v>120</v>
      </c>
      <c r="P4515" s="2"/>
      <c r="Q4515" s="2"/>
      <c r="R4515" s="2" t="s">
        <v>121</v>
      </c>
      <c r="S4515" s="2"/>
      <c r="T4515" s="2" t="s">
        <v>108</v>
      </c>
      <c r="U4515" s="2"/>
      <c r="V4515" s="2"/>
      <c r="W4515" s="2" t="s">
        <v>122</v>
      </c>
      <c r="X4515" s="2" t="s">
        <v>64</v>
      </c>
      <c r="Y4515" s="2" t="s">
        <v>65</v>
      </c>
      <c r="Z4515" s="2">
        <v>0</v>
      </c>
      <c r="AA4515" s="2"/>
      <c r="AB4515" s="2"/>
      <c r="AC4515" s="2"/>
      <c r="AD4515" s="2"/>
      <c r="AE4515" s="2" t="s">
        <v>123</v>
      </c>
      <c r="AF4515" s="2" t="s">
        <v>124</v>
      </c>
      <c r="AG4515" s="2" t="s">
        <v>125</v>
      </c>
      <c r="AH4515" s="2" t="s">
        <v>69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5363</v>
      </c>
      <c r="B4516" s="2" t="s">
        <v>5358</v>
      </c>
      <c r="C4516" s="2" t="s">
        <v>47</v>
      </c>
      <c r="D4516" s="2" t="s">
        <v>1682</v>
      </c>
      <c r="E4516" s="2" t="s">
        <v>898</v>
      </c>
      <c r="F4516" s="2" t="s">
        <v>228</v>
      </c>
      <c r="G4516" s="2" t="s">
        <v>179</v>
      </c>
      <c r="H4516" s="2" t="s">
        <v>243</v>
      </c>
      <c r="I4516" s="2" t="s">
        <v>53</v>
      </c>
      <c r="J4516" s="2" t="s">
        <v>118</v>
      </c>
      <c r="K4516" s="2" t="s">
        <v>118</v>
      </c>
      <c r="L4516" s="2"/>
      <c r="M4516" s="2" t="s">
        <v>91</v>
      </c>
      <c r="N4516" s="3">
        <v>51.4</v>
      </c>
      <c r="O4516" s="3" t="s">
        <v>120</v>
      </c>
      <c r="P4516" s="2"/>
      <c r="Q4516" s="2"/>
      <c r="R4516" s="2" t="s">
        <v>121</v>
      </c>
      <c r="S4516" s="2"/>
      <c r="T4516" s="2" t="s">
        <v>108</v>
      </c>
      <c r="U4516" s="2"/>
      <c r="V4516" s="2"/>
      <c r="W4516" s="2" t="s">
        <v>122</v>
      </c>
      <c r="X4516" s="2" t="s">
        <v>64</v>
      </c>
      <c r="Y4516" s="2" t="s">
        <v>65</v>
      </c>
      <c r="Z4516" s="2">
        <v>0</v>
      </c>
      <c r="AA4516" s="2"/>
      <c r="AB4516" s="2"/>
      <c r="AC4516" s="2"/>
      <c r="AD4516" s="2"/>
      <c r="AE4516" s="2" t="s">
        <v>123</v>
      </c>
      <c r="AF4516" s="2" t="s">
        <v>124</v>
      </c>
      <c r="AG4516" s="2" t="s">
        <v>125</v>
      </c>
      <c r="AH4516" s="2" t="s">
        <v>69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5364</v>
      </c>
      <c r="B4517" s="2" t="s">
        <v>5358</v>
      </c>
      <c r="C4517" s="2" t="s">
        <v>47</v>
      </c>
      <c r="D4517" s="2" t="s">
        <v>1682</v>
      </c>
      <c r="E4517" s="2" t="s">
        <v>898</v>
      </c>
      <c r="F4517" s="2" t="s">
        <v>228</v>
      </c>
      <c r="G4517" s="2" t="s">
        <v>179</v>
      </c>
      <c r="H4517" s="2" t="s">
        <v>243</v>
      </c>
      <c r="I4517" s="2" t="s">
        <v>53</v>
      </c>
      <c r="J4517" s="2" t="s">
        <v>118</v>
      </c>
      <c r="K4517" s="2" t="s">
        <v>118</v>
      </c>
      <c r="L4517" s="2"/>
      <c r="M4517" s="2" t="s">
        <v>95</v>
      </c>
      <c r="N4517" s="3">
        <v>51.4</v>
      </c>
      <c r="O4517" s="3" t="s">
        <v>120</v>
      </c>
      <c r="P4517" s="2"/>
      <c r="Q4517" s="2"/>
      <c r="R4517" s="2" t="s">
        <v>121</v>
      </c>
      <c r="S4517" s="2"/>
      <c r="T4517" s="2" t="s">
        <v>108</v>
      </c>
      <c r="U4517" s="2"/>
      <c r="V4517" s="2"/>
      <c r="W4517" s="2" t="s">
        <v>122</v>
      </c>
      <c r="X4517" s="2" t="s">
        <v>64</v>
      </c>
      <c r="Y4517" s="2" t="s">
        <v>65</v>
      </c>
      <c r="Z4517" s="2">
        <v>0</v>
      </c>
      <c r="AA4517" s="2"/>
      <c r="AB4517" s="2"/>
      <c r="AC4517" s="2"/>
      <c r="AD4517" s="2"/>
      <c r="AE4517" s="2" t="s">
        <v>123</v>
      </c>
      <c r="AF4517" s="2" t="s">
        <v>124</v>
      </c>
      <c r="AG4517" s="2" t="s">
        <v>125</v>
      </c>
      <c r="AH4517" s="2" t="s">
        <v>69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5365</v>
      </c>
      <c r="B4518" s="2" t="s">
        <v>5358</v>
      </c>
      <c r="C4518" s="2" t="s">
        <v>47</v>
      </c>
      <c r="D4518" s="2" t="s">
        <v>1682</v>
      </c>
      <c r="E4518" s="2" t="s">
        <v>898</v>
      </c>
      <c r="F4518" s="2" t="s">
        <v>228</v>
      </c>
      <c r="G4518" s="2" t="s">
        <v>179</v>
      </c>
      <c r="H4518" s="2" t="s">
        <v>243</v>
      </c>
      <c r="I4518" s="2" t="s">
        <v>53</v>
      </c>
      <c r="J4518" s="2" t="s">
        <v>118</v>
      </c>
      <c r="K4518" s="2" t="s">
        <v>118</v>
      </c>
      <c r="L4518" s="2"/>
      <c r="M4518" s="2" t="s">
        <v>100</v>
      </c>
      <c r="N4518" s="3">
        <v>51.4</v>
      </c>
      <c r="O4518" s="3" t="s">
        <v>120</v>
      </c>
      <c r="P4518" s="2"/>
      <c r="Q4518" s="2"/>
      <c r="R4518" s="2" t="s">
        <v>121</v>
      </c>
      <c r="S4518" s="2"/>
      <c r="T4518" s="2" t="s">
        <v>108</v>
      </c>
      <c r="U4518" s="2"/>
      <c r="V4518" s="2"/>
      <c r="W4518" s="2" t="s">
        <v>122</v>
      </c>
      <c r="X4518" s="2" t="s">
        <v>64</v>
      </c>
      <c r="Y4518" s="2" t="s">
        <v>65</v>
      </c>
      <c r="Z4518" s="2">
        <v>0</v>
      </c>
      <c r="AA4518" s="2"/>
      <c r="AB4518" s="2"/>
      <c r="AC4518" s="2"/>
      <c r="AD4518" s="2"/>
      <c r="AE4518" s="2" t="s">
        <v>123</v>
      </c>
      <c r="AF4518" s="2" t="s">
        <v>124</v>
      </c>
      <c r="AG4518" s="2" t="s">
        <v>125</v>
      </c>
      <c r="AH4518" s="2" t="s">
        <v>69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5366</v>
      </c>
      <c r="B4519" s="2" t="s">
        <v>5358</v>
      </c>
      <c r="C4519" s="2" t="s">
        <v>47</v>
      </c>
      <c r="D4519" s="2" t="s">
        <v>1682</v>
      </c>
      <c r="E4519" s="2" t="s">
        <v>898</v>
      </c>
      <c r="F4519" s="2" t="s">
        <v>228</v>
      </c>
      <c r="G4519" s="2" t="s">
        <v>179</v>
      </c>
      <c r="H4519" s="2" t="s">
        <v>243</v>
      </c>
      <c r="I4519" s="2"/>
      <c r="J4519" s="2"/>
      <c r="K4519" s="2"/>
      <c r="L4519" s="2"/>
      <c r="M4519" s="2" t="s">
        <v>104</v>
      </c>
      <c r="N4519" s="3"/>
      <c r="O4519" s="3"/>
      <c r="P4519" s="4">
        <v>0.0</v>
      </c>
      <c r="Q4519" s="2" t="s">
        <v>105</v>
      </c>
      <c r="R4519" s="2" t="s">
        <v>106</v>
      </c>
      <c r="S4519" s="2" t="s">
        <v>107</v>
      </c>
      <c r="T4519" s="2" t="s">
        <v>108</v>
      </c>
      <c r="U4519" s="4">
        <f>0.0</f>
        <v>0.0</v>
      </c>
      <c r="V4519" s="2" t="s">
        <v>109</v>
      </c>
      <c r="W4519" s="2" t="s">
        <v>110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134</v>
      </c>
      <c r="AH4519" s="2" t="s">
        <v>69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5367</v>
      </c>
      <c r="B4520" s="2" t="s">
        <v>5368</v>
      </c>
      <c r="C4520" s="2" t="s">
        <v>47</v>
      </c>
      <c r="D4520" s="2" t="s">
        <v>5369</v>
      </c>
      <c r="E4520" s="2" t="s">
        <v>213</v>
      </c>
      <c r="F4520" s="2" t="s">
        <v>50</v>
      </c>
      <c r="G4520" s="2" t="s">
        <v>179</v>
      </c>
      <c r="H4520" s="2" t="s">
        <v>52</v>
      </c>
      <c r="I4520" s="2" t="s">
        <v>53</v>
      </c>
      <c r="J4520" s="2" t="s">
        <v>180</v>
      </c>
      <c r="K4520" s="2" t="s">
        <v>180</v>
      </c>
      <c r="L4520" s="2" t="s">
        <v>181</v>
      </c>
      <c r="M4520" s="2" t="s">
        <v>56</v>
      </c>
      <c r="N4520" s="3">
        <v>728.759</v>
      </c>
      <c r="O4520" s="3" t="s">
        <v>182</v>
      </c>
      <c r="P4520" s="4">
        <f>IF(O4520="吨",N4520*1000,IF(O4520="万立方米",N4520*10000,""))</f>
        <v>7287590.0</v>
      </c>
      <c r="Q4520" s="2" t="s">
        <v>183</v>
      </c>
      <c r="R4520" s="2" t="s">
        <v>184</v>
      </c>
      <c r="S4520" s="2" t="s">
        <v>185</v>
      </c>
      <c r="T4520" s="2" t="s">
        <v>75</v>
      </c>
      <c r="U4520" s="4">
        <f>0.001</f>
        <v>0.001</v>
      </c>
      <c r="V4520" s="2" t="s">
        <v>186</v>
      </c>
      <c r="W4520" s="2" t="s">
        <v>187</v>
      </c>
      <c r="X4520" s="2" t="s">
        <v>64</v>
      </c>
      <c r="Y4520" s="2" t="s">
        <v>65</v>
      </c>
      <c r="Z4520" s="2">
        <v>0</v>
      </c>
      <c r="AA4520" s="2"/>
      <c r="AB4520" s="2"/>
      <c r="AC4520" s="4">
        <f>P4520*U4520/1000000</f>
        <v>0.00728759</v>
      </c>
      <c r="AD4520" s="4">
        <f>AC4520*(1-Z4520/100)</f>
        <v>0.00728759</v>
      </c>
      <c r="AE4520" s="2" t="s">
        <v>66</v>
      </c>
      <c r="AF4520" s="2" t="s">
        <v>67</v>
      </c>
      <c r="AG4520" s="2"/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5370</v>
      </c>
      <c r="B4521" s="2" t="s">
        <v>5368</v>
      </c>
      <c r="C4521" s="2" t="s">
        <v>47</v>
      </c>
      <c r="D4521" s="2" t="s">
        <v>5369</v>
      </c>
      <c r="E4521" s="2" t="s">
        <v>213</v>
      </c>
      <c r="F4521" s="2" t="s">
        <v>50</v>
      </c>
      <c r="G4521" s="2" t="s">
        <v>179</v>
      </c>
      <c r="H4521" s="2" t="s">
        <v>52</v>
      </c>
      <c r="I4521" s="2" t="s">
        <v>53</v>
      </c>
      <c r="J4521" s="2" t="s">
        <v>180</v>
      </c>
      <c r="K4521" s="2" t="s">
        <v>180</v>
      </c>
      <c r="L4521" s="2" t="s">
        <v>181</v>
      </c>
      <c r="M4521" s="2" t="s">
        <v>73</v>
      </c>
      <c r="N4521" s="3">
        <v>728.759</v>
      </c>
      <c r="O4521" s="3" t="s">
        <v>182</v>
      </c>
      <c r="P4521" s="4">
        <f>IF(O4521="吨",N4521*1000,IF(O4521="万立方米",N4521*10000,""))</f>
        <v>7287590.0</v>
      </c>
      <c r="Q4521" s="2" t="s">
        <v>183</v>
      </c>
      <c r="R4521" s="2" t="s">
        <v>184</v>
      </c>
      <c r="S4521" s="2" t="s">
        <v>189</v>
      </c>
      <c r="T4521" s="2" t="s">
        <v>75</v>
      </c>
      <c r="U4521" s="4">
        <f>0.35</f>
        <v>0.35</v>
      </c>
      <c r="V4521" s="2" t="s">
        <v>186</v>
      </c>
      <c r="W4521" s="2" t="s">
        <v>190</v>
      </c>
      <c r="X4521" s="2" t="s">
        <v>64</v>
      </c>
      <c r="Y4521" s="2" t="s">
        <v>65</v>
      </c>
      <c r="Z4521" s="2">
        <v>0</v>
      </c>
      <c r="AA4521" s="2"/>
      <c r="AB4521" s="2"/>
      <c r="AC4521" s="4">
        <f>P4521*U4521/1000000</f>
        <v>2.5506565</v>
      </c>
      <c r="AD4521" s="4">
        <f>AC4521*(1-Z4521/100)</f>
        <v>2.5506565</v>
      </c>
      <c r="AE4521" s="2" t="s">
        <v>66</v>
      </c>
      <c r="AF4521" s="2" t="s">
        <v>67</v>
      </c>
      <c r="AG4521" s="2"/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5371</v>
      </c>
      <c r="B4522" s="2" t="s">
        <v>5368</v>
      </c>
      <c r="C4522" s="2" t="s">
        <v>47</v>
      </c>
      <c r="D4522" s="2" t="s">
        <v>5369</v>
      </c>
      <c r="E4522" s="2" t="s">
        <v>213</v>
      </c>
      <c r="F4522" s="2" t="s">
        <v>50</v>
      </c>
      <c r="G4522" s="2" t="s">
        <v>179</v>
      </c>
      <c r="H4522" s="2" t="s">
        <v>52</v>
      </c>
      <c r="I4522" s="2" t="s">
        <v>53</v>
      </c>
      <c r="J4522" s="2" t="s">
        <v>180</v>
      </c>
      <c r="K4522" s="2" t="s">
        <v>180</v>
      </c>
      <c r="L4522" s="2" t="s">
        <v>181</v>
      </c>
      <c r="M4522" s="2" t="s">
        <v>78</v>
      </c>
      <c r="N4522" s="3">
        <v>728.759</v>
      </c>
      <c r="O4522" s="3" t="s">
        <v>182</v>
      </c>
      <c r="P4522" s="4">
        <f>IF(O4522="吨",N4522*1000,IF(O4522="万立方米",N4522*10000,""))</f>
        <v>7287590.0</v>
      </c>
      <c r="Q4522" s="2" t="s">
        <v>183</v>
      </c>
      <c r="R4522" s="2" t="s">
        <v>184</v>
      </c>
      <c r="S4522" s="2" t="s">
        <v>192</v>
      </c>
      <c r="T4522" s="2" t="s">
        <v>75</v>
      </c>
      <c r="U4522" s="4">
        <f>1.2</f>
        <v>1.2</v>
      </c>
      <c r="V4522" s="2" t="s">
        <v>186</v>
      </c>
      <c r="W4522" s="2" t="s">
        <v>193</v>
      </c>
      <c r="X4522" s="2" t="s">
        <v>64</v>
      </c>
      <c r="Y4522" s="2" t="s">
        <v>65</v>
      </c>
      <c r="Z4522" s="2">
        <v>0</v>
      </c>
      <c r="AA4522" s="2"/>
      <c r="AB4522" s="2"/>
      <c r="AC4522" s="4">
        <f>P4522*U4522/1000000</f>
        <v>8.745108</v>
      </c>
      <c r="AD4522" s="4">
        <f>AC4522*(1-Z4522/100)</f>
        <v>8.745108</v>
      </c>
      <c r="AE4522" s="2" t="s">
        <v>66</v>
      </c>
      <c r="AF4522" s="2" t="s">
        <v>67</v>
      </c>
      <c r="AG4522" s="2"/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5372</v>
      </c>
      <c r="B4523" s="2" t="s">
        <v>5368</v>
      </c>
      <c r="C4523" s="2" t="s">
        <v>47</v>
      </c>
      <c r="D4523" s="2" t="s">
        <v>5369</v>
      </c>
      <c r="E4523" s="2" t="s">
        <v>213</v>
      </c>
      <c r="F4523" s="2" t="s">
        <v>50</v>
      </c>
      <c r="G4523" s="2" t="s">
        <v>179</v>
      </c>
      <c r="H4523" s="2" t="s">
        <v>52</v>
      </c>
      <c r="I4523" s="2" t="s">
        <v>53</v>
      </c>
      <c r="J4523" s="2" t="s">
        <v>180</v>
      </c>
      <c r="K4523" s="2" t="s">
        <v>180</v>
      </c>
      <c r="L4523" s="2" t="s">
        <v>181</v>
      </c>
      <c r="M4523" s="2" t="s">
        <v>82</v>
      </c>
      <c r="N4523" s="3">
        <v>728.759</v>
      </c>
      <c r="O4523" s="3" t="s">
        <v>182</v>
      </c>
      <c r="P4523" s="4">
        <f>IF(O4523="吨",N4523*1000,IF(O4523="万立方米",N4523*10000,""))</f>
        <v>7287590.0</v>
      </c>
      <c r="Q4523" s="2" t="s">
        <v>183</v>
      </c>
      <c r="R4523" s="2" t="s">
        <v>184</v>
      </c>
      <c r="S4523" s="2" t="s">
        <v>195</v>
      </c>
      <c r="T4523" s="2" t="s">
        <v>75</v>
      </c>
      <c r="U4523" s="4">
        <f>0.002</f>
        <v>0.002</v>
      </c>
      <c r="V4523" s="2" t="s">
        <v>186</v>
      </c>
      <c r="W4523" s="2" t="s">
        <v>196</v>
      </c>
      <c r="X4523" s="2" t="s">
        <v>64</v>
      </c>
      <c r="Y4523" s="2" t="s">
        <v>65</v>
      </c>
      <c r="Z4523" s="2">
        <v>0</v>
      </c>
      <c r="AA4523" s="2"/>
      <c r="AB4523" s="2"/>
      <c r="AC4523" s="4">
        <f>P4523*U4523/1000000</f>
        <v>0.01457518</v>
      </c>
      <c r="AD4523" s="4">
        <f>AC4523*(1-Z4523/100)</f>
        <v>0.01457518</v>
      </c>
      <c r="AE4523" s="2" t="s">
        <v>66</v>
      </c>
      <c r="AF4523" s="2" t="s">
        <v>67</v>
      </c>
      <c r="AG4523" s="2"/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5373</v>
      </c>
      <c r="B4524" s="2" t="s">
        <v>5368</v>
      </c>
      <c r="C4524" s="2" t="s">
        <v>47</v>
      </c>
      <c r="D4524" s="2" t="s">
        <v>5369</v>
      </c>
      <c r="E4524" s="2" t="s">
        <v>213</v>
      </c>
      <c r="F4524" s="2" t="s">
        <v>50</v>
      </c>
      <c r="G4524" s="2" t="s">
        <v>179</v>
      </c>
      <c r="H4524" s="2" t="s">
        <v>52</v>
      </c>
      <c r="I4524" s="2" t="s">
        <v>53</v>
      </c>
      <c r="J4524" s="2" t="s">
        <v>180</v>
      </c>
      <c r="K4524" s="2" t="s">
        <v>180</v>
      </c>
      <c r="L4524" s="2" t="s">
        <v>181</v>
      </c>
      <c r="M4524" s="2" t="s">
        <v>86</v>
      </c>
      <c r="N4524" s="3">
        <v>728.759</v>
      </c>
      <c r="O4524" s="3" t="s">
        <v>182</v>
      </c>
      <c r="P4524" s="4">
        <f>IF(O4524="吨",N4524*1000,IF(O4524="万立方米",N4524*10000,""))</f>
        <v>7287590.0</v>
      </c>
      <c r="Q4524" s="2" t="s">
        <v>183</v>
      </c>
      <c r="R4524" s="2" t="s">
        <v>184</v>
      </c>
      <c r="S4524" s="2" t="s">
        <v>198</v>
      </c>
      <c r="T4524" s="2" t="s">
        <v>75</v>
      </c>
      <c r="U4524" s="4">
        <f>0.01</f>
        <v>0.01</v>
      </c>
      <c r="V4524" s="2" t="s">
        <v>186</v>
      </c>
      <c r="W4524" s="2" t="s">
        <v>199</v>
      </c>
      <c r="X4524" s="2" t="s">
        <v>64</v>
      </c>
      <c r="Y4524" s="2" t="s">
        <v>65</v>
      </c>
      <c r="Z4524" s="2">
        <v>0</v>
      </c>
      <c r="AA4524" s="2"/>
      <c r="AB4524" s="2"/>
      <c r="AC4524" s="4">
        <f>P4524*U4524/1000000</f>
        <v>0.07287590000000001</v>
      </c>
      <c r="AD4524" s="4">
        <f>AC4525*(1-AA4524/100)+(AC4524-AC4525)*(1-AB4524/100)</f>
        <v>0.07287590000000001</v>
      </c>
      <c r="AE4524" s="2" t="s">
        <v>66</v>
      </c>
      <c r="AF4524" s="2" t="s">
        <v>67</v>
      </c>
      <c r="AG4524" s="2"/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5374</v>
      </c>
      <c r="B4525" s="2" t="s">
        <v>5368</v>
      </c>
      <c r="C4525" s="2" t="s">
        <v>47</v>
      </c>
      <c r="D4525" s="2" t="s">
        <v>5369</v>
      </c>
      <c r="E4525" s="2" t="s">
        <v>213</v>
      </c>
      <c r="F4525" s="2" t="s">
        <v>50</v>
      </c>
      <c r="G4525" s="2" t="s">
        <v>179</v>
      </c>
      <c r="H4525" s="2" t="s">
        <v>52</v>
      </c>
      <c r="I4525" s="2" t="s">
        <v>53</v>
      </c>
      <c r="J4525" s="2" t="s">
        <v>180</v>
      </c>
      <c r="K4525" s="2" t="s">
        <v>180</v>
      </c>
      <c r="L4525" s="2" t="s">
        <v>181</v>
      </c>
      <c r="M4525" s="2" t="s">
        <v>91</v>
      </c>
      <c r="N4525" s="3">
        <v>728.759</v>
      </c>
      <c r="O4525" s="3" t="s">
        <v>182</v>
      </c>
      <c r="P4525" s="4">
        <f>IF(O4525="吨",N4525*1000,IF(O4525="万立方米",N4525*10000,""))</f>
        <v>7287590.0</v>
      </c>
      <c r="Q4525" s="2" t="s">
        <v>183</v>
      </c>
      <c r="R4525" s="2" t="s">
        <v>184</v>
      </c>
      <c r="S4525" s="2" t="s">
        <v>201</v>
      </c>
      <c r="T4525" s="2" t="s">
        <v>75</v>
      </c>
      <c r="U4525" s="4">
        <f>0.005</f>
        <v>0.005</v>
      </c>
      <c r="V4525" s="2" t="s">
        <v>186</v>
      </c>
      <c r="W4525" s="2" t="s">
        <v>202</v>
      </c>
      <c r="X4525" s="2" t="s">
        <v>64</v>
      </c>
      <c r="Y4525" s="2" t="s">
        <v>65</v>
      </c>
      <c r="Z4525" s="2">
        <v>0</v>
      </c>
      <c r="AA4525" s="2"/>
      <c r="AB4525" s="2"/>
      <c r="AC4525" s="4">
        <f>P4525*U4525/1000000</f>
        <v>0.036437950000000004</v>
      </c>
      <c r="AD4525" s="4">
        <f>AC4525*(1-Z4525/100)</f>
        <v>0.036437950000000004</v>
      </c>
      <c r="AE4525" s="2" t="s">
        <v>66</v>
      </c>
      <c r="AF4525" s="2" t="s">
        <v>67</v>
      </c>
      <c r="AG4525" s="2"/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5375</v>
      </c>
      <c r="B4526" s="2" t="s">
        <v>5368</v>
      </c>
      <c r="C4526" s="2" t="s">
        <v>47</v>
      </c>
      <c r="D4526" s="2" t="s">
        <v>5369</v>
      </c>
      <c r="E4526" s="2" t="s">
        <v>213</v>
      </c>
      <c r="F4526" s="2" t="s">
        <v>50</v>
      </c>
      <c r="G4526" s="2" t="s">
        <v>179</v>
      </c>
      <c r="H4526" s="2" t="s">
        <v>52</v>
      </c>
      <c r="I4526" s="2" t="s">
        <v>53</v>
      </c>
      <c r="J4526" s="2" t="s">
        <v>180</v>
      </c>
      <c r="K4526" s="2" t="s">
        <v>180</v>
      </c>
      <c r="L4526" s="2" t="s">
        <v>181</v>
      </c>
      <c r="M4526" s="2" t="s">
        <v>95</v>
      </c>
      <c r="N4526" s="3">
        <v>728.759</v>
      </c>
      <c r="O4526" s="3" t="s">
        <v>182</v>
      </c>
      <c r="P4526" s="4">
        <f>IF(O4526="吨",N4526*1000,IF(O4526="万立方米",N4526*10000,""))</f>
        <v>7287590.0</v>
      </c>
      <c r="Q4526" s="2" t="s">
        <v>183</v>
      </c>
      <c r="R4526" s="2" t="s">
        <v>184</v>
      </c>
      <c r="S4526" s="2" t="s">
        <v>204</v>
      </c>
      <c r="T4526" s="2" t="s">
        <v>75</v>
      </c>
      <c r="U4526" s="4">
        <f>0.005</f>
        <v>0.005</v>
      </c>
      <c r="V4526" s="2" t="s">
        <v>186</v>
      </c>
      <c r="W4526" s="2" t="s">
        <v>205</v>
      </c>
      <c r="X4526" s="2" t="s">
        <v>64</v>
      </c>
      <c r="Y4526" s="2" t="s">
        <v>65</v>
      </c>
      <c r="Z4526" s="2">
        <v>0</v>
      </c>
      <c r="AA4526" s="2"/>
      <c r="AB4526" s="2"/>
      <c r="AC4526" s="4">
        <f>P4526*U4526/1000000</f>
        <v>0.036437950000000004</v>
      </c>
      <c r="AD4526" s="4">
        <f>AC4526*(1-Z4526/100)</f>
        <v>0.036437950000000004</v>
      </c>
      <c r="AE4526" s="2" t="s">
        <v>66</v>
      </c>
      <c r="AF4526" s="2" t="s">
        <v>67</v>
      </c>
      <c r="AG4526" s="2"/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5376</v>
      </c>
      <c r="B4527" s="2" t="s">
        <v>5368</v>
      </c>
      <c r="C4527" s="2" t="s">
        <v>47</v>
      </c>
      <c r="D4527" s="2" t="s">
        <v>5369</v>
      </c>
      <c r="E4527" s="2" t="s">
        <v>213</v>
      </c>
      <c r="F4527" s="2" t="s">
        <v>50</v>
      </c>
      <c r="G4527" s="2" t="s">
        <v>179</v>
      </c>
      <c r="H4527" s="2" t="s">
        <v>52</v>
      </c>
      <c r="I4527" s="2" t="s">
        <v>53</v>
      </c>
      <c r="J4527" s="2" t="s">
        <v>180</v>
      </c>
      <c r="K4527" s="2" t="s">
        <v>180</v>
      </c>
      <c r="L4527" s="2" t="s">
        <v>181</v>
      </c>
      <c r="M4527" s="2" t="s">
        <v>100</v>
      </c>
      <c r="N4527" s="3">
        <v>728.759</v>
      </c>
      <c r="O4527" s="3" t="s">
        <v>182</v>
      </c>
      <c r="P4527" s="4">
        <f>IF(O4527="吨",N4527*1000,IF(O4527="万立方米",N4527*10000,""))</f>
        <v>7287590.0</v>
      </c>
      <c r="Q4527" s="2" t="s">
        <v>183</v>
      </c>
      <c r="R4527" s="2" t="s">
        <v>184</v>
      </c>
      <c r="S4527" s="2" t="s">
        <v>207</v>
      </c>
      <c r="T4527" s="2" t="s">
        <v>75</v>
      </c>
      <c r="U4527" s="4">
        <f>0.02</f>
        <v>0.02</v>
      </c>
      <c r="V4527" s="2" t="s">
        <v>186</v>
      </c>
      <c r="W4527" s="2" t="s">
        <v>208</v>
      </c>
      <c r="X4527" s="2" t="s">
        <v>64</v>
      </c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/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5377</v>
      </c>
      <c r="B4528" s="2" t="s">
        <v>5368</v>
      </c>
      <c r="C4528" s="2" t="s">
        <v>47</v>
      </c>
      <c r="D4528" s="2" t="s">
        <v>5369</v>
      </c>
      <c r="E4528" s="2" t="s">
        <v>213</v>
      </c>
      <c r="F4528" s="2" t="s">
        <v>50</v>
      </c>
      <c r="G4528" s="2" t="s">
        <v>179</v>
      </c>
      <c r="H4528" s="2" t="s">
        <v>52</v>
      </c>
      <c r="I4528" s="2"/>
      <c r="J4528" s="2"/>
      <c r="K4528" s="2"/>
      <c r="L4528" s="2"/>
      <c r="M4528" s="2" t="s">
        <v>104</v>
      </c>
      <c r="N4528" s="3"/>
      <c r="O4528" s="3"/>
      <c r="P4528" s="4">
        <v>0.0</v>
      </c>
      <c r="Q4528" s="2" t="s">
        <v>105</v>
      </c>
      <c r="R4528" s="2" t="s">
        <v>106</v>
      </c>
      <c r="S4528" s="2" t="s">
        <v>107</v>
      </c>
      <c r="T4528" s="2" t="s">
        <v>108</v>
      </c>
      <c r="U4528" s="4">
        <f>0.0</f>
        <v>0.0</v>
      </c>
      <c r="V4528" s="2" t="s">
        <v>109</v>
      </c>
      <c r="W4528" s="2" t="s">
        <v>110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134</v>
      </c>
      <c r="AH4528" s="2" t="s">
        <v>69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5378</v>
      </c>
      <c r="B4529" s="2" t="s">
        <v>5379</v>
      </c>
      <c r="C4529" s="2" t="s">
        <v>47</v>
      </c>
      <c r="D4529" s="2" t="s">
        <v>755</v>
      </c>
      <c r="E4529" s="2" t="s">
        <v>227</v>
      </c>
      <c r="F4529" s="2" t="s">
        <v>228</v>
      </c>
      <c r="G4529" s="2" t="s">
        <v>117</v>
      </c>
      <c r="H4529" s="2" t="s">
        <v>821</v>
      </c>
      <c r="I4529" s="2" t="s">
        <v>53</v>
      </c>
      <c r="J4529" s="2" t="s">
        <v>230</v>
      </c>
      <c r="K4529" s="2" t="s">
        <v>55</v>
      </c>
      <c r="L4529" s="2" t="s">
        <v>51</v>
      </c>
      <c r="M4529" s="2" t="s">
        <v>56</v>
      </c>
      <c r="N4529" s="3">
        <v>74982.99000000001</v>
      </c>
      <c r="O4529" s="3" t="s">
        <v>57</v>
      </c>
      <c r="P4529" s="4">
        <f>IF(O4529="吨",N4529*1000,IF(O4529="万立方米",N4529*10000,""))</f>
        <v>74982990.0</v>
      </c>
      <c r="Q4529" s="2" t="s">
        <v>58</v>
      </c>
      <c r="R4529" s="2" t="s">
        <v>59</v>
      </c>
      <c r="S4529" s="2" t="s">
        <v>60</v>
      </c>
      <c r="T4529" s="2" t="s">
        <v>61</v>
      </c>
      <c r="U4529" s="4">
        <f>0.06</f>
        <v>0.06</v>
      </c>
      <c r="V4529" s="2" t="s">
        <v>62</v>
      </c>
      <c r="W4529" s="2" t="s">
        <v>63</v>
      </c>
      <c r="X4529" s="2" t="s">
        <v>64</v>
      </c>
      <c r="Y4529" s="2" t="s">
        <v>65</v>
      </c>
      <c r="Z4529" s="2">
        <v>0</v>
      </c>
      <c r="AA4529" s="2"/>
      <c r="AB4529" s="2"/>
      <c r="AC4529" s="4">
        <f>P4529*U4529/1000000</f>
        <v>4.4989794</v>
      </c>
      <c r="AD4529" s="4">
        <f>AC4529*(1-Z4529/100)</f>
        <v>4.4989794</v>
      </c>
      <c r="AE4529" s="2" t="s">
        <v>66</v>
      </c>
      <c r="AF4529" s="2" t="s">
        <v>67</v>
      </c>
      <c r="AG4529" s="2" t="s">
        <v>68</v>
      </c>
      <c r="AH4529" s="2" t="s">
        <v>69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5380</v>
      </c>
      <c r="B4530" s="2" t="s">
        <v>5379</v>
      </c>
      <c r="C4530" s="2" t="s">
        <v>47</v>
      </c>
      <c r="D4530" s="2" t="s">
        <v>755</v>
      </c>
      <c r="E4530" s="2" t="s">
        <v>227</v>
      </c>
      <c r="F4530" s="2" t="s">
        <v>228</v>
      </c>
      <c r="G4530" s="2" t="s">
        <v>117</v>
      </c>
      <c r="H4530" s="2" t="s">
        <v>821</v>
      </c>
      <c r="I4530" s="2" t="s">
        <v>53</v>
      </c>
      <c r="J4530" s="2" t="s">
        <v>230</v>
      </c>
      <c r="K4530" s="2" t="s">
        <v>55</v>
      </c>
      <c r="L4530" s="2" t="s">
        <v>51</v>
      </c>
      <c r="M4530" s="2" t="s">
        <v>73</v>
      </c>
      <c r="N4530" s="3">
        <v>74982.99000000001</v>
      </c>
      <c r="O4530" s="3" t="s">
        <v>57</v>
      </c>
      <c r="P4530" s="4">
        <f>IF(O4530="吨",N4530*1000,IF(O4530="万立方米",N4530*10000,""))</f>
        <v>74982990.0</v>
      </c>
      <c r="Q4530" s="2" t="s">
        <v>58</v>
      </c>
      <c r="R4530" s="2" t="s">
        <v>59</v>
      </c>
      <c r="S4530" s="2" t="s">
        <v>74</v>
      </c>
      <c r="T4530" s="2" t="s">
        <v>75</v>
      </c>
      <c r="U4530" s="4">
        <f>1.5</f>
        <v>1.5</v>
      </c>
      <c r="V4530" s="2" t="s">
        <v>62</v>
      </c>
      <c r="W4530" s="2" t="s">
        <v>76</v>
      </c>
      <c r="X4530" s="2" t="s">
        <v>64</v>
      </c>
      <c r="Y4530" s="2" t="s">
        <v>65</v>
      </c>
      <c r="Z4530" s="2">
        <v>0</v>
      </c>
      <c r="AA4530" s="2"/>
      <c r="AB4530" s="2"/>
      <c r="AC4530" s="4">
        <f>P4530*U4530/1000000</f>
        <v>112.474485</v>
      </c>
      <c r="AD4530" s="4">
        <f>AC4530*(1-Z4530/100)</f>
        <v>112.474485</v>
      </c>
      <c r="AE4530" s="2" t="s">
        <v>66</v>
      </c>
      <c r="AF4530" s="2" t="s">
        <v>67</v>
      </c>
      <c r="AG4530" s="2" t="s">
        <v>68</v>
      </c>
      <c r="AH4530" s="2" t="s">
        <v>69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5381</v>
      </c>
      <c r="B4531" s="2" t="s">
        <v>5379</v>
      </c>
      <c r="C4531" s="2" t="s">
        <v>47</v>
      </c>
      <c r="D4531" s="2" t="s">
        <v>755</v>
      </c>
      <c r="E4531" s="2" t="s">
        <v>227</v>
      </c>
      <c r="F4531" s="2" t="s">
        <v>228</v>
      </c>
      <c r="G4531" s="2" t="s">
        <v>117</v>
      </c>
      <c r="H4531" s="2" t="s">
        <v>821</v>
      </c>
      <c r="I4531" s="2" t="s">
        <v>53</v>
      </c>
      <c r="J4531" s="2" t="s">
        <v>230</v>
      </c>
      <c r="K4531" s="2" t="s">
        <v>55</v>
      </c>
      <c r="L4531" s="2" t="s">
        <v>51</v>
      </c>
      <c r="M4531" s="2" t="s">
        <v>78</v>
      </c>
      <c r="N4531" s="3">
        <v>74982.99000000001</v>
      </c>
      <c r="O4531" s="3" t="s">
        <v>57</v>
      </c>
      <c r="P4531" s="4">
        <f>IF(O4531="吨",N4531*1000,IF(O4531="万立方米",N4531*10000,""))</f>
        <v>74982990.0</v>
      </c>
      <c r="Q4531" s="2" t="s">
        <v>58</v>
      </c>
      <c r="R4531" s="2" t="s">
        <v>59</v>
      </c>
      <c r="S4531" s="2" t="s">
        <v>79</v>
      </c>
      <c r="T4531" s="2" t="s">
        <v>75</v>
      </c>
      <c r="U4531" s="4">
        <f>6.0</f>
        <v>6.0</v>
      </c>
      <c r="V4531" s="2" t="s">
        <v>62</v>
      </c>
      <c r="W4531" s="2" t="s">
        <v>80</v>
      </c>
      <c r="X4531" s="2" t="s">
        <v>64</v>
      </c>
      <c r="Y4531" s="2" t="s">
        <v>65</v>
      </c>
      <c r="Z4531" s="2">
        <v>0</v>
      </c>
      <c r="AA4531" s="2"/>
      <c r="AB4531" s="2"/>
      <c r="AC4531" s="4">
        <f>P4531*U4531/1000000</f>
        <v>449.89794</v>
      </c>
      <c r="AD4531" s="4">
        <f>AC4531*(1-Z4531/100)</f>
        <v>449.89794</v>
      </c>
      <c r="AE4531" s="2" t="s">
        <v>66</v>
      </c>
      <c r="AF4531" s="2" t="s">
        <v>67</v>
      </c>
      <c r="AG4531" s="2" t="s">
        <v>68</v>
      </c>
      <c r="AH4531" s="2" t="s">
        <v>69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5382</v>
      </c>
      <c r="B4532" s="2" t="s">
        <v>5379</v>
      </c>
      <c r="C4532" s="2" t="s">
        <v>47</v>
      </c>
      <c r="D4532" s="2" t="s">
        <v>755</v>
      </c>
      <c r="E4532" s="2" t="s">
        <v>227</v>
      </c>
      <c r="F4532" s="2" t="s">
        <v>228</v>
      </c>
      <c r="G4532" s="2" t="s">
        <v>117</v>
      </c>
      <c r="H4532" s="2" t="s">
        <v>821</v>
      </c>
      <c r="I4532" s="2" t="s">
        <v>53</v>
      </c>
      <c r="J4532" s="2" t="s">
        <v>230</v>
      </c>
      <c r="K4532" s="2" t="s">
        <v>55</v>
      </c>
      <c r="L4532" s="2" t="s">
        <v>51</v>
      </c>
      <c r="M4532" s="2" t="s">
        <v>82</v>
      </c>
      <c r="N4532" s="3">
        <v>74982.99000000001</v>
      </c>
      <c r="O4532" s="3" t="s">
        <v>57</v>
      </c>
      <c r="P4532" s="4">
        <f>IF(O4532="吨",N4532*1000,IF(O4532="万立方米",N4532*10000,""))</f>
        <v>74982990.0</v>
      </c>
      <c r="Q4532" s="2" t="s">
        <v>58</v>
      </c>
      <c r="R4532" s="2" t="s">
        <v>59</v>
      </c>
      <c r="S4532" s="2" t="s">
        <v>83</v>
      </c>
      <c r="T4532" s="2" t="s">
        <v>61</v>
      </c>
      <c r="U4532" s="4">
        <f>0.35</f>
        <v>0.35</v>
      </c>
      <c r="V4532" s="2" t="s">
        <v>62</v>
      </c>
      <c r="W4532" s="2" t="s">
        <v>84</v>
      </c>
      <c r="X4532" s="2" t="s">
        <v>64</v>
      </c>
      <c r="Y4532" s="2" t="s">
        <v>65</v>
      </c>
      <c r="Z4532" s="2">
        <v>0</v>
      </c>
      <c r="AA4532" s="2"/>
      <c r="AB4532" s="2"/>
      <c r="AC4532" s="4">
        <f>P4532*U4532/1000000</f>
        <v>26.2440465</v>
      </c>
      <c r="AD4532" s="4">
        <f>AC4532*(1-Z4532/100)</f>
        <v>26.2440465</v>
      </c>
      <c r="AE4532" s="2" t="s">
        <v>66</v>
      </c>
      <c r="AF4532" s="2" t="s">
        <v>67</v>
      </c>
      <c r="AG4532" s="2" t="s">
        <v>68</v>
      </c>
      <c r="AH4532" s="2" t="s">
        <v>69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5383</v>
      </c>
      <c r="B4533" s="2" t="s">
        <v>5379</v>
      </c>
      <c r="C4533" s="2" t="s">
        <v>47</v>
      </c>
      <c r="D4533" s="2" t="s">
        <v>755</v>
      </c>
      <c r="E4533" s="2" t="s">
        <v>227</v>
      </c>
      <c r="F4533" s="2" t="s">
        <v>228</v>
      </c>
      <c r="G4533" s="2" t="s">
        <v>117</v>
      </c>
      <c r="H4533" s="2" t="s">
        <v>821</v>
      </c>
      <c r="I4533" s="2" t="s">
        <v>53</v>
      </c>
      <c r="J4533" s="2" t="s">
        <v>230</v>
      </c>
      <c r="K4533" s="2" t="s">
        <v>55</v>
      </c>
      <c r="L4533" s="2" t="s">
        <v>51</v>
      </c>
      <c r="M4533" s="2" t="s">
        <v>86</v>
      </c>
      <c r="N4533" s="3">
        <v>74982.99000000001</v>
      </c>
      <c r="O4533" s="3" t="s">
        <v>57</v>
      </c>
      <c r="P4533" s="4">
        <f>IF(O4533="吨",N4533*1000,IF(O4533="万立方米",N4533*10000,""))</f>
        <v>74982990.0</v>
      </c>
      <c r="Q4533" s="2" t="s">
        <v>58</v>
      </c>
      <c r="R4533" s="2" t="s">
        <v>59</v>
      </c>
      <c r="S4533" s="2" t="s">
        <v>87</v>
      </c>
      <c r="T4533" s="2" t="s">
        <v>88</v>
      </c>
      <c r="U4533" s="4">
        <f>0.75</f>
        <v>0.75</v>
      </c>
      <c r="V4533" s="2" t="s">
        <v>62</v>
      </c>
      <c r="W4533" s="2" t="s">
        <v>89</v>
      </c>
      <c r="X4533" s="2" t="s">
        <v>64</v>
      </c>
      <c r="Y4533" s="2" t="s">
        <v>65</v>
      </c>
      <c r="Z4533" s="2">
        <v>0</v>
      </c>
      <c r="AA4533" s="2"/>
      <c r="AB4533" s="2"/>
      <c r="AC4533" s="4">
        <f>P4533*U4533/1000000</f>
        <v>56.2372425</v>
      </c>
      <c r="AD4533" s="4">
        <f>AC4534*(1-AA4533/100)+(AC4533-AC4534)*(1-AB4533/100)</f>
        <v>56.2372425</v>
      </c>
      <c r="AE4533" s="2" t="s">
        <v>66</v>
      </c>
      <c r="AF4533" s="2" t="s">
        <v>67</v>
      </c>
      <c r="AG4533" s="2" t="s">
        <v>68</v>
      </c>
      <c r="AH4533" s="2" t="s">
        <v>69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5384</v>
      </c>
      <c r="B4534" s="2" t="s">
        <v>5379</v>
      </c>
      <c r="C4534" s="2" t="s">
        <v>47</v>
      </c>
      <c r="D4534" s="2" t="s">
        <v>755</v>
      </c>
      <c r="E4534" s="2" t="s">
        <v>227</v>
      </c>
      <c r="F4534" s="2" t="s">
        <v>228</v>
      </c>
      <c r="G4534" s="2" t="s">
        <v>117</v>
      </c>
      <c r="H4534" s="2" t="s">
        <v>821</v>
      </c>
      <c r="I4534" s="2" t="s">
        <v>53</v>
      </c>
      <c r="J4534" s="2" t="s">
        <v>230</v>
      </c>
      <c r="K4534" s="2" t="s">
        <v>55</v>
      </c>
      <c r="L4534" s="2" t="s">
        <v>51</v>
      </c>
      <c r="M4534" s="2" t="s">
        <v>91</v>
      </c>
      <c r="N4534" s="3">
        <v>74982.99000000001</v>
      </c>
      <c r="O4534" s="3" t="s">
        <v>57</v>
      </c>
      <c r="P4534" s="4">
        <f>IF(O4534="吨",N4534*1000,IF(O4534="万立方米",N4534*10000,""))</f>
        <v>74982990.0</v>
      </c>
      <c r="Q4534" s="2" t="s">
        <v>58</v>
      </c>
      <c r="R4534" s="2" t="s">
        <v>59</v>
      </c>
      <c r="S4534" s="2" t="s">
        <v>92</v>
      </c>
      <c r="T4534" s="2" t="s">
        <v>88</v>
      </c>
      <c r="U4534" s="4">
        <f>0.75</f>
        <v>0.75</v>
      </c>
      <c r="V4534" s="2" t="s">
        <v>62</v>
      </c>
      <c r="W4534" s="2" t="s">
        <v>93</v>
      </c>
      <c r="X4534" s="2" t="s">
        <v>64</v>
      </c>
      <c r="Y4534" s="2" t="s">
        <v>65</v>
      </c>
      <c r="Z4534" s="2">
        <v>0</v>
      </c>
      <c r="AA4534" s="2"/>
      <c r="AB4534" s="2"/>
      <c r="AC4534" s="4">
        <f>P4534*U4534/1000000</f>
        <v>56.2372425</v>
      </c>
      <c r="AD4534" s="4">
        <f>AC4534*(1-Z4534/100)</f>
        <v>56.2372425</v>
      </c>
      <c r="AE4534" s="2" t="s">
        <v>66</v>
      </c>
      <c r="AF4534" s="2" t="s">
        <v>67</v>
      </c>
      <c r="AG4534" s="2" t="s">
        <v>68</v>
      </c>
      <c r="AH4534" s="2" t="s">
        <v>69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5385</v>
      </c>
      <c r="B4535" s="2" t="s">
        <v>5379</v>
      </c>
      <c r="C4535" s="2" t="s">
        <v>47</v>
      </c>
      <c r="D4535" s="2" t="s">
        <v>755</v>
      </c>
      <c r="E4535" s="2" t="s">
        <v>227</v>
      </c>
      <c r="F4535" s="2" t="s">
        <v>228</v>
      </c>
      <c r="G4535" s="2" t="s">
        <v>117</v>
      </c>
      <c r="H4535" s="2" t="s">
        <v>821</v>
      </c>
      <c r="I4535" s="2" t="s">
        <v>53</v>
      </c>
      <c r="J4535" s="2" t="s">
        <v>230</v>
      </c>
      <c r="K4535" s="2" t="s">
        <v>55</v>
      </c>
      <c r="L4535" s="2" t="s">
        <v>51</v>
      </c>
      <c r="M4535" s="2" t="s">
        <v>95</v>
      </c>
      <c r="N4535" s="3">
        <v>74982.99000000001</v>
      </c>
      <c r="O4535" s="3" t="s">
        <v>57</v>
      </c>
      <c r="P4535" s="4">
        <f>IF(O4535="吨",N4535*1000,IF(O4535="万立方米",N4535*10000,""))</f>
        <v>74982990.0</v>
      </c>
      <c r="Q4535" s="2" t="s">
        <v>58</v>
      </c>
      <c r="R4535" s="2" t="s">
        <v>59</v>
      </c>
      <c r="S4535" s="2" t="s">
        <v>96</v>
      </c>
      <c r="T4535" s="2" t="s">
        <v>97</v>
      </c>
      <c r="U4535" s="4">
        <f>1.7</f>
        <v>1.7</v>
      </c>
      <c r="V4535" s="2" t="s">
        <v>62</v>
      </c>
      <c r="W4535" s="2" t="s">
        <v>98</v>
      </c>
      <c r="X4535" s="2" t="s">
        <v>64</v>
      </c>
      <c r="Y4535" s="2" t="s">
        <v>65</v>
      </c>
      <c r="Z4535" s="2">
        <v>0</v>
      </c>
      <c r="AA4535" s="2"/>
      <c r="AB4535" s="2"/>
      <c r="AC4535" s="4">
        <f>P4535*U4535/1000000</f>
        <v>127.471083</v>
      </c>
      <c r="AD4535" s="4">
        <f>AC4535*(1-Z4535/100)</f>
        <v>127.471083</v>
      </c>
      <c r="AE4535" s="2" t="s">
        <v>66</v>
      </c>
      <c r="AF4535" s="2" t="s">
        <v>67</v>
      </c>
      <c r="AG4535" s="2" t="s">
        <v>68</v>
      </c>
      <c r="AH4535" s="2" t="s">
        <v>69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5386</v>
      </c>
      <c r="B4536" s="2" t="s">
        <v>5379</v>
      </c>
      <c r="C4536" s="2" t="s">
        <v>47</v>
      </c>
      <c r="D4536" s="2" t="s">
        <v>755</v>
      </c>
      <c r="E4536" s="2" t="s">
        <v>227</v>
      </c>
      <c r="F4536" s="2" t="s">
        <v>228</v>
      </c>
      <c r="G4536" s="2" t="s">
        <v>117</v>
      </c>
      <c r="H4536" s="2" t="s">
        <v>821</v>
      </c>
      <c r="I4536" s="2" t="s">
        <v>53</v>
      </c>
      <c r="J4536" s="2" t="s">
        <v>230</v>
      </c>
      <c r="K4536" s="2" t="s">
        <v>55</v>
      </c>
      <c r="L4536" s="2" t="s">
        <v>51</v>
      </c>
      <c r="M4536" s="2" t="s">
        <v>100</v>
      </c>
      <c r="N4536" s="3">
        <v>74982.99000000001</v>
      </c>
      <c r="O4536" s="3" t="s">
        <v>57</v>
      </c>
      <c r="P4536" s="4">
        <f>IF(O4536="吨",N4536*1000,IF(O4536="万立方米",N4536*10000,""))</f>
        <v>74982990.0</v>
      </c>
      <c r="Q4536" s="2" t="s">
        <v>58</v>
      </c>
      <c r="R4536" s="2" t="s">
        <v>59</v>
      </c>
      <c r="S4536" s="2" t="s">
        <v>101</v>
      </c>
      <c r="T4536" s="2" t="s">
        <v>75</v>
      </c>
      <c r="U4536" s="4">
        <f>0.12</f>
        <v>0.12</v>
      </c>
      <c r="V4536" s="2" t="s">
        <v>62</v>
      </c>
      <c r="W4536" s="2" t="s">
        <v>102</v>
      </c>
      <c r="X4536" s="2" t="s">
        <v>64</v>
      </c>
      <c r="Y4536" s="2" t="s">
        <v>65</v>
      </c>
      <c r="Z4536" s="2">
        <v>0</v>
      </c>
      <c r="AA4536" s="2"/>
      <c r="AB4536" s="2"/>
      <c r="AC4536" s="4">
        <f>P4536*U4536/1000000</f>
        <v>8.9979588</v>
      </c>
      <c r="AD4536" s="4">
        <f>AC4536*(1-Z4536/100)</f>
        <v>8.9979588</v>
      </c>
      <c r="AE4536" s="2" t="s">
        <v>66</v>
      </c>
      <c r="AF4536" s="2" t="s">
        <v>67</v>
      </c>
      <c r="AG4536" s="2" t="s">
        <v>68</v>
      </c>
      <c r="AH4536" s="2" t="s">
        <v>69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5387</v>
      </c>
      <c r="B4537" s="2" t="s">
        <v>5379</v>
      </c>
      <c r="C4537" s="2" t="s">
        <v>47</v>
      </c>
      <c r="D4537" s="2" t="s">
        <v>755</v>
      </c>
      <c r="E4537" s="2" t="s">
        <v>227</v>
      </c>
      <c r="F4537" s="2" t="s">
        <v>228</v>
      </c>
      <c r="G4537" s="2" t="s">
        <v>117</v>
      </c>
      <c r="H4537" s="2" t="s">
        <v>821</v>
      </c>
      <c r="I4537" s="2"/>
      <c r="J4537" s="2"/>
      <c r="K4537" s="2" t="s">
        <v>147</v>
      </c>
      <c r="L4537" s="2" t="s">
        <v>429</v>
      </c>
      <c r="M4537" s="2" t="s">
        <v>104</v>
      </c>
      <c r="N4537" s="3"/>
      <c r="O4537" s="3"/>
      <c r="P4537" s="2"/>
      <c r="Q4537" s="2" t="s">
        <v>105</v>
      </c>
      <c r="R4537" s="2" t="s">
        <v>106</v>
      </c>
      <c r="S4537" s="2" t="s">
        <v>107</v>
      </c>
      <c r="T4537" s="2" t="s">
        <v>108</v>
      </c>
      <c r="U4537" s="2"/>
      <c r="V4537" s="2" t="s">
        <v>109</v>
      </c>
      <c r="W4537" s="2" t="s">
        <v>110</v>
      </c>
      <c r="X4537" s="2"/>
      <c r="Y4537" s="2" t="s">
        <v>65</v>
      </c>
      <c r="Z4537" s="2">
        <v>0</v>
      </c>
      <c r="AA4537" s="2"/>
      <c r="AB4537" s="2"/>
      <c r="AC4537" s="2"/>
      <c r="AD4537" s="2"/>
      <c r="AE4537" s="2" t="s">
        <v>123</v>
      </c>
      <c r="AF4537" s="2" t="s">
        <v>222</v>
      </c>
      <c r="AG4537" s="2" t="s">
        <v>223</v>
      </c>
      <c r="AH4537" s="2" t="s">
        <v>69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5388</v>
      </c>
      <c r="B4538" s="2" t="s">
        <v>5389</v>
      </c>
      <c r="C4538" s="2" t="s">
        <v>47</v>
      </c>
      <c r="D4538" s="2" t="s">
        <v>730</v>
      </c>
      <c r="E4538" s="2" t="s">
        <v>731</v>
      </c>
      <c r="F4538" s="2" t="s">
        <v>228</v>
      </c>
      <c r="G4538" s="2" t="s">
        <v>179</v>
      </c>
      <c r="H4538" s="2" t="s">
        <v>138</v>
      </c>
      <c r="I4538" s="2" t="s">
        <v>53</v>
      </c>
      <c r="J4538" s="2" t="s">
        <v>118</v>
      </c>
      <c r="K4538" s="2" t="s">
        <v>118</v>
      </c>
      <c r="L4538" s="2"/>
      <c r="M4538" s="2" t="s">
        <v>56</v>
      </c>
      <c r="N4538" s="3">
        <v>1392.98</v>
      </c>
      <c r="O4538" s="3" t="s">
        <v>120</v>
      </c>
      <c r="P4538" s="2"/>
      <c r="Q4538" s="2"/>
      <c r="R4538" s="2" t="s">
        <v>121</v>
      </c>
      <c r="S4538" s="2"/>
      <c r="T4538" s="2" t="s">
        <v>108</v>
      </c>
      <c r="U4538" s="2"/>
      <c r="V4538" s="2"/>
      <c r="W4538" s="2" t="s">
        <v>122</v>
      </c>
      <c r="X4538" s="2" t="s">
        <v>64</v>
      </c>
      <c r="Y4538" s="2" t="s">
        <v>65</v>
      </c>
      <c r="Z4538" s="2">
        <v>0</v>
      </c>
      <c r="AA4538" s="2"/>
      <c r="AB4538" s="2"/>
      <c r="AC4538" s="2"/>
      <c r="AD4538" s="2"/>
      <c r="AE4538" s="2" t="s">
        <v>123</v>
      </c>
      <c r="AF4538" s="2" t="s">
        <v>124</v>
      </c>
      <c r="AG4538" s="2" t="s">
        <v>125</v>
      </c>
      <c r="AH4538" s="2" t="s">
        <v>69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5390</v>
      </c>
      <c r="B4539" s="2" t="s">
        <v>5389</v>
      </c>
      <c r="C4539" s="2" t="s">
        <v>47</v>
      </c>
      <c r="D4539" s="2" t="s">
        <v>730</v>
      </c>
      <c r="E4539" s="2" t="s">
        <v>731</v>
      </c>
      <c r="F4539" s="2" t="s">
        <v>228</v>
      </c>
      <c r="G4539" s="2" t="s">
        <v>179</v>
      </c>
      <c r="H4539" s="2" t="s">
        <v>138</v>
      </c>
      <c r="I4539" s="2" t="s">
        <v>53</v>
      </c>
      <c r="J4539" s="2" t="s">
        <v>118</v>
      </c>
      <c r="K4539" s="2" t="s">
        <v>118</v>
      </c>
      <c r="L4539" s="2"/>
      <c r="M4539" s="2" t="s">
        <v>73</v>
      </c>
      <c r="N4539" s="3">
        <v>1392.98</v>
      </c>
      <c r="O4539" s="3" t="s">
        <v>120</v>
      </c>
      <c r="P4539" s="2"/>
      <c r="Q4539" s="2"/>
      <c r="R4539" s="2" t="s">
        <v>121</v>
      </c>
      <c r="S4539" s="2"/>
      <c r="T4539" s="2" t="s">
        <v>108</v>
      </c>
      <c r="U4539" s="2"/>
      <c r="V4539" s="2"/>
      <c r="W4539" s="2" t="s">
        <v>122</v>
      </c>
      <c r="X4539" s="2" t="s">
        <v>64</v>
      </c>
      <c r="Y4539" s="2" t="s">
        <v>65</v>
      </c>
      <c r="Z4539" s="2">
        <v>0</v>
      </c>
      <c r="AA4539" s="2"/>
      <c r="AB4539" s="2"/>
      <c r="AC4539" s="2"/>
      <c r="AD4539" s="2"/>
      <c r="AE4539" s="2" t="s">
        <v>123</v>
      </c>
      <c r="AF4539" s="2" t="s">
        <v>124</v>
      </c>
      <c r="AG4539" s="2" t="s">
        <v>125</v>
      </c>
      <c r="AH4539" s="2" t="s">
        <v>69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5391</v>
      </c>
      <c r="B4540" s="2" t="s">
        <v>5389</v>
      </c>
      <c r="C4540" s="2" t="s">
        <v>47</v>
      </c>
      <c r="D4540" s="2" t="s">
        <v>730</v>
      </c>
      <c r="E4540" s="2" t="s">
        <v>731</v>
      </c>
      <c r="F4540" s="2" t="s">
        <v>228</v>
      </c>
      <c r="G4540" s="2" t="s">
        <v>179</v>
      </c>
      <c r="H4540" s="2" t="s">
        <v>138</v>
      </c>
      <c r="I4540" s="2" t="s">
        <v>53</v>
      </c>
      <c r="J4540" s="2" t="s">
        <v>118</v>
      </c>
      <c r="K4540" s="2" t="s">
        <v>118</v>
      </c>
      <c r="L4540" s="2"/>
      <c r="M4540" s="2" t="s">
        <v>78</v>
      </c>
      <c r="N4540" s="3">
        <v>1392.98</v>
      </c>
      <c r="O4540" s="3" t="s">
        <v>120</v>
      </c>
      <c r="P4540" s="2"/>
      <c r="Q4540" s="2"/>
      <c r="R4540" s="2" t="s">
        <v>121</v>
      </c>
      <c r="S4540" s="2"/>
      <c r="T4540" s="2" t="s">
        <v>108</v>
      </c>
      <c r="U4540" s="2"/>
      <c r="V4540" s="2"/>
      <c r="W4540" s="2" t="s">
        <v>122</v>
      </c>
      <c r="X4540" s="2" t="s">
        <v>64</v>
      </c>
      <c r="Y4540" s="2" t="s">
        <v>65</v>
      </c>
      <c r="Z4540" s="2">
        <v>0</v>
      </c>
      <c r="AA4540" s="2"/>
      <c r="AB4540" s="2"/>
      <c r="AC4540" s="2"/>
      <c r="AD4540" s="2"/>
      <c r="AE4540" s="2" t="s">
        <v>123</v>
      </c>
      <c r="AF4540" s="2" t="s">
        <v>124</v>
      </c>
      <c r="AG4540" s="2" t="s">
        <v>125</v>
      </c>
      <c r="AH4540" s="2" t="s">
        <v>69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5392</v>
      </c>
      <c r="B4541" s="2" t="s">
        <v>5389</v>
      </c>
      <c r="C4541" s="2" t="s">
        <v>47</v>
      </c>
      <c r="D4541" s="2" t="s">
        <v>730</v>
      </c>
      <c r="E4541" s="2" t="s">
        <v>731</v>
      </c>
      <c r="F4541" s="2" t="s">
        <v>228</v>
      </c>
      <c r="G4541" s="2" t="s">
        <v>179</v>
      </c>
      <c r="H4541" s="2" t="s">
        <v>138</v>
      </c>
      <c r="I4541" s="2" t="s">
        <v>53</v>
      </c>
      <c r="J4541" s="2" t="s">
        <v>118</v>
      </c>
      <c r="K4541" s="2" t="s">
        <v>118</v>
      </c>
      <c r="L4541" s="2"/>
      <c r="M4541" s="2" t="s">
        <v>82</v>
      </c>
      <c r="N4541" s="3">
        <v>1392.98</v>
      </c>
      <c r="O4541" s="3" t="s">
        <v>120</v>
      </c>
      <c r="P4541" s="2"/>
      <c r="Q4541" s="2"/>
      <c r="R4541" s="2" t="s">
        <v>121</v>
      </c>
      <c r="S4541" s="2"/>
      <c r="T4541" s="2" t="s">
        <v>108</v>
      </c>
      <c r="U4541" s="2"/>
      <c r="V4541" s="2"/>
      <c r="W4541" s="2" t="s">
        <v>122</v>
      </c>
      <c r="X4541" s="2" t="s">
        <v>64</v>
      </c>
      <c r="Y4541" s="2" t="s">
        <v>65</v>
      </c>
      <c r="Z4541" s="2">
        <v>0</v>
      </c>
      <c r="AA4541" s="2"/>
      <c r="AB4541" s="2"/>
      <c r="AC4541" s="2"/>
      <c r="AD4541" s="2"/>
      <c r="AE4541" s="2" t="s">
        <v>123</v>
      </c>
      <c r="AF4541" s="2" t="s">
        <v>124</v>
      </c>
      <c r="AG4541" s="2" t="s">
        <v>125</v>
      </c>
      <c r="AH4541" s="2" t="s">
        <v>69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5393</v>
      </c>
      <c r="B4542" s="2" t="s">
        <v>5389</v>
      </c>
      <c r="C4542" s="2" t="s">
        <v>47</v>
      </c>
      <c r="D4542" s="2" t="s">
        <v>730</v>
      </c>
      <c r="E4542" s="2" t="s">
        <v>731</v>
      </c>
      <c r="F4542" s="2" t="s">
        <v>228</v>
      </c>
      <c r="G4542" s="2" t="s">
        <v>179</v>
      </c>
      <c r="H4542" s="2" t="s">
        <v>138</v>
      </c>
      <c r="I4542" s="2" t="s">
        <v>53</v>
      </c>
      <c r="J4542" s="2" t="s">
        <v>118</v>
      </c>
      <c r="K4542" s="2" t="s">
        <v>118</v>
      </c>
      <c r="L4542" s="2"/>
      <c r="M4542" s="2" t="s">
        <v>86</v>
      </c>
      <c r="N4542" s="3">
        <v>1392.98</v>
      </c>
      <c r="O4542" s="3" t="s">
        <v>120</v>
      </c>
      <c r="P4542" s="2"/>
      <c r="Q4542" s="2"/>
      <c r="R4542" s="2" t="s">
        <v>121</v>
      </c>
      <c r="S4542" s="2"/>
      <c r="T4542" s="2" t="s">
        <v>108</v>
      </c>
      <c r="U4542" s="2"/>
      <c r="V4542" s="2"/>
      <c r="W4542" s="2" t="s">
        <v>122</v>
      </c>
      <c r="X4542" s="2" t="s">
        <v>64</v>
      </c>
      <c r="Y4542" s="2" t="s">
        <v>65</v>
      </c>
      <c r="Z4542" s="2">
        <v>0</v>
      </c>
      <c r="AA4542" s="2"/>
      <c r="AB4542" s="2"/>
      <c r="AC4542" s="2"/>
      <c r="AD4542" s="2"/>
      <c r="AE4542" s="2" t="s">
        <v>123</v>
      </c>
      <c r="AF4542" s="2" t="s">
        <v>124</v>
      </c>
      <c r="AG4542" s="2" t="s">
        <v>125</v>
      </c>
      <c r="AH4542" s="2" t="s">
        <v>69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5394</v>
      </c>
      <c r="B4543" s="2" t="s">
        <v>5389</v>
      </c>
      <c r="C4543" s="2" t="s">
        <v>47</v>
      </c>
      <c r="D4543" s="2" t="s">
        <v>730</v>
      </c>
      <c r="E4543" s="2" t="s">
        <v>731</v>
      </c>
      <c r="F4543" s="2" t="s">
        <v>228</v>
      </c>
      <c r="G4543" s="2" t="s">
        <v>179</v>
      </c>
      <c r="H4543" s="2" t="s">
        <v>138</v>
      </c>
      <c r="I4543" s="2" t="s">
        <v>53</v>
      </c>
      <c r="J4543" s="2" t="s">
        <v>118</v>
      </c>
      <c r="K4543" s="2" t="s">
        <v>118</v>
      </c>
      <c r="L4543" s="2"/>
      <c r="M4543" s="2" t="s">
        <v>91</v>
      </c>
      <c r="N4543" s="3">
        <v>1392.98</v>
      </c>
      <c r="O4543" s="3" t="s">
        <v>120</v>
      </c>
      <c r="P4543" s="2"/>
      <c r="Q4543" s="2"/>
      <c r="R4543" s="2" t="s">
        <v>121</v>
      </c>
      <c r="S4543" s="2"/>
      <c r="T4543" s="2" t="s">
        <v>108</v>
      </c>
      <c r="U4543" s="2"/>
      <c r="V4543" s="2"/>
      <c r="W4543" s="2" t="s">
        <v>122</v>
      </c>
      <c r="X4543" s="2" t="s">
        <v>64</v>
      </c>
      <c r="Y4543" s="2" t="s">
        <v>65</v>
      </c>
      <c r="Z4543" s="2">
        <v>0</v>
      </c>
      <c r="AA4543" s="2"/>
      <c r="AB4543" s="2"/>
      <c r="AC4543" s="2"/>
      <c r="AD4543" s="2"/>
      <c r="AE4543" s="2" t="s">
        <v>123</v>
      </c>
      <c r="AF4543" s="2" t="s">
        <v>124</v>
      </c>
      <c r="AG4543" s="2" t="s">
        <v>125</v>
      </c>
      <c r="AH4543" s="2" t="s">
        <v>69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5395</v>
      </c>
      <c r="B4544" s="2" t="s">
        <v>5389</v>
      </c>
      <c r="C4544" s="2" t="s">
        <v>47</v>
      </c>
      <c r="D4544" s="2" t="s">
        <v>730</v>
      </c>
      <c r="E4544" s="2" t="s">
        <v>731</v>
      </c>
      <c r="F4544" s="2" t="s">
        <v>228</v>
      </c>
      <c r="G4544" s="2" t="s">
        <v>179</v>
      </c>
      <c r="H4544" s="2" t="s">
        <v>138</v>
      </c>
      <c r="I4544" s="2" t="s">
        <v>53</v>
      </c>
      <c r="J4544" s="2" t="s">
        <v>118</v>
      </c>
      <c r="K4544" s="2" t="s">
        <v>118</v>
      </c>
      <c r="L4544" s="2"/>
      <c r="M4544" s="2" t="s">
        <v>95</v>
      </c>
      <c r="N4544" s="3">
        <v>1392.98</v>
      </c>
      <c r="O4544" s="3" t="s">
        <v>120</v>
      </c>
      <c r="P4544" s="2"/>
      <c r="Q4544" s="2"/>
      <c r="R4544" s="2" t="s">
        <v>121</v>
      </c>
      <c r="S4544" s="2"/>
      <c r="T4544" s="2" t="s">
        <v>108</v>
      </c>
      <c r="U4544" s="2"/>
      <c r="V4544" s="2"/>
      <c r="W4544" s="2" t="s">
        <v>122</v>
      </c>
      <c r="X4544" s="2" t="s">
        <v>64</v>
      </c>
      <c r="Y4544" s="2" t="s">
        <v>65</v>
      </c>
      <c r="Z4544" s="2">
        <v>0</v>
      </c>
      <c r="AA4544" s="2"/>
      <c r="AB4544" s="2"/>
      <c r="AC4544" s="2"/>
      <c r="AD4544" s="2"/>
      <c r="AE4544" s="2" t="s">
        <v>123</v>
      </c>
      <c r="AF4544" s="2" t="s">
        <v>124</v>
      </c>
      <c r="AG4544" s="2" t="s">
        <v>125</v>
      </c>
      <c r="AH4544" s="2" t="s">
        <v>69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5396</v>
      </c>
      <c r="B4545" s="2" t="s">
        <v>5389</v>
      </c>
      <c r="C4545" s="2" t="s">
        <v>47</v>
      </c>
      <c r="D4545" s="2" t="s">
        <v>730</v>
      </c>
      <c r="E4545" s="2" t="s">
        <v>731</v>
      </c>
      <c r="F4545" s="2" t="s">
        <v>228</v>
      </c>
      <c r="G4545" s="2" t="s">
        <v>179</v>
      </c>
      <c r="H4545" s="2" t="s">
        <v>138</v>
      </c>
      <c r="I4545" s="2" t="s">
        <v>53</v>
      </c>
      <c r="J4545" s="2" t="s">
        <v>118</v>
      </c>
      <c r="K4545" s="2" t="s">
        <v>118</v>
      </c>
      <c r="L4545" s="2"/>
      <c r="M4545" s="2" t="s">
        <v>100</v>
      </c>
      <c r="N4545" s="3">
        <v>1392.98</v>
      </c>
      <c r="O4545" s="3" t="s">
        <v>120</v>
      </c>
      <c r="P4545" s="2"/>
      <c r="Q4545" s="2"/>
      <c r="R4545" s="2" t="s">
        <v>121</v>
      </c>
      <c r="S4545" s="2"/>
      <c r="T4545" s="2" t="s">
        <v>108</v>
      </c>
      <c r="U4545" s="2"/>
      <c r="V4545" s="2"/>
      <c r="W4545" s="2" t="s">
        <v>122</v>
      </c>
      <c r="X4545" s="2" t="s">
        <v>64</v>
      </c>
      <c r="Y4545" s="2" t="s">
        <v>65</v>
      </c>
      <c r="Z4545" s="2">
        <v>0</v>
      </c>
      <c r="AA4545" s="2"/>
      <c r="AB4545" s="2"/>
      <c r="AC4545" s="2"/>
      <c r="AD4545" s="2"/>
      <c r="AE4545" s="2" t="s">
        <v>123</v>
      </c>
      <c r="AF4545" s="2" t="s">
        <v>124</v>
      </c>
      <c r="AG4545" s="2" t="s">
        <v>125</v>
      </c>
      <c r="AH4545" s="2" t="s">
        <v>69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5397</v>
      </c>
      <c r="B4546" s="2" t="s">
        <v>5389</v>
      </c>
      <c r="C4546" s="2" t="s">
        <v>47</v>
      </c>
      <c r="D4546" s="2" t="s">
        <v>730</v>
      </c>
      <c r="E4546" s="2" t="s">
        <v>731</v>
      </c>
      <c r="F4546" s="2" t="s">
        <v>228</v>
      </c>
      <c r="G4546" s="2" t="s">
        <v>179</v>
      </c>
      <c r="H4546" s="2" t="s">
        <v>138</v>
      </c>
      <c r="I4546" s="2"/>
      <c r="J4546" s="2"/>
      <c r="K4546" s="2"/>
      <c r="L4546" s="2"/>
      <c r="M4546" s="2" t="s">
        <v>104</v>
      </c>
      <c r="N4546" s="3"/>
      <c r="O4546" s="3"/>
      <c r="P4546" s="4">
        <v>0.0</v>
      </c>
      <c r="Q4546" s="2" t="s">
        <v>105</v>
      </c>
      <c r="R4546" s="2" t="s">
        <v>106</v>
      </c>
      <c r="S4546" s="2" t="s">
        <v>107</v>
      </c>
      <c r="T4546" s="2" t="s">
        <v>108</v>
      </c>
      <c r="U4546" s="4">
        <f>0.0</f>
        <v>0.0</v>
      </c>
      <c r="V4546" s="2" t="s">
        <v>109</v>
      </c>
      <c r="W4546" s="2" t="s">
        <v>110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134</v>
      </c>
      <c r="AH4546" s="2" t="s">
        <v>69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5398</v>
      </c>
      <c r="B4547" s="2" t="s">
        <v>5399</v>
      </c>
      <c r="C4547" s="2" t="s">
        <v>47</v>
      </c>
      <c r="D4547" s="2" t="s">
        <v>1354</v>
      </c>
      <c r="E4547" s="2" t="s">
        <v>744</v>
      </c>
      <c r="F4547" s="2" t="s">
        <v>228</v>
      </c>
      <c r="G4547" s="2" t="s">
        <v>117</v>
      </c>
      <c r="H4547" s="2" t="s">
        <v>323</v>
      </c>
      <c r="I4547" s="2" t="s">
        <v>53</v>
      </c>
      <c r="J4547" s="2" t="s">
        <v>230</v>
      </c>
      <c r="K4547" s="2" t="s">
        <v>55</v>
      </c>
      <c r="L4547" s="2" t="s">
        <v>51</v>
      </c>
      <c r="M4547" s="2" t="s">
        <v>56</v>
      </c>
      <c r="N4547" s="3">
        <v>354501.06</v>
      </c>
      <c r="O4547" s="3" t="s">
        <v>57</v>
      </c>
      <c r="P4547" s="4">
        <f>IF(O4547="吨",N4547*1000,IF(O4547="万立方米",N4547*10000,""))</f>
        <v>354501060.0</v>
      </c>
      <c r="Q4547" s="2" t="s">
        <v>58</v>
      </c>
      <c r="R4547" s="2" t="s">
        <v>59</v>
      </c>
      <c r="S4547" s="2" t="s">
        <v>60</v>
      </c>
      <c r="T4547" s="2" t="s">
        <v>61</v>
      </c>
      <c r="U4547" s="4">
        <f>0.06</f>
        <v>0.06</v>
      </c>
      <c r="V4547" s="2" t="s">
        <v>62</v>
      </c>
      <c r="W4547" s="2" t="s">
        <v>63</v>
      </c>
      <c r="X4547" s="2" t="s">
        <v>64</v>
      </c>
      <c r="Y4547" s="2" t="s">
        <v>65</v>
      </c>
      <c r="Z4547" s="2">
        <v>0</v>
      </c>
      <c r="AA4547" s="2"/>
      <c r="AB4547" s="2"/>
      <c r="AC4547" s="4">
        <f>P4547*U4547/1000000</f>
        <v>21.270063599999997</v>
      </c>
      <c r="AD4547" s="4">
        <f>AC4547*(1-Z4547/100)</f>
        <v>21.270063599999997</v>
      </c>
      <c r="AE4547" s="2" t="s">
        <v>66</v>
      </c>
      <c r="AF4547" s="2" t="s">
        <v>67</v>
      </c>
      <c r="AG4547" s="2" t="s">
        <v>68</v>
      </c>
      <c r="AH4547" s="2" t="s">
        <v>69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5400</v>
      </c>
      <c r="B4548" s="2" t="s">
        <v>5399</v>
      </c>
      <c r="C4548" s="2" t="s">
        <v>47</v>
      </c>
      <c r="D4548" s="2" t="s">
        <v>1354</v>
      </c>
      <c r="E4548" s="2" t="s">
        <v>744</v>
      </c>
      <c r="F4548" s="2" t="s">
        <v>228</v>
      </c>
      <c r="G4548" s="2" t="s">
        <v>117</v>
      </c>
      <c r="H4548" s="2" t="s">
        <v>323</v>
      </c>
      <c r="I4548" s="2" t="s">
        <v>53</v>
      </c>
      <c r="J4548" s="2" t="s">
        <v>230</v>
      </c>
      <c r="K4548" s="2" t="s">
        <v>55</v>
      </c>
      <c r="L4548" s="2" t="s">
        <v>51</v>
      </c>
      <c r="M4548" s="2" t="s">
        <v>73</v>
      </c>
      <c r="N4548" s="3">
        <v>354501.06</v>
      </c>
      <c r="O4548" s="3" t="s">
        <v>57</v>
      </c>
      <c r="P4548" s="4">
        <f>IF(O4548="吨",N4548*1000,IF(O4548="万立方米",N4548*10000,""))</f>
        <v>354501060.0</v>
      </c>
      <c r="Q4548" s="2" t="s">
        <v>58</v>
      </c>
      <c r="R4548" s="2" t="s">
        <v>59</v>
      </c>
      <c r="S4548" s="2" t="s">
        <v>74</v>
      </c>
      <c r="T4548" s="2" t="s">
        <v>75</v>
      </c>
      <c r="U4548" s="4">
        <f>1.5</f>
        <v>1.5</v>
      </c>
      <c r="V4548" s="2" t="s">
        <v>62</v>
      </c>
      <c r="W4548" s="2" t="s">
        <v>76</v>
      </c>
      <c r="X4548" s="2" t="s">
        <v>64</v>
      </c>
      <c r="Y4548" s="2" t="s">
        <v>65</v>
      </c>
      <c r="Z4548" s="2">
        <v>0</v>
      </c>
      <c r="AA4548" s="2"/>
      <c r="AB4548" s="2"/>
      <c r="AC4548" s="4">
        <f>P4548*U4548/1000000</f>
        <v>531.75159</v>
      </c>
      <c r="AD4548" s="4">
        <f>AC4548*(1-Z4548/100)</f>
        <v>531.75159</v>
      </c>
      <c r="AE4548" s="2" t="s">
        <v>66</v>
      </c>
      <c r="AF4548" s="2" t="s">
        <v>67</v>
      </c>
      <c r="AG4548" s="2" t="s">
        <v>68</v>
      </c>
      <c r="AH4548" s="2" t="s">
        <v>69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5401</v>
      </c>
      <c r="B4549" s="2" t="s">
        <v>5399</v>
      </c>
      <c r="C4549" s="2" t="s">
        <v>47</v>
      </c>
      <c r="D4549" s="2" t="s">
        <v>1354</v>
      </c>
      <c r="E4549" s="2" t="s">
        <v>744</v>
      </c>
      <c r="F4549" s="2" t="s">
        <v>228</v>
      </c>
      <c r="G4549" s="2" t="s">
        <v>117</v>
      </c>
      <c r="H4549" s="2" t="s">
        <v>323</v>
      </c>
      <c r="I4549" s="2" t="s">
        <v>53</v>
      </c>
      <c r="J4549" s="2" t="s">
        <v>230</v>
      </c>
      <c r="K4549" s="2" t="s">
        <v>55</v>
      </c>
      <c r="L4549" s="2" t="s">
        <v>51</v>
      </c>
      <c r="M4549" s="2" t="s">
        <v>78</v>
      </c>
      <c r="N4549" s="3">
        <v>354501.06</v>
      </c>
      <c r="O4549" s="3" t="s">
        <v>57</v>
      </c>
      <c r="P4549" s="4">
        <f>IF(O4549="吨",N4549*1000,IF(O4549="万立方米",N4549*10000,""))</f>
        <v>354501060.0</v>
      </c>
      <c r="Q4549" s="2" t="s">
        <v>58</v>
      </c>
      <c r="R4549" s="2" t="s">
        <v>59</v>
      </c>
      <c r="S4549" s="2" t="s">
        <v>79</v>
      </c>
      <c r="T4549" s="2" t="s">
        <v>75</v>
      </c>
      <c r="U4549" s="4">
        <f>6.0</f>
        <v>6.0</v>
      </c>
      <c r="V4549" s="2" t="s">
        <v>62</v>
      </c>
      <c r="W4549" s="2" t="s">
        <v>80</v>
      </c>
      <c r="X4549" s="2" t="s">
        <v>64</v>
      </c>
      <c r="Y4549" s="2" t="s">
        <v>65</v>
      </c>
      <c r="Z4549" s="2">
        <v>0</v>
      </c>
      <c r="AA4549" s="2"/>
      <c r="AB4549" s="2"/>
      <c r="AC4549" s="4">
        <f>P4549*U4549/1000000</f>
        <v>2127.00636</v>
      </c>
      <c r="AD4549" s="4">
        <f>AC4549*(1-Z4549/100)</f>
        <v>2127.00636</v>
      </c>
      <c r="AE4549" s="2" t="s">
        <v>66</v>
      </c>
      <c r="AF4549" s="2" t="s">
        <v>67</v>
      </c>
      <c r="AG4549" s="2" t="s">
        <v>68</v>
      </c>
      <c r="AH4549" s="2" t="s">
        <v>69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5402</v>
      </c>
      <c r="B4550" s="2" t="s">
        <v>5399</v>
      </c>
      <c r="C4550" s="2" t="s">
        <v>47</v>
      </c>
      <c r="D4550" s="2" t="s">
        <v>1354</v>
      </c>
      <c r="E4550" s="2" t="s">
        <v>744</v>
      </c>
      <c r="F4550" s="2" t="s">
        <v>228</v>
      </c>
      <c r="G4550" s="2" t="s">
        <v>117</v>
      </c>
      <c r="H4550" s="2" t="s">
        <v>323</v>
      </c>
      <c r="I4550" s="2" t="s">
        <v>53</v>
      </c>
      <c r="J4550" s="2" t="s">
        <v>230</v>
      </c>
      <c r="K4550" s="2" t="s">
        <v>55</v>
      </c>
      <c r="L4550" s="2" t="s">
        <v>51</v>
      </c>
      <c r="M4550" s="2" t="s">
        <v>82</v>
      </c>
      <c r="N4550" s="3">
        <v>354501.06</v>
      </c>
      <c r="O4550" s="3" t="s">
        <v>57</v>
      </c>
      <c r="P4550" s="4">
        <f>IF(O4550="吨",N4550*1000,IF(O4550="万立方米",N4550*10000,""))</f>
        <v>354501060.0</v>
      </c>
      <c r="Q4550" s="2" t="s">
        <v>58</v>
      </c>
      <c r="R4550" s="2" t="s">
        <v>59</v>
      </c>
      <c r="S4550" s="2" t="s">
        <v>83</v>
      </c>
      <c r="T4550" s="2" t="s">
        <v>61</v>
      </c>
      <c r="U4550" s="4">
        <f>0.35</f>
        <v>0.35</v>
      </c>
      <c r="V4550" s="2" t="s">
        <v>62</v>
      </c>
      <c r="W4550" s="2" t="s">
        <v>84</v>
      </c>
      <c r="X4550" s="2" t="s">
        <v>64</v>
      </c>
      <c r="Y4550" s="2" t="s">
        <v>65</v>
      </c>
      <c r="Z4550" s="2">
        <v>0</v>
      </c>
      <c r="AA4550" s="2"/>
      <c r="AB4550" s="2"/>
      <c r="AC4550" s="4">
        <f>P4550*U4550/1000000</f>
        <v>124.07537099999999</v>
      </c>
      <c r="AD4550" s="4">
        <f>AC4550*(1-Z4550/100)</f>
        <v>124.07537099999999</v>
      </c>
      <c r="AE4550" s="2" t="s">
        <v>66</v>
      </c>
      <c r="AF4550" s="2" t="s">
        <v>67</v>
      </c>
      <c r="AG4550" s="2" t="s">
        <v>68</v>
      </c>
      <c r="AH4550" s="2" t="s">
        <v>69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5403</v>
      </c>
      <c r="B4551" s="2" t="s">
        <v>5399</v>
      </c>
      <c r="C4551" s="2" t="s">
        <v>47</v>
      </c>
      <c r="D4551" s="2" t="s">
        <v>1354</v>
      </c>
      <c r="E4551" s="2" t="s">
        <v>744</v>
      </c>
      <c r="F4551" s="2" t="s">
        <v>228</v>
      </c>
      <c r="G4551" s="2" t="s">
        <v>117</v>
      </c>
      <c r="H4551" s="2" t="s">
        <v>323</v>
      </c>
      <c r="I4551" s="2" t="s">
        <v>53</v>
      </c>
      <c r="J4551" s="2" t="s">
        <v>230</v>
      </c>
      <c r="K4551" s="2" t="s">
        <v>55</v>
      </c>
      <c r="L4551" s="2" t="s">
        <v>51</v>
      </c>
      <c r="M4551" s="2" t="s">
        <v>86</v>
      </c>
      <c r="N4551" s="3">
        <v>354501.06</v>
      </c>
      <c r="O4551" s="3" t="s">
        <v>57</v>
      </c>
      <c r="P4551" s="4">
        <f>IF(O4551="吨",N4551*1000,IF(O4551="万立方米",N4551*10000,""))</f>
        <v>354501060.0</v>
      </c>
      <c r="Q4551" s="2" t="s">
        <v>58</v>
      </c>
      <c r="R4551" s="2" t="s">
        <v>59</v>
      </c>
      <c r="S4551" s="2" t="s">
        <v>87</v>
      </c>
      <c r="T4551" s="2" t="s">
        <v>88</v>
      </c>
      <c r="U4551" s="4">
        <f>0.75</f>
        <v>0.75</v>
      </c>
      <c r="V4551" s="2" t="s">
        <v>62</v>
      </c>
      <c r="W4551" s="2" t="s">
        <v>89</v>
      </c>
      <c r="X4551" s="2" t="s">
        <v>64</v>
      </c>
      <c r="Y4551" s="2" t="s">
        <v>65</v>
      </c>
      <c r="Z4551" s="2">
        <v>0</v>
      </c>
      <c r="AA4551" s="2"/>
      <c r="AB4551" s="2"/>
      <c r="AC4551" s="4">
        <f>P4551*U4551/1000000</f>
        <v>265.875795</v>
      </c>
      <c r="AD4551" s="4">
        <f>AC4552*(1-AA4551/100)+(AC4551-AC4552)*(1-AB4551/100)</f>
        <v>265.875795</v>
      </c>
      <c r="AE4551" s="2" t="s">
        <v>66</v>
      </c>
      <c r="AF4551" s="2" t="s">
        <v>67</v>
      </c>
      <c r="AG4551" s="2" t="s">
        <v>68</v>
      </c>
      <c r="AH4551" s="2" t="s">
        <v>69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5404</v>
      </c>
      <c r="B4552" s="2" t="s">
        <v>5399</v>
      </c>
      <c r="C4552" s="2" t="s">
        <v>47</v>
      </c>
      <c r="D4552" s="2" t="s">
        <v>1354</v>
      </c>
      <c r="E4552" s="2" t="s">
        <v>744</v>
      </c>
      <c r="F4552" s="2" t="s">
        <v>228</v>
      </c>
      <c r="G4552" s="2" t="s">
        <v>117</v>
      </c>
      <c r="H4552" s="2" t="s">
        <v>323</v>
      </c>
      <c r="I4552" s="2" t="s">
        <v>53</v>
      </c>
      <c r="J4552" s="2" t="s">
        <v>230</v>
      </c>
      <c r="K4552" s="2" t="s">
        <v>55</v>
      </c>
      <c r="L4552" s="2" t="s">
        <v>51</v>
      </c>
      <c r="M4552" s="2" t="s">
        <v>91</v>
      </c>
      <c r="N4552" s="3">
        <v>354501.06</v>
      </c>
      <c r="O4552" s="3" t="s">
        <v>57</v>
      </c>
      <c r="P4552" s="4">
        <f>IF(O4552="吨",N4552*1000,IF(O4552="万立方米",N4552*10000,""))</f>
        <v>354501060.0</v>
      </c>
      <c r="Q4552" s="2" t="s">
        <v>58</v>
      </c>
      <c r="R4552" s="2" t="s">
        <v>59</v>
      </c>
      <c r="S4552" s="2" t="s">
        <v>92</v>
      </c>
      <c r="T4552" s="2" t="s">
        <v>88</v>
      </c>
      <c r="U4552" s="4">
        <f>0.75</f>
        <v>0.75</v>
      </c>
      <c r="V4552" s="2" t="s">
        <v>62</v>
      </c>
      <c r="W4552" s="2" t="s">
        <v>93</v>
      </c>
      <c r="X4552" s="2" t="s">
        <v>64</v>
      </c>
      <c r="Y4552" s="2" t="s">
        <v>65</v>
      </c>
      <c r="Z4552" s="2">
        <v>0</v>
      </c>
      <c r="AA4552" s="2"/>
      <c r="AB4552" s="2"/>
      <c r="AC4552" s="4">
        <f>P4552*U4552/1000000</f>
        <v>265.875795</v>
      </c>
      <c r="AD4552" s="4">
        <f>AC4552*(1-Z4552/100)</f>
        <v>265.875795</v>
      </c>
      <c r="AE4552" s="2" t="s">
        <v>66</v>
      </c>
      <c r="AF4552" s="2" t="s">
        <v>67</v>
      </c>
      <c r="AG4552" s="2" t="s">
        <v>68</v>
      </c>
      <c r="AH4552" s="2" t="s">
        <v>69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5405</v>
      </c>
      <c r="B4553" s="2" t="s">
        <v>5399</v>
      </c>
      <c r="C4553" s="2" t="s">
        <v>47</v>
      </c>
      <c r="D4553" s="2" t="s">
        <v>1354</v>
      </c>
      <c r="E4553" s="2" t="s">
        <v>744</v>
      </c>
      <c r="F4553" s="2" t="s">
        <v>228</v>
      </c>
      <c r="G4553" s="2" t="s">
        <v>117</v>
      </c>
      <c r="H4553" s="2" t="s">
        <v>323</v>
      </c>
      <c r="I4553" s="2" t="s">
        <v>53</v>
      </c>
      <c r="J4553" s="2" t="s">
        <v>230</v>
      </c>
      <c r="K4553" s="2" t="s">
        <v>55</v>
      </c>
      <c r="L4553" s="2" t="s">
        <v>51</v>
      </c>
      <c r="M4553" s="2" t="s">
        <v>95</v>
      </c>
      <c r="N4553" s="3">
        <v>354501.06</v>
      </c>
      <c r="O4553" s="3" t="s">
        <v>57</v>
      </c>
      <c r="P4553" s="4">
        <f>IF(O4553="吨",N4553*1000,IF(O4553="万立方米",N4553*10000,""))</f>
        <v>354501060.0</v>
      </c>
      <c r="Q4553" s="2" t="s">
        <v>58</v>
      </c>
      <c r="R4553" s="2" t="s">
        <v>59</v>
      </c>
      <c r="S4553" s="2" t="s">
        <v>96</v>
      </c>
      <c r="T4553" s="2" t="s">
        <v>97</v>
      </c>
      <c r="U4553" s="4">
        <f>1.7</f>
        <v>1.7</v>
      </c>
      <c r="V4553" s="2" t="s">
        <v>62</v>
      </c>
      <c r="W4553" s="2" t="s">
        <v>98</v>
      </c>
      <c r="X4553" s="2" t="s">
        <v>64</v>
      </c>
      <c r="Y4553" s="2" t="s">
        <v>65</v>
      </c>
      <c r="Z4553" s="2">
        <v>0</v>
      </c>
      <c r="AA4553" s="2"/>
      <c r="AB4553" s="2"/>
      <c r="AC4553" s="4">
        <f>P4553*U4553/1000000</f>
        <v>602.651802</v>
      </c>
      <c r="AD4553" s="4">
        <f>AC4553*(1-Z4553/100)</f>
        <v>602.651802</v>
      </c>
      <c r="AE4553" s="2" t="s">
        <v>66</v>
      </c>
      <c r="AF4553" s="2" t="s">
        <v>67</v>
      </c>
      <c r="AG4553" s="2" t="s">
        <v>68</v>
      </c>
      <c r="AH4553" s="2" t="s">
        <v>69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5406</v>
      </c>
      <c r="B4554" s="2" t="s">
        <v>5399</v>
      </c>
      <c r="C4554" s="2" t="s">
        <v>47</v>
      </c>
      <c r="D4554" s="2" t="s">
        <v>1354</v>
      </c>
      <c r="E4554" s="2" t="s">
        <v>744</v>
      </c>
      <c r="F4554" s="2" t="s">
        <v>228</v>
      </c>
      <c r="G4554" s="2" t="s">
        <v>117</v>
      </c>
      <c r="H4554" s="2" t="s">
        <v>323</v>
      </c>
      <c r="I4554" s="2" t="s">
        <v>53</v>
      </c>
      <c r="J4554" s="2" t="s">
        <v>230</v>
      </c>
      <c r="K4554" s="2" t="s">
        <v>55</v>
      </c>
      <c r="L4554" s="2" t="s">
        <v>51</v>
      </c>
      <c r="M4554" s="2" t="s">
        <v>100</v>
      </c>
      <c r="N4554" s="3">
        <v>354501.06</v>
      </c>
      <c r="O4554" s="3" t="s">
        <v>57</v>
      </c>
      <c r="P4554" s="4">
        <f>IF(O4554="吨",N4554*1000,IF(O4554="万立方米",N4554*10000,""))</f>
        <v>354501060.0</v>
      </c>
      <c r="Q4554" s="2" t="s">
        <v>58</v>
      </c>
      <c r="R4554" s="2" t="s">
        <v>59</v>
      </c>
      <c r="S4554" s="2" t="s">
        <v>101</v>
      </c>
      <c r="T4554" s="2" t="s">
        <v>75</v>
      </c>
      <c r="U4554" s="4">
        <f>0.12</f>
        <v>0.12</v>
      </c>
      <c r="V4554" s="2" t="s">
        <v>62</v>
      </c>
      <c r="W4554" s="2" t="s">
        <v>102</v>
      </c>
      <c r="X4554" s="2" t="s">
        <v>64</v>
      </c>
      <c r="Y4554" s="2" t="s">
        <v>65</v>
      </c>
      <c r="Z4554" s="2">
        <v>0</v>
      </c>
      <c r="AA4554" s="2"/>
      <c r="AB4554" s="2"/>
      <c r="AC4554" s="4">
        <f>P4554*U4554/1000000</f>
        <v>42.54012719999999</v>
      </c>
      <c r="AD4554" s="4">
        <f>AC4554*(1-Z4554/100)</f>
        <v>42.54012719999999</v>
      </c>
      <c r="AE4554" s="2" t="s">
        <v>66</v>
      </c>
      <c r="AF4554" s="2" t="s">
        <v>67</v>
      </c>
      <c r="AG4554" s="2" t="s">
        <v>68</v>
      </c>
      <c r="AH4554" s="2" t="s">
        <v>69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5407</v>
      </c>
      <c r="B4555" s="2" t="s">
        <v>5399</v>
      </c>
      <c r="C4555" s="2" t="s">
        <v>47</v>
      </c>
      <c r="D4555" s="2" t="s">
        <v>1354</v>
      </c>
      <c r="E4555" s="2" t="s">
        <v>744</v>
      </c>
      <c r="F4555" s="2" t="s">
        <v>228</v>
      </c>
      <c r="G4555" s="2" t="s">
        <v>117</v>
      </c>
      <c r="H4555" s="2" t="s">
        <v>323</v>
      </c>
      <c r="I4555" s="2" t="s">
        <v>161</v>
      </c>
      <c r="J4555" s="2" t="s">
        <v>180</v>
      </c>
      <c r="K4555" s="2" t="s">
        <v>180</v>
      </c>
      <c r="L4555" s="2" t="s">
        <v>181</v>
      </c>
      <c r="M4555" s="2" t="s">
        <v>56</v>
      </c>
      <c r="N4555" s="3">
        <v>33.314</v>
      </c>
      <c r="O4555" s="3" t="s">
        <v>182</v>
      </c>
      <c r="P4555" s="4">
        <f>IF(O4555="吨",N4555*1000,IF(O4555="万立方米",N4555*10000,""))</f>
        <v>333140.0</v>
      </c>
      <c r="Q4555" s="2" t="s">
        <v>183</v>
      </c>
      <c r="R4555" s="2" t="s">
        <v>184</v>
      </c>
      <c r="S4555" s="2" t="s">
        <v>185</v>
      </c>
      <c r="T4555" s="2" t="s">
        <v>75</v>
      </c>
      <c r="U4555" s="4">
        <f>0.001</f>
        <v>0.001</v>
      </c>
      <c r="V4555" s="2" t="s">
        <v>186</v>
      </c>
      <c r="W4555" s="2" t="s">
        <v>187</v>
      </c>
      <c r="X4555" s="2" t="s">
        <v>64</v>
      </c>
      <c r="Y4555" s="2" t="s">
        <v>65</v>
      </c>
      <c r="Z4555" s="2">
        <v>0</v>
      </c>
      <c r="AA4555" s="2"/>
      <c r="AB4555" s="2"/>
      <c r="AC4555" s="4">
        <f>P4555*U4555/1000000</f>
        <v>0.00033314</v>
      </c>
      <c r="AD4555" s="4">
        <f>AC4555*(1-Z4555/100)</f>
        <v>0.00033314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5408</v>
      </c>
      <c r="B4556" s="2" t="s">
        <v>5399</v>
      </c>
      <c r="C4556" s="2" t="s">
        <v>47</v>
      </c>
      <c r="D4556" s="2" t="s">
        <v>1354</v>
      </c>
      <c r="E4556" s="2" t="s">
        <v>744</v>
      </c>
      <c r="F4556" s="2" t="s">
        <v>228</v>
      </c>
      <c r="G4556" s="2" t="s">
        <v>117</v>
      </c>
      <c r="H4556" s="2" t="s">
        <v>323</v>
      </c>
      <c r="I4556" s="2" t="s">
        <v>161</v>
      </c>
      <c r="J4556" s="2" t="s">
        <v>180</v>
      </c>
      <c r="K4556" s="2" t="s">
        <v>180</v>
      </c>
      <c r="L4556" s="2" t="s">
        <v>181</v>
      </c>
      <c r="M4556" s="2" t="s">
        <v>73</v>
      </c>
      <c r="N4556" s="3">
        <v>33.314</v>
      </c>
      <c r="O4556" s="3" t="s">
        <v>182</v>
      </c>
      <c r="P4556" s="4">
        <f>IF(O4556="吨",N4556*1000,IF(O4556="万立方米",N4556*10000,""))</f>
        <v>333140.0</v>
      </c>
      <c r="Q4556" s="2" t="s">
        <v>183</v>
      </c>
      <c r="R4556" s="2" t="s">
        <v>184</v>
      </c>
      <c r="S4556" s="2" t="s">
        <v>189</v>
      </c>
      <c r="T4556" s="2" t="s">
        <v>75</v>
      </c>
      <c r="U4556" s="4">
        <f>0.35</f>
        <v>0.35</v>
      </c>
      <c r="V4556" s="2" t="s">
        <v>186</v>
      </c>
      <c r="W4556" s="2" t="s">
        <v>190</v>
      </c>
      <c r="X4556" s="2" t="s">
        <v>64</v>
      </c>
      <c r="Y4556" s="2" t="s">
        <v>65</v>
      </c>
      <c r="Z4556" s="2">
        <v>0</v>
      </c>
      <c r="AA4556" s="2"/>
      <c r="AB4556" s="2"/>
      <c r="AC4556" s="4">
        <f>P4556*U4556/1000000</f>
        <v>0.11659899999999998</v>
      </c>
      <c r="AD4556" s="4">
        <f>AC4556*(1-Z4556/100)</f>
        <v>0.11659899999999998</v>
      </c>
      <c r="AE4556" s="2" t="s">
        <v>66</v>
      </c>
      <c r="AF4556" s="2" t="s">
        <v>67</v>
      </c>
      <c r="AG4556" s="2" t="s">
        <v>68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5409</v>
      </c>
      <c r="B4557" s="2" t="s">
        <v>5399</v>
      </c>
      <c r="C4557" s="2" t="s">
        <v>47</v>
      </c>
      <c r="D4557" s="2" t="s">
        <v>1354</v>
      </c>
      <c r="E4557" s="2" t="s">
        <v>744</v>
      </c>
      <c r="F4557" s="2" t="s">
        <v>228</v>
      </c>
      <c r="G4557" s="2" t="s">
        <v>117</v>
      </c>
      <c r="H4557" s="2" t="s">
        <v>323</v>
      </c>
      <c r="I4557" s="2" t="s">
        <v>161</v>
      </c>
      <c r="J4557" s="2" t="s">
        <v>180</v>
      </c>
      <c r="K4557" s="2" t="s">
        <v>180</v>
      </c>
      <c r="L4557" s="2" t="s">
        <v>181</v>
      </c>
      <c r="M4557" s="2" t="s">
        <v>78</v>
      </c>
      <c r="N4557" s="3">
        <v>33.314</v>
      </c>
      <c r="O4557" s="3" t="s">
        <v>182</v>
      </c>
      <c r="P4557" s="4">
        <f>IF(O4557="吨",N4557*1000,IF(O4557="万立方米",N4557*10000,""))</f>
        <v>333140.0</v>
      </c>
      <c r="Q4557" s="2" t="s">
        <v>183</v>
      </c>
      <c r="R4557" s="2" t="s">
        <v>184</v>
      </c>
      <c r="S4557" s="2" t="s">
        <v>192</v>
      </c>
      <c r="T4557" s="2" t="s">
        <v>75</v>
      </c>
      <c r="U4557" s="4">
        <f>1.2</f>
        <v>1.2</v>
      </c>
      <c r="V4557" s="2" t="s">
        <v>186</v>
      </c>
      <c r="W4557" s="2" t="s">
        <v>193</v>
      </c>
      <c r="X4557" s="2" t="s">
        <v>64</v>
      </c>
      <c r="Y4557" s="2" t="s">
        <v>65</v>
      </c>
      <c r="Z4557" s="2">
        <v>0</v>
      </c>
      <c r="AA4557" s="2"/>
      <c r="AB4557" s="2"/>
      <c r="AC4557" s="4">
        <f>P4557*U4557/1000000</f>
        <v>0.399768</v>
      </c>
      <c r="AD4557" s="4">
        <f>AC4557*(1-Z4557/100)</f>
        <v>0.399768</v>
      </c>
      <c r="AE4557" s="2" t="s">
        <v>66</v>
      </c>
      <c r="AF4557" s="2" t="s">
        <v>67</v>
      </c>
      <c r="AG4557" s="2" t="s">
        <v>68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5410</v>
      </c>
      <c r="B4558" s="2" t="s">
        <v>5399</v>
      </c>
      <c r="C4558" s="2" t="s">
        <v>47</v>
      </c>
      <c r="D4558" s="2" t="s">
        <v>1354</v>
      </c>
      <c r="E4558" s="2" t="s">
        <v>744</v>
      </c>
      <c r="F4558" s="2" t="s">
        <v>228</v>
      </c>
      <c r="G4558" s="2" t="s">
        <v>117</v>
      </c>
      <c r="H4558" s="2" t="s">
        <v>323</v>
      </c>
      <c r="I4558" s="2" t="s">
        <v>161</v>
      </c>
      <c r="J4558" s="2" t="s">
        <v>180</v>
      </c>
      <c r="K4558" s="2" t="s">
        <v>180</v>
      </c>
      <c r="L4558" s="2" t="s">
        <v>181</v>
      </c>
      <c r="M4558" s="2" t="s">
        <v>82</v>
      </c>
      <c r="N4558" s="3">
        <v>33.314</v>
      </c>
      <c r="O4558" s="3" t="s">
        <v>182</v>
      </c>
      <c r="P4558" s="4">
        <f>IF(O4558="吨",N4558*1000,IF(O4558="万立方米",N4558*10000,""))</f>
        <v>333140.0</v>
      </c>
      <c r="Q4558" s="2" t="s">
        <v>183</v>
      </c>
      <c r="R4558" s="2" t="s">
        <v>184</v>
      </c>
      <c r="S4558" s="2" t="s">
        <v>195</v>
      </c>
      <c r="T4558" s="2" t="s">
        <v>75</v>
      </c>
      <c r="U4558" s="4">
        <f>0.002</f>
        <v>0.002</v>
      </c>
      <c r="V4558" s="2" t="s">
        <v>186</v>
      </c>
      <c r="W4558" s="2" t="s">
        <v>196</v>
      </c>
      <c r="X4558" s="2" t="s">
        <v>64</v>
      </c>
      <c r="Y4558" s="2" t="s">
        <v>65</v>
      </c>
      <c r="Z4558" s="2">
        <v>0</v>
      </c>
      <c r="AA4558" s="2"/>
      <c r="AB4558" s="2"/>
      <c r="AC4558" s="4">
        <f>P4558*U4558/1000000</f>
        <v>0.00066628</v>
      </c>
      <c r="AD4558" s="4">
        <f>AC4558*(1-Z4558/100)</f>
        <v>0.00066628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5411</v>
      </c>
      <c r="B4559" s="2" t="s">
        <v>5399</v>
      </c>
      <c r="C4559" s="2" t="s">
        <v>47</v>
      </c>
      <c r="D4559" s="2" t="s">
        <v>1354</v>
      </c>
      <c r="E4559" s="2" t="s">
        <v>744</v>
      </c>
      <c r="F4559" s="2" t="s">
        <v>228</v>
      </c>
      <c r="G4559" s="2" t="s">
        <v>117</v>
      </c>
      <c r="H4559" s="2" t="s">
        <v>323</v>
      </c>
      <c r="I4559" s="2" t="s">
        <v>161</v>
      </c>
      <c r="J4559" s="2" t="s">
        <v>180</v>
      </c>
      <c r="K4559" s="2" t="s">
        <v>180</v>
      </c>
      <c r="L4559" s="2" t="s">
        <v>181</v>
      </c>
      <c r="M4559" s="2" t="s">
        <v>86</v>
      </c>
      <c r="N4559" s="3">
        <v>33.314</v>
      </c>
      <c r="O4559" s="3" t="s">
        <v>182</v>
      </c>
      <c r="P4559" s="4">
        <f>IF(O4559="吨",N4559*1000,IF(O4559="万立方米",N4559*10000,""))</f>
        <v>333140.0</v>
      </c>
      <c r="Q4559" s="2" t="s">
        <v>183</v>
      </c>
      <c r="R4559" s="2" t="s">
        <v>184</v>
      </c>
      <c r="S4559" s="2" t="s">
        <v>198</v>
      </c>
      <c r="T4559" s="2" t="s">
        <v>75</v>
      </c>
      <c r="U4559" s="4">
        <f>0.01</f>
        <v>0.01</v>
      </c>
      <c r="V4559" s="2" t="s">
        <v>186</v>
      </c>
      <c r="W4559" s="2" t="s">
        <v>199</v>
      </c>
      <c r="X4559" s="2" t="s">
        <v>64</v>
      </c>
      <c r="Y4559" s="2" t="s">
        <v>65</v>
      </c>
      <c r="Z4559" s="2">
        <v>0</v>
      </c>
      <c r="AA4559" s="2"/>
      <c r="AB4559" s="2"/>
      <c r="AC4559" s="4">
        <f>P4559*U4559/1000000</f>
        <v>0.0033314</v>
      </c>
      <c r="AD4559" s="4">
        <f>AC4560*(1-AA4559/100)+(AC4559-AC4560)*(1-AB4559/100)</f>
        <v>0.0033314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5412</v>
      </c>
      <c r="B4560" s="2" t="s">
        <v>5399</v>
      </c>
      <c r="C4560" s="2" t="s">
        <v>47</v>
      </c>
      <c r="D4560" s="2" t="s">
        <v>1354</v>
      </c>
      <c r="E4560" s="2" t="s">
        <v>744</v>
      </c>
      <c r="F4560" s="2" t="s">
        <v>228</v>
      </c>
      <c r="G4560" s="2" t="s">
        <v>117</v>
      </c>
      <c r="H4560" s="2" t="s">
        <v>323</v>
      </c>
      <c r="I4560" s="2" t="s">
        <v>161</v>
      </c>
      <c r="J4560" s="2" t="s">
        <v>180</v>
      </c>
      <c r="K4560" s="2" t="s">
        <v>180</v>
      </c>
      <c r="L4560" s="2" t="s">
        <v>181</v>
      </c>
      <c r="M4560" s="2" t="s">
        <v>91</v>
      </c>
      <c r="N4560" s="3">
        <v>33.314</v>
      </c>
      <c r="O4560" s="3" t="s">
        <v>182</v>
      </c>
      <c r="P4560" s="4">
        <f>IF(O4560="吨",N4560*1000,IF(O4560="万立方米",N4560*10000,""))</f>
        <v>333140.0</v>
      </c>
      <c r="Q4560" s="2" t="s">
        <v>183</v>
      </c>
      <c r="R4560" s="2" t="s">
        <v>184</v>
      </c>
      <c r="S4560" s="2" t="s">
        <v>201</v>
      </c>
      <c r="T4560" s="2" t="s">
        <v>75</v>
      </c>
      <c r="U4560" s="4">
        <f>0.005</f>
        <v>0.005</v>
      </c>
      <c r="V4560" s="2" t="s">
        <v>186</v>
      </c>
      <c r="W4560" s="2" t="s">
        <v>202</v>
      </c>
      <c r="X4560" s="2" t="s">
        <v>64</v>
      </c>
      <c r="Y4560" s="2" t="s">
        <v>65</v>
      </c>
      <c r="Z4560" s="2">
        <v>0</v>
      </c>
      <c r="AA4560" s="2"/>
      <c r="AB4560" s="2"/>
      <c r="AC4560" s="4">
        <f>P4560*U4560/1000000</f>
        <v>0.0016657</v>
      </c>
      <c r="AD4560" s="4">
        <f>AC4560*(1-Z4560/100)</f>
        <v>0.0016657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5413</v>
      </c>
      <c r="B4561" s="2" t="s">
        <v>5399</v>
      </c>
      <c r="C4561" s="2" t="s">
        <v>47</v>
      </c>
      <c r="D4561" s="2" t="s">
        <v>1354</v>
      </c>
      <c r="E4561" s="2" t="s">
        <v>744</v>
      </c>
      <c r="F4561" s="2" t="s">
        <v>228</v>
      </c>
      <c r="G4561" s="2" t="s">
        <v>117</v>
      </c>
      <c r="H4561" s="2" t="s">
        <v>323</v>
      </c>
      <c r="I4561" s="2" t="s">
        <v>161</v>
      </c>
      <c r="J4561" s="2" t="s">
        <v>180</v>
      </c>
      <c r="K4561" s="2" t="s">
        <v>180</v>
      </c>
      <c r="L4561" s="2" t="s">
        <v>181</v>
      </c>
      <c r="M4561" s="2" t="s">
        <v>95</v>
      </c>
      <c r="N4561" s="3">
        <v>33.314</v>
      </c>
      <c r="O4561" s="3" t="s">
        <v>182</v>
      </c>
      <c r="P4561" s="4">
        <f>IF(O4561="吨",N4561*1000,IF(O4561="万立方米",N4561*10000,""))</f>
        <v>333140.0</v>
      </c>
      <c r="Q4561" s="2" t="s">
        <v>183</v>
      </c>
      <c r="R4561" s="2" t="s">
        <v>184</v>
      </c>
      <c r="S4561" s="2" t="s">
        <v>204</v>
      </c>
      <c r="T4561" s="2" t="s">
        <v>75</v>
      </c>
      <c r="U4561" s="4">
        <f>0.005</f>
        <v>0.005</v>
      </c>
      <c r="V4561" s="2" t="s">
        <v>186</v>
      </c>
      <c r="W4561" s="2" t="s">
        <v>205</v>
      </c>
      <c r="X4561" s="2" t="s">
        <v>64</v>
      </c>
      <c r="Y4561" s="2" t="s">
        <v>65</v>
      </c>
      <c r="Z4561" s="2">
        <v>0</v>
      </c>
      <c r="AA4561" s="2"/>
      <c r="AB4561" s="2"/>
      <c r="AC4561" s="4">
        <f>P4561*U4561/1000000</f>
        <v>0.0016657</v>
      </c>
      <c r="AD4561" s="4">
        <f>AC4561*(1-Z4561/100)</f>
        <v>0.0016657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5414</v>
      </c>
      <c r="B4562" s="2" t="s">
        <v>5399</v>
      </c>
      <c r="C4562" s="2" t="s">
        <v>47</v>
      </c>
      <c r="D4562" s="2" t="s">
        <v>1354</v>
      </c>
      <c r="E4562" s="2" t="s">
        <v>744</v>
      </c>
      <c r="F4562" s="2" t="s">
        <v>228</v>
      </c>
      <c r="G4562" s="2" t="s">
        <v>117</v>
      </c>
      <c r="H4562" s="2" t="s">
        <v>323</v>
      </c>
      <c r="I4562" s="2" t="s">
        <v>161</v>
      </c>
      <c r="J4562" s="2" t="s">
        <v>180</v>
      </c>
      <c r="K4562" s="2" t="s">
        <v>180</v>
      </c>
      <c r="L4562" s="2" t="s">
        <v>181</v>
      </c>
      <c r="M4562" s="2" t="s">
        <v>100</v>
      </c>
      <c r="N4562" s="3">
        <v>33.314</v>
      </c>
      <c r="O4562" s="3" t="s">
        <v>182</v>
      </c>
      <c r="P4562" s="4">
        <f>IF(O4562="吨",N4562*1000,IF(O4562="万立方米",N4562*10000,""))</f>
        <v>333140.0</v>
      </c>
      <c r="Q4562" s="2" t="s">
        <v>183</v>
      </c>
      <c r="R4562" s="2" t="s">
        <v>184</v>
      </c>
      <c r="S4562" s="2" t="s">
        <v>207</v>
      </c>
      <c r="T4562" s="2" t="s">
        <v>75</v>
      </c>
      <c r="U4562" s="4">
        <f>0.02</f>
        <v>0.02</v>
      </c>
      <c r="V4562" s="2" t="s">
        <v>186</v>
      </c>
      <c r="W4562" s="2" t="s">
        <v>208</v>
      </c>
      <c r="X4562" s="2" t="s">
        <v>64</v>
      </c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68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5415</v>
      </c>
      <c r="B4563" s="2" t="s">
        <v>5399</v>
      </c>
      <c r="C4563" s="2" t="s">
        <v>47</v>
      </c>
      <c r="D4563" s="2" t="s">
        <v>1354</v>
      </c>
      <c r="E4563" s="2" t="s">
        <v>744</v>
      </c>
      <c r="F4563" s="2" t="s">
        <v>228</v>
      </c>
      <c r="G4563" s="2" t="s">
        <v>117</v>
      </c>
      <c r="H4563" s="2" t="s">
        <v>323</v>
      </c>
      <c r="I4563" s="2"/>
      <c r="J4563" s="2"/>
      <c r="K4563" s="2"/>
      <c r="L4563" s="2"/>
      <c r="M4563" s="2" t="s">
        <v>104</v>
      </c>
      <c r="N4563" s="3"/>
      <c r="O4563" s="3"/>
      <c r="P4563" s="4">
        <v>0.0</v>
      </c>
      <c r="Q4563" s="2" t="s">
        <v>105</v>
      </c>
      <c r="R4563" s="2" t="s">
        <v>106</v>
      </c>
      <c r="S4563" s="2" t="s">
        <v>107</v>
      </c>
      <c r="T4563" s="2" t="s">
        <v>108</v>
      </c>
      <c r="U4563" s="4">
        <f>0.0</f>
        <v>0.0</v>
      </c>
      <c r="V4563" s="2" t="s">
        <v>109</v>
      </c>
      <c r="W4563" s="2" t="s">
        <v>110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111</v>
      </c>
      <c r="AH4563" s="2" t="s">
        <v>69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5416</v>
      </c>
      <c r="B4564" s="2" t="s">
        <v>5417</v>
      </c>
      <c r="C4564" s="2" t="s">
        <v>47</v>
      </c>
      <c r="D4564" s="2" t="s">
        <v>886</v>
      </c>
      <c r="E4564" s="2" t="s">
        <v>377</v>
      </c>
      <c r="F4564" s="2" t="s">
        <v>228</v>
      </c>
      <c r="G4564" s="2" t="s">
        <v>181</v>
      </c>
      <c r="H4564" s="2" t="s">
        <v>52</v>
      </c>
      <c r="I4564" s="2" t="s">
        <v>53</v>
      </c>
      <c r="J4564" s="2" t="s">
        <v>118</v>
      </c>
      <c r="K4564" s="2" t="s">
        <v>118</v>
      </c>
      <c r="L4564" s="2" t="s">
        <v>119</v>
      </c>
      <c r="M4564" s="2" t="s">
        <v>56</v>
      </c>
      <c r="N4564" s="3">
        <v>3602.344</v>
      </c>
      <c r="O4564" s="3" t="s">
        <v>120</v>
      </c>
      <c r="P4564" s="2"/>
      <c r="Q4564" s="2"/>
      <c r="R4564" s="2" t="s">
        <v>121</v>
      </c>
      <c r="S4564" s="2"/>
      <c r="T4564" s="2" t="s">
        <v>108</v>
      </c>
      <c r="U4564" s="2"/>
      <c r="V4564" s="2"/>
      <c r="W4564" s="2" t="s">
        <v>122</v>
      </c>
      <c r="X4564" s="2" t="s">
        <v>64</v>
      </c>
      <c r="Y4564" s="2" t="s">
        <v>65</v>
      </c>
      <c r="Z4564" s="2">
        <v>0</v>
      </c>
      <c r="AA4564" s="2"/>
      <c r="AB4564" s="2"/>
      <c r="AC4564" s="2"/>
      <c r="AD4564" s="2"/>
      <c r="AE4564" s="2" t="s">
        <v>123</v>
      </c>
      <c r="AF4564" s="2" t="s">
        <v>124</v>
      </c>
      <c r="AG4564" s="2" t="s">
        <v>125</v>
      </c>
      <c r="AH4564" s="2" t="s">
        <v>69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5418</v>
      </c>
      <c r="B4565" s="2" t="s">
        <v>5417</v>
      </c>
      <c r="C4565" s="2" t="s">
        <v>47</v>
      </c>
      <c r="D4565" s="2" t="s">
        <v>886</v>
      </c>
      <c r="E4565" s="2" t="s">
        <v>377</v>
      </c>
      <c r="F4565" s="2" t="s">
        <v>228</v>
      </c>
      <c r="G4565" s="2" t="s">
        <v>181</v>
      </c>
      <c r="H4565" s="2" t="s">
        <v>52</v>
      </c>
      <c r="I4565" s="2" t="s">
        <v>53</v>
      </c>
      <c r="J4565" s="2" t="s">
        <v>118</v>
      </c>
      <c r="K4565" s="2" t="s">
        <v>118</v>
      </c>
      <c r="L4565" s="2" t="s">
        <v>119</v>
      </c>
      <c r="M4565" s="2" t="s">
        <v>73</v>
      </c>
      <c r="N4565" s="3">
        <v>3602.344</v>
      </c>
      <c r="O4565" s="3" t="s">
        <v>120</v>
      </c>
      <c r="P4565" s="2"/>
      <c r="Q4565" s="2"/>
      <c r="R4565" s="2" t="s">
        <v>121</v>
      </c>
      <c r="S4565" s="2"/>
      <c r="T4565" s="2" t="s">
        <v>108</v>
      </c>
      <c r="U4565" s="2"/>
      <c r="V4565" s="2"/>
      <c r="W4565" s="2" t="s">
        <v>122</v>
      </c>
      <c r="X4565" s="2" t="s">
        <v>64</v>
      </c>
      <c r="Y4565" s="2" t="s">
        <v>65</v>
      </c>
      <c r="Z4565" s="2">
        <v>0</v>
      </c>
      <c r="AA4565" s="2"/>
      <c r="AB4565" s="2"/>
      <c r="AC4565" s="2"/>
      <c r="AD4565" s="2"/>
      <c r="AE4565" s="2" t="s">
        <v>123</v>
      </c>
      <c r="AF4565" s="2" t="s">
        <v>124</v>
      </c>
      <c r="AG4565" s="2" t="s">
        <v>125</v>
      </c>
      <c r="AH4565" s="2" t="s">
        <v>69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5419</v>
      </c>
      <c r="B4566" s="2" t="s">
        <v>5417</v>
      </c>
      <c r="C4566" s="2" t="s">
        <v>47</v>
      </c>
      <c r="D4566" s="2" t="s">
        <v>886</v>
      </c>
      <c r="E4566" s="2" t="s">
        <v>377</v>
      </c>
      <c r="F4566" s="2" t="s">
        <v>228</v>
      </c>
      <c r="G4566" s="2" t="s">
        <v>181</v>
      </c>
      <c r="H4566" s="2" t="s">
        <v>52</v>
      </c>
      <c r="I4566" s="2" t="s">
        <v>53</v>
      </c>
      <c r="J4566" s="2" t="s">
        <v>118</v>
      </c>
      <c r="K4566" s="2" t="s">
        <v>118</v>
      </c>
      <c r="L4566" s="2" t="s">
        <v>119</v>
      </c>
      <c r="M4566" s="2" t="s">
        <v>78</v>
      </c>
      <c r="N4566" s="3">
        <v>3602.344</v>
      </c>
      <c r="O4566" s="3" t="s">
        <v>120</v>
      </c>
      <c r="P4566" s="2"/>
      <c r="Q4566" s="2"/>
      <c r="R4566" s="2" t="s">
        <v>121</v>
      </c>
      <c r="S4566" s="2"/>
      <c r="T4566" s="2" t="s">
        <v>108</v>
      </c>
      <c r="U4566" s="2"/>
      <c r="V4566" s="2"/>
      <c r="W4566" s="2" t="s">
        <v>122</v>
      </c>
      <c r="X4566" s="2" t="s">
        <v>64</v>
      </c>
      <c r="Y4566" s="2" t="s">
        <v>65</v>
      </c>
      <c r="Z4566" s="2">
        <v>0</v>
      </c>
      <c r="AA4566" s="2"/>
      <c r="AB4566" s="2"/>
      <c r="AC4566" s="2"/>
      <c r="AD4566" s="2"/>
      <c r="AE4566" s="2" t="s">
        <v>123</v>
      </c>
      <c r="AF4566" s="2" t="s">
        <v>124</v>
      </c>
      <c r="AG4566" s="2" t="s">
        <v>125</v>
      </c>
      <c r="AH4566" s="2" t="s">
        <v>69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5420</v>
      </c>
      <c r="B4567" s="2" t="s">
        <v>5417</v>
      </c>
      <c r="C4567" s="2" t="s">
        <v>47</v>
      </c>
      <c r="D4567" s="2" t="s">
        <v>886</v>
      </c>
      <c r="E4567" s="2" t="s">
        <v>377</v>
      </c>
      <c r="F4567" s="2" t="s">
        <v>228</v>
      </c>
      <c r="G4567" s="2" t="s">
        <v>181</v>
      </c>
      <c r="H4567" s="2" t="s">
        <v>52</v>
      </c>
      <c r="I4567" s="2" t="s">
        <v>53</v>
      </c>
      <c r="J4567" s="2" t="s">
        <v>118</v>
      </c>
      <c r="K4567" s="2" t="s">
        <v>118</v>
      </c>
      <c r="L4567" s="2" t="s">
        <v>119</v>
      </c>
      <c r="M4567" s="2" t="s">
        <v>82</v>
      </c>
      <c r="N4567" s="3">
        <v>3602.344</v>
      </c>
      <c r="O4567" s="3" t="s">
        <v>120</v>
      </c>
      <c r="P4567" s="2"/>
      <c r="Q4567" s="2"/>
      <c r="R4567" s="2" t="s">
        <v>121</v>
      </c>
      <c r="S4567" s="2"/>
      <c r="T4567" s="2" t="s">
        <v>108</v>
      </c>
      <c r="U4567" s="2"/>
      <c r="V4567" s="2"/>
      <c r="W4567" s="2" t="s">
        <v>122</v>
      </c>
      <c r="X4567" s="2" t="s">
        <v>64</v>
      </c>
      <c r="Y4567" s="2" t="s">
        <v>65</v>
      </c>
      <c r="Z4567" s="2">
        <v>0</v>
      </c>
      <c r="AA4567" s="2"/>
      <c r="AB4567" s="2"/>
      <c r="AC4567" s="2"/>
      <c r="AD4567" s="2"/>
      <c r="AE4567" s="2" t="s">
        <v>123</v>
      </c>
      <c r="AF4567" s="2" t="s">
        <v>124</v>
      </c>
      <c r="AG4567" s="2" t="s">
        <v>125</v>
      </c>
      <c r="AH4567" s="2" t="s">
        <v>69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5421</v>
      </c>
      <c r="B4568" s="2" t="s">
        <v>5417</v>
      </c>
      <c r="C4568" s="2" t="s">
        <v>47</v>
      </c>
      <c r="D4568" s="2" t="s">
        <v>886</v>
      </c>
      <c r="E4568" s="2" t="s">
        <v>377</v>
      </c>
      <c r="F4568" s="2" t="s">
        <v>228</v>
      </c>
      <c r="G4568" s="2" t="s">
        <v>181</v>
      </c>
      <c r="H4568" s="2" t="s">
        <v>52</v>
      </c>
      <c r="I4568" s="2" t="s">
        <v>53</v>
      </c>
      <c r="J4568" s="2" t="s">
        <v>118</v>
      </c>
      <c r="K4568" s="2" t="s">
        <v>118</v>
      </c>
      <c r="L4568" s="2" t="s">
        <v>119</v>
      </c>
      <c r="M4568" s="2" t="s">
        <v>86</v>
      </c>
      <c r="N4568" s="3">
        <v>3602.344</v>
      </c>
      <c r="O4568" s="3" t="s">
        <v>120</v>
      </c>
      <c r="P4568" s="2"/>
      <c r="Q4568" s="2"/>
      <c r="R4568" s="2" t="s">
        <v>121</v>
      </c>
      <c r="S4568" s="2"/>
      <c r="T4568" s="2" t="s">
        <v>108</v>
      </c>
      <c r="U4568" s="2"/>
      <c r="V4568" s="2"/>
      <c r="W4568" s="2" t="s">
        <v>122</v>
      </c>
      <c r="X4568" s="2" t="s">
        <v>64</v>
      </c>
      <c r="Y4568" s="2" t="s">
        <v>65</v>
      </c>
      <c r="Z4568" s="2">
        <v>0</v>
      </c>
      <c r="AA4568" s="2"/>
      <c r="AB4568" s="2"/>
      <c r="AC4568" s="2"/>
      <c r="AD4568" s="2"/>
      <c r="AE4568" s="2" t="s">
        <v>123</v>
      </c>
      <c r="AF4568" s="2" t="s">
        <v>124</v>
      </c>
      <c r="AG4568" s="2" t="s">
        <v>125</v>
      </c>
      <c r="AH4568" s="2" t="s">
        <v>69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5422</v>
      </c>
      <c r="B4569" s="2" t="s">
        <v>5417</v>
      </c>
      <c r="C4569" s="2" t="s">
        <v>47</v>
      </c>
      <c r="D4569" s="2" t="s">
        <v>886</v>
      </c>
      <c r="E4569" s="2" t="s">
        <v>377</v>
      </c>
      <c r="F4569" s="2" t="s">
        <v>228</v>
      </c>
      <c r="G4569" s="2" t="s">
        <v>181</v>
      </c>
      <c r="H4569" s="2" t="s">
        <v>52</v>
      </c>
      <c r="I4569" s="2" t="s">
        <v>53</v>
      </c>
      <c r="J4569" s="2" t="s">
        <v>118</v>
      </c>
      <c r="K4569" s="2" t="s">
        <v>118</v>
      </c>
      <c r="L4569" s="2" t="s">
        <v>119</v>
      </c>
      <c r="M4569" s="2" t="s">
        <v>91</v>
      </c>
      <c r="N4569" s="3">
        <v>3602.344</v>
      </c>
      <c r="O4569" s="3" t="s">
        <v>120</v>
      </c>
      <c r="P4569" s="2"/>
      <c r="Q4569" s="2"/>
      <c r="R4569" s="2" t="s">
        <v>121</v>
      </c>
      <c r="S4569" s="2"/>
      <c r="T4569" s="2" t="s">
        <v>108</v>
      </c>
      <c r="U4569" s="2"/>
      <c r="V4569" s="2"/>
      <c r="W4569" s="2" t="s">
        <v>122</v>
      </c>
      <c r="X4569" s="2" t="s">
        <v>64</v>
      </c>
      <c r="Y4569" s="2" t="s">
        <v>65</v>
      </c>
      <c r="Z4569" s="2">
        <v>0</v>
      </c>
      <c r="AA4569" s="2"/>
      <c r="AB4569" s="2"/>
      <c r="AC4569" s="2"/>
      <c r="AD4569" s="2"/>
      <c r="AE4569" s="2" t="s">
        <v>123</v>
      </c>
      <c r="AF4569" s="2" t="s">
        <v>124</v>
      </c>
      <c r="AG4569" s="2" t="s">
        <v>125</v>
      </c>
      <c r="AH4569" s="2" t="s">
        <v>69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5423</v>
      </c>
      <c r="B4570" s="2" t="s">
        <v>5417</v>
      </c>
      <c r="C4570" s="2" t="s">
        <v>47</v>
      </c>
      <c r="D4570" s="2" t="s">
        <v>886</v>
      </c>
      <c r="E4570" s="2" t="s">
        <v>377</v>
      </c>
      <c r="F4570" s="2" t="s">
        <v>228</v>
      </c>
      <c r="G4570" s="2" t="s">
        <v>181</v>
      </c>
      <c r="H4570" s="2" t="s">
        <v>52</v>
      </c>
      <c r="I4570" s="2" t="s">
        <v>53</v>
      </c>
      <c r="J4570" s="2" t="s">
        <v>118</v>
      </c>
      <c r="K4570" s="2" t="s">
        <v>118</v>
      </c>
      <c r="L4570" s="2" t="s">
        <v>119</v>
      </c>
      <c r="M4570" s="2" t="s">
        <v>95</v>
      </c>
      <c r="N4570" s="3">
        <v>3602.344</v>
      </c>
      <c r="O4570" s="3" t="s">
        <v>120</v>
      </c>
      <c r="P4570" s="2"/>
      <c r="Q4570" s="2"/>
      <c r="R4570" s="2" t="s">
        <v>121</v>
      </c>
      <c r="S4570" s="2"/>
      <c r="T4570" s="2" t="s">
        <v>108</v>
      </c>
      <c r="U4570" s="2"/>
      <c r="V4570" s="2"/>
      <c r="W4570" s="2" t="s">
        <v>122</v>
      </c>
      <c r="X4570" s="2" t="s">
        <v>64</v>
      </c>
      <c r="Y4570" s="2" t="s">
        <v>65</v>
      </c>
      <c r="Z4570" s="2">
        <v>0</v>
      </c>
      <c r="AA4570" s="2"/>
      <c r="AB4570" s="2"/>
      <c r="AC4570" s="2"/>
      <c r="AD4570" s="2"/>
      <c r="AE4570" s="2" t="s">
        <v>123</v>
      </c>
      <c r="AF4570" s="2" t="s">
        <v>124</v>
      </c>
      <c r="AG4570" s="2" t="s">
        <v>125</v>
      </c>
      <c r="AH4570" s="2" t="s">
        <v>69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5424</v>
      </c>
      <c r="B4571" s="2" t="s">
        <v>5417</v>
      </c>
      <c r="C4571" s="2" t="s">
        <v>47</v>
      </c>
      <c r="D4571" s="2" t="s">
        <v>886</v>
      </c>
      <c r="E4571" s="2" t="s">
        <v>377</v>
      </c>
      <c r="F4571" s="2" t="s">
        <v>228</v>
      </c>
      <c r="G4571" s="2" t="s">
        <v>181</v>
      </c>
      <c r="H4571" s="2" t="s">
        <v>52</v>
      </c>
      <c r="I4571" s="2" t="s">
        <v>53</v>
      </c>
      <c r="J4571" s="2" t="s">
        <v>118</v>
      </c>
      <c r="K4571" s="2" t="s">
        <v>118</v>
      </c>
      <c r="L4571" s="2" t="s">
        <v>119</v>
      </c>
      <c r="M4571" s="2" t="s">
        <v>100</v>
      </c>
      <c r="N4571" s="3">
        <v>3602.344</v>
      </c>
      <c r="O4571" s="3" t="s">
        <v>120</v>
      </c>
      <c r="P4571" s="2"/>
      <c r="Q4571" s="2"/>
      <c r="R4571" s="2" t="s">
        <v>121</v>
      </c>
      <c r="S4571" s="2"/>
      <c r="T4571" s="2" t="s">
        <v>108</v>
      </c>
      <c r="U4571" s="2"/>
      <c r="V4571" s="2"/>
      <c r="W4571" s="2" t="s">
        <v>122</v>
      </c>
      <c r="X4571" s="2" t="s">
        <v>64</v>
      </c>
      <c r="Y4571" s="2" t="s">
        <v>65</v>
      </c>
      <c r="Z4571" s="2">
        <v>0</v>
      </c>
      <c r="AA4571" s="2"/>
      <c r="AB4571" s="2"/>
      <c r="AC4571" s="2"/>
      <c r="AD4571" s="2"/>
      <c r="AE4571" s="2" t="s">
        <v>123</v>
      </c>
      <c r="AF4571" s="2" t="s">
        <v>124</v>
      </c>
      <c r="AG4571" s="2" t="s">
        <v>125</v>
      </c>
      <c r="AH4571" s="2" t="s">
        <v>69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5425</v>
      </c>
      <c r="B4572" s="2" t="s">
        <v>5417</v>
      </c>
      <c r="C4572" s="2" t="s">
        <v>47</v>
      </c>
      <c r="D4572" s="2" t="s">
        <v>886</v>
      </c>
      <c r="E4572" s="2" t="s">
        <v>377</v>
      </c>
      <c r="F4572" s="2" t="s">
        <v>228</v>
      </c>
      <c r="G4572" s="2" t="s">
        <v>181</v>
      </c>
      <c r="H4572" s="2" t="s">
        <v>52</v>
      </c>
      <c r="I4572" s="2"/>
      <c r="J4572" s="2"/>
      <c r="K4572" s="2"/>
      <c r="L4572" s="2"/>
      <c r="M4572" s="2" t="s">
        <v>104</v>
      </c>
      <c r="N4572" s="3"/>
      <c r="O4572" s="3"/>
      <c r="P4572" s="4">
        <v>0.0</v>
      </c>
      <c r="Q4572" s="2" t="s">
        <v>105</v>
      </c>
      <c r="R4572" s="2" t="s">
        <v>106</v>
      </c>
      <c r="S4572" s="2" t="s">
        <v>107</v>
      </c>
      <c r="T4572" s="2" t="s">
        <v>108</v>
      </c>
      <c r="U4572" s="4">
        <f>0.0</f>
        <v>0.0</v>
      </c>
      <c r="V4572" s="2" t="s">
        <v>109</v>
      </c>
      <c r="W4572" s="2" t="s">
        <v>110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134</v>
      </c>
      <c r="AH4572" s="2" t="s">
        <v>69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5426</v>
      </c>
      <c r="B4573" s="2" t="s">
        <v>5427</v>
      </c>
      <c r="C4573" s="2" t="s">
        <v>47</v>
      </c>
      <c r="D4573" s="2" t="s">
        <v>1924</v>
      </c>
      <c r="E4573" s="2" t="s">
        <v>377</v>
      </c>
      <c r="F4573" s="2" t="s">
        <v>178</v>
      </c>
      <c r="G4573" s="2" t="s">
        <v>51</v>
      </c>
      <c r="H4573" s="2" t="s">
        <v>138</v>
      </c>
      <c r="I4573" s="2" t="s">
        <v>53</v>
      </c>
      <c r="J4573" s="2" t="s">
        <v>54</v>
      </c>
      <c r="K4573" s="2" t="s">
        <v>55</v>
      </c>
      <c r="L4573" s="2" t="s">
        <v>51</v>
      </c>
      <c r="M4573" s="2" t="s">
        <v>56</v>
      </c>
      <c r="N4573" s="3">
        <v>75013</v>
      </c>
      <c r="O4573" s="3" t="s">
        <v>57</v>
      </c>
      <c r="P4573" s="4">
        <f>IF(O4573="吨",N4573*1000,IF(O4573="万立方米",N4573*10000,""))</f>
        <v>75013000.0</v>
      </c>
      <c r="Q4573" s="2" t="s">
        <v>58</v>
      </c>
      <c r="R4573" s="2" t="s">
        <v>59</v>
      </c>
      <c r="S4573" s="2" t="s">
        <v>60</v>
      </c>
      <c r="T4573" s="2" t="s">
        <v>61</v>
      </c>
      <c r="U4573" s="4">
        <f>0.06</f>
        <v>0.06</v>
      </c>
      <c r="V4573" s="2" t="s">
        <v>62</v>
      </c>
      <c r="W4573" s="2" t="s">
        <v>63</v>
      </c>
      <c r="X4573" s="2" t="s">
        <v>64</v>
      </c>
      <c r="Y4573" s="2" t="s">
        <v>65</v>
      </c>
      <c r="Z4573" s="2">
        <v>0</v>
      </c>
      <c r="AA4573" s="2"/>
      <c r="AB4573" s="2"/>
      <c r="AC4573" s="4">
        <f>P4573*U4573/1000000</f>
        <v>4.50078</v>
      </c>
      <c r="AD4573" s="4">
        <f>AC4573*(1-Z4573/100)</f>
        <v>4.50078</v>
      </c>
      <c r="AE4573" s="2" t="s">
        <v>66</v>
      </c>
      <c r="AF4573" s="2" t="s">
        <v>67</v>
      </c>
      <c r="AG4573" s="2" t="s">
        <v>68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5428</v>
      </c>
      <c r="B4574" s="2" t="s">
        <v>5427</v>
      </c>
      <c r="C4574" s="2" t="s">
        <v>47</v>
      </c>
      <c r="D4574" s="2" t="s">
        <v>1924</v>
      </c>
      <c r="E4574" s="2" t="s">
        <v>377</v>
      </c>
      <c r="F4574" s="2" t="s">
        <v>178</v>
      </c>
      <c r="G4574" s="2" t="s">
        <v>51</v>
      </c>
      <c r="H4574" s="2" t="s">
        <v>138</v>
      </c>
      <c r="I4574" s="2" t="s">
        <v>53</v>
      </c>
      <c r="J4574" s="2" t="s">
        <v>54</v>
      </c>
      <c r="K4574" s="2" t="s">
        <v>55</v>
      </c>
      <c r="L4574" s="2" t="s">
        <v>51</v>
      </c>
      <c r="M4574" s="2" t="s">
        <v>73</v>
      </c>
      <c r="N4574" s="3">
        <v>75013</v>
      </c>
      <c r="O4574" s="3" t="s">
        <v>57</v>
      </c>
      <c r="P4574" s="4">
        <f>IF(O4574="吨",N4574*1000,IF(O4574="万立方米",N4574*10000,""))</f>
        <v>75013000.0</v>
      </c>
      <c r="Q4574" s="2" t="s">
        <v>58</v>
      </c>
      <c r="R4574" s="2" t="s">
        <v>59</v>
      </c>
      <c r="S4574" s="2" t="s">
        <v>74</v>
      </c>
      <c r="T4574" s="2" t="s">
        <v>75</v>
      </c>
      <c r="U4574" s="4">
        <f>1.5</f>
        <v>1.5</v>
      </c>
      <c r="V4574" s="2" t="s">
        <v>62</v>
      </c>
      <c r="W4574" s="2" t="s">
        <v>76</v>
      </c>
      <c r="X4574" s="2" t="s">
        <v>64</v>
      </c>
      <c r="Y4574" s="2" t="s">
        <v>65</v>
      </c>
      <c r="Z4574" s="2">
        <v>0</v>
      </c>
      <c r="AA4574" s="2"/>
      <c r="AB4574" s="2"/>
      <c r="AC4574" s="4">
        <f>P4574*U4574/1000000</f>
        <v>112.5195</v>
      </c>
      <c r="AD4574" s="4">
        <f>AC4574*(1-Z4574/100)</f>
        <v>112.5195</v>
      </c>
      <c r="AE4574" s="2" t="s">
        <v>66</v>
      </c>
      <c r="AF4574" s="2" t="s">
        <v>67</v>
      </c>
      <c r="AG4574" s="2" t="s">
        <v>68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5429</v>
      </c>
      <c r="B4575" s="2" t="s">
        <v>5427</v>
      </c>
      <c r="C4575" s="2" t="s">
        <v>47</v>
      </c>
      <c r="D4575" s="2" t="s">
        <v>1924</v>
      </c>
      <c r="E4575" s="2" t="s">
        <v>377</v>
      </c>
      <c r="F4575" s="2" t="s">
        <v>178</v>
      </c>
      <c r="G4575" s="2" t="s">
        <v>51</v>
      </c>
      <c r="H4575" s="2" t="s">
        <v>138</v>
      </c>
      <c r="I4575" s="2" t="s">
        <v>53</v>
      </c>
      <c r="J4575" s="2" t="s">
        <v>54</v>
      </c>
      <c r="K4575" s="2" t="s">
        <v>55</v>
      </c>
      <c r="L4575" s="2" t="s">
        <v>51</v>
      </c>
      <c r="M4575" s="2" t="s">
        <v>78</v>
      </c>
      <c r="N4575" s="3">
        <v>75013</v>
      </c>
      <c r="O4575" s="3" t="s">
        <v>57</v>
      </c>
      <c r="P4575" s="4">
        <f>IF(O4575="吨",N4575*1000,IF(O4575="万立方米",N4575*10000,""))</f>
        <v>75013000.0</v>
      </c>
      <c r="Q4575" s="2" t="s">
        <v>58</v>
      </c>
      <c r="R4575" s="2" t="s">
        <v>59</v>
      </c>
      <c r="S4575" s="2" t="s">
        <v>79</v>
      </c>
      <c r="T4575" s="2" t="s">
        <v>75</v>
      </c>
      <c r="U4575" s="4">
        <f>6.0</f>
        <v>6.0</v>
      </c>
      <c r="V4575" s="2" t="s">
        <v>62</v>
      </c>
      <c r="W4575" s="2" t="s">
        <v>80</v>
      </c>
      <c r="X4575" s="2" t="s">
        <v>64</v>
      </c>
      <c r="Y4575" s="2" t="s">
        <v>65</v>
      </c>
      <c r="Z4575" s="2">
        <v>0</v>
      </c>
      <c r="AA4575" s="2"/>
      <c r="AB4575" s="2"/>
      <c r="AC4575" s="4">
        <f>P4575*U4575/1000000</f>
        <v>450.078</v>
      </c>
      <c r="AD4575" s="4">
        <f>AC4575*(1-Z4575/100)</f>
        <v>450.078</v>
      </c>
      <c r="AE4575" s="2" t="s">
        <v>66</v>
      </c>
      <c r="AF4575" s="2" t="s">
        <v>67</v>
      </c>
      <c r="AG4575" s="2" t="s">
        <v>68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5430</v>
      </c>
      <c r="B4576" s="2" t="s">
        <v>5427</v>
      </c>
      <c r="C4576" s="2" t="s">
        <v>47</v>
      </c>
      <c r="D4576" s="2" t="s">
        <v>1924</v>
      </c>
      <c r="E4576" s="2" t="s">
        <v>377</v>
      </c>
      <c r="F4576" s="2" t="s">
        <v>178</v>
      </c>
      <c r="G4576" s="2" t="s">
        <v>51</v>
      </c>
      <c r="H4576" s="2" t="s">
        <v>138</v>
      </c>
      <c r="I4576" s="2" t="s">
        <v>53</v>
      </c>
      <c r="J4576" s="2" t="s">
        <v>54</v>
      </c>
      <c r="K4576" s="2" t="s">
        <v>55</v>
      </c>
      <c r="L4576" s="2" t="s">
        <v>51</v>
      </c>
      <c r="M4576" s="2" t="s">
        <v>82</v>
      </c>
      <c r="N4576" s="3">
        <v>75013</v>
      </c>
      <c r="O4576" s="3" t="s">
        <v>57</v>
      </c>
      <c r="P4576" s="4">
        <f>IF(O4576="吨",N4576*1000,IF(O4576="万立方米",N4576*10000,""))</f>
        <v>75013000.0</v>
      </c>
      <c r="Q4576" s="2" t="s">
        <v>58</v>
      </c>
      <c r="R4576" s="2" t="s">
        <v>59</v>
      </c>
      <c r="S4576" s="2" t="s">
        <v>83</v>
      </c>
      <c r="T4576" s="2" t="s">
        <v>61</v>
      </c>
      <c r="U4576" s="4">
        <f>0.35</f>
        <v>0.35</v>
      </c>
      <c r="V4576" s="2" t="s">
        <v>62</v>
      </c>
      <c r="W4576" s="2" t="s">
        <v>84</v>
      </c>
      <c r="X4576" s="2" t="s">
        <v>64</v>
      </c>
      <c r="Y4576" s="2" t="s">
        <v>65</v>
      </c>
      <c r="Z4576" s="2">
        <v>0</v>
      </c>
      <c r="AA4576" s="2"/>
      <c r="AB4576" s="2"/>
      <c r="AC4576" s="4">
        <f>P4576*U4576/1000000</f>
        <v>26.25455</v>
      </c>
      <c r="AD4576" s="4">
        <f>AC4576*(1-Z4576/100)</f>
        <v>26.25455</v>
      </c>
      <c r="AE4576" s="2" t="s">
        <v>66</v>
      </c>
      <c r="AF4576" s="2" t="s">
        <v>67</v>
      </c>
      <c r="AG4576" s="2" t="s">
        <v>68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5431</v>
      </c>
      <c r="B4577" s="2" t="s">
        <v>5427</v>
      </c>
      <c r="C4577" s="2" t="s">
        <v>47</v>
      </c>
      <c r="D4577" s="2" t="s">
        <v>1924</v>
      </c>
      <c r="E4577" s="2" t="s">
        <v>377</v>
      </c>
      <c r="F4577" s="2" t="s">
        <v>178</v>
      </c>
      <c r="G4577" s="2" t="s">
        <v>51</v>
      </c>
      <c r="H4577" s="2" t="s">
        <v>138</v>
      </c>
      <c r="I4577" s="2" t="s">
        <v>53</v>
      </c>
      <c r="J4577" s="2" t="s">
        <v>54</v>
      </c>
      <c r="K4577" s="2" t="s">
        <v>55</v>
      </c>
      <c r="L4577" s="2" t="s">
        <v>51</v>
      </c>
      <c r="M4577" s="2" t="s">
        <v>86</v>
      </c>
      <c r="N4577" s="3">
        <v>75013</v>
      </c>
      <c r="O4577" s="3" t="s">
        <v>57</v>
      </c>
      <c r="P4577" s="4">
        <f>IF(O4577="吨",N4577*1000,IF(O4577="万立方米",N4577*10000,""))</f>
        <v>75013000.0</v>
      </c>
      <c r="Q4577" s="2" t="s">
        <v>58</v>
      </c>
      <c r="R4577" s="2" t="s">
        <v>59</v>
      </c>
      <c r="S4577" s="2" t="s">
        <v>87</v>
      </c>
      <c r="T4577" s="2" t="s">
        <v>88</v>
      </c>
      <c r="U4577" s="4">
        <f>0.75</f>
        <v>0.75</v>
      </c>
      <c r="V4577" s="2" t="s">
        <v>62</v>
      </c>
      <c r="W4577" s="2" t="s">
        <v>89</v>
      </c>
      <c r="X4577" s="2" t="s">
        <v>64</v>
      </c>
      <c r="Y4577" s="2" t="s">
        <v>65</v>
      </c>
      <c r="Z4577" s="2">
        <v>0</v>
      </c>
      <c r="AA4577" s="2"/>
      <c r="AB4577" s="2"/>
      <c r="AC4577" s="4">
        <f>P4577*U4577/1000000</f>
        <v>56.25975</v>
      </c>
      <c r="AD4577" s="4">
        <f>AC4578*(1-AA4577/100)+(AC4577-AC4578)*(1-AB4577/100)</f>
        <v>56.25975</v>
      </c>
      <c r="AE4577" s="2" t="s">
        <v>66</v>
      </c>
      <c r="AF4577" s="2" t="s">
        <v>67</v>
      </c>
      <c r="AG4577" s="2" t="s">
        <v>68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5432</v>
      </c>
      <c r="B4578" s="2" t="s">
        <v>5427</v>
      </c>
      <c r="C4578" s="2" t="s">
        <v>47</v>
      </c>
      <c r="D4578" s="2" t="s">
        <v>1924</v>
      </c>
      <c r="E4578" s="2" t="s">
        <v>377</v>
      </c>
      <c r="F4578" s="2" t="s">
        <v>178</v>
      </c>
      <c r="G4578" s="2" t="s">
        <v>51</v>
      </c>
      <c r="H4578" s="2" t="s">
        <v>138</v>
      </c>
      <c r="I4578" s="2" t="s">
        <v>53</v>
      </c>
      <c r="J4578" s="2" t="s">
        <v>54</v>
      </c>
      <c r="K4578" s="2" t="s">
        <v>55</v>
      </c>
      <c r="L4578" s="2" t="s">
        <v>51</v>
      </c>
      <c r="M4578" s="2" t="s">
        <v>91</v>
      </c>
      <c r="N4578" s="3">
        <v>75013</v>
      </c>
      <c r="O4578" s="3" t="s">
        <v>57</v>
      </c>
      <c r="P4578" s="4">
        <f>IF(O4578="吨",N4578*1000,IF(O4578="万立方米",N4578*10000,""))</f>
        <v>75013000.0</v>
      </c>
      <c r="Q4578" s="2" t="s">
        <v>58</v>
      </c>
      <c r="R4578" s="2" t="s">
        <v>59</v>
      </c>
      <c r="S4578" s="2" t="s">
        <v>92</v>
      </c>
      <c r="T4578" s="2" t="s">
        <v>88</v>
      </c>
      <c r="U4578" s="4">
        <f>0.75</f>
        <v>0.75</v>
      </c>
      <c r="V4578" s="2" t="s">
        <v>62</v>
      </c>
      <c r="W4578" s="2" t="s">
        <v>93</v>
      </c>
      <c r="X4578" s="2" t="s">
        <v>64</v>
      </c>
      <c r="Y4578" s="2" t="s">
        <v>65</v>
      </c>
      <c r="Z4578" s="2">
        <v>0</v>
      </c>
      <c r="AA4578" s="2"/>
      <c r="AB4578" s="2"/>
      <c r="AC4578" s="4">
        <f>P4578*U4578/1000000</f>
        <v>56.25975</v>
      </c>
      <c r="AD4578" s="4">
        <f>AC4578*(1-Z4578/100)</f>
        <v>56.25975</v>
      </c>
      <c r="AE4578" s="2" t="s">
        <v>66</v>
      </c>
      <c r="AF4578" s="2" t="s">
        <v>67</v>
      </c>
      <c r="AG4578" s="2" t="s">
        <v>68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5433</v>
      </c>
      <c r="B4579" s="2" t="s">
        <v>5427</v>
      </c>
      <c r="C4579" s="2" t="s">
        <v>47</v>
      </c>
      <c r="D4579" s="2" t="s">
        <v>1924</v>
      </c>
      <c r="E4579" s="2" t="s">
        <v>377</v>
      </c>
      <c r="F4579" s="2" t="s">
        <v>178</v>
      </c>
      <c r="G4579" s="2" t="s">
        <v>51</v>
      </c>
      <c r="H4579" s="2" t="s">
        <v>138</v>
      </c>
      <c r="I4579" s="2" t="s">
        <v>53</v>
      </c>
      <c r="J4579" s="2" t="s">
        <v>54</v>
      </c>
      <c r="K4579" s="2" t="s">
        <v>55</v>
      </c>
      <c r="L4579" s="2" t="s">
        <v>51</v>
      </c>
      <c r="M4579" s="2" t="s">
        <v>95</v>
      </c>
      <c r="N4579" s="3">
        <v>75013</v>
      </c>
      <c r="O4579" s="3" t="s">
        <v>57</v>
      </c>
      <c r="P4579" s="4">
        <f>IF(O4579="吨",N4579*1000,IF(O4579="万立方米",N4579*10000,""))</f>
        <v>75013000.0</v>
      </c>
      <c r="Q4579" s="2" t="s">
        <v>58</v>
      </c>
      <c r="R4579" s="2" t="s">
        <v>59</v>
      </c>
      <c r="S4579" s="2" t="s">
        <v>96</v>
      </c>
      <c r="T4579" s="2" t="s">
        <v>97</v>
      </c>
      <c r="U4579" s="4">
        <f>1.7</f>
        <v>1.7</v>
      </c>
      <c r="V4579" s="2" t="s">
        <v>62</v>
      </c>
      <c r="W4579" s="2" t="s">
        <v>98</v>
      </c>
      <c r="X4579" s="2" t="s">
        <v>64</v>
      </c>
      <c r="Y4579" s="2" t="s">
        <v>65</v>
      </c>
      <c r="Z4579" s="2">
        <v>0</v>
      </c>
      <c r="AA4579" s="2"/>
      <c r="AB4579" s="2"/>
      <c r="AC4579" s="4">
        <f>P4579*U4579/1000000</f>
        <v>127.5221</v>
      </c>
      <c r="AD4579" s="4">
        <f>AC4579*(1-Z4579/100)</f>
        <v>127.5221</v>
      </c>
      <c r="AE4579" s="2" t="s">
        <v>66</v>
      </c>
      <c r="AF4579" s="2" t="s">
        <v>67</v>
      </c>
      <c r="AG4579" s="2" t="s">
        <v>68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5434</v>
      </c>
      <c r="B4580" s="2" t="s">
        <v>5427</v>
      </c>
      <c r="C4580" s="2" t="s">
        <v>47</v>
      </c>
      <c r="D4580" s="2" t="s">
        <v>1924</v>
      </c>
      <c r="E4580" s="2" t="s">
        <v>377</v>
      </c>
      <c r="F4580" s="2" t="s">
        <v>178</v>
      </c>
      <c r="G4580" s="2" t="s">
        <v>51</v>
      </c>
      <c r="H4580" s="2" t="s">
        <v>138</v>
      </c>
      <c r="I4580" s="2" t="s">
        <v>53</v>
      </c>
      <c r="J4580" s="2" t="s">
        <v>54</v>
      </c>
      <c r="K4580" s="2" t="s">
        <v>55</v>
      </c>
      <c r="L4580" s="2" t="s">
        <v>51</v>
      </c>
      <c r="M4580" s="2" t="s">
        <v>100</v>
      </c>
      <c r="N4580" s="3">
        <v>75013</v>
      </c>
      <c r="O4580" s="3" t="s">
        <v>57</v>
      </c>
      <c r="P4580" s="4">
        <f>IF(O4580="吨",N4580*1000,IF(O4580="万立方米",N4580*10000,""))</f>
        <v>75013000.0</v>
      </c>
      <c r="Q4580" s="2" t="s">
        <v>58</v>
      </c>
      <c r="R4580" s="2" t="s">
        <v>59</v>
      </c>
      <c r="S4580" s="2" t="s">
        <v>101</v>
      </c>
      <c r="T4580" s="2" t="s">
        <v>75</v>
      </c>
      <c r="U4580" s="4">
        <f>0.12</f>
        <v>0.12</v>
      </c>
      <c r="V4580" s="2" t="s">
        <v>62</v>
      </c>
      <c r="W4580" s="2" t="s">
        <v>102</v>
      </c>
      <c r="X4580" s="2" t="s">
        <v>64</v>
      </c>
      <c r="Y4580" s="2" t="s">
        <v>65</v>
      </c>
      <c r="Z4580" s="2">
        <v>0</v>
      </c>
      <c r="AA4580" s="2"/>
      <c r="AB4580" s="2"/>
      <c r="AC4580" s="4">
        <f>P4580*U4580/1000000</f>
        <v>9.00156</v>
      </c>
      <c r="AD4580" s="4">
        <f>AC4580*(1-Z4580/100)</f>
        <v>9.00156</v>
      </c>
      <c r="AE4580" s="2" t="s">
        <v>66</v>
      </c>
      <c r="AF4580" s="2" t="s">
        <v>67</v>
      </c>
      <c r="AG4580" s="2" t="s">
        <v>68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5435</v>
      </c>
      <c r="B4581" s="2" t="s">
        <v>5427</v>
      </c>
      <c r="C4581" s="2" t="s">
        <v>47</v>
      </c>
      <c r="D4581" s="2" t="s">
        <v>1924</v>
      </c>
      <c r="E4581" s="2" t="s">
        <v>377</v>
      </c>
      <c r="F4581" s="2" t="s">
        <v>178</v>
      </c>
      <c r="G4581" s="2" t="s">
        <v>51</v>
      </c>
      <c r="H4581" s="2" t="s">
        <v>138</v>
      </c>
      <c r="I4581" s="2"/>
      <c r="J4581" s="2"/>
      <c r="K4581" s="2" t="s">
        <v>147</v>
      </c>
      <c r="L4581" s="2" t="s">
        <v>148</v>
      </c>
      <c r="M4581" s="2" t="s">
        <v>104</v>
      </c>
      <c r="N4581" s="3"/>
      <c r="O4581" s="3"/>
      <c r="P4581" s="4">
        <v>75013000.0</v>
      </c>
      <c r="Q4581" s="2" t="s">
        <v>105</v>
      </c>
      <c r="R4581" s="2" t="s">
        <v>106</v>
      </c>
      <c r="S4581" s="2" t="s">
        <v>107</v>
      </c>
      <c r="T4581" s="2" t="s">
        <v>108</v>
      </c>
      <c r="U4581" s="4">
        <f>0.0</f>
        <v>0.0</v>
      </c>
      <c r="V4581" s="2" t="s">
        <v>109</v>
      </c>
      <c r="W4581" s="2" t="s">
        <v>110</v>
      </c>
      <c r="X4581" s="2"/>
      <c r="Y4581" s="2" t="s">
        <v>65</v>
      </c>
      <c r="Z4581" s="2">
        <v>0</v>
      </c>
      <c r="AA4581" s="2"/>
      <c r="AB4581" s="2"/>
      <c r="AC4581" s="4">
        <f>P4581*U4581/1000000</f>
        <v>0.0</v>
      </c>
      <c r="AD4581" s="4">
        <f>AC4581*(1-Z4581/100)</f>
        <v>0.0</v>
      </c>
      <c r="AE4581" s="2" t="s">
        <v>66</v>
      </c>
      <c r="AF4581" s="2" t="s">
        <v>67</v>
      </c>
      <c r="AG4581" s="2" t="s">
        <v>68</v>
      </c>
      <c r="AH4581" s="2" t="s">
        <v>69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5436</v>
      </c>
      <c r="B4582" s="2" t="s">
        <v>5437</v>
      </c>
      <c r="C4582" s="2" t="s">
        <v>47</v>
      </c>
      <c r="D4582" s="2" t="s">
        <v>1789</v>
      </c>
      <c r="E4582" s="2" t="s">
        <v>799</v>
      </c>
      <c r="F4582" s="2" t="s">
        <v>178</v>
      </c>
      <c r="G4582" s="2" t="s">
        <v>51</v>
      </c>
      <c r="H4582" s="2" t="s">
        <v>732</v>
      </c>
      <c r="I4582" s="2" t="s">
        <v>53</v>
      </c>
      <c r="J4582" s="2" t="s">
        <v>270</v>
      </c>
      <c r="K4582" s="2" t="s">
        <v>55</v>
      </c>
      <c r="L4582" s="2" t="s">
        <v>51</v>
      </c>
      <c r="M4582" s="2" t="s">
        <v>56</v>
      </c>
      <c r="N4582" s="3">
        <v>21767.681</v>
      </c>
      <c r="O4582" s="3" t="s">
        <v>57</v>
      </c>
      <c r="P4582" s="4">
        <f>IF(O4582="吨",N4582*1000,IF(O4582="万立方米",N4582*10000,""))</f>
        <v>21767681.0</v>
      </c>
      <c r="Q4582" s="2" t="s">
        <v>58</v>
      </c>
      <c r="R4582" s="2" t="s">
        <v>59</v>
      </c>
      <c r="S4582" s="2" t="s">
        <v>60</v>
      </c>
      <c r="T4582" s="2" t="s">
        <v>61</v>
      </c>
      <c r="U4582" s="4">
        <f>0.06</f>
        <v>0.06</v>
      </c>
      <c r="V4582" s="2" t="s">
        <v>62</v>
      </c>
      <c r="W4582" s="2" t="s">
        <v>63</v>
      </c>
      <c r="X4582" s="2" t="s">
        <v>64</v>
      </c>
      <c r="Y4582" s="2" t="s">
        <v>65</v>
      </c>
      <c r="Z4582" s="2">
        <v>0</v>
      </c>
      <c r="AA4582" s="2"/>
      <c r="AB4582" s="2"/>
      <c r="AC4582" s="4">
        <f>P4582*U4582/1000000</f>
        <v>1.3060608599999999</v>
      </c>
      <c r="AD4582" s="4">
        <f>AC4582*(1-Z4582/100)</f>
        <v>1.3060608599999999</v>
      </c>
      <c r="AE4582" s="2" t="s">
        <v>66</v>
      </c>
      <c r="AF4582" s="2" t="s">
        <v>67</v>
      </c>
      <c r="AG4582" s="2" t="s">
        <v>68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5438</v>
      </c>
      <c r="B4583" s="2" t="s">
        <v>5437</v>
      </c>
      <c r="C4583" s="2" t="s">
        <v>47</v>
      </c>
      <c r="D4583" s="2" t="s">
        <v>1789</v>
      </c>
      <c r="E4583" s="2" t="s">
        <v>799</v>
      </c>
      <c r="F4583" s="2" t="s">
        <v>178</v>
      </c>
      <c r="G4583" s="2" t="s">
        <v>51</v>
      </c>
      <c r="H4583" s="2" t="s">
        <v>732</v>
      </c>
      <c r="I4583" s="2" t="s">
        <v>53</v>
      </c>
      <c r="J4583" s="2" t="s">
        <v>270</v>
      </c>
      <c r="K4583" s="2" t="s">
        <v>55</v>
      </c>
      <c r="L4583" s="2" t="s">
        <v>51</v>
      </c>
      <c r="M4583" s="2" t="s">
        <v>73</v>
      </c>
      <c r="N4583" s="3">
        <v>21767.681</v>
      </c>
      <c r="O4583" s="3" t="s">
        <v>57</v>
      </c>
      <c r="P4583" s="4">
        <f>IF(O4583="吨",N4583*1000,IF(O4583="万立方米",N4583*10000,""))</f>
        <v>21767681.0</v>
      </c>
      <c r="Q4583" s="2" t="s">
        <v>58</v>
      </c>
      <c r="R4583" s="2" t="s">
        <v>59</v>
      </c>
      <c r="S4583" s="2" t="s">
        <v>74</v>
      </c>
      <c r="T4583" s="2" t="s">
        <v>75</v>
      </c>
      <c r="U4583" s="4">
        <f>1.5</f>
        <v>1.5</v>
      </c>
      <c r="V4583" s="2" t="s">
        <v>62</v>
      </c>
      <c r="W4583" s="2" t="s">
        <v>76</v>
      </c>
      <c r="X4583" s="2" t="s">
        <v>64</v>
      </c>
      <c r="Y4583" s="2" t="s">
        <v>65</v>
      </c>
      <c r="Z4583" s="2">
        <v>0</v>
      </c>
      <c r="AA4583" s="2"/>
      <c r="AB4583" s="2"/>
      <c r="AC4583" s="4">
        <f>P4583*U4583/1000000</f>
        <v>32.6515215</v>
      </c>
      <c r="AD4583" s="4">
        <f>AC4583*(1-Z4583/100)</f>
        <v>32.6515215</v>
      </c>
      <c r="AE4583" s="2" t="s">
        <v>66</v>
      </c>
      <c r="AF4583" s="2" t="s">
        <v>67</v>
      </c>
      <c r="AG4583" s="2" t="s">
        <v>68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5439</v>
      </c>
      <c r="B4584" s="2" t="s">
        <v>5437</v>
      </c>
      <c r="C4584" s="2" t="s">
        <v>47</v>
      </c>
      <c r="D4584" s="2" t="s">
        <v>1789</v>
      </c>
      <c r="E4584" s="2" t="s">
        <v>799</v>
      </c>
      <c r="F4584" s="2" t="s">
        <v>178</v>
      </c>
      <c r="G4584" s="2" t="s">
        <v>51</v>
      </c>
      <c r="H4584" s="2" t="s">
        <v>732</v>
      </c>
      <c r="I4584" s="2" t="s">
        <v>53</v>
      </c>
      <c r="J4584" s="2" t="s">
        <v>270</v>
      </c>
      <c r="K4584" s="2" t="s">
        <v>55</v>
      </c>
      <c r="L4584" s="2" t="s">
        <v>51</v>
      </c>
      <c r="M4584" s="2" t="s">
        <v>78</v>
      </c>
      <c r="N4584" s="3">
        <v>21767.681</v>
      </c>
      <c r="O4584" s="3" t="s">
        <v>57</v>
      </c>
      <c r="P4584" s="4">
        <f>IF(O4584="吨",N4584*1000,IF(O4584="万立方米",N4584*10000,""))</f>
        <v>21767681.0</v>
      </c>
      <c r="Q4584" s="2" t="s">
        <v>58</v>
      </c>
      <c r="R4584" s="2" t="s">
        <v>59</v>
      </c>
      <c r="S4584" s="2" t="s">
        <v>79</v>
      </c>
      <c r="T4584" s="2" t="s">
        <v>75</v>
      </c>
      <c r="U4584" s="4">
        <f>6.0</f>
        <v>6.0</v>
      </c>
      <c r="V4584" s="2" t="s">
        <v>62</v>
      </c>
      <c r="W4584" s="2" t="s">
        <v>80</v>
      </c>
      <c r="X4584" s="2" t="s">
        <v>64</v>
      </c>
      <c r="Y4584" s="2" t="s">
        <v>65</v>
      </c>
      <c r="Z4584" s="2">
        <v>0</v>
      </c>
      <c r="AA4584" s="2"/>
      <c r="AB4584" s="2"/>
      <c r="AC4584" s="4">
        <f>P4584*U4584/1000000</f>
        <v>130.606086</v>
      </c>
      <c r="AD4584" s="4">
        <f>AC4584*(1-Z4584/100)</f>
        <v>130.606086</v>
      </c>
      <c r="AE4584" s="2" t="s">
        <v>66</v>
      </c>
      <c r="AF4584" s="2" t="s">
        <v>67</v>
      </c>
      <c r="AG4584" s="2" t="s">
        <v>68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5440</v>
      </c>
      <c r="B4585" s="2" t="s">
        <v>5437</v>
      </c>
      <c r="C4585" s="2" t="s">
        <v>47</v>
      </c>
      <c r="D4585" s="2" t="s">
        <v>1789</v>
      </c>
      <c r="E4585" s="2" t="s">
        <v>799</v>
      </c>
      <c r="F4585" s="2" t="s">
        <v>178</v>
      </c>
      <c r="G4585" s="2" t="s">
        <v>51</v>
      </c>
      <c r="H4585" s="2" t="s">
        <v>732</v>
      </c>
      <c r="I4585" s="2" t="s">
        <v>53</v>
      </c>
      <c r="J4585" s="2" t="s">
        <v>270</v>
      </c>
      <c r="K4585" s="2" t="s">
        <v>55</v>
      </c>
      <c r="L4585" s="2" t="s">
        <v>51</v>
      </c>
      <c r="M4585" s="2" t="s">
        <v>82</v>
      </c>
      <c r="N4585" s="3">
        <v>21767.681</v>
      </c>
      <c r="O4585" s="3" t="s">
        <v>57</v>
      </c>
      <c r="P4585" s="4">
        <f>IF(O4585="吨",N4585*1000,IF(O4585="万立方米",N4585*10000,""))</f>
        <v>21767681.0</v>
      </c>
      <c r="Q4585" s="2" t="s">
        <v>58</v>
      </c>
      <c r="R4585" s="2" t="s">
        <v>59</v>
      </c>
      <c r="S4585" s="2" t="s">
        <v>83</v>
      </c>
      <c r="T4585" s="2" t="s">
        <v>61</v>
      </c>
      <c r="U4585" s="4">
        <f>0.35</f>
        <v>0.35</v>
      </c>
      <c r="V4585" s="2" t="s">
        <v>62</v>
      </c>
      <c r="W4585" s="2" t="s">
        <v>84</v>
      </c>
      <c r="X4585" s="2" t="s">
        <v>64</v>
      </c>
      <c r="Y4585" s="2" t="s">
        <v>65</v>
      </c>
      <c r="Z4585" s="2">
        <v>0</v>
      </c>
      <c r="AA4585" s="2"/>
      <c r="AB4585" s="2"/>
      <c r="AC4585" s="4">
        <f>P4585*U4585/1000000</f>
        <v>7.618688349999999</v>
      </c>
      <c r="AD4585" s="4">
        <f>AC4585*(1-Z4585/100)</f>
        <v>7.618688349999999</v>
      </c>
      <c r="AE4585" s="2" t="s">
        <v>66</v>
      </c>
      <c r="AF4585" s="2" t="s">
        <v>67</v>
      </c>
      <c r="AG4585" s="2" t="s">
        <v>68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5441</v>
      </c>
      <c r="B4586" s="2" t="s">
        <v>5437</v>
      </c>
      <c r="C4586" s="2" t="s">
        <v>47</v>
      </c>
      <c r="D4586" s="2" t="s">
        <v>1789</v>
      </c>
      <c r="E4586" s="2" t="s">
        <v>799</v>
      </c>
      <c r="F4586" s="2" t="s">
        <v>178</v>
      </c>
      <c r="G4586" s="2" t="s">
        <v>51</v>
      </c>
      <c r="H4586" s="2" t="s">
        <v>732</v>
      </c>
      <c r="I4586" s="2" t="s">
        <v>53</v>
      </c>
      <c r="J4586" s="2" t="s">
        <v>270</v>
      </c>
      <c r="K4586" s="2" t="s">
        <v>55</v>
      </c>
      <c r="L4586" s="2" t="s">
        <v>51</v>
      </c>
      <c r="M4586" s="2" t="s">
        <v>86</v>
      </c>
      <c r="N4586" s="3">
        <v>21767.681</v>
      </c>
      <c r="O4586" s="3" t="s">
        <v>57</v>
      </c>
      <c r="P4586" s="4">
        <f>IF(O4586="吨",N4586*1000,IF(O4586="万立方米",N4586*10000,""))</f>
        <v>21767681.0</v>
      </c>
      <c r="Q4586" s="2" t="s">
        <v>58</v>
      </c>
      <c r="R4586" s="2" t="s">
        <v>59</v>
      </c>
      <c r="S4586" s="2" t="s">
        <v>87</v>
      </c>
      <c r="T4586" s="2" t="s">
        <v>88</v>
      </c>
      <c r="U4586" s="4">
        <f>0.75</f>
        <v>0.75</v>
      </c>
      <c r="V4586" s="2" t="s">
        <v>62</v>
      </c>
      <c r="W4586" s="2" t="s">
        <v>89</v>
      </c>
      <c r="X4586" s="2" t="s">
        <v>64</v>
      </c>
      <c r="Y4586" s="2" t="s">
        <v>65</v>
      </c>
      <c r="Z4586" s="2">
        <v>0</v>
      </c>
      <c r="AA4586" s="2"/>
      <c r="AB4586" s="2"/>
      <c r="AC4586" s="4">
        <f>P4586*U4586/1000000</f>
        <v>16.32576075</v>
      </c>
      <c r="AD4586" s="4">
        <f>AC4587*(1-AA4586/100)+(AC4586-AC4587)*(1-AB4586/100)</f>
        <v>16.32576075</v>
      </c>
      <c r="AE4586" s="2" t="s">
        <v>66</v>
      </c>
      <c r="AF4586" s="2" t="s">
        <v>67</v>
      </c>
      <c r="AG4586" s="2" t="s">
        <v>68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5442</v>
      </c>
      <c r="B4587" s="2" t="s">
        <v>5437</v>
      </c>
      <c r="C4587" s="2" t="s">
        <v>47</v>
      </c>
      <c r="D4587" s="2" t="s">
        <v>1789</v>
      </c>
      <c r="E4587" s="2" t="s">
        <v>799</v>
      </c>
      <c r="F4587" s="2" t="s">
        <v>178</v>
      </c>
      <c r="G4587" s="2" t="s">
        <v>51</v>
      </c>
      <c r="H4587" s="2" t="s">
        <v>732</v>
      </c>
      <c r="I4587" s="2" t="s">
        <v>53</v>
      </c>
      <c r="J4587" s="2" t="s">
        <v>270</v>
      </c>
      <c r="K4587" s="2" t="s">
        <v>55</v>
      </c>
      <c r="L4587" s="2" t="s">
        <v>51</v>
      </c>
      <c r="M4587" s="2" t="s">
        <v>91</v>
      </c>
      <c r="N4587" s="3">
        <v>21767.681</v>
      </c>
      <c r="O4587" s="3" t="s">
        <v>57</v>
      </c>
      <c r="P4587" s="4">
        <f>IF(O4587="吨",N4587*1000,IF(O4587="万立方米",N4587*10000,""))</f>
        <v>21767681.0</v>
      </c>
      <c r="Q4587" s="2" t="s">
        <v>58</v>
      </c>
      <c r="R4587" s="2" t="s">
        <v>59</v>
      </c>
      <c r="S4587" s="2" t="s">
        <v>92</v>
      </c>
      <c r="T4587" s="2" t="s">
        <v>88</v>
      </c>
      <c r="U4587" s="4">
        <f>0.75</f>
        <v>0.75</v>
      </c>
      <c r="V4587" s="2" t="s">
        <v>62</v>
      </c>
      <c r="W4587" s="2" t="s">
        <v>93</v>
      </c>
      <c r="X4587" s="2" t="s">
        <v>64</v>
      </c>
      <c r="Y4587" s="2" t="s">
        <v>65</v>
      </c>
      <c r="Z4587" s="2">
        <v>0</v>
      </c>
      <c r="AA4587" s="2"/>
      <c r="AB4587" s="2"/>
      <c r="AC4587" s="4">
        <f>P4587*U4587/1000000</f>
        <v>16.32576075</v>
      </c>
      <c r="AD4587" s="4">
        <f>AC4587*(1-Z4587/100)</f>
        <v>16.32576075</v>
      </c>
      <c r="AE4587" s="2" t="s">
        <v>66</v>
      </c>
      <c r="AF4587" s="2" t="s">
        <v>67</v>
      </c>
      <c r="AG4587" s="2" t="s">
        <v>68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5443</v>
      </c>
      <c r="B4588" s="2" t="s">
        <v>5437</v>
      </c>
      <c r="C4588" s="2" t="s">
        <v>47</v>
      </c>
      <c r="D4588" s="2" t="s">
        <v>1789</v>
      </c>
      <c r="E4588" s="2" t="s">
        <v>799</v>
      </c>
      <c r="F4588" s="2" t="s">
        <v>178</v>
      </c>
      <c r="G4588" s="2" t="s">
        <v>51</v>
      </c>
      <c r="H4588" s="2" t="s">
        <v>732</v>
      </c>
      <c r="I4588" s="2" t="s">
        <v>53</v>
      </c>
      <c r="J4588" s="2" t="s">
        <v>270</v>
      </c>
      <c r="K4588" s="2" t="s">
        <v>55</v>
      </c>
      <c r="L4588" s="2" t="s">
        <v>51</v>
      </c>
      <c r="M4588" s="2" t="s">
        <v>95</v>
      </c>
      <c r="N4588" s="3">
        <v>21767.681</v>
      </c>
      <c r="O4588" s="3" t="s">
        <v>57</v>
      </c>
      <c r="P4588" s="4">
        <f>IF(O4588="吨",N4588*1000,IF(O4588="万立方米",N4588*10000,""))</f>
        <v>21767681.0</v>
      </c>
      <c r="Q4588" s="2" t="s">
        <v>58</v>
      </c>
      <c r="R4588" s="2" t="s">
        <v>59</v>
      </c>
      <c r="S4588" s="2" t="s">
        <v>96</v>
      </c>
      <c r="T4588" s="2" t="s">
        <v>97</v>
      </c>
      <c r="U4588" s="4">
        <f>1.7</f>
        <v>1.7</v>
      </c>
      <c r="V4588" s="2" t="s">
        <v>62</v>
      </c>
      <c r="W4588" s="2" t="s">
        <v>98</v>
      </c>
      <c r="X4588" s="2" t="s">
        <v>64</v>
      </c>
      <c r="Y4588" s="2" t="s">
        <v>65</v>
      </c>
      <c r="Z4588" s="2">
        <v>0</v>
      </c>
      <c r="AA4588" s="2"/>
      <c r="AB4588" s="2"/>
      <c r="AC4588" s="4">
        <f>P4588*U4588/1000000</f>
        <v>37.005057699999995</v>
      </c>
      <c r="AD4588" s="4">
        <f>AC4588*(1-Z4588/100)</f>
        <v>37.005057699999995</v>
      </c>
      <c r="AE4588" s="2" t="s">
        <v>66</v>
      </c>
      <c r="AF4588" s="2" t="s">
        <v>67</v>
      </c>
      <c r="AG4588" s="2" t="s">
        <v>68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5444</v>
      </c>
      <c r="B4589" s="2" t="s">
        <v>5437</v>
      </c>
      <c r="C4589" s="2" t="s">
        <v>47</v>
      </c>
      <c r="D4589" s="2" t="s">
        <v>1789</v>
      </c>
      <c r="E4589" s="2" t="s">
        <v>799</v>
      </c>
      <c r="F4589" s="2" t="s">
        <v>178</v>
      </c>
      <c r="G4589" s="2" t="s">
        <v>51</v>
      </c>
      <c r="H4589" s="2" t="s">
        <v>732</v>
      </c>
      <c r="I4589" s="2" t="s">
        <v>53</v>
      </c>
      <c r="J4589" s="2" t="s">
        <v>270</v>
      </c>
      <c r="K4589" s="2" t="s">
        <v>55</v>
      </c>
      <c r="L4589" s="2" t="s">
        <v>51</v>
      </c>
      <c r="M4589" s="2" t="s">
        <v>100</v>
      </c>
      <c r="N4589" s="3">
        <v>21767.681</v>
      </c>
      <c r="O4589" s="3" t="s">
        <v>57</v>
      </c>
      <c r="P4589" s="4">
        <f>IF(O4589="吨",N4589*1000,IF(O4589="万立方米",N4589*10000,""))</f>
        <v>21767681.0</v>
      </c>
      <c r="Q4589" s="2" t="s">
        <v>58</v>
      </c>
      <c r="R4589" s="2" t="s">
        <v>59</v>
      </c>
      <c r="S4589" s="2" t="s">
        <v>101</v>
      </c>
      <c r="T4589" s="2" t="s">
        <v>75</v>
      </c>
      <c r="U4589" s="4">
        <f>0.12</f>
        <v>0.12</v>
      </c>
      <c r="V4589" s="2" t="s">
        <v>62</v>
      </c>
      <c r="W4589" s="2" t="s">
        <v>102</v>
      </c>
      <c r="X4589" s="2" t="s">
        <v>64</v>
      </c>
      <c r="Y4589" s="2" t="s">
        <v>65</v>
      </c>
      <c r="Z4589" s="2">
        <v>0</v>
      </c>
      <c r="AA4589" s="2"/>
      <c r="AB4589" s="2"/>
      <c r="AC4589" s="4">
        <f>P4589*U4589/1000000</f>
        <v>2.6121217199999998</v>
      </c>
      <c r="AD4589" s="4">
        <f>AC4589*(1-Z4589/100)</f>
        <v>2.6121217199999998</v>
      </c>
      <c r="AE4589" s="2" t="s">
        <v>66</v>
      </c>
      <c r="AF4589" s="2" t="s">
        <v>67</v>
      </c>
      <c r="AG4589" s="2" t="s">
        <v>68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5445</v>
      </c>
      <c r="B4590" s="2" t="s">
        <v>5437</v>
      </c>
      <c r="C4590" s="2" t="s">
        <v>47</v>
      </c>
      <c r="D4590" s="2" t="s">
        <v>1789</v>
      </c>
      <c r="E4590" s="2" t="s">
        <v>799</v>
      </c>
      <c r="F4590" s="2" t="s">
        <v>178</v>
      </c>
      <c r="G4590" s="2" t="s">
        <v>51</v>
      </c>
      <c r="H4590" s="2" t="s">
        <v>732</v>
      </c>
      <c r="I4590" s="2"/>
      <c r="J4590" s="2"/>
      <c r="K4590" s="2" t="s">
        <v>147</v>
      </c>
      <c r="L4590" s="2" t="s">
        <v>148</v>
      </c>
      <c r="M4590" s="2" t="s">
        <v>104</v>
      </c>
      <c r="N4590" s="3"/>
      <c r="O4590" s="3"/>
      <c r="P4590" s="4">
        <v>21767681.0</v>
      </c>
      <c r="Q4590" s="2" t="s">
        <v>105</v>
      </c>
      <c r="R4590" s="2" t="s">
        <v>106</v>
      </c>
      <c r="S4590" s="2" t="s">
        <v>107</v>
      </c>
      <c r="T4590" s="2" t="s">
        <v>108</v>
      </c>
      <c r="U4590" s="4">
        <f>0.0</f>
        <v>0.0</v>
      </c>
      <c r="V4590" s="2" t="s">
        <v>109</v>
      </c>
      <c r="W4590" s="2" t="s">
        <v>110</v>
      </c>
      <c r="X4590" s="2"/>
      <c r="Y4590" s="2" t="s">
        <v>65</v>
      </c>
      <c r="Z4590" s="2">
        <v>0</v>
      </c>
      <c r="AA4590" s="2"/>
      <c r="AB4590" s="2"/>
      <c r="AC4590" s="4">
        <f>P4590*U4590/1000000</f>
        <v>0.0</v>
      </c>
      <c r="AD4590" s="4">
        <f>AC4590*(1-Z4590/100)</f>
        <v>0.0</v>
      </c>
      <c r="AE4590" s="2" t="s">
        <v>66</v>
      </c>
      <c r="AF4590" s="2" t="s">
        <v>67</v>
      </c>
      <c r="AG4590" s="2" t="s">
        <v>68</v>
      </c>
      <c r="AH4590" s="2" t="s">
        <v>69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5446</v>
      </c>
      <c r="B4591" s="2" t="s">
        <v>5447</v>
      </c>
      <c r="C4591" s="2" t="s">
        <v>47</v>
      </c>
      <c r="D4591" s="2" t="s">
        <v>798</v>
      </c>
      <c r="E4591" s="2" t="s">
        <v>799</v>
      </c>
      <c r="F4591" s="2" t="s">
        <v>116</v>
      </c>
      <c r="G4591" s="2" t="s">
        <v>181</v>
      </c>
      <c r="H4591" s="2" t="s">
        <v>52</v>
      </c>
      <c r="I4591" s="2" t="s">
        <v>53</v>
      </c>
      <c r="J4591" s="2" t="s">
        <v>180</v>
      </c>
      <c r="K4591" s="2" t="s">
        <v>180</v>
      </c>
      <c r="L4591" s="2" t="s">
        <v>181</v>
      </c>
      <c r="M4591" s="2" t="s">
        <v>56</v>
      </c>
      <c r="N4591" s="3">
        <v>360</v>
      </c>
      <c r="O4591" s="3" t="s">
        <v>182</v>
      </c>
      <c r="P4591" s="4">
        <f>IF(O4591="吨",N4591*1000,IF(O4591="万立方米",N4591*10000,""))</f>
        <v>3600000.0</v>
      </c>
      <c r="Q4591" s="2" t="s">
        <v>183</v>
      </c>
      <c r="R4591" s="2" t="s">
        <v>184</v>
      </c>
      <c r="S4591" s="2" t="s">
        <v>185</v>
      </c>
      <c r="T4591" s="2" t="s">
        <v>75</v>
      </c>
      <c r="U4591" s="4">
        <f>0.001</f>
        <v>0.001</v>
      </c>
      <c r="V4591" s="2" t="s">
        <v>186</v>
      </c>
      <c r="W4591" s="2" t="s">
        <v>187</v>
      </c>
      <c r="X4591" s="2" t="s">
        <v>64</v>
      </c>
      <c r="Y4591" s="2" t="s">
        <v>65</v>
      </c>
      <c r="Z4591" s="2">
        <v>0</v>
      </c>
      <c r="AA4591" s="2"/>
      <c r="AB4591" s="2"/>
      <c r="AC4591" s="4">
        <f>P4591*U4591/1000000</f>
        <v>0.0036</v>
      </c>
      <c r="AD4591" s="4">
        <f>AC4591*(1-Z4591/100)</f>
        <v>0.0036</v>
      </c>
      <c r="AE4591" s="2" t="s">
        <v>66</v>
      </c>
      <c r="AF4591" s="2" t="s">
        <v>67</v>
      </c>
      <c r="AG4591" s="2"/>
      <c r="AH4591" s="2" t="s">
        <v>69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5448</v>
      </c>
      <c r="B4592" s="2" t="s">
        <v>5447</v>
      </c>
      <c r="C4592" s="2" t="s">
        <v>47</v>
      </c>
      <c r="D4592" s="2" t="s">
        <v>798</v>
      </c>
      <c r="E4592" s="2" t="s">
        <v>799</v>
      </c>
      <c r="F4592" s="2" t="s">
        <v>116</v>
      </c>
      <c r="G4592" s="2" t="s">
        <v>181</v>
      </c>
      <c r="H4592" s="2" t="s">
        <v>52</v>
      </c>
      <c r="I4592" s="2" t="s">
        <v>53</v>
      </c>
      <c r="J4592" s="2" t="s">
        <v>180</v>
      </c>
      <c r="K4592" s="2" t="s">
        <v>180</v>
      </c>
      <c r="L4592" s="2" t="s">
        <v>181</v>
      </c>
      <c r="M4592" s="2" t="s">
        <v>73</v>
      </c>
      <c r="N4592" s="3">
        <v>360</v>
      </c>
      <c r="O4592" s="3" t="s">
        <v>182</v>
      </c>
      <c r="P4592" s="4">
        <f>IF(O4592="吨",N4592*1000,IF(O4592="万立方米",N4592*10000,""))</f>
        <v>3600000.0</v>
      </c>
      <c r="Q4592" s="2" t="s">
        <v>183</v>
      </c>
      <c r="R4592" s="2" t="s">
        <v>184</v>
      </c>
      <c r="S4592" s="2" t="s">
        <v>189</v>
      </c>
      <c r="T4592" s="2" t="s">
        <v>75</v>
      </c>
      <c r="U4592" s="4">
        <f>0.35</f>
        <v>0.35</v>
      </c>
      <c r="V4592" s="2" t="s">
        <v>186</v>
      </c>
      <c r="W4592" s="2" t="s">
        <v>190</v>
      </c>
      <c r="X4592" s="2" t="s">
        <v>64</v>
      </c>
      <c r="Y4592" s="2" t="s">
        <v>65</v>
      </c>
      <c r="Z4592" s="2">
        <v>0</v>
      </c>
      <c r="AA4592" s="2"/>
      <c r="AB4592" s="2"/>
      <c r="AC4592" s="4">
        <f>P4592*U4592/1000000</f>
        <v>1.26</v>
      </c>
      <c r="AD4592" s="4">
        <f>AC4592*(1-Z4592/100)</f>
        <v>1.26</v>
      </c>
      <c r="AE4592" s="2" t="s">
        <v>66</v>
      </c>
      <c r="AF4592" s="2" t="s">
        <v>67</v>
      </c>
      <c r="AG4592" s="2"/>
      <c r="AH4592" s="2" t="s">
        <v>69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5449</v>
      </c>
      <c r="B4593" s="2" t="s">
        <v>5447</v>
      </c>
      <c r="C4593" s="2" t="s">
        <v>47</v>
      </c>
      <c r="D4593" s="2" t="s">
        <v>798</v>
      </c>
      <c r="E4593" s="2" t="s">
        <v>799</v>
      </c>
      <c r="F4593" s="2" t="s">
        <v>116</v>
      </c>
      <c r="G4593" s="2" t="s">
        <v>181</v>
      </c>
      <c r="H4593" s="2" t="s">
        <v>52</v>
      </c>
      <c r="I4593" s="2" t="s">
        <v>53</v>
      </c>
      <c r="J4593" s="2" t="s">
        <v>180</v>
      </c>
      <c r="K4593" s="2" t="s">
        <v>180</v>
      </c>
      <c r="L4593" s="2" t="s">
        <v>181</v>
      </c>
      <c r="M4593" s="2" t="s">
        <v>78</v>
      </c>
      <c r="N4593" s="3">
        <v>360</v>
      </c>
      <c r="O4593" s="3" t="s">
        <v>182</v>
      </c>
      <c r="P4593" s="4">
        <f>IF(O4593="吨",N4593*1000,IF(O4593="万立方米",N4593*10000,""))</f>
        <v>3600000.0</v>
      </c>
      <c r="Q4593" s="2" t="s">
        <v>183</v>
      </c>
      <c r="R4593" s="2" t="s">
        <v>184</v>
      </c>
      <c r="S4593" s="2" t="s">
        <v>192</v>
      </c>
      <c r="T4593" s="2" t="s">
        <v>75</v>
      </c>
      <c r="U4593" s="4">
        <f>1.2</f>
        <v>1.2</v>
      </c>
      <c r="V4593" s="2" t="s">
        <v>186</v>
      </c>
      <c r="W4593" s="2" t="s">
        <v>193</v>
      </c>
      <c r="X4593" s="2" t="s">
        <v>64</v>
      </c>
      <c r="Y4593" s="2" t="s">
        <v>65</v>
      </c>
      <c r="Z4593" s="2">
        <v>0</v>
      </c>
      <c r="AA4593" s="2"/>
      <c r="AB4593" s="2"/>
      <c r="AC4593" s="4">
        <f>P4593*U4593/1000000</f>
        <v>4.32</v>
      </c>
      <c r="AD4593" s="4">
        <f>AC4593*(1-Z4593/100)</f>
        <v>4.32</v>
      </c>
      <c r="AE4593" s="2" t="s">
        <v>66</v>
      </c>
      <c r="AF4593" s="2" t="s">
        <v>67</v>
      </c>
      <c r="AG4593" s="2"/>
      <c r="AH4593" s="2" t="s">
        <v>69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5450</v>
      </c>
      <c r="B4594" s="2" t="s">
        <v>5447</v>
      </c>
      <c r="C4594" s="2" t="s">
        <v>47</v>
      </c>
      <c r="D4594" s="2" t="s">
        <v>798</v>
      </c>
      <c r="E4594" s="2" t="s">
        <v>799</v>
      </c>
      <c r="F4594" s="2" t="s">
        <v>116</v>
      </c>
      <c r="G4594" s="2" t="s">
        <v>181</v>
      </c>
      <c r="H4594" s="2" t="s">
        <v>52</v>
      </c>
      <c r="I4594" s="2" t="s">
        <v>53</v>
      </c>
      <c r="J4594" s="2" t="s">
        <v>180</v>
      </c>
      <c r="K4594" s="2" t="s">
        <v>180</v>
      </c>
      <c r="L4594" s="2" t="s">
        <v>181</v>
      </c>
      <c r="M4594" s="2" t="s">
        <v>82</v>
      </c>
      <c r="N4594" s="3">
        <v>360</v>
      </c>
      <c r="O4594" s="3" t="s">
        <v>182</v>
      </c>
      <c r="P4594" s="4">
        <f>IF(O4594="吨",N4594*1000,IF(O4594="万立方米",N4594*10000,""))</f>
        <v>3600000.0</v>
      </c>
      <c r="Q4594" s="2" t="s">
        <v>183</v>
      </c>
      <c r="R4594" s="2" t="s">
        <v>184</v>
      </c>
      <c r="S4594" s="2" t="s">
        <v>195</v>
      </c>
      <c r="T4594" s="2" t="s">
        <v>75</v>
      </c>
      <c r="U4594" s="4">
        <f>0.002</f>
        <v>0.002</v>
      </c>
      <c r="V4594" s="2" t="s">
        <v>186</v>
      </c>
      <c r="W4594" s="2" t="s">
        <v>196</v>
      </c>
      <c r="X4594" s="2" t="s">
        <v>64</v>
      </c>
      <c r="Y4594" s="2" t="s">
        <v>65</v>
      </c>
      <c r="Z4594" s="2">
        <v>0</v>
      </c>
      <c r="AA4594" s="2"/>
      <c r="AB4594" s="2"/>
      <c r="AC4594" s="4">
        <f>P4594*U4594/1000000</f>
        <v>0.0072</v>
      </c>
      <c r="AD4594" s="4">
        <f>AC4594*(1-Z4594/100)</f>
        <v>0.0072</v>
      </c>
      <c r="AE4594" s="2" t="s">
        <v>66</v>
      </c>
      <c r="AF4594" s="2" t="s">
        <v>67</v>
      </c>
      <c r="AG4594" s="2"/>
      <c r="AH4594" s="2" t="s">
        <v>69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5451</v>
      </c>
      <c r="B4595" s="2" t="s">
        <v>5447</v>
      </c>
      <c r="C4595" s="2" t="s">
        <v>47</v>
      </c>
      <c r="D4595" s="2" t="s">
        <v>798</v>
      </c>
      <c r="E4595" s="2" t="s">
        <v>799</v>
      </c>
      <c r="F4595" s="2" t="s">
        <v>116</v>
      </c>
      <c r="G4595" s="2" t="s">
        <v>181</v>
      </c>
      <c r="H4595" s="2" t="s">
        <v>52</v>
      </c>
      <c r="I4595" s="2" t="s">
        <v>53</v>
      </c>
      <c r="J4595" s="2" t="s">
        <v>180</v>
      </c>
      <c r="K4595" s="2" t="s">
        <v>180</v>
      </c>
      <c r="L4595" s="2" t="s">
        <v>181</v>
      </c>
      <c r="M4595" s="2" t="s">
        <v>86</v>
      </c>
      <c r="N4595" s="3">
        <v>360</v>
      </c>
      <c r="O4595" s="3" t="s">
        <v>182</v>
      </c>
      <c r="P4595" s="4">
        <f>IF(O4595="吨",N4595*1000,IF(O4595="万立方米",N4595*10000,""))</f>
        <v>3600000.0</v>
      </c>
      <c r="Q4595" s="2" t="s">
        <v>183</v>
      </c>
      <c r="R4595" s="2" t="s">
        <v>184</v>
      </c>
      <c r="S4595" s="2" t="s">
        <v>198</v>
      </c>
      <c r="T4595" s="2" t="s">
        <v>75</v>
      </c>
      <c r="U4595" s="4">
        <f>0.01</f>
        <v>0.01</v>
      </c>
      <c r="V4595" s="2" t="s">
        <v>186</v>
      </c>
      <c r="W4595" s="2" t="s">
        <v>199</v>
      </c>
      <c r="X4595" s="2" t="s">
        <v>64</v>
      </c>
      <c r="Y4595" s="2" t="s">
        <v>65</v>
      </c>
      <c r="Z4595" s="2">
        <v>0</v>
      </c>
      <c r="AA4595" s="2"/>
      <c r="AB4595" s="2"/>
      <c r="AC4595" s="4">
        <f>P4595*U4595/1000000</f>
        <v>0.036</v>
      </c>
      <c r="AD4595" s="4">
        <f>AC4596*(1-AA4595/100)+(AC4595-AC4596)*(1-AB4595/100)</f>
        <v>0.036</v>
      </c>
      <c r="AE4595" s="2" t="s">
        <v>66</v>
      </c>
      <c r="AF4595" s="2" t="s">
        <v>67</v>
      </c>
      <c r="AG4595" s="2"/>
      <c r="AH4595" s="2" t="s">
        <v>69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5452</v>
      </c>
      <c r="B4596" s="2" t="s">
        <v>5447</v>
      </c>
      <c r="C4596" s="2" t="s">
        <v>47</v>
      </c>
      <c r="D4596" s="2" t="s">
        <v>798</v>
      </c>
      <c r="E4596" s="2" t="s">
        <v>799</v>
      </c>
      <c r="F4596" s="2" t="s">
        <v>116</v>
      </c>
      <c r="G4596" s="2" t="s">
        <v>181</v>
      </c>
      <c r="H4596" s="2" t="s">
        <v>52</v>
      </c>
      <c r="I4596" s="2" t="s">
        <v>53</v>
      </c>
      <c r="J4596" s="2" t="s">
        <v>180</v>
      </c>
      <c r="K4596" s="2" t="s">
        <v>180</v>
      </c>
      <c r="L4596" s="2" t="s">
        <v>181</v>
      </c>
      <c r="M4596" s="2" t="s">
        <v>91</v>
      </c>
      <c r="N4596" s="3">
        <v>360</v>
      </c>
      <c r="O4596" s="3" t="s">
        <v>182</v>
      </c>
      <c r="P4596" s="4">
        <f>IF(O4596="吨",N4596*1000,IF(O4596="万立方米",N4596*10000,""))</f>
        <v>3600000.0</v>
      </c>
      <c r="Q4596" s="2" t="s">
        <v>183</v>
      </c>
      <c r="R4596" s="2" t="s">
        <v>184</v>
      </c>
      <c r="S4596" s="2" t="s">
        <v>201</v>
      </c>
      <c r="T4596" s="2" t="s">
        <v>75</v>
      </c>
      <c r="U4596" s="4">
        <f>0.005</f>
        <v>0.005</v>
      </c>
      <c r="V4596" s="2" t="s">
        <v>186</v>
      </c>
      <c r="W4596" s="2" t="s">
        <v>202</v>
      </c>
      <c r="X4596" s="2" t="s">
        <v>64</v>
      </c>
      <c r="Y4596" s="2" t="s">
        <v>65</v>
      </c>
      <c r="Z4596" s="2">
        <v>0</v>
      </c>
      <c r="AA4596" s="2"/>
      <c r="AB4596" s="2"/>
      <c r="AC4596" s="4">
        <f>P4596*U4596/1000000</f>
        <v>0.018</v>
      </c>
      <c r="AD4596" s="4">
        <f>AC4596*(1-Z4596/100)</f>
        <v>0.018</v>
      </c>
      <c r="AE4596" s="2" t="s">
        <v>66</v>
      </c>
      <c r="AF4596" s="2" t="s">
        <v>67</v>
      </c>
      <c r="AG4596" s="2"/>
      <c r="AH4596" s="2" t="s">
        <v>69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5453</v>
      </c>
      <c r="B4597" s="2" t="s">
        <v>5447</v>
      </c>
      <c r="C4597" s="2" t="s">
        <v>47</v>
      </c>
      <c r="D4597" s="2" t="s">
        <v>798</v>
      </c>
      <c r="E4597" s="2" t="s">
        <v>799</v>
      </c>
      <c r="F4597" s="2" t="s">
        <v>116</v>
      </c>
      <c r="G4597" s="2" t="s">
        <v>181</v>
      </c>
      <c r="H4597" s="2" t="s">
        <v>52</v>
      </c>
      <c r="I4597" s="2" t="s">
        <v>53</v>
      </c>
      <c r="J4597" s="2" t="s">
        <v>180</v>
      </c>
      <c r="K4597" s="2" t="s">
        <v>180</v>
      </c>
      <c r="L4597" s="2" t="s">
        <v>181</v>
      </c>
      <c r="M4597" s="2" t="s">
        <v>95</v>
      </c>
      <c r="N4597" s="3">
        <v>360</v>
      </c>
      <c r="O4597" s="3" t="s">
        <v>182</v>
      </c>
      <c r="P4597" s="4">
        <f>IF(O4597="吨",N4597*1000,IF(O4597="万立方米",N4597*10000,""))</f>
        <v>3600000.0</v>
      </c>
      <c r="Q4597" s="2" t="s">
        <v>183</v>
      </c>
      <c r="R4597" s="2" t="s">
        <v>184</v>
      </c>
      <c r="S4597" s="2" t="s">
        <v>204</v>
      </c>
      <c r="T4597" s="2" t="s">
        <v>75</v>
      </c>
      <c r="U4597" s="4">
        <f>0.005</f>
        <v>0.005</v>
      </c>
      <c r="V4597" s="2" t="s">
        <v>186</v>
      </c>
      <c r="W4597" s="2" t="s">
        <v>205</v>
      </c>
      <c r="X4597" s="2" t="s">
        <v>64</v>
      </c>
      <c r="Y4597" s="2" t="s">
        <v>65</v>
      </c>
      <c r="Z4597" s="2">
        <v>0</v>
      </c>
      <c r="AA4597" s="2"/>
      <c r="AB4597" s="2"/>
      <c r="AC4597" s="4">
        <f>P4597*U4597/1000000</f>
        <v>0.018</v>
      </c>
      <c r="AD4597" s="4">
        <f>AC4597*(1-Z4597/100)</f>
        <v>0.018</v>
      </c>
      <c r="AE4597" s="2" t="s">
        <v>66</v>
      </c>
      <c r="AF4597" s="2" t="s">
        <v>67</v>
      </c>
      <c r="AG4597" s="2"/>
      <c r="AH4597" s="2" t="s">
        <v>69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5454</v>
      </c>
      <c r="B4598" s="2" t="s">
        <v>5447</v>
      </c>
      <c r="C4598" s="2" t="s">
        <v>47</v>
      </c>
      <c r="D4598" s="2" t="s">
        <v>798</v>
      </c>
      <c r="E4598" s="2" t="s">
        <v>799</v>
      </c>
      <c r="F4598" s="2" t="s">
        <v>116</v>
      </c>
      <c r="G4598" s="2" t="s">
        <v>181</v>
      </c>
      <c r="H4598" s="2" t="s">
        <v>52</v>
      </c>
      <c r="I4598" s="2" t="s">
        <v>53</v>
      </c>
      <c r="J4598" s="2" t="s">
        <v>180</v>
      </c>
      <c r="K4598" s="2" t="s">
        <v>180</v>
      </c>
      <c r="L4598" s="2" t="s">
        <v>181</v>
      </c>
      <c r="M4598" s="2" t="s">
        <v>100</v>
      </c>
      <c r="N4598" s="3">
        <v>360</v>
      </c>
      <c r="O4598" s="3" t="s">
        <v>182</v>
      </c>
      <c r="P4598" s="4">
        <f>IF(O4598="吨",N4598*1000,IF(O4598="万立方米",N4598*10000,""))</f>
        <v>3600000.0</v>
      </c>
      <c r="Q4598" s="2" t="s">
        <v>183</v>
      </c>
      <c r="R4598" s="2" t="s">
        <v>184</v>
      </c>
      <c r="S4598" s="2" t="s">
        <v>207</v>
      </c>
      <c r="T4598" s="2" t="s">
        <v>75</v>
      </c>
      <c r="U4598" s="4">
        <f>0.02</f>
        <v>0.02</v>
      </c>
      <c r="V4598" s="2" t="s">
        <v>186</v>
      </c>
      <c r="W4598" s="2" t="s">
        <v>208</v>
      </c>
      <c r="X4598" s="2" t="s">
        <v>64</v>
      </c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/>
      <c r="AH4598" s="2" t="s">
        <v>69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5455</v>
      </c>
      <c r="B4599" s="2" t="s">
        <v>5447</v>
      </c>
      <c r="C4599" s="2" t="s">
        <v>47</v>
      </c>
      <c r="D4599" s="2" t="s">
        <v>798</v>
      </c>
      <c r="E4599" s="2" t="s">
        <v>799</v>
      </c>
      <c r="F4599" s="2" t="s">
        <v>116</v>
      </c>
      <c r="G4599" s="2" t="s">
        <v>181</v>
      </c>
      <c r="H4599" s="2" t="s">
        <v>52</v>
      </c>
      <c r="I4599" s="2"/>
      <c r="J4599" s="2"/>
      <c r="K4599" s="2"/>
      <c r="L4599" s="2"/>
      <c r="M4599" s="2" t="s">
        <v>104</v>
      </c>
      <c r="N4599" s="3"/>
      <c r="O4599" s="3"/>
      <c r="P4599" s="4">
        <v>0.0</v>
      </c>
      <c r="Q4599" s="2" t="s">
        <v>105</v>
      </c>
      <c r="R4599" s="2" t="s">
        <v>106</v>
      </c>
      <c r="S4599" s="2" t="s">
        <v>107</v>
      </c>
      <c r="T4599" s="2" t="s">
        <v>108</v>
      </c>
      <c r="U4599" s="4">
        <f>0.0</f>
        <v>0.0</v>
      </c>
      <c r="V4599" s="2" t="s">
        <v>109</v>
      </c>
      <c r="W4599" s="2" t="s">
        <v>110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134</v>
      </c>
      <c r="AH4599" s="2" t="s">
        <v>69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5456</v>
      </c>
      <c r="B4600" s="2" t="s">
        <v>5457</v>
      </c>
      <c r="C4600" s="2" t="s">
        <v>47</v>
      </c>
      <c r="D4600" s="2" t="s">
        <v>4469</v>
      </c>
      <c r="E4600" s="2" t="s">
        <v>152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51</v>
      </c>
      <c r="M4600" s="2" t="s">
        <v>56</v>
      </c>
      <c r="N4600" s="3">
        <v>2305909</v>
      </c>
      <c r="O4600" s="3" t="s">
        <v>57</v>
      </c>
      <c r="P4600" s="4">
        <f>IF(O4600="吨",N4600*1000,IF(O4600="万立方米",N4600*10000,""))</f>
        <v>2305909000.0</v>
      </c>
      <c r="Q4600" s="2" t="s">
        <v>58</v>
      </c>
      <c r="R4600" s="2" t="s">
        <v>59</v>
      </c>
      <c r="S4600" s="2" t="s">
        <v>60</v>
      </c>
      <c r="T4600" s="2" t="s">
        <v>61</v>
      </c>
      <c r="U4600" s="4">
        <f>0.06</f>
        <v>0.06</v>
      </c>
      <c r="V4600" s="2" t="s">
        <v>62</v>
      </c>
      <c r="W4600" s="2" t="s">
        <v>63</v>
      </c>
      <c r="X4600" s="2" t="s">
        <v>64</v>
      </c>
      <c r="Y4600" s="2" t="s">
        <v>65</v>
      </c>
      <c r="Z4600" s="2">
        <v>0</v>
      </c>
      <c r="AA4600" s="2"/>
      <c r="AB4600" s="2"/>
      <c r="AC4600" s="4">
        <f>P4600*U4600/1000000</f>
        <v>138.35454</v>
      </c>
      <c r="AD4600" s="4">
        <f>AC4600*(1-Z4600/100)</f>
        <v>138.35454</v>
      </c>
      <c r="AE4600" s="2" t="s">
        <v>66</v>
      </c>
      <c r="AF4600" s="2" t="s">
        <v>67</v>
      </c>
      <c r="AG4600" s="2" t="s">
        <v>244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5458</v>
      </c>
      <c r="B4601" s="2" t="s">
        <v>5457</v>
      </c>
      <c r="C4601" s="2" t="s">
        <v>47</v>
      </c>
      <c r="D4601" s="2" t="s">
        <v>4469</v>
      </c>
      <c r="E4601" s="2" t="s">
        <v>152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51</v>
      </c>
      <c r="M4601" s="2" t="s">
        <v>73</v>
      </c>
      <c r="N4601" s="3">
        <v>2305909</v>
      </c>
      <c r="O4601" s="3" t="s">
        <v>57</v>
      </c>
      <c r="P4601" s="4">
        <f>IF(O4601="吨",N4601*1000,IF(O4601="万立方米",N4601*10000,""))</f>
        <v>2305909000.0</v>
      </c>
      <c r="Q4601" s="2" t="s">
        <v>58</v>
      </c>
      <c r="R4601" s="2" t="s">
        <v>59</v>
      </c>
      <c r="S4601" s="2" t="s">
        <v>74</v>
      </c>
      <c r="T4601" s="2" t="s">
        <v>75</v>
      </c>
      <c r="U4601" s="4">
        <f>1.5</f>
        <v>1.5</v>
      </c>
      <c r="V4601" s="2" t="s">
        <v>62</v>
      </c>
      <c r="W4601" s="2" t="s">
        <v>76</v>
      </c>
      <c r="X4601" s="2" t="s">
        <v>64</v>
      </c>
      <c r="Y4601" s="2" t="s">
        <v>65</v>
      </c>
      <c r="Z4601" s="2">
        <v>0</v>
      </c>
      <c r="AA4601" s="2"/>
      <c r="AB4601" s="2"/>
      <c r="AC4601" s="4">
        <f>P4601*U4601/1000000</f>
        <v>3458.8635</v>
      </c>
      <c r="AD4601" s="4">
        <f>AC4601*(1-Z4601/100)</f>
        <v>3458.8635</v>
      </c>
      <c r="AE4601" s="2" t="s">
        <v>66</v>
      </c>
      <c r="AF4601" s="2" t="s">
        <v>67</v>
      </c>
      <c r="AG4601" s="2" t="s">
        <v>244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5459</v>
      </c>
      <c r="B4602" s="2" t="s">
        <v>5457</v>
      </c>
      <c r="C4602" s="2" t="s">
        <v>47</v>
      </c>
      <c r="D4602" s="2" t="s">
        <v>4469</v>
      </c>
      <c r="E4602" s="2" t="s">
        <v>152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51</v>
      </c>
      <c r="M4602" s="2" t="s">
        <v>78</v>
      </c>
      <c r="N4602" s="3">
        <v>2305909</v>
      </c>
      <c r="O4602" s="3" t="s">
        <v>57</v>
      </c>
      <c r="P4602" s="4">
        <f>IF(O4602="吨",N4602*1000,IF(O4602="万立方米",N4602*10000,""))</f>
        <v>2305909000.0</v>
      </c>
      <c r="Q4602" s="2" t="s">
        <v>58</v>
      </c>
      <c r="R4602" s="2" t="s">
        <v>59</v>
      </c>
      <c r="S4602" s="2" t="s">
        <v>79</v>
      </c>
      <c r="T4602" s="2" t="s">
        <v>75</v>
      </c>
      <c r="U4602" s="4">
        <f>6.0</f>
        <v>6.0</v>
      </c>
      <c r="V4602" s="2" t="s">
        <v>62</v>
      </c>
      <c r="W4602" s="2" t="s">
        <v>80</v>
      </c>
      <c r="X4602" s="2" t="s">
        <v>64</v>
      </c>
      <c r="Y4602" s="2" t="s">
        <v>65</v>
      </c>
      <c r="Z4602" s="2">
        <v>0</v>
      </c>
      <c r="AA4602" s="2"/>
      <c r="AB4602" s="2"/>
      <c r="AC4602" s="4">
        <f>P4602*U4602/1000000</f>
        <v>13835.454</v>
      </c>
      <c r="AD4602" s="4">
        <f>AC4602*(1-Z4602/100)</f>
        <v>13835.454</v>
      </c>
      <c r="AE4602" s="2" t="s">
        <v>66</v>
      </c>
      <c r="AF4602" s="2" t="s">
        <v>67</v>
      </c>
      <c r="AG4602" s="2" t="s">
        <v>244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5460</v>
      </c>
      <c r="B4603" s="2" t="s">
        <v>5457</v>
      </c>
      <c r="C4603" s="2" t="s">
        <v>47</v>
      </c>
      <c r="D4603" s="2" t="s">
        <v>4469</v>
      </c>
      <c r="E4603" s="2" t="s">
        <v>152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51</v>
      </c>
      <c r="M4603" s="2" t="s">
        <v>82</v>
      </c>
      <c r="N4603" s="3">
        <v>2305909</v>
      </c>
      <c r="O4603" s="3" t="s">
        <v>57</v>
      </c>
      <c r="P4603" s="4">
        <f>IF(O4603="吨",N4603*1000,IF(O4603="万立方米",N4603*10000,""))</f>
        <v>2305909000.0</v>
      </c>
      <c r="Q4603" s="2" t="s">
        <v>58</v>
      </c>
      <c r="R4603" s="2" t="s">
        <v>59</v>
      </c>
      <c r="S4603" s="2" t="s">
        <v>83</v>
      </c>
      <c r="T4603" s="2" t="s">
        <v>61</v>
      </c>
      <c r="U4603" s="4">
        <f>0.35</f>
        <v>0.35</v>
      </c>
      <c r="V4603" s="2" t="s">
        <v>62</v>
      </c>
      <c r="W4603" s="2" t="s">
        <v>84</v>
      </c>
      <c r="X4603" s="2" t="s">
        <v>64</v>
      </c>
      <c r="Y4603" s="2" t="s">
        <v>65</v>
      </c>
      <c r="Z4603" s="2">
        <v>0</v>
      </c>
      <c r="AA4603" s="2"/>
      <c r="AB4603" s="2"/>
      <c r="AC4603" s="4">
        <f>P4603*U4603/1000000</f>
        <v>807.06815</v>
      </c>
      <c r="AD4603" s="4">
        <f>AC4603*(1-Z4603/100)</f>
        <v>807.06815</v>
      </c>
      <c r="AE4603" s="2" t="s">
        <v>66</v>
      </c>
      <c r="AF4603" s="2" t="s">
        <v>67</v>
      </c>
      <c r="AG4603" s="2" t="s">
        <v>244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5461</v>
      </c>
      <c r="B4604" s="2" t="s">
        <v>5457</v>
      </c>
      <c r="C4604" s="2" t="s">
        <v>47</v>
      </c>
      <c r="D4604" s="2" t="s">
        <v>4469</v>
      </c>
      <c r="E4604" s="2" t="s">
        <v>152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51</v>
      </c>
      <c r="M4604" s="2" t="s">
        <v>86</v>
      </c>
      <c r="N4604" s="3">
        <v>2305909</v>
      </c>
      <c r="O4604" s="3" t="s">
        <v>57</v>
      </c>
      <c r="P4604" s="4">
        <f>IF(O4604="吨",N4604*1000,IF(O4604="万立方米",N4604*10000,""))</f>
        <v>2305909000.0</v>
      </c>
      <c r="Q4604" s="2" t="s">
        <v>58</v>
      </c>
      <c r="R4604" s="2" t="s">
        <v>59</v>
      </c>
      <c r="S4604" s="2" t="s">
        <v>87</v>
      </c>
      <c r="T4604" s="2" t="s">
        <v>88</v>
      </c>
      <c r="U4604" s="4">
        <f>0.75</f>
        <v>0.75</v>
      </c>
      <c r="V4604" s="2" t="s">
        <v>62</v>
      </c>
      <c r="W4604" s="2" t="s">
        <v>89</v>
      </c>
      <c r="X4604" s="2" t="s">
        <v>64</v>
      </c>
      <c r="Y4604" s="2" t="s">
        <v>65</v>
      </c>
      <c r="Z4604" s="2">
        <v>0</v>
      </c>
      <c r="AA4604" s="2"/>
      <c r="AB4604" s="2"/>
      <c r="AC4604" s="4">
        <f>P4604*U4604/1000000</f>
        <v>1729.43175</v>
      </c>
      <c r="AD4604" s="4">
        <f>AC4605*(1-AA4604/100)+(AC4604-AC4605)*(1-AB4604/100)</f>
        <v>1729.43175</v>
      </c>
      <c r="AE4604" s="2" t="s">
        <v>66</v>
      </c>
      <c r="AF4604" s="2" t="s">
        <v>67</v>
      </c>
      <c r="AG4604" s="2" t="s">
        <v>244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5462</v>
      </c>
      <c r="B4605" s="2" t="s">
        <v>5457</v>
      </c>
      <c r="C4605" s="2" t="s">
        <v>47</v>
      </c>
      <c r="D4605" s="2" t="s">
        <v>4469</v>
      </c>
      <c r="E4605" s="2" t="s">
        <v>152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51</v>
      </c>
      <c r="M4605" s="2" t="s">
        <v>91</v>
      </c>
      <c r="N4605" s="3">
        <v>2305909</v>
      </c>
      <c r="O4605" s="3" t="s">
        <v>57</v>
      </c>
      <c r="P4605" s="4">
        <f>IF(O4605="吨",N4605*1000,IF(O4605="万立方米",N4605*10000,""))</f>
        <v>2305909000.0</v>
      </c>
      <c r="Q4605" s="2" t="s">
        <v>58</v>
      </c>
      <c r="R4605" s="2" t="s">
        <v>59</v>
      </c>
      <c r="S4605" s="2" t="s">
        <v>92</v>
      </c>
      <c r="T4605" s="2" t="s">
        <v>88</v>
      </c>
      <c r="U4605" s="4">
        <f>0.75</f>
        <v>0.75</v>
      </c>
      <c r="V4605" s="2" t="s">
        <v>62</v>
      </c>
      <c r="W4605" s="2" t="s">
        <v>93</v>
      </c>
      <c r="X4605" s="2" t="s">
        <v>64</v>
      </c>
      <c r="Y4605" s="2" t="s">
        <v>65</v>
      </c>
      <c r="Z4605" s="2">
        <v>0</v>
      </c>
      <c r="AA4605" s="2"/>
      <c r="AB4605" s="2"/>
      <c r="AC4605" s="4">
        <f>P4605*U4605/1000000</f>
        <v>1729.43175</v>
      </c>
      <c r="AD4605" s="4">
        <f>AC4605*(1-Z4605/100)</f>
        <v>1729.43175</v>
      </c>
      <c r="AE4605" s="2" t="s">
        <v>66</v>
      </c>
      <c r="AF4605" s="2" t="s">
        <v>67</v>
      </c>
      <c r="AG4605" s="2" t="s">
        <v>244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5463</v>
      </c>
      <c r="B4606" s="2" t="s">
        <v>5457</v>
      </c>
      <c r="C4606" s="2" t="s">
        <v>47</v>
      </c>
      <c r="D4606" s="2" t="s">
        <v>4469</v>
      </c>
      <c r="E4606" s="2" t="s">
        <v>152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51</v>
      </c>
      <c r="M4606" s="2" t="s">
        <v>95</v>
      </c>
      <c r="N4606" s="3">
        <v>2305909</v>
      </c>
      <c r="O4606" s="3" t="s">
        <v>57</v>
      </c>
      <c r="P4606" s="4">
        <f>IF(O4606="吨",N4606*1000,IF(O4606="万立方米",N4606*10000,""))</f>
        <v>2305909000.0</v>
      </c>
      <c r="Q4606" s="2" t="s">
        <v>58</v>
      </c>
      <c r="R4606" s="2" t="s">
        <v>59</v>
      </c>
      <c r="S4606" s="2" t="s">
        <v>96</v>
      </c>
      <c r="T4606" s="2" t="s">
        <v>97</v>
      </c>
      <c r="U4606" s="4">
        <f>1.7</f>
        <v>1.7</v>
      </c>
      <c r="V4606" s="2" t="s">
        <v>62</v>
      </c>
      <c r="W4606" s="2" t="s">
        <v>98</v>
      </c>
      <c r="X4606" s="2" t="s">
        <v>64</v>
      </c>
      <c r="Y4606" s="2" t="s">
        <v>65</v>
      </c>
      <c r="Z4606" s="2">
        <v>0</v>
      </c>
      <c r="AA4606" s="2"/>
      <c r="AB4606" s="2"/>
      <c r="AC4606" s="4">
        <f>P4606*U4606/1000000</f>
        <v>3920.0453</v>
      </c>
      <c r="AD4606" s="4">
        <f>AC4606*(1-Z4606/100)</f>
        <v>3920.0453</v>
      </c>
      <c r="AE4606" s="2" t="s">
        <v>66</v>
      </c>
      <c r="AF4606" s="2" t="s">
        <v>67</v>
      </c>
      <c r="AG4606" s="2" t="s">
        <v>244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5464</v>
      </c>
      <c r="B4607" s="2" t="s">
        <v>5457</v>
      </c>
      <c r="C4607" s="2" t="s">
        <v>47</v>
      </c>
      <c r="D4607" s="2" t="s">
        <v>4469</v>
      </c>
      <c r="E4607" s="2" t="s">
        <v>152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51</v>
      </c>
      <c r="M4607" s="2" t="s">
        <v>100</v>
      </c>
      <c r="N4607" s="3">
        <v>2305909</v>
      </c>
      <c r="O4607" s="3" t="s">
        <v>57</v>
      </c>
      <c r="P4607" s="4">
        <f>IF(O4607="吨",N4607*1000,IF(O4607="万立方米",N4607*10000,""))</f>
        <v>2305909000.0</v>
      </c>
      <c r="Q4607" s="2" t="s">
        <v>58</v>
      </c>
      <c r="R4607" s="2" t="s">
        <v>59</v>
      </c>
      <c r="S4607" s="2" t="s">
        <v>101</v>
      </c>
      <c r="T4607" s="2" t="s">
        <v>75</v>
      </c>
      <c r="U4607" s="4">
        <f>0.12</f>
        <v>0.12</v>
      </c>
      <c r="V4607" s="2" t="s">
        <v>62</v>
      </c>
      <c r="W4607" s="2" t="s">
        <v>102</v>
      </c>
      <c r="X4607" s="2" t="s">
        <v>64</v>
      </c>
      <c r="Y4607" s="2" t="s">
        <v>65</v>
      </c>
      <c r="Z4607" s="2">
        <v>0</v>
      </c>
      <c r="AA4607" s="2"/>
      <c r="AB4607" s="2"/>
      <c r="AC4607" s="4">
        <f>P4607*U4607/1000000</f>
        <v>276.70908</v>
      </c>
      <c r="AD4607" s="4">
        <f>AC4607*(1-Z4607/100)</f>
        <v>276.70908</v>
      </c>
      <c r="AE4607" s="2" t="s">
        <v>66</v>
      </c>
      <c r="AF4607" s="2" t="s">
        <v>67</v>
      </c>
      <c r="AG4607" s="2" t="s">
        <v>244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5465</v>
      </c>
      <c r="B4608" s="2" t="s">
        <v>5457</v>
      </c>
      <c r="C4608" s="2" t="s">
        <v>47</v>
      </c>
      <c r="D4608" s="2" t="s">
        <v>4469</v>
      </c>
      <c r="E4608" s="2" t="s">
        <v>152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104</v>
      </c>
      <c r="N4608" s="3"/>
      <c r="O4608" s="3"/>
      <c r="P4608" s="4">
        <v>0.0</v>
      </c>
      <c r="Q4608" s="2" t="s">
        <v>105</v>
      </c>
      <c r="R4608" s="2" t="s">
        <v>106</v>
      </c>
      <c r="S4608" s="2" t="s">
        <v>107</v>
      </c>
      <c r="T4608" s="2" t="s">
        <v>108</v>
      </c>
      <c r="U4608" s="4">
        <f>0.0</f>
        <v>0.0</v>
      </c>
      <c r="V4608" s="2" t="s">
        <v>109</v>
      </c>
      <c r="W4608" s="2" t="s">
        <v>110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4478</v>
      </c>
      <c r="AH4608" s="2" t="s">
        <v>69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5466</v>
      </c>
      <c r="B4609" s="2" t="s">
        <v>5467</v>
      </c>
      <c r="C4609" s="2" t="s">
        <v>47</v>
      </c>
      <c r="D4609" s="2" t="s">
        <v>1134</v>
      </c>
      <c r="E4609" s="2" t="s">
        <v>227</v>
      </c>
      <c r="F4609" s="2" t="s">
        <v>228</v>
      </c>
      <c r="G4609" s="2" t="s">
        <v>117</v>
      </c>
      <c r="H4609" s="2" t="s">
        <v>532</v>
      </c>
      <c r="I4609" s="2" t="s">
        <v>53</v>
      </c>
      <c r="J4609" s="2" t="s">
        <v>533</v>
      </c>
      <c r="K4609" s="2" t="s">
        <v>533</v>
      </c>
      <c r="L4609" s="2" t="s">
        <v>119</v>
      </c>
      <c r="M4609" s="2" t="s">
        <v>56</v>
      </c>
      <c r="N4609" s="3">
        <v>2606.9</v>
      </c>
      <c r="O4609" s="3" t="s">
        <v>120</v>
      </c>
      <c r="P4609" s="2"/>
      <c r="Q4609" s="2"/>
      <c r="R4609" s="2" t="s">
        <v>121</v>
      </c>
      <c r="S4609" s="2"/>
      <c r="T4609" s="2" t="s">
        <v>108</v>
      </c>
      <c r="U4609" s="2"/>
      <c r="V4609" s="2"/>
      <c r="W4609" s="2" t="s">
        <v>122</v>
      </c>
      <c r="X4609" s="2" t="s">
        <v>64</v>
      </c>
      <c r="Y4609" s="2" t="s">
        <v>65</v>
      </c>
      <c r="Z4609" s="2">
        <v>0</v>
      </c>
      <c r="AA4609" s="2"/>
      <c r="AB4609" s="2"/>
      <c r="AC4609" s="2"/>
      <c r="AD4609" s="2"/>
      <c r="AE4609" s="2" t="s">
        <v>123</v>
      </c>
      <c r="AF4609" s="2" t="s">
        <v>124</v>
      </c>
      <c r="AG4609" s="2" t="s">
        <v>125</v>
      </c>
      <c r="AH4609" s="2" t="s">
        <v>69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5468</v>
      </c>
      <c r="B4610" s="2" t="s">
        <v>5467</v>
      </c>
      <c r="C4610" s="2" t="s">
        <v>47</v>
      </c>
      <c r="D4610" s="2" t="s">
        <v>1134</v>
      </c>
      <c r="E4610" s="2" t="s">
        <v>227</v>
      </c>
      <c r="F4610" s="2" t="s">
        <v>228</v>
      </c>
      <c r="G4610" s="2" t="s">
        <v>117</v>
      </c>
      <c r="H4610" s="2" t="s">
        <v>532</v>
      </c>
      <c r="I4610" s="2" t="s">
        <v>53</v>
      </c>
      <c r="J4610" s="2" t="s">
        <v>533</v>
      </c>
      <c r="K4610" s="2" t="s">
        <v>533</v>
      </c>
      <c r="L4610" s="2" t="s">
        <v>119</v>
      </c>
      <c r="M4610" s="2" t="s">
        <v>73</v>
      </c>
      <c r="N4610" s="3">
        <v>2606.9</v>
      </c>
      <c r="O4610" s="3" t="s">
        <v>120</v>
      </c>
      <c r="P4610" s="2"/>
      <c r="Q4610" s="2"/>
      <c r="R4610" s="2" t="s">
        <v>121</v>
      </c>
      <c r="S4610" s="2"/>
      <c r="T4610" s="2" t="s">
        <v>108</v>
      </c>
      <c r="U4610" s="2"/>
      <c r="V4610" s="2"/>
      <c r="W4610" s="2" t="s">
        <v>122</v>
      </c>
      <c r="X4610" s="2" t="s">
        <v>64</v>
      </c>
      <c r="Y4610" s="2" t="s">
        <v>65</v>
      </c>
      <c r="Z4610" s="2">
        <v>0</v>
      </c>
      <c r="AA4610" s="2"/>
      <c r="AB4610" s="2"/>
      <c r="AC4610" s="2"/>
      <c r="AD4610" s="2"/>
      <c r="AE4610" s="2" t="s">
        <v>123</v>
      </c>
      <c r="AF4610" s="2" t="s">
        <v>124</v>
      </c>
      <c r="AG4610" s="2" t="s">
        <v>125</v>
      </c>
      <c r="AH4610" s="2" t="s">
        <v>69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5469</v>
      </c>
      <c r="B4611" s="2" t="s">
        <v>5467</v>
      </c>
      <c r="C4611" s="2" t="s">
        <v>47</v>
      </c>
      <c r="D4611" s="2" t="s">
        <v>1134</v>
      </c>
      <c r="E4611" s="2" t="s">
        <v>227</v>
      </c>
      <c r="F4611" s="2" t="s">
        <v>228</v>
      </c>
      <c r="G4611" s="2" t="s">
        <v>117</v>
      </c>
      <c r="H4611" s="2" t="s">
        <v>532</v>
      </c>
      <c r="I4611" s="2" t="s">
        <v>53</v>
      </c>
      <c r="J4611" s="2" t="s">
        <v>533</v>
      </c>
      <c r="K4611" s="2" t="s">
        <v>533</v>
      </c>
      <c r="L4611" s="2" t="s">
        <v>119</v>
      </c>
      <c r="M4611" s="2" t="s">
        <v>78</v>
      </c>
      <c r="N4611" s="3">
        <v>2606.9</v>
      </c>
      <c r="O4611" s="3" t="s">
        <v>120</v>
      </c>
      <c r="P4611" s="2"/>
      <c r="Q4611" s="2"/>
      <c r="R4611" s="2" t="s">
        <v>121</v>
      </c>
      <c r="S4611" s="2"/>
      <c r="T4611" s="2" t="s">
        <v>108</v>
      </c>
      <c r="U4611" s="2"/>
      <c r="V4611" s="2"/>
      <c r="W4611" s="2" t="s">
        <v>122</v>
      </c>
      <c r="X4611" s="2" t="s">
        <v>64</v>
      </c>
      <c r="Y4611" s="2" t="s">
        <v>65</v>
      </c>
      <c r="Z4611" s="2">
        <v>0</v>
      </c>
      <c r="AA4611" s="2"/>
      <c r="AB4611" s="2"/>
      <c r="AC4611" s="2"/>
      <c r="AD4611" s="2"/>
      <c r="AE4611" s="2" t="s">
        <v>123</v>
      </c>
      <c r="AF4611" s="2" t="s">
        <v>124</v>
      </c>
      <c r="AG4611" s="2" t="s">
        <v>125</v>
      </c>
      <c r="AH4611" s="2" t="s">
        <v>69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5470</v>
      </c>
      <c r="B4612" s="2" t="s">
        <v>5467</v>
      </c>
      <c r="C4612" s="2" t="s">
        <v>47</v>
      </c>
      <c r="D4612" s="2" t="s">
        <v>1134</v>
      </c>
      <c r="E4612" s="2" t="s">
        <v>227</v>
      </c>
      <c r="F4612" s="2" t="s">
        <v>228</v>
      </c>
      <c r="G4612" s="2" t="s">
        <v>117</v>
      </c>
      <c r="H4612" s="2" t="s">
        <v>532</v>
      </c>
      <c r="I4612" s="2" t="s">
        <v>53</v>
      </c>
      <c r="J4612" s="2" t="s">
        <v>533</v>
      </c>
      <c r="K4612" s="2" t="s">
        <v>533</v>
      </c>
      <c r="L4612" s="2" t="s">
        <v>119</v>
      </c>
      <c r="M4612" s="2" t="s">
        <v>82</v>
      </c>
      <c r="N4612" s="3">
        <v>2606.9</v>
      </c>
      <c r="O4612" s="3" t="s">
        <v>120</v>
      </c>
      <c r="P4612" s="2"/>
      <c r="Q4612" s="2"/>
      <c r="R4612" s="2" t="s">
        <v>121</v>
      </c>
      <c r="S4612" s="2"/>
      <c r="T4612" s="2" t="s">
        <v>108</v>
      </c>
      <c r="U4612" s="2"/>
      <c r="V4612" s="2"/>
      <c r="W4612" s="2" t="s">
        <v>122</v>
      </c>
      <c r="X4612" s="2" t="s">
        <v>64</v>
      </c>
      <c r="Y4612" s="2" t="s">
        <v>65</v>
      </c>
      <c r="Z4612" s="2">
        <v>0</v>
      </c>
      <c r="AA4612" s="2"/>
      <c r="AB4612" s="2"/>
      <c r="AC4612" s="2"/>
      <c r="AD4612" s="2"/>
      <c r="AE4612" s="2" t="s">
        <v>123</v>
      </c>
      <c r="AF4612" s="2" t="s">
        <v>124</v>
      </c>
      <c r="AG4612" s="2" t="s">
        <v>125</v>
      </c>
      <c r="AH4612" s="2" t="s">
        <v>69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5471</v>
      </c>
      <c r="B4613" s="2" t="s">
        <v>5467</v>
      </c>
      <c r="C4613" s="2" t="s">
        <v>47</v>
      </c>
      <c r="D4613" s="2" t="s">
        <v>1134</v>
      </c>
      <c r="E4613" s="2" t="s">
        <v>227</v>
      </c>
      <c r="F4613" s="2" t="s">
        <v>228</v>
      </c>
      <c r="G4613" s="2" t="s">
        <v>117</v>
      </c>
      <c r="H4613" s="2" t="s">
        <v>532</v>
      </c>
      <c r="I4613" s="2" t="s">
        <v>53</v>
      </c>
      <c r="J4613" s="2" t="s">
        <v>533</v>
      </c>
      <c r="K4613" s="2" t="s">
        <v>533</v>
      </c>
      <c r="L4613" s="2" t="s">
        <v>119</v>
      </c>
      <c r="M4613" s="2" t="s">
        <v>86</v>
      </c>
      <c r="N4613" s="3">
        <v>2606.9</v>
      </c>
      <c r="O4613" s="3" t="s">
        <v>120</v>
      </c>
      <c r="P4613" s="2"/>
      <c r="Q4613" s="2"/>
      <c r="R4613" s="2" t="s">
        <v>121</v>
      </c>
      <c r="S4613" s="2"/>
      <c r="T4613" s="2" t="s">
        <v>108</v>
      </c>
      <c r="U4613" s="2"/>
      <c r="V4613" s="2"/>
      <c r="W4613" s="2" t="s">
        <v>122</v>
      </c>
      <c r="X4613" s="2" t="s">
        <v>64</v>
      </c>
      <c r="Y4613" s="2" t="s">
        <v>65</v>
      </c>
      <c r="Z4613" s="2">
        <v>0</v>
      </c>
      <c r="AA4613" s="2"/>
      <c r="AB4613" s="2"/>
      <c r="AC4613" s="2"/>
      <c r="AD4613" s="2"/>
      <c r="AE4613" s="2" t="s">
        <v>123</v>
      </c>
      <c r="AF4613" s="2" t="s">
        <v>124</v>
      </c>
      <c r="AG4613" s="2" t="s">
        <v>125</v>
      </c>
      <c r="AH4613" s="2" t="s">
        <v>69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5472</v>
      </c>
      <c r="B4614" s="2" t="s">
        <v>5467</v>
      </c>
      <c r="C4614" s="2" t="s">
        <v>47</v>
      </c>
      <c r="D4614" s="2" t="s">
        <v>1134</v>
      </c>
      <c r="E4614" s="2" t="s">
        <v>227</v>
      </c>
      <c r="F4614" s="2" t="s">
        <v>228</v>
      </c>
      <c r="G4614" s="2" t="s">
        <v>117</v>
      </c>
      <c r="H4614" s="2" t="s">
        <v>532</v>
      </c>
      <c r="I4614" s="2" t="s">
        <v>53</v>
      </c>
      <c r="J4614" s="2" t="s">
        <v>533</v>
      </c>
      <c r="K4614" s="2" t="s">
        <v>533</v>
      </c>
      <c r="L4614" s="2" t="s">
        <v>119</v>
      </c>
      <c r="M4614" s="2" t="s">
        <v>91</v>
      </c>
      <c r="N4614" s="3">
        <v>2606.9</v>
      </c>
      <c r="O4614" s="3" t="s">
        <v>120</v>
      </c>
      <c r="P4614" s="2"/>
      <c r="Q4614" s="2"/>
      <c r="R4614" s="2" t="s">
        <v>121</v>
      </c>
      <c r="S4614" s="2"/>
      <c r="T4614" s="2" t="s">
        <v>108</v>
      </c>
      <c r="U4614" s="2"/>
      <c r="V4614" s="2"/>
      <c r="W4614" s="2" t="s">
        <v>122</v>
      </c>
      <c r="X4614" s="2" t="s">
        <v>64</v>
      </c>
      <c r="Y4614" s="2" t="s">
        <v>65</v>
      </c>
      <c r="Z4614" s="2">
        <v>0</v>
      </c>
      <c r="AA4614" s="2"/>
      <c r="AB4614" s="2"/>
      <c r="AC4614" s="2"/>
      <c r="AD4614" s="2"/>
      <c r="AE4614" s="2" t="s">
        <v>123</v>
      </c>
      <c r="AF4614" s="2" t="s">
        <v>124</v>
      </c>
      <c r="AG4614" s="2" t="s">
        <v>125</v>
      </c>
      <c r="AH4614" s="2" t="s">
        <v>69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5473</v>
      </c>
      <c r="B4615" s="2" t="s">
        <v>5467</v>
      </c>
      <c r="C4615" s="2" t="s">
        <v>47</v>
      </c>
      <c r="D4615" s="2" t="s">
        <v>1134</v>
      </c>
      <c r="E4615" s="2" t="s">
        <v>227</v>
      </c>
      <c r="F4615" s="2" t="s">
        <v>228</v>
      </c>
      <c r="G4615" s="2" t="s">
        <v>117</v>
      </c>
      <c r="H4615" s="2" t="s">
        <v>532</v>
      </c>
      <c r="I4615" s="2" t="s">
        <v>53</v>
      </c>
      <c r="J4615" s="2" t="s">
        <v>533</v>
      </c>
      <c r="K4615" s="2" t="s">
        <v>533</v>
      </c>
      <c r="L4615" s="2" t="s">
        <v>119</v>
      </c>
      <c r="M4615" s="2" t="s">
        <v>95</v>
      </c>
      <c r="N4615" s="3">
        <v>2606.9</v>
      </c>
      <c r="O4615" s="3" t="s">
        <v>120</v>
      </c>
      <c r="P4615" s="2"/>
      <c r="Q4615" s="2"/>
      <c r="R4615" s="2" t="s">
        <v>121</v>
      </c>
      <c r="S4615" s="2"/>
      <c r="T4615" s="2" t="s">
        <v>108</v>
      </c>
      <c r="U4615" s="2"/>
      <c r="V4615" s="2"/>
      <c r="W4615" s="2" t="s">
        <v>122</v>
      </c>
      <c r="X4615" s="2" t="s">
        <v>64</v>
      </c>
      <c r="Y4615" s="2" t="s">
        <v>65</v>
      </c>
      <c r="Z4615" s="2">
        <v>0</v>
      </c>
      <c r="AA4615" s="2"/>
      <c r="AB4615" s="2"/>
      <c r="AC4615" s="2"/>
      <c r="AD4615" s="2"/>
      <c r="AE4615" s="2" t="s">
        <v>123</v>
      </c>
      <c r="AF4615" s="2" t="s">
        <v>124</v>
      </c>
      <c r="AG4615" s="2" t="s">
        <v>125</v>
      </c>
      <c r="AH4615" s="2" t="s">
        <v>69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5474</v>
      </c>
      <c r="B4616" s="2" t="s">
        <v>5467</v>
      </c>
      <c r="C4616" s="2" t="s">
        <v>47</v>
      </c>
      <c r="D4616" s="2" t="s">
        <v>1134</v>
      </c>
      <c r="E4616" s="2" t="s">
        <v>227</v>
      </c>
      <c r="F4616" s="2" t="s">
        <v>228</v>
      </c>
      <c r="G4616" s="2" t="s">
        <v>117</v>
      </c>
      <c r="H4616" s="2" t="s">
        <v>532</v>
      </c>
      <c r="I4616" s="2" t="s">
        <v>53</v>
      </c>
      <c r="J4616" s="2" t="s">
        <v>533</v>
      </c>
      <c r="K4616" s="2" t="s">
        <v>533</v>
      </c>
      <c r="L4616" s="2" t="s">
        <v>119</v>
      </c>
      <c r="M4616" s="2" t="s">
        <v>100</v>
      </c>
      <c r="N4616" s="3">
        <v>2606.9</v>
      </c>
      <c r="O4616" s="3" t="s">
        <v>120</v>
      </c>
      <c r="P4616" s="2"/>
      <c r="Q4616" s="2"/>
      <c r="R4616" s="2" t="s">
        <v>121</v>
      </c>
      <c r="S4616" s="2"/>
      <c r="T4616" s="2" t="s">
        <v>108</v>
      </c>
      <c r="U4616" s="2"/>
      <c r="V4616" s="2"/>
      <c r="W4616" s="2" t="s">
        <v>122</v>
      </c>
      <c r="X4616" s="2" t="s">
        <v>64</v>
      </c>
      <c r="Y4616" s="2" t="s">
        <v>65</v>
      </c>
      <c r="Z4616" s="2">
        <v>0</v>
      </c>
      <c r="AA4616" s="2"/>
      <c r="AB4616" s="2"/>
      <c r="AC4616" s="2"/>
      <c r="AD4616" s="2"/>
      <c r="AE4616" s="2" t="s">
        <v>123</v>
      </c>
      <c r="AF4616" s="2" t="s">
        <v>124</v>
      </c>
      <c r="AG4616" s="2" t="s">
        <v>125</v>
      </c>
      <c r="AH4616" s="2" t="s">
        <v>69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5475</v>
      </c>
      <c r="B4617" s="2" t="s">
        <v>5467</v>
      </c>
      <c r="C4617" s="2" t="s">
        <v>47</v>
      </c>
      <c r="D4617" s="2" t="s">
        <v>1134</v>
      </c>
      <c r="E4617" s="2" t="s">
        <v>227</v>
      </c>
      <c r="F4617" s="2" t="s">
        <v>228</v>
      </c>
      <c r="G4617" s="2" t="s">
        <v>117</v>
      </c>
      <c r="H4617" s="2" t="s">
        <v>532</v>
      </c>
      <c r="I4617" s="2"/>
      <c r="J4617" s="2"/>
      <c r="K4617" s="2"/>
      <c r="L4617" s="2"/>
      <c r="M4617" s="2" t="s">
        <v>104</v>
      </c>
      <c r="N4617" s="3"/>
      <c r="O4617" s="3"/>
      <c r="P4617" s="4">
        <v>0.0</v>
      </c>
      <c r="Q4617" s="2" t="s">
        <v>105</v>
      </c>
      <c r="R4617" s="2" t="s">
        <v>106</v>
      </c>
      <c r="S4617" s="2" t="s">
        <v>107</v>
      </c>
      <c r="T4617" s="2" t="s">
        <v>108</v>
      </c>
      <c r="U4617" s="4">
        <f>0.0</f>
        <v>0.0</v>
      </c>
      <c r="V4617" s="2" t="s">
        <v>109</v>
      </c>
      <c r="W4617" s="2" t="s">
        <v>110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134</v>
      </c>
      <c r="AH4617" s="2" t="s">
        <v>69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5476</v>
      </c>
      <c r="B4618" s="2" t="s">
        <v>5477</v>
      </c>
      <c r="C4618" s="2" t="s">
        <v>47</v>
      </c>
      <c r="D4618" s="2" t="s">
        <v>730</v>
      </c>
      <c r="E4618" s="2" t="s">
        <v>731</v>
      </c>
      <c r="F4618" s="2" t="s">
        <v>228</v>
      </c>
      <c r="G4618" s="2" t="s">
        <v>179</v>
      </c>
      <c r="H4618" s="2" t="s">
        <v>323</v>
      </c>
      <c r="I4618" s="2" t="s">
        <v>53</v>
      </c>
      <c r="J4618" s="2" t="s">
        <v>118</v>
      </c>
      <c r="K4618" s="2" t="s">
        <v>118</v>
      </c>
      <c r="L4618" s="2"/>
      <c r="M4618" s="2" t="s">
        <v>56</v>
      </c>
      <c r="N4618" s="3">
        <v>1392.98</v>
      </c>
      <c r="O4618" s="3" t="s">
        <v>120</v>
      </c>
      <c r="P4618" s="2"/>
      <c r="Q4618" s="2"/>
      <c r="R4618" s="2" t="s">
        <v>121</v>
      </c>
      <c r="S4618" s="2"/>
      <c r="T4618" s="2" t="s">
        <v>108</v>
      </c>
      <c r="U4618" s="2"/>
      <c r="V4618" s="2"/>
      <c r="W4618" s="2" t="s">
        <v>122</v>
      </c>
      <c r="X4618" s="2" t="s">
        <v>64</v>
      </c>
      <c r="Y4618" s="2" t="s">
        <v>65</v>
      </c>
      <c r="Z4618" s="2">
        <v>0</v>
      </c>
      <c r="AA4618" s="2"/>
      <c r="AB4618" s="2"/>
      <c r="AC4618" s="2"/>
      <c r="AD4618" s="2"/>
      <c r="AE4618" s="2" t="s">
        <v>123</v>
      </c>
      <c r="AF4618" s="2" t="s">
        <v>124</v>
      </c>
      <c r="AG4618" s="2" t="s">
        <v>125</v>
      </c>
      <c r="AH4618" s="2" t="s">
        <v>69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5478</v>
      </c>
      <c r="B4619" s="2" t="s">
        <v>5477</v>
      </c>
      <c r="C4619" s="2" t="s">
        <v>47</v>
      </c>
      <c r="D4619" s="2" t="s">
        <v>730</v>
      </c>
      <c r="E4619" s="2" t="s">
        <v>731</v>
      </c>
      <c r="F4619" s="2" t="s">
        <v>228</v>
      </c>
      <c r="G4619" s="2" t="s">
        <v>179</v>
      </c>
      <c r="H4619" s="2" t="s">
        <v>323</v>
      </c>
      <c r="I4619" s="2" t="s">
        <v>53</v>
      </c>
      <c r="J4619" s="2" t="s">
        <v>118</v>
      </c>
      <c r="K4619" s="2" t="s">
        <v>118</v>
      </c>
      <c r="L4619" s="2"/>
      <c r="M4619" s="2" t="s">
        <v>73</v>
      </c>
      <c r="N4619" s="3">
        <v>1392.98</v>
      </c>
      <c r="O4619" s="3" t="s">
        <v>120</v>
      </c>
      <c r="P4619" s="2"/>
      <c r="Q4619" s="2"/>
      <c r="R4619" s="2" t="s">
        <v>121</v>
      </c>
      <c r="S4619" s="2"/>
      <c r="T4619" s="2" t="s">
        <v>108</v>
      </c>
      <c r="U4619" s="2"/>
      <c r="V4619" s="2"/>
      <c r="W4619" s="2" t="s">
        <v>122</v>
      </c>
      <c r="X4619" s="2" t="s">
        <v>64</v>
      </c>
      <c r="Y4619" s="2" t="s">
        <v>65</v>
      </c>
      <c r="Z4619" s="2">
        <v>0</v>
      </c>
      <c r="AA4619" s="2"/>
      <c r="AB4619" s="2"/>
      <c r="AC4619" s="2"/>
      <c r="AD4619" s="2"/>
      <c r="AE4619" s="2" t="s">
        <v>123</v>
      </c>
      <c r="AF4619" s="2" t="s">
        <v>124</v>
      </c>
      <c r="AG4619" s="2" t="s">
        <v>125</v>
      </c>
      <c r="AH4619" s="2" t="s">
        <v>69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5479</v>
      </c>
      <c r="B4620" s="2" t="s">
        <v>5477</v>
      </c>
      <c r="C4620" s="2" t="s">
        <v>47</v>
      </c>
      <c r="D4620" s="2" t="s">
        <v>730</v>
      </c>
      <c r="E4620" s="2" t="s">
        <v>731</v>
      </c>
      <c r="F4620" s="2" t="s">
        <v>228</v>
      </c>
      <c r="G4620" s="2" t="s">
        <v>179</v>
      </c>
      <c r="H4620" s="2" t="s">
        <v>323</v>
      </c>
      <c r="I4620" s="2" t="s">
        <v>53</v>
      </c>
      <c r="J4620" s="2" t="s">
        <v>118</v>
      </c>
      <c r="K4620" s="2" t="s">
        <v>118</v>
      </c>
      <c r="L4620" s="2"/>
      <c r="M4620" s="2" t="s">
        <v>78</v>
      </c>
      <c r="N4620" s="3">
        <v>1392.98</v>
      </c>
      <c r="O4620" s="3" t="s">
        <v>120</v>
      </c>
      <c r="P4620" s="2"/>
      <c r="Q4620" s="2"/>
      <c r="R4620" s="2" t="s">
        <v>121</v>
      </c>
      <c r="S4620" s="2"/>
      <c r="T4620" s="2" t="s">
        <v>108</v>
      </c>
      <c r="U4620" s="2"/>
      <c r="V4620" s="2"/>
      <c r="W4620" s="2" t="s">
        <v>122</v>
      </c>
      <c r="X4620" s="2" t="s">
        <v>64</v>
      </c>
      <c r="Y4620" s="2" t="s">
        <v>65</v>
      </c>
      <c r="Z4620" s="2">
        <v>0</v>
      </c>
      <c r="AA4620" s="2"/>
      <c r="AB4620" s="2"/>
      <c r="AC4620" s="2"/>
      <c r="AD4620" s="2"/>
      <c r="AE4620" s="2" t="s">
        <v>123</v>
      </c>
      <c r="AF4620" s="2" t="s">
        <v>124</v>
      </c>
      <c r="AG4620" s="2" t="s">
        <v>125</v>
      </c>
      <c r="AH4620" s="2" t="s">
        <v>69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5480</v>
      </c>
      <c r="B4621" s="2" t="s">
        <v>5477</v>
      </c>
      <c r="C4621" s="2" t="s">
        <v>47</v>
      </c>
      <c r="D4621" s="2" t="s">
        <v>730</v>
      </c>
      <c r="E4621" s="2" t="s">
        <v>731</v>
      </c>
      <c r="F4621" s="2" t="s">
        <v>228</v>
      </c>
      <c r="G4621" s="2" t="s">
        <v>179</v>
      </c>
      <c r="H4621" s="2" t="s">
        <v>323</v>
      </c>
      <c r="I4621" s="2" t="s">
        <v>53</v>
      </c>
      <c r="J4621" s="2" t="s">
        <v>118</v>
      </c>
      <c r="K4621" s="2" t="s">
        <v>118</v>
      </c>
      <c r="L4621" s="2"/>
      <c r="M4621" s="2" t="s">
        <v>82</v>
      </c>
      <c r="N4621" s="3">
        <v>1392.98</v>
      </c>
      <c r="O4621" s="3" t="s">
        <v>120</v>
      </c>
      <c r="P4621" s="2"/>
      <c r="Q4621" s="2"/>
      <c r="R4621" s="2" t="s">
        <v>121</v>
      </c>
      <c r="S4621" s="2"/>
      <c r="T4621" s="2" t="s">
        <v>108</v>
      </c>
      <c r="U4621" s="2"/>
      <c r="V4621" s="2"/>
      <c r="W4621" s="2" t="s">
        <v>122</v>
      </c>
      <c r="X4621" s="2" t="s">
        <v>64</v>
      </c>
      <c r="Y4621" s="2" t="s">
        <v>65</v>
      </c>
      <c r="Z4621" s="2">
        <v>0</v>
      </c>
      <c r="AA4621" s="2"/>
      <c r="AB4621" s="2"/>
      <c r="AC4621" s="2"/>
      <c r="AD4621" s="2"/>
      <c r="AE4621" s="2" t="s">
        <v>123</v>
      </c>
      <c r="AF4621" s="2" t="s">
        <v>124</v>
      </c>
      <c r="AG4621" s="2" t="s">
        <v>125</v>
      </c>
      <c r="AH4621" s="2" t="s">
        <v>69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5481</v>
      </c>
      <c r="B4622" s="2" t="s">
        <v>5477</v>
      </c>
      <c r="C4622" s="2" t="s">
        <v>47</v>
      </c>
      <c r="D4622" s="2" t="s">
        <v>730</v>
      </c>
      <c r="E4622" s="2" t="s">
        <v>731</v>
      </c>
      <c r="F4622" s="2" t="s">
        <v>228</v>
      </c>
      <c r="G4622" s="2" t="s">
        <v>179</v>
      </c>
      <c r="H4622" s="2" t="s">
        <v>323</v>
      </c>
      <c r="I4622" s="2" t="s">
        <v>53</v>
      </c>
      <c r="J4622" s="2" t="s">
        <v>118</v>
      </c>
      <c r="K4622" s="2" t="s">
        <v>118</v>
      </c>
      <c r="L4622" s="2"/>
      <c r="M4622" s="2" t="s">
        <v>86</v>
      </c>
      <c r="N4622" s="3">
        <v>1392.98</v>
      </c>
      <c r="O4622" s="3" t="s">
        <v>120</v>
      </c>
      <c r="P4622" s="2"/>
      <c r="Q4622" s="2"/>
      <c r="R4622" s="2" t="s">
        <v>121</v>
      </c>
      <c r="S4622" s="2"/>
      <c r="T4622" s="2" t="s">
        <v>108</v>
      </c>
      <c r="U4622" s="2"/>
      <c r="V4622" s="2"/>
      <c r="W4622" s="2" t="s">
        <v>122</v>
      </c>
      <c r="X4622" s="2" t="s">
        <v>64</v>
      </c>
      <c r="Y4622" s="2" t="s">
        <v>65</v>
      </c>
      <c r="Z4622" s="2">
        <v>0</v>
      </c>
      <c r="AA4622" s="2"/>
      <c r="AB4622" s="2"/>
      <c r="AC4622" s="2"/>
      <c r="AD4622" s="2"/>
      <c r="AE4622" s="2" t="s">
        <v>123</v>
      </c>
      <c r="AF4622" s="2" t="s">
        <v>124</v>
      </c>
      <c r="AG4622" s="2" t="s">
        <v>125</v>
      </c>
      <c r="AH4622" s="2" t="s">
        <v>69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5482</v>
      </c>
      <c r="B4623" s="2" t="s">
        <v>5477</v>
      </c>
      <c r="C4623" s="2" t="s">
        <v>47</v>
      </c>
      <c r="D4623" s="2" t="s">
        <v>730</v>
      </c>
      <c r="E4623" s="2" t="s">
        <v>731</v>
      </c>
      <c r="F4623" s="2" t="s">
        <v>228</v>
      </c>
      <c r="G4623" s="2" t="s">
        <v>179</v>
      </c>
      <c r="H4623" s="2" t="s">
        <v>323</v>
      </c>
      <c r="I4623" s="2" t="s">
        <v>53</v>
      </c>
      <c r="J4623" s="2" t="s">
        <v>118</v>
      </c>
      <c r="K4623" s="2" t="s">
        <v>118</v>
      </c>
      <c r="L4623" s="2"/>
      <c r="M4623" s="2" t="s">
        <v>91</v>
      </c>
      <c r="N4623" s="3">
        <v>1392.98</v>
      </c>
      <c r="O4623" s="3" t="s">
        <v>120</v>
      </c>
      <c r="P4623" s="2"/>
      <c r="Q4623" s="2"/>
      <c r="R4623" s="2" t="s">
        <v>121</v>
      </c>
      <c r="S4623" s="2"/>
      <c r="T4623" s="2" t="s">
        <v>108</v>
      </c>
      <c r="U4623" s="2"/>
      <c r="V4623" s="2"/>
      <c r="W4623" s="2" t="s">
        <v>122</v>
      </c>
      <c r="X4623" s="2" t="s">
        <v>64</v>
      </c>
      <c r="Y4623" s="2" t="s">
        <v>65</v>
      </c>
      <c r="Z4623" s="2">
        <v>0</v>
      </c>
      <c r="AA4623" s="2"/>
      <c r="AB4623" s="2"/>
      <c r="AC4623" s="2"/>
      <c r="AD4623" s="2"/>
      <c r="AE4623" s="2" t="s">
        <v>123</v>
      </c>
      <c r="AF4623" s="2" t="s">
        <v>124</v>
      </c>
      <c r="AG4623" s="2" t="s">
        <v>125</v>
      </c>
      <c r="AH4623" s="2" t="s">
        <v>69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5483</v>
      </c>
      <c r="B4624" s="2" t="s">
        <v>5477</v>
      </c>
      <c r="C4624" s="2" t="s">
        <v>47</v>
      </c>
      <c r="D4624" s="2" t="s">
        <v>730</v>
      </c>
      <c r="E4624" s="2" t="s">
        <v>731</v>
      </c>
      <c r="F4624" s="2" t="s">
        <v>228</v>
      </c>
      <c r="G4624" s="2" t="s">
        <v>179</v>
      </c>
      <c r="H4624" s="2" t="s">
        <v>323</v>
      </c>
      <c r="I4624" s="2" t="s">
        <v>53</v>
      </c>
      <c r="J4624" s="2" t="s">
        <v>118</v>
      </c>
      <c r="K4624" s="2" t="s">
        <v>118</v>
      </c>
      <c r="L4624" s="2"/>
      <c r="M4624" s="2" t="s">
        <v>95</v>
      </c>
      <c r="N4624" s="3">
        <v>1392.98</v>
      </c>
      <c r="O4624" s="3" t="s">
        <v>120</v>
      </c>
      <c r="P4624" s="2"/>
      <c r="Q4624" s="2"/>
      <c r="R4624" s="2" t="s">
        <v>121</v>
      </c>
      <c r="S4624" s="2"/>
      <c r="T4624" s="2" t="s">
        <v>108</v>
      </c>
      <c r="U4624" s="2"/>
      <c r="V4624" s="2"/>
      <c r="W4624" s="2" t="s">
        <v>122</v>
      </c>
      <c r="X4624" s="2" t="s">
        <v>64</v>
      </c>
      <c r="Y4624" s="2" t="s">
        <v>65</v>
      </c>
      <c r="Z4624" s="2">
        <v>0</v>
      </c>
      <c r="AA4624" s="2"/>
      <c r="AB4624" s="2"/>
      <c r="AC4624" s="2"/>
      <c r="AD4624" s="2"/>
      <c r="AE4624" s="2" t="s">
        <v>123</v>
      </c>
      <c r="AF4624" s="2" t="s">
        <v>124</v>
      </c>
      <c r="AG4624" s="2" t="s">
        <v>125</v>
      </c>
      <c r="AH4624" s="2" t="s">
        <v>69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5484</v>
      </c>
      <c r="B4625" s="2" t="s">
        <v>5477</v>
      </c>
      <c r="C4625" s="2" t="s">
        <v>47</v>
      </c>
      <c r="D4625" s="2" t="s">
        <v>730</v>
      </c>
      <c r="E4625" s="2" t="s">
        <v>731</v>
      </c>
      <c r="F4625" s="2" t="s">
        <v>228</v>
      </c>
      <c r="G4625" s="2" t="s">
        <v>179</v>
      </c>
      <c r="H4625" s="2" t="s">
        <v>323</v>
      </c>
      <c r="I4625" s="2" t="s">
        <v>53</v>
      </c>
      <c r="J4625" s="2" t="s">
        <v>118</v>
      </c>
      <c r="K4625" s="2" t="s">
        <v>118</v>
      </c>
      <c r="L4625" s="2"/>
      <c r="M4625" s="2" t="s">
        <v>100</v>
      </c>
      <c r="N4625" s="3">
        <v>1392.98</v>
      </c>
      <c r="O4625" s="3" t="s">
        <v>120</v>
      </c>
      <c r="P4625" s="2"/>
      <c r="Q4625" s="2"/>
      <c r="R4625" s="2" t="s">
        <v>121</v>
      </c>
      <c r="S4625" s="2"/>
      <c r="T4625" s="2" t="s">
        <v>108</v>
      </c>
      <c r="U4625" s="2"/>
      <c r="V4625" s="2"/>
      <c r="W4625" s="2" t="s">
        <v>122</v>
      </c>
      <c r="X4625" s="2" t="s">
        <v>64</v>
      </c>
      <c r="Y4625" s="2" t="s">
        <v>65</v>
      </c>
      <c r="Z4625" s="2">
        <v>0</v>
      </c>
      <c r="AA4625" s="2"/>
      <c r="AB4625" s="2"/>
      <c r="AC4625" s="2"/>
      <c r="AD4625" s="2"/>
      <c r="AE4625" s="2" t="s">
        <v>123</v>
      </c>
      <c r="AF4625" s="2" t="s">
        <v>124</v>
      </c>
      <c r="AG4625" s="2" t="s">
        <v>125</v>
      </c>
      <c r="AH4625" s="2" t="s">
        <v>69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5485</v>
      </c>
      <c r="B4626" s="2" t="s">
        <v>5477</v>
      </c>
      <c r="C4626" s="2" t="s">
        <v>47</v>
      </c>
      <c r="D4626" s="2" t="s">
        <v>730</v>
      </c>
      <c r="E4626" s="2" t="s">
        <v>731</v>
      </c>
      <c r="F4626" s="2" t="s">
        <v>228</v>
      </c>
      <c r="G4626" s="2" t="s">
        <v>179</v>
      </c>
      <c r="H4626" s="2" t="s">
        <v>323</v>
      </c>
      <c r="I4626" s="2"/>
      <c r="J4626" s="2"/>
      <c r="K4626" s="2"/>
      <c r="L4626" s="2"/>
      <c r="M4626" s="2" t="s">
        <v>104</v>
      </c>
      <c r="N4626" s="3"/>
      <c r="O4626" s="3"/>
      <c r="P4626" s="4">
        <v>0.0</v>
      </c>
      <c r="Q4626" s="2" t="s">
        <v>105</v>
      </c>
      <c r="R4626" s="2" t="s">
        <v>106</v>
      </c>
      <c r="S4626" s="2" t="s">
        <v>107</v>
      </c>
      <c r="T4626" s="2" t="s">
        <v>108</v>
      </c>
      <c r="U4626" s="4">
        <f>0.0</f>
        <v>0.0</v>
      </c>
      <c r="V4626" s="2" t="s">
        <v>109</v>
      </c>
      <c r="W4626" s="2" t="s">
        <v>110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134</v>
      </c>
      <c r="AH4626" s="2" t="s">
        <v>69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5486</v>
      </c>
      <c r="B4627" s="2" t="s">
        <v>5487</v>
      </c>
      <c r="C4627" s="2" t="s">
        <v>47</v>
      </c>
      <c r="D4627" s="2" t="s">
        <v>875</v>
      </c>
      <c r="E4627" s="2" t="s">
        <v>258</v>
      </c>
      <c r="F4627" s="2" t="s">
        <v>228</v>
      </c>
      <c r="G4627" s="2" t="s">
        <v>117</v>
      </c>
      <c r="H4627" s="2" t="s">
        <v>138</v>
      </c>
      <c r="I4627" s="2" t="s">
        <v>53</v>
      </c>
      <c r="J4627" s="2" t="s">
        <v>118</v>
      </c>
      <c r="K4627" s="2" t="s">
        <v>118</v>
      </c>
      <c r="L4627" s="2" t="s">
        <v>119</v>
      </c>
      <c r="M4627" s="2" t="s">
        <v>56</v>
      </c>
      <c r="N4627" s="3">
        <v>49822</v>
      </c>
      <c r="O4627" s="3" t="s">
        <v>120</v>
      </c>
      <c r="P4627" s="2"/>
      <c r="Q4627" s="2"/>
      <c r="R4627" s="2" t="s">
        <v>121</v>
      </c>
      <c r="S4627" s="2"/>
      <c r="T4627" s="2" t="s">
        <v>108</v>
      </c>
      <c r="U4627" s="2"/>
      <c r="V4627" s="2"/>
      <c r="W4627" s="2" t="s">
        <v>122</v>
      </c>
      <c r="X4627" s="2" t="s">
        <v>64</v>
      </c>
      <c r="Y4627" s="2" t="s">
        <v>65</v>
      </c>
      <c r="Z4627" s="2">
        <v>0</v>
      </c>
      <c r="AA4627" s="2"/>
      <c r="AB4627" s="2"/>
      <c r="AC4627" s="2"/>
      <c r="AD4627" s="2"/>
      <c r="AE4627" s="2" t="s">
        <v>123</v>
      </c>
      <c r="AF4627" s="2" t="s">
        <v>124</v>
      </c>
      <c r="AG4627" s="2" t="s">
        <v>312</v>
      </c>
      <c r="AH4627" s="2" t="s">
        <v>69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5488</v>
      </c>
      <c r="B4628" s="2" t="s">
        <v>5487</v>
      </c>
      <c r="C4628" s="2" t="s">
        <v>47</v>
      </c>
      <c r="D4628" s="2" t="s">
        <v>875</v>
      </c>
      <c r="E4628" s="2" t="s">
        <v>258</v>
      </c>
      <c r="F4628" s="2" t="s">
        <v>228</v>
      </c>
      <c r="G4628" s="2" t="s">
        <v>117</v>
      </c>
      <c r="H4628" s="2" t="s">
        <v>138</v>
      </c>
      <c r="I4628" s="2" t="s">
        <v>53</v>
      </c>
      <c r="J4628" s="2" t="s">
        <v>118</v>
      </c>
      <c r="K4628" s="2" t="s">
        <v>118</v>
      </c>
      <c r="L4628" s="2" t="s">
        <v>119</v>
      </c>
      <c r="M4628" s="2" t="s">
        <v>73</v>
      </c>
      <c r="N4628" s="3">
        <v>49822</v>
      </c>
      <c r="O4628" s="3" t="s">
        <v>120</v>
      </c>
      <c r="P4628" s="2"/>
      <c r="Q4628" s="2"/>
      <c r="R4628" s="2" t="s">
        <v>121</v>
      </c>
      <c r="S4628" s="2"/>
      <c r="T4628" s="2" t="s">
        <v>108</v>
      </c>
      <c r="U4628" s="2"/>
      <c r="V4628" s="2"/>
      <c r="W4628" s="2" t="s">
        <v>122</v>
      </c>
      <c r="X4628" s="2" t="s">
        <v>64</v>
      </c>
      <c r="Y4628" s="2" t="s">
        <v>65</v>
      </c>
      <c r="Z4628" s="2">
        <v>0</v>
      </c>
      <c r="AA4628" s="2"/>
      <c r="AB4628" s="2"/>
      <c r="AC4628" s="2"/>
      <c r="AD4628" s="2"/>
      <c r="AE4628" s="2" t="s">
        <v>123</v>
      </c>
      <c r="AF4628" s="2" t="s">
        <v>124</v>
      </c>
      <c r="AG4628" s="2" t="s">
        <v>312</v>
      </c>
      <c r="AH4628" s="2" t="s">
        <v>69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5489</v>
      </c>
      <c r="B4629" s="2" t="s">
        <v>5487</v>
      </c>
      <c r="C4629" s="2" t="s">
        <v>47</v>
      </c>
      <c r="D4629" s="2" t="s">
        <v>875</v>
      </c>
      <c r="E4629" s="2" t="s">
        <v>258</v>
      </c>
      <c r="F4629" s="2" t="s">
        <v>228</v>
      </c>
      <c r="G4629" s="2" t="s">
        <v>117</v>
      </c>
      <c r="H4629" s="2" t="s">
        <v>138</v>
      </c>
      <c r="I4629" s="2" t="s">
        <v>53</v>
      </c>
      <c r="J4629" s="2" t="s">
        <v>118</v>
      </c>
      <c r="K4629" s="2" t="s">
        <v>118</v>
      </c>
      <c r="L4629" s="2" t="s">
        <v>119</v>
      </c>
      <c r="M4629" s="2" t="s">
        <v>78</v>
      </c>
      <c r="N4629" s="3">
        <v>49822</v>
      </c>
      <c r="O4629" s="3" t="s">
        <v>120</v>
      </c>
      <c r="P4629" s="2"/>
      <c r="Q4629" s="2"/>
      <c r="R4629" s="2" t="s">
        <v>121</v>
      </c>
      <c r="S4629" s="2"/>
      <c r="T4629" s="2" t="s">
        <v>108</v>
      </c>
      <c r="U4629" s="2"/>
      <c r="V4629" s="2"/>
      <c r="W4629" s="2" t="s">
        <v>122</v>
      </c>
      <c r="X4629" s="2" t="s">
        <v>64</v>
      </c>
      <c r="Y4629" s="2" t="s">
        <v>65</v>
      </c>
      <c r="Z4629" s="2">
        <v>0</v>
      </c>
      <c r="AA4629" s="2"/>
      <c r="AB4629" s="2"/>
      <c r="AC4629" s="2"/>
      <c r="AD4629" s="2"/>
      <c r="AE4629" s="2" t="s">
        <v>123</v>
      </c>
      <c r="AF4629" s="2" t="s">
        <v>124</v>
      </c>
      <c r="AG4629" s="2" t="s">
        <v>312</v>
      </c>
      <c r="AH4629" s="2" t="s">
        <v>69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5490</v>
      </c>
      <c r="B4630" s="2" t="s">
        <v>5487</v>
      </c>
      <c r="C4630" s="2" t="s">
        <v>47</v>
      </c>
      <c r="D4630" s="2" t="s">
        <v>875</v>
      </c>
      <c r="E4630" s="2" t="s">
        <v>258</v>
      </c>
      <c r="F4630" s="2" t="s">
        <v>228</v>
      </c>
      <c r="G4630" s="2" t="s">
        <v>117</v>
      </c>
      <c r="H4630" s="2" t="s">
        <v>138</v>
      </c>
      <c r="I4630" s="2" t="s">
        <v>53</v>
      </c>
      <c r="J4630" s="2" t="s">
        <v>118</v>
      </c>
      <c r="K4630" s="2" t="s">
        <v>118</v>
      </c>
      <c r="L4630" s="2" t="s">
        <v>119</v>
      </c>
      <c r="M4630" s="2" t="s">
        <v>82</v>
      </c>
      <c r="N4630" s="3">
        <v>49822</v>
      </c>
      <c r="O4630" s="3" t="s">
        <v>120</v>
      </c>
      <c r="P4630" s="2"/>
      <c r="Q4630" s="2"/>
      <c r="R4630" s="2" t="s">
        <v>121</v>
      </c>
      <c r="S4630" s="2"/>
      <c r="T4630" s="2" t="s">
        <v>108</v>
      </c>
      <c r="U4630" s="2"/>
      <c r="V4630" s="2"/>
      <c r="W4630" s="2" t="s">
        <v>122</v>
      </c>
      <c r="X4630" s="2" t="s">
        <v>64</v>
      </c>
      <c r="Y4630" s="2" t="s">
        <v>65</v>
      </c>
      <c r="Z4630" s="2">
        <v>0</v>
      </c>
      <c r="AA4630" s="2"/>
      <c r="AB4630" s="2"/>
      <c r="AC4630" s="2"/>
      <c r="AD4630" s="2"/>
      <c r="AE4630" s="2" t="s">
        <v>123</v>
      </c>
      <c r="AF4630" s="2" t="s">
        <v>124</v>
      </c>
      <c r="AG4630" s="2" t="s">
        <v>312</v>
      </c>
      <c r="AH4630" s="2" t="s">
        <v>69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5491</v>
      </c>
      <c r="B4631" s="2" t="s">
        <v>5487</v>
      </c>
      <c r="C4631" s="2" t="s">
        <v>47</v>
      </c>
      <c r="D4631" s="2" t="s">
        <v>875</v>
      </c>
      <c r="E4631" s="2" t="s">
        <v>258</v>
      </c>
      <c r="F4631" s="2" t="s">
        <v>228</v>
      </c>
      <c r="G4631" s="2" t="s">
        <v>117</v>
      </c>
      <c r="H4631" s="2" t="s">
        <v>138</v>
      </c>
      <c r="I4631" s="2" t="s">
        <v>53</v>
      </c>
      <c r="J4631" s="2" t="s">
        <v>118</v>
      </c>
      <c r="K4631" s="2" t="s">
        <v>118</v>
      </c>
      <c r="L4631" s="2" t="s">
        <v>119</v>
      </c>
      <c r="M4631" s="2" t="s">
        <v>86</v>
      </c>
      <c r="N4631" s="3">
        <v>49822</v>
      </c>
      <c r="O4631" s="3" t="s">
        <v>120</v>
      </c>
      <c r="P4631" s="2"/>
      <c r="Q4631" s="2"/>
      <c r="R4631" s="2" t="s">
        <v>121</v>
      </c>
      <c r="S4631" s="2"/>
      <c r="T4631" s="2" t="s">
        <v>108</v>
      </c>
      <c r="U4631" s="2"/>
      <c r="V4631" s="2"/>
      <c r="W4631" s="2" t="s">
        <v>122</v>
      </c>
      <c r="X4631" s="2" t="s">
        <v>64</v>
      </c>
      <c r="Y4631" s="2" t="s">
        <v>65</v>
      </c>
      <c r="Z4631" s="2">
        <v>0</v>
      </c>
      <c r="AA4631" s="2"/>
      <c r="AB4631" s="2"/>
      <c r="AC4631" s="2"/>
      <c r="AD4631" s="2"/>
      <c r="AE4631" s="2" t="s">
        <v>123</v>
      </c>
      <c r="AF4631" s="2" t="s">
        <v>124</v>
      </c>
      <c r="AG4631" s="2" t="s">
        <v>312</v>
      </c>
      <c r="AH4631" s="2" t="s">
        <v>69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5492</v>
      </c>
      <c r="B4632" s="2" t="s">
        <v>5487</v>
      </c>
      <c r="C4632" s="2" t="s">
        <v>47</v>
      </c>
      <c r="D4632" s="2" t="s">
        <v>875</v>
      </c>
      <c r="E4632" s="2" t="s">
        <v>258</v>
      </c>
      <c r="F4632" s="2" t="s">
        <v>228</v>
      </c>
      <c r="G4632" s="2" t="s">
        <v>117</v>
      </c>
      <c r="H4632" s="2" t="s">
        <v>138</v>
      </c>
      <c r="I4632" s="2" t="s">
        <v>53</v>
      </c>
      <c r="J4632" s="2" t="s">
        <v>118</v>
      </c>
      <c r="K4632" s="2" t="s">
        <v>118</v>
      </c>
      <c r="L4632" s="2" t="s">
        <v>119</v>
      </c>
      <c r="M4632" s="2" t="s">
        <v>91</v>
      </c>
      <c r="N4632" s="3">
        <v>49822</v>
      </c>
      <c r="O4632" s="3" t="s">
        <v>120</v>
      </c>
      <c r="P4632" s="2"/>
      <c r="Q4632" s="2"/>
      <c r="R4632" s="2" t="s">
        <v>121</v>
      </c>
      <c r="S4632" s="2"/>
      <c r="T4632" s="2" t="s">
        <v>108</v>
      </c>
      <c r="U4632" s="2"/>
      <c r="V4632" s="2"/>
      <c r="W4632" s="2" t="s">
        <v>122</v>
      </c>
      <c r="X4632" s="2" t="s">
        <v>64</v>
      </c>
      <c r="Y4632" s="2" t="s">
        <v>65</v>
      </c>
      <c r="Z4632" s="2">
        <v>0</v>
      </c>
      <c r="AA4632" s="2"/>
      <c r="AB4632" s="2"/>
      <c r="AC4632" s="2"/>
      <c r="AD4632" s="2"/>
      <c r="AE4632" s="2" t="s">
        <v>123</v>
      </c>
      <c r="AF4632" s="2" t="s">
        <v>124</v>
      </c>
      <c r="AG4632" s="2" t="s">
        <v>312</v>
      </c>
      <c r="AH4632" s="2" t="s">
        <v>69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5493</v>
      </c>
      <c r="B4633" s="2" t="s">
        <v>5487</v>
      </c>
      <c r="C4633" s="2" t="s">
        <v>47</v>
      </c>
      <c r="D4633" s="2" t="s">
        <v>875</v>
      </c>
      <c r="E4633" s="2" t="s">
        <v>258</v>
      </c>
      <c r="F4633" s="2" t="s">
        <v>228</v>
      </c>
      <c r="G4633" s="2" t="s">
        <v>117</v>
      </c>
      <c r="H4633" s="2" t="s">
        <v>138</v>
      </c>
      <c r="I4633" s="2" t="s">
        <v>53</v>
      </c>
      <c r="J4633" s="2" t="s">
        <v>118</v>
      </c>
      <c r="K4633" s="2" t="s">
        <v>118</v>
      </c>
      <c r="L4633" s="2" t="s">
        <v>119</v>
      </c>
      <c r="M4633" s="2" t="s">
        <v>95</v>
      </c>
      <c r="N4633" s="3">
        <v>49822</v>
      </c>
      <c r="O4633" s="3" t="s">
        <v>120</v>
      </c>
      <c r="P4633" s="2"/>
      <c r="Q4633" s="2"/>
      <c r="R4633" s="2" t="s">
        <v>121</v>
      </c>
      <c r="S4633" s="2"/>
      <c r="T4633" s="2" t="s">
        <v>108</v>
      </c>
      <c r="U4633" s="2"/>
      <c r="V4633" s="2"/>
      <c r="W4633" s="2" t="s">
        <v>122</v>
      </c>
      <c r="X4633" s="2" t="s">
        <v>64</v>
      </c>
      <c r="Y4633" s="2" t="s">
        <v>65</v>
      </c>
      <c r="Z4633" s="2">
        <v>0</v>
      </c>
      <c r="AA4633" s="2"/>
      <c r="AB4633" s="2"/>
      <c r="AC4633" s="2"/>
      <c r="AD4633" s="2"/>
      <c r="AE4633" s="2" t="s">
        <v>123</v>
      </c>
      <c r="AF4633" s="2" t="s">
        <v>124</v>
      </c>
      <c r="AG4633" s="2" t="s">
        <v>312</v>
      </c>
      <c r="AH4633" s="2" t="s">
        <v>69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5494</v>
      </c>
      <c r="B4634" s="2" t="s">
        <v>5487</v>
      </c>
      <c r="C4634" s="2" t="s">
        <v>47</v>
      </c>
      <c r="D4634" s="2" t="s">
        <v>875</v>
      </c>
      <c r="E4634" s="2" t="s">
        <v>258</v>
      </c>
      <c r="F4634" s="2" t="s">
        <v>228</v>
      </c>
      <c r="G4634" s="2" t="s">
        <v>117</v>
      </c>
      <c r="H4634" s="2" t="s">
        <v>138</v>
      </c>
      <c r="I4634" s="2" t="s">
        <v>53</v>
      </c>
      <c r="J4634" s="2" t="s">
        <v>118</v>
      </c>
      <c r="K4634" s="2" t="s">
        <v>118</v>
      </c>
      <c r="L4634" s="2" t="s">
        <v>119</v>
      </c>
      <c r="M4634" s="2" t="s">
        <v>100</v>
      </c>
      <c r="N4634" s="3">
        <v>49822</v>
      </c>
      <c r="O4634" s="3" t="s">
        <v>120</v>
      </c>
      <c r="P4634" s="2"/>
      <c r="Q4634" s="2"/>
      <c r="R4634" s="2" t="s">
        <v>121</v>
      </c>
      <c r="S4634" s="2"/>
      <c r="T4634" s="2" t="s">
        <v>108</v>
      </c>
      <c r="U4634" s="2"/>
      <c r="V4634" s="2"/>
      <c r="W4634" s="2" t="s">
        <v>122</v>
      </c>
      <c r="X4634" s="2" t="s">
        <v>64</v>
      </c>
      <c r="Y4634" s="2" t="s">
        <v>65</v>
      </c>
      <c r="Z4634" s="2">
        <v>0</v>
      </c>
      <c r="AA4634" s="2"/>
      <c r="AB4634" s="2"/>
      <c r="AC4634" s="2"/>
      <c r="AD4634" s="2"/>
      <c r="AE4634" s="2" t="s">
        <v>123</v>
      </c>
      <c r="AF4634" s="2" t="s">
        <v>124</v>
      </c>
      <c r="AG4634" s="2" t="s">
        <v>312</v>
      </c>
      <c r="AH4634" s="2" t="s">
        <v>69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5495</v>
      </c>
      <c r="B4635" s="2" t="s">
        <v>5487</v>
      </c>
      <c r="C4635" s="2" t="s">
        <v>47</v>
      </c>
      <c r="D4635" s="2" t="s">
        <v>875</v>
      </c>
      <c r="E4635" s="2" t="s">
        <v>258</v>
      </c>
      <c r="F4635" s="2" t="s">
        <v>228</v>
      </c>
      <c r="G4635" s="2" t="s">
        <v>117</v>
      </c>
      <c r="H4635" s="2" t="s">
        <v>138</v>
      </c>
      <c r="I4635" s="2"/>
      <c r="J4635" s="2"/>
      <c r="K4635" s="2" t="s">
        <v>147</v>
      </c>
      <c r="L4635" s="2" t="s">
        <v>148</v>
      </c>
      <c r="M4635" s="2" t="s">
        <v>104</v>
      </c>
      <c r="N4635" s="3"/>
      <c r="O4635" s="3"/>
      <c r="P4635" s="2"/>
      <c r="Q4635" s="2" t="s">
        <v>105</v>
      </c>
      <c r="R4635" s="2" t="s">
        <v>106</v>
      </c>
      <c r="S4635" s="2" t="s">
        <v>107</v>
      </c>
      <c r="T4635" s="2" t="s">
        <v>108</v>
      </c>
      <c r="U4635" s="2"/>
      <c r="V4635" s="2" t="s">
        <v>109</v>
      </c>
      <c r="W4635" s="2" t="s">
        <v>110</v>
      </c>
      <c r="X4635" s="2"/>
      <c r="Y4635" s="2" t="s">
        <v>65</v>
      </c>
      <c r="Z4635" s="2">
        <v>0</v>
      </c>
      <c r="AA4635" s="2"/>
      <c r="AB4635" s="2"/>
      <c r="AC4635" s="2"/>
      <c r="AD4635" s="2"/>
      <c r="AE4635" s="2" t="s">
        <v>123</v>
      </c>
      <c r="AF4635" s="2" t="s">
        <v>222</v>
      </c>
      <c r="AG4635" s="2" t="s">
        <v>223</v>
      </c>
      <c r="AH4635" s="2" t="s">
        <v>69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5496</v>
      </c>
      <c r="B4636" s="2" t="s">
        <v>5497</v>
      </c>
      <c r="C4636" s="2" t="s">
        <v>47</v>
      </c>
      <c r="D4636" s="2" t="s">
        <v>701</v>
      </c>
      <c r="E4636" s="2" t="s">
        <v>177</v>
      </c>
      <c r="F4636" s="2" t="s">
        <v>228</v>
      </c>
      <c r="G4636" s="2" t="s">
        <v>117</v>
      </c>
      <c r="H4636" s="2" t="s">
        <v>243</v>
      </c>
      <c r="I4636" s="2" t="s">
        <v>53</v>
      </c>
      <c r="J4636" s="2" t="s">
        <v>230</v>
      </c>
      <c r="K4636" s="2" t="s">
        <v>55</v>
      </c>
      <c r="L4636" s="2" t="s">
        <v>51</v>
      </c>
      <c r="M4636" s="2" t="s">
        <v>56</v>
      </c>
      <c r="N4636" s="3">
        <v>225900.7</v>
      </c>
      <c r="O4636" s="3" t="s">
        <v>57</v>
      </c>
      <c r="P4636" s="4">
        <f>IF(O4636="吨",N4636*1000,IF(O4636="万立方米",N4636*10000,""))</f>
        <v>225900700.0</v>
      </c>
      <c r="Q4636" s="2" t="s">
        <v>58</v>
      </c>
      <c r="R4636" s="2" t="s">
        <v>59</v>
      </c>
      <c r="S4636" s="2" t="s">
        <v>60</v>
      </c>
      <c r="T4636" s="2" t="s">
        <v>61</v>
      </c>
      <c r="U4636" s="4">
        <f>0.06</f>
        <v>0.06</v>
      </c>
      <c r="V4636" s="2" t="s">
        <v>62</v>
      </c>
      <c r="W4636" s="2" t="s">
        <v>63</v>
      </c>
      <c r="X4636" s="2" t="s">
        <v>64</v>
      </c>
      <c r="Y4636" s="2" t="s">
        <v>65</v>
      </c>
      <c r="Z4636" s="2">
        <v>0</v>
      </c>
      <c r="AA4636" s="2"/>
      <c r="AB4636" s="2"/>
      <c r="AC4636" s="4">
        <f>P4636*U4636/1000000</f>
        <v>13.554042</v>
      </c>
      <c r="AD4636" s="4">
        <f>AC4636*(1-Z4636/100)</f>
        <v>13.554042</v>
      </c>
      <c r="AE4636" s="2" t="s">
        <v>66</v>
      </c>
      <c r="AF4636" s="2" t="s">
        <v>67</v>
      </c>
      <c r="AG4636" s="2" t="s">
        <v>68</v>
      </c>
      <c r="AH4636" s="2" t="s">
        <v>69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5498</v>
      </c>
      <c r="B4637" s="2" t="s">
        <v>5497</v>
      </c>
      <c r="C4637" s="2" t="s">
        <v>47</v>
      </c>
      <c r="D4637" s="2" t="s">
        <v>701</v>
      </c>
      <c r="E4637" s="2" t="s">
        <v>177</v>
      </c>
      <c r="F4637" s="2" t="s">
        <v>228</v>
      </c>
      <c r="G4637" s="2" t="s">
        <v>117</v>
      </c>
      <c r="H4637" s="2" t="s">
        <v>243</v>
      </c>
      <c r="I4637" s="2" t="s">
        <v>53</v>
      </c>
      <c r="J4637" s="2" t="s">
        <v>230</v>
      </c>
      <c r="K4637" s="2" t="s">
        <v>55</v>
      </c>
      <c r="L4637" s="2" t="s">
        <v>51</v>
      </c>
      <c r="M4637" s="2" t="s">
        <v>73</v>
      </c>
      <c r="N4637" s="3">
        <v>225900.7</v>
      </c>
      <c r="O4637" s="3" t="s">
        <v>57</v>
      </c>
      <c r="P4637" s="4">
        <f>IF(O4637="吨",N4637*1000,IF(O4637="万立方米",N4637*10000,""))</f>
        <v>225900700.0</v>
      </c>
      <c r="Q4637" s="2" t="s">
        <v>58</v>
      </c>
      <c r="R4637" s="2" t="s">
        <v>59</v>
      </c>
      <c r="S4637" s="2" t="s">
        <v>74</v>
      </c>
      <c r="T4637" s="2" t="s">
        <v>75</v>
      </c>
      <c r="U4637" s="4">
        <f>1.5</f>
        <v>1.5</v>
      </c>
      <c r="V4637" s="2" t="s">
        <v>62</v>
      </c>
      <c r="W4637" s="2" t="s">
        <v>76</v>
      </c>
      <c r="X4637" s="2" t="s">
        <v>64</v>
      </c>
      <c r="Y4637" s="2" t="s">
        <v>65</v>
      </c>
      <c r="Z4637" s="2">
        <v>0</v>
      </c>
      <c r="AA4637" s="2"/>
      <c r="AB4637" s="2"/>
      <c r="AC4637" s="4">
        <f>P4637*U4637/1000000</f>
        <v>338.85105</v>
      </c>
      <c r="AD4637" s="4">
        <f>AC4637*(1-Z4637/100)</f>
        <v>338.85105</v>
      </c>
      <c r="AE4637" s="2" t="s">
        <v>66</v>
      </c>
      <c r="AF4637" s="2" t="s">
        <v>67</v>
      </c>
      <c r="AG4637" s="2" t="s">
        <v>68</v>
      </c>
      <c r="AH4637" s="2" t="s">
        <v>69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5499</v>
      </c>
      <c r="B4638" s="2" t="s">
        <v>5497</v>
      </c>
      <c r="C4638" s="2" t="s">
        <v>47</v>
      </c>
      <c r="D4638" s="2" t="s">
        <v>701</v>
      </c>
      <c r="E4638" s="2" t="s">
        <v>177</v>
      </c>
      <c r="F4638" s="2" t="s">
        <v>228</v>
      </c>
      <c r="G4638" s="2" t="s">
        <v>117</v>
      </c>
      <c r="H4638" s="2" t="s">
        <v>243</v>
      </c>
      <c r="I4638" s="2" t="s">
        <v>53</v>
      </c>
      <c r="J4638" s="2" t="s">
        <v>230</v>
      </c>
      <c r="K4638" s="2" t="s">
        <v>55</v>
      </c>
      <c r="L4638" s="2" t="s">
        <v>51</v>
      </c>
      <c r="M4638" s="2" t="s">
        <v>78</v>
      </c>
      <c r="N4638" s="3">
        <v>225900.7</v>
      </c>
      <c r="O4638" s="3" t="s">
        <v>57</v>
      </c>
      <c r="P4638" s="4">
        <f>IF(O4638="吨",N4638*1000,IF(O4638="万立方米",N4638*10000,""))</f>
        <v>225900700.0</v>
      </c>
      <c r="Q4638" s="2" t="s">
        <v>58</v>
      </c>
      <c r="R4638" s="2" t="s">
        <v>59</v>
      </c>
      <c r="S4638" s="2" t="s">
        <v>79</v>
      </c>
      <c r="T4638" s="2" t="s">
        <v>75</v>
      </c>
      <c r="U4638" s="4">
        <f>6.0</f>
        <v>6.0</v>
      </c>
      <c r="V4638" s="2" t="s">
        <v>62</v>
      </c>
      <c r="W4638" s="2" t="s">
        <v>80</v>
      </c>
      <c r="X4638" s="2" t="s">
        <v>64</v>
      </c>
      <c r="Y4638" s="2" t="s">
        <v>65</v>
      </c>
      <c r="Z4638" s="2">
        <v>0</v>
      </c>
      <c r="AA4638" s="2"/>
      <c r="AB4638" s="2"/>
      <c r="AC4638" s="4">
        <f>P4638*U4638/1000000</f>
        <v>1355.4042</v>
      </c>
      <c r="AD4638" s="4">
        <f>AC4638*(1-Z4638/100)</f>
        <v>1355.4042</v>
      </c>
      <c r="AE4638" s="2" t="s">
        <v>66</v>
      </c>
      <c r="AF4638" s="2" t="s">
        <v>67</v>
      </c>
      <c r="AG4638" s="2" t="s">
        <v>68</v>
      </c>
      <c r="AH4638" s="2" t="s">
        <v>69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5500</v>
      </c>
      <c r="B4639" s="2" t="s">
        <v>5497</v>
      </c>
      <c r="C4639" s="2" t="s">
        <v>47</v>
      </c>
      <c r="D4639" s="2" t="s">
        <v>701</v>
      </c>
      <c r="E4639" s="2" t="s">
        <v>177</v>
      </c>
      <c r="F4639" s="2" t="s">
        <v>228</v>
      </c>
      <c r="G4639" s="2" t="s">
        <v>117</v>
      </c>
      <c r="H4639" s="2" t="s">
        <v>243</v>
      </c>
      <c r="I4639" s="2" t="s">
        <v>53</v>
      </c>
      <c r="J4639" s="2" t="s">
        <v>230</v>
      </c>
      <c r="K4639" s="2" t="s">
        <v>55</v>
      </c>
      <c r="L4639" s="2" t="s">
        <v>51</v>
      </c>
      <c r="M4639" s="2" t="s">
        <v>82</v>
      </c>
      <c r="N4639" s="3">
        <v>225900.7</v>
      </c>
      <c r="O4639" s="3" t="s">
        <v>57</v>
      </c>
      <c r="P4639" s="4">
        <f>IF(O4639="吨",N4639*1000,IF(O4639="万立方米",N4639*10000,""))</f>
        <v>225900700.0</v>
      </c>
      <c r="Q4639" s="2" t="s">
        <v>58</v>
      </c>
      <c r="R4639" s="2" t="s">
        <v>59</v>
      </c>
      <c r="S4639" s="2" t="s">
        <v>83</v>
      </c>
      <c r="T4639" s="2" t="s">
        <v>61</v>
      </c>
      <c r="U4639" s="4">
        <f>0.35</f>
        <v>0.35</v>
      </c>
      <c r="V4639" s="2" t="s">
        <v>62</v>
      </c>
      <c r="W4639" s="2" t="s">
        <v>84</v>
      </c>
      <c r="X4639" s="2" t="s">
        <v>64</v>
      </c>
      <c r="Y4639" s="2" t="s">
        <v>65</v>
      </c>
      <c r="Z4639" s="2">
        <v>0</v>
      </c>
      <c r="AA4639" s="2"/>
      <c r="AB4639" s="2"/>
      <c r="AC4639" s="4">
        <f>P4639*U4639/1000000</f>
        <v>79.065245</v>
      </c>
      <c r="AD4639" s="4">
        <f>AC4639*(1-Z4639/100)</f>
        <v>79.065245</v>
      </c>
      <c r="AE4639" s="2" t="s">
        <v>66</v>
      </c>
      <c r="AF4639" s="2" t="s">
        <v>67</v>
      </c>
      <c r="AG4639" s="2" t="s">
        <v>68</v>
      </c>
      <c r="AH4639" s="2" t="s">
        <v>69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5501</v>
      </c>
      <c r="B4640" s="2" t="s">
        <v>5497</v>
      </c>
      <c r="C4640" s="2" t="s">
        <v>47</v>
      </c>
      <c r="D4640" s="2" t="s">
        <v>701</v>
      </c>
      <c r="E4640" s="2" t="s">
        <v>177</v>
      </c>
      <c r="F4640" s="2" t="s">
        <v>228</v>
      </c>
      <c r="G4640" s="2" t="s">
        <v>117</v>
      </c>
      <c r="H4640" s="2" t="s">
        <v>243</v>
      </c>
      <c r="I4640" s="2" t="s">
        <v>53</v>
      </c>
      <c r="J4640" s="2" t="s">
        <v>230</v>
      </c>
      <c r="K4640" s="2" t="s">
        <v>55</v>
      </c>
      <c r="L4640" s="2" t="s">
        <v>51</v>
      </c>
      <c r="M4640" s="2" t="s">
        <v>86</v>
      </c>
      <c r="N4640" s="3">
        <v>225900.7</v>
      </c>
      <c r="O4640" s="3" t="s">
        <v>57</v>
      </c>
      <c r="P4640" s="4">
        <f>IF(O4640="吨",N4640*1000,IF(O4640="万立方米",N4640*10000,""))</f>
        <v>225900700.0</v>
      </c>
      <c r="Q4640" s="2" t="s">
        <v>58</v>
      </c>
      <c r="R4640" s="2" t="s">
        <v>59</v>
      </c>
      <c r="S4640" s="2" t="s">
        <v>87</v>
      </c>
      <c r="T4640" s="2" t="s">
        <v>88</v>
      </c>
      <c r="U4640" s="4">
        <f>0.75</f>
        <v>0.75</v>
      </c>
      <c r="V4640" s="2" t="s">
        <v>62</v>
      </c>
      <c r="W4640" s="2" t="s">
        <v>89</v>
      </c>
      <c r="X4640" s="2" t="s">
        <v>64</v>
      </c>
      <c r="Y4640" s="2" t="s">
        <v>65</v>
      </c>
      <c r="Z4640" s="2">
        <v>0</v>
      </c>
      <c r="AA4640" s="2"/>
      <c r="AB4640" s="2"/>
      <c r="AC4640" s="4">
        <f>P4640*U4640/1000000</f>
        <v>169.425525</v>
      </c>
      <c r="AD4640" s="4">
        <f>AC4641*(1-AA4640/100)+(AC4640-AC4641)*(1-AB4640/100)</f>
        <v>169.425525</v>
      </c>
      <c r="AE4640" s="2" t="s">
        <v>66</v>
      </c>
      <c r="AF4640" s="2" t="s">
        <v>67</v>
      </c>
      <c r="AG4640" s="2" t="s">
        <v>68</v>
      </c>
      <c r="AH4640" s="2" t="s">
        <v>69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5502</v>
      </c>
      <c r="B4641" s="2" t="s">
        <v>5497</v>
      </c>
      <c r="C4641" s="2" t="s">
        <v>47</v>
      </c>
      <c r="D4641" s="2" t="s">
        <v>701</v>
      </c>
      <c r="E4641" s="2" t="s">
        <v>177</v>
      </c>
      <c r="F4641" s="2" t="s">
        <v>228</v>
      </c>
      <c r="G4641" s="2" t="s">
        <v>117</v>
      </c>
      <c r="H4641" s="2" t="s">
        <v>243</v>
      </c>
      <c r="I4641" s="2" t="s">
        <v>53</v>
      </c>
      <c r="J4641" s="2" t="s">
        <v>230</v>
      </c>
      <c r="K4641" s="2" t="s">
        <v>55</v>
      </c>
      <c r="L4641" s="2" t="s">
        <v>51</v>
      </c>
      <c r="M4641" s="2" t="s">
        <v>91</v>
      </c>
      <c r="N4641" s="3">
        <v>225900.7</v>
      </c>
      <c r="O4641" s="3" t="s">
        <v>57</v>
      </c>
      <c r="P4641" s="4">
        <f>IF(O4641="吨",N4641*1000,IF(O4641="万立方米",N4641*10000,""))</f>
        <v>225900700.0</v>
      </c>
      <c r="Q4641" s="2" t="s">
        <v>58</v>
      </c>
      <c r="R4641" s="2" t="s">
        <v>59</v>
      </c>
      <c r="S4641" s="2" t="s">
        <v>92</v>
      </c>
      <c r="T4641" s="2" t="s">
        <v>88</v>
      </c>
      <c r="U4641" s="4">
        <f>0.75</f>
        <v>0.75</v>
      </c>
      <c r="V4641" s="2" t="s">
        <v>62</v>
      </c>
      <c r="W4641" s="2" t="s">
        <v>93</v>
      </c>
      <c r="X4641" s="2" t="s">
        <v>64</v>
      </c>
      <c r="Y4641" s="2" t="s">
        <v>65</v>
      </c>
      <c r="Z4641" s="2">
        <v>0</v>
      </c>
      <c r="AA4641" s="2"/>
      <c r="AB4641" s="2"/>
      <c r="AC4641" s="4">
        <f>P4641*U4641/1000000</f>
        <v>169.425525</v>
      </c>
      <c r="AD4641" s="4">
        <f>AC4641*(1-Z4641/100)</f>
        <v>169.425525</v>
      </c>
      <c r="AE4641" s="2" t="s">
        <v>66</v>
      </c>
      <c r="AF4641" s="2" t="s">
        <v>67</v>
      </c>
      <c r="AG4641" s="2" t="s">
        <v>68</v>
      </c>
      <c r="AH4641" s="2" t="s">
        <v>69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5503</v>
      </c>
      <c r="B4642" s="2" t="s">
        <v>5497</v>
      </c>
      <c r="C4642" s="2" t="s">
        <v>47</v>
      </c>
      <c r="D4642" s="2" t="s">
        <v>701</v>
      </c>
      <c r="E4642" s="2" t="s">
        <v>177</v>
      </c>
      <c r="F4642" s="2" t="s">
        <v>228</v>
      </c>
      <c r="G4642" s="2" t="s">
        <v>117</v>
      </c>
      <c r="H4642" s="2" t="s">
        <v>243</v>
      </c>
      <c r="I4642" s="2" t="s">
        <v>53</v>
      </c>
      <c r="J4642" s="2" t="s">
        <v>230</v>
      </c>
      <c r="K4642" s="2" t="s">
        <v>55</v>
      </c>
      <c r="L4642" s="2" t="s">
        <v>51</v>
      </c>
      <c r="M4642" s="2" t="s">
        <v>95</v>
      </c>
      <c r="N4642" s="3">
        <v>225900.7</v>
      </c>
      <c r="O4642" s="3" t="s">
        <v>57</v>
      </c>
      <c r="P4642" s="4">
        <f>IF(O4642="吨",N4642*1000,IF(O4642="万立方米",N4642*10000,""))</f>
        <v>225900700.0</v>
      </c>
      <c r="Q4642" s="2" t="s">
        <v>58</v>
      </c>
      <c r="R4642" s="2" t="s">
        <v>59</v>
      </c>
      <c r="S4642" s="2" t="s">
        <v>96</v>
      </c>
      <c r="T4642" s="2" t="s">
        <v>97</v>
      </c>
      <c r="U4642" s="4">
        <f>1.7</f>
        <v>1.7</v>
      </c>
      <c r="V4642" s="2" t="s">
        <v>62</v>
      </c>
      <c r="W4642" s="2" t="s">
        <v>98</v>
      </c>
      <c r="X4642" s="2" t="s">
        <v>64</v>
      </c>
      <c r="Y4642" s="2" t="s">
        <v>65</v>
      </c>
      <c r="Z4642" s="2">
        <v>0</v>
      </c>
      <c r="AA4642" s="2"/>
      <c r="AB4642" s="2"/>
      <c r="AC4642" s="4">
        <f>P4642*U4642/1000000</f>
        <v>384.03119</v>
      </c>
      <c r="AD4642" s="4">
        <f>AC4642*(1-Z4642/100)</f>
        <v>384.03119</v>
      </c>
      <c r="AE4642" s="2" t="s">
        <v>66</v>
      </c>
      <c r="AF4642" s="2" t="s">
        <v>67</v>
      </c>
      <c r="AG4642" s="2" t="s">
        <v>68</v>
      </c>
      <c r="AH4642" s="2" t="s">
        <v>69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5504</v>
      </c>
      <c r="B4643" s="2" t="s">
        <v>5497</v>
      </c>
      <c r="C4643" s="2" t="s">
        <v>47</v>
      </c>
      <c r="D4643" s="2" t="s">
        <v>701</v>
      </c>
      <c r="E4643" s="2" t="s">
        <v>177</v>
      </c>
      <c r="F4643" s="2" t="s">
        <v>228</v>
      </c>
      <c r="G4643" s="2" t="s">
        <v>117</v>
      </c>
      <c r="H4643" s="2" t="s">
        <v>243</v>
      </c>
      <c r="I4643" s="2" t="s">
        <v>53</v>
      </c>
      <c r="J4643" s="2" t="s">
        <v>230</v>
      </c>
      <c r="K4643" s="2" t="s">
        <v>55</v>
      </c>
      <c r="L4643" s="2" t="s">
        <v>51</v>
      </c>
      <c r="M4643" s="2" t="s">
        <v>100</v>
      </c>
      <c r="N4643" s="3">
        <v>225900.7</v>
      </c>
      <c r="O4643" s="3" t="s">
        <v>57</v>
      </c>
      <c r="P4643" s="4">
        <f>IF(O4643="吨",N4643*1000,IF(O4643="万立方米",N4643*10000,""))</f>
        <v>225900700.0</v>
      </c>
      <c r="Q4643" s="2" t="s">
        <v>58</v>
      </c>
      <c r="R4643" s="2" t="s">
        <v>59</v>
      </c>
      <c r="S4643" s="2" t="s">
        <v>101</v>
      </c>
      <c r="T4643" s="2" t="s">
        <v>75</v>
      </c>
      <c r="U4643" s="4">
        <f>0.12</f>
        <v>0.12</v>
      </c>
      <c r="V4643" s="2" t="s">
        <v>62</v>
      </c>
      <c r="W4643" s="2" t="s">
        <v>102</v>
      </c>
      <c r="X4643" s="2" t="s">
        <v>64</v>
      </c>
      <c r="Y4643" s="2" t="s">
        <v>65</v>
      </c>
      <c r="Z4643" s="2">
        <v>0</v>
      </c>
      <c r="AA4643" s="2"/>
      <c r="AB4643" s="2"/>
      <c r="AC4643" s="4">
        <f>P4643*U4643/1000000</f>
        <v>27.108084</v>
      </c>
      <c r="AD4643" s="4">
        <f>AC4643*(1-Z4643/100)</f>
        <v>27.108084</v>
      </c>
      <c r="AE4643" s="2" t="s">
        <v>66</v>
      </c>
      <c r="AF4643" s="2" t="s">
        <v>67</v>
      </c>
      <c r="AG4643" s="2" t="s">
        <v>68</v>
      </c>
      <c r="AH4643" s="2" t="s">
        <v>69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5505</v>
      </c>
      <c r="B4644" s="2" t="s">
        <v>5497</v>
      </c>
      <c r="C4644" s="2" t="s">
        <v>47</v>
      </c>
      <c r="D4644" s="2" t="s">
        <v>701</v>
      </c>
      <c r="E4644" s="2" t="s">
        <v>177</v>
      </c>
      <c r="F4644" s="2" t="s">
        <v>228</v>
      </c>
      <c r="G4644" s="2" t="s">
        <v>117</v>
      </c>
      <c r="H4644" s="2" t="s">
        <v>243</v>
      </c>
      <c r="I4644" s="2"/>
      <c r="J4644" s="2"/>
      <c r="K4644" s="2"/>
      <c r="L4644" s="2"/>
      <c r="M4644" s="2" t="s">
        <v>104</v>
      </c>
      <c r="N4644" s="3"/>
      <c r="O4644" s="3"/>
      <c r="P4644" s="4">
        <v>0.0</v>
      </c>
      <c r="Q4644" s="2" t="s">
        <v>105</v>
      </c>
      <c r="R4644" s="2" t="s">
        <v>106</v>
      </c>
      <c r="S4644" s="2" t="s">
        <v>107</v>
      </c>
      <c r="T4644" s="2" t="s">
        <v>108</v>
      </c>
      <c r="U4644" s="4">
        <f>0.0</f>
        <v>0.0</v>
      </c>
      <c r="V4644" s="2" t="s">
        <v>109</v>
      </c>
      <c r="W4644" s="2" t="s">
        <v>110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111</v>
      </c>
      <c r="AH4644" s="2" t="s">
        <v>69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5506</v>
      </c>
      <c r="B4645" s="2" t="s">
        <v>5507</v>
      </c>
      <c r="C4645" s="2" t="s">
        <v>47</v>
      </c>
      <c r="D4645" s="2" t="s">
        <v>2579</v>
      </c>
      <c r="E4645" s="2" t="s">
        <v>412</v>
      </c>
      <c r="F4645" s="2" t="s">
        <v>116</v>
      </c>
      <c r="G4645" s="2" t="s">
        <v>181</v>
      </c>
      <c r="H4645" s="2" t="s">
        <v>323</v>
      </c>
      <c r="I4645" s="2" t="s">
        <v>53</v>
      </c>
      <c r="J4645" s="2" t="s">
        <v>180</v>
      </c>
      <c r="K4645" s="2" t="s">
        <v>180</v>
      </c>
      <c r="L4645" s="2" t="s">
        <v>181</v>
      </c>
      <c r="M4645" s="2" t="s">
        <v>56</v>
      </c>
      <c r="N4645" s="3">
        <v>60.763</v>
      </c>
      <c r="O4645" s="3" t="s">
        <v>182</v>
      </c>
      <c r="P4645" s="4">
        <f>IF(O4645="吨",N4645*1000,IF(O4645="万立方米",N4645*10000,""))</f>
        <v>607630.0</v>
      </c>
      <c r="Q4645" s="2" t="s">
        <v>183</v>
      </c>
      <c r="R4645" s="2" t="s">
        <v>184</v>
      </c>
      <c r="S4645" s="2" t="s">
        <v>185</v>
      </c>
      <c r="T4645" s="2" t="s">
        <v>75</v>
      </c>
      <c r="U4645" s="4">
        <f>0.001</f>
        <v>0.001</v>
      </c>
      <c r="V4645" s="2" t="s">
        <v>186</v>
      </c>
      <c r="W4645" s="2" t="s">
        <v>187</v>
      </c>
      <c r="X4645" s="2" t="s">
        <v>64</v>
      </c>
      <c r="Y4645" s="2" t="s">
        <v>65</v>
      </c>
      <c r="Z4645" s="2">
        <v>0</v>
      </c>
      <c r="AA4645" s="2"/>
      <c r="AB4645" s="2"/>
      <c r="AC4645" s="4">
        <f>P4645*U4645/1000000</f>
        <v>0.00060763</v>
      </c>
      <c r="AD4645" s="4">
        <f>AC4645*(1-Z4645/100)</f>
        <v>0.00060763</v>
      </c>
      <c r="AE4645" s="2" t="s">
        <v>66</v>
      </c>
      <c r="AF4645" s="2" t="s">
        <v>67</v>
      </c>
      <c r="AG4645" s="2"/>
      <c r="AH4645" s="2" t="s">
        <v>69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5508</v>
      </c>
      <c r="B4646" s="2" t="s">
        <v>5507</v>
      </c>
      <c r="C4646" s="2" t="s">
        <v>47</v>
      </c>
      <c r="D4646" s="2" t="s">
        <v>2579</v>
      </c>
      <c r="E4646" s="2" t="s">
        <v>412</v>
      </c>
      <c r="F4646" s="2" t="s">
        <v>116</v>
      </c>
      <c r="G4646" s="2" t="s">
        <v>181</v>
      </c>
      <c r="H4646" s="2" t="s">
        <v>323</v>
      </c>
      <c r="I4646" s="2" t="s">
        <v>53</v>
      </c>
      <c r="J4646" s="2" t="s">
        <v>180</v>
      </c>
      <c r="K4646" s="2" t="s">
        <v>180</v>
      </c>
      <c r="L4646" s="2" t="s">
        <v>181</v>
      </c>
      <c r="M4646" s="2" t="s">
        <v>73</v>
      </c>
      <c r="N4646" s="3">
        <v>60.763</v>
      </c>
      <c r="O4646" s="3" t="s">
        <v>182</v>
      </c>
      <c r="P4646" s="4">
        <f>IF(O4646="吨",N4646*1000,IF(O4646="万立方米",N4646*10000,""))</f>
        <v>607630.0</v>
      </c>
      <c r="Q4646" s="2" t="s">
        <v>183</v>
      </c>
      <c r="R4646" s="2" t="s">
        <v>184</v>
      </c>
      <c r="S4646" s="2" t="s">
        <v>189</v>
      </c>
      <c r="T4646" s="2" t="s">
        <v>75</v>
      </c>
      <c r="U4646" s="4">
        <f>0.35</f>
        <v>0.35</v>
      </c>
      <c r="V4646" s="2" t="s">
        <v>186</v>
      </c>
      <c r="W4646" s="2" t="s">
        <v>190</v>
      </c>
      <c r="X4646" s="2" t="s">
        <v>64</v>
      </c>
      <c r="Y4646" s="2" t="s">
        <v>65</v>
      </c>
      <c r="Z4646" s="2">
        <v>0</v>
      </c>
      <c r="AA4646" s="2"/>
      <c r="AB4646" s="2"/>
      <c r="AC4646" s="4">
        <f>P4646*U4646/1000000</f>
        <v>0.2126705</v>
      </c>
      <c r="AD4646" s="4">
        <f>AC4646*(1-Z4646/100)</f>
        <v>0.2126705</v>
      </c>
      <c r="AE4646" s="2" t="s">
        <v>66</v>
      </c>
      <c r="AF4646" s="2" t="s">
        <v>67</v>
      </c>
      <c r="AG4646" s="2"/>
      <c r="AH4646" s="2" t="s">
        <v>69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5509</v>
      </c>
      <c r="B4647" s="2" t="s">
        <v>5507</v>
      </c>
      <c r="C4647" s="2" t="s">
        <v>47</v>
      </c>
      <c r="D4647" s="2" t="s">
        <v>2579</v>
      </c>
      <c r="E4647" s="2" t="s">
        <v>412</v>
      </c>
      <c r="F4647" s="2" t="s">
        <v>116</v>
      </c>
      <c r="G4647" s="2" t="s">
        <v>181</v>
      </c>
      <c r="H4647" s="2" t="s">
        <v>323</v>
      </c>
      <c r="I4647" s="2" t="s">
        <v>53</v>
      </c>
      <c r="J4647" s="2" t="s">
        <v>180</v>
      </c>
      <c r="K4647" s="2" t="s">
        <v>180</v>
      </c>
      <c r="L4647" s="2" t="s">
        <v>181</v>
      </c>
      <c r="M4647" s="2" t="s">
        <v>78</v>
      </c>
      <c r="N4647" s="3">
        <v>60.763</v>
      </c>
      <c r="O4647" s="3" t="s">
        <v>182</v>
      </c>
      <c r="P4647" s="4">
        <f>IF(O4647="吨",N4647*1000,IF(O4647="万立方米",N4647*10000,""))</f>
        <v>607630.0</v>
      </c>
      <c r="Q4647" s="2" t="s">
        <v>183</v>
      </c>
      <c r="R4647" s="2" t="s">
        <v>184</v>
      </c>
      <c r="S4647" s="2" t="s">
        <v>192</v>
      </c>
      <c r="T4647" s="2" t="s">
        <v>75</v>
      </c>
      <c r="U4647" s="4">
        <f>1.2</f>
        <v>1.2</v>
      </c>
      <c r="V4647" s="2" t="s">
        <v>186</v>
      </c>
      <c r="W4647" s="2" t="s">
        <v>193</v>
      </c>
      <c r="X4647" s="2" t="s">
        <v>64</v>
      </c>
      <c r="Y4647" s="2" t="s">
        <v>65</v>
      </c>
      <c r="Z4647" s="2">
        <v>0</v>
      </c>
      <c r="AA4647" s="2"/>
      <c r="AB4647" s="2"/>
      <c r="AC4647" s="4">
        <f>P4647*U4647/1000000</f>
        <v>0.729156</v>
      </c>
      <c r="AD4647" s="4">
        <f>AC4647*(1-Z4647/100)</f>
        <v>0.729156</v>
      </c>
      <c r="AE4647" s="2" t="s">
        <v>66</v>
      </c>
      <c r="AF4647" s="2" t="s">
        <v>67</v>
      </c>
      <c r="AG4647" s="2"/>
      <c r="AH4647" s="2" t="s">
        <v>69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5510</v>
      </c>
      <c r="B4648" s="2" t="s">
        <v>5507</v>
      </c>
      <c r="C4648" s="2" t="s">
        <v>47</v>
      </c>
      <c r="D4648" s="2" t="s">
        <v>2579</v>
      </c>
      <c r="E4648" s="2" t="s">
        <v>412</v>
      </c>
      <c r="F4648" s="2" t="s">
        <v>116</v>
      </c>
      <c r="G4648" s="2" t="s">
        <v>181</v>
      </c>
      <c r="H4648" s="2" t="s">
        <v>323</v>
      </c>
      <c r="I4648" s="2" t="s">
        <v>53</v>
      </c>
      <c r="J4648" s="2" t="s">
        <v>180</v>
      </c>
      <c r="K4648" s="2" t="s">
        <v>180</v>
      </c>
      <c r="L4648" s="2" t="s">
        <v>181</v>
      </c>
      <c r="M4648" s="2" t="s">
        <v>82</v>
      </c>
      <c r="N4648" s="3">
        <v>60.763</v>
      </c>
      <c r="O4648" s="3" t="s">
        <v>182</v>
      </c>
      <c r="P4648" s="4">
        <f>IF(O4648="吨",N4648*1000,IF(O4648="万立方米",N4648*10000,""))</f>
        <v>607630.0</v>
      </c>
      <c r="Q4648" s="2" t="s">
        <v>183</v>
      </c>
      <c r="R4648" s="2" t="s">
        <v>184</v>
      </c>
      <c r="S4648" s="2" t="s">
        <v>195</v>
      </c>
      <c r="T4648" s="2" t="s">
        <v>75</v>
      </c>
      <c r="U4648" s="4">
        <f>0.002</f>
        <v>0.002</v>
      </c>
      <c r="V4648" s="2" t="s">
        <v>186</v>
      </c>
      <c r="W4648" s="2" t="s">
        <v>196</v>
      </c>
      <c r="X4648" s="2" t="s">
        <v>64</v>
      </c>
      <c r="Y4648" s="2" t="s">
        <v>65</v>
      </c>
      <c r="Z4648" s="2">
        <v>0</v>
      </c>
      <c r="AA4648" s="2"/>
      <c r="AB4648" s="2"/>
      <c r="AC4648" s="4">
        <f>P4648*U4648/1000000</f>
        <v>0.00121526</v>
      </c>
      <c r="AD4648" s="4">
        <f>AC4648*(1-Z4648/100)</f>
        <v>0.00121526</v>
      </c>
      <c r="AE4648" s="2" t="s">
        <v>66</v>
      </c>
      <c r="AF4648" s="2" t="s">
        <v>67</v>
      </c>
      <c r="AG4648" s="2"/>
      <c r="AH4648" s="2" t="s">
        <v>69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5511</v>
      </c>
      <c r="B4649" s="2" t="s">
        <v>5507</v>
      </c>
      <c r="C4649" s="2" t="s">
        <v>47</v>
      </c>
      <c r="D4649" s="2" t="s">
        <v>2579</v>
      </c>
      <c r="E4649" s="2" t="s">
        <v>412</v>
      </c>
      <c r="F4649" s="2" t="s">
        <v>116</v>
      </c>
      <c r="G4649" s="2" t="s">
        <v>181</v>
      </c>
      <c r="H4649" s="2" t="s">
        <v>323</v>
      </c>
      <c r="I4649" s="2" t="s">
        <v>53</v>
      </c>
      <c r="J4649" s="2" t="s">
        <v>180</v>
      </c>
      <c r="K4649" s="2" t="s">
        <v>180</v>
      </c>
      <c r="L4649" s="2" t="s">
        <v>181</v>
      </c>
      <c r="M4649" s="2" t="s">
        <v>86</v>
      </c>
      <c r="N4649" s="3">
        <v>60.763</v>
      </c>
      <c r="O4649" s="3" t="s">
        <v>182</v>
      </c>
      <c r="P4649" s="4">
        <f>IF(O4649="吨",N4649*1000,IF(O4649="万立方米",N4649*10000,""))</f>
        <v>607630.0</v>
      </c>
      <c r="Q4649" s="2" t="s">
        <v>183</v>
      </c>
      <c r="R4649" s="2" t="s">
        <v>184</v>
      </c>
      <c r="S4649" s="2" t="s">
        <v>198</v>
      </c>
      <c r="T4649" s="2" t="s">
        <v>75</v>
      </c>
      <c r="U4649" s="4">
        <f>0.01</f>
        <v>0.01</v>
      </c>
      <c r="V4649" s="2" t="s">
        <v>186</v>
      </c>
      <c r="W4649" s="2" t="s">
        <v>199</v>
      </c>
      <c r="X4649" s="2" t="s">
        <v>64</v>
      </c>
      <c r="Y4649" s="2" t="s">
        <v>65</v>
      </c>
      <c r="Z4649" s="2">
        <v>0</v>
      </c>
      <c r="AA4649" s="2"/>
      <c r="AB4649" s="2"/>
      <c r="AC4649" s="4">
        <f>P4649*U4649/1000000</f>
        <v>0.0060763</v>
      </c>
      <c r="AD4649" s="4">
        <f>AC4650*(1-AA4649/100)+(AC4649-AC4650)*(1-AB4649/100)</f>
        <v>0.0060763</v>
      </c>
      <c r="AE4649" s="2" t="s">
        <v>66</v>
      </c>
      <c r="AF4649" s="2" t="s">
        <v>67</v>
      </c>
      <c r="AG4649" s="2"/>
      <c r="AH4649" s="2" t="s">
        <v>69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5512</v>
      </c>
      <c r="B4650" s="2" t="s">
        <v>5507</v>
      </c>
      <c r="C4650" s="2" t="s">
        <v>47</v>
      </c>
      <c r="D4650" s="2" t="s">
        <v>2579</v>
      </c>
      <c r="E4650" s="2" t="s">
        <v>412</v>
      </c>
      <c r="F4650" s="2" t="s">
        <v>116</v>
      </c>
      <c r="G4650" s="2" t="s">
        <v>181</v>
      </c>
      <c r="H4650" s="2" t="s">
        <v>323</v>
      </c>
      <c r="I4650" s="2" t="s">
        <v>53</v>
      </c>
      <c r="J4650" s="2" t="s">
        <v>180</v>
      </c>
      <c r="K4650" s="2" t="s">
        <v>180</v>
      </c>
      <c r="L4650" s="2" t="s">
        <v>181</v>
      </c>
      <c r="M4650" s="2" t="s">
        <v>91</v>
      </c>
      <c r="N4650" s="3">
        <v>60.763</v>
      </c>
      <c r="O4650" s="3" t="s">
        <v>182</v>
      </c>
      <c r="P4650" s="4">
        <f>IF(O4650="吨",N4650*1000,IF(O4650="万立方米",N4650*10000,""))</f>
        <v>607630.0</v>
      </c>
      <c r="Q4650" s="2" t="s">
        <v>183</v>
      </c>
      <c r="R4650" s="2" t="s">
        <v>184</v>
      </c>
      <c r="S4650" s="2" t="s">
        <v>201</v>
      </c>
      <c r="T4650" s="2" t="s">
        <v>75</v>
      </c>
      <c r="U4650" s="4">
        <f>0.005</f>
        <v>0.005</v>
      </c>
      <c r="V4650" s="2" t="s">
        <v>186</v>
      </c>
      <c r="W4650" s="2" t="s">
        <v>202</v>
      </c>
      <c r="X4650" s="2" t="s">
        <v>64</v>
      </c>
      <c r="Y4650" s="2" t="s">
        <v>65</v>
      </c>
      <c r="Z4650" s="2">
        <v>0</v>
      </c>
      <c r="AA4650" s="2"/>
      <c r="AB4650" s="2"/>
      <c r="AC4650" s="4">
        <f>P4650*U4650/1000000</f>
        <v>0.00303815</v>
      </c>
      <c r="AD4650" s="4">
        <f>AC4650*(1-Z4650/100)</f>
        <v>0.00303815</v>
      </c>
      <c r="AE4650" s="2" t="s">
        <v>66</v>
      </c>
      <c r="AF4650" s="2" t="s">
        <v>67</v>
      </c>
      <c r="AG4650" s="2"/>
      <c r="AH4650" s="2" t="s">
        <v>69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5513</v>
      </c>
      <c r="B4651" s="2" t="s">
        <v>5507</v>
      </c>
      <c r="C4651" s="2" t="s">
        <v>47</v>
      </c>
      <c r="D4651" s="2" t="s">
        <v>2579</v>
      </c>
      <c r="E4651" s="2" t="s">
        <v>412</v>
      </c>
      <c r="F4651" s="2" t="s">
        <v>116</v>
      </c>
      <c r="G4651" s="2" t="s">
        <v>181</v>
      </c>
      <c r="H4651" s="2" t="s">
        <v>323</v>
      </c>
      <c r="I4651" s="2" t="s">
        <v>53</v>
      </c>
      <c r="J4651" s="2" t="s">
        <v>180</v>
      </c>
      <c r="K4651" s="2" t="s">
        <v>180</v>
      </c>
      <c r="L4651" s="2" t="s">
        <v>181</v>
      </c>
      <c r="M4651" s="2" t="s">
        <v>95</v>
      </c>
      <c r="N4651" s="3">
        <v>60.763</v>
      </c>
      <c r="O4651" s="3" t="s">
        <v>182</v>
      </c>
      <c r="P4651" s="4">
        <f>IF(O4651="吨",N4651*1000,IF(O4651="万立方米",N4651*10000,""))</f>
        <v>607630.0</v>
      </c>
      <c r="Q4651" s="2" t="s">
        <v>183</v>
      </c>
      <c r="R4651" s="2" t="s">
        <v>184</v>
      </c>
      <c r="S4651" s="2" t="s">
        <v>204</v>
      </c>
      <c r="T4651" s="2" t="s">
        <v>75</v>
      </c>
      <c r="U4651" s="4">
        <f>0.005</f>
        <v>0.005</v>
      </c>
      <c r="V4651" s="2" t="s">
        <v>186</v>
      </c>
      <c r="W4651" s="2" t="s">
        <v>205</v>
      </c>
      <c r="X4651" s="2" t="s">
        <v>64</v>
      </c>
      <c r="Y4651" s="2" t="s">
        <v>65</v>
      </c>
      <c r="Z4651" s="2">
        <v>0</v>
      </c>
      <c r="AA4651" s="2"/>
      <c r="AB4651" s="2"/>
      <c r="AC4651" s="4">
        <f>P4651*U4651/1000000</f>
        <v>0.00303815</v>
      </c>
      <c r="AD4651" s="4">
        <f>AC4651*(1-Z4651/100)</f>
        <v>0.00303815</v>
      </c>
      <c r="AE4651" s="2" t="s">
        <v>66</v>
      </c>
      <c r="AF4651" s="2" t="s">
        <v>67</v>
      </c>
      <c r="AG4651" s="2"/>
      <c r="AH4651" s="2" t="s">
        <v>69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5514</v>
      </c>
      <c r="B4652" s="2" t="s">
        <v>5507</v>
      </c>
      <c r="C4652" s="2" t="s">
        <v>47</v>
      </c>
      <c r="D4652" s="2" t="s">
        <v>2579</v>
      </c>
      <c r="E4652" s="2" t="s">
        <v>412</v>
      </c>
      <c r="F4652" s="2" t="s">
        <v>116</v>
      </c>
      <c r="G4652" s="2" t="s">
        <v>181</v>
      </c>
      <c r="H4652" s="2" t="s">
        <v>323</v>
      </c>
      <c r="I4652" s="2" t="s">
        <v>53</v>
      </c>
      <c r="J4652" s="2" t="s">
        <v>180</v>
      </c>
      <c r="K4652" s="2" t="s">
        <v>180</v>
      </c>
      <c r="L4652" s="2" t="s">
        <v>181</v>
      </c>
      <c r="M4652" s="2" t="s">
        <v>100</v>
      </c>
      <c r="N4652" s="3">
        <v>60.763</v>
      </c>
      <c r="O4652" s="3" t="s">
        <v>182</v>
      </c>
      <c r="P4652" s="4">
        <f>IF(O4652="吨",N4652*1000,IF(O4652="万立方米",N4652*10000,""))</f>
        <v>607630.0</v>
      </c>
      <c r="Q4652" s="2" t="s">
        <v>183</v>
      </c>
      <c r="R4652" s="2" t="s">
        <v>184</v>
      </c>
      <c r="S4652" s="2" t="s">
        <v>207</v>
      </c>
      <c r="T4652" s="2" t="s">
        <v>75</v>
      </c>
      <c r="U4652" s="4">
        <f>0.02</f>
        <v>0.02</v>
      </c>
      <c r="V4652" s="2" t="s">
        <v>186</v>
      </c>
      <c r="W4652" s="2" t="s">
        <v>208</v>
      </c>
      <c r="X4652" s="2" t="s">
        <v>64</v>
      </c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/>
      <c r="AH4652" s="2" t="s">
        <v>69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5515</v>
      </c>
      <c r="B4653" s="2" t="s">
        <v>5507</v>
      </c>
      <c r="C4653" s="2" t="s">
        <v>47</v>
      </c>
      <c r="D4653" s="2" t="s">
        <v>2579</v>
      </c>
      <c r="E4653" s="2" t="s">
        <v>412</v>
      </c>
      <c r="F4653" s="2" t="s">
        <v>116</v>
      </c>
      <c r="G4653" s="2" t="s">
        <v>181</v>
      </c>
      <c r="H4653" s="2" t="s">
        <v>323</v>
      </c>
      <c r="I4653" s="2"/>
      <c r="J4653" s="2"/>
      <c r="K4653" s="2"/>
      <c r="L4653" s="2"/>
      <c r="M4653" s="2" t="s">
        <v>104</v>
      </c>
      <c r="N4653" s="3"/>
      <c r="O4653" s="3"/>
      <c r="P4653" s="4">
        <v>0.0</v>
      </c>
      <c r="Q4653" s="2" t="s">
        <v>105</v>
      </c>
      <c r="R4653" s="2" t="s">
        <v>106</v>
      </c>
      <c r="S4653" s="2" t="s">
        <v>107</v>
      </c>
      <c r="T4653" s="2" t="s">
        <v>108</v>
      </c>
      <c r="U4653" s="4">
        <f>0.0</f>
        <v>0.0</v>
      </c>
      <c r="V4653" s="2" t="s">
        <v>109</v>
      </c>
      <c r="W4653" s="2" t="s">
        <v>110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134</v>
      </c>
      <c r="AH4653" s="2" t="s">
        <v>69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5516</v>
      </c>
      <c r="B4654" s="2" t="s">
        <v>5517</v>
      </c>
      <c r="C4654" s="2" t="s">
        <v>47</v>
      </c>
      <c r="D4654" s="2" t="s">
        <v>4942</v>
      </c>
      <c r="E4654" s="2" t="s">
        <v>744</v>
      </c>
      <c r="F4654" s="2" t="s">
        <v>50</v>
      </c>
      <c r="G4654" s="2" t="s">
        <v>179</v>
      </c>
      <c r="H4654" s="2" t="s">
        <v>243</v>
      </c>
      <c r="I4654" s="2" t="s">
        <v>53</v>
      </c>
      <c r="J4654" s="2" t="s">
        <v>180</v>
      </c>
      <c r="K4654" s="2" t="s">
        <v>180</v>
      </c>
      <c r="L4654" s="2" t="s">
        <v>181</v>
      </c>
      <c r="M4654" s="2" t="s">
        <v>56</v>
      </c>
      <c r="N4654" s="3">
        <v>15349.68</v>
      </c>
      <c r="O4654" s="3" t="s">
        <v>182</v>
      </c>
      <c r="P4654" s="4">
        <f>IF(O4654="吨",N4654*1000,IF(O4654="万立方米",N4654*10000,""))</f>
        <v>153496800.0</v>
      </c>
      <c r="Q4654" s="2" t="s">
        <v>183</v>
      </c>
      <c r="R4654" s="2" t="s">
        <v>184</v>
      </c>
      <c r="S4654" s="2" t="s">
        <v>185</v>
      </c>
      <c r="T4654" s="2" t="s">
        <v>75</v>
      </c>
      <c r="U4654" s="4">
        <f>0.001</f>
        <v>0.001</v>
      </c>
      <c r="V4654" s="2" t="s">
        <v>186</v>
      </c>
      <c r="W4654" s="2" t="s">
        <v>187</v>
      </c>
      <c r="X4654" s="2" t="s">
        <v>64</v>
      </c>
      <c r="Y4654" s="2" t="s">
        <v>65</v>
      </c>
      <c r="Z4654" s="2">
        <v>0</v>
      </c>
      <c r="AA4654" s="2"/>
      <c r="AB4654" s="2"/>
      <c r="AC4654" s="4">
        <f>P4654*U4654/1000000</f>
        <v>0.15349680000000002</v>
      </c>
      <c r="AD4654" s="4">
        <f>AC4654*(1-Z4654/100)</f>
        <v>0.15349680000000002</v>
      </c>
      <c r="AE4654" s="2" t="s">
        <v>66</v>
      </c>
      <c r="AF4654" s="2" t="s">
        <v>67</v>
      </c>
      <c r="AG4654" s="2" t="s">
        <v>68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5518</v>
      </c>
      <c r="B4655" s="2" t="s">
        <v>5517</v>
      </c>
      <c r="C4655" s="2" t="s">
        <v>47</v>
      </c>
      <c r="D4655" s="2" t="s">
        <v>4942</v>
      </c>
      <c r="E4655" s="2" t="s">
        <v>744</v>
      </c>
      <c r="F4655" s="2" t="s">
        <v>50</v>
      </c>
      <c r="G4655" s="2" t="s">
        <v>179</v>
      </c>
      <c r="H4655" s="2" t="s">
        <v>243</v>
      </c>
      <c r="I4655" s="2" t="s">
        <v>53</v>
      </c>
      <c r="J4655" s="2" t="s">
        <v>180</v>
      </c>
      <c r="K4655" s="2" t="s">
        <v>180</v>
      </c>
      <c r="L4655" s="2" t="s">
        <v>181</v>
      </c>
      <c r="M4655" s="2" t="s">
        <v>73</v>
      </c>
      <c r="N4655" s="3">
        <v>15349.68</v>
      </c>
      <c r="O4655" s="3" t="s">
        <v>182</v>
      </c>
      <c r="P4655" s="4">
        <f>IF(O4655="吨",N4655*1000,IF(O4655="万立方米",N4655*10000,""))</f>
        <v>153496800.0</v>
      </c>
      <c r="Q4655" s="2" t="s">
        <v>183</v>
      </c>
      <c r="R4655" s="2" t="s">
        <v>184</v>
      </c>
      <c r="S4655" s="2" t="s">
        <v>189</v>
      </c>
      <c r="T4655" s="2" t="s">
        <v>75</v>
      </c>
      <c r="U4655" s="4">
        <f>0.35</f>
        <v>0.35</v>
      </c>
      <c r="V4655" s="2" t="s">
        <v>186</v>
      </c>
      <c r="W4655" s="2" t="s">
        <v>190</v>
      </c>
      <c r="X4655" s="2" t="s">
        <v>64</v>
      </c>
      <c r="Y4655" s="2" t="s">
        <v>65</v>
      </c>
      <c r="Z4655" s="2">
        <v>0</v>
      </c>
      <c r="AA4655" s="2"/>
      <c r="AB4655" s="2"/>
      <c r="AC4655" s="4">
        <f>P4655*U4655/1000000</f>
        <v>53.72388</v>
      </c>
      <c r="AD4655" s="4">
        <f>AC4655*(1-Z4655/100)</f>
        <v>53.72388</v>
      </c>
      <c r="AE4655" s="2" t="s">
        <v>66</v>
      </c>
      <c r="AF4655" s="2" t="s">
        <v>67</v>
      </c>
      <c r="AG4655" s="2" t="s">
        <v>68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5519</v>
      </c>
      <c r="B4656" s="2" t="s">
        <v>5517</v>
      </c>
      <c r="C4656" s="2" t="s">
        <v>47</v>
      </c>
      <c r="D4656" s="2" t="s">
        <v>4942</v>
      </c>
      <c r="E4656" s="2" t="s">
        <v>744</v>
      </c>
      <c r="F4656" s="2" t="s">
        <v>50</v>
      </c>
      <c r="G4656" s="2" t="s">
        <v>179</v>
      </c>
      <c r="H4656" s="2" t="s">
        <v>243</v>
      </c>
      <c r="I4656" s="2" t="s">
        <v>53</v>
      </c>
      <c r="J4656" s="2" t="s">
        <v>180</v>
      </c>
      <c r="K4656" s="2" t="s">
        <v>180</v>
      </c>
      <c r="L4656" s="2" t="s">
        <v>181</v>
      </c>
      <c r="M4656" s="2" t="s">
        <v>78</v>
      </c>
      <c r="N4656" s="3">
        <v>15349.68</v>
      </c>
      <c r="O4656" s="3" t="s">
        <v>182</v>
      </c>
      <c r="P4656" s="4">
        <f>IF(O4656="吨",N4656*1000,IF(O4656="万立方米",N4656*10000,""))</f>
        <v>153496800.0</v>
      </c>
      <c r="Q4656" s="2" t="s">
        <v>183</v>
      </c>
      <c r="R4656" s="2" t="s">
        <v>184</v>
      </c>
      <c r="S4656" s="2" t="s">
        <v>192</v>
      </c>
      <c r="T4656" s="2" t="s">
        <v>75</v>
      </c>
      <c r="U4656" s="4">
        <f>1.2</f>
        <v>1.2</v>
      </c>
      <c r="V4656" s="2" t="s">
        <v>186</v>
      </c>
      <c r="W4656" s="2" t="s">
        <v>193</v>
      </c>
      <c r="X4656" s="2" t="s">
        <v>64</v>
      </c>
      <c r="Y4656" s="2" t="s">
        <v>65</v>
      </c>
      <c r="Z4656" s="2">
        <v>0</v>
      </c>
      <c r="AA4656" s="2"/>
      <c r="AB4656" s="2"/>
      <c r="AC4656" s="4">
        <f>P4656*U4656/1000000</f>
        <v>184.19616</v>
      </c>
      <c r="AD4656" s="4">
        <f>AC4656*(1-Z4656/100)</f>
        <v>184.19616</v>
      </c>
      <c r="AE4656" s="2" t="s">
        <v>66</v>
      </c>
      <c r="AF4656" s="2" t="s">
        <v>67</v>
      </c>
      <c r="AG4656" s="2" t="s">
        <v>68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5520</v>
      </c>
      <c r="B4657" s="2" t="s">
        <v>5517</v>
      </c>
      <c r="C4657" s="2" t="s">
        <v>47</v>
      </c>
      <c r="D4657" s="2" t="s">
        <v>4942</v>
      </c>
      <c r="E4657" s="2" t="s">
        <v>744</v>
      </c>
      <c r="F4657" s="2" t="s">
        <v>50</v>
      </c>
      <c r="G4657" s="2" t="s">
        <v>179</v>
      </c>
      <c r="H4657" s="2" t="s">
        <v>243</v>
      </c>
      <c r="I4657" s="2" t="s">
        <v>53</v>
      </c>
      <c r="J4657" s="2" t="s">
        <v>180</v>
      </c>
      <c r="K4657" s="2" t="s">
        <v>180</v>
      </c>
      <c r="L4657" s="2" t="s">
        <v>181</v>
      </c>
      <c r="M4657" s="2" t="s">
        <v>82</v>
      </c>
      <c r="N4657" s="3">
        <v>15349.68</v>
      </c>
      <c r="O4657" s="3" t="s">
        <v>182</v>
      </c>
      <c r="P4657" s="4">
        <f>IF(O4657="吨",N4657*1000,IF(O4657="万立方米",N4657*10000,""))</f>
        <v>153496800.0</v>
      </c>
      <c r="Q4657" s="2" t="s">
        <v>183</v>
      </c>
      <c r="R4657" s="2" t="s">
        <v>184</v>
      </c>
      <c r="S4657" s="2" t="s">
        <v>195</v>
      </c>
      <c r="T4657" s="2" t="s">
        <v>75</v>
      </c>
      <c r="U4657" s="4">
        <f>0.002</f>
        <v>0.002</v>
      </c>
      <c r="V4657" s="2" t="s">
        <v>186</v>
      </c>
      <c r="W4657" s="2" t="s">
        <v>196</v>
      </c>
      <c r="X4657" s="2" t="s">
        <v>64</v>
      </c>
      <c r="Y4657" s="2" t="s">
        <v>65</v>
      </c>
      <c r="Z4657" s="2">
        <v>0</v>
      </c>
      <c r="AA4657" s="2"/>
      <c r="AB4657" s="2"/>
      <c r="AC4657" s="4">
        <f>P4657*U4657/1000000</f>
        <v>0.30699360000000003</v>
      </c>
      <c r="AD4657" s="4">
        <f>AC4657*(1-Z4657/100)</f>
        <v>0.30699360000000003</v>
      </c>
      <c r="AE4657" s="2" t="s">
        <v>66</v>
      </c>
      <c r="AF4657" s="2" t="s">
        <v>67</v>
      </c>
      <c r="AG4657" s="2" t="s">
        <v>68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5521</v>
      </c>
      <c r="B4658" s="2" t="s">
        <v>5517</v>
      </c>
      <c r="C4658" s="2" t="s">
        <v>47</v>
      </c>
      <c r="D4658" s="2" t="s">
        <v>4942</v>
      </c>
      <c r="E4658" s="2" t="s">
        <v>744</v>
      </c>
      <c r="F4658" s="2" t="s">
        <v>50</v>
      </c>
      <c r="G4658" s="2" t="s">
        <v>179</v>
      </c>
      <c r="H4658" s="2" t="s">
        <v>243</v>
      </c>
      <c r="I4658" s="2" t="s">
        <v>53</v>
      </c>
      <c r="J4658" s="2" t="s">
        <v>180</v>
      </c>
      <c r="K4658" s="2" t="s">
        <v>180</v>
      </c>
      <c r="L4658" s="2" t="s">
        <v>181</v>
      </c>
      <c r="M4658" s="2" t="s">
        <v>86</v>
      </c>
      <c r="N4658" s="3">
        <v>15349.68</v>
      </c>
      <c r="O4658" s="3" t="s">
        <v>182</v>
      </c>
      <c r="P4658" s="4">
        <f>IF(O4658="吨",N4658*1000,IF(O4658="万立方米",N4658*10000,""))</f>
        <v>153496800.0</v>
      </c>
      <c r="Q4658" s="2" t="s">
        <v>183</v>
      </c>
      <c r="R4658" s="2" t="s">
        <v>184</v>
      </c>
      <c r="S4658" s="2" t="s">
        <v>198</v>
      </c>
      <c r="T4658" s="2" t="s">
        <v>75</v>
      </c>
      <c r="U4658" s="4">
        <f>0.01</f>
        <v>0.01</v>
      </c>
      <c r="V4658" s="2" t="s">
        <v>186</v>
      </c>
      <c r="W4658" s="2" t="s">
        <v>199</v>
      </c>
      <c r="X4658" s="2" t="s">
        <v>64</v>
      </c>
      <c r="Y4658" s="2" t="s">
        <v>65</v>
      </c>
      <c r="Z4658" s="2">
        <v>0</v>
      </c>
      <c r="AA4658" s="2"/>
      <c r="AB4658" s="2"/>
      <c r="AC4658" s="4">
        <f>P4658*U4658/1000000</f>
        <v>1.534968</v>
      </c>
      <c r="AD4658" s="4">
        <f>AC4659*(1-AA4658/100)+(AC4658-AC4659)*(1-AB4658/100)</f>
        <v>1.534968</v>
      </c>
      <c r="AE4658" s="2" t="s">
        <v>66</v>
      </c>
      <c r="AF4658" s="2" t="s">
        <v>67</v>
      </c>
      <c r="AG4658" s="2" t="s">
        <v>68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5522</v>
      </c>
      <c r="B4659" s="2" t="s">
        <v>5517</v>
      </c>
      <c r="C4659" s="2" t="s">
        <v>47</v>
      </c>
      <c r="D4659" s="2" t="s">
        <v>4942</v>
      </c>
      <c r="E4659" s="2" t="s">
        <v>744</v>
      </c>
      <c r="F4659" s="2" t="s">
        <v>50</v>
      </c>
      <c r="G4659" s="2" t="s">
        <v>179</v>
      </c>
      <c r="H4659" s="2" t="s">
        <v>243</v>
      </c>
      <c r="I4659" s="2" t="s">
        <v>53</v>
      </c>
      <c r="J4659" s="2" t="s">
        <v>180</v>
      </c>
      <c r="K4659" s="2" t="s">
        <v>180</v>
      </c>
      <c r="L4659" s="2" t="s">
        <v>181</v>
      </c>
      <c r="M4659" s="2" t="s">
        <v>91</v>
      </c>
      <c r="N4659" s="3">
        <v>15349.68</v>
      </c>
      <c r="O4659" s="3" t="s">
        <v>182</v>
      </c>
      <c r="P4659" s="4">
        <f>IF(O4659="吨",N4659*1000,IF(O4659="万立方米",N4659*10000,""))</f>
        <v>153496800.0</v>
      </c>
      <c r="Q4659" s="2" t="s">
        <v>183</v>
      </c>
      <c r="R4659" s="2" t="s">
        <v>184</v>
      </c>
      <c r="S4659" s="2" t="s">
        <v>201</v>
      </c>
      <c r="T4659" s="2" t="s">
        <v>75</v>
      </c>
      <c r="U4659" s="4">
        <f>0.005</f>
        <v>0.005</v>
      </c>
      <c r="V4659" s="2" t="s">
        <v>186</v>
      </c>
      <c r="W4659" s="2" t="s">
        <v>202</v>
      </c>
      <c r="X4659" s="2" t="s">
        <v>64</v>
      </c>
      <c r="Y4659" s="2" t="s">
        <v>65</v>
      </c>
      <c r="Z4659" s="2">
        <v>0</v>
      </c>
      <c r="AA4659" s="2"/>
      <c r="AB4659" s="2"/>
      <c r="AC4659" s="4">
        <f>P4659*U4659/1000000</f>
        <v>0.767484</v>
      </c>
      <c r="AD4659" s="4">
        <f>AC4659*(1-Z4659/100)</f>
        <v>0.767484</v>
      </c>
      <c r="AE4659" s="2" t="s">
        <v>66</v>
      </c>
      <c r="AF4659" s="2" t="s">
        <v>67</v>
      </c>
      <c r="AG4659" s="2" t="s">
        <v>68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5523</v>
      </c>
      <c r="B4660" s="2" t="s">
        <v>5517</v>
      </c>
      <c r="C4660" s="2" t="s">
        <v>47</v>
      </c>
      <c r="D4660" s="2" t="s">
        <v>4942</v>
      </c>
      <c r="E4660" s="2" t="s">
        <v>744</v>
      </c>
      <c r="F4660" s="2" t="s">
        <v>50</v>
      </c>
      <c r="G4660" s="2" t="s">
        <v>179</v>
      </c>
      <c r="H4660" s="2" t="s">
        <v>243</v>
      </c>
      <c r="I4660" s="2" t="s">
        <v>53</v>
      </c>
      <c r="J4660" s="2" t="s">
        <v>180</v>
      </c>
      <c r="K4660" s="2" t="s">
        <v>180</v>
      </c>
      <c r="L4660" s="2" t="s">
        <v>181</v>
      </c>
      <c r="M4660" s="2" t="s">
        <v>95</v>
      </c>
      <c r="N4660" s="3">
        <v>15349.68</v>
      </c>
      <c r="O4660" s="3" t="s">
        <v>182</v>
      </c>
      <c r="P4660" s="4">
        <f>IF(O4660="吨",N4660*1000,IF(O4660="万立方米",N4660*10000,""))</f>
        <v>153496800.0</v>
      </c>
      <c r="Q4660" s="2" t="s">
        <v>183</v>
      </c>
      <c r="R4660" s="2" t="s">
        <v>184</v>
      </c>
      <c r="S4660" s="2" t="s">
        <v>204</v>
      </c>
      <c r="T4660" s="2" t="s">
        <v>75</v>
      </c>
      <c r="U4660" s="4">
        <f>0.005</f>
        <v>0.005</v>
      </c>
      <c r="V4660" s="2" t="s">
        <v>186</v>
      </c>
      <c r="W4660" s="2" t="s">
        <v>205</v>
      </c>
      <c r="X4660" s="2" t="s">
        <v>64</v>
      </c>
      <c r="Y4660" s="2" t="s">
        <v>65</v>
      </c>
      <c r="Z4660" s="2">
        <v>0</v>
      </c>
      <c r="AA4660" s="2"/>
      <c r="AB4660" s="2"/>
      <c r="AC4660" s="4">
        <f>P4660*U4660/1000000</f>
        <v>0.767484</v>
      </c>
      <c r="AD4660" s="4">
        <f>AC4660*(1-Z4660/100)</f>
        <v>0.767484</v>
      </c>
      <c r="AE4660" s="2" t="s">
        <v>66</v>
      </c>
      <c r="AF4660" s="2" t="s">
        <v>67</v>
      </c>
      <c r="AG4660" s="2" t="s">
        <v>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5524</v>
      </c>
      <c r="B4661" s="2" t="s">
        <v>5517</v>
      </c>
      <c r="C4661" s="2" t="s">
        <v>47</v>
      </c>
      <c r="D4661" s="2" t="s">
        <v>4942</v>
      </c>
      <c r="E4661" s="2" t="s">
        <v>744</v>
      </c>
      <c r="F4661" s="2" t="s">
        <v>50</v>
      </c>
      <c r="G4661" s="2" t="s">
        <v>179</v>
      </c>
      <c r="H4661" s="2" t="s">
        <v>243</v>
      </c>
      <c r="I4661" s="2" t="s">
        <v>53</v>
      </c>
      <c r="J4661" s="2" t="s">
        <v>180</v>
      </c>
      <c r="K4661" s="2" t="s">
        <v>180</v>
      </c>
      <c r="L4661" s="2" t="s">
        <v>181</v>
      </c>
      <c r="M4661" s="2" t="s">
        <v>100</v>
      </c>
      <c r="N4661" s="3">
        <v>15349.68</v>
      </c>
      <c r="O4661" s="3" t="s">
        <v>182</v>
      </c>
      <c r="P4661" s="4">
        <f>IF(O4661="吨",N4661*1000,IF(O4661="万立方米",N4661*10000,""))</f>
        <v>153496800.0</v>
      </c>
      <c r="Q4661" s="2" t="s">
        <v>183</v>
      </c>
      <c r="R4661" s="2" t="s">
        <v>184</v>
      </c>
      <c r="S4661" s="2" t="s">
        <v>207</v>
      </c>
      <c r="T4661" s="2" t="s">
        <v>75</v>
      </c>
      <c r="U4661" s="4">
        <f>0.02</f>
        <v>0.02</v>
      </c>
      <c r="V4661" s="2" t="s">
        <v>186</v>
      </c>
      <c r="W4661" s="2" t="s">
        <v>208</v>
      </c>
      <c r="X4661" s="2" t="s">
        <v>64</v>
      </c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68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5525</v>
      </c>
      <c r="B4662" s="2" t="s">
        <v>5517</v>
      </c>
      <c r="C4662" s="2" t="s">
        <v>47</v>
      </c>
      <c r="D4662" s="2" t="s">
        <v>4942</v>
      </c>
      <c r="E4662" s="2" t="s">
        <v>744</v>
      </c>
      <c r="F4662" s="2" t="s">
        <v>50</v>
      </c>
      <c r="G4662" s="2" t="s">
        <v>179</v>
      </c>
      <c r="H4662" s="2" t="s">
        <v>243</v>
      </c>
      <c r="I4662" s="2"/>
      <c r="J4662" s="2"/>
      <c r="K4662" s="2" t="s">
        <v>147</v>
      </c>
      <c r="L4662" s="2" t="s">
        <v>148</v>
      </c>
      <c r="M4662" s="2" t="s">
        <v>104</v>
      </c>
      <c r="N4662" s="3"/>
      <c r="O4662" s="3"/>
      <c r="P4662" s="2"/>
      <c r="Q4662" s="2" t="s">
        <v>105</v>
      </c>
      <c r="R4662" s="2" t="s">
        <v>106</v>
      </c>
      <c r="S4662" s="2" t="s">
        <v>107</v>
      </c>
      <c r="T4662" s="2" t="s">
        <v>108</v>
      </c>
      <c r="U4662" s="2"/>
      <c r="V4662" s="2" t="s">
        <v>109</v>
      </c>
      <c r="W4662" s="2" t="s">
        <v>110</v>
      </c>
      <c r="X4662" s="2"/>
      <c r="Y4662" s="2" t="s">
        <v>65</v>
      </c>
      <c r="Z4662" s="2">
        <v>0</v>
      </c>
      <c r="AA4662" s="2"/>
      <c r="AB4662" s="2"/>
      <c r="AC4662" s="2"/>
      <c r="AD4662" s="2"/>
      <c r="AE4662" s="2" t="s">
        <v>123</v>
      </c>
      <c r="AF4662" s="2" t="s">
        <v>222</v>
      </c>
      <c r="AG4662" s="2" t="s">
        <v>223</v>
      </c>
      <c r="AH4662" s="2" t="s">
        <v>69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5526</v>
      </c>
      <c r="B4663" s="2" t="s">
        <v>5527</v>
      </c>
      <c r="C4663" s="2" t="s">
        <v>47</v>
      </c>
      <c r="D4663" s="2" t="s">
        <v>5528</v>
      </c>
      <c r="E4663" s="2" t="s">
        <v>242</v>
      </c>
      <c r="F4663" s="2" t="s">
        <v>178</v>
      </c>
      <c r="G4663" s="2" t="s">
        <v>51</v>
      </c>
      <c r="H4663" s="2" t="s">
        <v>52</v>
      </c>
      <c r="I4663" s="2" t="s">
        <v>53</v>
      </c>
      <c r="J4663" s="2" t="s">
        <v>2008</v>
      </c>
      <c r="K4663" s="2" t="s">
        <v>55</v>
      </c>
      <c r="L4663" s="2" t="s">
        <v>51</v>
      </c>
      <c r="M4663" s="2" t="s">
        <v>56</v>
      </c>
      <c r="N4663" s="3">
        <v>72419.577</v>
      </c>
      <c r="O4663" s="3" t="s">
        <v>57</v>
      </c>
      <c r="P4663" s="4">
        <f>IF(O4663="吨",N4663*1000,IF(O4663="万立方米",N4663*10000,""))</f>
        <v>72419577.0</v>
      </c>
      <c r="Q4663" s="2" t="s">
        <v>58</v>
      </c>
      <c r="R4663" s="2" t="s">
        <v>59</v>
      </c>
      <c r="S4663" s="2" t="s">
        <v>60</v>
      </c>
      <c r="T4663" s="2" t="s">
        <v>61</v>
      </c>
      <c r="U4663" s="4">
        <f>0.06</f>
        <v>0.06</v>
      </c>
      <c r="V4663" s="2" t="s">
        <v>62</v>
      </c>
      <c r="W4663" s="2" t="s">
        <v>63</v>
      </c>
      <c r="X4663" s="2" t="s">
        <v>64</v>
      </c>
      <c r="Y4663" s="2" t="s">
        <v>65</v>
      </c>
      <c r="Z4663" s="2">
        <v>0</v>
      </c>
      <c r="AA4663" s="2"/>
      <c r="AB4663" s="2"/>
      <c r="AC4663" s="4">
        <f>P4663*U4663/1000000</f>
        <v>4.34517462</v>
      </c>
      <c r="AD4663" s="4">
        <f>AC4663*(1-Z4663/100)</f>
        <v>4.34517462</v>
      </c>
      <c r="AE4663" s="2" t="s">
        <v>66</v>
      </c>
      <c r="AF4663" s="2" t="s">
        <v>67</v>
      </c>
      <c r="AG4663" s="2" t="s">
        <v>68</v>
      </c>
      <c r="AH4663" s="2" t="s">
        <v>69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5529</v>
      </c>
      <c r="B4664" s="2" t="s">
        <v>5527</v>
      </c>
      <c r="C4664" s="2" t="s">
        <v>47</v>
      </c>
      <c r="D4664" s="2" t="s">
        <v>5528</v>
      </c>
      <c r="E4664" s="2" t="s">
        <v>242</v>
      </c>
      <c r="F4664" s="2" t="s">
        <v>178</v>
      </c>
      <c r="G4664" s="2" t="s">
        <v>51</v>
      </c>
      <c r="H4664" s="2" t="s">
        <v>52</v>
      </c>
      <c r="I4664" s="2" t="s">
        <v>53</v>
      </c>
      <c r="J4664" s="2" t="s">
        <v>2008</v>
      </c>
      <c r="K4664" s="2" t="s">
        <v>55</v>
      </c>
      <c r="L4664" s="2" t="s">
        <v>51</v>
      </c>
      <c r="M4664" s="2" t="s">
        <v>73</v>
      </c>
      <c r="N4664" s="3">
        <v>72419.577</v>
      </c>
      <c r="O4664" s="3" t="s">
        <v>57</v>
      </c>
      <c r="P4664" s="4">
        <f>IF(O4664="吨",N4664*1000,IF(O4664="万立方米",N4664*10000,""))</f>
        <v>72419577.0</v>
      </c>
      <c r="Q4664" s="2" t="s">
        <v>58</v>
      </c>
      <c r="R4664" s="2" t="s">
        <v>59</v>
      </c>
      <c r="S4664" s="2" t="s">
        <v>74</v>
      </c>
      <c r="T4664" s="2" t="s">
        <v>75</v>
      </c>
      <c r="U4664" s="4">
        <f>1.5</f>
        <v>1.5</v>
      </c>
      <c r="V4664" s="2" t="s">
        <v>62</v>
      </c>
      <c r="W4664" s="2" t="s">
        <v>76</v>
      </c>
      <c r="X4664" s="2" t="s">
        <v>64</v>
      </c>
      <c r="Y4664" s="2" t="s">
        <v>65</v>
      </c>
      <c r="Z4664" s="2">
        <v>0</v>
      </c>
      <c r="AA4664" s="2"/>
      <c r="AB4664" s="2"/>
      <c r="AC4664" s="4">
        <f>P4664*U4664/1000000</f>
        <v>108.6293655</v>
      </c>
      <c r="AD4664" s="4">
        <f>AC4664*(1-Z4664/100)</f>
        <v>108.6293655</v>
      </c>
      <c r="AE4664" s="2" t="s">
        <v>66</v>
      </c>
      <c r="AF4664" s="2" t="s">
        <v>67</v>
      </c>
      <c r="AG4664" s="2" t="s">
        <v>68</v>
      </c>
      <c r="AH4664" s="2" t="s">
        <v>69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5530</v>
      </c>
      <c r="B4665" s="2" t="s">
        <v>5527</v>
      </c>
      <c r="C4665" s="2" t="s">
        <v>47</v>
      </c>
      <c r="D4665" s="2" t="s">
        <v>5528</v>
      </c>
      <c r="E4665" s="2" t="s">
        <v>242</v>
      </c>
      <c r="F4665" s="2" t="s">
        <v>178</v>
      </c>
      <c r="G4665" s="2" t="s">
        <v>51</v>
      </c>
      <c r="H4665" s="2" t="s">
        <v>52</v>
      </c>
      <c r="I4665" s="2" t="s">
        <v>53</v>
      </c>
      <c r="J4665" s="2" t="s">
        <v>2008</v>
      </c>
      <c r="K4665" s="2" t="s">
        <v>55</v>
      </c>
      <c r="L4665" s="2" t="s">
        <v>51</v>
      </c>
      <c r="M4665" s="2" t="s">
        <v>78</v>
      </c>
      <c r="N4665" s="3">
        <v>72419.577</v>
      </c>
      <c r="O4665" s="3" t="s">
        <v>57</v>
      </c>
      <c r="P4665" s="4">
        <f>IF(O4665="吨",N4665*1000,IF(O4665="万立方米",N4665*10000,""))</f>
        <v>72419577.0</v>
      </c>
      <c r="Q4665" s="2" t="s">
        <v>58</v>
      </c>
      <c r="R4665" s="2" t="s">
        <v>59</v>
      </c>
      <c r="S4665" s="2" t="s">
        <v>79</v>
      </c>
      <c r="T4665" s="2" t="s">
        <v>75</v>
      </c>
      <c r="U4665" s="4">
        <f>6.0</f>
        <v>6.0</v>
      </c>
      <c r="V4665" s="2" t="s">
        <v>62</v>
      </c>
      <c r="W4665" s="2" t="s">
        <v>80</v>
      </c>
      <c r="X4665" s="2" t="s">
        <v>64</v>
      </c>
      <c r="Y4665" s="2" t="s">
        <v>65</v>
      </c>
      <c r="Z4665" s="2">
        <v>0</v>
      </c>
      <c r="AA4665" s="2"/>
      <c r="AB4665" s="2"/>
      <c r="AC4665" s="4">
        <f>P4665*U4665/1000000</f>
        <v>434.517462</v>
      </c>
      <c r="AD4665" s="4">
        <f>AC4665*(1-Z4665/100)</f>
        <v>434.517462</v>
      </c>
      <c r="AE4665" s="2" t="s">
        <v>66</v>
      </c>
      <c r="AF4665" s="2" t="s">
        <v>67</v>
      </c>
      <c r="AG4665" s="2" t="s">
        <v>68</v>
      </c>
      <c r="AH4665" s="2" t="s">
        <v>69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5531</v>
      </c>
      <c r="B4666" s="2" t="s">
        <v>5527</v>
      </c>
      <c r="C4666" s="2" t="s">
        <v>47</v>
      </c>
      <c r="D4666" s="2" t="s">
        <v>5528</v>
      </c>
      <c r="E4666" s="2" t="s">
        <v>242</v>
      </c>
      <c r="F4666" s="2" t="s">
        <v>178</v>
      </c>
      <c r="G4666" s="2" t="s">
        <v>51</v>
      </c>
      <c r="H4666" s="2" t="s">
        <v>52</v>
      </c>
      <c r="I4666" s="2" t="s">
        <v>53</v>
      </c>
      <c r="J4666" s="2" t="s">
        <v>2008</v>
      </c>
      <c r="K4666" s="2" t="s">
        <v>55</v>
      </c>
      <c r="L4666" s="2" t="s">
        <v>51</v>
      </c>
      <c r="M4666" s="2" t="s">
        <v>82</v>
      </c>
      <c r="N4666" s="3">
        <v>72419.577</v>
      </c>
      <c r="O4666" s="3" t="s">
        <v>57</v>
      </c>
      <c r="P4666" s="4">
        <f>IF(O4666="吨",N4666*1000,IF(O4666="万立方米",N4666*10000,""))</f>
        <v>72419577.0</v>
      </c>
      <c r="Q4666" s="2" t="s">
        <v>58</v>
      </c>
      <c r="R4666" s="2" t="s">
        <v>59</v>
      </c>
      <c r="S4666" s="2" t="s">
        <v>83</v>
      </c>
      <c r="T4666" s="2" t="s">
        <v>61</v>
      </c>
      <c r="U4666" s="4">
        <f>0.35</f>
        <v>0.35</v>
      </c>
      <c r="V4666" s="2" t="s">
        <v>62</v>
      </c>
      <c r="W4666" s="2" t="s">
        <v>84</v>
      </c>
      <c r="X4666" s="2" t="s">
        <v>64</v>
      </c>
      <c r="Y4666" s="2" t="s">
        <v>65</v>
      </c>
      <c r="Z4666" s="2">
        <v>0</v>
      </c>
      <c r="AA4666" s="2"/>
      <c r="AB4666" s="2"/>
      <c r="AC4666" s="4">
        <f>P4666*U4666/1000000</f>
        <v>25.346851949999998</v>
      </c>
      <c r="AD4666" s="4">
        <f>AC4666*(1-Z4666/100)</f>
        <v>25.346851949999998</v>
      </c>
      <c r="AE4666" s="2" t="s">
        <v>66</v>
      </c>
      <c r="AF4666" s="2" t="s">
        <v>67</v>
      </c>
      <c r="AG4666" s="2" t="s">
        <v>68</v>
      </c>
      <c r="AH4666" s="2" t="s">
        <v>69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5532</v>
      </c>
      <c r="B4667" s="2" t="s">
        <v>5527</v>
      </c>
      <c r="C4667" s="2" t="s">
        <v>47</v>
      </c>
      <c r="D4667" s="2" t="s">
        <v>5528</v>
      </c>
      <c r="E4667" s="2" t="s">
        <v>242</v>
      </c>
      <c r="F4667" s="2" t="s">
        <v>178</v>
      </c>
      <c r="G4667" s="2" t="s">
        <v>51</v>
      </c>
      <c r="H4667" s="2" t="s">
        <v>52</v>
      </c>
      <c r="I4667" s="2" t="s">
        <v>53</v>
      </c>
      <c r="J4667" s="2" t="s">
        <v>2008</v>
      </c>
      <c r="K4667" s="2" t="s">
        <v>55</v>
      </c>
      <c r="L4667" s="2" t="s">
        <v>51</v>
      </c>
      <c r="M4667" s="2" t="s">
        <v>86</v>
      </c>
      <c r="N4667" s="3">
        <v>72419.577</v>
      </c>
      <c r="O4667" s="3" t="s">
        <v>57</v>
      </c>
      <c r="P4667" s="4">
        <f>IF(O4667="吨",N4667*1000,IF(O4667="万立方米",N4667*10000,""))</f>
        <v>72419577.0</v>
      </c>
      <c r="Q4667" s="2" t="s">
        <v>58</v>
      </c>
      <c r="R4667" s="2" t="s">
        <v>59</v>
      </c>
      <c r="S4667" s="2" t="s">
        <v>87</v>
      </c>
      <c r="T4667" s="2" t="s">
        <v>88</v>
      </c>
      <c r="U4667" s="4">
        <f>0.75</f>
        <v>0.75</v>
      </c>
      <c r="V4667" s="2" t="s">
        <v>62</v>
      </c>
      <c r="W4667" s="2" t="s">
        <v>89</v>
      </c>
      <c r="X4667" s="2" t="s">
        <v>64</v>
      </c>
      <c r="Y4667" s="2" t="s">
        <v>65</v>
      </c>
      <c r="Z4667" s="2">
        <v>0</v>
      </c>
      <c r="AA4667" s="2"/>
      <c r="AB4667" s="2"/>
      <c r="AC4667" s="4">
        <f>P4667*U4667/1000000</f>
        <v>54.31468275</v>
      </c>
      <c r="AD4667" s="4">
        <f>AC4668*(1-AA4667/100)+(AC4667-AC4668)*(1-AB4667/100)</f>
        <v>54.31468275</v>
      </c>
      <c r="AE4667" s="2" t="s">
        <v>66</v>
      </c>
      <c r="AF4667" s="2" t="s">
        <v>67</v>
      </c>
      <c r="AG4667" s="2" t="s">
        <v>68</v>
      </c>
      <c r="AH4667" s="2" t="s">
        <v>69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5533</v>
      </c>
      <c r="B4668" s="2" t="s">
        <v>5527</v>
      </c>
      <c r="C4668" s="2" t="s">
        <v>47</v>
      </c>
      <c r="D4668" s="2" t="s">
        <v>5528</v>
      </c>
      <c r="E4668" s="2" t="s">
        <v>242</v>
      </c>
      <c r="F4668" s="2" t="s">
        <v>178</v>
      </c>
      <c r="G4668" s="2" t="s">
        <v>51</v>
      </c>
      <c r="H4668" s="2" t="s">
        <v>52</v>
      </c>
      <c r="I4668" s="2" t="s">
        <v>53</v>
      </c>
      <c r="J4668" s="2" t="s">
        <v>2008</v>
      </c>
      <c r="K4668" s="2" t="s">
        <v>55</v>
      </c>
      <c r="L4668" s="2" t="s">
        <v>51</v>
      </c>
      <c r="M4668" s="2" t="s">
        <v>91</v>
      </c>
      <c r="N4668" s="3">
        <v>72419.577</v>
      </c>
      <c r="O4668" s="3" t="s">
        <v>57</v>
      </c>
      <c r="P4668" s="4">
        <f>IF(O4668="吨",N4668*1000,IF(O4668="万立方米",N4668*10000,""))</f>
        <v>72419577.0</v>
      </c>
      <c r="Q4668" s="2" t="s">
        <v>58</v>
      </c>
      <c r="R4668" s="2" t="s">
        <v>59</v>
      </c>
      <c r="S4668" s="2" t="s">
        <v>92</v>
      </c>
      <c r="T4668" s="2" t="s">
        <v>88</v>
      </c>
      <c r="U4668" s="4">
        <f>0.75</f>
        <v>0.75</v>
      </c>
      <c r="V4668" s="2" t="s">
        <v>62</v>
      </c>
      <c r="W4668" s="2" t="s">
        <v>93</v>
      </c>
      <c r="X4668" s="2" t="s">
        <v>64</v>
      </c>
      <c r="Y4668" s="2" t="s">
        <v>65</v>
      </c>
      <c r="Z4668" s="2">
        <v>0</v>
      </c>
      <c r="AA4668" s="2"/>
      <c r="AB4668" s="2"/>
      <c r="AC4668" s="4">
        <f>P4668*U4668/1000000</f>
        <v>54.31468275</v>
      </c>
      <c r="AD4668" s="4">
        <f>AC4668*(1-Z4668/100)</f>
        <v>54.31468275</v>
      </c>
      <c r="AE4668" s="2" t="s">
        <v>66</v>
      </c>
      <c r="AF4668" s="2" t="s">
        <v>67</v>
      </c>
      <c r="AG4668" s="2" t="s">
        <v>68</v>
      </c>
      <c r="AH4668" s="2" t="s">
        <v>69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5534</v>
      </c>
      <c r="B4669" s="2" t="s">
        <v>5527</v>
      </c>
      <c r="C4669" s="2" t="s">
        <v>47</v>
      </c>
      <c r="D4669" s="2" t="s">
        <v>5528</v>
      </c>
      <c r="E4669" s="2" t="s">
        <v>242</v>
      </c>
      <c r="F4669" s="2" t="s">
        <v>178</v>
      </c>
      <c r="G4669" s="2" t="s">
        <v>51</v>
      </c>
      <c r="H4669" s="2" t="s">
        <v>52</v>
      </c>
      <c r="I4669" s="2" t="s">
        <v>53</v>
      </c>
      <c r="J4669" s="2" t="s">
        <v>2008</v>
      </c>
      <c r="K4669" s="2" t="s">
        <v>55</v>
      </c>
      <c r="L4669" s="2" t="s">
        <v>51</v>
      </c>
      <c r="M4669" s="2" t="s">
        <v>95</v>
      </c>
      <c r="N4669" s="3">
        <v>72419.577</v>
      </c>
      <c r="O4669" s="3" t="s">
        <v>57</v>
      </c>
      <c r="P4669" s="4">
        <f>IF(O4669="吨",N4669*1000,IF(O4669="万立方米",N4669*10000,""))</f>
        <v>72419577.0</v>
      </c>
      <c r="Q4669" s="2" t="s">
        <v>58</v>
      </c>
      <c r="R4669" s="2" t="s">
        <v>59</v>
      </c>
      <c r="S4669" s="2" t="s">
        <v>96</v>
      </c>
      <c r="T4669" s="2" t="s">
        <v>97</v>
      </c>
      <c r="U4669" s="4">
        <f>1.7</f>
        <v>1.7</v>
      </c>
      <c r="V4669" s="2" t="s">
        <v>62</v>
      </c>
      <c r="W4669" s="2" t="s">
        <v>98</v>
      </c>
      <c r="X4669" s="2" t="s">
        <v>64</v>
      </c>
      <c r="Y4669" s="2" t="s">
        <v>65</v>
      </c>
      <c r="Z4669" s="2">
        <v>0</v>
      </c>
      <c r="AA4669" s="2"/>
      <c r="AB4669" s="2"/>
      <c r="AC4669" s="4">
        <f>P4669*U4669/1000000</f>
        <v>123.11328089999999</v>
      </c>
      <c r="AD4669" s="4">
        <f>AC4669*(1-Z4669/100)</f>
        <v>123.11328089999999</v>
      </c>
      <c r="AE4669" s="2" t="s">
        <v>66</v>
      </c>
      <c r="AF4669" s="2" t="s">
        <v>67</v>
      </c>
      <c r="AG4669" s="2" t="s">
        <v>68</v>
      </c>
      <c r="AH4669" s="2" t="s">
        <v>69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5535</v>
      </c>
      <c r="B4670" s="2" t="s">
        <v>5527</v>
      </c>
      <c r="C4670" s="2" t="s">
        <v>47</v>
      </c>
      <c r="D4670" s="2" t="s">
        <v>5528</v>
      </c>
      <c r="E4670" s="2" t="s">
        <v>242</v>
      </c>
      <c r="F4670" s="2" t="s">
        <v>178</v>
      </c>
      <c r="G4670" s="2" t="s">
        <v>51</v>
      </c>
      <c r="H4670" s="2" t="s">
        <v>52</v>
      </c>
      <c r="I4670" s="2" t="s">
        <v>53</v>
      </c>
      <c r="J4670" s="2" t="s">
        <v>2008</v>
      </c>
      <c r="K4670" s="2" t="s">
        <v>55</v>
      </c>
      <c r="L4670" s="2" t="s">
        <v>51</v>
      </c>
      <c r="M4670" s="2" t="s">
        <v>100</v>
      </c>
      <c r="N4670" s="3">
        <v>72419.577</v>
      </c>
      <c r="O4670" s="3" t="s">
        <v>57</v>
      </c>
      <c r="P4670" s="4">
        <f>IF(O4670="吨",N4670*1000,IF(O4670="万立方米",N4670*10000,""))</f>
        <v>72419577.0</v>
      </c>
      <c r="Q4670" s="2" t="s">
        <v>58</v>
      </c>
      <c r="R4670" s="2" t="s">
        <v>59</v>
      </c>
      <c r="S4670" s="2" t="s">
        <v>101</v>
      </c>
      <c r="T4670" s="2" t="s">
        <v>75</v>
      </c>
      <c r="U4670" s="4">
        <f>0.12</f>
        <v>0.12</v>
      </c>
      <c r="V4670" s="2" t="s">
        <v>62</v>
      </c>
      <c r="W4670" s="2" t="s">
        <v>102</v>
      </c>
      <c r="X4670" s="2" t="s">
        <v>64</v>
      </c>
      <c r="Y4670" s="2" t="s">
        <v>65</v>
      </c>
      <c r="Z4670" s="2">
        <v>0</v>
      </c>
      <c r="AA4670" s="2"/>
      <c r="AB4670" s="2"/>
      <c r="AC4670" s="4">
        <f>P4670*U4670/1000000</f>
        <v>8.69034924</v>
      </c>
      <c r="AD4670" s="4">
        <f>AC4670*(1-Z4670/100)</f>
        <v>8.69034924</v>
      </c>
      <c r="AE4670" s="2" t="s">
        <v>66</v>
      </c>
      <c r="AF4670" s="2" t="s">
        <v>67</v>
      </c>
      <c r="AG4670" s="2" t="s">
        <v>68</v>
      </c>
      <c r="AH4670" s="2" t="s">
        <v>69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5536</v>
      </c>
      <c r="B4671" s="2" t="s">
        <v>5527</v>
      </c>
      <c r="C4671" s="2" t="s">
        <v>47</v>
      </c>
      <c r="D4671" s="2" t="s">
        <v>5528</v>
      </c>
      <c r="E4671" s="2" t="s">
        <v>242</v>
      </c>
      <c r="F4671" s="2" t="s">
        <v>178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104</v>
      </c>
      <c r="N4671" s="3"/>
      <c r="O4671" s="3"/>
      <c r="P4671" s="4">
        <v>0.0</v>
      </c>
      <c r="Q4671" s="2" t="s">
        <v>105</v>
      </c>
      <c r="R4671" s="2" t="s">
        <v>106</v>
      </c>
      <c r="S4671" s="2" t="s">
        <v>107</v>
      </c>
      <c r="T4671" s="2" t="s">
        <v>108</v>
      </c>
      <c r="U4671" s="4">
        <f>0.0</f>
        <v>0.0</v>
      </c>
      <c r="V4671" s="2" t="s">
        <v>109</v>
      </c>
      <c r="W4671" s="2" t="s">
        <v>110</v>
      </c>
      <c r="X4671" s="2"/>
      <c r="Y4671" s="2" t="s">
        <v>65</v>
      </c>
      <c r="Z4671" s="2">
        <v>0</v>
      </c>
      <c r="AA4671" s="2"/>
      <c r="AB4671" s="2"/>
      <c r="AC4671" s="4"/>
      <c r="AD4671" s="4"/>
      <c r="AE4671" s="2" t="s">
        <v>171</v>
      </c>
      <c r="AF4671" s="2" t="s">
        <v>172</v>
      </c>
      <c r="AG4671" s="2" t="s">
        <v>173</v>
      </c>
      <c r="AH4671" s="2" t="s">
        <v>69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5537</v>
      </c>
      <c r="B4672" s="2" t="s">
        <v>5538</v>
      </c>
      <c r="C4672" s="2" t="s">
        <v>47</v>
      </c>
      <c r="D4672" s="2" t="s">
        <v>5539</v>
      </c>
      <c r="E4672" s="2" t="s">
        <v>799</v>
      </c>
      <c r="F4672" s="2" t="s">
        <v>178</v>
      </c>
      <c r="G4672" s="2" t="s">
        <v>51</v>
      </c>
      <c r="H4672" s="2" t="s">
        <v>52</v>
      </c>
      <c r="I4672" s="2" t="s">
        <v>53</v>
      </c>
      <c r="J4672" s="2" t="s">
        <v>270</v>
      </c>
      <c r="K4672" s="2" t="s">
        <v>55</v>
      </c>
      <c r="L4672" s="2" t="s">
        <v>51</v>
      </c>
      <c r="M4672" s="2" t="s">
        <v>56</v>
      </c>
      <c r="N4672" s="3">
        <v>446900</v>
      </c>
      <c r="O4672" s="3" t="s">
        <v>57</v>
      </c>
      <c r="P4672" s="4">
        <f>IF(O4672="吨",N4672*1000,IF(O4672="万立方米",N4672*10000,""))</f>
        <v>446900000.0</v>
      </c>
      <c r="Q4672" s="2" t="s">
        <v>58</v>
      </c>
      <c r="R4672" s="2" t="s">
        <v>59</v>
      </c>
      <c r="S4672" s="2" t="s">
        <v>60</v>
      </c>
      <c r="T4672" s="2" t="s">
        <v>61</v>
      </c>
      <c r="U4672" s="4">
        <f>0.06</f>
        <v>0.06</v>
      </c>
      <c r="V4672" s="2" t="s">
        <v>62</v>
      </c>
      <c r="W4672" s="2" t="s">
        <v>63</v>
      </c>
      <c r="X4672" s="2" t="s">
        <v>64</v>
      </c>
      <c r="Y4672" s="2" t="s">
        <v>65</v>
      </c>
      <c r="Z4672" s="2">
        <v>0</v>
      </c>
      <c r="AA4672" s="2"/>
      <c r="AB4672" s="2"/>
      <c r="AC4672" s="4">
        <f>P4672*U4672/1000000</f>
        <v>26.814</v>
      </c>
      <c r="AD4672" s="4">
        <f>AC4672*(1-Z4672/100)</f>
        <v>26.814</v>
      </c>
      <c r="AE4672" s="2" t="s">
        <v>66</v>
      </c>
      <c r="AF4672" s="2" t="s">
        <v>67</v>
      </c>
      <c r="AG4672" s="2" t="s">
        <v>68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5540</v>
      </c>
      <c r="B4673" s="2" t="s">
        <v>5538</v>
      </c>
      <c r="C4673" s="2" t="s">
        <v>47</v>
      </c>
      <c r="D4673" s="2" t="s">
        <v>5539</v>
      </c>
      <c r="E4673" s="2" t="s">
        <v>799</v>
      </c>
      <c r="F4673" s="2" t="s">
        <v>178</v>
      </c>
      <c r="G4673" s="2" t="s">
        <v>51</v>
      </c>
      <c r="H4673" s="2" t="s">
        <v>52</v>
      </c>
      <c r="I4673" s="2" t="s">
        <v>53</v>
      </c>
      <c r="J4673" s="2" t="s">
        <v>270</v>
      </c>
      <c r="K4673" s="2" t="s">
        <v>55</v>
      </c>
      <c r="L4673" s="2" t="s">
        <v>51</v>
      </c>
      <c r="M4673" s="2" t="s">
        <v>73</v>
      </c>
      <c r="N4673" s="3">
        <v>446900</v>
      </c>
      <c r="O4673" s="3" t="s">
        <v>57</v>
      </c>
      <c r="P4673" s="4">
        <f>IF(O4673="吨",N4673*1000,IF(O4673="万立方米",N4673*10000,""))</f>
        <v>446900000.0</v>
      </c>
      <c r="Q4673" s="2" t="s">
        <v>58</v>
      </c>
      <c r="R4673" s="2" t="s">
        <v>59</v>
      </c>
      <c r="S4673" s="2" t="s">
        <v>74</v>
      </c>
      <c r="T4673" s="2" t="s">
        <v>75</v>
      </c>
      <c r="U4673" s="4">
        <f>1.5</f>
        <v>1.5</v>
      </c>
      <c r="V4673" s="2" t="s">
        <v>62</v>
      </c>
      <c r="W4673" s="2" t="s">
        <v>76</v>
      </c>
      <c r="X4673" s="2" t="s">
        <v>64</v>
      </c>
      <c r="Y4673" s="2" t="s">
        <v>65</v>
      </c>
      <c r="Z4673" s="2">
        <v>0</v>
      </c>
      <c r="AA4673" s="2"/>
      <c r="AB4673" s="2"/>
      <c r="AC4673" s="4">
        <f>P4673*U4673/1000000</f>
        <v>670.35</v>
      </c>
      <c r="AD4673" s="4">
        <f>AC4673*(1-Z4673/100)</f>
        <v>670.35</v>
      </c>
      <c r="AE4673" s="2" t="s">
        <v>66</v>
      </c>
      <c r="AF4673" s="2" t="s">
        <v>67</v>
      </c>
      <c r="AG4673" s="2" t="s">
        <v>68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5541</v>
      </c>
      <c r="B4674" s="2" t="s">
        <v>5538</v>
      </c>
      <c r="C4674" s="2" t="s">
        <v>47</v>
      </c>
      <c r="D4674" s="2" t="s">
        <v>5539</v>
      </c>
      <c r="E4674" s="2" t="s">
        <v>799</v>
      </c>
      <c r="F4674" s="2" t="s">
        <v>178</v>
      </c>
      <c r="G4674" s="2" t="s">
        <v>51</v>
      </c>
      <c r="H4674" s="2" t="s">
        <v>52</v>
      </c>
      <c r="I4674" s="2" t="s">
        <v>53</v>
      </c>
      <c r="J4674" s="2" t="s">
        <v>270</v>
      </c>
      <c r="K4674" s="2" t="s">
        <v>55</v>
      </c>
      <c r="L4674" s="2" t="s">
        <v>51</v>
      </c>
      <c r="M4674" s="2" t="s">
        <v>78</v>
      </c>
      <c r="N4674" s="3">
        <v>446900</v>
      </c>
      <c r="O4674" s="3" t="s">
        <v>57</v>
      </c>
      <c r="P4674" s="4">
        <f>IF(O4674="吨",N4674*1000,IF(O4674="万立方米",N4674*10000,""))</f>
        <v>446900000.0</v>
      </c>
      <c r="Q4674" s="2" t="s">
        <v>58</v>
      </c>
      <c r="R4674" s="2" t="s">
        <v>59</v>
      </c>
      <c r="S4674" s="2" t="s">
        <v>79</v>
      </c>
      <c r="T4674" s="2" t="s">
        <v>75</v>
      </c>
      <c r="U4674" s="4">
        <f>6.0</f>
        <v>6.0</v>
      </c>
      <c r="V4674" s="2" t="s">
        <v>62</v>
      </c>
      <c r="W4674" s="2" t="s">
        <v>80</v>
      </c>
      <c r="X4674" s="2" t="s">
        <v>64</v>
      </c>
      <c r="Y4674" s="2" t="s">
        <v>65</v>
      </c>
      <c r="Z4674" s="2">
        <v>0</v>
      </c>
      <c r="AA4674" s="2"/>
      <c r="AB4674" s="2"/>
      <c r="AC4674" s="4">
        <f>P4674*U4674/1000000</f>
        <v>2681.4</v>
      </c>
      <c r="AD4674" s="4">
        <f>AC4674*(1-Z4674/100)</f>
        <v>2681.4</v>
      </c>
      <c r="AE4674" s="2" t="s">
        <v>66</v>
      </c>
      <c r="AF4674" s="2" t="s">
        <v>67</v>
      </c>
      <c r="AG4674" s="2" t="s">
        <v>68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5542</v>
      </c>
      <c r="B4675" s="2" t="s">
        <v>5538</v>
      </c>
      <c r="C4675" s="2" t="s">
        <v>47</v>
      </c>
      <c r="D4675" s="2" t="s">
        <v>5539</v>
      </c>
      <c r="E4675" s="2" t="s">
        <v>799</v>
      </c>
      <c r="F4675" s="2" t="s">
        <v>178</v>
      </c>
      <c r="G4675" s="2" t="s">
        <v>51</v>
      </c>
      <c r="H4675" s="2" t="s">
        <v>52</v>
      </c>
      <c r="I4675" s="2" t="s">
        <v>53</v>
      </c>
      <c r="J4675" s="2" t="s">
        <v>270</v>
      </c>
      <c r="K4675" s="2" t="s">
        <v>55</v>
      </c>
      <c r="L4675" s="2" t="s">
        <v>51</v>
      </c>
      <c r="M4675" s="2" t="s">
        <v>82</v>
      </c>
      <c r="N4675" s="3">
        <v>446900</v>
      </c>
      <c r="O4675" s="3" t="s">
        <v>57</v>
      </c>
      <c r="P4675" s="4">
        <f>IF(O4675="吨",N4675*1000,IF(O4675="万立方米",N4675*10000,""))</f>
        <v>446900000.0</v>
      </c>
      <c r="Q4675" s="2" t="s">
        <v>58</v>
      </c>
      <c r="R4675" s="2" t="s">
        <v>59</v>
      </c>
      <c r="S4675" s="2" t="s">
        <v>83</v>
      </c>
      <c r="T4675" s="2" t="s">
        <v>61</v>
      </c>
      <c r="U4675" s="4">
        <f>0.35</f>
        <v>0.35</v>
      </c>
      <c r="V4675" s="2" t="s">
        <v>62</v>
      </c>
      <c r="W4675" s="2" t="s">
        <v>84</v>
      </c>
      <c r="X4675" s="2" t="s">
        <v>64</v>
      </c>
      <c r="Y4675" s="2" t="s">
        <v>65</v>
      </c>
      <c r="Z4675" s="2">
        <v>0</v>
      </c>
      <c r="AA4675" s="2"/>
      <c r="AB4675" s="2"/>
      <c r="AC4675" s="4">
        <f>P4675*U4675/1000000</f>
        <v>156.415</v>
      </c>
      <c r="AD4675" s="4">
        <f>AC4675*(1-Z4675/100)</f>
        <v>156.415</v>
      </c>
      <c r="AE4675" s="2" t="s">
        <v>66</v>
      </c>
      <c r="AF4675" s="2" t="s">
        <v>67</v>
      </c>
      <c r="AG4675" s="2" t="s">
        <v>68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5543</v>
      </c>
      <c r="B4676" s="2" t="s">
        <v>5538</v>
      </c>
      <c r="C4676" s="2" t="s">
        <v>47</v>
      </c>
      <c r="D4676" s="2" t="s">
        <v>5539</v>
      </c>
      <c r="E4676" s="2" t="s">
        <v>799</v>
      </c>
      <c r="F4676" s="2" t="s">
        <v>178</v>
      </c>
      <c r="G4676" s="2" t="s">
        <v>51</v>
      </c>
      <c r="H4676" s="2" t="s">
        <v>52</v>
      </c>
      <c r="I4676" s="2" t="s">
        <v>53</v>
      </c>
      <c r="J4676" s="2" t="s">
        <v>270</v>
      </c>
      <c r="K4676" s="2" t="s">
        <v>55</v>
      </c>
      <c r="L4676" s="2" t="s">
        <v>51</v>
      </c>
      <c r="M4676" s="2" t="s">
        <v>86</v>
      </c>
      <c r="N4676" s="3">
        <v>446900</v>
      </c>
      <c r="O4676" s="3" t="s">
        <v>57</v>
      </c>
      <c r="P4676" s="4">
        <f>IF(O4676="吨",N4676*1000,IF(O4676="万立方米",N4676*10000,""))</f>
        <v>446900000.0</v>
      </c>
      <c r="Q4676" s="2" t="s">
        <v>58</v>
      </c>
      <c r="R4676" s="2" t="s">
        <v>59</v>
      </c>
      <c r="S4676" s="2" t="s">
        <v>87</v>
      </c>
      <c r="T4676" s="2" t="s">
        <v>88</v>
      </c>
      <c r="U4676" s="4">
        <f>0.75</f>
        <v>0.75</v>
      </c>
      <c r="V4676" s="2" t="s">
        <v>62</v>
      </c>
      <c r="W4676" s="2" t="s">
        <v>89</v>
      </c>
      <c r="X4676" s="2" t="s">
        <v>64</v>
      </c>
      <c r="Y4676" s="2" t="s">
        <v>65</v>
      </c>
      <c r="Z4676" s="2">
        <v>0</v>
      </c>
      <c r="AA4676" s="2"/>
      <c r="AB4676" s="2"/>
      <c r="AC4676" s="4">
        <f>P4676*U4676/1000000</f>
        <v>335.175</v>
      </c>
      <c r="AD4676" s="4">
        <f>AC4677*(1-AA4676/100)+(AC4676-AC4677)*(1-AB4676/100)</f>
        <v>335.175</v>
      </c>
      <c r="AE4676" s="2" t="s">
        <v>66</v>
      </c>
      <c r="AF4676" s="2" t="s">
        <v>67</v>
      </c>
      <c r="AG4676" s="2" t="s">
        <v>68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5544</v>
      </c>
      <c r="B4677" s="2" t="s">
        <v>5538</v>
      </c>
      <c r="C4677" s="2" t="s">
        <v>47</v>
      </c>
      <c r="D4677" s="2" t="s">
        <v>5539</v>
      </c>
      <c r="E4677" s="2" t="s">
        <v>799</v>
      </c>
      <c r="F4677" s="2" t="s">
        <v>178</v>
      </c>
      <c r="G4677" s="2" t="s">
        <v>51</v>
      </c>
      <c r="H4677" s="2" t="s">
        <v>52</v>
      </c>
      <c r="I4677" s="2" t="s">
        <v>53</v>
      </c>
      <c r="J4677" s="2" t="s">
        <v>270</v>
      </c>
      <c r="K4677" s="2" t="s">
        <v>55</v>
      </c>
      <c r="L4677" s="2" t="s">
        <v>51</v>
      </c>
      <c r="M4677" s="2" t="s">
        <v>91</v>
      </c>
      <c r="N4677" s="3">
        <v>446900</v>
      </c>
      <c r="O4677" s="3" t="s">
        <v>57</v>
      </c>
      <c r="P4677" s="4">
        <f>IF(O4677="吨",N4677*1000,IF(O4677="万立方米",N4677*10000,""))</f>
        <v>446900000.0</v>
      </c>
      <c r="Q4677" s="2" t="s">
        <v>58</v>
      </c>
      <c r="R4677" s="2" t="s">
        <v>59</v>
      </c>
      <c r="S4677" s="2" t="s">
        <v>92</v>
      </c>
      <c r="T4677" s="2" t="s">
        <v>88</v>
      </c>
      <c r="U4677" s="4">
        <f>0.75</f>
        <v>0.75</v>
      </c>
      <c r="V4677" s="2" t="s">
        <v>62</v>
      </c>
      <c r="W4677" s="2" t="s">
        <v>93</v>
      </c>
      <c r="X4677" s="2" t="s">
        <v>64</v>
      </c>
      <c r="Y4677" s="2" t="s">
        <v>65</v>
      </c>
      <c r="Z4677" s="2">
        <v>0</v>
      </c>
      <c r="AA4677" s="2"/>
      <c r="AB4677" s="2"/>
      <c r="AC4677" s="4">
        <f>P4677*U4677/1000000</f>
        <v>335.175</v>
      </c>
      <c r="AD4677" s="4">
        <f>AC4677*(1-Z4677/100)</f>
        <v>335.175</v>
      </c>
      <c r="AE4677" s="2" t="s">
        <v>66</v>
      </c>
      <c r="AF4677" s="2" t="s">
        <v>67</v>
      </c>
      <c r="AG4677" s="2" t="s">
        <v>68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5545</v>
      </c>
      <c r="B4678" s="2" t="s">
        <v>5538</v>
      </c>
      <c r="C4678" s="2" t="s">
        <v>47</v>
      </c>
      <c r="D4678" s="2" t="s">
        <v>5539</v>
      </c>
      <c r="E4678" s="2" t="s">
        <v>799</v>
      </c>
      <c r="F4678" s="2" t="s">
        <v>178</v>
      </c>
      <c r="G4678" s="2" t="s">
        <v>51</v>
      </c>
      <c r="H4678" s="2" t="s">
        <v>52</v>
      </c>
      <c r="I4678" s="2" t="s">
        <v>53</v>
      </c>
      <c r="J4678" s="2" t="s">
        <v>270</v>
      </c>
      <c r="K4678" s="2" t="s">
        <v>55</v>
      </c>
      <c r="L4678" s="2" t="s">
        <v>51</v>
      </c>
      <c r="M4678" s="2" t="s">
        <v>95</v>
      </c>
      <c r="N4678" s="3">
        <v>446900</v>
      </c>
      <c r="O4678" s="3" t="s">
        <v>57</v>
      </c>
      <c r="P4678" s="4">
        <f>IF(O4678="吨",N4678*1000,IF(O4678="万立方米",N4678*10000,""))</f>
        <v>446900000.0</v>
      </c>
      <c r="Q4678" s="2" t="s">
        <v>58</v>
      </c>
      <c r="R4678" s="2" t="s">
        <v>59</v>
      </c>
      <c r="S4678" s="2" t="s">
        <v>96</v>
      </c>
      <c r="T4678" s="2" t="s">
        <v>97</v>
      </c>
      <c r="U4678" s="4">
        <f>1.7</f>
        <v>1.7</v>
      </c>
      <c r="V4678" s="2" t="s">
        <v>62</v>
      </c>
      <c r="W4678" s="2" t="s">
        <v>98</v>
      </c>
      <c r="X4678" s="2" t="s">
        <v>64</v>
      </c>
      <c r="Y4678" s="2" t="s">
        <v>65</v>
      </c>
      <c r="Z4678" s="2">
        <v>0</v>
      </c>
      <c r="AA4678" s="2"/>
      <c r="AB4678" s="2"/>
      <c r="AC4678" s="4">
        <f>P4678*U4678/1000000</f>
        <v>759.73</v>
      </c>
      <c r="AD4678" s="4">
        <f>AC4678*(1-Z4678/100)</f>
        <v>759.73</v>
      </c>
      <c r="AE4678" s="2" t="s">
        <v>66</v>
      </c>
      <c r="AF4678" s="2" t="s">
        <v>67</v>
      </c>
      <c r="AG4678" s="2" t="s">
        <v>68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5546</v>
      </c>
      <c r="B4679" s="2" t="s">
        <v>5538</v>
      </c>
      <c r="C4679" s="2" t="s">
        <v>47</v>
      </c>
      <c r="D4679" s="2" t="s">
        <v>5539</v>
      </c>
      <c r="E4679" s="2" t="s">
        <v>799</v>
      </c>
      <c r="F4679" s="2" t="s">
        <v>178</v>
      </c>
      <c r="G4679" s="2" t="s">
        <v>51</v>
      </c>
      <c r="H4679" s="2" t="s">
        <v>52</v>
      </c>
      <c r="I4679" s="2" t="s">
        <v>53</v>
      </c>
      <c r="J4679" s="2" t="s">
        <v>270</v>
      </c>
      <c r="K4679" s="2" t="s">
        <v>55</v>
      </c>
      <c r="L4679" s="2" t="s">
        <v>51</v>
      </c>
      <c r="M4679" s="2" t="s">
        <v>100</v>
      </c>
      <c r="N4679" s="3">
        <v>446900</v>
      </c>
      <c r="O4679" s="3" t="s">
        <v>57</v>
      </c>
      <c r="P4679" s="4">
        <f>IF(O4679="吨",N4679*1000,IF(O4679="万立方米",N4679*10000,""))</f>
        <v>446900000.0</v>
      </c>
      <c r="Q4679" s="2" t="s">
        <v>58</v>
      </c>
      <c r="R4679" s="2" t="s">
        <v>59</v>
      </c>
      <c r="S4679" s="2" t="s">
        <v>101</v>
      </c>
      <c r="T4679" s="2" t="s">
        <v>75</v>
      </c>
      <c r="U4679" s="4">
        <f>0.12</f>
        <v>0.12</v>
      </c>
      <c r="V4679" s="2" t="s">
        <v>62</v>
      </c>
      <c r="W4679" s="2" t="s">
        <v>102</v>
      </c>
      <c r="X4679" s="2" t="s">
        <v>64</v>
      </c>
      <c r="Y4679" s="2" t="s">
        <v>65</v>
      </c>
      <c r="Z4679" s="2">
        <v>0</v>
      </c>
      <c r="AA4679" s="2"/>
      <c r="AB4679" s="2"/>
      <c r="AC4679" s="4">
        <f>P4679*U4679/1000000</f>
        <v>53.628</v>
      </c>
      <c r="AD4679" s="4">
        <f>AC4679*(1-Z4679/100)</f>
        <v>53.628</v>
      </c>
      <c r="AE4679" s="2" t="s">
        <v>66</v>
      </c>
      <c r="AF4679" s="2" t="s">
        <v>67</v>
      </c>
      <c r="AG4679" s="2" t="s">
        <v>68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5547</v>
      </c>
      <c r="B4680" s="2" t="s">
        <v>5538</v>
      </c>
      <c r="C4680" s="2" t="s">
        <v>47</v>
      </c>
      <c r="D4680" s="2" t="s">
        <v>5539</v>
      </c>
      <c r="E4680" s="2" t="s">
        <v>799</v>
      </c>
      <c r="F4680" s="2" t="s">
        <v>178</v>
      </c>
      <c r="G4680" s="2" t="s">
        <v>51</v>
      </c>
      <c r="H4680" s="2" t="s">
        <v>52</v>
      </c>
      <c r="I4680" s="2"/>
      <c r="J4680" s="2"/>
      <c r="K4680" s="2" t="s">
        <v>147</v>
      </c>
      <c r="L4680" s="2" t="s">
        <v>148</v>
      </c>
      <c r="M4680" s="2" t="s">
        <v>104</v>
      </c>
      <c r="N4680" s="3"/>
      <c r="O4680" s="3"/>
      <c r="P4680" s="4">
        <v>446900000.0</v>
      </c>
      <c r="Q4680" s="2" t="s">
        <v>105</v>
      </c>
      <c r="R4680" s="2" t="s">
        <v>106</v>
      </c>
      <c r="S4680" s="2" t="s">
        <v>107</v>
      </c>
      <c r="T4680" s="2" t="s">
        <v>108</v>
      </c>
      <c r="U4680" s="4">
        <f>0.0</f>
        <v>0.0</v>
      </c>
      <c r="V4680" s="2" t="s">
        <v>109</v>
      </c>
      <c r="W4680" s="2" t="s">
        <v>110</v>
      </c>
      <c r="X4680" s="2"/>
      <c r="Y4680" s="2" t="s">
        <v>65</v>
      </c>
      <c r="Z4680" s="2">
        <v>0</v>
      </c>
      <c r="AA4680" s="2"/>
      <c r="AB4680" s="2"/>
      <c r="AC4680" s="4">
        <f>P4680*U4680/1000000</f>
        <v>0.0</v>
      </c>
      <c r="AD4680" s="4">
        <f>AC4680*(1-Z4680/100)</f>
        <v>0.0</v>
      </c>
      <c r="AE4680" s="2" t="s">
        <v>66</v>
      </c>
      <c r="AF4680" s="2" t="s">
        <v>67</v>
      </c>
      <c r="AG4680" s="2" t="s">
        <v>68</v>
      </c>
      <c r="AH4680" s="2" t="s">
        <v>69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5548</v>
      </c>
      <c r="B4681" s="2" t="s">
        <v>5549</v>
      </c>
      <c r="C4681" s="2" t="s">
        <v>47</v>
      </c>
      <c r="D4681" s="2" t="s">
        <v>2807</v>
      </c>
      <c r="E4681" s="2" t="s">
        <v>744</v>
      </c>
      <c r="F4681" s="2" t="s">
        <v>116</v>
      </c>
      <c r="G4681" s="2" t="s">
        <v>181</v>
      </c>
      <c r="H4681" s="2" t="s">
        <v>138</v>
      </c>
      <c r="I4681" s="2" t="s">
        <v>53</v>
      </c>
      <c r="J4681" s="2" t="s">
        <v>180</v>
      </c>
      <c r="K4681" s="2" t="s">
        <v>180</v>
      </c>
      <c r="L4681" s="2" t="s">
        <v>181</v>
      </c>
      <c r="M4681" s="2" t="s">
        <v>56</v>
      </c>
      <c r="N4681" s="3">
        <v>22</v>
      </c>
      <c r="O4681" s="3" t="s">
        <v>182</v>
      </c>
      <c r="P4681" s="4">
        <f>IF(O4681="吨",N4681*1000,IF(O4681="万立方米",N4681*10000,""))</f>
        <v>220000.0</v>
      </c>
      <c r="Q4681" s="2" t="s">
        <v>183</v>
      </c>
      <c r="R4681" s="2" t="s">
        <v>184</v>
      </c>
      <c r="S4681" s="2" t="s">
        <v>185</v>
      </c>
      <c r="T4681" s="2" t="s">
        <v>75</v>
      </c>
      <c r="U4681" s="4">
        <f>0.001</f>
        <v>0.001</v>
      </c>
      <c r="V4681" s="2" t="s">
        <v>186</v>
      </c>
      <c r="W4681" s="2" t="s">
        <v>187</v>
      </c>
      <c r="X4681" s="2" t="s">
        <v>64</v>
      </c>
      <c r="Y4681" s="2" t="s">
        <v>65</v>
      </c>
      <c r="Z4681" s="2">
        <v>0</v>
      </c>
      <c r="AA4681" s="2"/>
      <c r="AB4681" s="2"/>
      <c r="AC4681" s="4">
        <f>P4681*U4681/1000000</f>
        <v>0.00022</v>
      </c>
      <c r="AD4681" s="4">
        <f>AC4681*(1-Z4681/100)</f>
        <v>0.00022</v>
      </c>
      <c r="AE4681" s="2" t="s">
        <v>66</v>
      </c>
      <c r="AF4681" s="2" t="s">
        <v>67</v>
      </c>
      <c r="AG4681" s="2"/>
      <c r="AH4681" s="2" t="s">
        <v>69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5550</v>
      </c>
      <c r="B4682" s="2" t="s">
        <v>5549</v>
      </c>
      <c r="C4682" s="2" t="s">
        <v>47</v>
      </c>
      <c r="D4682" s="2" t="s">
        <v>2807</v>
      </c>
      <c r="E4682" s="2" t="s">
        <v>744</v>
      </c>
      <c r="F4682" s="2" t="s">
        <v>116</v>
      </c>
      <c r="G4682" s="2" t="s">
        <v>181</v>
      </c>
      <c r="H4682" s="2" t="s">
        <v>138</v>
      </c>
      <c r="I4682" s="2" t="s">
        <v>53</v>
      </c>
      <c r="J4682" s="2" t="s">
        <v>180</v>
      </c>
      <c r="K4682" s="2" t="s">
        <v>180</v>
      </c>
      <c r="L4682" s="2" t="s">
        <v>181</v>
      </c>
      <c r="M4682" s="2" t="s">
        <v>73</v>
      </c>
      <c r="N4682" s="3">
        <v>22</v>
      </c>
      <c r="O4682" s="3" t="s">
        <v>182</v>
      </c>
      <c r="P4682" s="4">
        <f>IF(O4682="吨",N4682*1000,IF(O4682="万立方米",N4682*10000,""))</f>
        <v>220000.0</v>
      </c>
      <c r="Q4682" s="2" t="s">
        <v>183</v>
      </c>
      <c r="R4682" s="2" t="s">
        <v>184</v>
      </c>
      <c r="S4682" s="2" t="s">
        <v>189</v>
      </c>
      <c r="T4682" s="2" t="s">
        <v>75</v>
      </c>
      <c r="U4682" s="4">
        <f>0.35</f>
        <v>0.35</v>
      </c>
      <c r="V4682" s="2" t="s">
        <v>186</v>
      </c>
      <c r="W4682" s="2" t="s">
        <v>190</v>
      </c>
      <c r="X4682" s="2" t="s">
        <v>64</v>
      </c>
      <c r="Y4682" s="2" t="s">
        <v>65</v>
      </c>
      <c r="Z4682" s="2">
        <v>0</v>
      </c>
      <c r="AA4682" s="2"/>
      <c r="AB4682" s="2"/>
      <c r="AC4682" s="4">
        <f>P4682*U4682/1000000</f>
        <v>0.077</v>
      </c>
      <c r="AD4682" s="4">
        <f>AC4682*(1-Z4682/100)</f>
        <v>0.077</v>
      </c>
      <c r="AE4682" s="2" t="s">
        <v>66</v>
      </c>
      <c r="AF4682" s="2" t="s">
        <v>67</v>
      </c>
      <c r="AG4682" s="2"/>
      <c r="AH4682" s="2" t="s">
        <v>69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5551</v>
      </c>
      <c r="B4683" s="2" t="s">
        <v>5549</v>
      </c>
      <c r="C4683" s="2" t="s">
        <v>47</v>
      </c>
      <c r="D4683" s="2" t="s">
        <v>2807</v>
      </c>
      <c r="E4683" s="2" t="s">
        <v>744</v>
      </c>
      <c r="F4683" s="2" t="s">
        <v>116</v>
      </c>
      <c r="G4683" s="2" t="s">
        <v>181</v>
      </c>
      <c r="H4683" s="2" t="s">
        <v>138</v>
      </c>
      <c r="I4683" s="2" t="s">
        <v>53</v>
      </c>
      <c r="J4683" s="2" t="s">
        <v>180</v>
      </c>
      <c r="K4683" s="2" t="s">
        <v>180</v>
      </c>
      <c r="L4683" s="2" t="s">
        <v>181</v>
      </c>
      <c r="M4683" s="2" t="s">
        <v>78</v>
      </c>
      <c r="N4683" s="3">
        <v>22</v>
      </c>
      <c r="O4683" s="3" t="s">
        <v>182</v>
      </c>
      <c r="P4683" s="4">
        <f>IF(O4683="吨",N4683*1000,IF(O4683="万立方米",N4683*10000,""))</f>
        <v>220000.0</v>
      </c>
      <c r="Q4683" s="2" t="s">
        <v>183</v>
      </c>
      <c r="R4683" s="2" t="s">
        <v>184</v>
      </c>
      <c r="S4683" s="2" t="s">
        <v>192</v>
      </c>
      <c r="T4683" s="2" t="s">
        <v>75</v>
      </c>
      <c r="U4683" s="4">
        <f>1.2</f>
        <v>1.2</v>
      </c>
      <c r="V4683" s="2" t="s">
        <v>186</v>
      </c>
      <c r="W4683" s="2" t="s">
        <v>193</v>
      </c>
      <c r="X4683" s="2" t="s">
        <v>64</v>
      </c>
      <c r="Y4683" s="2" t="s">
        <v>65</v>
      </c>
      <c r="Z4683" s="2">
        <v>0</v>
      </c>
      <c r="AA4683" s="2"/>
      <c r="AB4683" s="2"/>
      <c r="AC4683" s="4">
        <f>P4683*U4683/1000000</f>
        <v>0.264</v>
      </c>
      <c r="AD4683" s="4">
        <f>AC4683*(1-Z4683/100)</f>
        <v>0.264</v>
      </c>
      <c r="AE4683" s="2" t="s">
        <v>66</v>
      </c>
      <c r="AF4683" s="2" t="s">
        <v>67</v>
      </c>
      <c r="AG4683" s="2"/>
      <c r="AH4683" s="2" t="s">
        <v>69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5552</v>
      </c>
      <c r="B4684" s="2" t="s">
        <v>5549</v>
      </c>
      <c r="C4684" s="2" t="s">
        <v>47</v>
      </c>
      <c r="D4684" s="2" t="s">
        <v>2807</v>
      </c>
      <c r="E4684" s="2" t="s">
        <v>744</v>
      </c>
      <c r="F4684" s="2" t="s">
        <v>116</v>
      </c>
      <c r="G4684" s="2" t="s">
        <v>181</v>
      </c>
      <c r="H4684" s="2" t="s">
        <v>138</v>
      </c>
      <c r="I4684" s="2" t="s">
        <v>53</v>
      </c>
      <c r="J4684" s="2" t="s">
        <v>180</v>
      </c>
      <c r="K4684" s="2" t="s">
        <v>180</v>
      </c>
      <c r="L4684" s="2" t="s">
        <v>181</v>
      </c>
      <c r="M4684" s="2" t="s">
        <v>82</v>
      </c>
      <c r="N4684" s="3">
        <v>22</v>
      </c>
      <c r="O4684" s="3" t="s">
        <v>182</v>
      </c>
      <c r="P4684" s="4">
        <f>IF(O4684="吨",N4684*1000,IF(O4684="万立方米",N4684*10000,""))</f>
        <v>220000.0</v>
      </c>
      <c r="Q4684" s="2" t="s">
        <v>183</v>
      </c>
      <c r="R4684" s="2" t="s">
        <v>184</v>
      </c>
      <c r="S4684" s="2" t="s">
        <v>195</v>
      </c>
      <c r="T4684" s="2" t="s">
        <v>75</v>
      </c>
      <c r="U4684" s="4">
        <f>0.002</f>
        <v>0.002</v>
      </c>
      <c r="V4684" s="2" t="s">
        <v>186</v>
      </c>
      <c r="W4684" s="2" t="s">
        <v>196</v>
      </c>
      <c r="X4684" s="2" t="s">
        <v>64</v>
      </c>
      <c r="Y4684" s="2" t="s">
        <v>65</v>
      </c>
      <c r="Z4684" s="2">
        <v>0</v>
      </c>
      <c r="AA4684" s="2"/>
      <c r="AB4684" s="2"/>
      <c r="AC4684" s="4">
        <f>P4684*U4684/1000000</f>
        <v>0.00044</v>
      </c>
      <c r="AD4684" s="4">
        <f>AC4684*(1-Z4684/100)</f>
        <v>0.00044</v>
      </c>
      <c r="AE4684" s="2" t="s">
        <v>66</v>
      </c>
      <c r="AF4684" s="2" t="s">
        <v>67</v>
      </c>
      <c r="AG4684" s="2"/>
      <c r="AH4684" s="2" t="s">
        <v>69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5553</v>
      </c>
      <c r="B4685" s="2" t="s">
        <v>5549</v>
      </c>
      <c r="C4685" s="2" t="s">
        <v>47</v>
      </c>
      <c r="D4685" s="2" t="s">
        <v>2807</v>
      </c>
      <c r="E4685" s="2" t="s">
        <v>744</v>
      </c>
      <c r="F4685" s="2" t="s">
        <v>116</v>
      </c>
      <c r="G4685" s="2" t="s">
        <v>181</v>
      </c>
      <c r="H4685" s="2" t="s">
        <v>138</v>
      </c>
      <c r="I4685" s="2" t="s">
        <v>53</v>
      </c>
      <c r="J4685" s="2" t="s">
        <v>180</v>
      </c>
      <c r="K4685" s="2" t="s">
        <v>180</v>
      </c>
      <c r="L4685" s="2" t="s">
        <v>181</v>
      </c>
      <c r="M4685" s="2" t="s">
        <v>86</v>
      </c>
      <c r="N4685" s="3">
        <v>22</v>
      </c>
      <c r="O4685" s="3" t="s">
        <v>182</v>
      </c>
      <c r="P4685" s="4">
        <f>IF(O4685="吨",N4685*1000,IF(O4685="万立方米",N4685*10000,""))</f>
        <v>220000.0</v>
      </c>
      <c r="Q4685" s="2" t="s">
        <v>183</v>
      </c>
      <c r="R4685" s="2" t="s">
        <v>184</v>
      </c>
      <c r="S4685" s="2" t="s">
        <v>198</v>
      </c>
      <c r="T4685" s="2" t="s">
        <v>75</v>
      </c>
      <c r="U4685" s="4">
        <f>0.01</f>
        <v>0.01</v>
      </c>
      <c r="V4685" s="2" t="s">
        <v>186</v>
      </c>
      <c r="W4685" s="2" t="s">
        <v>199</v>
      </c>
      <c r="X4685" s="2" t="s">
        <v>64</v>
      </c>
      <c r="Y4685" s="2" t="s">
        <v>65</v>
      </c>
      <c r="Z4685" s="2">
        <v>0</v>
      </c>
      <c r="AA4685" s="2"/>
      <c r="AB4685" s="2"/>
      <c r="AC4685" s="4">
        <f>P4685*U4685/1000000</f>
        <v>0.0022</v>
      </c>
      <c r="AD4685" s="4">
        <f>AC4686*(1-AA4685/100)+(AC4685-AC4686)*(1-AB4685/100)</f>
        <v>0.0022</v>
      </c>
      <c r="AE4685" s="2" t="s">
        <v>66</v>
      </c>
      <c r="AF4685" s="2" t="s">
        <v>67</v>
      </c>
      <c r="AG4685" s="2"/>
      <c r="AH4685" s="2" t="s">
        <v>69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5554</v>
      </c>
      <c r="B4686" s="2" t="s">
        <v>5549</v>
      </c>
      <c r="C4686" s="2" t="s">
        <v>47</v>
      </c>
      <c r="D4686" s="2" t="s">
        <v>2807</v>
      </c>
      <c r="E4686" s="2" t="s">
        <v>744</v>
      </c>
      <c r="F4686" s="2" t="s">
        <v>116</v>
      </c>
      <c r="G4686" s="2" t="s">
        <v>181</v>
      </c>
      <c r="H4686" s="2" t="s">
        <v>138</v>
      </c>
      <c r="I4686" s="2" t="s">
        <v>53</v>
      </c>
      <c r="J4686" s="2" t="s">
        <v>180</v>
      </c>
      <c r="K4686" s="2" t="s">
        <v>180</v>
      </c>
      <c r="L4686" s="2" t="s">
        <v>181</v>
      </c>
      <c r="M4686" s="2" t="s">
        <v>91</v>
      </c>
      <c r="N4686" s="3">
        <v>22</v>
      </c>
      <c r="O4686" s="3" t="s">
        <v>182</v>
      </c>
      <c r="P4686" s="4">
        <f>IF(O4686="吨",N4686*1000,IF(O4686="万立方米",N4686*10000,""))</f>
        <v>220000.0</v>
      </c>
      <c r="Q4686" s="2" t="s">
        <v>183</v>
      </c>
      <c r="R4686" s="2" t="s">
        <v>184</v>
      </c>
      <c r="S4686" s="2" t="s">
        <v>201</v>
      </c>
      <c r="T4686" s="2" t="s">
        <v>75</v>
      </c>
      <c r="U4686" s="4">
        <f>0.005</f>
        <v>0.005</v>
      </c>
      <c r="V4686" s="2" t="s">
        <v>186</v>
      </c>
      <c r="W4686" s="2" t="s">
        <v>202</v>
      </c>
      <c r="X4686" s="2" t="s">
        <v>64</v>
      </c>
      <c r="Y4686" s="2" t="s">
        <v>65</v>
      </c>
      <c r="Z4686" s="2">
        <v>0</v>
      </c>
      <c r="AA4686" s="2"/>
      <c r="AB4686" s="2"/>
      <c r="AC4686" s="4">
        <f>P4686*U4686/1000000</f>
        <v>0.0011</v>
      </c>
      <c r="AD4686" s="4">
        <f>AC4686*(1-Z4686/100)</f>
        <v>0.0011</v>
      </c>
      <c r="AE4686" s="2" t="s">
        <v>66</v>
      </c>
      <c r="AF4686" s="2" t="s">
        <v>67</v>
      </c>
      <c r="AG4686" s="2"/>
      <c r="AH4686" s="2" t="s">
        <v>69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5555</v>
      </c>
      <c r="B4687" s="2" t="s">
        <v>5549</v>
      </c>
      <c r="C4687" s="2" t="s">
        <v>47</v>
      </c>
      <c r="D4687" s="2" t="s">
        <v>2807</v>
      </c>
      <c r="E4687" s="2" t="s">
        <v>744</v>
      </c>
      <c r="F4687" s="2" t="s">
        <v>116</v>
      </c>
      <c r="G4687" s="2" t="s">
        <v>181</v>
      </c>
      <c r="H4687" s="2" t="s">
        <v>138</v>
      </c>
      <c r="I4687" s="2" t="s">
        <v>53</v>
      </c>
      <c r="J4687" s="2" t="s">
        <v>180</v>
      </c>
      <c r="K4687" s="2" t="s">
        <v>180</v>
      </c>
      <c r="L4687" s="2" t="s">
        <v>181</v>
      </c>
      <c r="M4687" s="2" t="s">
        <v>95</v>
      </c>
      <c r="N4687" s="3">
        <v>22</v>
      </c>
      <c r="O4687" s="3" t="s">
        <v>182</v>
      </c>
      <c r="P4687" s="4">
        <f>IF(O4687="吨",N4687*1000,IF(O4687="万立方米",N4687*10000,""))</f>
        <v>220000.0</v>
      </c>
      <c r="Q4687" s="2" t="s">
        <v>183</v>
      </c>
      <c r="R4687" s="2" t="s">
        <v>184</v>
      </c>
      <c r="S4687" s="2" t="s">
        <v>204</v>
      </c>
      <c r="T4687" s="2" t="s">
        <v>75</v>
      </c>
      <c r="U4687" s="4">
        <f>0.005</f>
        <v>0.005</v>
      </c>
      <c r="V4687" s="2" t="s">
        <v>186</v>
      </c>
      <c r="W4687" s="2" t="s">
        <v>205</v>
      </c>
      <c r="X4687" s="2" t="s">
        <v>64</v>
      </c>
      <c r="Y4687" s="2" t="s">
        <v>65</v>
      </c>
      <c r="Z4687" s="2">
        <v>0</v>
      </c>
      <c r="AA4687" s="2"/>
      <c r="AB4687" s="2"/>
      <c r="AC4687" s="4">
        <f>P4687*U4687/1000000</f>
        <v>0.0011</v>
      </c>
      <c r="AD4687" s="4">
        <f>AC4687*(1-Z4687/100)</f>
        <v>0.0011</v>
      </c>
      <c r="AE4687" s="2" t="s">
        <v>66</v>
      </c>
      <c r="AF4687" s="2" t="s">
        <v>67</v>
      </c>
      <c r="AG4687" s="2"/>
      <c r="AH4687" s="2" t="s">
        <v>69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5556</v>
      </c>
      <c r="B4688" s="2" t="s">
        <v>5549</v>
      </c>
      <c r="C4688" s="2" t="s">
        <v>47</v>
      </c>
      <c r="D4688" s="2" t="s">
        <v>2807</v>
      </c>
      <c r="E4688" s="2" t="s">
        <v>744</v>
      </c>
      <c r="F4688" s="2" t="s">
        <v>116</v>
      </c>
      <c r="G4688" s="2" t="s">
        <v>181</v>
      </c>
      <c r="H4688" s="2" t="s">
        <v>138</v>
      </c>
      <c r="I4688" s="2" t="s">
        <v>53</v>
      </c>
      <c r="J4688" s="2" t="s">
        <v>180</v>
      </c>
      <c r="K4688" s="2" t="s">
        <v>180</v>
      </c>
      <c r="L4688" s="2" t="s">
        <v>181</v>
      </c>
      <c r="M4688" s="2" t="s">
        <v>100</v>
      </c>
      <c r="N4688" s="3">
        <v>22</v>
      </c>
      <c r="O4688" s="3" t="s">
        <v>182</v>
      </c>
      <c r="P4688" s="4">
        <f>IF(O4688="吨",N4688*1000,IF(O4688="万立方米",N4688*10000,""))</f>
        <v>220000.0</v>
      </c>
      <c r="Q4688" s="2" t="s">
        <v>183</v>
      </c>
      <c r="R4688" s="2" t="s">
        <v>184</v>
      </c>
      <c r="S4688" s="2" t="s">
        <v>207</v>
      </c>
      <c r="T4688" s="2" t="s">
        <v>75</v>
      </c>
      <c r="U4688" s="4">
        <f>0.02</f>
        <v>0.02</v>
      </c>
      <c r="V4688" s="2" t="s">
        <v>186</v>
      </c>
      <c r="W4688" s="2" t="s">
        <v>208</v>
      </c>
      <c r="X4688" s="2" t="s">
        <v>64</v>
      </c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/>
      <c r="AH4688" s="2" t="s">
        <v>69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5557</v>
      </c>
      <c r="B4689" s="2" t="s">
        <v>5549</v>
      </c>
      <c r="C4689" s="2" t="s">
        <v>47</v>
      </c>
      <c r="D4689" s="2" t="s">
        <v>2807</v>
      </c>
      <c r="E4689" s="2" t="s">
        <v>744</v>
      </c>
      <c r="F4689" s="2" t="s">
        <v>116</v>
      </c>
      <c r="G4689" s="2" t="s">
        <v>181</v>
      </c>
      <c r="H4689" s="2" t="s">
        <v>138</v>
      </c>
      <c r="I4689" s="2"/>
      <c r="J4689" s="2"/>
      <c r="K4689" s="2"/>
      <c r="L4689" s="2"/>
      <c r="M4689" s="2" t="s">
        <v>104</v>
      </c>
      <c r="N4689" s="3"/>
      <c r="O4689" s="3"/>
      <c r="P4689" s="4">
        <v>0.0</v>
      </c>
      <c r="Q4689" s="2" t="s">
        <v>105</v>
      </c>
      <c r="R4689" s="2" t="s">
        <v>106</v>
      </c>
      <c r="S4689" s="2" t="s">
        <v>107</v>
      </c>
      <c r="T4689" s="2" t="s">
        <v>108</v>
      </c>
      <c r="U4689" s="4">
        <f>0.0</f>
        <v>0.0</v>
      </c>
      <c r="V4689" s="2" t="s">
        <v>109</v>
      </c>
      <c r="W4689" s="2" t="s">
        <v>110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134</v>
      </c>
      <c r="AH4689" s="2" t="s">
        <v>69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5558</v>
      </c>
      <c r="B4690" s="2" t="s">
        <v>5559</v>
      </c>
      <c r="C4690" s="2" t="s">
        <v>47</v>
      </c>
      <c r="D4690" s="2" t="s">
        <v>798</v>
      </c>
      <c r="E4690" s="2" t="s">
        <v>799</v>
      </c>
      <c r="F4690" s="2" t="s">
        <v>116</v>
      </c>
      <c r="G4690" s="2" t="s">
        <v>181</v>
      </c>
      <c r="H4690" s="2" t="s">
        <v>52</v>
      </c>
      <c r="I4690" s="2" t="s">
        <v>53</v>
      </c>
      <c r="J4690" s="2" t="s">
        <v>180</v>
      </c>
      <c r="K4690" s="2" t="s">
        <v>180</v>
      </c>
      <c r="L4690" s="2" t="s">
        <v>181</v>
      </c>
      <c r="M4690" s="2" t="s">
        <v>56</v>
      </c>
      <c r="N4690" s="3">
        <v>10.58</v>
      </c>
      <c r="O4690" s="3" t="s">
        <v>182</v>
      </c>
      <c r="P4690" s="4">
        <f>IF(O4690="吨",N4690*1000,IF(O4690="万立方米",N4690*10000,""))</f>
        <v>105800.0</v>
      </c>
      <c r="Q4690" s="2" t="s">
        <v>183</v>
      </c>
      <c r="R4690" s="2" t="s">
        <v>184</v>
      </c>
      <c r="S4690" s="2" t="s">
        <v>185</v>
      </c>
      <c r="T4690" s="2" t="s">
        <v>75</v>
      </c>
      <c r="U4690" s="4">
        <f>0.001</f>
        <v>0.001</v>
      </c>
      <c r="V4690" s="2" t="s">
        <v>186</v>
      </c>
      <c r="W4690" s="2" t="s">
        <v>187</v>
      </c>
      <c r="X4690" s="2" t="s">
        <v>64</v>
      </c>
      <c r="Y4690" s="2" t="s">
        <v>65</v>
      </c>
      <c r="Z4690" s="2">
        <v>0</v>
      </c>
      <c r="AA4690" s="2"/>
      <c r="AB4690" s="2"/>
      <c r="AC4690" s="4">
        <f>P4690*U4690/1000000</f>
        <v>0.0001058</v>
      </c>
      <c r="AD4690" s="4">
        <f>AC4690*(1-Z4690/100)</f>
        <v>0.0001058</v>
      </c>
      <c r="AE4690" s="2" t="s">
        <v>66</v>
      </c>
      <c r="AF4690" s="2" t="s">
        <v>67</v>
      </c>
      <c r="AG4690" s="2"/>
      <c r="AH4690" s="2" t="s">
        <v>69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5560</v>
      </c>
      <c r="B4691" s="2" t="s">
        <v>5559</v>
      </c>
      <c r="C4691" s="2" t="s">
        <v>47</v>
      </c>
      <c r="D4691" s="2" t="s">
        <v>798</v>
      </c>
      <c r="E4691" s="2" t="s">
        <v>799</v>
      </c>
      <c r="F4691" s="2" t="s">
        <v>116</v>
      </c>
      <c r="G4691" s="2" t="s">
        <v>181</v>
      </c>
      <c r="H4691" s="2" t="s">
        <v>52</v>
      </c>
      <c r="I4691" s="2" t="s">
        <v>53</v>
      </c>
      <c r="J4691" s="2" t="s">
        <v>180</v>
      </c>
      <c r="K4691" s="2" t="s">
        <v>180</v>
      </c>
      <c r="L4691" s="2" t="s">
        <v>181</v>
      </c>
      <c r="M4691" s="2" t="s">
        <v>73</v>
      </c>
      <c r="N4691" s="3">
        <v>10.58</v>
      </c>
      <c r="O4691" s="3" t="s">
        <v>182</v>
      </c>
      <c r="P4691" s="4">
        <f>IF(O4691="吨",N4691*1000,IF(O4691="万立方米",N4691*10000,""))</f>
        <v>105800.0</v>
      </c>
      <c r="Q4691" s="2" t="s">
        <v>183</v>
      </c>
      <c r="R4691" s="2" t="s">
        <v>184</v>
      </c>
      <c r="S4691" s="2" t="s">
        <v>189</v>
      </c>
      <c r="T4691" s="2" t="s">
        <v>75</v>
      </c>
      <c r="U4691" s="4">
        <f>0.35</f>
        <v>0.35</v>
      </c>
      <c r="V4691" s="2" t="s">
        <v>186</v>
      </c>
      <c r="W4691" s="2" t="s">
        <v>190</v>
      </c>
      <c r="X4691" s="2" t="s">
        <v>64</v>
      </c>
      <c r="Y4691" s="2" t="s">
        <v>65</v>
      </c>
      <c r="Z4691" s="2">
        <v>0</v>
      </c>
      <c r="AA4691" s="2"/>
      <c r="AB4691" s="2"/>
      <c r="AC4691" s="4">
        <f>P4691*U4691/1000000</f>
        <v>0.03703</v>
      </c>
      <c r="AD4691" s="4">
        <f>AC4691*(1-Z4691/100)</f>
        <v>0.03703</v>
      </c>
      <c r="AE4691" s="2" t="s">
        <v>66</v>
      </c>
      <c r="AF4691" s="2" t="s">
        <v>67</v>
      </c>
      <c r="AG4691" s="2"/>
      <c r="AH4691" s="2" t="s">
        <v>69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5561</v>
      </c>
      <c r="B4692" s="2" t="s">
        <v>5559</v>
      </c>
      <c r="C4692" s="2" t="s">
        <v>47</v>
      </c>
      <c r="D4692" s="2" t="s">
        <v>798</v>
      </c>
      <c r="E4692" s="2" t="s">
        <v>799</v>
      </c>
      <c r="F4692" s="2" t="s">
        <v>116</v>
      </c>
      <c r="G4692" s="2" t="s">
        <v>181</v>
      </c>
      <c r="H4692" s="2" t="s">
        <v>52</v>
      </c>
      <c r="I4692" s="2" t="s">
        <v>53</v>
      </c>
      <c r="J4692" s="2" t="s">
        <v>180</v>
      </c>
      <c r="K4692" s="2" t="s">
        <v>180</v>
      </c>
      <c r="L4692" s="2" t="s">
        <v>181</v>
      </c>
      <c r="M4692" s="2" t="s">
        <v>78</v>
      </c>
      <c r="N4692" s="3">
        <v>10.58</v>
      </c>
      <c r="O4692" s="3" t="s">
        <v>182</v>
      </c>
      <c r="P4692" s="4">
        <f>IF(O4692="吨",N4692*1000,IF(O4692="万立方米",N4692*10000,""))</f>
        <v>105800.0</v>
      </c>
      <c r="Q4692" s="2" t="s">
        <v>183</v>
      </c>
      <c r="R4692" s="2" t="s">
        <v>184</v>
      </c>
      <c r="S4692" s="2" t="s">
        <v>192</v>
      </c>
      <c r="T4692" s="2" t="s">
        <v>75</v>
      </c>
      <c r="U4692" s="4">
        <f>1.2</f>
        <v>1.2</v>
      </c>
      <c r="V4692" s="2" t="s">
        <v>186</v>
      </c>
      <c r="W4692" s="2" t="s">
        <v>193</v>
      </c>
      <c r="X4692" s="2" t="s">
        <v>64</v>
      </c>
      <c r="Y4692" s="2" t="s">
        <v>65</v>
      </c>
      <c r="Z4692" s="2">
        <v>0</v>
      </c>
      <c r="AA4692" s="2"/>
      <c r="AB4692" s="2"/>
      <c r="AC4692" s="4">
        <f>P4692*U4692/1000000</f>
        <v>0.12696</v>
      </c>
      <c r="AD4692" s="4">
        <f>AC4692*(1-Z4692/100)</f>
        <v>0.12696</v>
      </c>
      <c r="AE4692" s="2" t="s">
        <v>66</v>
      </c>
      <c r="AF4692" s="2" t="s">
        <v>67</v>
      </c>
      <c r="AG4692" s="2"/>
      <c r="AH4692" s="2" t="s">
        <v>69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5562</v>
      </c>
      <c r="B4693" s="2" t="s">
        <v>5559</v>
      </c>
      <c r="C4693" s="2" t="s">
        <v>47</v>
      </c>
      <c r="D4693" s="2" t="s">
        <v>798</v>
      </c>
      <c r="E4693" s="2" t="s">
        <v>799</v>
      </c>
      <c r="F4693" s="2" t="s">
        <v>116</v>
      </c>
      <c r="G4693" s="2" t="s">
        <v>181</v>
      </c>
      <c r="H4693" s="2" t="s">
        <v>52</v>
      </c>
      <c r="I4693" s="2" t="s">
        <v>53</v>
      </c>
      <c r="J4693" s="2" t="s">
        <v>180</v>
      </c>
      <c r="K4693" s="2" t="s">
        <v>180</v>
      </c>
      <c r="L4693" s="2" t="s">
        <v>181</v>
      </c>
      <c r="M4693" s="2" t="s">
        <v>82</v>
      </c>
      <c r="N4693" s="3">
        <v>10.58</v>
      </c>
      <c r="O4693" s="3" t="s">
        <v>182</v>
      </c>
      <c r="P4693" s="4">
        <f>IF(O4693="吨",N4693*1000,IF(O4693="万立方米",N4693*10000,""))</f>
        <v>105800.0</v>
      </c>
      <c r="Q4693" s="2" t="s">
        <v>183</v>
      </c>
      <c r="R4693" s="2" t="s">
        <v>184</v>
      </c>
      <c r="S4693" s="2" t="s">
        <v>195</v>
      </c>
      <c r="T4693" s="2" t="s">
        <v>75</v>
      </c>
      <c r="U4693" s="4">
        <f>0.002</f>
        <v>0.002</v>
      </c>
      <c r="V4693" s="2" t="s">
        <v>186</v>
      </c>
      <c r="W4693" s="2" t="s">
        <v>196</v>
      </c>
      <c r="X4693" s="2" t="s">
        <v>64</v>
      </c>
      <c r="Y4693" s="2" t="s">
        <v>65</v>
      </c>
      <c r="Z4693" s="2">
        <v>0</v>
      </c>
      <c r="AA4693" s="2"/>
      <c r="AB4693" s="2"/>
      <c r="AC4693" s="4">
        <f>P4693*U4693/1000000</f>
        <v>0.0002116</v>
      </c>
      <c r="AD4693" s="4">
        <f>AC4693*(1-Z4693/100)</f>
        <v>0.0002116</v>
      </c>
      <c r="AE4693" s="2" t="s">
        <v>66</v>
      </c>
      <c r="AF4693" s="2" t="s">
        <v>67</v>
      </c>
      <c r="AG4693" s="2"/>
      <c r="AH4693" s="2" t="s">
        <v>69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5563</v>
      </c>
      <c r="B4694" s="2" t="s">
        <v>5559</v>
      </c>
      <c r="C4694" s="2" t="s">
        <v>47</v>
      </c>
      <c r="D4694" s="2" t="s">
        <v>798</v>
      </c>
      <c r="E4694" s="2" t="s">
        <v>799</v>
      </c>
      <c r="F4694" s="2" t="s">
        <v>116</v>
      </c>
      <c r="G4694" s="2" t="s">
        <v>181</v>
      </c>
      <c r="H4694" s="2" t="s">
        <v>52</v>
      </c>
      <c r="I4694" s="2" t="s">
        <v>53</v>
      </c>
      <c r="J4694" s="2" t="s">
        <v>180</v>
      </c>
      <c r="K4694" s="2" t="s">
        <v>180</v>
      </c>
      <c r="L4694" s="2" t="s">
        <v>181</v>
      </c>
      <c r="M4694" s="2" t="s">
        <v>86</v>
      </c>
      <c r="N4694" s="3">
        <v>10.58</v>
      </c>
      <c r="O4694" s="3" t="s">
        <v>182</v>
      </c>
      <c r="P4694" s="4">
        <f>IF(O4694="吨",N4694*1000,IF(O4694="万立方米",N4694*10000,""))</f>
        <v>105800.0</v>
      </c>
      <c r="Q4694" s="2" t="s">
        <v>183</v>
      </c>
      <c r="R4694" s="2" t="s">
        <v>184</v>
      </c>
      <c r="S4694" s="2" t="s">
        <v>198</v>
      </c>
      <c r="T4694" s="2" t="s">
        <v>75</v>
      </c>
      <c r="U4694" s="4">
        <f>0.01</f>
        <v>0.01</v>
      </c>
      <c r="V4694" s="2" t="s">
        <v>186</v>
      </c>
      <c r="W4694" s="2" t="s">
        <v>199</v>
      </c>
      <c r="X4694" s="2" t="s">
        <v>64</v>
      </c>
      <c r="Y4694" s="2" t="s">
        <v>65</v>
      </c>
      <c r="Z4694" s="2">
        <v>0</v>
      </c>
      <c r="AA4694" s="2"/>
      <c r="AB4694" s="2"/>
      <c r="AC4694" s="4">
        <f>P4694*U4694/1000000</f>
        <v>0.001058</v>
      </c>
      <c r="AD4694" s="4">
        <f>AC4695*(1-AA4694/100)+(AC4694-AC4695)*(1-AB4694/100)</f>
        <v>0.001058</v>
      </c>
      <c r="AE4694" s="2" t="s">
        <v>66</v>
      </c>
      <c r="AF4694" s="2" t="s">
        <v>67</v>
      </c>
      <c r="AG4694" s="2"/>
      <c r="AH4694" s="2" t="s">
        <v>69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5564</v>
      </c>
      <c r="B4695" s="2" t="s">
        <v>5559</v>
      </c>
      <c r="C4695" s="2" t="s">
        <v>47</v>
      </c>
      <c r="D4695" s="2" t="s">
        <v>798</v>
      </c>
      <c r="E4695" s="2" t="s">
        <v>799</v>
      </c>
      <c r="F4695" s="2" t="s">
        <v>116</v>
      </c>
      <c r="G4695" s="2" t="s">
        <v>181</v>
      </c>
      <c r="H4695" s="2" t="s">
        <v>52</v>
      </c>
      <c r="I4695" s="2" t="s">
        <v>53</v>
      </c>
      <c r="J4695" s="2" t="s">
        <v>180</v>
      </c>
      <c r="K4695" s="2" t="s">
        <v>180</v>
      </c>
      <c r="L4695" s="2" t="s">
        <v>181</v>
      </c>
      <c r="M4695" s="2" t="s">
        <v>91</v>
      </c>
      <c r="N4695" s="3">
        <v>10.58</v>
      </c>
      <c r="O4695" s="3" t="s">
        <v>182</v>
      </c>
      <c r="P4695" s="4">
        <f>IF(O4695="吨",N4695*1000,IF(O4695="万立方米",N4695*10000,""))</f>
        <v>105800.0</v>
      </c>
      <c r="Q4695" s="2" t="s">
        <v>183</v>
      </c>
      <c r="R4695" s="2" t="s">
        <v>184</v>
      </c>
      <c r="S4695" s="2" t="s">
        <v>201</v>
      </c>
      <c r="T4695" s="2" t="s">
        <v>75</v>
      </c>
      <c r="U4695" s="4">
        <f>0.005</f>
        <v>0.005</v>
      </c>
      <c r="V4695" s="2" t="s">
        <v>186</v>
      </c>
      <c r="W4695" s="2" t="s">
        <v>202</v>
      </c>
      <c r="X4695" s="2" t="s">
        <v>64</v>
      </c>
      <c r="Y4695" s="2" t="s">
        <v>65</v>
      </c>
      <c r="Z4695" s="2">
        <v>0</v>
      </c>
      <c r="AA4695" s="2"/>
      <c r="AB4695" s="2"/>
      <c r="AC4695" s="4">
        <f>P4695*U4695/1000000</f>
        <v>0.000529</v>
      </c>
      <c r="AD4695" s="4">
        <f>AC4695*(1-Z4695/100)</f>
        <v>0.000529</v>
      </c>
      <c r="AE4695" s="2" t="s">
        <v>66</v>
      </c>
      <c r="AF4695" s="2" t="s">
        <v>67</v>
      </c>
      <c r="AG4695" s="2"/>
      <c r="AH4695" s="2" t="s">
        <v>69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5565</v>
      </c>
      <c r="B4696" s="2" t="s">
        <v>5559</v>
      </c>
      <c r="C4696" s="2" t="s">
        <v>47</v>
      </c>
      <c r="D4696" s="2" t="s">
        <v>798</v>
      </c>
      <c r="E4696" s="2" t="s">
        <v>799</v>
      </c>
      <c r="F4696" s="2" t="s">
        <v>116</v>
      </c>
      <c r="G4696" s="2" t="s">
        <v>181</v>
      </c>
      <c r="H4696" s="2" t="s">
        <v>52</v>
      </c>
      <c r="I4696" s="2" t="s">
        <v>53</v>
      </c>
      <c r="J4696" s="2" t="s">
        <v>180</v>
      </c>
      <c r="K4696" s="2" t="s">
        <v>180</v>
      </c>
      <c r="L4696" s="2" t="s">
        <v>181</v>
      </c>
      <c r="M4696" s="2" t="s">
        <v>95</v>
      </c>
      <c r="N4696" s="3">
        <v>10.58</v>
      </c>
      <c r="O4696" s="3" t="s">
        <v>182</v>
      </c>
      <c r="P4696" s="4">
        <f>IF(O4696="吨",N4696*1000,IF(O4696="万立方米",N4696*10000,""))</f>
        <v>105800.0</v>
      </c>
      <c r="Q4696" s="2" t="s">
        <v>183</v>
      </c>
      <c r="R4696" s="2" t="s">
        <v>184</v>
      </c>
      <c r="S4696" s="2" t="s">
        <v>204</v>
      </c>
      <c r="T4696" s="2" t="s">
        <v>75</v>
      </c>
      <c r="U4696" s="4">
        <f>0.005</f>
        <v>0.005</v>
      </c>
      <c r="V4696" s="2" t="s">
        <v>186</v>
      </c>
      <c r="W4696" s="2" t="s">
        <v>205</v>
      </c>
      <c r="X4696" s="2" t="s">
        <v>64</v>
      </c>
      <c r="Y4696" s="2" t="s">
        <v>65</v>
      </c>
      <c r="Z4696" s="2">
        <v>0</v>
      </c>
      <c r="AA4696" s="2"/>
      <c r="AB4696" s="2"/>
      <c r="AC4696" s="4">
        <f>P4696*U4696/1000000</f>
        <v>0.000529</v>
      </c>
      <c r="AD4696" s="4">
        <f>AC4696*(1-Z4696/100)</f>
        <v>0.000529</v>
      </c>
      <c r="AE4696" s="2" t="s">
        <v>66</v>
      </c>
      <c r="AF4696" s="2" t="s">
        <v>67</v>
      </c>
      <c r="AG4696" s="2"/>
      <c r="AH4696" s="2" t="s">
        <v>69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5566</v>
      </c>
      <c r="B4697" s="2" t="s">
        <v>5559</v>
      </c>
      <c r="C4697" s="2" t="s">
        <v>47</v>
      </c>
      <c r="D4697" s="2" t="s">
        <v>798</v>
      </c>
      <c r="E4697" s="2" t="s">
        <v>799</v>
      </c>
      <c r="F4697" s="2" t="s">
        <v>116</v>
      </c>
      <c r="G4697" s="2" t="s">
        <v>181</v>
      </c>
      <c r="H4697" s="2" t="s">
        <v>52</v>
      </c>
      <c r="I4697" s="2" t="s">
        <v>53</v>
      </c>
      <c r="J4697" s="2" t="s">
        <v>180</v>
      </c>
      <c r="K4697" s="2" t="s">
        <v>180</v>
      </c>
      <c r="L4697" s="2" t="s">
        <v>181</v>
      </c>
      <c r="M4697" s="2" t="s">
        <v>100</v>
      </c>
      <c r="N4697" s="3">
        <v>10.58</v>
      </c>
      <c r="O4697" s="3" t="s">
        <v>182</v>
      </c>
      <c r="P4697" s="4">
        <f>IF(O4697="吨",N4697*1000,IF(O4697="万立方米",N4697*10000,""))</f>
        <v>105800.0</v>
      </c>
      <c r="Q4697" s="2" t="s">
        <v>183</v>
      </c>
      <c r="R4697" s="2" t="s">
        <v>184</v>
      </c>
      <c r="S4697" s="2" t="s">
        <v>207</v>
      </c>
      <c r="T4697" s="2" t="s">
        <v>75</v>
      </c>
      <c r="U4697" s="4">
        <f>0.02</f>
        <v>0.02</v>
      </c>
      <c r="V4697" s="2" t="s">
        <v>186</v>
      </c>
      <c r="W4697" s="2" t="s">
        <v>208</v>
      </c>
      <c r="X4697" s="2" t="s">
        <v>64</v>
      </c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/>
      <c r="AH4697" s="2" t="s">
        <v>69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5567</v>
      </c>
      <c r="B4698" s="2" t="s">
        <v>5559</v>
      </c>
      <c r="C4698" s="2" t="s">
        <v>47</v>
      </c>
      <c r="D4698" s="2" t="s">
        <v>798</v>
      </c>
      <c r="E4698" s="2" t="s">
        <v>799</v>
      </c>
      <c r="F4698" s="2" t="s">
        <v>116</v>
      </c>
      <c r="G4698" s="2" t="s">
        <v>181</v>
      </c>
      <c r="H4698" s="2" t="s">
        <v>52</v>
      </c>
      <c r="I4698" s="2"/>
      <c r="J4698" s="2"/>
      <c r="K4698" s="2"/>
      <c r="L4698" s="2"/>
      <c r="M4698" s="2" t="s">
        <v>104</v>
      </c>
      <c r="N4698" s="3"/>
      <c r="O4698" s="3"/>
      <c r="P4698" s="4">
        <v>0.0</v>
      </c>
      <c r="Q4698" s="2" t="s">
        <v>105</v>
      </c>
      <c r="R4698" s="2" t="s">
        <v>106</v>
      </c>
      <c r="S4698" s="2" t="s">
        <v>107</v>
      </c>
      <c r="T4698" s="2" t="s">
        <v>108</v>
      </c>
      <c r="U4698" s="4">
        <f>0.0</f>
        <v>0.0</v>
      </c>
      <c r="V4698" s="2" t="s">
        <v>109</v>
      </c>
      <c r="W4698" s="2" t="s">
        <v>110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134</v>
      </c>
      <c r="AH4698" s="2" t="s">
        <v>69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5568</v>
      </c>
      <c r="B4699" s="2" t="s">
        <v>5569</v>
      </c>
      <c r="C4699" s="2" t="s">
        <v>47</v>
      </c>
      <c r="D4699" s="2" t="s">
        <v>2526</v>
      </c>
      <c r="E4699" s="2" t="s">
        <v>799</v>
      </c>
      <c r="F4699" s="2" t="s">
        <v>50</v>
      </c>
      <c r="G4699" s="2" t="s">
        <v>51</v>
      </c>
      <c r="H4699" s="2" t="s">
        <v>138</v>
      </c>
      <c r="I4699" s="2" t="s">
        <v>53</v>
      </c>
      <c r="J4699" s="2" t="s">
        <v>270</v>
      </c>
      <c r="K4699" s="2" t="s">
        <v>55</v>
      </c>
      <c r="L4699" s="2" t="s">
        <v>51</v>
      </c>
      <c r="M4699" s="2" t="s">
        <v>56</v>
      </c>
      <c r="N4699" s="3">
        <v>1488350.66</v>
      </c>
      <c r="O4699" s="3" t="s">
        <v>57</v>
      </c>
      <c r="P4699" s="4">
        <f>IF(O4699="吨",N4699*1000,IF(O4699="万立方米",N4699*10000,""))</f>
        <v>1488350660.0</v>
      </c>
      <c r="Q4699" s="2" t="s">
        <v>58</v>
      </c>
      <c r="R4699" s="2" t="s">
        <v>59</v>
      </c>
      <c r="S4699" s="2" t="s">
        <v>60</v>
      </c>
      <c r="T4699" s="2" t="s">
        <v>61</v>
      </c>
      <c r="U4699" s="4">
        <f>0.06</f>
        <v>0.06</v>
      </c>
      <c r="V4699" s="2" t="s">
        <v>62</v>
      </c>
      <c r="W4699" s="2" t="s">
        <v>63</v>
      </c>
      <c r="X4699" s="2" t="s">
        <v>64</v>
      </c>
      <c r="Y4699" s="2" t="s">
        <v>65</v>
      </c>
      <c r="Z4699" s="2">
        <v>0</v>
      </c>
      <c r="AA4699" s="2"/>
      <c r="AB4699" s="2"/>
      <c r="AC4699" s="4">
        <f>P4699*U4699/1000000</f>
        <v>89.3010396</v>
      </c>
      <c r="AD4699" s="4">
        <f>AC4699*(1-Z4699/100)</f>
        <v>89.3010396</v>
      </c>
      <c r="AE4699" s="2" t="s">
        <v>66</v>
      </c>
      <c r="AF4699" s="2" t="s">
        <v>67</v>
      </c>
      <c r="AG4699" s="2"/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5570</v>
      </c>
      <c r="B4700" s="2" t="s">
        <v>5569</v>
      </c>
      <c r="C4700" s="2" t="s">
        <v>47</v>
      </c>
      <c r="D4700" s="2" t="s">
        <v>2526</v>
      </c>
      <c r="E4700" s="2" t="s">
        <v>799</v>
      </c>
      <c r="F4700" s="2" t="s">
        <v>50</v>
      </c>
      <c r="G4700" s="2" t="s">
        <v>51</v>
      </c>
      <c r="H4700" s="2" t="s">
        <v>138</v>
      </c>
      <c r="I4700" s="2" t="s">
        <v>53</v>
      </c>
      <c r="J4700" s="2" t="s">
        <v>270</v>
      </c>
      <c r="K4700" s="2" t="s">
        <v>55</v>
      </c>
      <c r="L4700" s="2" t="s">
        <v>51</v>
      </c>
      <c r="M4700" s="2" t="s">
        <v>73</v>
      </c>
      <c r="N4700" s="3">
        <v>1488350.66</v>
      </c>
      <c r="O4700" s="3" t="s">
        <v>57</v>
      </c>
      <c r="P4700" s="4">
        <f>IF(O4700="吨",N4700*1000,IF(O4700="万立方米",N4700*10000,""))</f>
        <v>1488350660.0</v>
      </c>
      <c r="Q4700" s="2" t="s">
        <v>58</v>
      </c>
      <c r="R4700" s="2" t="s">
        <v>59</v>
      </c>
      <c r="S4700" s="2" t="s">
        <v>74</v>
      </c>
      <c r="T4700" s="2" t="s">
        <v>75</v>
      </c>
      <c r="U4700" s="4">
        <f>1.5</f>
        <v>1.5</v>
      </c>
      <c r="V4700" s="2" t="s">
        <v>62</v>
      </c>
      <c r="W4700" s="2" t="s">
        <v>76</v>
      </c>
      <c r="X4700" s="2" t="s">
        <v>64</v>
      </c>
      <c r="Y4700" s="2" t="s">
        <v>65</v>
      </c>
      <c r="Z4700" s="2">
        <v>0</v>
      </c>
      <c r="AA4700" s="2"/>
      <c r="AB4700" s="2"/>
      <c r="AC4700" s="4">
        <f>P4700*U4700/1000000</f>
        <v>2232.52599</v>
      </c>
      <c r="AD4700" s="4">
        <f>AC4700*(1-Z4700/100)</f>
        <v>2232.52599</v>
      </c>
      <c r="AE4700" s="2" t="s">
        <v>66</v>
      </c>
      <c r="AF4700" s="2" t="s">
        <v>67</v>
      </c>
      <c r="AG4700" s="2"/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5571</v>
      </c>
      <c r="B4701" s="2" t="s">
        <v>5569</v>
      </c>
      <c r="C4701" s="2" t="s">
        <v>47</v>
      </c>
      <c r="D4701" s="2" t="s">
        <v>2526</v>
      </c>
      <c r="E4701" s="2" t="s">
        <v>799</v>
      </c>
      <c r="F4701" s="2" t="s">
        <v>50</v>
      </c>
      <c r="G4701" s="2" t="s">
        <v>51</v>
      </c>
      <c r="H4701" s="2" t="s">
        <v>138</v>
      </c>
      <c r="I4701" s="2" t="s">
        <v>53</v>
      </c>
      <c r="J4701" s="2" t="s">
        <v>270</v>
      </c>
      <c r="K4701" s="2" t="s">
        <v>55</v>
      </c>
      <c r="L4701" s="2" t="s">
        <v>51</v>
      </c>
      <c r="M4701" s="2" t="s">
        <v>78</v>
      </c>
      <c r="N4701" s="3">
        <v>1488350.66</v>
      </c>
      <c r="O4701" s="3" t="s">
        <v>57</v>
      </c>
      <c r="P4701" s="4">
        <f>IF(O4701="吨",N4701*1000,IF(O4701="万立方米",N4701*10000,""))</f>
        <v>1488350660.0</v>
      </c>
      <c r="Q4701" s="2" t="s">
        <v>58</v>
      </c>
      <c r="R4701" s="2" t="s">
        <v>59</v>
      </c>
      <c r="S4701" s="2" t="s">
        <v>79</v>
      </c>
      <c r="T4701" s="2" t="s">
        <v>75</v>
      </c>
      <c r="U4701" s="4">
        <f>6.0</f>
        <v>6.0</v>
      </c>
      <c r="V4701" s="2" t="s">
        <v>62</v>
      </c>
      <c r="W4701" s="2" t="s">
        <v>80</v>
      </c>
      <c r="X4701" s="2" t="s">
        <v>64</v>
      </c>
      <c r="Y4701" s="2" t="s">
        <v>65</v>
      </c>
      <c r="Z4701" s="2">
        <v>0</v>
      </c>
      <c r="AA4701" s="2"/>
      <c r="AB4701" s="2"/>
      <c r="AC4701" s="4">
        <f>P4701*U4701/1000000</f>
        <v>8930.10396</v>
      </c>
      <c r="AD4701" s="4">
        <f>AC4701*(1-Z4701/100)</f>
        <v>8930.10396</v>
      </c>
      <c r="AE4701" s="2" t="s">
        <v>66</v>
      </c>
      <c r="AF4701" s="2" t="s">
        <v>67</v>
      </c>
      <c r="AG4701" s="2"/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5572</v>
      </c>
      <c r="B4702" s="2" t="s">
        <v>5569</v>
      </c>
      <c r="C4702" s="2" t="s">
        <v>47</v>
      </c>
      <c r="D4702" s="2" t="s">
        <v>2526</v>
      </c>
      <c r="E4702" s="2" t="s">
        <v>799</v>
      </c>
      <c r="F4702" s="2" t="s">
        <v>50</v>
      </c>
      <c r="G4702" s="2" t="s">
        <v>51</v>
      </c>
      <c r="H4702" s="2" t="s">
        <v>138</v>
      </c>
      <c r="I4702" s="2" t="s">
        <v>53</v>
      </c>
      <c r="J4702" s="2" t="s">
        <v>270</v>
      </c>
      <c r="K4702" s="2" t="s">
        <v>55</v>
      </c>
      <c r="L4702" s="2" t="s">
        <v>51</v>
      </c>
      <c r="M4702" s="2" t="s">
        <v>82</v>
      </c>
      <c r="N4702" s="3">
        <v>1488350.66</v>
      </c>
      <c r="O4702" s="3" t="s">
        <v>57</v>
      </c>
      <c r="P4702" s="4">
        <f>IF(O4702="吨",N4702*1000,IF(O4702="万立方米",N4702*10000,""))</f>
        <v>1488350660.0</v>
      </c>
      <c r="Q4702" s="2" t="s">
        <v>58</v>
      </c>
      <c r="R4702" s="2" t="s">
        <v>59</v>
      </c>
      <c r="S4702" s="2" t="s">
        <v>83</v>
      </c>
      <c r="T4702" s="2" t="s">
        <v>61</v>
      </c>
      <c r="U4702" s="4">
        <f>0.35</f>
        <v>0.35</v>
      </c>
      <c r="V4702" s="2" t="s">
        <v>62</v>
      </c>
      <c r="W4702" s="2" t="s">
        <v>84</v>
      </c>
      <c r="X4702" s="2" t="s">
        <v>64</v>
      </c>
      <c r="Y4702" s="2" t="s">
        <v>65</v>
      </c>
      <c r="Z4702" s="2">
        <v>0</v>
      </c>
      <c r="AA4702" s="2"/>
      <c r="AB4702" s="2"/>
      <c r="AC4702" s="4">
        <f>P4702*U4702/1000000</f>
        <v>520.9227309999999</v>
      </c>
      <c r="AD4702" s="4">
        <f>AC4702*(1-Z4702/100)</f>
        <v>520.9227309999999</v>
      </c>
      <c r="AE4702" s="2" t="s">
        <v>66</v>
      </c>
      <c r="AF4702" s="2" t="s">
        <v>67</v>
      </c>
      <c r="AG4702" s="2"/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5573</v>
      </c>
      <c r="B4703" s="2" t="s">
        <v>5569</v>
      </c>
      <c r="C4703" s="2" t="s">
        <v>47</v>
      </c>
      <c r="D4703" s="2" t="s">
        <v>2526</v>
      </c>
      <c r="E4703" s="2" t="s">
        <v>799</v>
      </c>
      <c r="F4703" s="2" t="s">
        <v>50</v>
      </c>
      <c r="G4703" s="2" t="s">
        <v>51</v>
      </c>
      <c r="H4703" s="2" t="s">
        <v>138</v>
      </c>
      <c r="I4703" s="2" t="s">
        <v>53</v>
      </c>
      <c r="J4703" s="2" t="s">
        <v>270</v>
      </c>
      <c r="K4703" s="2" t="s">
        <v>55</v>
      </c>
      <c r="L4703" s="2" t="s">
        <v>51</v>
      </c>
      <c r="M4703" s="2" t="s">
        <v>86</v>
      </c>
      <c r="N4703" s="3">
        <v>1488350.66</v>
      </c>
      <c r="O4703" s="3" t="s">
        <v>57</v>
      </c>
      <c r="P4703" s="4">
        <f>IF(O4703="吨",N4703*1000,IF(O4703="万立方米",N4703*10000,""))</f>
        <v>1488350660.0</v>
      </c>
      <c r="Q4703" s="2" t="s">
        <v>58</v>
      </c>
      <c r="R4703" s="2" t="s">
        <v>59</v>
      </c>
      <c r="S4703" s="2" t="s">
        <v>87</v>
      </c>
      <c r="T4703" s="2" t="s">
        <v>88</v>
      </c>
      <c r="U4703" s="4">
        <f>0.75</f>
        <v>0.75</v>
      </c>
      <c r="V4703" s="2" t="s">
        <v>62</v>
      </c>
      <c r="W4703" s="2" t="s">
        <v>89</v>
      </c>
      <c r="X4703" s="2" t="s">
        <v>64</v>
      </c>
      <c r="Y4703" s="2" t="s">
        <v>65</v>
      </c>
      <c r="Z4703" s="2">
        <v>0</v>
      </c>
      <c r="AA4703" s="2"/>
      <c r="AB4703" s="2"/>
      <c r="AC4703" s="4">
        <f>P4703*U4703/1000000</f>
        <v>1116.262995</v>
      </c>
      <c r="AD4703" s="4">
        <f>AC4704*(1-AA4703/100)+(AC4703-AC4704)*(1-AB4703/100)</f>
        <v>1116.262995</v>
      </c>
      <c r="AE4703" s="2" t="s">
        <v>66</v>
      </c>
      <c r="AF4703" s="2" t="s">
        <v>67</v>
      </c>
      <c r="AG4703" s="2"/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5574</v>
      </c>
      <c r="B4704" s="2" t="s">
        <v>5569</v>
      </c>
      <c r="C4704" s="2" t="s">
        <v>47</v>
      </c>
      <c r="D4704" s="2" t="s">
        <v>2526</v>
      </c>
      <c r="E4704" s="2" t="s">
        <v>799</v>
      </c>
      <c r="F4704" s="2" t="s">
        <v>50</v>
      </c>
      <c r="G4704" s="2" t="s">
        <v>51</v>
      </c>
      <c r="H4704" s="2" t="s">
        <v>138</v>
      </c>
      <c r="I4704" s="2" t="s">
        <v>53</v>
      </c>
      <c r="J4704" s="2" t="s">
        <v>270</v>
      </c>
      <c r="K4704" s="2" t="s">
        <v>55</v>
      </c>
      <c r="L4704" s="2" t="s">
        <v>51</v>
      </c>
      <c r="M4704" s="2" t="s">
        <v>91</v>
      </c>
      <c r="N4704" s="3">
        <v>1488350.66</v>
      </c>
      <c r="O4704" s="3" t="s">
        <v>57</v>
      </c>
      <c r="P4704" s="4">
        <f>IF(O4704="吨",N4704*1000,IF(O4704="万立方米",N4704*10000,""))</f>
        <v>1488350660.0</v>
      </c>
      <c r="Q4704" s="2" t="s">
        <v>58</v>
      </c>
      <c r="R4704" s="2" t="s">
        <v>59</v>
      </c>
      <c r="S4704" s="2" t="s">
        <v>92</v>
      </c>
      <c r="T4704" s="2" t="s">
        <v>88</v>
      </c>
      <c r="U4704" s="4">
        <f>0.75</f>
        <v>0.75</v>
      </c>
      <c r="V4704" s="2" t="s">
        <v>62</v>
      </c>
      <c r="W4704" s="2" t="s">
        <v>93</v>
      </c>
      <c r="X4704" s="2" t="s">
        <v>64</v>
      </c>
      <c r="Y4704" s="2" t="s">
        <v>65</v>
      </c>
      <c r="Z4704" s="2">
        <v>0</v>
      </c>
      <c r="AA4704" s="2"/>
      <c r="AB4704" s="2"/>
      <c r="AC4704" s="4">
        <f>P4704*U4704/1000000</f>
        <v>1116.262995</v>
      </c>
      <c r="AD4704" s="4">
        <f>AC4704*(1-Z4704/100)</f>
        <v>1116.262995</v>
      </c>
      <c r="AE4704" s="2" t="s">
        <v>66</v>
      </c>
      <c r="AF4704" s="2" t="s">
        <v>67</v>
      </c>
      <c r="AG4704" s="2"/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5575</v>
      </c>
      <c r="B4705" s="2" t="s">
        <v>5569</v>
      </c>
      <c r="C4705" s="2" t="s">
        <v>47</v>
      </c>
      <c r="D4705" s="2" t="s">
        <v>2526</v>
      </c>
      <c r="E4705" s="2" t="s">
        <v>799</v>
      </c>
      <c r="F4705" s="2" t="s">
        <v>50</v>
      </c>
      <c r="G4705" s="2" t="s">
        <v>51</v>
      </c>
      <c r="H4705" s="2" t="s">
        <v>138</v>
      </c>
      <c r="I4705" s="2" t="s">
        <v>53</v>
      </c>
      <c r="J4705" s="2" t="s">
        <v>270</v>
      </c>
      <c r="K4705" s="2" t="s">
        <v>55</v>
      </c>
      <c r="L4705" s="2" t="s">
        <v>51</v>
      </c>
      <c r="M4705" s="2" t="s">
        <v>95</v>
      </c>
      <c r="N4705" s="3">
        <v>1488350.66</v>
      </c>
      <c r="O4705" s="3" t="s">
        <v>57</v>
      </c>
      <c r="P4705" s="4">
        <f>IF(O4705="吨",N4705*1000,IF(O4705="万立方米",N4705*10000,""))</f>
        <v>1488350660.0</v>
      </c>
      <c r="Q4705" s="2" t="s">
        <v>58</v>
      </c>
      <c r="R4705" s="2" t="s">
        <v>59</v>
      </c>
      <c r="S4705" s="2" t="s">
        <v>96</v>
      </c>
      <c r="T4705" s="2" t="s">
        <v>97</v>
      </c>
      <c r="U4705" s="4">
        <f>1.7</f>
        <v>1.7</v>
      </c>
      <c r="V4705" s="2" t="s">
        <v>62</v>
      </c>
      <c r="W4705" s="2" t="s">
        <v>98</v>
      </c>
      <c r="X4705" s="2" t="s">
        <v>64</v>
      </c>
      <c r="Y4705" s="2" t="s">
        <v>65</v>
      </c>
      <c r="Z4705" s="2">
        <v>0</v>
      </c>
      <c r="AA4705" s="2"/>
      <c r="AB4705" s="2"/>
      <c r="AC4705" s="4">
        <f>P4705*U4705/1000000</f>
        <v>2530.196122</v>
      </c>
      <c r="AD4705" s="4">
        <f>AC4705*(1-Z4705/100)</f>
        <v>2530.196122</v>
      </c>
      <c r="AE4705" s="2" t="s">
        <v>66</v>
      </c>
      <c r="AF4705" s="2" t="s">
        <v>67</v>
      </c>
      <c r="AG4705" s="2"/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5576</v>
      </c>
      <c r="B4706" s="2" t="s">
        <v>5569</v>
      </c>
      <c r="C4706" s="2" t="s">
        <v>47</v>
      </c>
      <c r="D4706" s="2" t="s">
        <v>2526</v>
      </c>
      <c r="E4706" s="2" t="s">
        <v>799</v>
      </c>
      <c r="F4706" s="2" t="s">
        <v>50</v>
      </c>
      <c r="G4706" s="2" t="s">
        <v>51</v>
      </c>
      <c r="H4706" s="2" t="s">
        <v>138</v>
      </c>
      <c r="I4706" s="2" t="s">
        <v>53</v>
      </c>
      <c r="J4706" s="2" t="s">
        <v>270</v>
      </c>
      <c r="K4706" s="2" t="s">
        <v>55</v>
      </c>
      <c r="L4706" s="2" t="s">
        <v>51</v>
      </c>
      <c r="M4706" s="2" t="s">
        <v>100</v>
      </c>
      <c r="N4706" s="3">
        <v>1488350.66</v>
      </c>
      <c r="O4706" s="3" t="s">
        <v>57</v>
      </c>
      <c r="P4706" s="4">
        <f>IF(O4706="吨",N4706*1000,IF(O4706="万立方米",N4706*10000,""))</f>
        <v>1488350660.0</v>
      </c>
      <c r="Q4706" s="2" t="s">
        <v>58</v>
      </c>
      <c r="R4706" s="2" t="s">
        <v>59</v>
      </c>
      <c r="S4706" s="2" t="s">
        <v>101</v>
      </c>
      <c r="T4706" s="2" t="s">
        <v>75</v>
      </c>
      <c r="U4706" s="4">
        <f>0.12</f>
        <v>0.12</v>
      </c>
      <c r="V4706" s="2" t="s">
        <v>62</v>
      </c>
      <c r="W4706" s="2" t="s">
        <v>102</v>
      </c>
      <c r="X4706" s="2" t="s">
        <v>64</v>
      </c>
      <c r="Y4706" s="2" t="s">
        <v>65</v>
      </c>
      <c r="Z4706" s="2">
        <v>0</v>
      </c>
      <c r="AA4706" s="2"/>
      <c r="AB4706" s="2"/>
      <c r="AC4706" s="4">
        <f>P4706*U4706/1000000</f>
        <v>178.6020792</v>
      </c>
      <c r="AD4706" s="4">
        <f>AC4706*(1-Z4706/100)</f>
        <v>178.6020792</v>
      </c>
      <c r="AE4706" s="2" t="s">
        <v>66</v>
      </c>
      <c r="AF4706" s="2" t="s">
        <v>67</v>
      </c>
      <c r="AG4706" s="2"/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5577</v>
      </c>
      <c r="B4707" s="2" t="s">
        <v>5569</v>
      </c>
      <c r="C4707" s="2" t="s">
        <v>47</v>
      </c>
      <c r="D4707" s="2" t="s">
        <v>2526</v>
      </c>
      <c r="E4707" s="2" t="s">
        <v>799</v>
      </c>
      <c r="F4707" s="2" t="s">
        <v>50</v>
      </c>
      <c r="G4707" s="2" t="s">
        <v>51</v>
      </c>
      <c r="H4707" s="2" t="s">
        <v>138</v>
      </c>
      <c r="I4707" s="2"/>
      <c r="J4707" s="2"/>
      <c r="K4707" s="2"/>
      <c r="L4707" s="2"/>
      <c r="M4707" s="2" t="s">
        <v>104</v>
      </c>
      <c r="N4707" s="3"/>
      <c r="O4707" s="3"/>
      <c r="P4707" s="4">
        <v>0.0</v>
      </c>
      <c r="Q4707" s="2" t="s">
        <v>105</v>
      </c>
      <c r="R4707" s="2" t="s">
        <v>106</v>
      </c>
      <c r="S4707" s="2" t="s">
        <v>107</v>
      </c>
      <c r="T4707" s="2" t="s">
        <v>108</v>
      </c>
      <c r="U4707" s="4">
        <f>0.0</f>
        <v>0.0</v>
      </c>
      <c r="V4707" s="2" t="s">
        <v>109</v>
      </c>
      <c r="W4707" s="2" t="s">
        <v>110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134</v>
      </c>
      <c r="AH4707" s="2" t="s">
        <v>69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5578</v>
      </c>
      <c r="B4708" s="2" t="s">
        <v>5579</v>
      </c>
      <c r="C4708" s="2" t="s">
        <v>47</v>
      </c>
      <c r="D4708" s="2" t="s">
        <v>627</v>
      </c>
      <c r="E4708" s="2" t="s">
        <v>400</v>
      </c>
      <c r="F4708" s="2" t="s">
        <v>178</v>
      </c>
      <c r="G4708" s="2" t="s">
        <v>179</v>
      </c>
      <c r="H4708" s="2" t="s">
        <v>821</v>
      </c>
      <c r="I4708" s="2" t="s">
        <v>53</v>
      </c>
      <c r="J4708" s="2" t="s">
        <v>180</v>
      </c>
      <c r="K4708" s="2" t="s">
        <v>180</v>
      </c>
      <c r="L4708" s="2" t="s">
        <v>181</v>
      </c>
      <c r="M4708" s="2" t="s">
        <v>56</v>
      </c>
      <c r="N4708" s="3">
        <v>18859.811</v>
      </c>
      <c r="O4708" s="3" t="s">
        <v>182</v>
      </c>
      <c r="P4708" s="4">
        <f>IF(O4708="吨",N4708*1000,IF(O4708="万立方米",N4708*10000,""))</f>
        <v>188598110.00000003</v>
      </c>
      <c r="Q4708" s="2" t="s">
        <v>183</v>
      </c>
      <c r="R4708" s="2" t="s">
        <v>184</v>
      </c>
      <c r="S4708" s="2" t="s">
        <v>185</v>
      </c>
      <c r="T4708" s="2" t="s">
        <v>75</v>
      </c>
      <c r="U4708" s="4">
        <f>0.001</f>
        <v>0.001</v>
      </c>
      <c r="V4708" s="2" t="s">
        <v>186</v>
      </c>
      <c r="W4708" s="2" t="s">
        <v>187</v>
      </c>
      <c r="X4708" s="2" t="s">
        <v>64</v>
      </c>
      <c r="Y4708" s="2" t="s">
        <v>65</v>
      </c>
      <c r="Z4708" s="2">
        <v>0</v>
      </c>
      <c r="AA4708" s="2"/>
      <c r="AB4708" s="2"/>
      <c r="AC4708" s="4">
        <f>P4708*U4708/1000000</f>
        <v>0.18859811000000004</v>
      </c>
      <c r="AD4708" s="4">
        <f>AC4708*(1-Z4708/100)</f>
        <v>0.18859811000000004</v>
      </c>
      <c r="AE4708" s="2" t="s">
        <v>66</v>
      </c>
      <c r="AF4708" s="2" t="s">
        <v>67</v>
      </c>
      <c r="AG4708" s="2" t="s">
        <v>68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5580</v>
      </c>
      <c r="B4709" s="2" t="s">
        <v>5579</v>
      </c>
      <c r="C4709" s="2" t="s">
        <v>47</v>
      </c>
      <c r="D4709" s="2" t="s">
        <v>627</v>
      </c>
      <c r="E4709" s="2" t="s">
        <v>400</v>
      </c>
      <c r="F4709" s="2" t="s">
        <v>178</v>
      </c>
      <c r="G4709" s="2" t="s">
        <v>179</v>
      </c>
      <c r="H4709" s="2" t="s">
        <v>821</v>
      </c>
      <c r="I4709" s="2" t="s">
        <v>53</v>
      </c>
      <c r="J4709" s="2" t="s">
        <v>180</v>
      </c>
      <c r="K4709" s="2" t="s">
        <v>180</v>
      </c>
      <c r="L4709" s="2" t="s">
        <v>181</v>
      </c>
      <c r="M4709" s="2" t="s">
        <v>73</v>
      </c>
      <c r="N4709" s="3">
        <v>18859.811</v>
      </c>
      <c r="O4709" s="3" t="s">
        <v>182</v>
      </c>
      <c r="P4709" s="4">
        <f>IF(O4709="吨",N4709*1000,IF(O4709="万立方米",N4709*10000,""))</f>
        <v>188598110.00000003</v>
      </c>
      <c r="Q4709" s="2" t="s">
        <v>183</v>
      </c>
      <c r="R4709" s="2" t="s">
        <v>184</v>
      </c>
      <c r="S4709" s="2" t="s">
        <v>189</v>
      </c>
      <c r="T4709" s="2" t="s">
        <v>75</v>
      </c>
      <c r="U4709" s="4">
        <f>0.35</f>
        <v>0.35</v>
      </c>
      <c r="V4709" s="2" t="s">
        <v>186</v>
      </c>
      <c r="W4709" s="2" t="s">
        <v>190</v>
      </c>
      <c r="X4709" s="2" t="s">
        <v>64</v>
      </c>
      <c r="Y4709" s="2" t="s">
        <v>65</v>
      </c>
      <c r="Z4709" s="2">
        <v>0</v>
      </c>
      <c r="AA4709" s="2"/>
      <c r="AB4709" s="2"/>
      <c r="AC4709" s="4">
        <f>P4709*U4709/1000000</f>
        <v>66.00933850000001</v>
      </c>
      <c r="AD4709" s="4">
        <f>AC4709*(1-Z4709/100)</f>
        <v>66.00933850000001</v>
      </c>
      <c r="AE4709" s="2" t="s">
        <v>66</v>
      </c>
      <c r="AF4709" s="2" t="s">
        <v>67</v>
      </c>
      <c r="AG4709" s="2" t="s">
        <v>68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5581</v>
      </c>
      <c r="B4710" s="2" t="s">
        <v>5579</v>
      </c>
      <c r="C4710" s="2" t="s">
        <v>47</v>
      </c>
      <c r="D4710" s="2" t="s">
        <v>627</v>
      </c>
      <c r="E4710" s="2" t="s">
        <v>400</v>
      </c>
      <c r="F4710" s="2" t="s">
        <v>178</v>
      </c>
      <c r="G4710" s="2" t="s">
        <v>179</v>
      </c>
      <c r="H4710" s="2" t="s">
        <v>821</v>
      </c>
      <c r="I4710" s="2" t="s">
        <v>53</v>
      </c>
      <c r="J4710" s="2" t="s">
        <v>180</v>
      </c>
      <c r="K4710" s="2" t="s">
        <v>180</v>
      </c>
      <c r="L4710" s="2" t="s">
        <v>181</v>
      </c>
      <c r="M4710" s="2" t="s">
        <v>78</v>
      </c>
      <c r="N4710" s="3">
        <v>18859.811</v>
      </c>
      <c r="O4710" s="3" t="s">
        <v>182</v>
      </c>
      <c r="P4710" s="4">
        <f>IF(O4710="吨",N4710*1000,IF(O4710="万立方米",N4710*10000,""))</f>
        <v>188598110.00000003</v>
      </c>
      <c r="Q4710" s="2" t="s">
        <v>183</v>
      </c>
      <c r="R4710" s="2" t="s">
        <v>184</v>
      </c>
      <c r="S4710" s="2" t="s">
        <v>192</v>
      </c>
      <c r="T4710" s="2" t="s">
        <v>75</v>
      </c>
      <c r="U4710" s="4">
        <f>1.2</f>
        <v>1.2</v>
      </c>
      <c r="V4710" s="2" t="s">
        <v>186</v>
      </c>
      <c r="W4710" s="2" t="s">
        <v>193</v>
      </c>
      <c r="X4710" s="2" t="s">
        <v>64</v>
      </c>
      <c r="Y4710" s="2" t="s">
        <v>65</v>
      </c>
      <c r="Z4710" s="2">
        <v>0</v>
      </c>
      <c r="AA4710" s="2"/>
      <c r="AB4710" s="2"/>
      <c r="AC4710" s="4">
        <f>P4710*U4710/1000000</f>
        <v>226.31773200000003</v>
      </c>
      <c r="AD4710" s="4">
        <f>AC4710*(1-Z4710/100)</f>
        <v>226.31773200000003</v>
      </c>
      <c r="AE4710" s="2" t="s">
        <v>66</v>
      </c>
      <c r="AF4710" s="2" t="s">
        <v>67</v>
      </c>
      <c r="AG4710" s="2" t="s">
        <v>68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5582</v>
      </c>
      <c r="B4711" s="2" t="s">
        <v>5579</v>
      </c>
      <c r="C4711" s="2" t="s">
        <v>47</v>
      </c>
      <c r="D4711" s="2" t="s">
        <v>627</v>
      </c>
      <c r="E4711" s="2" t="s">
        <v>400</v>
      </c>
      <c r="F4711" s="2" t="s">
        <v>178</v>
      </c>
      <c r="G4711" s="2" t="s">
        <v>179</v>
      </c>
      <c r="H4711" s="2" t="s">
        <v>821</v>
      </c>
      <c r="I4711" s="2" t="s">
        <v>53</v>
      </c>
      <c r="J4711" s="2" t="s">
        <v>180</v>
      </c>
      <c r="K4711" s="2" t="s">
        <v>180</v>
      </c>
      <c r="L4711" s="2" t="s">
        <v>181</v>
      </c>
      <c r="M4711" s="2" t="s">
        <v>82</v>
      </c>
      <c r="N4711" s="3">
        <v>18859.811</v>
      </c>
      <c r="O4711" s="3" t="s">
        <v>182</v>
      </c>
      <c r="P4711" s="4">
        <f>IF(O4711="吨",N4711*1000,IF(O4711="万立方米",N4711*10000,""))</f>
        <v>188598110.00000003</v>
      </c>
      <c r="Q4711" s="2" t="s">
        <v>183</v>
      </c>
      <c r="R4711" s="2" t="s">
        <v>184</v>
      </c>
      <c r="S4711" s="2" t="s">
        <v>195</v>
      </c>
      <c r="T4711" s="2" t="s">
        <v>75</v>
      </c>
      <c r="U4711" s="4">
        <f>0.002</f>
        <v>0.002</v>
      </c>
      <c r="V4711" s="2" t="s">
        <v>186</v>
      </c>
      <c r="W4711" s="2" t="s">
        <v>196</v>
      </c>
      <c r="X4711" s="2" t="s">
        <v>64</v>
      </c>
      <c r="Y4711" s="2" t="s">
        <v>65</v>
      </c>
      <c r="Z4711" s="2">
        <v>0</v>
      </c>
      <c r="AA4711" s="2"/>
      <c r="AB4711" s="2"/>
      <c r="AC4711" s="4">
        <f>P4711*U4711/1000000</f>
        <v>0.3771962200000001</v>
      </c>
      <c r="AD4711" s="4">
        <f>AC4711*(1-Z4711/100)</f>
        <v>0.3771962200000001</v>
      </c>
      <c r="AE4711" s="2" t="s">
        <v>66</v>
      </c>
      <c r="AF4711" s="2" t="s">
        <v>67</v>
      </c>
      <c r="AG4711" s="2" t="s">
        <v>68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5583</v>
      </c>
      <c r="B4712" s="2" t="s">
        <v>5579</v>
      </c>
      <c r="C4712" s="2" t="s">
        <v>47</v>
      </c>
      <c r="D4712" s="2" t="s">
        <v>627</v>
      </c>
      <c r="E4712" s="2" t="s">
        <v>400</v>
      </c>
      <c r="F4712" s="2" t="s">
        <v>178</v>
      </c>
      <c r="G4712" s="2" t="s">
        <v>179</v>
      </c>
      <c r="H4712" s="2" t="s">
        <v>821</v>
      </c>
      <c r="I4712" s="2" t="s">
        <v>53</v>
      </c>
      <c r="J4712" s="2" t="s">
        <v>180</v>
      </c>
      <c r="K4712" s="2" t="s">
        <v>180</v>
      </c>
      <c r="L4712" s="2" t="s">
        <v>181</v>
      </c>
      <c r="M4712" s="2" t="s">
        <v>86</v>
      </c>
      <c r="N4712" s="3">
        <v>18859.811</v>
      </c>
      <c r="O4712" s="3" t="s">
        <v>182</v>
      </c>
      <c r="P4712" s="4">
        <f>IF(O4712="吨",N4712*1000,IF(O4712="万立方米",N4712*10000,""))</f>
        <v>188598110.00000003</v>
      </c>
      <c r="Q4712" s="2" t="s">
        <v>183</v>
      </c>
      <c r="R4712" s="2" t="s">
        <v>184</v>
      </c>
      <c r="S4712" s="2" t="s">
        <v>198</v>
      </c>
      <c r="T4712" s="2" t="s">
        <v>75</v>
      </c>
      <c r="U4712" s="4">
        <f>0.01</f>
        <v>0.01</v>
      </c>
      <c r="V4712" s="2" t="s">
        <v>186</v>
      </c>
      <c r="W4712" s="2" t="s">
        <v>199</v>
      </c>
      <c r="X4712" s="2" t="s">
        <v>64</v>
      </c>
      <c r="Y4712" s="2" t="s">
        <v>65</v>
      </c>
      <c r="Z4712" s="2">
        <v>0</v>
      </c>
      <c r="AA4712" s="2"/>
      <c r="AB4712" s="2"/>
      <c r="AC4712" s="4">
        <f>P4712*U4712/1000000</f>
        <v>1.8859811000000004</v>
      </c>
      <c r="AD4712" s="4">
        <f>AC4713*(1-AA4712/100)+(AC4712-AC4713)*(1-AB4712/100)</f>
        <v>1.8859811000000004</v>
      </c>
      <c r="AE4712" s="2" t="s">
        <v>66</v>
      </c>
      <c r="AF4712" s="2" t="s">
        <v>67</v>
      </c>
      <c r="AG4712" s="2" t="s">
        <v>68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5584</v>
      </c>
      <c r="B4713" s="2" t="s">
        <v>5579</v>
      </c>
      <c r="C4713" s="2" t="s">
        <v>47</v>
      </c>
      <c r="D4713" s="2" t="s">
        <v>627</v>
      </c>
      <c r="E4713" s="2" t="s">
        <v>400</v>
      </c>
      <c r="F4713" s="2" t="s">
        <v>178</v>
      </c>
      <c r="G4713" s="2" t="s">
        <v>179</v>
      </c>
      <c r="H4713" s="2" t="s">
        <v>821</v>
      </c>
      <c r="I4713" s="2" t="s">
        <v>53</v>
      </c>
      <c r="J4713" s="2" t="s">
        <v>180</v>
      </c>
      <c r="K4713" s="2" t="s">
        <v>180</v>
      </c>
      <c r="L4713" s="2" t="s">
        <v>181</v>
      </c>
      <c r="M4713" s="2" t="s">
        <v>91</v>
      </c>
      <c r="N4713" s="3">
        <v>18859.811</v>
      </c>
      <c r="O4713" s="3" t="s">
        <v>182</v>
      </c>
      <c r="P4713" s="4">
        <f>IF(O4713="吨",N4713*1000,IF(O4713="万立方米",N4713*10000,""))</f>
        <v>188598110.00000003</v>
      </c>
      <c r="Q4713" s="2" t="s">
        <v>183</v>
      </c>
      <c r="R4713" s="2" t="s">
        <v>184</v>
      </c>
      <c r="S4713" s="2" t="s">
        <v>201</v>
      </c>
      <c r="T4713" s="2" t="s">
        <v>75</v>
      </c>
      <c r="U4713" s="4">
        <f>0.005</f>
        <v>0.005</v>
      </c>
      <c r="V4713" s="2" t="s">
        <v>186</v>
      </c>
      <c r="W4713" s="2" t="s">
        <v>202</v>
      </c>
      <c r="X4713" s="2" t="s">
        <v>64</v>
      </c>
      <c r="Y4713" s="2" t="s">
        <v>65</v>
      </c>
      <c r="Z4713" s="2">
        <v>0</v>
      </c>
      <c r="AA4713" s="2"/>
      <c r="AB4713" s="2"/>
      <c r="AC4713" s="4">
        <f>P4713*U4713/1000000</f>
        <v>0.9429905500000002</v>
      </c>
      <c r="AD4713" s="4">
        <f>AC4713*(1-Z4713/100)</f>
        <v>0.9429905500000002</v>
      </c>
      <c r="AE4713" s="2" t="s">
        <v>66</v>
      </c>
      <c r="AF4713" s="2" t="s">
        <v>67</v>
      </c>
      <c r="AG4713" s="2" t="s">
        <v>68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5585</v>
      </c>
      <c r="B4714" s="2" t="s">
        <v>5579</v>
      </c>
      <c r="C4714" s="2" t="s">
        <v>47</v>
      </c>
      <c r="D4714" s="2" t="s">
        <v>627</v>
      </c>
      <c r="E4714" s="2" t="s">
        <v>400</v>
      </c>
      <c r="F4714" s="2" t="s">
        <v>178</v>
      </c>
      <c r="G4714" s="2" t="s">
        <v>179</v>
      </c>
      <c r="H4714" s="2" t="s">
        <v>821</v>
      </c>
      <c r="I4714" s="2" t="s">
        <v>53</v>
      </c>
      <c r="J4714" s="2" t="s">
        <v>180</v>
      </c>
      <c r="K4714" s="2" t="s">
        <v>180</v>
      </c>
      <c r="L4714" s="2" t="s">
        <v>181</v>
      </c>
      <c r="M4714" s="2" t="s">
        <v>95</v>
      </c>
      <c r="N4714" s="3">
        <v>18859.811</v>
      </c>
      <c r="O4714" s="3" t="s">
        <v>182</v>
      </c>
      <c r="P4714" s="4">
        <f>IF(O4714="吨",N4714*1000,IF(O4714="万立方米",N4714*10000,""))</f>
        <v>188598110.00000003</v>
      </c>
      <c r="Q4714" s="2" t="s">
        <v>183</v>
      </c>
      <c r="R4714" s="2" t="s">
        <v>184</v>
      </c>
      <c r="S4714" s="2" t="s">
        <v>204</v>
      </c>
      <c r="T4714" s="2" t="s">
        <v>75</v>
      </c>
      <c r="U4714" s="4">
        <f>0.005</f>
        <v>0.005</v>
      </c>
      <c r="V4714" s="2" t="s">
        <v>186</v>
      </c>
      <c r="W4714" s="2" t="s">
        <v>205</v>
      </c>
      <c r="X4714" s="2" t="s">
        <v>64</v>
      </c>
      <c r="Y4714" s="2" t="s">
        <v>65</v>
      </c>
      <c r="Z4714" s="2">
        <v>0</v>
      </c>
      <c r="AA4714" s="2"/>
      <c r="AB4714" s="2"/>
      <c r="AC4714" s="4">
        <f>P4714*U4714/1000000</f>
        <v>0.9429905500000002</v>
      </c>
      <c r="AD4714" s="4">
        <f>AC4714*(1-Z4714/100)</f>
        <v>0.9429905500000002</v>
      </c>
      <c r="AE4714" s="2" t="s">
        <v>66</v>
      </c>
      <c r="AF4714" s="2" t="s">
        <v>67</v>
      </c>
      <c r="AG4714" s="2" t="s">
        <v>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5586</v>
      </c>
      <c r="B4715" s="2" t="s">
        <v>5579</v>
      </c>
      <c r="C4715" s="2" t="s">
        <v>47</v>
      </c>
      <c r="D4715" s="2" t="s">
        <v>627</v>
      </c>
      <c r="E4715" s="2" t="s">
        <v>400</v>
      </c>
      <c r="F4715" s="2" t="s">
        <v>178</v>
      </c>
      <c r="G4715" s="2" t="s">
        <v>179</v>
      </c>
      <c r="H4715" s="2" t="s">
        <v>821</v>
      </c>
      <c r="I4715" s="2" t="s">
        <v>53</v>
      </c>
      <c r="J4715" s="2" t="s">
        <v>180</v>
      </c>
      <c r="K4715" s="2" t="s">
        <v>180</v>
      </c>
      <c r="L4715" s="2" t="s">
        <v>181</v>
      </c>
      <c r="M4715" s="2" t="s">
        <v>100</v>
      </c>
      <c r="N4715" s="3">
        <v>18859.811</v>
      </c>
      <c r="O4715" s="3" t="s">
        <v>182</v>
      </c>
      <c r="P4715" s="4">
        <f>IF(O4715="吨",N4715*1000,IF(O4715="万立方米",N4715*10000,""))</f>
        <v>188598110.00000003</v>
      </c>
      <c r="Q4715" s="2" t="s">
        <v>183</v>
      </c>
      <c r="R4715" s="2" t="s">
        <v>184</v>
      </c>
      <c r="S4715" s="2" t="s">
        <v>207</v>
      </c>
      <c r="T4715" s="2" t="s">
        <v>75</v>
      </c>
      <c r="U4715" s="4">
        <f>0.02</f>
        <v>0.02</v>
      </c>
      <c r="V4715" s="2" t="s">
        <v>186</v>
      </c>
      <c r="W4715" s="2" t="s">
        <v>208</v>
      </c>
      <c r="X4715" s="2" t="s">
        <v>64</v>
      </c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68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5587</v>
      </c>
      <c r="B4716" s="2" t="s">
        <v>5579</v>
      </c>
      <c r="C4716" s="2" t="s">
        <v>47</v>
      </c>
      <c r="D4716" s="2" t="s">
        <v>627</v>
      </c>
      <c r="E4716" s="2" t="s">
        <v>400</v>
      </c>
      <c r="F4716" s="2" t="s">
        <v>178</v>
      </c>
      <c r="G4716" s="2" t="s">
        <v>179</v>
      </c>
      <c r="H4716" s="2" t="s">
        <v>821</v>
      </c>
      <c r="I4716" s="2"/>
      <c r="J4716" s="2"/>
      <c r="K4716" s="2" t="s">
        <v>147</v>
      </c>
      <c r="L4716" s="2" t="s">
        <v>148</v>
      </c>
      <c r="M4716" s="2" t="s">
        <v>104</v>
      </c>
      <c r="N4716" s="3"/>
      <c r="O4716" s="3"/>
      <c r="P4716" s="2"/>
      <c r="Q4716" s="2" t="s">
        <v>105</v>
      </c>
      <c r="R4716" s="2" t="s">
        <v>106</v>
      </c>
      <c r="S4716" s="2" t="s">
        <v>107</v>
      </c>
      <c r="T4716" s="2" t="s">
        <v>108</v>
      </c>
      <c r="U4716" s="2"/>
      <c r="V4716" s="2" t="s">
        <v>109</v>
      </c>
      <c r="W4716" s="2" t="s">
        <v>110</v>
      </c>
      <c r="X4716" s="2"/>
      <c r="Y4716" s="2" t="s">
        <v>65</v>
      </c>
      <c r="Z4716" s="2">
        <v>0</v>
      </c>
      <c r="AA4716" s="2"/>
      <c r="AB4716" s="2"/>
      <c r="AC4716" s="2"/>
      <c r="AD4716" s="2"/>
      <c r="AE4716" s="2" t="s">
        <v>123</v>
      </c>
      <c r="AF4716" s="2" t="s">
        <v>222</v>
      </c>
      <c r="AG4716" s="2" t="s">
        <v>223</v>
      </c>
      <c r="AH4716" s="2" t="s">
        <v>69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5588</v>
      </c>
      <c r="B4717" s="2" t="s">
        <v>5589</v>
      </c>
      <c r="C4717" s="2" t="s">
        <v>47</v>
      </c>
      <c r="D4717" s="2" t="s">
        <v>2305</v>
      </c>
      <c r="E4717" s="2" t="s">
        <v>377</v>
      </c>
      <c r="F4717" s="2" t="s">
        <v>228</v>
      </c>
      <c r="G4717" s="2" t="s">
        <v>117</v>
      </c>
      <c r="H4717" s="2" t="s">
        <v>732</v>
      </c>
      <c r="I4717" s="2" t="s">
        <v>53</v>
      </c>
      <c r="J4717" s="2" t="s">
        <v>230</v>
      </c>
      <c r="K4717" s="2" t="s">
        <v>55</v>
      </c>
      <c r="L4717" s="2" t="s">
        <v>51</v>
      </c>
      <c r="M4717" s="2" t="s">
        <v>56</v>
      </c>
      <c r="N4717" s="3">
        <v>181513</v>
      </c>
      <c r="O4717" s="3" t="s">
        <v>57</v>
      </c>
      <c r="P4717" s="4">
        <f>IF(O4717="吨",N4717*1000,IF(O4717="万立方米",N4717*10000,""))</f>
        <v>181513000.0</v>
      </c>
      <c r="Q4717" s="2" t="s">
        <v>58</v>
      </c>
      <c r="R4717" s="2" t="s">
        <v>59</v>
      </c>
      <c r="S4717" s="2" t="s">
        <v>60</v>
      </c>
      <c r="T4717" s="2" t="s">
        <v>61</v>
      </c>
      <c r="U4717" s="4">
        <f>0.06</f>
        <v>0.06</v>
      </c>
      <c r="V4717" s="2" t="s">
        <v>62</v>
      </c>
      <c r="W4717" s="2" t="s">
        <v>63</v>
      </c>
      <c r="X4717" s="2" t="s">
        <v>64</v>
      </c>
      <c r="Y4717" s="2" t="s">
        <v>65</v>
      </c>
      <c r="Z4717" s="2">
        <v>0</v>
      </c>
      <c r="AA4717" s="2"/>
      <c r="AB4717" s="2"/>
      <c r="AC4717" s="4">
        <f>P4717*U4717/1000000</f>
        <v>10.89078</v>
      </c>
      <c r="AD4717" s="4">
        <f>AC4717*(1-Z4717/100)</f>
        <v>10.89078</v>
      </c>
      <c r="AE4717" s="2" t="s">
        <v>66</v>
      </c>
      <c r="AF4717" s="2" t="s">
        <v>67</v>
      </c>
      <c r="AG4717" s="2" t="s">
        <v>68</v>
      </c>
      <c r="AH4717" s="2" t="s">
        <v>69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5590</v>
      </c>
      <c r="B4718" s="2" t="s">
        <v>5589</v>
      </c>
      <c r="C4718" s="2" t="s">
        <v>47</v>
      </c>
      <c r="D4718" s="2" t="s">
        <v>2305</v>
      </c>
      <c r="E4718" s="2" t="s">
        <v>377</v>
      </c>
      <c r="F4718" s="2" t="s">
        <v>228</v>
      </c>
      <c r="G4718" s="2" t="s">
        <v>117</v>
      </c>
      <c r="H4718" s="2" t="s">
        <v>732</v>
      </c>
      <c r="I4718" s="2" t="s">
        <v>53</v>
      </c>
      <c r="J4718" s="2" t="s">
        <v>230</v>
      </c>
      <c r="K4718" s="2" t="s">
        <v>55</v>
      </c>
      <c r="L4718" s="2" t="s">
        <v>51</v>
      </c>
      <c r="M4718" s="2" t="s">
        <v>73</v>
      </c>
      <c r="N4718" s="3">
        <v>181513</v>
      </c>
      <c r="O4718" s="3" t="s">
        <v>57</v>
      </c>
      <c r="P4718" s="4">
        <f>IF(O4718="吨",N4718*1000,IF(O4718="万立方米",N4718*10000,""))</f>
        <v>181513000.0</v>
      </c>
      <c r="Q4718" s="2" t="s">
        <v>58</v>
      </c>
      <c r="R4718" s="2" t="s">
        <v>59</v>
      </c>
      <c r="S4718" s="2" t="s">
        <v>74</v>
      </c>
      <c r="T4718" s="2" t="s">
        <v>75</v>
      </c>
      <c r="U4718" s="4">
        <f>1.5</f>
        <v>1.5</v>
      </c>
      <c r="V4718" s="2" t="s">
        <v>62</v>
      </c>
      <c r="W4718" s="2" t="s">
        <v>76</v>
      </c>
      <c r="X4718" s="2" t="s">
        <v>64</v>
      </c>
      <c r="Y4718" s="2" t="s">
        <v>65</v>
      </c>
      <c r="Z4718" s="2">
        <v>0</v>
      </c>
      <c r="AA4718" s="2"/>
      <c r="AB4718" s="2"/>
      <c r="AC4718" s="4">
        <f>P4718*U4718/1000000</f>
        <v>272.2695</v>
      </c>
      <c r="AD4718" s="4">
        <f>AC4718*(1-Z4718/100)</f>
        <v>272.2695</v>
      </c>
      <c r="AE4718" s="2" t="s">
        <v>66</v>
      </c>
      <c r="AF4718" s="2" t="s">
        <v>67</v>
      </c>
      <c r="AG4718" s="2" t="s">
        <v>68</v>
      </c>
      <c r="AH4718" s="2" t="s">
        <v>69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5591</v>
      </c>
      <c r="B4719" s="2" t="s">
        <v>5589</v>
      </c>
      <c r="C4719" s="2" t="s">
        <v>47</v>
      </c>
      <c r="D4719" s="2" t="s">
        <v>2305</v>
      </c>
      <c r="E4719" s="2" t="s">
        <v>377</v>
      </c>
      <c r="F4719" s="2" t="s">
        <v>228</v>
      </c>
      <c r="G4719" s="2" t="s">
        <v>117</v>
      </c>
      <c r="H4719" s="2" t="s">
        <v>732</v>
      </c>
      <c r="I4719" s="2" t="s">
        <v>53</v>
      </c>
      <c r="J4719" s="2" t="s">
        <v>230</v>
      </c>
      <c r="K4719" s="2" t="s">
        <v>55</v>
      </c>
      <c r="L4719" s="2" t="s">
        <v>51</v>
      </c>
      <c r="M4719" s="2" t="s">
        <v>78</v>
      </c>
      <c r="N4719" s="3">
        <v>181513</v>
      </c>
      <c r="O4719" s="3" t="s">
        <v>57</v>
      </c>
      <c r="P4719" s="4">
        <f>IF(O4719="吨",N4719*1000,IF(O4719="万立方米",N4719*10000,""))</f>
        <v>181513000.0</v>
      </c>
      <c r="Q4719" s="2" t="s">
        <v>58</v>
      </c>
      <c r="R4719" s="2" t="s">
        <v>59</v>
      </c>
      <c r="S4719" s="2" t="s">
        <v>79</v>
      </c>
      <c r="T4719" s="2" t="s">
        <v>75</v>
      </c>
      <c r="U4719" s="4">
        <f>6.0</f>
        <v>6.0</v>
      </c>
      <c r="V4719" s="2" t="s">
        <v>62</v>
      </c>
      <c r="W4719" s="2" t="s">
        <v>80</v>
      </c>
      <c r="X4719" s="2" t="s">
        <v>64</v>
      </c>
      <c r="Y4719" s="2" t="s">
        <v>65</v>
      </c>
      <c r="Z4719" s="2">
        <v>0</v>
      </c>
      <c r="AA4719" s="2"/>
      <c r="AB4719" s="2"/>
      <c r="AC4719" s="4">
        <f>P4719*U4719/1000000</f>
        <v>1089.078</v>
      </c>
      <c r="AD4719" s="4">
        <f>AC4719*(1-Z4719/100)</f>
        <v>1089.078</v>
      </c>
      <c r="AE4719" s="2" t="s">
        <v>66</v>
      </c>
      <c r="AF4719" s="2" t="s">
        <v>67</v>
      </c>
      <c r="AG4719" s="2" t="s">
        <v>68</v>
      </c>
      <c r="AH4719" s="2" t="s">
        <v>69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5592</v>
      </c>
      <c r="B4720" s="2" t="s">
        <v>5589</v>
      </c>
      <c r="C4720" s="2" t="s">
        <v>47</v>
      </c>
      <c r="D4720" s="2" t="s">
        <v>2305</v>
      </c>
      <c r="E4720" s="2" t="s">
        <v>377</v>
      </c>
      <c r="F4720" s="2" t="s">
        <v>228</v>
      </c>
      <c r="G4720" s="2" t="s">
        <v>117</v>
      </c>
      <c r="H4720" s="2" t="s">
        <v>732</v>
      </c>
      <c r="I4720" s="2" t="s">
        <v>53</v>
      </c>
      <c r="J4720" s="2" t="s">
        <v>230</v>
      </c>
      <c r="K4720" s="2" t="s">
        <v>55</v>
      </c>
      <c r="L4720" s="2" t="s">
        <v>51</v>
      </c>
      <c r="M4720" s="2" t="s">
        <v>82</v>
      </c>
      <c r="N4720" s="3">
        <v>181513</v>
      </c>
      <c r="O4720" s="3" t="s">
        <v>57</v>
      </c>
      <c r="P4720" s="4">
        <f>IF(O4720="吨",N4720*1000,IF(O4720="万立方米",N4720*10000,""))</f>
        <v>181513000.0</v>
      </c>
      <c r="Q4720" s="2" t="s">
        <v>58</v>
      </c>
      <c r="R4720" s="2" t="s">
        <v>59</v>
      </c>
      <c r="S4720" s="2" t="s">
        <v>83</v>
      </c>
      <c r="T4720" s="2" t="s">
        <v>61</v>
      </c>
      <c r="U4720" s="4">
        <f>0.35</f>
        <v>0.35</v>
      </c>
      <c r="V4720" s="2" t="s">
        <v>62</v>
      </c>
      <c r="W4720" s="2" t="s">
        <v>84</v>
      </c>
      <c r="X4720" s="2" t="s">
        <v>64</v>
      </c>
      <c r="Y4720" s="2" t="s">
        <v>65</v>
      </c>
      <c r="Z4720" s="2">
        <v>0</v>
      </c>
      <c r="AA4720" s="2"/>
      <c r="AB4720" s="2"/>
      <c r="AC4720" s="4">
        <f>P4720*U4720/1000000</f>
        <v>63.52954999999999</v>
      </c>
      <c r="AD4720" s="4">
        <f>AC4720*(1-Z4720/100)</f>
        <v>63.52954999999999</v>
      </c>
      <c r="AE4720" s="2" t="s">
        <v>66</v>
      </c>
      <c r="AF4720" s="2" t="s">
        <v>67</v>
      </c>
      <c r="AG4720" s="2" t="s">
        <v>68</v>
      </c>
      <c r="AH4720" s="2" t="s">
        <v>69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5593</v>
      </c>
      <c r="B4721" s="2" t="s">
        <v>5589</v>
      </c>
      <c r="C4721" s="2" t="s">
        <v>47</v>
      </c>
      <c r="D4721" s="2" t="s">
        <v>2305</v>
      </c>
      <c r="E4721" s="2" t="s">
        <v>377</v>
      </c>
      <c r="F4721" s="2" t="s">
        <v>228</v>
      </c>
      <c r="G4721" s="2" t="s">
        <v>117</v>
      </c>
      <c r="H4721" s="2" t="s">
        <v>732</v>
      </c>
      <c r="I4721" s="2" t="s">
        <v>53</v>
      </c>
      <c r="J4721" s="2" t="s">
        <v>230</v>
      </c>
      <c r="K4721" s="2" t="s">
        <v>55</v>
      </c>
      <c r="L4721" s="2" t="s">
        <v>51</v>
      </c>
      <c r="M4721" s="2" t="s">
        <v>86</v>
      </c>
      <c r="N4721" s="3">
        <v>181513</v>
      </c>
      <c r="O4721" s="3" t="s">
        <v>57</v>
      </c>
      <c r="P4721" s="4">
        <f>IF(O4721="吨",N4721*1000,IF(O4721="万立方米",N4721*10000,""))</f>
        <v>181513000.0</v>
      </c>
      <c r="Q4721" s="2" t="s">
        <v>58</v>
      </c>
      <c r="R4721" s="2" t="s">
        <v>59</v>
      </c>
      <c r="S4721" s="2" t="s">
        <v>87</v>
      </c>
      <c r="T4721" s="2" t="s">
        <v>88</v>
      </c>
      <c r="U4721" s="4">
        <f>0.75</f>
        <v>0.75</v>
      </c>
      <c r="V4721" s="2" t="s">
        <v>62</v>
      </c>
      <c r="W4721" s="2" t="s">
        <v>89</v>
      </c>
      <c r="X4721" s="2" t="s">
        <v>64</v>
      </c>
      <c r="Y4721" s="2" t="s">
        <v>65</v>
      </c>
      <c r="Z4721" s="2">
        <v>0</v>
      </c>
      <c r="AA4721" s="2"/>
      <c r="AB4721" s="2"/>
      <c r="AC4721" s="4">
        <f>P4721*U4721/1000000</f>
        <v>136.13475</v>
      </c>
      <c r="AD4721" s="4">
        <f>AC4722*(1-AA4721/100)+(AC4721-AC4722)*(1-AB4721/100)</f>
        <v>136.13475</v>
      </c>
      <c r="AE4721" s="2" t="s">
        <v>66</v>
      </c>
      <c r="AF4721" s="2" t="s">
        <v>67</v>
      </c>
      <c r="AG4721" s="2" t="s">
        <v>68</v>
      </c>
      <c r="AH4721" s="2" t="s">
        <v>69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5594</v>
      </c>
      <c r="B4722" s="2" t="s">
        <v>5589</v>
      </c>
      <c r="C4722" s="2" t="s">
        <v>47</v>
      </c>
      <c r="D4722" s="2" t="s">
        <v>2305</v>
      </c>
      <c r="E4722" s="2" t="s">
        <v>377</v>
      </c>
      <c r="F4722" s="2" t="s">
        <v>228</v>
      </c>
      <c r="G4722" s="2" t="s">
        <v>117</v>
      </c>
      <c r="H4722" s="2" t="s">
        <v>732</v>
      </c>
      <c r="I4722" s="2" t="s">
        <v>53</v>
      </c>
      <c r="J4722" s="2" t="s">
        <v>230</v>
      </c>
      <c r="K4722" s="2" t="s">
        <v>55</v>
      </c>
      <c r="L4722" s="2" t="s">
        <v>51</v>
      </c>
      <c r="M4722" s="2" t="s">
        <v>91</v>
      </c>
      <c r="N4722" s="3">
        <v>181513</v>
      </c>
      <c r="O4722" s="3" t="s">
        <v>57</v>
      </c>
      <c r="P4722" s="4">
        <f>IF(O4722="吨",N4722*1000,IF(O4722="万立方米",N4722*10000,""))</f>
        <v>181513000.0</v>
      </c>
      <c r="Q4722" s="2" t="s">
        <v>58</v>
      </c>
      <c r="R4722" s="2" t="s">
        <v>59</v>
      </c>
      <c r="S4722" s="2" t="s">
        <v>92</v>
      </c>
      <c r="T4722" s="2" t="s">
        <v>88</v>
      </c>
      <c r="U4722" s="4">
        <f>0.75</f>
        <v>0.75</v>
      </c>
      <c r="V4722" s="2" t="s">
        <v>62</v>
      </c>
      <c r="W4722" s="2" t="s">
        <v>93</v>
      </c>
      <c r="X4722" s="2" t="s">
        <v>64</v>
      </c>
      <c r="Y4722" s="2" t="s">
        <v>65</v>
      </c>
      <c r="Z4722" s="2">
        <v>0</v>
      </c>
      <c r="AA4722" s="2"/>
      <c r="AB4722" s="2"/>
      <c r="AC4722" s="4">
        <f>P4722*U4722/1000000</f>
        <v>136.13475</v>
      </c>
      <c r="AD4722" s="4">
        <f>AC4722*(1-Z4722/100)</f>
        <v>136.13475</v>
      </c>
      <c r="AE4722" s="2" t="s">
        <v>66</v>
      </c>
      <c r="AF4722" s="2" t="s">
        <v>67</v>
      </c>
      <c r="AG4722" s="2" t="s">
        <v>68</v>
      </c>
      <c r="AH4722" s="2" t="s">
        <v>69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5595</v>
      </c>
      <c r="B4723" s="2" t="s">
        <v>5589</v>
      </c>
      <c r="C4723" s="2" t="s">
        <v>47</v>
      </c>
      <c r="D4723" s="2" t="s">
        <v>2305</v>
      </c>
      <c r="E4723" s="2" t="s">
        <v>377</v>
      </c>
      <c r="F4723" s="2" t="s">
        <v>228</v>
      </c>
      <c r="G4723" s="2" t="s">
        <v>117</v>
      </c>
      <c r="H4723" s="2" t="s">
        <v>732</v>
      </c>
      <c r="I4723" s="2" t="s">
        <v>53</v>
      </c>
      <c r="J4723" s="2" t="s">
        <v>230</v>
      </c>
      <c r="K4723" s="2" t="s">
        <v>55</v>
      </c>
      <c r="L4723" s="2" t="s">
        <v>51</v>
      </c>
      <c r="M4723" s="2" t="s">
        <v>95</v>
      </c>
      <c r="N4723" s="3">
        <v>181513</v>
      </c>
      <c r="O4723" s="3" t="s">
        <v>57</v>
      </c>
      <c r="P4723" s="4">
        <f>IF(O4723="吨",N4723*1000,IF(O4723="万立方米",N4723*10000,""))</f>
        <v>181513000.0</v>
      </c>
      <c r="Q4723" s="2" t="s">
        <v>58</v>
      </c>
      <c r="R4723" s="2" t="s">
        <v>59</v>
      </c>
      <c r="S4723" s="2" t="s">
        <v>96</v>
      </c>
      <c r="T4723" s="2" t="s">
        <v>97</v>
      </c>
      <c r="U4723" s="4">
        <f>1.7</f>
        <v>1.7</v>
      </c>
      <c r="V4723" s="2" t="s">
        <v>62</v>
      </c>
      <c r="W4723" s="2" t="s">
        <v>98</v>
      </c>
      <c r="X4723" s="2" t="s">
        <v>64</v>
      </c>
      <c r="Y4723" s="2" t="s">
        <v>65</v>
      </c>
      <c r="Z4723" s="2">
        <v>0</v>
      </c>
      <c r="AA4723" s="2"/>
      <c r="AB4723" s="2"/>
      <c r="AC4723" s="4">
        <f>P4723*U4723/1000000</f>
        <v>308.5721</v>
      </c>
      <c r="AD4723" s="4">
        <f>AC4723*(1-Z4723/100)</f>
        <v>308.5721</v>
      </c>
      <c r="AE4723" s="2" t="s">
        <v>66</v>
      </c>
      <c r="AF4723" s="2" t="s">
        <v>67</v>
      </c>
      <c r="AG4723" s="2" t="s">
        <v>68</v>
      </c>
      <c r="AH4723" s="2" t="s">
        <v>69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5596</v>
      </c>
      <c r="B4724" s="2" t="s">
        <v>5589</v>
      </c>
      <c r="C4724" s="2" t="s">
        <v>47</v>
      </c>
      <c r="D4724" s="2" t="s">
        <v>2305</v>
      </c>
      <c r="E4724" s="2" t="s">
        <v>377</v>
      </c>
      <c r="F4724" s="2" t="s">
        <v>228</v>
      </c>
      <c r="G4724" s="2" t="s">
        <v>117</v>
      </c>
      <c r="H4724" s="2" t="s">
        <v>732</v>
      </c>
      <c r="I4724" s="2" t="s">
        <v>53</v>
      </c>
      <c r="J4724" s="2" t="s">
        <v>230</v>
      </c>
      <c r="K4724" s="2" t="s">
        <v>55</v>
      </c>
      <c r="L4724" s="2" t="s">
        <v>51</v>
      </c>
      <c r="M4724" s="2" t="s">
        <v>100</v>
      </c>
      <c r="N4724" s="3">
        <v>181513</v>
      </c>
      <c r="O4724" s="3" t="s">
        <v>57</v>
      </c>
      <c r="P4724" s="4">
        <f>IF(O4724="吨",N4724*1000,IF(O4724="万立方米",N4724*10000,""))</f>
        <v>181513000.0</v>
      </c>
      <c r="Q4724" s="2" t="s">
        <v>58</v>
      </c>
      <c r="R4724" s="2" t="s">
        <v>59</v>
      </c>
      <c r="S4724" s="2" t="s">
        <v>101</v>
      </c>
      <c r="T4724" s="2" t="s">
        <v>75</v>
      </c>
      <c r="U4724" s="4">
        <f>0.12</f>
        <v>0.12</v>
      </c>
      <c r="V4724" s="2" t="s">
        <v>62</v>
      </c>
      <c r="W4724" s="2" t="s">
        <v>102</v>
      </c>
      <c r="X4724" s="2" t="s">
        <v>64</v>
      </c>
      <c r="Y4724" s="2" t="s">
        <v>65</v>
      </c>
      <c r="Z4724" s="2">
        <v>0</v>
      </c>
      <c r="AA4724" s="2"/>
      <c r="AB4724" s="2"/>
      <c r="AC4724" s="4">
        <f>P4724*U4724/1000000</f>
        <v>21.78156</v>
      </c>
      <c r="AD4724" s="4">
        <f>AC4724*(1-Z4724/100)</f>
        <v>21.78156</v>
      </c>
      <c r="AE4724" s="2" t="s">
        <v>66</v>
      </c>
      <c r="AF4724" s="2" t="s">
        <v>67</v>
      </c>
      <c r="AG4724" s="2" t="s">
        <v>68</v>
      </c>
      <c r="AH4724" s="2" t="s">
        <v>69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5597</v>
      </c>
      <c r="B4725" s="2" t="s">
        <v>5589</v>
      </c>
      <c r="C4725" s="2" t="s">
        <v>47</v>
      </c>
      <c r="D4725" s="2" t="s">
        <v>2305</v>
      </c>
      <c r="E4725" s="2" t="s">
        <v>377</v>
      </c>
      <c r="F4725" s="2" t="s">
        <v>228</v>
      </c>
      <c r="G4725" s="2" t="s">
        <v>117</v>
      </c>
      <c r="H4725" s="2" t="s">
        <v>732</v>
      </c>
      <c r="I4725" s="2"/>
      <c r="J4725" s="2"/>
      <c r="K4725" s="2" t="s">
        <v>147</v>
      </c>
      <c r="L4725" s="2" t="s">
        <v>429</v>
      </c>
      <c r="M4725" s="2" t="s">
        <v>104</v>
      </c>
      <c r="N4725" s="3"/>
      <c r="O4725" s="3"/>
      <c r="P4725" s="2"/>
      <c r="Q4725" s="2" t="s">
        <v>105</v>
      </c>
      <c r="R4725" s="2" t="s">
        <v>106</v>
      </c>
      <c r="S4725" s="2" t="s">
        <v>107</v>
      </c>
      <c r="T4725" s="2" t="s">
        <v>108</v>
      </c>
      <c r="U4725" s="2"/>
      <c r="V4725" s="2" t="s">
        <v>109</v>
      </c>
      <c r="W4725" s="2" t="s">
        <v>110</v>
      </c>
      <c r="X4725" s="2"/>
      <c r="Y4725" s="2" t="s">
        <v>65</v>
      </c>
      <c r="Z4725" s="2">
        <v>0</v>
      </c>
      <c r="AA4725" s="2"/>
      <c r="AB4725" s="2"/>
      <c r="AC4725" s="2"/>
      <c r="AD4725" s="2"/>
      <c r="AE4725" s="2" t="s">
        <v>123</v>
      </c>
      <c r="AF4725" s="2" t="s">
        <v>222</v>
      </c>
      <c r="AG4725" s="2" t="s">
        <v>223</v>
      </c>
      <c r="AH4725" s="2" t="s">
        <v>69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5598</v>
      </c>
      <c r="B4726" s="2" t="s">
        <v>5599</v>
      </c>
      <c r="C4726" s="2" t="s">
        <v>47</v>
      </c>
      <c r="D4726" s="2" t="s">
        <v>4172</v>
      </c>
      <c r="E4726" s="2" t="s">
        <v>242</v>
      </c>
      <c r="F4726" s="2" t="s">
        <v>228</v>
      </c>
      <c r="G4726" s="2" t="s">
        <v>117</v>
      </c>
      <c r="H4726" s="2" t="s">
        <v>52</v>
      </c>
      <c r="I4726" s="2" t="s">
        <v>53</v>
      </c>
      <c r="J4726" s="2" t="s">
        <v>230</v>
      </c>
      <c r="K4726" s="2" t="s">
        <v>55</v>
      </c>
      <c r="L4726" s="2" t="s">
        <v>51</v>
      </c>
      <c r="M4726" s="2" t="s">
        <v>56</v>
      </c>
      <c r="N4726" s="3">
        <v>121571.82</v>
      </c>
      <c r="O4726" s="3" t="s">
        <v>57</v>
      </c>
      <c r="P4726" s="4">
        <f>IF(O4726="吨",N4726*1000,IF(O4726="万立方米",N4726*10000,""))</f>
        <v>121571820.0</v>
      </c>
      <c r="Q4726" s="2" t="s">
        <v>58</v>
      </c>
      <c r="R4726" s="2" t="s">
        <v>59</v>
      </c>
      <c r="S4726" s="2" t="s">
        <v>60</v>
      </c>
      <c r="T4726" s="2" t="s">
        <v>61</v>
      </c>
      <c r="U4726" s="4">
        <f>0.06</f>
        <v>0.06</v>
      </c>
      <c r="V4726" s="2" t="s">
        <v>62</v>
      </c>
      <c r="W4726" s="2" t="s">
        <v>63</v>
      </c>
      <c r="X4726" s="2" t="s">
        <v>64</v>
      </c>
      <c r="Y4726" s="2" t="s">
        <v>65</v>
      </c>
      <c r="Z4726" s="2">
        <v>0</v>
      </c>
      <c r="AA4726" s="2"/>
      <c r="AB4726" s="2"/>
      <c r="AC4726" s="4">
        <f>P4726*U4726/1000000</f>
        <v>7.2943092</v>
      </c>
      <c r="AD4726" s="4">
        <f>AC4726*(1-Z4726/100)</f>
        <v>7.2943092</v>
      </c>
      <c r="AE4726" s="2" t="s">
        <v>66</v>
      </c>
      <c r="AF4726" s="2" t="s">
        <v>67</v>
      </c>
      <c r="AG4726" s="2"/>
      <c r="AH4726" s="2" t="s">
        <v>69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5600</v>
      </c>
      <c r="B4727" s="2" t="s">
        <v>5599</v>
      </c>
      <c r="C4727" s="2" t="s">
        <v>47</v>
      </c>
      <c r="D4727" s="2" t="s">
        <v>4172</v>
      </c>
      <c r="E4727" s="2" t="s">
        <v>242</v>
      </c>
      <c r="F4727" s="2" t="s">
        <v>228</v>
      </c>
      <c r="G4727" s="2" t="s">
        <v>117</v>
      </c>
      <c r="H4727" s="2" t="s">
        <v>52</v>
      </c>
      <c r="I4727" s="2" t="s">
        <v>53</v>
      </c>
      <c r="J4727" s="2" t="s">
        <v>230</v>
      </c>
      <c r="K4727" s="2" t="s">
        <v>55</v>
      </c>
      <c r="L4727" s="2" t="s">
        <v>51</v>
      </c>
      <c r="M4727" s="2" t="s">
        <v>73</v>
      </c>
      <c r="N4727" s="3">
        <v>121571.82</v>
      </c>
      <c r="O4727" s="3" t="s">
        <v>57</v>
      </c>
      <c r="P4727" s="4">
        <f>IF(O4727="吨",N4727*1000,IF(O4727="万立方米",N4727*10000,""))</f>
        <v>121571820.0</v>
      </c>
      <c r="Q4727" s="2" t="s">
        <v>58</v>
      </c>
      <c r="R4727" s="2" t="s">
        <v>59</v>
      </c>
      <c r="S4727" s="2" t="s">
        <v>74</v>
      </c>
      <c r="T4727" s="2" t="s">
        <v>75</v>
      </c>
      <c r="U4727" s="4">
        <f>1.5</f>
        <v>1.5</v>
      </c>
      <c r="V4727" s="2" t="s">
        <v>62</v>
      </c>
      <c r="W4727" s="2" t="s">
        <v>76</v>
      </c>
      <c r="X4727" s="2" t="s">
        <v>64</v>
      </c>
      <c r="Y4727" s="2" t="s">
        <v>65</v>
      </c>
      <c r="Z4727" s="2">
        <v>0</v>
      </c>
      <c r="AA4727" s="2"/>
      <c r="AB4727" s="2"/>
      <c r="AC4727" s="4">
        <f>P4727*U4727/1000000</f>
        <v>182.35773</v>
      </c>
      <c r="AD4727" s="4">
        <f>AC4727*(1-Z4727/100)</f>
        <v>182.35773</v>
      </c>
      <c r="AE4727" s="2" t="s">
        <v>66</v>
      </c>
      <c r="AF4727" s="2" t="s">
        <v>67</v>
      </c>
      <c r="AG4727" s="2"/>
      <c r="AH4727" s="2" t="s">
        <v>69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5601</v>
      </c>
      <c r="B4728" s="2" t="s">
        <v>5599</v>
      </c>
      <c r="C4728" s="2" t="s">
        <v>47</v>
      </c>
      <c r="D4728" s="2" t="s">
        <v>4172</v>
      </c>
      <c r="E4728" s="2" t="s">
        <v>242</v>
      </c>
      <c r="F4728" s="2" t="s">
        <v>228</v>
      </c>
      <c r="G4728" s="2" t="s">
        <v>117</v>
      </c>
      <c r="H4728" s="2" t="s">
        <v>52</v>
      </c>
      <c r="I4728" s="2" t="s">
        <v>53</v>
      </c>
      <c r="J4728" s="2" t="s">
        <v>230</v>
      </c>
      <c r="K4728" s="2" t="s">
        <v>55</v>
      </c>
      <c r="L4728" s="2" t="s">
        <v>51</v>
      </c>
      <c r="M4728" s="2" t="s">
        <v>78</v>
      </c>
      <c r="N4728" s="3">
        <v>121571.82</v>
      </c>
      <c r="O4728" s="3" t="s">
        <v>57</v>
      </c>
      <c r="P4728" s="4">
        <f>IF(O4728="吨",N4728*1000,IF(O4728="万立方米",N4728*10000,""))</f>
        <v>121571820.0</v>
      </c>
      <c r="Q4728" s="2" t="s">
        <v>58</v>
      </c>
      <c r="R4728" s="2" t="s">
        <v>59</v>
      </c>
      <c r="S4728" s="2" t="s">
        <v>79</v>
      </c>
      <c r="T4728" s="2" t="s">
        <v>75</v>
      </c>
      <c r="U4728" s="4">
        <f>6.0</f>
        <v>6.0</v>
      </c>
      <c r="V4728" s="2" t="s">
        <v>62</v>
      </c>
      <c r="W4728" s="2" t="s">
        <v>80</v>
      </c>
      <c r="X4728" s="2" t="s">
        <v>64</v>
      </c>
      <c r="Y4728" s="2" t="s">
        <v>65</v>
      </c>
      <c r="Z4728" s="2">
        <v>0</v>
      </c>
      <c r="AA4728" s="2"/>
      <c r="AB4728" s="2"/>
      <c r="AC4728" s="4">
        <f>P4728*U4728/1000000</f>
        <v>729.43092</v>
      </c>
      <c r="AD4728" s="4">
        <f>AC4728*(1-Z4728/100)</f>
        <v>729.43092</v>
      </c>
      <c r="AE4728" s="2" t="s">
        <v>66</v>
      </c>
      <c r="AF4728" s="2" t="s">
        <v>67</v>
      </c>
      <c r="AG4728" s="2"/>
      <c r="AH4728" s="2" t="s">
        <v>69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5602</v>
      </c>
      <c r="B4729" s="2" t="s">
        <v>5599</v>
      </c>
      <c r="C4729" s="2" t="s">
        <v>47</v>
      </c>
      <c r="D4729" s="2" t="s">
        <v>4172</v>
      </c>
      <c r="E4729" s="2" t="s">
        <v>242</v>
      </c>
      <c r="F4729" s="2" t="s">
        <v>228</v>
      </c>
      <c r="G4729" s="2" t="s">
        <v>117</v>
      </c>
      <c r="H4729" s="2" t="s">
        <v>52</v>
      </c>
      <c r="I4729" s="2" t="s">
        <v>53</v>
      </c>
      <c r="J4729" s="2" t="s">
        <v>230</v>
      </c>
      <c r="K4729" s="2" t="s">
        <v>55</v>
      </c>
      <c r="L4729" s="2" t="s">
        <v>51</v>
      </c>
      <c r="M4729" s="2" t="s">
        <v>82</v>
      </c>
      <c r="N4729" s="3">
        <v>121571.82</v>
      </c>
      <c r="O4729" s="3" t="s">
        <v>57</v>
      </c>
      <c r="P4729" s="4">
        <f>IF(O4729="吨",N4729*1000,IF(O4729="万立方米",N4729*10000,""))</f>
        <v>121571820.0</v>
      </c>
      <c r="Q4729" s="2" t="s">
        <v>58</v>
      </c>
      <c r="R4729" s="2" t="s">
        <v>59</v>
      </c>
      <c r="S4729" s="2" t="s">
        <v>83</v>
      </c>
      <c r="T4729" s="2" t="s">
        <v>61</v>
      </c>
      <c r="U4729" s="4">
        <f>0.35</f>
        <v>0.35</v>
      </c>
      <c r="V4729" s="2" t="s">
        <v>62</v>
      </c>
      <c r="W4729" s="2" t="s">
        <v>84</v>
      </c>
      <c r="X4729" s="2" t="s">
        <v>64</v>
      </c>
      <c r="Y4729" s="2" t="s">
        <v>65</v>
      </c>
      <c r="Z4729" s="2">
        <v>0</v>
      </c>
      <c r="AA4729" s="2"/>
      <c r="AB4729" s="2"/>
      <c r="AC4729" s="4">
        <f>P4729*U4729/1000000</f>
        <v>42.550137</v>
      </c>
      <c r="AD4729" s="4">
        <f>AC4729*(1-Z4729/100)</f>
        <v>42.550137</v>
      </c>
      <c r="AE4729" s="2" t="s">
        <v>66</v>
      </c>
      <c r="AF4729" s="2" t="s">
        <v>67</v>
      </c>
      <c r="AG4729" s="2"/>
      <c r="AH4729" s="2" t="s">
        <v>69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5603</v>
      </c>
      <c r="B4730" s="2" t="s">
        <v>5599</v>
      </c>
      <c r="C4730" s="2" t="s">
        <v>47</v>
      </c>
      <c r="D4730" s="2" t="s">
        <v>4172</v>
      </c>
      <c r="E4730" s="2" t="s">
        <v>242</v>
      </c>
      <c r="F4730" s="2" t="s">
        <v>228</v>
      </c>
      <c r="G4730" s="2" t="s">
        <v>117</v>
      </c>
      <c r="H4730" s="2" t="s">
        <v>52</v>
      </c>
      <c r="I4730" s="2" t="s">
        <v>53</v>
      </c>
      <c r="J4730" s="2" t="s">
        <v>230</v>
      </c>
      <c r="K4730" s="2" t="s">
        <v>55</v>
      </c>
      <c r="L4730" s="2" t="s">
        <v>51</v>
      </c>
      <c r="M4730" s="2" t="s">
        <v>86</v>
      </c>
      <c r="N4730" s="3">
        <v>121571.82</v>
      </c>
      <c r="O4730" s="3" t="s">
        <v>57</v>
      </c>
      <c r="P4730" s="4">
        <f>IF(O4730="吨",N4730*1000,IF(O4730="万立方米",N4730*10000,""))</f>
        <v>121571820.0</v>
      </c>
      <c r="Q4730" s="2" t="s">
        <v>58</v>
      </c>
      <c r="R4730" s="2" t="s">
        <v>59</v>
      </c>
      <c r="S4730" s="2" t="s">
        <v>87</v>
      </c>
      <c r="T4730" s="2" t="s">
        <v>88</v>
      </c>
      <c r="U4730" s="4">
        <f>0.75</f>
        <v>0.75</v>
      </c>
      <c r="V4730" s="2" t="s">
        <v>62</v>
      </c>
      <c r="W4730" s="2" t="s">
        <v>89</v>
      </c>
      <c r="X4730" s="2" t="s">
        <v>64</v>
      </c>
      <c r="Y4730" s="2" t="s">
        <v>65</v>
      </c>
      <c r="Z4730" s="2">
        <v>0</v>
      </c>
      <c r="AA4730" s="2"/>
      <c r="AB4730" s="2"/>
      <c r="AC4730" s="4">
        <f>P4730*U4730/1000000</f>
        <v>91.178865</v>
      </c>
      <c r="AD4730" s="4">
        <f>AC4731*(1-AA4730/100)+(AC4730-AC4731)*(1-AB4730/100)</f>
        <v>91.178865</v>
      </c>
      <c r="AE4730" s="2" t="s">
        <v>66</v>
      </c>
      <c r="AF4730" s="2" t="s">
        <v>67</v>
      </c>
      <c r="AG4730" s="2"/>
      <c r="AH4730" s="2" t="s">
        <v>69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5604</v>
      </c>
      <c r="B4731" s="2" t="s">
        <v>5599</v>
      </c>
      <c r="C4731" s="2" t="s">
        <v>47</v>
      </c>
      <c r="D4731" s="2" t="s">
        <v>4172</v>
      </c>
      <c r="E4731" s="2" t="s">
        <v>242</v>
      </c>
      <c r="F4731" s="2" t="s">
        <v>228</v>
      </c>
      <c r="G4731" s="2" t="s">
        <v>117</v>
      </c>
      <c r="H4731" s="2" t="s">
        <v>52</v>
      </c>
      <c r="I4731" s="2" t="s">
        <v>53</v>
      </c>
      <c r="J4731" s="2" t="s">
        <v>230</v>
      </c>
      <c r="K4731" s="2" t="s">
        <v>55</v>
      </c>
      <c r="L4731" s="2" t="s">
        <v>51</v>
      </c>
      <c r="M4731" s="2" t="s">
        <v>91</v>
      </c>
      <c r="N4731" s="3">
        <v>121571.82</v>
      </c>
      <c r="O4731" s="3" t="s">
        <v>57</v>
      </c>
      <c r="P4731" s="4">
        <f>IF(O4731="吨",N4731*1000,IF(O4731="万立方米",N4731*10000,""))</f>
        <v>121571820.0</v>
      </c>
      <c r="Q4731" s="2" t="s">
        <v>58</v>
      </c>
      <c r="R4731" s="2" t="s">
        <v>59</v>
      </c>
      <c r="S4731" s="2" t="s">
        <v>92</v>
      </c>
      <c r="T4731" s="2" t="s">
        <v>88</v>
      </c>
      <c r="U4731" s="4">
        <f>0.75</f>
        <v>0.75</v>
      </c>
      <c r="V4731" s="2" t="s">
        <v>62</v>
      </c>
      <c r="W4731" s="2" t="s">
        <v>93</v>
      </c>
      <c r="X4731" s="2" t="s">
        <v>64</v>
      </c>
      <c r="Y4731" s="2" t="s">
        <v>65</v>
      </c>
      <c r="Z4731" s="2">
        <v>0</v>
      </c>
      <c r="AA4731" s="2"/>
      <c r="AB4731" s="2"/>
      <c r="AC4731" s="4">
        <f>P4731*U4731/1000000</f>
        <v>91.178865</v>
      </c>
      <c r="AD4731" s="4">
        <f>AC4731*(1-Z4731/100)</f>
        <v>91.178865</v>
      </c>
      <c r="AE4731" s="2" t="s">
        <v>66</v>
      </c>
      <c r="AF4731" s="2" t="s">
        <v>67</v>
      </c>
      <c r="AG4731" s="2"/>
      <c r="AH4731" s="2" t="s">
        <v>69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5605</v>
      </c>
      <c r="B4732" s="2" t="s">
        <v>5599</v>
      </c>
      <c r="C4732" s="2" t="s">
        <v>47</v>
      </c>
      <c r="D4732" s="2" t="s">
        <v>4172</v>
      </c>
      <c r="E4732" s="2" t="s">
        <v>242</v>
      </c>
      <c r="F4732" s="2" t="s">
        <v>228</v>
      </c>
      <c r="G4732" s="2" t="s">
        <v>117</v>
      </c>
      <c r="H4732" s="2" t="s">
        <v>52</v>
      </c>
      <c r="I4732" s="2" t="s">
        <v>53</v>
      </c>
      <c r="J4732" s="2" t="s">
        <v>230</v>
      </c>
      <c r="K4732" s="2" t="s">
        <v>55</v>
      </c>
      <c r="L4732" s="2" t="s">
        <v>51</v>
      </c>
      <c r="M4732" s="2" t="s">
        <v>95</v>
      </c>
      <c r="N4732" s="3">
        <v>121571.82</v>
      </c>
      <c r="O4732" s="3" t="s">
        <v>57</v>
      </c>
      <c r="P4732" s="4">
        <f>IF(O4732="吨",N4732*1000,IF(O4732="万立方米",N4732*10000,""))</f>
        <v>121571820.0</v>
      </c>
      <c r="Q4732" s="2" t="s">
        <v>58</v>
      </c>
      <c r="R4732" s="2" t="s">
        <v>59</v>
      </c>
      <c r="S4732" s="2" t="s">
        <v>96</v>
      </c>
      <c r="T4732" s="2" t="s">
        <v>97</v>
      </c>
      <c r="U4732" s="4">
        <f>1.7</f>
        <v>1.7</v>
      </c>
      <c r="V4732" s="2" t="s">
        <v>62</v>
      </c>
      <c r="W4732" s="2" t="s">
        <v>98</v>
      </c>
      <c r="X4732" s="2" t="s">
        <v>64</v>
      </c>
      <c r="Y4732" s="2" t="s">
        <v>65</v>
      </c>
      <c r="Z4732" s="2">
        <v>0</v>
      </c>
      <c r="AA4732" s="2"/>
      <c r="AB4732" s="2"/>
      <c r="AC4732" s="4">
        <f>P4732*U4732/1000000</f>
        <v>206.672094</v>
      </c>
      <c r="AD4732" s="4">
        <f>AC4732*(1-Z4732/100)</f>
        <v>206.672094</v>
      </c>
      <c r="AE4732" s="2" t="s">
        <v>66</v>
      </c>
      <c r="AF4732" s="2" t="s">
        <v>67</v>
      </c>
      <c r="AG4732" s="2"/>
      <c r="AH4732" s="2" t="s">
        <v>69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5606</v>
      </c>
      <c r="B4733" s="2" t="s">
        <v>5599</v>
      </c>
      <c r="C4733" s="2" t="s">
        <v>47</v>
      </c>
      <c r="D4733" s="2" t="s">
        <v>4172</v>
      </c>
      <c r="E4733" s="2" t="s">
        <v>242</v>
      </c>
      <c r="F4733" s="2" t="s">
        <v>228</v>
      </c>
      <c r="G4733" s="2" t="s">
        <v>117</v>
      </c>
      <c r="H4733" s="2" t="s">
        <v>52</v>
      </c>
      <c r="I4733" s="2" t="s">
        <v>53</v>
      </c>
      <c r="J4733" s="2" t="s">
        <v>230</v>
      </c>
      <c r="K4733" s="2" t="s">
        <v>55</v>
      </c>
      <c r="L4733" s="2" t="s">
        <v>51</v>
      </c>
      <c r="M4733" s="2" t="s">
        <v>100</v>
      </c>
      <c r="N4733" s="3">
        <v>121571.82</v>
      </c>
      <c r="O4733" s="3" t="s">
        <v>57</v>
      </c>
      <c r="P4733" s="4">
        <f>IF(O4733="吨",N4733*1000,IF(O4733="万立方米",N4733*10000,""))</f>
        <v>121571820.0</v>
      </c>
      <c r="Q4733" s="2" t="s">
        <v>58</v>
      </c>
      <c r="R4733" s="2" t="s">
        <v>59</v>
      </c>
      <c r="S4733" s="2" t="s">
        <v>101</v>
      </c>
      <c r="T4733" s="2" t="s">
        <v>75</v>
      </c>
      <c r="U4733" s="4">
        <f>0.12</f>
        <v>0.12</v>
      </c>
      <c r="V4733" s="2" t="s">
        <v>62</v>
      </c>
      <c r="W4733" s="2" t="s">
        <v>102</v>
      </c>
      <c r="X4733" s="2" t="s">
        <v>64</v>
      </c>
      <c r="Y4733" s="2" t="s">
        <v>65</v>
      </c>
      <c r="Z4733" s="2">
        <v>0</v>
      </c>
      <c r="AA4733" s="2"/>
      <c r="AB4733" s="2"/>
      <c r="AC4733" s="4">
        <f>P4733*U4733/1000000</f>
        <v>14.5886184</v>
      </c>
      <c r="AD4733" s="4">
        <f>AC4733*(1-Z4733/100)</f>
        <v>14.5886184</v>
      </c>
      <c r="AE4733" s="2" t="s">
        <v>66</v>
      </c>
      <c r="AF4733" s="2" t="s">
        <v>67</v>
      </c>
      <c r="AG4733" s="2"/>
      <c r="AH4733" s="2" t="s">
        <v>69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5607</v>
      </c>
      <c r="B4734" s="2" t="s">
        <v>5599</v>
      </c>
      <c r="C4734" s="2" t="s">
        <v>47</v>
      </c>
      <c r="D4734" s="2" t="s">
        <v>4172</v>
      </c>
      <c r="E4734" s="2" t="s">
        <v>242</v>
      </c>
      <c r="F4734" s="2" t="s">
        <v>228</v>
      </c>
      <c r="G4734" s="2" t="s">
        <v>117</v>
      </c>
      <c r="H4734" s="2" t="s">
        <v>52</v>
      </c>
      <c r="I4734" s="2" t="s">
        <v>161</v>
      </c>
      <c r="J4734" s="2" t="s">
        <v>279</v>
      </c>
      <c r="K4734" s="2" t="s">
        <v>55</v>
      </c>
      <c r="L4734" s="2" t="s">
        <v>51</v>
      </c>
      <c r="M4734" s="2" t="s">
        <v>56</v>
      </c>
      <c r="N4734" s="3">
        <v>138.474</v>
      </c>
      <c r="O4734" s="3" t="s">
        <v>57</v>
      </c>
      <c r="P4734" s="4">
        <f>IF(O4734="吨",N4734*1000,IF(O4734="万立方米",N4734*10000,""))</f>
        <v>138474.0</v>
      </c>
      <c r="Q4734" s="2" t="s">
        <v>58</v>
      </c>
      <c r="R4734" s="2" t="s">
        <v>59</v>
      </c>
      <c r="S4734" s="2" t="s">
        <v>60</v>
      </c>
      <c r="T4734" s="2" t="s">
        <v>61</v>
      </c>
      <c r="U4734" s="4">
        <f>0.06</f>
        <v>0.06</v>
      </c>
      <c r="V4734" s="2" t="s">
        <v>62</v>
      </c>
      <c r="W4734" s="2" t="s">
        <v>63</v>
      </c>
      <c r="X4734" s="2" t="s">
        <v>64</v>
      </c>
      <c r="Y4734" s="2" t="s">
        <v>65</v>
      </c>
      <c r="Z4734" s="2">
        <v>0</v>
      </c>
      <c r="AA4734" s="2"/>
      <c r="AB4734" s="2"/>
      <c r="AC4734" s="4">
        <f>P4734*U4734/1000000</f>
        <v>0.00830844</v>
      </c>
      <c r="AD4734" s="4">
        <f>AC4734*(1-Z4734/100)</f>
        <v>0.00830844</v>
      </c>
      <c r="AE4734" s="2" t="s">
        <v>66</v>
      </c>
      <c r="AF4734" s="2" t="s">
        <v>67</v>
      </c>
      <c r="AG4734" s="2"/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5608</v>
      </c>
      <c r="B4735" s="2" t="s">
        <v>5599</v>
      </c>
      <c r="C4735" s="2" t="s">
        <v>47</v>
      </c>
      <c r="D4735" s="2" t="s">
        <v>4172</v>
      </c>
      <c r="E4735" s="2" t="s">
        <v>242</v>
      </c>
      <c r="F4735" s="2" t="s">
        <v>228</v>
      </c>
      <c r="G4735" s="2" t="s">
        <v>117</v>
      </c>
      <c r="H4735" s="2" t="s">
        <v>52</v>
      </c>
      <c r="I4735" s="2" t="s">
        <v>161</v>
      </c>
      <c r="J4735" s="2" t="s">
        <v>279</v>
      </c>
      <c r="K4735" s="2" t="s">
        <v>55</v>
      </c>
      <c r="L4735" s="2" t="s">
        <v>51</v>
      </c>
      <c r="M4735" s="2" t="s">
        <v>73</v>
      </c>
      <c r="N4735" s="3">
        <v>138.474</v>
      </c>
      <c r="O4735" s="3" t="s">
        <v>57</v>
      </c>
      <c r="P4735" s="4">
        <f>IF(O4735="吨",N4735*1000,IF(O4735="万立方米",N4735*10000,""))</f>
        <v>138474.0</v>
      </c>
      <c r="Q4735" s="2" t="s">
        <v>58</v>
      </c>
      <c r="R4735" s="2" t="s">
        <v>59</v>
      </c>
      <c r="S4735" s="2" t="s">
        <v>74</v>
      </c>
      <c r="T4735" s="2" t="s">
        <v>75</v>
      </c>
      <c r="U4735" s="4">
        <f>1.5</f>
        <v>1.5</v>
      </c>
      <c r="V4735" s="2" t="s">
        <v>62</v>
      </c>
      <c r="W4735" s="2" t="s">
        <v>76</v>
      </c>
      <c r="X4735" s="2" t="s">
        <v>64</v>
      </c>
      <c r="Y4735" s="2" t="s">
        <v>65</v>
      </c>
      <c r="Z4735" s="2">
        <v>0</v>
      </c>
      <c r="AA4735" s="2"/>
      <c r="AB4735" s="2"/>
      <c r="AC4735" s="4">
        <f>P4735*U4735/1000000</f>
        <v>0.207711</v>
      </c>
      <c r="AD4735" s="4">
        <f>AC4735*(1-Z4735/100)</f>
        <v>0.207711</v>
      </c>
      <c r="AE4735" s="2" t="s">
        <v>66</v>
      </c>
      <c r="AF4735" s="2" t="s">
        <v>67</v>
      </c>
      <c r="AG4735" s="2"/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5609</v>
      </c>
      <c r="B4736" s="2" t="s">
        <v>5599</v>
      </c>
      <c r="C4736" s="2" t="s">
        <v>47</v>
      </c>
      <c r="D4736" s="2" t="s">
        <v>4172</v>
      </c>
      <c r="E4736" s="2" t="s">
        <v>242</v>
      </c>
      <c r="F4736" s="2" t="s">
        <v>228</v>
      </c>
      <c r="G4736" s="2" t="s">
        <v>117</v>
      </c>
      <c r="H4736" s="2" t="s">
        <v>52</v>
      </c>
      <c r="I4736" s="2" t="s">
        <v>161</v>
      </c>
      <c r="J4736" s="2" t="s">
        <v>279</v>
      </c>
      <c r="K4736" s="2" t="s">
        <v>55</v>
      </c>
      <c r="L4736" s="2" t="s">
        <v>51</v>
      </c>
      <c r="M4736" s="2" t="s">
        <v>78</v>
      </c>
      <c r="N4736" s="3">
        <v>138.474</v>
      </c>
      <c r="O4736" s="3" t="s">
        <v>57</v>
      </c>
      <c r="P4736" s="4">
        <f>IF(O4736="吨",N4736*1000,IF(O4736="万立方米",N4736*10000,""))</f>
        <v>138474.0</v>
      </c>
      <c r="Q4736" s="2" t="s">
        <v>58</v>
      </c>
      <c r="R4736" s="2" t="s">
        <v>59</v>
      </c>
      <c r="S4736" s="2" t="s">
        <v>79</v>
      </c>
      <c r="T4736" s="2" t="s">
        <v>75</v>
      </c>
      <c r="U4736" s="4">
        <f>6.0</f>
        <v>6.0</v>
      </c>
      <c r="V4736" s="2" t="s">
        <v>62</v>
      </c>
      <c r="W4736" s="2" t="s">
        <v>80</v>
      </c>
      <c r="X4736" s="2" t="s">
        <v>64</v>
      </c>
      <c r="Y4736" s="2" t="s">
        <v>65</v>
      </c>
      <c r="Z4736" s="2">
        <v>0</v>
      </c>
      <c r="AA4736" s="2"/>
      <c r="AB4736" s="2"/>
      <c r="AC4736" s="4">
        <f>P4736*U4736/1000000</f>
        <v>0.830844</v>
      </c>
      <c r="AD4736" s="4">
        <f>AC4736*(1-Z4736/100)</f>
        <v>0.830844</v>
      </c>
      <c r="AE4736" s="2" t="s">
        <v>66</v>
      </c>
      <c r="AF4736" s="2" t="s">
        <v>67</v>
      </c>
      <c r="AG4736" s="2"/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5610</v>
      </c>
      <c r="B4737" s="2" t="s">
        <v>5599</v>
      </c>
      <c r="C4737" s="2" t="s">
        <v>47</v>
      </c>
      <c r="D4737" s="2" t="s">
        <v>4172</v>
      </c>
      <c r="E4737" s="2" t="s">
        <v>242</v>
      </c>
      <c r="F4737" s="2" t="s">
        <v>228</v>
      </c>
      <c r="G4737" s="2" t="s">
        <v>117</v>
      </c>
      <c r="H4737" s="2" t="s">
        <v>52</v>
      </c>
      <c r="I4737" s="2" t="s">
        <v>161</v>
      </c>
      <c r="J4737" s="2" t="s">
        <v>279</v>
      </c>
      <c r="K4737" s="2" t="s">
        <v>55</v>
      </c>
      <c r="L4737" s="2" t="s">
        <v>51</v>
      </c>
      <c r="M4737" s="2" t="s">
        <v>82</v>
      </c>
      <c r="N4737" s="3">
        <v>138.474</v>
      </c>
      <c r="O4737" s="3" t="s">
        <v>57</v>
      </c>
      <c r="P4737" s="4">
        <f>IF(O4737="吨",N4737*1000,IF(O4737="万立方米",N4737*10000,""))</f>
        <v>138474.0</v>
      </c>
      <c r="Q4737" s="2" t="s">
        <v>58</v>
      </c>
      <c r="R4737" s="2" t="s">
        <v>59</v>
      </c>
      <c r="S4737" s="2" t="s">
        <v>83</v>
      </c>
      <c r="T4737" s="2" t="s">
        <v>61</v>
      </c>
      <c r="U4737" s="4">
        <f>0.35</f>
        <v>0.35</v>
      </c>
      <c r="V4737" s="2" t="s">
        <v>62</v>
      </c>
      <c r="W4737" s="2" t="s">
        <v>84</v>
      </c>
      <c r="X4737" s="2" t="s">
        <v>64</v>
      </c>
      <c r="Y4737" s="2" t="s">
        <v>65</v>
      </c>
      <c r="Z4737" s="2">
        <v>0</v>
      </c>
      <c r="AA4737" s="2"/>
      <c r="AB4737" s="2"/>
      <c r="AC4737" s="4">
        <f>P4737*U4737/1000000</f>
        <v>0.04846589999999999</v>
      </c>
      <c r="AD4737" s="4">
        <f>AC4737*(1-Z4737/100)</f>
        <v>0.04846589999999999</v>
      </c>
      <c r="AE4737" s="2" t="s">
        <v>66</v>
      </c>
      <c r="AF4737" s="2" t="s">
        <v>67</v>
      </c>
      <c r="AG4737" s="2"/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5611</v>
      </c>
      <c r="B4738" s="2" t="s">
        <v>5599</v>
      </c>
      <c r="C4738" s="2" t="s">
        <v>47</v>
      </c>
      <c r="D4738" s="2" t="s">
        <v>4172</v>
      </c>
      <c r="E4738" s="2" t="s">
        <v>242</v>
      </c>
      <c r="F4738" s="2" t="s">
        <v>228</v>
      </c>
      <c r="G4738" s="2" t="s">
        <v>117</v>
      </c>
      <c r="H4738" s="2" t="s">
        <v>52</v>
      </c>
      <c r="I4738" s="2" t="s">
        <v>161</v>
      </c>
      <c r="J4738" s="2" t="s">
        <v>279</v>
      </c>
      <c r="K4738" s="2" t="s">
        <v>55</v>
      </c>
      <c r="L4738" s="2" t="s">
        <v>51</v>
      </c>
      <c r="M4738" s="2" t="s">
        <v>86</v>
      </c>
      <c r="N4738" s="3">
        <v>138.474</v>
      </c>
      <c r="O4738" s="3" t="s">
        <v>57</v>
      </c>
      <c r="P4738" s="4">
        <f>IF(O4738="吨",N4738*1000,IF(O4738="万立方米",N4738*10000,""))</f>
        <v>138474.0</v>
      </c>
      <c r="Q4738" s="2" t="s">
        <v>58</v>
      </c>
      <c r="R4738" s="2" t="s">
        <v>59</v>
      </c>
      <c r="S4738" s="2" t="s">
        <v>87</v>
      </c>
      <c r="T4738" s="2" t="s">
        <v>88</v>
      </c>
      <c r="U4738" s="4">
        <f>0.75</f>
        <v>0.75</v>
      </c>
      <c r="V4738" s="2" t="s">
        <v>62</v>
      </c>
      <c r="W4738" s="2" t="s">
        <v>89</v>
      </c>
      <c r="X4738" s="2" t="s">
        <v>64</v>
      </c>
      <c r="Y4738" s="2" t="s">
        <v>65</v>
      </c>
      <c r="Z4738" s="2">
        <v>0</v>
      </c>
      <c r="AA4738" s="2"/>
      <c r="AB4738" s="2"/>
      <c r="AC4738" s="4">
        <f>P4738*U4738/1000000</f>
        <v>0.1038555</v>
      </c>
      <c r="AD4738" s="4">
        <f>AC4739*(1-AA4738/100)+(AC4738-AC4739)*(1-AB4738/100)</f>
        <v>0.1038555</v>
      </c>
      <c r="AE4738" s="2" t="s">
        <v>66</v>
      </c>
      <c r="AF4738" s="2" t="s">
        <v>67</v>
      </c>
      <c r="AG4738" s="2"/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5612</v>
      </c>
      <c r="B4739" s="2" t="s">
        <v>5599</v>
      </c>
      <c r="C4739" s="2" t="s">
        <v>47</v>
      </c>
      <c r="D4739" s="2" t="s">
        <v>4172</v>
      </c>
      <c r="E4739" s="2" t="s">
        <v>242</v>
      </c>
      <c r="F4739" s="2" t="s">
        <v>228</v>
      </c>
      <c r="G4739" s="2" t="s">
        <v>117</v>
      </c>
      <c r="H4739" s="2" t="s">
        <v>52</v>
      </c>
      <c r="I4739" s="2" t="s">
        <v>161</v>
      </c>
      <c r="J4739" s="2" t="s">
        <v>279</v>
      </c>
      <c r="K4739" s="2" t="s">
        <v>55</v>
      </c>
      <c r="L4739" s="2" t="s">
        <v>51</v>
      </c>
      <c r="M4739" s="2" t="s">
        <v>91</v>
      </c>
      <c r="N4739" s="3">
        <v>138.474</v>
      </c>
      <c r="O4739" s="3" t="s">
        <v>57</v>
      </c>
      <c r="P4739" s="4">
        <f>IF(O4739="吨",N4739*1000,IF(O4739="万立方米",N4739*10000,""))</f>
        <v>138474.0</v>
      </c>
      <c r="Q4739" s="2" t="s">
        <v>58</v>
      </c>
      <c r="R4739" s="2" t="s">
        <v>59</v>
      </c>
      <c r="S4739" s="2" t="s">
        <v>92</v>
      </c>
      <c r="T4739" s="2" t="s">
        <v>88</v>
      </c>
      <c r="U4739" s="4">
        <f>0.75</f>
        <v>0.75</v>
      </c>
      <c r="V4739" s="2" t="s">
        <v>62</v>
      </c>
      <c r="W4739" s="2" t="s">
        <v>93</v>
      </c>
      <c r="X4739" s="2" t="s">
        <v>64</v>
      </c>
      <c r="Y4739" s="2" t="s">
        <v>65</v>
      </c>
      <c r="Z4739" s="2">
        <v>0</v>
      </c>
      <c r="AA4739" s="2"/>
      <c r="AB4739" s="2"/>
      <c r="AC4739" s="4">
        <f>P4739*U4739/1000000</f>
        <v>0.1038555</v>
      </c>
      <c r="AD4739" s="4">
        <f>AC4739*(1-Z4739/100)</f>
        <v>0.1038555</v>
      </c>
      <c r="AE4739" s="2" t="s">
        <v>66</v>
      </c>
      <c r="AF4739" s="2" t="s">
        <v>67</v>
      </c>
      <c r="AG4739" s="2"/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5613</v>
      </c>
      <c r="B4740" s="2" t="s">
        <v>5599</v>
      </c>
      <c r="C4740" s="2" t="s">
        <v>47</v>
      </c>
      <c r="D4740" s="2" t="s">
        <v>4172</v>
      </c>
      <c r="E4740" s="2" t="s">
        <v>242</v>
      </c>
      <c r="F4740" s="2" t="s">
        <v>228</v>
      </c>
      <c r="G4740" s="2" t="s">
        <v>117</v>
      </c>
      <c r="H4740" s="2" t="s">
        <v>52</v>
      </c>
      <c r="I4740" s="2" t="s">
        <v>161</v>
      </c>
      <c r="J4740" s="2" t="s">
        <v>279</v>
      </c>
      <c r="K4740" s="2" t="s">
        <v>55</v>
      </c>
      <c r="L4740" s="2" t="s">
        <v>51</v>
      </c>
      <c r="M4740" s="2" t="s">
        <v>95</v>
      </c>
      <c r="N4740" s="3">
        <v>138.474</v>
      </c>
      <c r="O4740" s="3" t="s">
        <v>57</v>
      </c>
      <c r="P4740" s="4">
        <f>IF(O4740="吨",N4740*1000,IF(O4740="万立方米",N4740*10000,""))</f>
        <v>138474.0</v>
      </c>
      <c r="Q4740" s="2" t="s">
        <v>58</v>
      </c>
      <c r="R4740" s="2" t="s">
        <v>59</v>
      </c>
      <c r="S4740" s="2" t="s">
        <v>96</v>
      </c>
      <c r="T4740" s="2" t="s">
        <v>97</v>
      </c>
      <c r="U4740" s="4">
        <f>1.7</f>
        <v>1.7</v>
      </c>
      <c r="V4740" s="2" t="s">
        <v>62</v>
      </c>
      <c r="W4740" s="2" t="s">
        <v>98</v>
      </c>
      <c r="X4740" s="2" t="s">
        <v>64</v>
      </c>
      <c r="Y4740" s="2" t="s">
        <v>65</v>
      </c>
      <c r="Z4740" s="2">
        <v>0</v>
      </c>
      <c r="AA4740" s="2"/>
      <c r="AB4740" s="2"/>
      <c r="AC4740" s="4">
        <f>P4740*U4740/1000000</f>
        <v>0.2354058</v>
      </c>
      <c r="AD4740" s="4">
        <f>AC4740*(1-Z4740/100)</f>
        <v>0.2354058</v>
      </c>
      <c r="AE4740" s="2" t="s">
        <v>66</v>
      </c>
      <c r="AF4740" s="2" t="s">
        <v>67</v>
      </c>
      <c r="AG4740" s="2"/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5614</v>
      </c>
      <c r="B4741" s="2" t="s">
        <v>5599</v>
      </c>
      <c r="C4741" s="2" t="s">
        <v>47</v>
      </c>
      <c r="D4741" s="2" t="s">
        <v>4172</v>
      </c>
      <c r="E4741" s="2" t="s">
        <v>242</v>
      </c>
      <c r="F4741" s="2" t="s">
        <v>228</v>
      </c>
      <c r="G4741" s="2" t="s">
        <v>117</v>
      </c>
      <c r="H4741" s="2" t="s">
        <v>52</v>
      </c>
      <c r="I4741" s="2" t="s">
        <v>161</v>
      </c>
      <c r="J4741" s="2" t="s">
        <v>279</v>
      </c>
      <c r="K4741" s="2" t="s">
        <v>55</v>
      </c>
      <c r="L4741" s="2" t="s">
        <v>51</v>
      </c>
      <c r="M4741" s="2" t="s">
        <v>100</v>
      </c>
      <c r="N4741" s="3">
        <v>138.474</v>
      </c>
      <c r="O4741" s="3" t="s">
        <v>57</v>
      </c>
      <c r="P4741" s="4">
        <f>IF(O4741="吨",N4741*1000,IF(O4741="万立方米",N4741*10000,""))</f>
        <v>138474.0</v>
      </c>
      <c r="Q4741" s="2" t="s">
        <v>58</v>
      </c>
      <c r="R4741" s="2" t="s">
        <v>59</v>
      </c>
      <c r="S4741" s="2" t="s">
        <v>101</v>
      </c>
      <c r="T4741" s="2" t="s">
        <v>75</v>
      </c>
      <c r="U4741" s="4">
        <f>0.12</f>
        <v>0.12</v>
      </c>
      <c r="V4741" s="2" t="s">
        <v>62</v>
      </c>
      <c r="W4741" s="2" t="s">
        <v>102</v>
      </c>
      <c r="X4741" s="2" t="s">
        <v>64</v>
      </c>
      <c r="Y4741" s="2" t="s">
        <v>65</v>
      </c>
      <c r="Z4741" s="2">
        <v>0</v>
      </c>
      <c r="AA4741" s="2"/>
      <c r="AB4741" s="2"/>
      <c r="AC4741" s="4">
        <f>P4741*U4741/1000000</f>
        <v>0.01661688</v>
      </c>
      <c r="AD4741" s="4">
        <f>AC4741*(1-Z4741/100)</f>
        <v>0.01661688</v>
      </c>
      <c r="AE4741" s="2" t="s">
        <v>66</v>
      </c>
      <c r="AF4741" s="2" t="s">
        <v>67</v>
      </c>
      <c r="AG4741" s="2"/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5615</v>
      </c>
      <c r="B4742" s="2" t="s">
        <v>5599</v>
      </c>
      <c r="C4742" s="2" t="s">
        <v>47</v>
      </c>
      <c r="D4742" s="2" t="s">
        <v>4172</v>
      </c>
      <c r="E4742" s="2" t="s">
        <v>242</v>
      </c>
      <c r="F4742" s="2" t="s">
        <v>228</v>
      </c>
      <c r="G4742" s="2" t="s">
        <v>117</v>
      </c>
      <c r="H4742" s="2" t="s">
        <v>52</v>
      </c>
      <c r="I4742" s="2" t="s">
        <v>4189</v>
      </c>
      <c r="J4742" s="2" t="s">
        <v>4190</v>
      </c>
      <c r="K4742" s="2" t="s">
        <v>4190</v>
      </c>
      <c r="L4742" s="2" t="s">
        <v>311</v>
      </c>
      <c r="M4742" s="2" t="s">
        <v>56</v>
      </c>
      <c r="N4742" s="3">
        <v>14316.525</v>
      </c>
      <c r="O4742" s="3" t="s">
        <v>120</v>
      </c>
      <c r="P4742" s="2"/>
      <c r="Q4742" s="2"/>
      <c r="R4742" s="2" t="s">
        <v>121</v>
      </c>
      <c r="S4742" s="2"/>
      <c r="T4742" s="2" t="s">
        <v>108</v>
      </c>
      <c r="U4742" s="2"/>
      <c r="V4742" s="2"/>
      <c r="W4742" s="2" t="s">
        <v>122</v>
      </c>
      <c r="X4742" s="2" t="s">
        <v>64</v>
      </c>
      <c r="Y4742" s="2" t="s">
        <v>65</v>
      </c>
      <c r="Z4742" s="2">
        <v>0</v>
      </c>
      <c r="AA4742" s="2"/>
      <c r="AB4742" s="2"/>
      <c r="AC4742" s="2"/>
      <c r="AD4742" s="2"/>
      <c r="AE4742" s="2" t="s">
        <v>123</v>
      </c>
      <c r="AF4742" s="2" t="s">
        <v>124</v>
      </c>
      <c r="AG4742" s="2" t="s">
        <v>125</v>
      </c>
      <c r="AH4742" s="2" t="s">
        <v>69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5616</v>
      </c>
      <c r="B4743" s="2" t="s">
        <v>5599</v>
      </c>
      <c r="C4743" s="2" t="s">
        <v>47</v>
      </c>
      <c r="D4743" s="2" t="s">
        <v>4172</v>
      </c>
      <c r="E4743" s="2" t="s">
        <v>242</v>
      </c>
      <c r="F4743" s="2" t="s">
        <v>228</v>
      </c>
      <c r="G4743" s="2" t="s">
        <v>117</v>
      </c>
      <c r="H4743" s="2" t="s">
        <v>52</v>
      </c>
      <c r="I4743" s="2" t="s">
        <v>4189</v>
      </c>
      <c r="J4743" s="2" t="s">
        <v>4190</v>
      </c>
      <c r="K4743" s="2" t="s">
        <v>4190</v>
      </c>
      <c r="L4743" s="2" t="s">
        <v>311</v>
      </c>
      <c r="M4743" s="2" t="s">
        <v>73</v>
      </c>
      <c r="N4743" s="3">
        <v>14316.525</v>
      </c>
      <c r="O4743" s="3" t="s">
        <v>120</v>
      </c>
      <c r="P4743" s="2"/>
      <c r="Q4743" s="2"/>
      <c r="R4743" s="2" t="s">
        <v>121</v>
      </c>
      <c r="S4743" s="2"/>
      <c r="T4743" s="2" t="s">
        <v>108</v>
      </c>
      <c r="U4743" s="2"/>
      <c r="V4743" s="2"/>
      <c r="W4743" s="2" t="s">
        <v>122</v>
      </c>
      <c r="X4743" s="2" t="s">
        <v>64</v>
      </c>
      <c r="Y4743" s="2" t="s">
        <v>65</v>
      </c>
      <c r="Z4743" s="2">
        <v>0</v>
      </c>
      <c r="AA4743" s="2"/>
      <c r="AB4743" s="2"/>
      <c r="AC4743" s="2"/>
      <c r="AD4743" s="2"/>
      <c r="AE4743" s="2" t="s">
        <v>123</v>
      </c>
      <c r="AF4743" s="2" t="s">
        <v>124</v>
      </c>
      <c r="AG4743" s="2" t="s">
        <v>125</v>
      </c>
      <c r="AH4743" s="2" t="s">
        <v>69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5617</v>
      </c>
      <c r="B4744" s="2" t="s">
        <v>5599</v>
      </c>
      <c r="C4744" s="2" t="s">
        <v>47</v>
      </c>
      <c r="D4744" s="2" t="s">
        <v>4172</v>
      </c>
      <c r="E4744" s="2" t="s">
        <v>242</v>
      </c>
      <c r="F4744" s="2" t="s">
        <v>228</v>
      </c>
      <c r="G4744" s="2" t="s">
        <v>117</v>
      </c>
      <c r="H4744" s="2" t="s">
        <v>52</v>
      </c>
      <c r="I4744" s="2" t="s">
        <v>4189</v>
      </c>
      <c r="J4744" s="2" t="s">
        <v>4190</v>
      </c>
      <c r="K4744" s="2" t="s">
        <v>4190</v>
      </c>
      <c r="L4744" s="2" t="s">
        <v>311</v>
      </c>
      <c r="M4744" s="2" t="s">
        <v>78</v>
      </c>
      <c r="N4744" s="3">
        <v>14316.525</v>
      </c>
      <c r="O4744" s="3" t="s">
        <v>120</v>
      </c>
      <c r="P4744" s="2"/>
      <c r="Q4744" s="2"/>
      <c r="R4744" s="2" t="s">
        <v>121</v>
      </c>
      <c r="S4744" s="2"/>
      <c r="T4744" s="2" t="s">
        <v>108</v>
      </c>
      <c r="U4744" s="2"/>
      <c r="V4744" s="2"/>
      <c r="W4744" s="2" t="s">
        <v>122</v>
      </c>
      <c r="X4744" s="2" t="s">
        <v>64</v>
      </c>
      <c r="Y4744" s="2" t="s">
        <v>65</v>
      </c>
      <c r="Z4744" s="2">
        <v>0</v>
      </c>
      <c r="AA4744" s="2"/>
      <c r="AB4744" s="2"/>
      <c r="AC4744" s="2"/>
      <c r="AD4744" s="2"/>
      <c r="AE4744" s="2" t="s">
        <v>123</v>
      </c>
      <c r="AF4744" s="2" t="s">
        <v>124</v>
      </c>
      <c r="AG4744" s="2" t="s">
        <v>125</v>
      </c>
      <c r="AH4744" s="2" t="s">
        <v>69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5618</v>
      </c>
      <c r="B4745" s="2" t="s">
        <v>5599</v>
      </c>
      <c r="C4745" s="2" t="s">
        <v>47</v>
      </c>
      <c r="D4745" s="2" t="s">
        <v>4172</v>
      </c>
      <c r="E4745" s="2" t="s">
        <v>242</v>
      </c>
      <c r="F4745" s="2" t="s">
        <v>228</v>
      </c>
      <c r="G4745" s="2" t="s">
        <v>117</v>
      </c>
      <c r="H4745" s="2" t="s">
        <v>52</v>
      </c>
      <c r="I4745" s="2" t="s">
        <v>4189</v>
      </c>
      <c r="J4745" s="2" t="s">
        <v>4190</v>
      </c>
      <c r="K4745" s="2" t="s">
        <v>4190</v>
      </c>
      <c r="L4745" s="2" t="s">
        <v>311</v>
      </c>
      <c r="M4745" s="2" t="s">
        <v>82</v>
      </c>
      <c r="N4745" s="3">
        <v>14316.525</v>
      </c>
      <c r="O4745" s="3" t="s">
        <v>120</v>
      </c>
      <c r="P4745" s="2"/>
      <c r="Q4745" s="2"/>
      <c r="R4745" s="2" t="s">
        <v>121</v>
      </c>
      <c r="S4745" s="2"/>
      <c r="T4745" s="2" t="s">
        <v>108</v>
      </c>
      <c r="U4745" s="2"/>
      <c r="V4745" s="2"/>
      <c r="W4745" s="2" t="s">
        <v>122</v>
      </c>
      <c r="X4745" s="2" t="s">
        <v>64</v>
      </c>
      <c r="Y4745" s="2" t="s">
        <v>65</v>
      </c>
      <c r="Z4745" s="2">
        <v>0</v>
      </c>
      <c r="AA4745" s="2"/>
      <c r="AB4745" s="2"/>
      <c r="AC4745" s="2"/>
      <c r="AD4745" s="2"/>
      <c r="AE4745" s="2" t="s">
        <v>123</v>
      </c>
      <c r="AF4745" s="2" t="s">
        <v>124</v>
      </c>
      <c r="AG4745" s="2" t="s">
        <v>125</v>
      </c>
      <c r="AH4745" s="2" t="s">
        <v>69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5619</v>
      </c>
      <c r="B4746" s="2" t="s">
        <v>5599</v>
      </c>
      <c r="C4746" s="2" t="s">
        <v>47</v>
      </c>
      <c r="D4746" s="2" t="s">
        <v>4172</v>
      </c>
      <c r="E4746" s="2" t="s">
        <v>242</v>
      </c>
      <c r="F4746" s="2" t="s">
        <v>228</v>
      </c>
      <c r="G4746" s="2" t="s">
        <v>117</v>
      </c>
      <c r="H4746" s="2" t="s">
        <v>52</v>
      </c>
      <c r="I4746" s="2" t="s">
        <v>4189</v>
      </c>
      <c r="J4746" s="2" t="s">
        <v>4190</v>
      </c>
      <c r="K4746" s="2" t="s">
        <v>4190</v>
      </c>
      <c r="L4746" s="2" t="s">
        <v>311</v>
      </c>
      <c r="M4746" s="2" t="s">
        <v>86</v>
      </c>
      <c r="N4746" s="3">
        <v>14316.525</v>
      </c>
      <c r="O4746" s="3" t="s">
        <v>120</v>
      </c>
      <c r="P4746" s="2"/>
      <c r="Q4746" s="2"/>
      <c r="R4746" s="2" t="s">
        <v>121</v>
      </c>
      <c r="S4746" s="2"/>
      <c r="T4746" s="2" t="s">
        <v>108</v>
      </c>
      <c r="U4746" s="2"/>
      <c r="V4746" s="2"/>
      <c r="W4746" s="2" t="s">
        <v>122</v>
      </c>
      <c r="X4746" s="2" t="s">
        <v>64</v>
      </c>
      <c r="Y4746" s="2" t="s">
        <v>65</v>
      </c>
      <c r="Z4746" s="2">
        <v>0</v>
      </c>
      <c r="AA4746" s="2"/>
      <c r="AB4746" s="2"/>
      <c r="AC4746" s="2"/>
      <c r="AD4746" s="2"/>
      <c r="AE4746" s="2" t="s">
        <v>123</v>
      </c>
      <c r="AF4746" s="2" t="s">
        <v>124</v>
      </c>
      <c r="AG4746" s="2" t="s">
        <v>125</v>
      </c>
      <c r="AH4746" s="2" t="s">
        <v>69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5620</v>
      </c>
      <c r="B4747" s="2" t="s">
        <v>5599</v>
      </c>
      <c r="C4747" s="2" t="s">
        <v>47</v>
      </c>
      <c r="D4747" s="2" t="s">
        <v>4172</v>
      </c>
      <c r="E4747" s="2" t="s">
        <v>242</v>
      </c>
      <c r="F4747" s="2" t="s">
        <v>228</v>
      </c>
      <c r="G4747" s="2" t="s">
        <v>117</v>
      </c>
      <c r="H4747" s="2" t="s">
        <v>52</v>
      </c>
      <c r="I4747" s="2" t="s">
        <v>4189</v>
      </c>
      <c r="J4747" s="2" t="s">
        <v>4190</v>
      </c>
      <c r="K4747" s="2" t="s">
        <v>4190</v>
      </c>
      <c r="L4747" s="2" t="s">
        <v>311</v>
      </c>
      <c r="M4747" s="2" t="s">
        <v>91</v>
      </c>
      <c r="N4747" s="3">
        <v>14316.525</v>
      </c>
      <c r="O4747" s="3" t="s">
        <v>120</v>
      </c>
      <c r="P4747" s="2"/>
      <c r="Q4747" s="2"/>
      <c r="R4747" s="2" t="s">
        <v>121</v>
      </c>
      <c r="S4747" s="2"/>
      <c r="T4747" s="2" t="s">
        <v>108</v>
      </c>
      <c r="U4747" s="2"/>
      <c r="V4747" s="2"/>
      <c r="W4747" s="2" t="s">
        <v>122</v>
      </c>
      <c r="X4747" s="2" t="s">
        <v>64</v>
      </c>
      <c r="Y4747" s="2" t="s">
        <v>65</v>
      </c>
      <c r="Z4747" s="2">
        <v>0</v>
      </c>
      <c r="AA4747" s="2"/>
      <c r="AB4747" s="2"/>
      <c r="AC4747" s="2"/>
      <c r="AD4747" s="2"/>
      <c r="AE4747" s="2" t="s">
        <v>123</v>
      </c>
      <c r="AF4747" s="2" t="s">
        <v>124</v>
      </c>
      <c r="AG4747" s="2" t="s">
        <v>125</v>
      </c>
      <c r="AH4747" s="2" t="s">
        <v>69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5621</v>
      </c>
      <c r="B4748" s="2" t="s">
        <v>5599</v>
      </c>
      <c r="C4748" s="2" t="s">
        <v>47</v>
      </c>
      <c r="D4748" s="2" t="s">
        <v>4172</v>
      </c>
      <c r="E4748" s="2" t="s">
        <v>242</v>
      </c>
      <c r="F4748" s="2" t="s">
        <v>228</v>
      </c>
      <c r="G4748" s="2" t="s">
        <v>117</v>
      </c>
      <c r="H4748" s="2" t="s">
        <v>52</v>
      </c>
      <c r="I4748" s="2" t="s">
        <v>4189</v>
      </c>
      <c r="J4748" s="2" t="s">
        <v>4190</v>
      </c>
      <c r="K4748" s="2" t="s">
        <v>4190</v>
      </c>
      <c r="L4748" s="2" t="s">
        <v>311</v>
      </c>
      <c r="M4748" s="2" t="s">
        <v>95</v>
      </c>
      <c r="N4748" s="3">
        <v>14316.525</v>
      </c>
      <c r="O4748" s="3" t="s">
        <v>120</v>
      </c>
      <c r="P4748" s="2"/>
      <c r="Q4748" s="2"/>
      <c r="R4748" s="2" t="s">
        <v>121</v>
      </c>
      <c r="S4748" s="2"/>
      <c r="T4748" s="2" t="s">
        <v>108</v>
      </c>
      <c r="U4748" s="2"/>
      <c r="V4748" s="2"/>
      <c r="W4748" s="2" t="s">
        <v>122</v>
      </c>
      <c r="X4748" s="2" t="s">
        <v>64</v>
      </c>
      <c r="Y4748" s="2" t="s">
        <v>65</v>
      </c>
      <c r="Z4748" s="2">
        <v>0</v>
      </c>
      <c r="AA4748" s="2"/>
      <c r="AB4748" s="2"/>
      <c r="AC4748" s="2"/>
      <c r="AD4748" s="2"/>
      <c r="AE4748" s="2" t="s">
        <v>123</v>
      </c>
      <c r="AF4748" s="2" t="s">
        <v>124</v>
      </c>
      <c r="AG4748" s="2" t="s">
        <v>125</v>
      </c>
      <c r="AH4748" s="2" t="s">
        <v>69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5622</v>
      </c>
      <c r="B4749" s="2" t="s">
        <v>5599</v>
      </c>
      <c r="C4749" s="2" t="s">
        <v>47</v>
      </c>
      <c r="D4749" s="2" t="s">
        <v>4172</v>
      </c>
      <c r="E4749" s="2" t="s">
        <v>242</v>
      </c>
      <c r="F4749" s="2" t="s">
        <v>228</v>
      </c>
      <c r="G4749" s="2" t="s">
        <v>117</v>
      </c>
      <c r="H4749" s="2" t="s">
        <v>52</v>
      </c>
      <c r="I4749" s="2" t="s">
        <v>4189</v>
      </c>
      <c r="J4749" s="2" t="s">
        <v>4190</v>
      </c>
      <c r="K4749" s="2" t="s">
        <v>4190</v>
      </c>
      <c r="L4749" s="2" t="s">
        <v>311</v>
      </c>
      <c r="M4749" s="2" t="s">
        <v>100</v>
      </c>
      <c r="N4749" s="3">
        <v>14316.525</v>
      </c>
      <c r="O4749" s="3" t="s">
        <v>120</v>
      </c>
      <c r="P4749" s="2"/>
      <c r="Q4749" s="2"/>
      <c r="R4749" s="2" t="s">
        <v>121</v>
      </c>
      <c r="S4749" s="2"/>
      <c r="T4749" s="2" t="s">
        <v>108</v>
      </c>
      <c r="U4749" s="2"/>
      <c r="V4749" s="2"/>
      <c r="W4749" s="2" t="s">
        <v>122</v>
      </c>
      <c r="X4749" s="2" t="s">
        <v>64</v>
      </c>
      <c r="Y4749" s="2" t="s">
        <v>65</v>
      </c>
      <c r="Z4749" s="2">
        <v>0</v>
      </c>
      <c r="AA4749" s="2"/>
      <c r="AB4749" s="2"/>
      <c r="AC4749" s="2"/>
      <c r="AD4749" s="2"/>
      <c r="AE4749" s="2" t="s">
        <v>123</v>
      </c>
      <c r="AF4749" s="2" t="s">
        <v>124</v>
      </c>
      <c r="AG4749" s="2" t="s">
        <v>125</v>
      </c>
      <c r="AH4749" s="2" t="s">
        <v>69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5623</v>
      </c>
      <c r="B4750" s="2" t="s">
        <v>5599</v>
      </c>
      <c r="C4750" s="2" t="s">
        <v>47</v>
      </c>
      <c r="D4750" s="2" t="s">
        <v>4172</v>
      </c>
      <c r="E4750" s="2" t="s">
        <v>242</v>
      </c>
      <c r="F4750" s="2" t="s">
        <v>228</v>
      </c>
      <c r="G4750" s="2" t="s">
        <v>117</v>
      </c>
      <c r="H4750" s="2" t="s">
        <v>52</v>
      </c>
      <c r="I4750" s="2"/>
      <c r="J4750" s="2"/>
      <c r="K4750" s="2"/>
      <c r="L4750" s="2"/>
      <c r="M4750" s="2" t="s">
        <v>104</v>
      </c>
      <c r="N4750" s="3"/>
      <c r="O4750" s="3"/>
      <c r="P4750" s="4">
        <v>0.0</v>
      </c>
      <c r="Q4750" s="2" t="s">
        <v>105</v>
      </c>
      <c r="R4750" s="2" t="s">
        <v>106</v>
      </c>
      <c r="S4750" s="2" t="s">
        <v>107</v>
      </c>
      <c r="T4750" s="2" t="s">
        <v>108</v>
      </c>
      <c r="U4750" s="4">
        <f>0.0</f>
        <v>0.0</v>
      </c>
      <c r="V4750" s="2" t="s">
        <v>109</v>
      </c>
      <c r="W4750" s="2" t="s">
        <v>110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134</v>
      </c>
      <c r="AH4750" s="2" t="s">
        <v>69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5624</v>
      </c>
      <c r="B4751" s="2" t="s">
        <v>5625</v>
      </c>
      <c r="C4751" s="2" t="s">
        <v>47</v>
      </c>
      <c r="D4751" s="2" t="s">
        <v>1354</v>
      </c>
      <c r="E4751" s="2" t="s">
        <v>744</v>
      </c>
      <c r="F4751" s="2" t="s">
        <v>228</v>
      </c>
      <c r="G4751" s="2" t="s">
        <v>117</v>
      </c>
      <c r="H4751" s="2" t="s">
        <v>732</v>
      </c>
      <c r="I4751" s="2" t="s">
        <v>53</v>
      </c>
      <c r="J4751" s="2" t="s">
        <v>230</v>
      </c>
      <c r="K4751" s="2" t="s">
        <v>55</v>
      </c>
      <c r="L4751" s="2" t="s">
        <v>51</v>
      </c>
      <c r="M4751" s="2" t="s">
        <v>56</v>
      </c>
      <c r="N4751" s="3">
        <v>124949.67</v>
      </c>
      <c r="O4751" s="3" t="s">
        <v>57</v>
      </c>
      <c r="P4751" s="4">
        <f>IF(O4751="吨",N4751*1000,IF(O4751="万立方米",N4751*10000,""))</f>
        <v>124949670.0</v>
      </c>
      <c r="Q4751" s="2" t="s">
        <v>58</v>
      </c>
      <c r="R4751" s="2" t="s">
        <v>59</v>
      </c>
      <c r="S4751" s="2" t="s">
        <v>60</v>
      </c>
      <c r="T4751" s="2" t="s">
        <v>61</v>
      </c>
      <c r="U4751" s="4">
        <f>0.06</f>
        <v>0.06</v>
      </c>
      <c r="V4751" s="2" t="s">
        <v>62</v>
      </c>
      <c r="W4751" s="2" t="s">
        <v>63</v>
      </c>
      <c r="X4751" s="2" t="s">
        <v>64</v>
      </c>
      <c r="Y4751" s="2" t="s">
        <v>65</v>
      </c>
      <c r="Z4751" s="2">
        <v>0</v>
      </c>
      <c r="AA4751" s="2"/>
      <c r="AB4751" s="2"/>
      <c r="AC4751" s="4">
        <f>P4751*U4751/1000000</f>
        <v>7.4969802</v>
      </c>
      <c r="AD4751" s="4">
        <f>AC4751*(1-Z4751/100)</f>
        <v>7.4969802</v>
      </c>
      <c r="AE4751" s="2" t="s">
        <v>66</v>
      </c>
      <c r="AF4751" s="2" t="s">
        <v>67</v>
      </c>
      <c r="AG4751" s="2" t="s">
        <v>68</v>
      </c>
      <c r="AH4751" s="2" t="s">
        <v>69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5626</v>
      </c>
      <c r="B4752" s="2" t="s">
        <v>5625</v>
      </c>
      <c r="C4752" s="2" t="s">
        <v>47</v>
      </c>
      <c r="D4752" s="2" t="s">
        <v>1354</v>
      </c>
      <c r="E4752" s="2" t="s">
        <v>744</v>
      </c>
      <c r="F4752" s="2" t="s">
        <v>228</v>
      </c>
      <c r="G4752" s="2" t="s">
        <v>117</v>
      </c>
      <c r="H4752" s="2" t="s">
        <v>732</v>
      </c>
      <c r="I4752" s="2" t="s">
        <v>53</v>
      </c>
      <c r="J4752" s="2" t="s">
        <v>230</v>
      </c>
      <c r="K4752" s="2" t="s">
        <v>55</v>
      </c>
      <c r="L4752" s="2" t="s">
        <v>51</v>
      </c>
      <c r="M4752" s="2" t="s">
        <v>73</v>
      </c>
      <c r="N4752" s="3">
        <v>124949.67</v>
      </c>
      <c r="O4752" s="3" t="s">
        <v>57</v>
      </c>
      <c r="P4752" s="4">
        <f>IF(O4752="吨",N4752*1000,IF(O4752="万立方米",N4752*10000,""))</f>
        <v>124949670.0</v>
      </c>
      <c r="Q4752" s="2" t="s">
        <v>58</v>
      </c>
      <c r="R4752" s="2" t="s">
        <v>59</v>
      </c>
      <c r="S4752" s="2" t="s">
        <v>74</v>
      </c>
      <c r="T4752" s="2" t="s">
        <v>75</v>
      </c>
      <c r="U4752" s="4">
        <f>1.5</f>
        <v>1.5</v>
      </c>
      <c r="V4752" s="2" t="s">
        <v>62</v>
      </c>
      <c r="W4752" s="2" t="s">
        <v>76</v>
      </c>
      <c r="X4752" s="2" t="s">
        <v>64</v>
      </c>
      <c r="Y4752" s="2" t="s">
        <v>65</v>
      </c>
      <c r="Z4752" s="2">
        <v>0</v>
      </c>
      <c r="AA4752" s="2"/>
      <c r="AB4752" s="2"/>
      <c r="AC4752" s="4">
        <f>P4752*U4752/1000000</f>
        <v>187.424505</v>
      </c>
      <c r="AD4752" s="4">
        <f>AC4752*(1-Z4752/100)</f>
        <v>187.424505</v>
      </c>
      <c r="AE4752" s="2" t="s">
        <v>66</v>
      </c>
      <c r="AF4752" s="2" t="s">
        <v>67</v>
      </c>
      <c r="AG4752" s="2" t="s">
        <v>68</v>
      </c>
      <c r="AH4752" s="2" t="s">
        <v>69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5627</v>
      </c>
      <c r="B4753" s="2" t="s">
        <v>5625</v>
      </c>
      <c r="C4753" s="2" t="s">
        <v>47</v>
      </c>
      <c r="D4753" s="2" t="s">
        <v>1354</v>
      </c>
      <c r="E4753" s="2" t="s">
        <v>744</v>
      </c>
      <c r="F4753" s="2" t="s">
        <v>228</v>
      </c>
      <c r="G4753" s="2" t="s">
        <v>117</v>
      </c>
      <c r="H4753" s="2" t="s">
        <v>732</v>
      </c>
      <c r="I4753" s="2" t="s">
        <v>53</v>
      </c>
      <c r="J4753" s="2" t="s">
        <v>230</v>
      </c>
      <c r="K4753" s="2" t="s">
        <v>55</v>
      </c>
      <c r="L4753" s="2" t="s">
        <v>51</v>
      </c>
      <c r="M4753" s="2" t="s">
        <v>78</v>
      </c>
      <c r="N4753" s="3">
        <v>124949.67</v>
      </c>
      <c r="O4753" s="3" t="s">
        <v>57</v>
      </c>
      <c r="P4753" s="4">
        <f>IF(O4753="吨",N4753*1000,IF(O4753="万立方米",N4753*10000,""))</f>
        <v>124949670.0</v>
      </c>
      <c r="Q4753" s="2" t="s">
        <v>58</v>
      </c>
      <c r="R4753" s="2" t="s">
        <v>59</v>
      </c>
      <c r="S4753" s="2" t="s">
        <v>79</v>
      </c>
      <c r="T4753" s="2" t="s">
        <v>75</v>
      </c>
      <c r="U4753" s="4">
        <f>6.0</f>
        <v>6.0</v>
      </c>
      <c r="V4753" s="2" t="s">
        <v>62</v>
      </c>
      <c r="W4753" s="2" t="s">
        <v>80</v>
      </c>
      <c r="X4753" s="2" t="s">
        <v>64</v>
      </c>
      <c r="Y4753" s="2" t="s">
        <v>65</v>
      </c>
      <c r="Z4753" s="2">
        <v>0</v>
      </c>
      <c r="AA4753" s="2"/>
      <c r="AB4753" s="2"/>
      <c r="AC4753" s="4">
        <f>P4753*U4753/1000000</f>
        <v>749.69802</v>
      </c>
      <c r="AD4753" s="4">
        <f>AC4753*(1-Z4753/100)</f>
        <v>749.69802</v>
      </c>
      <c r="AE4753" s="2" t="s">
        <v>66</v>
      </c>
      <c r="AF4753" s="2" t="s">
        <v>67</v>
      </c>
      <c r="AG4753" s="2" t="s">
        <v>68</v>
      </c>
      <c r="AH4753" s="2" t="s">
        <v>69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5628</v>
      </c>
      <c r="B4754" s="2" t="s">
        <v>5625</v>
      </c>
      <c r="C4754" s="2" t="s">
        <v>47</v>
      </c>
      <c r="D4754" s="2" t="s">
        <v>1354</v>
      </c>
      <c r="E4754" s="2" t="s">
        <v>744</v>
      </c>
      <c r="F4754" s="2" t="s">
        <v>228</v>
      </c>
      <c r="G4754" s="2" t="s">
        <v>117</v>
      </c>
      <c r="H4754" s="2" t="s">
        <v>732</v>
      </c>
      <c r="I4754" s="2" t="s">
        <v>53</v>
      </c>
      <c r="J4754" s="2" t="s">
        <v>230</v>
      </c>
      <c r="K4754" s="2" t="s">
        <v>55</v>
      </c>
      <c r="L4754" s="2" t="s">
        <v>51</v>
      </c>
      <c r="M4754" s="2" t="s">
        <v>82</v>
      </c>
      <c r="N4754" s="3">
        <v>124949.67</v>
      </c>
      <c r="O4754" s="3" t="s">
        <v>57</v>
      </c>
      <c r="P4754" s="4">
        <f>IF(O4754="吨",N4754*1000,IF(O4754="万立方米",N4754*10000,""))</f>
        <v>124949670.0</v>
      </c>
      <c r="Q4754" s="2" t="s">
        <v>58</v>
      </c>
      <c r="R4754" s="2" t="s">
        <v>59</v>
      </c>
      <c r="S4754" s="2" t="s">
        <v>83</v>
      </c>
      <c r="T4754" s="2" t="s">
        <v>61</v>
      </c>
      <c r="U4754" s="4">
        <f>0.35</f>
        <v>0.35</v>
      </c>
      <c r="V4754" s="2" t="s">
        <v>62</v>
      </c>
      <c r="W4754" s="2" t="s">
        <v>84</v>
      </c>
      <c r="X4754" s="2" t="s">
        <v>64</v>
      </c>
      <c r="Y4754" s="2" t="s">
        <v>65</v>
      </c>
      <c r="Z4754" s="2">
        <v>0</v>
      </c>
      <c r="AA4754" s="2"/>
      <c r="AB4754" s="2"/>
      <c r="AC4754" s="4">
        <f>P4754*U4754/1000000</f>
        <v>43.7323845</v>
      </c>
      <c r="AD4754" s="4">
        <f>AC4754*(1-Z4754/100)</f>
        <v>43.7323845</v>
      </c>
      <c r="AE4754" s="2" t="s">
        <v>66</v>
      </c>
      <c r="AF4754" s="2" t="s">
        <v>67</v>
      </c>
      <c r="AG4754" s="2" t="s">
        <v>68</v>
      </c>
      <c r="AH4754" s="2" t="s">
        <v>69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5629</v>
      </c>
      <c r="B4755" s="2" t="s">
        <v>5625</v>
      </c>
      <c r="C4755" s="2" t="s">
        <v>47</v>
      </c>
      <c r="D4755" s="2" t="s">
        <v>1354</v>
      </c>
      <c r="E4755" s="2" t="s">
        <v>744</v>
      </c>
      <c r="F4755" s="2" t="s">
        <v>228</v>
      </c>
      <c r="G4755" s="2" t="s">
        <v>117</v>
      </c>
      <c r="H4755" s="2" t="s">
        <v>732</v>
      </c>
      <c r="I4755" s="2" t="s">
        <v>53</v>
      </c>
      <c r="J4755" s="2" t="s">
        <v>230</v>
      </c>
      <c r="K4755" s="2" t="s">
        <v>55</v>
      </c>
      <c r="L4755" s="2" t="s">
        <v>51</v>
      </c>
      <c r="M4755" s="2" t="s">
        <v>86</v>
      </c>
      <c r="N4755" s="3">
        <v>124949.67</v>
      </c>
      <c r="O4755" s="3" t="s">
        <v>57</v>
      </c>
      <c r="P4755" s="4">
        <f>IF(O4755="吨",N4755*1000,IF(O4755="万立方米",N4755*10000,""))</f>
        <v>124949670.0</v>
      </c>
      <c r="Q4755" s="2" t="s">
        <v>58</v>
      </c>
      <c r="R4755" s="2" t="s">
        <v>59</v>
      </c>
      <c r="S4755" s="2" t="s">
        <v>87</v>
      </c>
      <c r="T4755" s="2" t="s">
        <v>88</v>
      </c>
      <c r="U4755" s="4">
        <f>0.75</f>
        <v>0.75</v>
      </c>
      <c r="V4755" s="2" t="s">
        <v>62</v>
      </c>
      <c r="W4755" s="2" t="s">
        <v>89</v>
      </c>
      <c r="X4755" s="2" t="s">
        <v>64</v>
      </c>
      <c r="Y4755" s="2" t="s">
        <v>65</v>
      </c>
      <c r="Z4755" s="2">
        <v>0</v>
      </c>
      <c r="AA4755" s="2"/>
      <c r="AB4755" s="2"/>
      <c r="AC4755" s="4">
        <f>P4755*U4755/1000000</f>
        <v>93.7122525</v>
      </c>
      <c r="AD4755" s="4">
        <f>AC4756*(1-AA4755/100)+(AC4755-AC4756)*(1-AB4755/100)</f>
        <v>93.7122525</v>
      </c>
      <c r="AE4755" s="2" t="s">
        <v>66</v>
      </c>
      <c r="AF4755" s="2" t="s">
        <v>67</v>
      </c>
      <c r="AG4755" s="2" t="s">
        <v>68</v>
      </c>
      <c r="AH4755" s="2" t="s">
        <v>69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5630</v>
      </c>
      <c r="B4756" s="2" t="s">
        <v>5625</v>
      </c>
      <c r="C4756" s="2" t="s">
        <v>47</v>
      </c>
      <c r="D4756" s="2" t="s">
        <v>1354</v>
      </c>
      <c r="E4756" s="2" t="s">
        <v>744</v>
      </c>
      <c r="F4756" s="2" t="s">
        <v>228</v>
      </c>
      <c r="G4756" s="2" t="s">
        <v>117</v>
      </c>
      <c r="H4756" s="2" t="s">
        <v>732</v>
      </c>
      <c r="I4756" s="2" t="s">
        <v>53</v>
      </c>
      <c r="J4756" s="2" t="s">
        <v>230</v>
      </c>
      <c r="K4756" s="2" t="s">
        <v>55</v>
      </c>
      <c r="L4756" s="2" t="s">
        <v>51</v>
      </c>
      <c r="M4756" s="2" t="s">
        <v>91</v>
      </c>
      <c r="N4756" s="3">
        <v>124949.67</v>
      </c>
      <c r="O4756" s="3" t="s">
        <v>57</v>
      </c>
      <c r="P4756" s="4">
        <f>IF(O4756="吨",N4756*1000,IF(O4756="万立方米",N4756*10000,""))</f>
        <v>124949670.0</v>
      </c>
      <c r="Q4756" s="2" t="s">
        <v>58</v>
      </c>
      <c r="R4756" s="2" t="s">
        <v>59</v>
      </c>
      <c r="S4756" s="2" t="s">
        <v>92</v>
      </c>
      <c r="T4756" s="2" t="s">
        <v>88</v>
      </c>
      <c r="U4756" s="4">
        <f>0.75</f>
        <v>0.75</v>
      </c>
      <c r="V4756" s="2" t="s">
        <v>62</v>
      </c>
      <c r="W4756" s="2" t="s">
        <v>93</v>
      </c>
      <c r="X4756" s="2" t="s">
        <v>64</v>
      </c>
      <c r="Y4756" s="2" t="s">
        <v>65</v>
      </c>
      <c r="Z4756" s="2">
        <v>0</v>
      </c>
      <c r="AA4756" s="2"/>
      <c r="AB4756" s="2"/>
      <c r="AC4756" s="4">
        <f>P4756*U4756/1000000</f>
        <v>93.7122525</v>
      </c>
      <c r="AD4756" s="4">
        <f>AC4756*(1-Z4756/100)</f>
        <v>93.7122525</v>
      </c>
      <c r="AE4756" s="2" t="s">
        <v>66</v>
      </c>
      <c r="AF4756" s="2" t="s">
        <v>67</v>
      </c>
      <c r="AG4756" s="2" t="s">
        <v>68</v>
      </c>
      <c r="AH4756" s="2" t="s">
        <v>69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5631</v>
      </c>
      <c r="B4757" s="2" t="s">
        <v>5625</v>
      </c>
      <c r="C4757" s="2" t="s">
        <v>47</v>
      </c>
      <c r="D4757" s="2" t="s">
        <v>1354</v>
      </c>
      <c r="E4757" s="2" t="s">
        <v>744</v>
      </c>
      <c r="F4757" s="2" t="s">
        <v>228</v>
      </c>
      <c r="G4757" s="2" t="s">
        <v>117</v>
      </c>
      <c r="H4757" s="2" t="s">
        <v>732</v>
      </c>
      <c r="I4757" s="2" t="s">
        <v>53</v>
      </c>
      <c r="J4757" s="2" t="s">
        <v>230</v>
      </c>
      <c r="K4757" s="2" t="s">
        <v>55</v>
      </c>
      <c r="L4757" s="2" t="s">
        <v>51</v>
      </c>
      <c r="M4757" s="2" t="s">
        <v>95</v>
      </c>
      <c r="N4757" s="3">
        <v>124949.67</v>
      </c>
      <c r="O4757" s="3" t="s">
        <v>57</v>
      </c>
      <c r="P4757" s="4">
        <f>IF(O4757="吨",N4757*1000,IF(O4757="万立方米",N4757*10000,""))</f>
        <v>124949670.0</v>
      </c>
      <c r="Q4757" s="2" t="s">
        <v>58</v>
      </c>
      <c r="R4757" s="2" t="s">
        <v>59</v>
      </c>
      <c r="S4757" s="2" t="s">
        <v>96</v>
      </c>
      <c r="T4757" s="2" t="s">
        <v>97</v>
      </c>
      <c r="U4757" s="4">
        <f>1.7</f>
        <v>1.7</v>
      </c>
      <c r="V4757" s="2" t="s">
        <v>62</v>
      </c>
      <c r="W4757" s="2" t="s">
        <v>98</v>
      </c>
      <c r="X4757" s="2" t="s">
        <v>64</v>
      </c>
      <c r="Y4757" s="2" t="s">
        <v>65</v>
      </c>
      <c r="Z4757" s="2">
        <v>0</v>
      </c>
      <c r="AA4757" s="2"/>
      <c r="AB4757" s="2"/>
      <c r="AC4757" s="4">
        <f>P4757*U4757/1000000</f>
        <v>212.414439</v>
      </c>
      <c r="AD4757" s="4">
        <f>AC4757*(1-Z4757/100)</f>
        <v>212.414439</v>
      </c>
      <c r="AE4757" s="2" t="s">
        <v>66</v>
      </c>
      <c r="AF4757" s="2" t="s">
        <v>67</v>
      </c>
      <c r="AG4757" s="2" t="s">
        <v>68</v>
      </c>
      <c r="AH4757" s="2" t="s">
        <v>69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5632</v>
      </c>
      <c r="B4758" s="2" t="s">
        <v>5625</v>
      </c>
      <c r="C4758" s="2" t="s">
        <v>47</v>
      </c>
      <c r="D4758" s="2" t="s">
        <v>1354</v>
      </c>
      <c r="E4758" s="2" t="s">
        <v>744</v>
      </c>
      <c r="F4758" s="2" t="s">
        <v>228</v>
      </c>
      <c r="G4758" s="2" t="s">
        <v>117</v>
      </c>
      <c r="H4758" s="2" t="s">
        <v>732</v>
      </c>
      <c r="I4758" s="2" t="s">
        <v>53</v>
      </c>
      <c r="J4758" s="2" t="s">
        <v>230</v>
      </c>
      <c r="K4758" s="2" t="s">
        <v>55</v>
      </c>
      <c r="L4758" s="2" t="s">
        <v>51</v>
      </c>
      <c r="M4758" s="2" t="s">
        <v>100</v>
      </c>
      <c r="N4758" s="3">
        <v>124949.67</v>
      </c>
      <c r="O4758" s="3" t="s">
        <v>57</v>
      </c>
      <c r="P4758" s="4">
        <f>IF(O4758="吨",N4758*1000,IF(O4758="万立方米",N4758*10000,""))</f>
        <v>124949670.0</v>
      </c>
      <c r="Q4758" s="2" t="s">
        <v>58</v>
      </c>
      <c r="R4758" s="2" t="s">
        <v>59</v>
      </c>
      <c r="S4758" s="2" t="s">
        <v>101</v>
      </c>
      <c r="T4758" s="2" t="s">
        <v>75</v>
      </c>
      <c r="U4758" s="4">
        <f>0.12</f>
        <v>0.12</v>
      </c>
      <c r="V4758" s="2" t="s">
        <v>62</v>
      </c>
      <c r="W4758" s="2" t="s">
        <v>102</v>
      </c>
      <c r="X4758" s="2" t="s">
        <v>64</v>
      </c>
      <c r="Y4758" s="2" t="s">
        <v>65</v>
      </c>
      <c r="Z4758" s="2">
        <v>0</v>
      </c>
      <c r="AA4758" s="2"/>
      <c r="AB4758" s="2"/>
      <c r="AC4758" s="4">
        <f>P4758*U4758/1000000</f>
        <v>14.9939604</v>
      </c>
      <c r="AD4758" s="4">
        <f>AC4758*(1-Z4758/100)</f>
        <v>14.9939604</v>
      </c>
      <c r="AE4758" s="2" t="s">
        <v>66</v>
      </c>
      <c r="AF4758" s="2" t="s">
        <v>67</v>
      </c>
      <c r="AG4758" s="2" t="s">
        <v>68</v>
      </c>
      <c r="AH4758" s="2" t="s">
        <v>69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5633</v>
      </c>
      <c r="B4759" s="2" t="s">
        <v>5625</v>
      </c>
      <c r="C4759" s="2" t="s">
        <v>47</v>
      </c>
      <c r="D4759" s="2" t="s">
        <v>1354</v>
      </c>
      <c r="E4759" s="2" t="s">
        <v>744</v>
      </c>
      <c r="F4759" s="2" t="s">
        <v>228</v>
      </c>
      <c r="G4759" s="2" t="s">
        <v>117</v>
      </c>
      <c r="H4759" s="2" t="s">
        <v>732</v>
      </c>
      <c r="I4759" s="2" t="s">
        <v>161</v>
      </c>
      <c r="J4759" s="2" t="s">
        <v>180</v>
      </c>
      <c r="K4759" s="2" t="s">
        <v>180</v>
      </c>
      <c r="L4759" s="2" t="s">
        <v>181</v>
      </c>
      <c r="M4759" s="2" t="s">
        <v>56</v>
      </c>
      <c r="N4759" s="3">
        <v>10.241</v>
      </c>
      <c r="O4759" s="3" t="s">
        <v>182</v>
      </c>
      <c r="P4759" s="4">
        <f>IF(O4759="吨",N4759*1000,IF(O4759="万立方米",N4759*10000,""))</f>
        <v>102410.0</v>
      </c>
      <c r="Q4759" s="2" t="s">
        <v>183</v>
      </c>
      <c r="R4759" s="2" t="s">
        <v>184</v>
      </c>
      <c r="S4759" s="2" t="s">
        <v>185</v>
      </c>
      <c r="T4759" s="2" t="s">
        <v>75</v>
      </c>
      <c r="U4759" s="4">
        <f>0.001</f>
        <v>0.001</v>
      </c>
      <c r="V4759" s="2" t="s">
        <v>186</v>
      </c>
      <c r="W4759" s="2" t="s">
        <v>187</v>
      </c>
      <c r="X4759" s="2" t="s">
        <v>64</v>
      </c>
      <c r="Y4759" s="2" t="s">
        <v>65</v>
      </c>
      <c r="Z4759" s="2">
        <v>0</v>
      </c>
      <c r="AA4759" s="2"/>
      <c r="AB4759" s="2"/>
      <c r="AC4759" s="4">
        <f>P4759*U4759/1000000</f>
        <v>0.00010240999999999999</v>
      </c>
      <c r="AD4759" s="4">
        <f>AC4759*(1-Z4759/100)</f>
        <v>0.00010240999999999999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5634</v>
      </c>
      <c r="B4760" s="2" t="s">
        <v>5625</v>
      </c>
      <c r="C4760" s="2" t="s">
        <v>47</v>
      </c>
      <c r="D4760" s="2" t="s">
        <v>1354</v>
      </c>
      <c r="E4760" s="2" t="s">
        <v>744</v>
      </c>
      <c r="F4760" s="2" t="s">
        <v>228</v>
      </c>
      <c r="G4760" s="2" t="s">
        <v>117</v>
      </c>
      <c r="H4760" s="2" t="s">
        <v>732</v>
      </c>
      <c r="I4760" s="2" t="s">
        <v>161</v>
      </c>
      <c r="J4760" s="2" t="s">
        <v>180</v>
      </c>
      <c r="K4760" s="2" t="s">
        <v>180</v>
      </c>
      <c r="L4760" s="2" t="s">
        <v>181</v>
      </c>
      <c r="M4760" s="2" t="s">
        <v>73</v>
      </c>
      <c r="N4760" s="3">
        <v>10.241</v>
      </c>
      <c r="O4760" s="3" t="s">
        <v>182</v>
      </c>
      <c r="P4760" s="4">
        <f>IF(O4760="吨",N4760*1000,IF(O4760="万立方米",N4760*10000,""))</f>
        <v>102410.0</v>
      </c>
      <c r="Q4760" s="2" t="s">
        <v>183</v>
      </c>
      <c r="R4760" s="2" t="s">
        <v>184</v>
      </c>
      <c r="S4760" s="2" t="s">
        <v>189</v>
      </c>
      <c r="T4760" s="2" t="s">
        <v>75</v>
      </c>
      <c r="U4760" s="4">
        <f>0.35</f>
        <v>0.35</v>
      </c>
      <c r="V4760" s="2" t="s">
        <v>186</v>
      </c>
      <c r="W4760" s="2" t="s">
        <v>190</v>
      </c>
      <c r="X4760" s="2" t="s">
        <v>64</v>
      </c>
      <c r="Y4760" s="2" t="s">
        <v>65</v>
      </c>
      <c r="Z4760" s="2">
        <v>0</v>
      </c>
      <c r="AA4760" s="2"/>
      <c r="AB4760" s="2"/>
      <c r="AC4760" s="4">
        <f>P4760*U4760/1000000</f>
        <v>0.0358435</v>
      </c>
      <c r="AD4760" s="4">
        <f>AC4760*(1-Z4760/100)</f>
        <v>0.0358435</v>
      </c>
      <c r="AE4760" s="2" t="s">
        <v>66</v>
      </c>
      <c r="AF4760" s="2" t="s">
        <v>67</v>
      </c>
      <c r="AG4760" s="2" t="s">
        <v>68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5635</v>
      </c>
      <c r="B4761" s="2" t="s">
        <v>5625</v>
      </c>
      <c r="C4761" s="2" t="s">
        <v>47</v>
      </c>
      <c r="D4761" s="2" t="s">
        <v>1354</v>
      </c>
      <c r="E4761" s="2" t="s">
        <v>744</v>
      </c>
      <c r="F4761" s="2" t="s">
        <v>228</v>
      </c>
      <c r="G4761" s="2" t="s">
        <v>117</v>
      </c>
      <c r="H4761" s="2" t="s">
        <v>732</v>
      </c>
      <c r="I4761" s="2" t="s">
        <v>161</v>
      </c>
      <c r="J4761" s="2" t="s">
        <v>180</v>
      </c>
      <c r="K4761" s="2" t="s">
        <v>180</v>
      </c>
      <c r="L4761" s="2" t="s">
        <v>181</v>
      </c>
      <c r="M4761" s="2" t="s">
        <v>78</v>
      </c>
      <c r="N4761" s="3">
        <v>10.241</v>
      </c>
      <c r="O4761" s="3" t="s">
        <v>182</v>
      </c>
      <c r="P4761" s="4">
        <f>IF(O4761="吨",N4761*1000,IF(O4761="万立方米",N4761*10000,""))</f>
        <v>102410.0</v>
      </c>
      <c r="Q4761" s="2" t="s">
        <v>183</v>
      </c>
      <c r="R4761" s="2" t="s">
        <v>184</v>
      </c>
      <c r="S4761" s="2" t="s">
        <v>192</v>
      </c>
      <c r="T4761" s="2" t="s">
        <v>75</v>
      </c>
      <c r="U4761" s="4">
        <f>1.2</f>
        <v>1.2</v>
      </c>
      <c r="V4761" s="2" t="s">
        <v>186</v>
      </c>
      <c r="W4761" s="2" t="s">
        <v>193</v>
      </c>
      <c r="X4761" s="2" t="s">
        <v>64</v>
      </c>
      <c r="Y4761" s="2" t="s">
        <v>65</v>
      </c>
      <c r="Z4761" s="2">
        <v>0</v>
      </c>
      <c r="AA4761" s="2"/>
      <c r="AB4761" s="2"/>
      <c r="AC4761" s="4">
        <f>P4761*U4761/1000000</f>
        <v>0.122892</v>
      </c>
      <c r="AD4761" s="4">
        <f>AC4761*(1-Z4761/100)</f>
        <v>0.122892</v>
      </c>
      <c r="AE4761" s="2" t="s">
        <v>66</v>
      </c>
      <c r="AF4761" s="2" t="s">
        <v>67</v>
      </c>
      <c r="AG4761" s="2" t="s">
        <v>68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5636</v>
      </c>
      <c r="B4762" s="2" t="s">
        <v>5625</v>
      </c>
      <c r="C4762" s="2" t="s">
        <v>47</v>
      </c>
      <c r="D4762" s="2" t="s">
        <v>1354</v>
      </c>
      <c r="E4762" s="2" t="s">
        <v>744</v>
      </c>
      <c r="F4762" s="2" t="s">
        <v>228</v>
      </c>
      <c r="G4762" s="2" t="s">
        <v>117</v>
      </c>
      <c r="H4762" s="2" t="s">
        <v>732</v>
      </c>
      <c r="I4762" s="2" t="s">
        <v>161</v>
      </c>
      <c r="J4762" s="2" t="s">
        <v>180</v>
      </c>
      <c r="K4762" s="2" t="s">
        <v>180</v>
      </c>
      <c r="L4762" s="2" t="s">
        <v>181</v>
      </c>
      <c r="M4762" s="2" t="s">
        <v>82</v>
      </c>
      <c r="N4762" s="3">
        <v>10.241</v>
      </c>
      <c r="O4762" s="3" t="s">
        <v>182</v>
      </c>
      <c r="P4762" s="4">
        <f>IF(O4762="吨",N4762*1000,IF(O4762="万立方米",N4762*10000,""))</f>
        <v>102410.0</v>
      </c>
      <c r="Q4762" s="2" t="s">
        <v>183</v>
      </c>
      <c r="R4762" s="2" t="s">
        <v>184</v>
      </c>
      <c r="S4762" s="2" t="s">
        <v>195</v>
      </c>
      <c r="T4762" s="2" t="s">
        <v>75</v>
      </c>
      <c r="U4762" s="4">
        <f>0.002</f>
        <v>0.002</v>
      </c>
      <c r="V4762" s="2" t="s">
        <v>186</v>
      </c>
      <c r="W4762" s="2" t="s">
        <v>196</v>
      </c>
      <c r="X4762" s="2" t="s">
        <v>64</v>
      </c>
      <c r="Y4762" s="2" t="s">
        <v>65</v>
      </c>
      <c r="Z4762" s="2">
        <v>0</v>
      </c>
      <c r="AA4762" s="2"/>
      <c r="AB4762" s="2"/>
      <c r="AC4762" s="4">
        <f>P4762*U4762/1000000</f>
        <v>0.00020481999999999998</v>
      </c>
      <c r="AD4762" s="4">
        <f>AC4762*(1-Z4762/100)</f>
        <v>0.00020481999999999998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5637</v>
      </c>
      <c r="B4763" s="2" t="s">
        <v>5625</v>
      </c>
      <c r="C4763" s="2" t="s">
        <v>47</v>
      </c>
      <c r="D4763" s="2" t="s">
        <v>1354</v>
      </c>
      <c r="E4763" s="2" t="s">
        <v>744</v>
      </c>
      <c r="F4763" s="2" t="s">
        <v>228</v>
      </c>
      <c r="G4763" s="2" t="s">
        <v>117</v>
      </c>
      <c r="H4763" s="2" t="s">
        <v>732</v>
      </c>
      <c r="I4763" s="2" t="s">
        <v>161</v>
      </c>
      <c r="J4763" s="2" t="s">
        <v>180</v>
      </c>
      <c r="K4763" s="2" t="s">
        <v>180</v>
      </c>
      <c r="L4763" s="2" t="s">
        <v>181</v>
      </c>
      <c r="M4763" s="2" t="s">
        <v>86</v>
      </c>
      <c r="N4763" s="3">
        <v>10.241</v>
      </c>
      <c r="O4763" s="3" t="s">
        <v>182</v>
      </c>
      <c r="P4763" s="4">
        <f>IF(O4763="吨",N4763*1000,IF(O4763="万立方米",N4763*10000,""))</f>
        <v>102410.0</v>
      </c>
      <c r="Q4763" s="2" t="s">
        <v>183</v>
      </c>
      <c r="R4763" s="2" t="s">
        <v>184</v>
      </c>
      <c r="S4763" s="2" t="s">
        <v>198</v>
      </c>
      <c r="T4763" s="2" t="s">
        <v>75</v>
      </c>
      <c r="U4763" s="4">
        <f>0.01</f>
        <v>0.01</v>
      </c>
      <c r="V4763" s="2" t="s">
        <v>186</v>
      </c>
      <c r="W4763" s="2" t="s">
        <v>199</v>
      </c>
      <c r="X4763" s="2" t="s">
        <v>64</v>
      </c>
      <c r="Y4763" s="2" t="s">
        <v>65</v>
      </c>
      <c r="Z4763" s="2">
        <v>0</v>
      </c>
      <c r="AA4763" s="2"/>
      <c r="AB4763" s="2"/>
      <c r="AC4763" s="4">
        <f>P4763*U4763/1000000</f>
        <v>0.0010241</v>
      </c>
      <c r="AD4763" s="4">
        <f>AC4764*(1-AA4763/100)+(AC4763-AC4764)*(1-AB4763/100)</f>
        <v>0.0010241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5638</v>
      </c>
      <c r="B4764" s="2" t="s">
        <v>5625</v>
      </c>
      <c r="C4764" s="2" t="s">
        <v>47</v>
      </c>
      <c r="D4764" s="2" t="s">
        <v>1354</v>
      </c>
      <c r="E4764" s="2" t="s">
        <v>744</v>
      </c>
      <c r="F4764" s="2" t="s">
        <v>228</v>
      </c>
      <c r="G4764" s="2" t="s">
        <v>117</v>
      </c>
      <c r="H4764" s="2" t="s">
        <v>732</v>
      </c>
      <c r="I4764" s="2" t="s">
        <v>161</v>
      </c>
      <c r="J4764" s="2" t="s">
        <v>180</v>
      </c>
      <c r="K4764" s="2" t="s">
        <v>180</v>
      </c>
      <c r="L4764" s="2" t="s">
        <v>181</v>
      </c>
      <c r="M4764" s="2" t="s">
        <v>91</v>
      </c>
      <c r="N4764" s="3">
        <v>10.241</v>
      </c>
      <c r="O4764" s="3" t="s">
        <v>182</v>
      </c>
      <c r="P4764" s="4">
        <f>IF(O4764="吨",N4764*1000,IF(O4764="万立方米",N4764*10000,""))</f>
        <v>102410.0</v>
      </c>
      <c r="Q4764" s="2" t="s">
        <v>183</v>
      </c>
      <c r="R4764" s="2" t="s">
        <v>184</v>
      </c>
      <c r="S4764" s="2" t="s">
        <v>201</v>
      </c>
      <c r="T4764" s="2" t="s">
        <v>75</v>
      </c>
      <c r="U4764" s="4">
        <f>0.005</f>
        <v>0.005</v>
      </c>
      <c r="V4764" s="2" t="s">
        <v>186</v>
      </c>
      <c r="W4764" s="2" t="s">
        <v>202</v>
      </c>
      <c r="X4764" s="2" t="s">
        <v>64</v>
      </c>
      <c r="Y4764" s="2" t="s">
        <v>65</v>
      </c>
      <c r="Z4764" s="2">
        <v>0</v>
      </c>
      <c r="AA4764" s="2"/>
      <c r="AB4764" s="2"/>
      <c r="AC4764" s="4">
        <f>P4764*U4764/1000000</f>
        <v>0.00051205</v>
      </c>
      <c r="AD4764" s="4">
        <f>AC4764*(1-Z4764/100)</f>
        <v>0.00051205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5639</v>
      </c>
      <c r="B4765" s="2" t="s">
        <v>5625</v>
      </c>
      <c r="C4765" s="2" t="s">
        <v>47</v>
      </c>
      <c r="D4765" s="2" t="s">
        <v>1354</v>
      </c>
      <c r="E4765" s="2" t="s">
        <v>744</v>
      </c>
      <c r="F4765" s="2" t="s">
        <v>228</v>
      </c>
      <c r="G4765" s="2" t="s">
        <v>117</v>
      </c>
      <c r="H4765" s="2" t="s">
        <v>732</v>
      </c>
      <c r="I4765" s="2" t="s">
        <v>161</v>
      </c>
      <c r="J4765" s="2" t="s">
        <v>180</v>
      </c>
      <c r="K4765" s="2" t="s">
        <v>180</v>
      </c>
      <c r="L4765" s="2" t="s">
        <v>181</v>
      </c>
      <c r="M4765" s="2" t="s">
        <v>95</v>
      </c>
      <c r="N4765" s="3">
        <v>10.241</v>
      </c>
      <c r="O4765" s="3" t="s">
        <v>182</v>
      </c>
      <c r="P4765" s="4">
        <f>IF(O4765="吨",N4765*1000,IF(O4765="万立方米",N4765*10000,""))</f>
        <v>102410.0</v>
      </c>
      <c r="Q4765" s="2" t="s">
        <v>183</v>
      </c>
      <c r="R4765" s="2" t="s">
        <v>184</v>
      </c>
      <c r="S4765" s="2" t="s">
        <v>204</v>
      </c>
      <c r="T4765" s="2" t="s">
        <v>75</v>
      </c>
      <c r="U4765" s="4">
        <f>0.005</f>
        <v>0.005</v>
      </c>
      <c r="V4765" s="2" t="s">
        <v>186</v>
      </c>
      <c r="W4765" s="2" t="s">
        <v>205</v>
      </c>
      <c r="X4765" s="2" t="s">
        <v>64</v>
      </c>
      <c r="Y4765" s="2" t="s">
        <v>65</v>
      </c>
      <c r="Z4765" s="2">
        <v>0</v>
      </c>
      <c r="AA4765" s="2"/>
      <c r="AB4765" s="2"/>
      <c r="AC4765" s="4">
        <f>P4765*U4765/1000000</f>
        <v>0.00051205</v>
      </c>
      <c r="AD4765" s="4">
        <f>AC4765*(1-Z4765/100)</f>
        <v>0.00051205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5640</v>
      </c>
      <c r="B4766" s="2" t="s">
        <v>5625</v>
      </c>
      <c r="C4766" s="2" t="s">
        <v>47</v>
      </c>
      <c r="D4766" s="2" t="s">
        <v>1354</v>
      </c>
      <c r="E4766" s="2" t="s">
        <v>744</v>
      </c>
      <c r="F4766" s="2" t="s">
        <v>228</v>
      </c>
      <c r="G4766" s="2" t="s">
        <v>117</v>
      </c>
      <c r="H4766" s="2" t="s">
        <v>732</v>
      </c>
      <c r="I4766" s="2" t="s">
        <v>161</v>
      </c>
      <c r="J4766" s="2" t="s">
        <v>180</v>
      </c>
      <c r="K4766" s="2" t="s">
        <v>180</v>
      </c>
      <c r="L4766" s="2" t="s">
        <v>181</v>
      </c>
      <c r="M4766" s="2" t="s">
        <v>100</v>
      </c>
      <c r="N4766" s="3">
        <v>10.241</v>
      </c>
      <c r="O4766" s="3" t="s">
        <v>182</v>
      </c>
      <c r="P4766" s="4">
        <f>IF(O4766="吨",N4766*1000,IF(O4766="万立方米",N4766*10000,""))</f>
        <v>102410.0</v>
      </c>
      <c r="Q4766" s="2" t="s">
        <v>183</v>
      </c>
      <c r="R4766" s="2" t="s">
        <v>184</v>
      </c>
      <c r="S4766" s="2" t="s">
        <v>207</v>
      </c>
      <c r="T4766" s="2" t="s">
        <v>75</v>
      </c>
      <c r="U4766" s="4">
        <f>0.02</f>
        <v>0.02</v>
      </c>
      <c r="V4766" s="2" t="s">
        <v>186</v>
      </c>
      <c r="W4766" s="2" t="s">
        <v>208</v>
      </c>
      <c r="X4766" s="2" t="s">
        <v>64</v>
      </c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68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5641</v>
      </c>
      <c r="B4767" s="2" t="s">
        <v>5625</v>
      </c>
      <c r="C4767" s="2" t="s">
        <v>47</v>
      </c>
      <c r="D4767" s="2" t="s">
        <v>1354</v>
      </c>
      <c r="E4767" s="2" t="s">
        <v>744</v>
      </c>
      <c r="F4767" s="2" t="s">
        <v>228</v>
      </c>
      <c r="G4767" s="2" t="s">
        <v>117</v>
      </c>
      <c r="H4767" s="2" t="s">
        <v>732</v>
      </c>
      <c r="I4767" s="2"/>
      <c r="J4767" s="2"/>
      <c r="K4767" s="2"/>
      <c r="L4767" s="2"/>
      <c r="M4767" s="2" t="s">
        <v>104</v>
      </c>
      <c r="N4767" s="3"/>
      <c r="O4767" s="3"/>
      <c r="P4767" s="4">
        <v>0.0</v>
      </c>
      <c r="Q4767" s="2" t="s">
        <v>105</v>
      </c>
      <c r="R4767" s="2" t="s">
        <v>106</v>
      </c>
      <c r="S4767" s="2" t="s">
        <v>107</v>
      </c>
      <c r="T4767" s="2" t="s">
        <v>108</v>
      </c>
      <c r="U4767" s="4">
        <f>0.0</f>
        <v>0.0</v>
      </c>
      <c r="V4767" s="2" t="s">
        <v>109</v>
      </c>
      <c r="W4767" s="2" t="s">
        <v>110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111</v>
      </c>
      <c r="AH4767" s="2" t="s">
        <v>69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5642</v>
      </c>
      <c r="B4768" s="2" t="s">
        <v>5643</v>
      </c>
      <c r="C4768" s="2" t="s">
        <v>47</v>
      </c>
      <c r="D4768" s="2" t="s">
        <v>1584</v>
      </c>
      <c r="E4768" s="2" t="s">
        <v>744</v>
      </c>
      <c r="F4768" s="2" t="s">
        <v>228</v>
      </c>
      <c r="G4768" s="2" t="s">
        <v>117</v>
      </c>
      <c r="H4768" s="2" t="s">
        <v>732</v>
      </c>
      <c r="I4768" s="2" t="s">
        <v>53</v>
      </c>
      <c r="J4768" s="2" t="s">
        <v>230</v>
      </c>
      <c r="K4768" s="2" t="s">
        <v>55</v>
      </c>
      <c r="L4768" s="2" t="s">
        <v>51</v>
      </c>
      <c r="M4768" s="2" t="s">
        <v>56</v>
      </c>
      <c r="N4768" s="3">
        <v>247243</v>
      </c>
      <c r="O4768" s="3" t="s">
        <v>57</v>
      </c>
      <c r="P4768" s="4">
        <f>IF(O4768="吨",N4768*1000,IF(O4768="万立方米",N4768*10000,""))</f>
        <v>247243000.0</v>
      </c>
      <c r="Q4768" s="2" t="s">
        <v>58</v>
      </c>
      <c r="R4768" s="2" t="s">
        <v>59</v>
      </c>
      <c r="S4768" s="2" t="s">
        <v>60</v>
      </c>
      <c r="T4768" s="2" t="s">
        <v>61</v>
      </c>
      <c r="U4768" s="4">
        <f>0.06</f>
        <v>0.06</v>
      </c>
      <c r="V4768" s="2" t="s">
        <v>62</v>
      </c>
      <c r="W4768" s="2" t="s">
        <v>63</v>
      </c>
      <c r="X4768" s="2" t="s">
        <v>64</v>
      </c>
      <c r="Y4768" s="2" t="s">
        <v>65</v>
      </c>
      <c r="Z4768" s="2">
        <v>0</v>
      </c>
      <c r="AA4768" s="2"/>
      <c r="AB4768" s="2"/>
      <c r="AC4768" s="4">
        <f>P4768*U4768/1000000</f>
        <v>14.83458</v>
      </c>
      <c r="AD4768" s="4">
        <f>AC4768*(1-Z4768/100)</f>
        <v>14.83458</v>
      </c>
      <c r="AE4768" s="2" t="s">
        <v>66</v>
      </c>
      <c r="AF4768" s="2" t="s">
        <v>67</v>
      </c>
      <c r="AG4768" s="2" t="s">
        <v>68</v>
      </c>
      <c r="AH4768" s="2" t="s">
        <v>69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5644</v>
      </c>
      <c r="B4769" s="2" t="s">
        <v>5643</v>
      </c>
      <c r="C4769" s="2" t="s">
        <v>47</v>
      </c>
      <c r="D4769" s="2" t="s">
        <v>1584</v>
      </c>
      <c r="E4769" s="2" t="s">
        <v>744</v>
      </c>
      <c r="F4769" s="2" t="s">
        <v>228</v>
      </c>
      <c r="G4769" s="2" t="s">
        <v>117</v>
      </c>
      <c r="H4769" s="2" t="s">
        <v>732</v>
      </c>
      <c r="I4769" s="2" t="s">
        <v>53</v>
      </c>
      <c r="J4769" s="2" t="s">
        <v>230</v>
      </c>
      <c r="K4769" s="2" t="s">
        <v>55</v>
      </c>
      <c r="L4769" s="2" t="s">
        <v>51</v>
      </c>
      <c r="M4769" s="2" t="s">
        <v>73</v>
      </c>
      <c r="N4769" s="3">
        <v>247243</v>
      </c>
      <c r="O4769" s="3" t="s">
        <v>57</v>
      </c>
      <c r="P4769" s="4">
        <f>IF(O4769="吨",N4769*1000,IF(O4769="万立方米",N4769*10000,""))</f>
        <v>247243000.0</v>
      </c>
      <c r="Q4769" s="2" t="s">
        <v>58</v>
      </c>
      <c r="R4769" s="2" t="s">
        <v>59</v>
      </c>
      <c r="S4769" s="2" t="s">
        <v>74</v>
      </c>
      <c r="T4769" s="2" t="s">
        <v>75</v>
      </c>
      <c r="U4769" s="4">
        <f>1.5</f>
        <v>1.5</v>
      </c>
      <c r="V4769" s="2" t="s">
        <v>62</v>
      </c>
      <c r="W4769" s="2" t="s">
        <v>76</v>
      </c>
      <c r="X4769" s="2" t="s">
        <v>64</v>
      </c>
      <c r="Y4769" s="2" t="s">
        <v>65</v>
      </c>
      <c r="Z4769" s="2">
        <v>0</v>
      </c>
      <c r="AA4769" s="2"/>
      <c r="AB4769" s="2"/>
      <c r="AC4769" s="4">
        <f>P4769*U4769/1000000</f>
        <v>370.8645</v>
      </c>
      <c r="AD4769" s="4">
        <f>AC4769*(1-Z4769/100)</f>
        <v>370.8645</v>
      </c>
      <c r="AE4769" s="2" t="s">
        <v>66</v>
      </c>
      <c r="AF4769" s="2" t="s">
        <v>67</v>
      </c>
      <c r="AG4769" s="2" t="s">
        <v>68</v>
      </c>
      <c r="AH4769" s="2" t="s">
        <v>69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5645</v>
      </c>
      <c r="B4770" s="2" t="s">
        <v>5643</v>
      </c>
      <c r="C4770" s="2" t="s">
        <v>47</v>
      </c>
      <c r="D4770" s="2" t="s">
        <v>1584</v>
      </c>
      <c r="E4770" s="2" t="s">
        <v>744</v>
      </c>
      <c r="F4770" s="2" t="s">
        <v>228</v>
      </c>
      <c r="G4770" s="2" t="s">
        <v>117</v>
      </c>
      <c r="H4770" s="2" t="s">
        <v>732</v>
      </c>
      <c r="I4770" s="2" t="s">
        <v>53</v>
      </c>
      <c r="J4770" s="2" t="s">
        <v>230</v>
      </c>
      <c r="K4770" s="2" t="s">
        <v>55</v>
      </c>
      <c r="L4770" s="2" t="s">
        <v>51</v>
      </c>
      <c r="M4770" s="2" t="s">
        <v>78</v>
      </c>
      <c r="N4770" s="3">
        <v>247243</v>
      </c>
      <c r="O4770" s="3" t="s">
        <v>57</v>
      </c>
      <c r="P4770" s="4">
        <f>IF(O4770="吨",N4770*1000,IF(O4770="万立方米",N4770*10000,""))</f>
        <v>247243000.0</v>
      </c>
      <c r="Q4770" s="2" t="s">
        <v>58</v>
      </c>
      <c r="R4770" s="2" t="s">
        <v>59</v>
      </c>
      <c r="S4770" s="2" t="s">
        <v>79</v>
      </c>
      <c r="T4770" s="2" t="s">
        <v>75</v>
      </c>
      <c r="U4770" s="4">
        <f>6.0</f>
        <v>6.0</v>
      </c>
      <c r="V4770" s="2" t="s">
        <v>62</v>
      </c>
      <c r="W4770" s="2" t="s">
        <v>80</v>
      </c>
      <c r="X4770" s="2" t="s">
        <v>64</v>
      </c>
      <c r="Y4770" s="2" t="s">
        <v>65</v>
      </c>
      <c r="Z4770" s="2">
        <v>0</v>
      </c>
      <c r="AA4770" s="2"/>
      <c r="AB4770" s="2"/>
      <c r="AC4770" s="4">
        <f>P4770*U4770/1000000</f>
        <v>1483.458</v>
      </c>
      <c r="AD4770" s="4">
        <f>AC4770*(1-Z4770/100)</f>
        <v>1483.458</v>
      </c>
      <c r="AE4770" s="2" t="s">
        <v>66</v>
      </c>
      <c r="AF4770" s="2" t="s">
        <v>67</v>
      </c>
      <c r="AG4770" s="2" t="s">
        <v>68</v>
      </c>
      <c r="AH4770" s="2" t="s">
        <v>69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5646</v>
      </c>
      <c r="B4771" s="2" t="s">
        <v>5643</v>
      </c>
      <c r="C4771" s="2" t="s">
        <v>47</v>
      </c>
      <c r="D4771" s="2" t="s">
        <v>1584</v>
      </c>
      <c r="E4771" s="2" t="s">
        <v>744</v>
      </c>
      <c r="F4771" s="2" t="s">
        <v>228</v>
      </c>
      <c r="G4771" s="2" t="s">
        <v>117</v>
      </c>
      <c r="H4771" s="2" t="s">
        <v>732</v>
      </c>
      <c r="I4771" s="2" t="s">
        <v>53</v>
      </c>
      <c r="J4771" s="2" t="s">
        <v>230</v>
      </c>
      <c r="K4771" s="2" t="s">
        <v>55</v>
      </c>
      <c r="L4771" s="2" t="s">
        <v>51</v>
      </c>
      <c r="M4771" s="2" t="s">
        <v>82</v>
      </c>
      <c r="N4771" s="3">
        <v>247243</v>
      </c>
      <c r="O4771" s="3" t="s">
        <v>57</v>
      </c>
      <c r="P4771" s="4">
        <f>IF(O4771="吨",N4771*1000,IF(O4771="万立方米",N4771*10000,""))</f>
        <v>247243000.0</v>
      </c>
      <c r="Q4771" s="2" t="s">
        <v>58</v>
      </c>
      <c r="R4771" s="2" t="s">
        <v>59</v>
      </c>
      <c r="S4771" s="2" t="s">
        <v>83</v>
      </c>
      <c r="T4771" s="2" t="s">
        <v>61</v>
      </c>
      <c r="U4771" s="4">
        <f>0.35</f>
        <v>0.35</v>
      </c>
      <c r="V4771" s="2" t="s">
        <v>62</v>
      </c>
      <c r="W4771" s="2" t="s">
        <v>84</v>
      </c>
      <c r="X4771" s="2" t="s">
        <v>64</v>
      </c>
      <c r="Y4771" s="2" t="s">
        <v>65</v>
      </c>
      <c r="Z4771" s="2">
        <v>0</v>
      </c>
      <c r="AA4771" s="2"/>
      <c r="AB4771" s="2"/>
      <c r="AC4771" s="4">
        <f>P4771*U4771/1000000</f>
        <v>86.53505</v>
      </c>
      <c r="AD4771" s="4">
        <f>AC4771*(1-Z4771/100)</f>
        <v>86.53505</v>
      </c>
      <c r="AE4771" s="2" t="s">
        <v>66</v>
      </c>
      <c r="AF4771" s="2" t="s">
        <v>67</v>
      </c>
      <c r="AG4771" s="2" t="s">
        <v>68</v>
      </c>
      <c r="AH4771" s="2" t="s">
        <v>69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5647</v>
      </c>
      <c r="B4772" s="2" t="s">
        <v>5643</v>
      </c>
      <c r="C4772" s="2" t="s">
        <v>47</v>
      </c>
      <c r="D4772" s="2" t="s">
        <v>1584</v>
      </c>
      <c r="E4772" s="2" t="s">
        <v>744</v>
      </c>
      <c r="F4772" s="2" t="s">
        <v>228</v>
      </c>
      <c r="G4772" s="2" t="s">
        <v>117</v>
      </c>
      <c r="H4772" s="2" t="s">
        <v>732</v>
      </c>
      <c r="I4772" s="2" t="s">
        <v>53</v>
      </c>
      <c r="J4772" s="2" t="s">
        <v>230</v>
      </c>
      <c r="K4772" s="2" t="s">
        <v>55</v>
      </c>
      <c r="L4772" s="2" t="s">
        <v>51</v>
      </c>
      <c r="M4772" s="2" t="s">
        <v>86</v>
      </c>
      <c r="N4772" s="3">
        <v>247243</v>
      </c>
      <c r="O4772" s="3" t="s">
        <v>57</v>
      </c>
      <c r="P4772" s="4">
        <f>IF(O4772="吨",N4772*1000,IF(O4772="万立方米",N4772*10000,""))</f>
        <v>247243000.0</v>
      </c>
      <c r="Q4772" s="2" t="s">
        <v>58</v>
      </c>
      <c r="R4772" s="2" t="s">
        <v>59</v>
      </c>
      <c r="S4772" s="2" t="s">
        <v>87</v>
      </c>
      <c r="T4772" s="2" t="s">
        <v>88</v>
      </c>
      <c r="U4772" s="4">
        <f>0.75</f>
        <v>0.75</v>
      </c>
      <c r="V4772" s="2" t="s">
        <v>62</v>
      </c>
      <c r="W4772" s="2" t="s">
        <v>89</v>
      </c>
      <c r="X4772" s="2" t="s">
        <v>64</v>
      </c>
      <c r="Y4772" s="2" t="s">
        <v>65</v>
      </c>
      <c r="Z4772" s="2">
        <v>0</v>
      </c>
      <c r="AA4772" s="2"/>
      <c r="AB4772" s="2"/>
      <c r="AC4772" s="4">
        <f>P4772*U4772/1000000</f>
        <v>185.43225</v>
      </c>
      <c r="AD4772" s="4">
        <f>AC4773*(1-AA4772/100)+(AC4772-AC4773)*(1-AB4772/100)</f>
        <v>185.43225</v>
      </c>
      <c r="AE4772" s="2" t="s">
        <v>66</v>
      </c>
      <c r="AF4772" s="2" t="s">
        <v>67</v>
      </c>
      <c r="AG4772" s="2" t="s">
        <v>68</v>
      </c>
      <c r="AH4772" s="2" t="s">
        <v>69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5648</v>
      </c>
      <c r="B4773" s="2" t="s">
        <v>5643</v>
      </c>
      <c r="C4773" s="2" t="s">
        <v>47</v>
      </c>
      <c r="D4773" s="2" t="s">
        <v>1584</v>
      </c>
      <c r="E4773" s="2" t="s">
        <v>744</v>
      </c>
      <c r="F4773" s="2" t="s">
        <v>228</v>
      </c>
      <c r="G4773" s="2" t="s">
        <v>117</v>
      </c>
      <c r="H4773" s="2" t="s">
        <v>732</v>
      </c>
      <c r="I4773" s="2" t="s">
        <v>53</v>
      </c>
      <c r="J4773" s="2" t="s">
        <v>230</v>
      </c>
      <c r="K4773" s="2" t="s">
        <v>55</v>
      </c>
      <c r="L4773" s="2" t="s">
        <v>51</v>
      </c>
      <c r="M4773" s="2" t="s">
        <v>91</v>
      </c>
      <c r="N4773" s="3">
        <v>247243</v>
      </c>
      <c r="O4773" s="3" t="s">
        <v>57</v>
      </c>
      <c r="P4773" s="4">
        <f>IF(O4773="吨",N4773*1000,IF(O4773="万立方米",N4773*10000,""))</f>
        <v>247243000.0</v>
      </c>
      <c r="Q4773" s="2" t="s">
        <v>58</v>
      </c>
      <c r="R4773" s="2" t="s">
        <v>59</v>
      </c>
      <c r="S4773" s="2" t="s">
        <v>92</v>
      </c>
      <c r="T4773" s="2" t="s">
        <v>88</v>
      </c>
      <c r="U4773" s="4">
        <f>0.75</f>
        <v>0.75</v>
      </c>
      <c r="V4773" s="2" t="s">
        <v>62</v>
      </c>
      <c r="W4773" s="2" t="s">
        <v>93</v>
      </c>
      <c r="X4773" s="2" t="s">
        <v>64</v>
      </c>
      <c r="Y4773" s="2" t="s">
        <v>65</v>
      </c>
      <c r="Z4773" s="2">
        <v>0</v>
      </c>
      <c r="AA4773" s="2"/>
      <c r="AB4773" s="2"/>
      <c r="AC4773" s="4">
        <f>P4773*U4773/1000000</f>
        <v>185.43225</v>
      </c>
      <c r="AD4773" s="4">
        <f>AC4773*(1-Z4773/100)</f>
        <v>185.43225</v>
      </c>
      <c r="AE4773" s="2" t="s">
        <v>66</v>
      </c>
      <c r="AF4773" s="2" t="s">
        <v>67</v>
      </c>
      <c r="AG4773" s="2" t="s">
        <v>68</v>
      </c>
      <c r="AH4773" s="2" t="s">
        <v>69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5649</v>
      </c>
      <c r="B4774" s="2" t="s">
        <v>5643</v>
      </c>
      <c r="C4774" s="2" t="s">
        <v>47</v>
      </c>
      <c r="D4774" s="2" t="s">
        <v>1584</v>
      </c>
      <c r="E4774" s="2" t="s">
        <v>744</v>
      </c>
      <c r="F4774" s="2" t="s">
        <v>228</v>
      </c>
      <c r="G4774" s="2" t="s">
        <v>117</v>
      </c>
      <c r="H4774" s="2" t="s">
        <v>732</v>
      </c>
      <c r="I4774" s="2" t="s">
        <v>53</v>
      </c>
      <c r="J4774" s="2" t="s">
        <v>230</v>
      </c>
      <c r="K4774" s="2" t="s">
        <v>55</v>
      </c>
      <c r="L4774" s="2" t="s">
        <v>51</v>
      </c>
      <c r="M4774" s="2" t="s">
        <v>95</v>
      </c>
      <c r="N4774" s="3">
        <v>247243</v>
      </c>
      <c r="O4774" s="3" t="s">
        <v>57</v>
      </c>
      <c r="P4774" s="4">
        <f>IF(O4774="吨",N4774*1000,IF(O4774="万立方米",N4774*10000,""))</f>
        <v>247243000.0</v>
      </c>
      <c r="Q4774" s="2" t="s">
        <v>58</v>
      </c>
      <c r="R4774" s="2" t="s">
        <v>59</v>
      </c>
      <c r="S4774" s="2" t="s">
        <v>96</v>
      </c>
      <c r="T4774" s="2" t="s">
        <v>97</v>
      </c>
      <c r="U4774" s="4">
        <f>1.7</f>
        <v>1.7</v>
      </c>
      <c r="V4774" s="2" t="s">
        <v>62</v>
      </c>
      <c r="W4774" s="2" t="s">
        <v>98</v>
      </c>
      <c r="X4774" s="2" t="s">
        <v>64</v>
      </c>
      <c r="Y4774" s="2" t="s">
        <v>65</v>
      </c>
      <c r="Z4774" s="2">
        <v>0</v>
      </c>
      <c r="AA4774" s="2"/>
      <c r="AB4774" s="2"/>
      <c r="AC4774" s="4">
        <f>P4774*U4774/1000000</f>
        <v>420.3131</v>
      </c>
      <c r="AD4774" s="4">
        <f>AC4774*(1-Z4774/100)</f>
        <v>420.3131</v>
      </c>
      <c r="AE4774" s="2" t="s">
        <v>66</v>
      </c>
      <c r="AF4774" s="2" t="s">
        <v>67</v>
      </c>
      <c r="AG4774" s="2" t="s">
        <v>68</v>
      </c>
      <c r="AH4774" s="2" t="s">
        <v>69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5650</v>
      </c>
      <c r="B4775" s="2" t="s">
        <v>5643</v>
      </c>
      <c r="C4775" s="2" t="s">
        <v>47</v>
      </c>
      <c r="D4775" s="2" t="s">
        <v>1584</v>
      </c>
      <c r="E4775" s="2" t="s">
        <v>744</v>
      </c>
      <c r="F4775" s="2" t="s">
        <v>228</v>
      </c>
      <c r="G4775" s="2" t="s">
        <v>117</v>
      </c>
      <c r="H4775" s="2" t="s">
        <v>732</v>
      </c>
      <c r="I4775" s="2" t="s">
        <v>53</v>
      </c>
      <c r="J4775" s="2" t="s">
        <v>230</v>
      </c>
      <c r="K4775" s="2" t="s">
        <v>55</v>
      </c>
      <c r="L4775" s="2" t="s">
        <v>51</v>
      </c>
      <c r="M4775" s="2" t="s">
        <v>100</v>
      </c>
      <c r="N4775" s="3">
        <v>247243</v>
      </c>
      <c r="O4775" s="3" t="s">
        <v>57</v>
      </c>
      <c r="P4775" s="4">
        <f>IF(O4775="吨",N4775*1000,IF(O4775="万立方米",N4775*10000,""))</f>
        <v>247243000.0</v>
      </c>
      <c r="Q4775" s="2" t="s">
        <v>58</v>
      </c>
      <c r="R4775" s="2" t="s">
        <v>59</v>
      </c>
      <c r="S4775" s="2" t="s">
        <v>101</v>
      </c>
      <c r="T4775" s="2" t="s">
        <v>75</v>
      </c>
      <c r="U4775" s="4">
        <f>0.12</f>
        <v>0.12</v>
      </c>
      <c r="V4775" s="2" t="s">
        <v>62</v>
      </c>
      <c r="W4775" s="2" t="s">
        <v>102</v>
      </c>
      <c r="X4775" s="2" t="s">
        <v>64</v>
      </c>
      <c r="Y4775" s="2" t="s">
        <v>65</v>
      </c>
      <c r="Z4775" s="2">
        <v>0</v>
      </c>
      <c r="AA4775" s="2"/>
      <c r="AB4775" s="2"/>
      <c r="AC4775" s="4">
        <f>P4775*U4775/1000000</f>
        <v>29.66916</v>
      </c>
      <c r="AD4775" s="4">
        <f>AC4775*(1-Z4775/100)</f>
        <v>29.66916</v>
      </c>
      <c r="AE4775" s="2" t="s">
        <v>66</v>
      </c>
      <c r="AF4775" s="2" t="s">
        <v>67</v>
      </c>
      <c r="AG4775" s="2" t="s">
        <v>68</v>
      </c>
      <c r="AH4775" s="2" t="s">
        <v>69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5651</v>
      </c>
      <c r="B4776" s="2" t="s">
        <v>5643</v>
      </c>
      <c r="C4776" s="2" t="s">
        <v>47</v>
      </c>
      <c r="D4776" s="2" t="s">
        <v>1584</v>
      </c>
      <c r="E4776" s="2" t="s">
        <v>744</v>
      </c>
      <c r="F4776" s="2" t="s">
        <v>228</v>
      </c>
      <c r="G4776" s="2" t="s">
        <v>117</v>
      </c>
      <c r="H4776" s="2" t="s">
        <v>732</v>
      </c>
      <c r="I4776" s="2" t="s">
        <v>161</v>
      </c>
      <c r="J4776" s="2" t="s">
        <v>180</v>
      </c>
      <c r="K4776" s="2" t="s">
        <v>180</v>
      </c>
      <c r="L4776" s="2" t="s">
        <v>181</v>
      </c>
      <c r="M4776" s="2" t="s">
        <v>56</v>
      </c>
      <c r="N4776" s="3">
        <v>131.314</v>
      </c>
      <c r="O4776" s="3" t="s">
        <v>182</v>
      </c>
      <c r="P4776" s="4">
        <f>IF(O4776="吨",N4776*1000,IF(O4776="万立方米",N4776*10000,""))</f>
        <v>1313140.0</v>
      </c>
      <c r="Q4776" s="2" t="s">
        <v>183</v>
      </c>
      <c r="R4776" s="2" t="s">
        <v>184</v>
      </c>
      <c r="S4776" s="2" t="s">
        <v>185</v>
      </c>
      <c r="T4776" s="2" t="s">
        <v>75</v>
      </c>
      <c r="U4776" s="4">
        <f>0.001</f>
        <v>0.001</v>
      </c>
      <c r="V4776" s="2" t="s">
        <v>186</v>
      </c>
      <c r="W4776" s="2" t="s">
        <v>187</v>
      </c>
      <c r="X4776" s="2" t="s">
        <v>64</v>
      </c>
      <c r="Y4776" s="2" t="s">
        <v>65</v>
      </c>
      <c r="Z4776" s="2">
        <v>0</v>
      </c>
      <c r="AA4776" s="2"/>
      <c r="AB4776" s="2"/>
      <c r="AC4776" s="4">
        <f>P4776*U4776/1000000</f>
        <v>0.0013131400000000002</v>
      </c>
      <c r="AD4776" s="4">
        <f>AC4776*(1-Z4776/100)</f>
        <v>0.0013131400000000002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5652</v>
      </c>
      <c r="B4777" s="2" t="s">
        <v>5643</v>
      </c>
      <c r="C4777" s="2" t="s">
        <v>47</v>
      </c>
      <c r="D4777" s="2" t="s">
        <v>1584</v>
      </c>
      <c r="E4777" s="2" t="s">
        <v>744</v>
      </c>
      <c r="F4777" s="2" t="s">
        <v>228</v>
      </c>
      <c r="G4777" s="2" t="s">
        <v>117</v>
      </c>
      <c r="H4777" s="2" t="s">
        <v>732</v>
      </c>
      <c r="I4777" s="2" t="s">
        <v>161</v>
      </c>
      <c r="J4777" s="2" t="s">
        <v>180</v>
      </c>
      <c r="K4777" s="2" t="s">
        <v>180</v>
      </c>
      <c r="L4777" s="2" t="s">
        <v>181</v>
      </c>
      <c r="M4777" s="2" t="s">
        <v>73</v>
      </c>
      <c r="N4777" s="3">
        <v>131.314</v>
      </c>
      <c r="O4777" s="3" t="s">
        <v>182</v>
      </c>
      <c r="P4777" s="4">
        <f>IF(O4777="吨",N4777*1000,IF(O4777="万立方米",N4777*10000,""))</f>
        <v>1313140.0</v>
      </c>
      <c r="Q4777" s="2" t="s">
        <v>183</v>
      </c>
      <c r="R4777" s="2" t="s">
        <v>184</v>
      </c>
      <c r="S4777" s="2" t="s">
        <v>189</v>
      </c>
      <c r="T4777" s="2" t="s">
        <v>75</v>
      </c>
      <c r="U4777" s="4">
        <f>0.35</f>
        <v>0.35</v>
      </c>
      <c r="V4777" s="2" t="s">
        <v>186</v>
      </c>
      <c r="W4777" s="2" t="s">
        <v>190</v>
      </c>
      <c r="X4777" s="2" t="s">
        <v>64</v>
      </c>
      <c r="Y4777" s="2" t="s">
        <v>65</v>
      </c>
      <c r="Z4777" s="2">
        <v>0</v>
      </c>
      <c r="AA4777" s="2"/>
      <c r="AB4777" s="2"/>
      <c r="AC4777" s="4">
        <f>P4777*U4777/1000000</f>
        <v>0.4595989999999999</v>
      </c>
      <c r="AD4777" s="4">
        <f>AC4777*(1-Z4777/100)</f>
        <v>0.4595989999999999</v>
      </c>
      <c r="AE4777" s="2" t="s">
        <v>66</v>
      </c>
      <c r="AF4777" s="2" t="s">
        <v>67</v>
      </c>
      <c r="AG4777" s="2" t="s">
        <v>68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5653</v>
      </c>
      <c r="B4778" s="2" t="s">
        <v>5643</v>
      </c>
      <c r="C4778" s="2" t="s">
        <v>47</v>
      </c>
      <c r="D4778" s="2" t="s">
        <v>1584</v>
      </c>
      <c r="E4778" s="2" t="s">
        <v>744</v>
      </c>
      <c r="F4778" s="2" t="s">
        <v>228</v>
      </c>
      <c r="G4778" s="2" t="s">
        <v>117</v>
      </c>
      <c r="H4778" s="2" t="s">
        <v>732</v>
      </c>
      <c r="I4778" s="2" t="s">
        <v>161</v>
      </c>
      <c r="J4778" s="2" t="s">
        <v>180</v>
      </c>
      <c r="K4778" s="2" t="s">
        <v>180</v>
      </c>
      <c r="L4778" s="2" t="s">
        <v>181</v>
      </c>
      <c r="M4778" s="2" t="s">
        <v>78</v>
      </c>
      <c r="N4778" s="3">
        <v>131.314</v>
      </c>
      <c r="O4778" s="3" t="s">
        <v>182</v>
      </c>
      <c r="P4778" s="4">
        <f>IF(O4778="吨",N4778*1000,IF(O4778="万立方米",N4778*10000,""))</f>
        <v>1313140.0</v>
      </c>
      <c r="Q4778" s="2" t="s">
        <v>183</v>
      </c>
      <c r="R4778" s="2" t="s">
        <v>184</v>
      </c>
      <c r="S4778" s="2" t="s">
        <v>192</v>
      </c>
      <c r="T4778" s="2" t="s">
        <v>75</v>
      </c>
      <c r="U4778" s="4">
        <f>1.2</f>
        <v>1.2</v>
      </c>
      <c r="V4778" s="2" t="s">
        <v>186</v>
      </c>
      <c r="W4778" s="2" t="s">
        <v>193</v>
      </c>
      <c r="X4778" s="2" t="s">
        <v>64</v>
      </c>
      <c r="Y4778" s="2" t="s">
        <v>65</v>
      </c>
      <c r="Z4778" s="2">
        <v>0</v>
      </c>
      <c r="AA4778" s="2"/>
      <c r="AB4778" s="2"/>
      <c r="AC4778" s="4">
        <f>P4778*U4778/1000000</f>
        <v>1.575768</v>
      </c>
      <c r="AD4778" s="4">
        <f>AC4778*(1-Z4778/100)</f>
        <v>1.575768</v>
      </c>
      <c r="AE4778" s="2" t="s">
        <v>66</v>
      </c>
      <c r="AF4778" s="2" t="s">
        <v>67</v>
      </c>
      <c r="AG4778" s="2" t="s">
        <v>68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5654</v>
      </c>
      <c r="B4779" s="2" t="s">
        <v>5643</v>
      </c>
      <c r="C4779" s="2" t="s">
        <v>47</v>
      </c>
      <c r="D4779" s="2" t="s">
        <v>1584</v>
      </c>
      <c r="E4779" s="2" t="s">
        <v>744</v>
      </c>
      <c r="F4779" s="2" t="s">
        <v>228</v>
      </c>
      <c r="G4779" s="2" t="s">
        <v>117</v>
      </c>
      <c r="H4779" s="2" t="s">
        <v>732</v>
      </c>
      <c r="I4779" s="2" t="s">
        <v>161</v>
      </c>
      <c r="J4779" s="2" t="s">
        <v>180</v>
      </c>
      <c r="K4779" s="2" t="s">
        <v>180</v>
      </c>
      <c r="L4779" s="2" t="s">
        <v>181</v>
      </c>
      <c r="M4779" s="2" t="s">
        <v>82</v>
      </c>
      <c r="N4779" s="3">
        <v>131.314</v>
      </c>
      <c r="O4779" s="3" t="s">
        <v>182</v>
      </c>
      <c r="P4779" s="4">
        <f>IF(O4779="吨",N4779*1000,IF(O4779="万立方米",N4779*10000,""))</f>
        <v>1313140.0</v>
      </c>
      <c r="Q4779" s="2" t="s">
        <v>183</v>
      </c>
      <c r="R4779" s="2" t="s">
        <v>184</v>
      </c>
      <c r="S4779" s="2" t="s">
        <v>195</v>
      </c>
      <c r="T4779" s="2" t="s">
        <v>75</v>
      </c>
      <c r="U4779" s="4">
        <f>0.002</f>
        <v>0.002</v>
      </c>
      <c r="V4779" s="2" t="s">
        <v>186</v>
      </c>
      <c r="W4779" s="2" t="s">
        <v>196</v>
      </c>
      <c r="X4779" s="2" t="s">
        <v>64</v>
      </c>
      <c r="Y4779" s="2" t="s">
        <v>65</v>
      </c>
      <c r="Z4779" s="2">
        <v>0</v>
      </c>
      <c r="AA4779" s="2"/>
      <c r="AB4779" s="2"/>
      <c r="AC4779" s="4">
        <f>P4779*U4779/1000000</f>
        <v>0.0026262800000000004</v>
      </c>
      <c r="AD4779" s="4">
        <f>AC4779*(1-Z4779/100)</f>
        <v>0.0026262800000000004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5655</v>
      </c>
      <c r="B4780" s="2" t="s">
        <v>5643</v>
      </c>
      <c r="C4780" s="2" t="s">
        <v>47</v>
      </c>
      <c r="D4780" s="2" t="s">
        <v>1584</v>
      </c>
      <c r="E4780" s="2" t="s">
        <v>744</v>
      </c>
      <c r="F4780" s="2" t="s">
        <v>228</v>
      </c>
      <c r="G4780" s="2" t="s">
        <v>117</v>
      </c>
      <c r="H4780" s="2" t="s">
        <v>732</v>
      </c>
      <c r="I4780" s="2" t="s">
        <v>161</v>
      </c>
      <c r="J4780" s="2" t="s">
        <v>180</v>
      </c>
      <c r="K4780" s="2" t="s">
        <v>180</v>
      </c>
      <c r="L4780" s="2" t="s">
        <v>181</v>
      </c>
      <c r="M4780" s="2" t="s">
        <v>86</v>
      </c>
      <c r="N4780" s="3">
        <v>131.314</v>
      </c>
      <c r="O4780" s="3" t="s">
        <v>182</v>
      </c>
      <c r="P4780" s="4">
        <f>IF(O4780="吨",N4780*1000,IF(O4780="万立方米",N4780*10000,""))</f>
        <v>1313140.0</v>
      </c>
      <c r="Q4780" s="2" t="s">
        <v>183</v>
      </c>
      <c r="R4780" s="2" t="s">
        <v>184</v>
      </c>
      <c r="S4780" s="2" t="s">
        <v>198</v>
      </c>
      <c r="T4780" s="2" t="s">
        <v>75</v>
      </c>
      <c r="U4780" s="4">
        <f>0.01</f>
        <v>0.01</v>
      </c>
      <c r="V4780" s="2" t="s">
        <v>186</v>
      </c>
      <c r="W4780" s="2" t="s">
        <v>199</v>
      </c>
      <c r="X4780" s="2" t="s">
        <v>64</v>
      </c>
      <c r="Y4780" s="2" t="s">
        <v>65</v>
      </c>
      <c r="Z4780" s="2">
        <v>0</v>
      </c>
      <c r="AA4780" s="2"/>
      <c r="AB4780" s="2"/>
      <c r="AC4780" s="4">
        <f>P4780*U4780/1000000</f>
        <v>0.0131314</v>
      </c>
      <c r="AD4780" s="4">
        <f>AC4781*(1-AA4780/100)+(AC4780-AC4781)*(1-AB4780/100)</f>
        <v>0.0131314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5656</v>
      </c>
      <c r="B4781" s="2" t="s">
        <v>5643</v>
      </c>
      <c r="C4781" s="2" t="s">
        <v>47</v>
      </c>
      <c r="D4781" s="2" t="s">
        <v>1584</v>
      </c>
      <c r="E4781" s="2" t="s">
        <v>744</v>
      </c>
      <c r="F4781" s="2" t="s">
        <v>228</v>
      </c>
      <c r="G4781" s="2" t="s">
        <v>117</v>
      </c>
      <c r="H4781" s="2" t="s">
        <v>732</v>
      </c>
      <c r="I4781" s="2" t="s">
        <v>161</v>
      </c>
      <c r="J4781" s="2" t="s">
        <v>180</v>
      </c>
      <c r="K4781" s="2" t="s">
        <v>180</v>
      </c>
      <c r="L4781" s="2" t="s">
        <v>181</v>
      </c>
      <c r="M4781" s="2" t="s">
        <v>91</v>
      </c>
      <c r="N4781" s="3">
        <v>131.314</v>
      </c>
      <c r="O4781" s="3" t="s">
        <v>182</v>
      </c>
      <c r="P4781" s="4">
        <f>IF(O4781="吨",N4781*1000,IF(O4781="万立方米",N4781*10000,""))</f>
        <v>1313140.0</v>
      </c>
      <c r="Q4781" s="2" t="s">
        <v>183</v>
      </c>
      <c r="R4781" s="2" t="s">
        <v>184</v>
      </c>
      <c r="S4781" s="2" t="s">
        <v>201</v>
      </c>
      <c r="T4781" s="2" t="s">
        <v>75</v>
      </c>
      <c r="U4781" s="4">
        <f>0.005</f>
        <v>0.005</v>
      </c>
      <c r="V4781" s="2" t="s">
        <v>186</v>
      </c>
      <c r="W4781" s="2" t="s">
        <v>202</v>
      </c>
      <c r="X4781" s="2" t="s">
        <v>64</v>
      </c>
      <c r="Y4781" s="2" t="s">
        <v>65</v>
      </c>
      <c r="Z4781" s="2">
        <v>0</v>
      </c>
      <c r="AA4781" s="2"/>
      <c r="AB4781" s="2"/>
      <c r="AC4781" s="4">
        <f>P4781*U4781/1000000</f>
        <v>0.0065657</v>
      </c>
      <c r="AD4781" s="4">
        <f>AC4781*(1-Z4781/100)</f>
        <v>0.0065657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5657</v>
      </c>
      <c r="B4782" s="2" t="s">
        <v>5643</v>
      </c>
      <c r="C4782" s="2" t="s">
        <v>47</v>
      </c>
      <c r="D4782" s="2" t="s">
        <v>1584</v>
      </c>
      <c r="E4782" s="2" t="s">
        <v>744</v>
      </c>
      <c r="F4782" s="2" t="s">
        <v>228</v>
      </c>
      <c r="G4782" s="2" t="s">
        <v>117</v>
      </c>
      <c r="H4782" s="2" t="s">
        <v>732</v>
      </c>
      <c r="I4782" s="2" t="s">
        <v>161</v>
      </c>
      <c r="J4782" s="2" t="s">
        <v>180</v>
      </c>
      <c r="K4782" s="2" t="s">
        <v>180</v>
      </c>
      <c r="L4782" s="2" t="s">
        <v>181</v>
      </c>
      <c r="M4782" s="2" t="s">
        <v>95</v>
      </c>
      <c r="N4782" s="3">
        <v>131.314</v>
      </c>
      <c r="O4782" s="3" t="s">
        <v>182</v>
      </c>
      <c r="P4782" s="4">
        <f>IF(O4782="吨",N4782*1000,IF(O4782="万立方米",N4782*10000,""))</f>
        <v>1313140.0</v>
      </c>
      <c r="Q4782" s="2" t="s">
        <v>183</v>
      </c>
      <c r="R4782" s="2" t="s">
        <v>184</v>
      </c>
      <c r="S4782" s="2" t="s">
        <v>204</v>
      </c>
      <c r="T4782" s="2" t="s">
        <v>75</v>
      </c>
      <c r="U4782" s="4">
        <f>0.005</f>
        <v>0.005</v>
      </c>
      <c r="V4782" s="2" t="s">
        <v>186</v>
      </c>
      <c r="W4782" s="2" t="s">
        <v>205</v>
      </c>
      <c r="X4782" s="2" t="s">
        <v>64</v>
      </c>
      <c r="Y4782" s="2" t="s">
        <v>65</v>
      </c>
      <c r="Z4782" s="2">
        <v>0</v>
      </c>
      <c r="AA4782" s="2"/>
      <c r="AB4782" s="2"/>
      <c r="AC4782" s="4">
        <f>P4782*U4782/1000000</f>
        <v>0.0065657</v>
      </c>
      <c r="AD4782" s="4">
        <f>AC4782*(1-Z4782/100)</f>
        <v>0.0065657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5658</v>
      </c>
      <c r="B4783" s="2" t="s">
        <v>5643</v>
      </c>
      <c r="C4783" s="2" t="s">
        <v>47</v>
      </c>
      <c r="D4783" s="2" t="s">
        <v>1584</v>
      </c>
      <c r="E4783" s="2" t="s">
        <v>744</v>
      </c>
      <c r="F4783" s="2" t="s">
        <v>228</v>
      </c>
      <c r="G4783" s="2" t="s">
        <v>117</v>
      </c>
      <c r="H4783" s="2" t="s">
        <v>732</v>
      </c>
      <c r="I4783" s="2" t="s">
        <v>161</v>
      </c>
      <c r="J4783" s="2" t="s">
        <v>180</v>
      </c>
      <c r="K4783" s="2" t="s">
        <v>180</v>
      </c>
      <c r="L4783" s="2" t="s">
        <v>181</v>
      </c>
      <c r="M4783" s="2" t="s">
        <v>100</v>
      </c>
      <c r="N4783" s="3">
        <v>131.314</v>
      </c>
      <c r="O4783" s="3" t="s">
        <v>182</v>
      </c>
      <c r="P4783" s="4">
        <f>IF(O4783="吨",N4783*1000,IF(O4783="万立方米",N4783*10000,""))</f>
        <v>1313140.0</v>
      </c>
      <c r="Q4783" s="2" t="s">
        <v>183</v>
      </c>
      <c r="R4783" s="2" t="s">
        <v>184</v>
      </c>
      <c r="S4783" s="2" t="s">
        <v>207</v>
      </c>
      <c r="T4783" s="2" t="s">
        <v>75</v>
      </c>
      <c r="U4783" s="4">
        <f>0.02</f>
        <v>0.02</v>
      </c>
      <c r="V4783" s="2" t="s">
        <v>186</v>
      </c>
      <c r="W4783" s="2" t="s">
        <v>208</v>
      </c>
      <c r="X4783" s="2" t="s">
        <v>64</v>
      </c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68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5659</v>
      </c>
      <c r="B4784" s="2" t="s">
        <v>5643</v>
      </c>
      <c r="C4784" s="2" t="s">
        <v>47</v>
      </c>
      <c r="D4784" s="2" t="s">
        <v>1584</v>
      </c>
      <c r="E4784" s="2" t="s">
        <v>744</v>
      </c>
      <c r="F4784" s="2" t="s">
        <v>228</v>
      </c>
      <c r="G4784" s="2" t="s">
        <v>117</v>
      </c>
      <c r="H4784" s="2" t="s">
        <v>732</v>
      </c>
      <c r="I4784" s="2"/>
      <c r="J4784" s="2"/>
      <c r="K4784" s="2"/>
      <c r="L4784" s="2"/>
      <c r="M4784" s="2" t="s">
        <v>104</v>
      </c>
      <c r="N4784" s="3"/>
      <c r="O4784" s="3"/>
      <c r="P4784" s="4">
        <v>0.0</v>
      </c>
      <c r="Q4784" s="2" t="s">
        <v>105</v>
      </c>
      <c r="R4784" s="2" t="s">
        <v>106</v>
      </c>
      <c r="S4784" s="2" t="s">
        <v>107</v>
      </c>
      <c r="T4784" s="2" t="s">
        <v>108</v>
      </c>
      <c r="U4784" s="4">
        <f>0.0</f>
        <v>0.0</v>
      </c>
      <c r="V4784" s="2" t="s">
        <v>109</v>
      </c>
      <c r="W4784" s="2" t="s">
        <v>110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111</v>
      </c>
      <c r="AH4784" s="2" t="s">
        <v>69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5660</v>
      </c>
      <c r="B4785" s="2" t="s">
        <v>5661</v>
      </c>
      <c r="C4785" s="2" t="s">
        <v>47</v>
      </c>
      <c r="D4785" s="2" t="s">
        <v>3258</v>
      </c>
      <c r="E4785" s="2" t="s">
        <v>377</v>
      </c>
      <c r="F4785" s="2" t="s">
        <v>50</v>
      </c>
      <c r="G4785" s="2" t="s">
        <v>51</v>
      </c>
      <c r="H4785" s="2" t="s">
        <v>138</v>
      </c>
      <c r="I4785" s="2" t="s">
        <v>53</v>
      </c>
      <c r="J4785" s="2" t="s">
        <v>54</v>
      </c>
      <c r="K4785" s="2" t="s">
        <v>55</v>
      </c>
      <c r="L4785" s="2" t="s">
        <v>51</v>
      </c>
      <c r="M4785" s="2" t="s">
        <v>56</v>
      </c>
      <c r="N4785" s="3">
        <v>650175</v>
      </c>
      <c r="O4785" s="3" t="s">
        <v>57</v>
      </c>
      <c r="P4785" s="4">
        <f>IF(O4785="吨",N4785*1000,IF(O4785="万立方米",N4785*10000,""))</f>
        <v>650175000.0</v>
      </c>
      <c r="Q4785" s="2" t="s">
        <v>58</v>
      </c>
      <c r="R4785" s="2" t="s">
        <v>59</v>
      </c>
      <c r="S4785" s="2" t="s">
        <v>60</v>
      </c>
      <c r="T4785" s="2" t="s">
        <v>61</v>
      </c>
      <c r="U4785" s="4">
        <f>0.06</f>
        <v>0.06</v>
      </c>
      <c r="V4785" s="2" t="s">
        <v>62</v>
      </c>
      <c r="W4785" s="2" t="s">
        <v>63</v>
      </c>
      <c r="X4785" s="2" t="s">
        <v>64</v>
      </c>
      <c r="Y4785" s="2" t="s">
        <v>65</v>
      </c>
      <c r="Z4785" s="2">
        <v>0</v>
      </c>
      <c r="AA4785" s="2"/>
      <c r="AB4785" s="2"/>
      <c r="AC4785" s="4">
        <f>P4785*U4785/1000000</f>
        <v>39.0105</v>
      </c>
      <c r="AD4785" s="4">
        <f>AC4785*(1-Z4785/100)</f>
        <v>39.0105</v>
      </c>
      <c r="AE4785" s="2" t="s">
        <v>66</v>
      </c>
      <c r="AF4785" s="2" t="s">
        <v>67</v>
      </c>
      <c r="AG4785" s="2" t="s">
        <v>68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5662</v>
      </c>
      <c r="B4786" s="2" t="s">
        <v>5661</v>
      </c>
      <c r="C4786" s="2" t="s">
        <v>47</v>
      </c>
      <c r="D4786" s="2" t="s">
        <v>3258</v>
      </c>
      <c r="E4786" s="2" t="s">
        <v>377</v>
      </c>
      <c r="F4786" s="2" t="s">
        <v>50</v>
      </c>
      <c r="G4786" s="2" t="s">
        <v>51</v>
      </c>
      <c r="H4786" s="2" t="s">
        <v>138</v>
      </c>
      <c r="I4786" s="2" t="s">
        <v>53</v>
      </c>
      <c r="J4786" s="2" t="s">
        <v>54</v>
      </c>
      <c r="K4786" s="2" t="s">
        <v>55</v>
      </c>
      <c r="L4786" s="2" t="s">
        <v>51</v>
      </c>
      <c r="M4786" s="2" t="s">
        <v>73</v>
      </c>
      <c r="N4786" s="3">
        <v>650175</v>
      </c>
      <c r="O4786" s="3" t="s">
        <v>57</v>
      </c>
      <c r="P4786" s="4">
        <f>IF(O4786="吨",N4786*1000,IF(O4786="万立方米",N4786*10000,""))</f>
        <v>650175000.0</v>
      </c>
      <c r="Q4786" s="2" t="s">
        <v>58</v>
      </c>
      <c r="R4786" s="2" t="s">
        <v>59</v>
      </c>
      <c r="S4786" s="2" t="s">
        <v>74</v>
      </c>
      <c r="T4786" s="2" t="s">
        <v>75</v>
      </c>
      <c r="U4786" s="4">
        <f>1.5</f>
        <v>1.5</v>
      </c>
      <c r="V4786" s="2" t="s">
        <v>62</v>
      </c>
      <c r="W4786" s="2" t="s">
        <v>76</v>
      </c>
      <c r="X4786" s="2" t="s">
        <v>64</v>
      </c>
      <c r="Y4786" s="2" t="s">
        <v>65</v>
      </c>
      <c r="Z4786" s="2">
        <v>0</v>
      </c>
      <c r="AA4786" s="2"/>
      <c r="AB4786" s="2"/>
      <c r="AC4786" s="4">
        <f>P4786*U4786/1000000</f>
        <v>975.2625</v>
      </c>
      <c r="AD4786" s="4">
        <f>AC4786*(1-Z4786/100)</f>
        <v>975.2625</v>
      </c>
      <c r="AE4786" s="2" t="s">
        <v>66</v>
      </c>
      <c r="AF4786" s="2" t="s">
        <v>67</v>
      </c>
      <c r="AG4786" s="2" t="s">
        <v>68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5663</v>
      </c>
      <c r="B4787" s="2" t="s">
        <v>5661</v>
      </c>
      <c r="C4787" s="2" t="s">
        <v>47</v>
      </c>
      <c r="D4787" s="2" t="s">
        <v>3258</v>
      </c>
      <c r="E4787" s="2" t="s">
        <v>377</v>
      </c>
      <c r="F4787" s="2" t="s">
        <v>50</v>
      </c>
      <c r="G4787" s="2" t="s">
        <v>51</v>
      </c>
      <c r="H4787" s="2" t="s">
        <v>138</v>
      </c>
      <c r="I4787" s="2" t="s">
        <v>53</v>
      </c>
      <c r="J4787" s="2" t="s">
        <v>54</v>
      </c>
      <c r="K4787" s="2" t="s">
        <v>55</v>
      </c>
      <c r="L4787" s="2" t="s">
        <v>51</v>
      </c>
      <c r="M4787" s="2" t="s">
        <v>78</v>
      </c>
      <c r="N4787" s="3">
        <v>650175</v>
      </c>
      <c r="O4787" s="3" t="s">
        <v>57</v>
      </c>
      <c r="P4787" s="4">
        <f>IF(O4787="吨",N4787*1000,IF(O4787="万立方米",N4787*10000,""))</f>
        <v>650175000.0</v>
      </c>
      <c r="Q4787" s="2" t="s">
        <v>58</v>
      </c>
      <c r="R4787" s="2" t="s">
        <v>59</v>
      </c>
      <c r="S4787" s="2" t="s">
        <v>79</v>
      </c>
      <c r="T4787" s="2" t="s">
        <v>75</v>
      </c>
      <c r="U4787" s="4">
        <f>6.0</f>
        <v>6.0</v>
      </c>
      <c r="V4787" s="2" t="s">
        <v>62</v>
      </c>
      <c r="W4787" s="2" t="s">
        <v>80</v>
      </c>
      <c r="X4787" s="2" t="s">
        <v>64</v>
      </c>
      <c r="Y4787" s="2" t="s">
        <v>65</v>
      </c>
      <c r="Z4787" s="2">
        <v>0</v>
      </c>
      <c r="AA4787" s="2"/>
      <c r="AB4787" s="2"/>
      <c r="AC4787" s="4">
        <f>P4787*U4787/1000000</f>
        <v>3901.05</v>
      </c>
      <c r="AD4787" s="4">
        <f>AC4787*(1-Z4787/100)</f>
        <v>3901.05</v>
      </c>
      <c r="AE4787" s="2" t="s">
        <v>66</v>
      </c>
      <c r="AF4787" s="2" t="s">
        <v>67</v>
      </c>
      <c r="AG4787" s="2" t="s">
        <v>68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5664</v>
      </c>
      <c r="B4788" s="2" t="s">
        <v>5661</v>
      </c>
      <c r="C4788" s="2" t="s">
        <v>47</v>
      </c>
      <c r="D4788" s="2" t="s">
        <v>3258</v>
      </c>
      <c r="E4788" s="2" t="s">
        <v>377</v>
      </c>
      <c r="F4788" s="2" t="s">
        <v>50</v>
      </c>
      <c r="G4788" s="2" t="s">
        <v>51</v>
      </c>
      <c r="H4788" s="2" t="s">
        <v>138</v>
      </c>
      <c r="I4788" s="2" t="s">
        <v>53</v>
      </c>
      <c r="J4788" s="2" t="s">
        <v>54</v>
      </c>
      <c r="K4788" s="2" t="s">
        <v>55</v>
      </c>
      <c r="L4788" s="2" t="s">
        <v>51</v>
      </c>
      <c r="M4788" s="2" t="s">
        <v>82</v>
      </c>
      <c r="N4788" s="3">
        <v>650175</v>
      </c>
      <c r="O4788" s="3" t="s">
        <v>57</v>
      </c>
      <c r="P4788" s="4">
        <f>IF(O4788="吨",N4788*1000,IF(O4788="万立方米",N4788*10000,""))</f>
        <v>650175000.0</v>
      </c>
      <c r="Q4788" s="2" t="s">
        <v>58</v>
      </c>
      <c r="R4788" s="2" t="s">
        <v>59</v>
      </c>
      <c r="S4788" s="2" t="s">
        <v>83</v>
      </c>
      <c r="T4788" s="2" t="s">
        <v>61</v>
      </c>
      <c r="U4788" s="4">
        <f>0.35</f>
        <v>0.35</v>
      </c>
      <c r="V4788" s="2" t="s">
        <v>62</v>
      </c>
      <c r="W4788" s="2" t="s">
        <v>84</v>
      </c>
      <c r="X4788" s="2" t="s">
        <v>64</v>
      </c>
      <c r="Y4788" s="2" t="s">
        <v>65</v>
      </c>
      <c r="Z4788" s="2">
        <v>0</v>
      </c>
      <c r="AA4788" s="2"/>
      <c r="AB4788" s="2"/>
      <c r="AC4788" s="4">
        <f>P4788*U4788/1000000</f>
        <v>227.56125</v>
      </c>
      <c r="AD4788" s="4">
        <f>AC4788*(1-Z4788/100)</f>
        <v>227.56125</v>
      </c>
      <c r="AE4788" s="2" t="s">
        <v>66</v>
      </c>
      <c r="AF4788" s="2" t="s">
        <v>67</v>
      </c>
      <c r="AG4788" s="2" t="s">
        <v>68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5665</v>
      </c>
      <c r="B4789" s="2" t="s">
        <v>5661</v>
      </c>
      <c r="C4789" s="2" t="s">
        <v>47</v>
      </c>
      <c r="D4789" s="2" t="s">
        <v>3258</v>
      </c>
      <c r="E4789" s="2" t="s">
        <v>377</v>
      </c>
      <c r="F4789" s="2" t="s">
        <v>50</v>
      </c>
      <c r="G4789" s="2" t="s">
        <v>51</v>
      </c>
      <c r="H4789" s="2" t="s">
        <v>138</v>
      </c>
      <c r="I4789" s="2" t="s">
        <v>53</v>
      </c>
      <c r="J4789" s="2" t="s">
        <v>54</v>
      </c>
      <c r="K4789" s="2" t="s">
        <v>55</v>
      </c>
      <c r="L4789" s="2" t="s">
        <v>51</v>
      </c>
      <c r="M4789" s="2" t="s">
        <v>86</v>
      </c>
      <c r="N4789" s="3">
        <v>650175</v>
      </c>
      <c r="O4789" s="3" t="s">
        <v>57</v>
      </c>
      <c r="P4789" s="4">
        <f>IF(O4789="吨",N4789*1000,IF(O4789="万立方米",N4789*10000,""))</f>
        <v>650175000.0</v>
      </c>
      <c r="Q4789" s="2" t="s">
        <v>58</v>
      </c>
      <c r="R4789" s="2" t="s">
        <v>59</v>
      </c>
      <c r="S4789" s="2" t="s">
        <v>87</v>
      </c>
      <c r="T4789" s="2" t="s">
        <v>88</v>
      </c>
      <c r="U4789" s="4">
        <f>0.75</f>
        <v>0.75</v>
      </c>
      <c r="V4789" s="2" t="s">
        <v>62</v>
      </c>
      <c r="W4789" s="2" t="s">
        <v>89</v>
      </c>
      <c r="X4789" s="2" t="s">
        <v>64</v>
      </c>
      <c r="Y4789" s="2" t="s">
        <v>65</v>
      </c>
      <c r="Z4789" s="2">
        <v>0</v>
      </c>
      <c r="AA4789" s="2"/>
      <c r="AB4789" s="2"/>
      <c r="AC4789" s="4">
        <f>P4789*U4789/1000000</f>
        <v>487.63125</v>
      </c>
      <c r="AD4789" s="4">
        <f>AC4790*(1-AA4789/100)+(AC4789-AC4790)*(1-AB4789/100)</f>
        <v>487.63125</v>
      </c>
      <c r="AE4789" s="2" t="s">
        <v>66</v>
      </c>
      <c r="AF4789" s="2" t="s">
        <v>67</v>
      </c>
      <c r="AG4789" s="2" t="s">
        <v>68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5666</v>
      </c>
      <c r="B4790" s="2" t="s">
        <v>5661</v>
      </c>
      <c r="C4790" s="2" t="s">
        <v>47</v>
      </c>
      <c r="D4790" s="2" t="s">
        <v>3258</v>
      </c>
      <c r="E4790" s="2" t="s">
        <v>377</v>
      </c>
      <c r="F4790" s="2" t="s">
        <v>50</v>
      </c>
      <c r="G4790" s="2" t="s">
        <v>51</v>
      </c>
      <c r="H4790" s="2" t="s">
        <v>138</v>
      </c>
      <c r="I4790" s="2" t="s">
        <v>53</v>
      </c>
      <c r="J4790" s="2" t="s">
        <v>54</v>
      </c>
      <c r="K4790" s="2" t="s">
        <v>55</v>
      </c>
      <c r="L4790" s="2" t="s">
        <v>51</v>
      </c>
      <c r="M4790" s="2" t="s">
        <v>91</v>
      </c>
      <c r="N4790" s="3">
        <v>650175</v>
      </c>
      <c r="O4790" s="3" t="s">
        <v>57</v>
      </c>
      <c r="P4790" s="4">
        <f>IF(O4790="吨",N4790*1000,IF(O4790="万立方米",N4790*10000,""))</f>
        <v>650175000.0</v>
      </c>
      <c r="Q4790" s="2" t="s">
        <v>58</v>
      </c>
      <c r="R4790" s="2" t="s">
        <v>59</v>
      </c>
      <c r="S4790" s="2" t="s">
        <v>92</v>
      </c>
      <c r="T4790" s="2" t="s">
        <v>88</v>
      </c>
      <c r="U4790" s="4">
        <f>0.75</f>
        <v>0.75</v>
      </c>
      <c r="V4790" s="2" t="s">
        <v>62</v>
      </c>
      <c r="W4790" s="2" t="s">
        <v>93</v>
      </c>
      <c r="X4790" s="2" t="s">
        <v>64</v>
      </c>
      <c r="Y4790" s="2" t="s">
        <v>65</v>
      </c>
      <c r="Z4790" s="2">
        <v>0</v>
      </c>
      <c r="AA4790" s="2"/>
      <c r="AB4790" s="2"/>
      <c r="AC4790" s="4">
        <f>P4790*U4790/1000000</f>
        <v>487.63125</v>
      </c>
      <c r="AD4790" s="4">
        <f>AC4790*(1-Z4790/100)</f>
        <v>487.63125</v>
      </c>
      <c r="AE4790" s="2" t="s">
        <v>66</v>
      </c>
      <c r="AF4790" s="2" t="s">
        <v>67</v>
      </c>
      <c r="AG4790" s="2" t="s">
        <v>68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5667</v>
      </c>
      <c r="B4791" s="2" t="s">
        <v>5661</v>
      </c>
      <c r="C4791" s="2" t="s">
        <v>47</v>
      </c>
      <c r="D4791" s="2" t="s">
        <v>3258</v>
      </c>
      <c r="E4791" s="2" t="s">
        <v>377</v>
      </c>
      <c r="F4791" s="2" t="s">
        <v>50</v>
      </c>
      <c r="G4791" s="2" t="s">
        <v>51</v>
      </c>
      <c r="H4791" s="2" t="s">
        <v>138</v>
      </c>
      <c r="I4791" s="2" t="s">
        <v>53</v>
      </c>
      <c r="J4791" s="2" t="s">
        <v>54</v>
      </c>
      <c r="K4791" s="2" t="s">
        <v>55</v>
      </c>
      <c r="L4791" s="2" t="s">
        <v>51</v>
      </c>
      <c r="M4791" s="2" t="s">
        <v>95</v>
      </c>
      <c r="N4791" s="3">
        <v>650175</v>
      </c>
      <c r="O4791" s="3" t="s">
        <v>57</v>
      </c>
      <c r="P4791" s="4">
        <f>IF(O4791="吨",N4791*1000,IF(O4791="万立方米",N4791*10000,""))</f>
        <v>650175000.0</v>
      </c>
      <c r="Q4791" s="2" t="s">
        <v>58</v>
      </c>
      <c r="R4791" s="2" t="s">
        <v>59</v>
      </c>
      <c r="S4791" s="2" t="s">
        <v>96</v>
      </c>
      <c r="T4791" s="2" t="s">
        <v>97</v>
      </c>
      <c r="U4791" s="4">
        <f>1.7</f>
        <v>1.7</v>
      </c>
      <c r="V4791" s="2" t="s">
        <v>62</v>
      </c>
      <c r="W4791" s="2" t="s">
        <v>98</v>
      </c>
      <c r="X4791" s="2" t="s">
        <v>64</v>
      </c>
      <c r="Y4791" s="2" t="s">
        <v>65</v>
      </c>
      <c r="Z4791" s="2">
        <v>0</v>
      </c>
      <c r="AA4791" s="2"/>
      <c r="AB4791" s="2"/>
      <c r="AC4791" s="4">
        <f>P4791*U4791/1000000</f>
        <v>1105.2975</v>
      </c>
      <c r="AD4791" s="4">
        <f>AC4791*(1-Z4791/100)</f>
        <v>1105.2975</v>
      </c>
      <c r="AE4791" s="2" t="s">
        <v>66</v>
      </c>
      <c r="AF4791" s="2" t="s">
        <v>67</v>
      </c>
      <c r="AG4791" s="2" t="s">
        <v>68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5668</v>
      </c>
      <c r="B4792" s="2" t="s">
        <v>5661</v>
      </c>
      <c r="C4792" s="2" t="s">
        <v>47</v>
      </c>
      <c r="D4792" s="2" t="s">
        <v>3258</v>
      </c>
      <c r="E4792" s="2" t="s">
        <v>377</v>
      </c>
      <c r="F4792" s="2" t="s">
        <v>50</v>
      </c>
      <c r="G4792" s="2" t="s">
        <v>51</v>
      </c>
      <c r="H4792" s="2" t="s">
        <v>138</v>
      </c>
      <c r="I4792" s="2" t="s">
        <v>53</v>
      </c>
      <c r="J4792" s="2" t="s">
        <v>54</v>
      </c>
      <c r="K4792" s="2" t="s">
        <v>55</v>
      </c>
      <c r="L4792" s="2" t="s">
        <v>51</v>
      </c>
      <c r="M4792" s="2" t="s">
        <v>100</v>
      </c>
      <c r="N4792" s="3">
        <v>650175</v>
      </c>
      <c r="O4792" s="3" t="s">
        <v>57</v>
      </c>
      <c r="P4792" s="4">
        <f>IF(O4792="吨",N4792*1000,IF(O4792="万立方米",N4792*10000,""))</f>
        <v>650175000.0</v>
      </c>
      <c r="Q4792" s="2" t="s">
        <v>58</v>
      </c>
      <c r="R4792" s="2" t="s">
        <v>59</v>
      </c>
      <c r="S4792" s="2" t="s">
        <v>101</v>
      </c>
      <c r="T4792" s="2" t="s">
        <v>75</v>
      </c>
      <c r="U4792" s="4">
        <f>0.12</f>
        <v>0.12</v>
      </c>
      <c r="V4792" s="2" t="s">
        <v>62</v>
      </c>
      <c r="W4792" s="2" t="s">
        <v>102</v>
      </c>
      <c r="X4792" s="2" t="s">
        <v>64</v>
      </c>
      <c r="Y4792" s="2" t="s">
        <v>65</v>
      </c>
      <c r="Z4792" s="2">
        <v>0</v>
      </c>
      <c r="AA4792" s="2"/>
      <c r="AB4792" s="2"/>
      <c r="AC4792" s="4">
        <f>P4792*U4792/1000000</f>
        <v>78.021</v>
      </c>
      <c r="AD4792" s="4">
        <f>AC4792*(1-Z4792/100)</f>
        <v>78.021</v>
      </c>
      <c r="AE4792" s="2" t="s">
        <v>66</v>
      </c>
      <c r="AF4792" s="2" t="s">
        <v>67</v>
      </c>
      <c r="AG4792" s="2" t="s">
        <v>68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5669</v>
      </c>
      <c r="B4793" s="2" t="s">
        <v>5661</v>
      </c>
      <c r="C4793" s="2" t="s">
        <v>47</v>
      </c>
      <c r="D4793" s="2" t="s">
        <v>3258</v>
      </c>
      <c r="E4793" s="2" t="s">
        <v>377</v>
      </c>
      <c r="F4793" s="2" t="s">
        <v>50</v>
      </c>
      <c r="G4793" s="2" t="s">
        <v>51</v>
      </c>
      <c r="H4793" s="2" t="s">
        <v>138</v>
      </c>
      <c r="I4793" s="2"/>
      <c r="J4793" s="2"/>
      <c r="K4793" s="2" t="s">
        <v>147</v>
      </c>
      <c r="L4793" s="2" t="s">
        <v>148</v>
      </c>
      <c r="M4793" s="2" t="s">
        <v>104</v>
      </c>
      <c r="N4793" s="3"/>
      <c r="O4793" s="3"/>
      <c r="P4793" s="4">
        <v>650175000.0</v>
      </c>
      <c r="Q4793" s="2" t="s">
        <v>105</v>
      </c>
      <c r="R4793" s="2" t="s">
        <v>106</v>
      </c>
      <c r="S4793" s="2" t="s">
        <v>107</v>
      </c>
      <c r="T4793" s="2" t="s">
        <v>108</v>
      </c>
      <c r="U4793" s="4">
        <f>0.0</f>
        <v>0.0</v>
      </c>
      <c r="V4793" s="2" t="s">
        <v>109</v>
      </c>
      <c r="W4793" s="2" t="s">
        <v>110</v>
      </c>
      <c r="X4793" s="2"/>
      <c r="Y4793" s="2" t="s">
        <v>65</v>
      </c>
      <c r="Z4793" s="2">
        <v>0</v>
      </c>
      <c r="AA4793" s="2"/>
      <c r="AB4793" s="2"/>
      <c r="AC4793" s="4">
        <f>P4793*U4793/1000000</f>
        <v>0.0</v>
      </c>
      <c r="AD4793" s="4">
        <f>AC4793*(1-Z4793/100)</f>
        <v>0.0</v>
      </c>
      <c r="AE4793" s="2" t="s">
        <v>66</v>
      </c>
      <c r="AF4793" s="2" t="s">
        <v>67</v>
      </c>
      <c r="AG4793" s="2" t="s">
        <v>68</v>
      </c>
      <c r="AH4793" s="2" t="s">
        <v>69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5670</v>
      </c>
      <c r="B4794" s="2" t="s">
        <v>5671</v>
      </c>
      <c r="C4794" s="2" t="s">
        <v>47</v>
      </c>
      <c r="D4794" s="2" t="s">
        <v>1187</v>
      </c>
      <c r="E4794" s="2" t="s">
        <v>560</v>
      </c>
      <c r="F4794" s="2" t="s">
        <v>50</v>
      </c>
      <c r="G4794" s="2" t="s">
        <v>51</v>
      </c>
      <c r="H4794" s="2" t="s">
        <v>138</v>
      </c>
      <c r="I4794" s="2" t="s">
        <v>53</v>
      </c>
      <c r="J4794" s="2" t="s">
        <v>270</v>
      </c>
      <c r="K4794" s="2" t="s">
        <v>55</v>
      </c>
      <c r="L4794" s="2" t="s">
        <v>51</v>
      </c>
      <c r="M4794" s="2" t="s">
        <v>56</v>
      </c>
      <c r="N4794" s="3">
        <v>1051719.81</v>
      </c>
      <c r="O4794" s="3" t="s">
        <v>57</v>
      </c>
      <c r="P4794" s="4">
        <f>IF(O4794="吨",N4794*1000,IF(O4794="万立方米",N4794*10000,""))</f>
        <v>1051719810.0</v>
      </c>
      <c r="Q4794" s="2" t="s">
        <v>58</v>
      </c>
      <c r="R4794" s="2" t="s">
        <v>59</v>
      </c>
      <c r="S4794" s="2" t="s">
        <v>60</v>
      </c>
      <c r="T4794" s="2" t="s">
        <v>61</v>
      </c>
      <c r="U4794" s="4">
        <f>0.06</f>
        <v>0.06</v>
      </c>
      <c r="V4794" s="2" t="s">
        <v>62</v>
      </c>
      <c r="W4794" s="2" t="s">
        <v>63</v>
      </c>
      <c r="X4794" s="2" t="s">
        <v>64</v>
      </c>
      <c r="Y4794" s="2" t="s">
        <v>65</v>
      </c>
      <c r="Z4794" s="2">
        <v>0</v>
      </c>
      <c r="AA4794" s="2"/>
      <c r="AB4794" s="2"/>
      <c r="AC4794" s="4">
        <f>P4794*U4794/1000000</f>
        <v>63.103188599999996</v>
      </c>
      <c r="AD4794" s="4">
        <f>AC4794*(1-Z4794/100)</f>
        <v>63.103188599999996</v>
      </c>
      <c r="AE4794" s="2" t="s">
        <v>66</v>
      </c>
      <c r="AF4794" s="2" t="s">
        <v>67</v>
      </c>
      <c r="AG4794" s="2" t="s">
        <v>68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5672</v>
      </c>
      <c r="B4795" s="2" t="s">
        <v>5671</v>
      </c>
      <c r="C4795" s="2" t="s">
        <v>47</v>
      </c>
      <c r="D4795" s="2" t="s">
        <v>1187</v>
      </c>
      <c r="E4795" s="2" t="s">
        <v>560</v>
      </c>
      <c r="F4795" s="2" t="s">
        <v>50</v>
      </c>
      <c r="G4795" s="2" t="s">
        <v>51</v>
      </c>
      <c r="H4795" s="2" t="s">
        <v>138</v>
      </c>
      <c r="I4795" s="2" t="s">
        <v>53</v>
      </c>
      <c r="J4795" s="2" t="s">
        <v>270</v>
      </c>
      <c r="K4795" s="2" t="s">
        <v>55</v>
      </c>
      <c r="L4795" s="2" t="s">
        <v>51</v>
      </c>
      <c r="M4795" s="2" t="s">
        <v>73</v>
      </c>
      <c r="N4795" s="3">
        <v>1051719.81</v>
      </c>
      <c r="O4795" s="3" t="s">
        <v>57</v>
      </c>
      <c r="P4795" s="4">
        <f>IF(O4795="吨",N4795*1000,IF(O4795="万立方米",N4795*10000,""))</f>
        <v>1051719810.0</v>
      </c>
      <c r="Q4795" s="2" t="s">
        <v>58</v>
      </c>
      <c r="R4795" s="2" t="s">
        <v>59</v>
      </c>
      <c r="S4795" s="2" t="s">
        <v>74</v>
      </c>
      <c r="T4795" s="2" t="s">
        <v>75</v>
      </c>
      <c r="U4795" s="4">
        <f>1.5</f>
        <v>1.5</v>
      </c>
      <c r="V4795" s="2" t="s">
        <v>62</v>
      </c>
      <c r="W4795" s="2" t="s">
        <v>76</v>
      </c>
      <c r="X4795" s="2" t="s">
        <v>64</v>
      </c>
      <c r="Y4795" s="2" t="s">
        <v>65</v>
      </c>
      <c r="Z4795" s="2">
        <v>0</v>
      </c>
      <c r="AA4795" s="2"/>
      <c r="AB4795" s="2"/>
      <c r="AC4795" s="4">
        <f>P4795*U4795/1000000</f>
        <v>1577.579715</v>
      </c>
      <c r="AD4795" s="4">
        <f>AC4795*(1-Z4795/100)</f>
        <v>1577.579715</v>
      </c>
      <c r="AE4795" s="2" t="s">
        <v>66</v>
      </c>
      <c r="AF4795" s="2" t="s">
        <v>67</v>
      </c>
      <c r="AG4795" s="2" t="s">
        <v>68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5673</v>
      </c>
      <c r="B4796" s="2" t="s">
        <v>5671</v>
      </c>
      <c r="C4796" s="2" t="s">
        <v>47</v>
      </c>
      <c r="D4796" s="2" t="s">
        <v>1187</v>
      </c>
      <c r="E4796" s="2" t="s">
        <v>560</v>
      </c>
      <c r="F4796" s="2" t="s">
        <v>50</v>
      </c>
      <c r="G4796" s="2" t="s">
        <v>51</v>
      </c>
      <c r="H4796" s="2" t="s">
        <v>138</v>
      </c>
      <c r="I4796" s="2" t="s">
        <v>53</v>
      </c>
      <c r="J4796" s="2" t="s">
        <v>270</v>
      </c>
      <c r="K4796" s="2" t="s">
        <v>55</v>
      </c>
      <c r="L4796" s="2" t="s">
        <v>51</v>
      </c>
      <c r="M4796" s="2" t="s">
        <v>78</v>
      </c>
      <c r="N4796" s="3">
        <v>1051719.81</v>
      </c>
      <c r="O4796" s="3" t="s">
        <v>57</v>
      </c>
      <c r="P4796" s="4">
        <f>IF(O4796="吨",N4796*1000,IF(O4796="万立方米",N4796*10000,""))</f>
        <v>1051719810.0</v>
      </c>
      <c r="Q4796" s="2" t="s">
        <v>58</v>
      </c>
      <c r="R4796" s="2" t="s">
        <v>59</v>
      </c>
      <c r="S4796" s="2" t="s">
        <v>79</v>
      </c>
      <c r="T4796" s="2" t="s">
        <v>75</v>
      </c>
      <c r="U4796" s="4">
        <f>6.0</f>
        <v>6.0</v>
      </c>
      <c r="V4796" s="2" t="s">
        <v>62</v>
      </c>
      <c r="W4796" s="2" t="s">
        <v>80</v>
      </c>
      <c r="X4796" s="2" t="s">
        <v>64</v>
      </c>
      <c r="Y4796" s="2" t="s">
        <v>65</v>
      </c>
      <c r="Z4796" s="2">
        <v>0</v>
      </c>
      <c r="AA4796" s="2"/>
      <c r="AB4796" s="2"/>
      <c r="AC4796" s="4">
        <f>P4796*U4796/1000000</f>
        <v>6310.31886</v>
      </c>
      <c r="AD4796" s="4">
        <f>AC4796*(1-Z4796/100)</f>
        <v>6310.31886</v>
      </c>
      <c r="AE4796" s="2" t="s">
        <v>66</v>
      </c>
      <c r="AF4796" s="2" t="s">
        <v>67</v>
      </c>
      <c r="AG4796" s="2" t="s">
        <v>68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5674</v>
      </c>
      <c r="B4797" s="2" t="s">
        <v>5671</v>
      </c>
      <c r="C4797" s="2" t="s">
        <v>47</v>
      </c>
      <c r="D4797" s="2" t="s">
        <v>1187</v>
      </c>
      <c r="E4797" s="2" t="s">
        <v>560</v>
      </c>
      <c r="F4797" s="2" t="s">
        <v>50</v>
      </c>
      <c r="G4797" s="2" t="s">
        <v>51</v>
      </c>
      <c r="H4797" s="2" t="s">
        <v>138</v>
      </c>
      <c r="I4797" s="2" t="s">
        <v>53</v>
      </c>
      <c r="J4797" s="2" t="s">
        <v>270</v>
      </c>
      <c r="K4797" s="2" t="s">
        <v>55</v>
      </c>
      <c r="L4797" s="2" t="s">
        <v>51</v>
      </c>
      <c r="M4797" s="2" t="s">
        <v>82</v>
      </c>
      <c r="N4797" s="3">
        <v>1051719.81</v>
      </c>
      <c r="O4797" s="3" t="s">
        <v>57</v>
      </c>
      <c r="P4797" s="4">
        <f>IF(O4797="吨",N4797*1000,IF(O4797="万立方米",N4797*10000,""))</f>
        <v>1051719810.0</v>
      </c>
      <c r="Q4797" s="2" t="s">
        <v>58</v>
      </c>
      <c r="R4797" s="2" t="s">
        <v>59</v>
      </c>
      <c r="S4797" s="2" t="s">
        <v>83</v>
      </c>
      <c r="T4797" s="2" t="s">
        <v>61</v>
      </c>
      <c r="U4797" s="4">
        <f>0.35</f>
        <v>0.35</v>
      </c>
      <c r="V4797" s="2" t="s">
        <v>62</v>
      </c>
      <c r="W4797" s="2" t="s">
        <v>84</v>
      </c>
      <c r="X4797" s="2" t="s">
        <v>64</v>
      </c>
      <c r="Y4797" s="2" t="s">
        <v>65</v>
      </c>
      <c r="Z4797" s="2">
        <v>0</v>
      </c>
      <c r="AA4797" s="2"/>
      <c r="AB4797" s="2"/>
      <c r="AC4797" s="4">
        <f>P4797*U4797/1000000</f>
        <v>368.1019335</v>
      </c>
      <c r="AD4797" s="4">
        <f>AC4797*(1-Z4797/100)</f>
        <v>368.1019335</v>
      </c>
      <c r="AE4797" s="2" t="s">
        <v>66</v>
      </c>
      <c r="AF4797" s="2" t="s">
        <v>67</v>
      </c>
      <c r="AG4797" s="2" t="s">
        <v>68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5675</v>
      </c>
      <c r="B4798" s="2" t="s">
        <v>5671</v>
      </c>
      <c r="C4798" s="2" t="s">
        <v>47</v>
      </c>
      <c r="D4798" s="2" t="s">
        <v>1187</v>
      </c>
      <c r="E4798" s="2" t="s">
        <v>560</v>
      </c>
      <c r="F4798" s="2" t="s">
        <v>50</v>
      </c>
      <c r="G4798" s="2" t="s">
        <v>51</v>
      </c>
      <c r="H4798" s="2" t="s">
        <v>138</v>
      </c>
      <c r="I4798" s="2" t="s">
        <v>53</v>
      </c>
      <c r="J4798" s="2" t="s">
        <v>270</v>
      </c>
      <c r="K4798" s="2" t="s">
        <v>55</v>
      </c>
      <c r="L4798" s="2" t="s">
        <v>51</v>
      </c>
      <c r="M4798" s="2" t="s">
        <v>86</v>
      </c>
      <c r="N4798" s="3">
        <v>1051719.81</v>
      </c>
      <c r="O4798" s="3" t="s">
        <v>57</v>
      </c>
      <c r="P4798" s="4">
        <f>IF(O4798="吨",N4798*1000,IF(O4798="万立方米",N4798*10000,""))</f>
        <v>1051719810.0</v>
      </c>
      <c r="Q4798" s="2" t="s">
        <v>58</v>
      </c>
      <c r="R4798" s="2" t="s">
        <v>59</v>
      </c>
      <c r="S4798" s="2" t="s">
        <v>87</v>
      </c>
      <c r="T4798" s="2" t="s">
        <v>88</v>
      </c>
      <c r="U4798" s="4">
        <f>0.75</f>
        <v>0.75</v>
      </c>
      <c r="V4798" s="2" t="s">
        <v>62</v>
      </c>
      <c r="W4798" s="2" t="s">
        <v>89</v>
      </c>
      <c r="X4798" s="2" t="s">
        <v>64</v>
      </c>
      <c r="Y4798" s="2" t="s">
        <v>65</v>
      </c>
      <c r="Z4798" s="2">
        <v>0</v>
      </c>
      <c r="AA4798" s="2"/>
      <c r="AB4798" s="2"/>
      <c r="AC4798" s="4">
        <f>P4798*U4798/1000000</f>
        <v>788.7898575</v>
      </c>
      <c r="AD4798" s="4">
        <f>AC4799*(1-AA4798/100)+(AC4798-AC4799)*(1-AB4798/100)</f>
        <v>788.7898575</v>
      </c>
      <c r="AE4798" s="2" t="s">
        <v>66</v>
      </c>
      <c r="AF4798" s="2" t="s">
        <v>67</v>
      </c>
      <c r="AG4798" s="2" t="s">
        <v>68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5676</v>
      </c>
      <c r="B4799" s="2" t="s">
        <v>5671</v>
      </c>
      <c r="C4799" s="2" t="s">
        <v>47</v>
      </c>
      <c r="D4799" s="2" t="s">
        <v>1187</v>
      </c>
      <c r="E4799" s="2" t="s">
        <v>560</v>
      </c>
      <c r="F4799" s="2" t="s">
        <v>50</v>
      </c>
      <c r="G4799" s="2" t="s">
        <v>51</v>
      </c>
      <c r="H4799" s="2" t="s">
        <v>138</v>
      </c>
      <c r="I4799" s="2" t="s">
        <v>53</v>
      </c>
      <c r="J4799" s="2" t="s">
        <v>270</v>
      </c>
      <c r="K4799" s="2" t="s">
        <v>55</v>
      </c>
      <c r="L4799" s="2" t="s">
        <v>51</v>
      </c>
      <c r="M4799" s="2" t="s">
        <v>91</v>
      </c>
      <c r="N4799" s="3">
        <v>1051719.81</v>
      </c>
      <c r="O4799" s="3" t="s">
        <v>57</v>
      </c>
      <c r="P4799" s="4">
        <f>IF(O4799="吨",N4799*1000,IF(O4799="万立方米",N4799*10000,""))</f>
        <v>1051719810.0</v>
      </c>
      <c r="Q4799" s="2" t="s">
        <v>58</v>
      </c>
      <c r="R4799" s="2" t="s">
        <v>59</v>
      </c>
      <c r="S4799" s="2" t="s">
        <v>92</v>
      </c>
      <c r="T4799" s="2" t="s">
        <v>88</v>
      </c>
      <c r="U4799" s="4">
        <f>0.75</f>
        <v>0.75</v>
      </c>
      <c r="V4799" s="2" t="s">
        <v>62</v>
      </c>
      <c r="W4799" s="2" t="s">
        <v>93</v>
      </c>
      <c r="X4799" s="2" t="s">
        <v>64</v>
      </c>
      <c r="Y4799" s="2" t="s">
        <v>65</v>
      </c>
      <c r="Z4799" s="2">
        <v>0</v>
      </c>
      <c r="AA4799" s="2"/>
      <c r="AB4799" s="2"/>
      <c r="AC4799" s="4">
        <f>P4799*U4799/1000000</f>
        <v>788.7898575</v>
      </c>
      <c r="AD4799" s="4">
        <f>AC4799*(1-Z4799/100)</f>
        <v>788.7898575</v>
      </c>
      <c r="AE4799" s="2" t="s">
        <v>66</v>
      </c>
      <c r="AF4799" s="2" t="s">
        <v>67</v>
      </c>
      <c r="AG4799" s="2" t="s">
        <v>68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5677</v>
      </c>
      <c r="B4800" s="2" t="s">
        <v>5671</v>
      </c>
      <c r="C4800" s="2" t="s">
        <v>47</v>
      </c>
      <c r="D4800" s="2" t="s">
        <v>1187</v>
      </c>
      <c r="E4800" s="2" t="s">
        <v>560</v>
      </c>
      <c r="F4800" s="2" t="s">
        <v>50</v>
      </c>
      <c r="G4800" s="2" t="s">
        <v>51</v>
      </c>
      <c r="H4800" s="2" t="s">
        <v>138</v>
      </c>
      <c r="I4800" s="2" t="s">
        <v>53</v>
      </c>
      <c r="J4800" s="2" t="s">
        <v>270</v>
      </c>
      <c r="K4800" s="2" t="s">
        <v>55</v>
      </c>
      <c r="L4800" s="2" t="s">
        <v>51</v>
      </c>
      <c r="M4800" s="2" t="s">
        <v>95</v>
      </c>
      <c r="N4800" s="3">
        <v>1051719.81</v>
      </c>
      <c r="O4800" s="3" t="s">
        <v>57</v>
      </c>
      <c r="P4800" s="4">
        <f>IF(O4800="吨",N4800*1000,IF(O4800="万立方米",N4800*10000,""))</f>
        <v>1051719810.0</v>
      </c>
      <c r="Q4800" s="2" t="s">
        <v>58</v>
      </c>
      <c r="R4800" s="2" t="s">
        <v>59</v>
      </c>
      <c r="S4800" s="2" t="s">
        <v>96</v>
      </c>
      <c r="T4800" s="2" t="s">
        <v>97</v>
      </c>
      <c r="U4800" s="4">
        <f>1.7</f>
        <v>1.7</v>
      </c>
      <c r="V4800" s="2" t="s">
        <v>62</v>
      </c>
      <c r="W4800" s="2" t="s">
        <v>98</v>
      </c>
      <c r="X4800" s="2" t="s">
        <v>64</v>
      </c>
      <c r="Y4800" s="2" t="s">
        <v>65</v>
      </c>
      <c r="Z4800" s="2">
        <v>0</v>
      </c>
      <c r="AA4800" s="2"/>
      <c r="AB4800" s="2"/>
      <c r="AC4800" s="4">
        <f>P4800*U4800/1000000</f>
        <v>1787.923677</v>
      </c>
      <c r="AD4800" s="4">
        <f>AC4800*(1-Z4800/100)</f>
        <v>1787.923677</v>
      </c>
      <c r="AE4800" s="2" t="s">
        <v>66</v>
      </c>
      <c r="AF4800" s="2" t="s">
        <v>67</v>
      </c>
      <c r="AG4800" s="2" t="s">
        <v>68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5678</v>
      </c>
      <c r="B4801" s="2" t="s">
        <v>5671</v>
      </c>
      <c r="C4801" s="2" t="s">
        <v>47</v>
      </c>
      <c r="D4801" s="2" t="s">
        <v>1187</v>
      </c>
      <c r="E4801" s="2" t="s">
        <v>560</v>
      </c>
      <c r="F4801" s="2" t="s">
        <v>50</v>
      </c>
      <c r="G4801" s="2" t="s">
        <v>51</v>
      </c>
      <c r="H4801" s="2" t="s">
        <v>138</v>
      </c>
      <c r="I4801" s="2" t="s">
        <v>53</v>
      </c>
      <c r="J4801" s="2" t="s">
        <v>270</v>
      </c>
      <c r="K4801" s="2" t="s">
        <v>55</v>
      </c>
      <c r="L4801" s="2" t="s">
        <v>51</v>
      </c>
      <c r="M4801" s="2" t="s">
        <v>100</v>
      </c>
      <c r="N4801" s="3">
        <v>1051719.81</v>
      </c>
      <c r="O4801" s="3" t="s">
        <v>57</v>
      </c>
      <c r="P4801" s="4">
        <f>IF(O4801="吨",N4801*1000,IF(O4801="万立方米",N4801*10000,""))</f>
        <v>1051719810.0</v>
      </c>
      <c r="Q4801" s="2" t="s">
        <v>58</v>
      </c>
      <c r="R4801" s="2" t="s">
        <v>59</v>
      </c>
      <c r="S4801" s="2" t="s">
        <v>101</v>
      </c>
      <c r="T4801" s="2" t="s">
        <v>75</v>
      </c>
      <c r="U4801" s="4">
        <f>0.12</f>
        <v>0.12</v>
      </c>
      <c r="V4801" s="2" t="s">
        <v>62</v>
      </c>
      <c r="W4801" s="2" t="s">
        <v>102</v>
      </c>
      <c r="X4801" s="2" t="s">
        <v>64</v>
      </c>
      <c r="Y4801" s="2" t="s">
        <v>65</v>
      </c>
      <c r="Z4801" s="2">
        <v>0</v>
      </c>
      <c r="AA4801" s="2"/>
      <c r="AB4801" s="2"/>
      <c r="AC4801" s="4">
        <f>P4801*U4801/1000000</f>
        <v>126.20637719999999</v>
      </c>
      <c r="AD4801" s="4">
        <f>AC4801*(1-Z4801/100)</f>
        <v>126.20637719999999</v>
      </c>
      <c r="AE4801" s="2" t="s">
        <v>66</v>
      </c>
      <c r="AF4801" s="2" t="s">
        <v>67</v>
      </c>
      <c r="AG4801" s="2" t="s">
        <v>68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5679</v>
      </c>
      <c r="B4802" s="2" t="s">
        <v>5671</v>
      </c>
      <c r="C4802" s="2" t="s">
        <v>47</v>
      </c>
      <c r="D4802" s="2" t="s">
        <v>1187</v>
      </c>
      <c r="E4802" s="2" t="s">
        <v>560</v>
      </c>
      <c r="F4802" s="2" t="s">
        <v>50</v>
      </c>
      <c r="G4802" s="2" t="s">
        <v>51</v>
      </c>
      <c r="H4802" s="2" t="s">
        <v>138</v>
      </c>
      <c r="I4802" s="2"/>
      <c r="J4802" s="2"/>
      <c r="K4802" s="2" t="s">
        <v>147</v>
      </c>
      <c r="L4802" s="2" t="s">
        <v>148</v>
      </c>
      <c r="M4802" s="2" t="s">
        <v>104</v>
      </c>
      <c r="N4802" s="3"/>
      <c r="O4802" s="3"/>
      <c r="P4802" s="4">
        <v>1051719810.0</v>
      </c>
      <c r="Q4802" s="2" t="s">
        <v>105</v>
      </c>
      <c r="R4802" s="2" t="s">
        <v>106</v>
      </c>
      <c r="S4802" s="2" t="s">
        <v>107</v>
      </c>
      <c r="T4802" s="2" t="s">
        <v>108</v>
      </c>
      <c r="U4802" s="4">
        <f>0.0</f>
        <v>0.0</v>
      </c>
      <c r="V4802" s="2" t="s">
        <v>109</v>
      </c>
      <c r="W4802" s="2" t="s">
        <v>110</v>
      </c>
      <c r="X4802" s="2"/>
      <c r="Y4802" s="2" t="s">
        <v>65</v>
      </c>
      <c r="Z4802" s="2">
        <v>0</v>
      </c>
      <c r="AA4802" s="2"/>
      <c r="AB4802" s="2"/>
      <c r="AC4802" s="4">
        <f>P4802*U4802/1000000</f>
        <v>0.0</v>
      </c>
      <c r="AD4802" s="4">
        <f>AC4802*(1-Z4802/100)</f>
        <v>0.0</v>
      </c>
      <c r="AE4802" s="2" t="s">
        <v>66</v>
      </c>
      <c r="AF4802" s="2" t="s">
        <v>67</v>
      </c>
      <c r="AG4802" s="2" t="s">
        <v>68</v>
      </c>
      <c r="AH4802" s="2" t="s">
        <v>69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5680</v>
      </c>
      <c r="B4803" s="2" t="s">
        <v>5681</v>
      </c>
      <c r="C4803" s="2" t="s">
        <v>47</v>
      </c>
      <c r="D4803" s="2" t="s">
        <v>886</v>
      </c>
      <c r="E4803" s="2" t="s">
        <v>377</v>
      </c>
      <c r="F4803" s="2" t="s">
        <v>228</v>
      </c>
      <c r="G4803" s="2" t="s">
        <v>181</v>
      </c>
      <c r="H4803" s="2" t="s">
        <v>1768</v>
      </c>
      <c r="I4803" s="2" t="s">
        <v>53</v>
      </c>
      <c r="J4803" s="2" t="s">
        <v>118</v>
      </c>
      <c r="K4803" s="2" t="s">
        <v>118</v>
      </c>
      <c r="L4803" s="2" t="s">
        <v>119</v>
      </c>
      <c r="M4803" s="2" t="s">
        <v>56</v>
      </c>
      <c r="N4803" s="3">
        <v>3602.344</v>
      </c>
      <c r="O4803" s="3" t="s">
        <v>120</v>
      </c>
      <c r="P4803" s="2"/>
      <c r="Q4803" s="2"/>
      <c r="R4803" s="2" t="s">
        <v>121</v>
      </c>
      <c r="S4803" s="2"/>
      <c r="T4803" s="2" t="s">
        <v>108</v>
      </c>
      <c r="U4803" s="2"/>
      <c r="V4803" s="2"/>
      <c r="W4803" s="2" t="s">
        <v>122</v>
      </c>
      <c r="X4803" s="2" t="s">
        <v>64</v>
      </c>
      <c r="Y4803" s="2" t="s">
        <v>65</v>
      </c>
      <c r="Z4803" s="2">
        <v>0</v>
      </c>
      <c r="AA4803" s="2"/>
      <c r="AB4803" s="2"/>
      <c r="AC4803" s="2"/>
      <c r="AD4803" s="2"/>
      <c r="AE4803" s="2" t="s">
        <v>123</v>
      </c>
      <c r="AF4803" s="2" t="s">
        <v>124</v>
      </c>
      <c r="AG4803" s="2" t="s">
        <v>125</v>
      </c>
      <c r="AH4803" s="2" t="s">
        <v>69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5682</v>
      </c>
      <c r="B4804" s="2" t="s">
        <v>5681</v>
      </c>
      <c r="C4804" s="2" t="s">
        <v>47</v>
      </c>
      <c r="D4804" s="2" t="s">
        <v>886</v>
      </c>
      <c r="E4804" s="2" t="s">
        <v>377</v>
      </c>
      <c r="F4804" s="2" t="s">
        <v>228</v>
      </c>
      <c r="G4804" s="2" t="s">
        <v>181</v>
      </c>
      <c r="H4804" s="2" t="s">
        <v>1768</v>
      </c>
      <c r="I4804" s="2" t="s">
        <v>53</v>
      </c>
      <c r="J4804" s="2" t="s">
        <v>118</v>
      </c>
      <c r="K4804" s="2" t="s">
        <v>118</v>
      </c>
      <c r="L4804" s="2" t="s">
        <v>119</v>
      </c>
      <c r="M4804" s="2" t="s">
        <v>73</v>
      </c>
      <c r="N4804" s="3">
        <v>3602.344</v>
      </c>
      <c r="O4804" s="3" t="s">
        <v>120</v>
      </c>
      <c r="P4804" s="2"/>
      <c r="Q4804" s="2"/>
      <c r="R4804" s="2" t="s">
        <v>121</v>
      </c>
      <c r="S4804" s="2"/>
      <c r="T4804" s="2" t="s">
        <v>108</v>
      </c>
      <c r="U4804" s="2"/>
      <c r="V4804" s="2"/>
      <c r="W4804" s="2" t="s">
        <v>122</v>
      </c>
      <c r="X4804" s="2" t="s">
        <v>64</v>
      </c>
      <c r="Y4804" s="2" t="s">
        <v>65</v>
      </c>
      <c r="Z4804" s="2">
        <v>0</v>
      </c>
      <c r="AA4804" s="2"/>
      <c r="AB4804" s="2"/>
      <c r="AC4804" s="2"/>
      <c r="AD4804" s="2"/>
      <c r="AE4804" s="2" t="s">
        <v>123</v>
      </c>
      <c r="AF4804" s="2" t="s">
        <v>124</v>
      </c>
      <c r="AG4804" s="2" t="s">
        <v>125</v>
      </c>
      <c r="AH4804" s="2" t="s">
        <v>69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5683</v>
      </c>
      <c r="B4805" s="2" t="s">
        <v>5681</v>
      </c>
      <c r="C4805" s="2" t="s">
        <v>47</v>
      </c>
      <c r="D4805" s="2" t="s">
        <v>886</v>
      </c>
      <c r="E4805" s="2" t="s">
        <v>377</v>
      </c>
      <c r="F4805" s="2" t="s">
        <v>228</v>
      </c>
      <c r="G4805" s="2" t="s">
        <v>181</v>
      </c>
      <c r="H4805" s="2" t="s">
        <v>1768</v>
      </c>
      <c r="I4805" s="2" t="s">
        <v>53</v>
      </c>
      <c r="J4805" s="2" t="s">
        <v>118</v>
      </c>
      <c r="K4805" s="2" t="s">
        <v>118</v>
      </c>
      <c r="L4805" s="2" t="s">
        <v>119</v>
      </c>
      <c r="M4805" s="2" t="s">
        <v>78</v>
      </c>
      <c r="N4805" s="3">
        <v>3602.344</v>
      </c>
      <c r="O4805" s="3" t="s">
        <v>120</v>
      </c>
      <c r="P4805" s="2"/>
      <c r="Q4805" s="2"/>
      <c r="R4805" s="2" t="s">
        <v>121</v>
      </c>
      <c r="S4805" s="2"/>
      <c r="T4805" s="2" t="s">
        <v>108</v>
      </c>
      <c r="U4805" s="2"/>
      <c r="V4805" s="2"/>
      <c r="W4805" s="2" t="s">
        <v>122</v>
      </c>
      <c r="X4805" s="2" t="s">
        <v>64</v>
      </c>
      <c r="Y4805" s="2" t="s">
        <v>65</v>
      </c>
      <c r="Z4805" s="2">
        <v>0</v>
      </c>
      <c r="AA4805" s="2"/>
      <c r="AB4805" s="2"/>
      <c r="AC4805" s="2"/>
      <c r="AD4805" s="2"/>
      <c r="AE4805" s="2" t="s">
        <v>123</v>
      </c>
      <c r="AF4805" s="2" t="s">
        <v>124</v>
      </c>
      <c r="AG4805" s="2" t="s">
        <v>125</v>
      </c>
      <c r="AH4805" s="2" t="s">
        <v>69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5684</v>
      </c>
      <c r="B4806" s="2" t="s">
        <v>5681</v>
      </c>
      <c r="C4806" s="2" t="s">
        <v>47</v>
      </c>
      <c r="D4806" s="2" t="s">
        <v>886</v>
      </c>
      <c r="E4806" s="2" t="s">
        <v>377</v>
      </c>
      <c r="F4806" s="2" t="s">
        <v>228</v>
      </c>
      <c r="G4806" s="2" t="s">
        <v>181</v>
      </c>
      <c r="H4806" s="2" t="s">
        <v>1768</v>
      </c>
      <c r="I4806" s="2" t="s">
        <v>53</v>
      </c>
      <c r="J4806" s="2" t="s">
        <v>118</v>
      </c>
      <c r="K4806" s="2" t="s">
        <v>118</v>
      </c>
      <c r="L4806" s="2" t="s">
        <v>119</v>
      </c>
      <c r="M4806" s="2" t="s">
        <v>82</v>
      </c>
      <c r="N4806" s="3">
        <v>3602.344</v>
      </c>
      <c r="O4806" s="3" t="s">
        <v>120</v>
      </c>
      <c r="P4806" s="2"/>
      <c r="Q4806" s="2"/>
      <c r="R4806" s="2" t="s">
        <v>121</v>
      </c>
      <c r="S4806" s="2"/>
      <c r="T4806" s="2" t="s">
        <v>108</v>
      </c>
      <c r="U4806" s="2"/>
      <c r="V4806" s="2"/>
      <c r="W4806" s="2" t="s">
        <v>122</v>
      </c>
      <c r="X4806" s="2" t="s">
        <v>64</v>
      </c>
      <c r="Y4806" s="2" t="s">
        <v>65</v>
      </c>
      <c r="Z4806" s="2">
        <v>0</v>
      </c>
      <c r="AA4806" s="2"/>
      <c r="AB4806" s="2"/>
      <c r="AC4806" s="2"/>
      <c r="AD4806" s="2"/>
      <c r="AE4806" s="2" t="s">
        <v>123</v>
      </c>
      <c r="AF4806" s="2" t="s">
        <v>124</v>
      </c>
      <c r="AG4806" s="2" t="s">
        <v>125</v>
      </c>
      <c r="AH4806" s="2" t="s">
        <v>69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5685</v>
      </c>
      <c r="B4807" s="2" t="s">
        <v>5681</v>
      </c>
      <c r="C4807" s="2" t="s">
        <v>47</v>
      </c>
      <c r="D4807" s="2" t="s">
        <v>886</v>
      </c>
      <c r="E4807" s="2" t="s">
        <v>377</v>
      </c>
      <c r="F4807" s="2" t="s">
        <v>228</v>
      </c>
      <c r="G4807" s="2" t="s">
        <v>181</v>
      </c>
      <c r="H4807" s="2" t="s">
        <v>1768</v>
      </c>
      <c r="I4807" s="2" t="s">
        <v>53</v>
      </c>
      <c r="J4807" s="2" t="s">
        <v>118</v>
      </c>
      <c r="K4807" s="2" t="s">
        <v>118</v>
      </c>
      <c r="L4807" s="2" t="s">
        <v>119</v>
      </c>
      <c r="M4807" s="2" t="s">
        <v>86</v>
      </c>
      <c r="N4807" s="3">
        <v>3602.344</v>
      </c>
      <c r="O4807" s="3" t="s">
        <v>120</v>
      </c>
      <c r="P4807" s="2"/>
      <c r="Q4807" s="2"/>
      <c r="R4807" s="2" t="s">
        <v>121</v>
      </c>
      <c r="S4807" s="2"/>
      <c r="T4807" s="2" t="s">
        <v>108</v>
      </c>
      <c r="U4807" s="2"/>
      <c r="V4807" s="2"/>
      <c r="W4807" s="2" t="s">
        <v>122</v>
      </c>
      <c r="X4807" s="2" t="s">
        <v>64</v>
      </c>
      <c r="Y4807" s="2" t="s">
        <v>65</v>
      </c>
      <c r="Z4807" s="2">
        <v>0</v>
      </c>
      <c r="AA4807" s="2"/>
      <c r="AB4807" s="2"/>
      <c r="AC4807" s="2"/>
      <c r="AD4807" s="2"/>
      <c r="AE4807" s="2" t="s">
        <v>123</v>
      </c>
      <c r="AF4807" s="2" t="s">
        <v>124</v>
      </c>
      <c r="AG4807" s="2" t="s">
        <v>125</v>
      </c>
      <c r="AH4807" s="2" t="s">
        <v>69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5686</v>
      </c>
      <c r="B4808" s="2" t="s">
        <v>5681</v>
      </c>
      <c r="C4808" s="2" t="s">
        <v>47</v>
      </c>
      <c r="D4808" s="2" t="s">
        <v>886</v>
      </c>
      <c r="E4808" s="2" t="s">
        <v>377</v>
      </c>
      <c r="F4808" s="2" t="s">
        <v>228</v>
      </c>
      <c r="G4808" s="2" t="s">
        <v>181</v>
      </c>
      <c r="H4808" s="2" t="s">
        <v>1768</v>
      </c>
      <c r="I4808" s="2" t="s">
        <v>53</v>
      </c>
      <c r="J4808" s="2" t="s">
        <v>118</v>
      </c>
      <c r="K4808" s="2" t="s">
        <v>118</v>
      </c>
      <c r="L4808" s="2" t="s">
        <v>119</v>
      </c>
      <c r="M4808" s="2" t="s">
        <v>91</v>
      </c>
      <c r="N4808" s="3">
        <v>3602.344</v>
      </c>
      <c r="O4808" s="3" t="s">
        <v>120</v>
      </c>
      <c r="P4808" s="2"/>
      <c r="Q4808" s="2"/>
      <c r="R4808" s="2" t="s">
        <v>121</v>
      </c>
      <c r="S4808" s="2"/>
      <c r="T4808" s="2" t="s">
        <v>108</v>
      </c>
      <c r="U4808" s="2"/>
      <c r="V4808" s="2"/>
      <c r="W4808" s="2" t="s">
        <v>122</v>
      </c>
      <c r="X4808" s="2" t="s">
        <v>64</v>
      </c>
      <c r="Y4808" s="2" t="s">
        <v>65</v>
      </c>
      <c r="Z4808" s="2">
        <v>0</v>
      </c>
      <c r="AA4808" s="2"/>
      <c r="AB4808" s="2"/>
      <c r="AC4808" s="2"/>
      <c r="AD4808" s="2"/>
      <c r="AE4808" s="2" t="s">
        <v>123</v>
      </c>
      <c r="AF4808" s="2" t="s">
        <v>124</v>
      </c>
      <c r="AG4808" s="2" t="s">
        <v>125</v>
      </c>
      <c r="AH4808" s="2" t="s">
        <v>69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5687</v>
      </c>
      <c r="B4809" s="2" t="s">
        <v>5681</v>
      </c>
      <c r="C4809" s="2" t="s">
        <v>47</v>
      </c>
      <c r="D4809" s="2" t="s">
        <v>886</v>
      </c>
      <c r="E4809" s="2" t="s">
        <v>377</v>
      </c>
      <c r="F4809" s="2" t="s">
        <v>228</v>
      </c>
      <c r="G4809" s="2" t="s">
        <v>181</v>
      </c>
      <c r="H4809" s="2" t="s">
        <v>1768</v>
      </c>
      <c r="I4809" s="2" t="s">
        <v>53</v>
      </c>
      <c r="J4809" s="2" t="s">
        <v>118</v>
      </c>
      <c r="K4809" s="2" t="s">
        <v>118</v>
      </c>
      <c r="L4809" s="2" t="s">
        <v>119</v>
      </c>
      <c r="M4809" s="2" t="s">
        <v>95</v>
      </c>
      <c r="N4809" s="3">
        <v>3602.344</v>
      </c>
      <c r="O4809" s="3" t="s">
        <v>120</v>
      </c>
      <c r="P4809" s="2"/>
      <c r="Q4809" s="2"/>
      <c r="R4809" s="2" t="s">
        <v>121</v>
      </c>
      <c r="S4809" s="2"/>
      <c r="T4809" s="2" t="s">
        <v>108</v>
      </c>
      <c r="U4809" s="2"/>
      <c r="V4809" s="2"/>
      <c r="W4809" s="2" t="s">
        <v>122</v>
      </c>
      <c r="X4809" s="2" t="s">
        <v>64</v>
      </c>
      <c r="Y4809" s="2" t="s">
        <v>65</v>
      </c>
      <c r="Z4809" s="2">
        <v>0</v>
      </c>
      <c r="AA4809" s="2"/>
      <c r="AB4809" s="2"/>
      <c r="AC4809" s="2"/>
      <c r="AD4809" s="2"/>
      <c r="AE4809" s="2" t="s">
        <v>123</v>
      </c>
      <c r="AF4809" s="2" t="s">
        <v>124</v>
      </c>
      <c r="AG4809" s="2" t="s">
        <v>125</v>
      </c>
      <c r="AH4809" s="2" t="s">
        <v>69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5688</v>
      </c>
      <c r="B4810" s="2" t="s">
        <v>5681</v>
      </c>
      <c r="C4810" s="2" t="s">
        <v>47</v>
      </c>
      <c r="D4810" s="2" t="s">
        <v>886</v>
      </c>
      <c r="E4810" s="2" t="s">
        <v>377</v>
      </c>
      <c r="F4810" s="2" t="s">
        <v>228</v>
      </c>
      <c r="G4810" s="2" t="s">
        <v>181</v>
      </c>
      <c r="H4810" s="2" t="s">
        <v>1768</v>
      </c>
      <c r="I4810" s="2" t="s">
        <v>53</v>
      </c>
      <c r="J4810" s="2" t="s">
        <v>118</v>
      </c>
      <c r="K4810" s="2" t="s">
        <v>118</v>
      </c>
      <c r="L4810" s="2" t="s">
        <v>119</v>
      </c>
      <c r="M4810" s="2" t="s">
        <v>100</v>
      </c>
      <c r="N4810" s="3">
        <v>3602.344</v>
      </c>
      <c r="O4810" s="3" t="s">
        <v>120</v>
      </c>
      <c r="P4810" s="2"/>
      <c r="Q4810" s="2"/>
      <c r="R4810" s="2" t="s">
        <v>121</v>
      </c>
      <c r="S4810" s="2"/>
      <c r="T4810" s="2" t="s">
        <v>108</v>
      </c>
      <c r="U4810" s="2"/>
      <c r="V4810" s="2"/>
      <c r="W4810" s="2" t="s">
        <v>122</v>
      </c>
      <c r="X4810" s="2" t="s">
        <v>64</v>
      </c>
      <c r="Y4810" s="2" t="s">
        <v>65</v>
      </c>
      <c r="Z4810" s="2">
        <v>0</v>
      </c>
      <c r="AA4810" s="2"/>
      <c r="AB4810" s="2"/>
      <c r="AC4810" s="2"/>
      <c r="AD4810" s="2"/>
      <c r="AE4810" s="2" t="s">
        <v>123</v>
      </c>
      <c r="AF4810" s="2" t="s">
        <v>124</v>
      </c>
      <c r="AG4810" s="2" t="s">
        <v>125</v>
      </c>
      <c r="AH4810" s="2" t="s">
        <v>69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5689</v>
      </c>
      <c r="B4811" s="2" t="s">
        <v>5681</v>
      </c>
      <c r="C4811" s="2" t="s">
        <v>47</v>
      </c>
      <c r="D4811" s="2" t="s">
        <v>886</v>
      </c>
      <c r="E4811" s="2" t="s">
        <v>377</v>
      </c>
      <c r="F4811" s="2" t="s">
        <v>228</v>
      </c>
      <c r="G4811" s="2" t="s">
        <v>181</v>
      </c>
      <c r="H4811" s="2" t="s">
        <v>1768</v>
      </c>
      <c r="I4811" s="2"/>
      <c r="J4811" s="2"/>
      <c r="K4811" s="2"/>
      <c r="L4811" s="2"/>
      <c r="M4811" s="2" t="s">
        <v>104</v>
      </c>
      <c r="N4811" s="3"/>
      <c r="O4811" s="3"/>
      <c r="P4811" s="4">
        <v>0.0</v>
      </c>
      <c r="Q4811" s="2" t="s">
        <v>105</v>
      </c>
      <c r="R4811" s="2" t="s">
        <v>106</v>
      </c>
      <c r="S4811" s="2" t="s">
        <v>107</v>
      </c>
      <c r="T4811" s="2" t="s">
        <v>108</v>
      </c>
      <c r="U4811" s="4">
        <f>0.0</f>
        <v>0.0</v>
      </c>
      <c r="V4811" s="2" t="s">
        <v>109</v>
      </c>
      <c r="W4811" s="2" t="s">
        <v>110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134</v>
      </c>
      <c r="AH4811" s="2" t="s">
        <v>69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5690</v>
      </c>
      <c r="B4812" s="2" t="s">
        <v>5691</v>
      </c>
      <c r="C4812" s="2" t="s">
        <v>47</v>
      </c>
      <c r="D4812" s="2" t="s">
        <v>1924</v>
      </c>
      <c r="E4812" s="2" t="s">
        <v>377</v>
      </c>
      <c r="F4812" s="2" t="s">
        <v>178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51</v>
      </c>
      <c r="M4812" s="2" t="s">
        <v>56</v>
      </c>
      <c r="N4812" s="3">
        <v>126643</v>
      </c>
      <c r="O4812" s="3" t="s">
        <v>57</v>
      </c>
      <c r="P4812" s="4">
        <f>IF(O4812="吨",N4812*1000,IF(O4812="万立方米",N4812*10000,""))</f>
        <v>126643000.0</v>
      </c>
      <c r="Q4812" s="2" t="s">
        <v>58</v>
      </c>
      <c r="R4812" s="2" t="s">
        <v>59</v>
      </c>
      <c r="S4812" s="2" t="s">
        <v>60</v>
      </c>
      <c r="T4812" s="2" t="s">
        <v>61</v>
      </c>
      <c r="U4812" s="4">
        <f>0.06</f>
        <v>0.06</v>
      </c>
      <c r="V4812" s="2" t="s">
        <v>62</v>
      </c>
      <c r="W4812" s="2" t="s">
        <v>63</v>
      </c>
      <c r="X4812" s="2" t="s">
        <v>64</v>
      </c>
      <c r="Y4812" s="2" t="s">
        <v>65</v>
      </c>
      <c r="Z4812" s="2">
        <v>0</v>
      </c>
      <c r="AA4812" s="2"/>
      <c r="AB4812" s="2"/>
      <c r="AC4812" s="4">
        <f>P4812*U4812/1000000</f>
        <v>7.59858</v>
      </c>
      <c r="AD4812" s="4">
        <f>AC4812*(1-Z4812/100)</f>
        <v>7.59858</v>
      </c>
      <c r="AE4812" s="2" t="s">
        <v>66</v>
      </c>
      <c r="AF4812" s="2" t="s">
        <v>67</v>
      </c>
      <c r="AG4812" s="2" t="s">
        <v>68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5692</v>
      </c>
      <c r="B4813" s="2" t="s">
        <v>5691</v>
      </c>
      <c r="C4813" s="2" t="s">
        <v>47</v>
      </c>
      <c r="D4813" s="2" t="s">
        <v>1924</v>
      </c>
      <c r="E4813" s="2" t="s">
        <v>377</v>
      </c>
      <c r="F4813" s="2" t="s">
        <v>178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51</v>
      </c>
      <c r="M4813" s="2" t="s">
        <v>73</v>
      </c>
      <c r="N4813" s="3">
        <v>126643</v>
      </c>
      <c r="O4813" s="3" t="s">
        <v>57</v>
      </c>
      <c r="P4813" s="4">
        <f>IF(O4813="吨",N4813*1000,IF(O4813="万立方米",N4813*10000,""))</f>
        <v>126643000.0</v>
      </c>
      <c r="Q4813" s="2" t="s">
        <v>58</v>
      </c>
      <c r="R4813" s="2" t="s">
        <v>59</v>
      </c>
      <c r="S4813" s="2" t="s">
        <v>74</v>
      </c>
      <c r="T4813" s="2" t="s">
        <v>75</v>
      </c>
      <c r="U4813" s="4">
        <f>1.5</f>
        <v>1.5</v>
      </c>
      <c r="V4813" s="2" t="s">
        <v>62</v>
      </c>
      <c r="W4813" s="2" t="s">
        <v>76</v>
      </c>
      <c r="X4813" s="2" t="s">
        <v>64</v>
      </c>
      <c r="Y4813" s="2" t="s">
        <v>65</v>
      </c>
      <c r="Z4813" s="2">
        <v>0</v>
      </c>
      <c r="AA4813" s="2"/>
      <c r="AB4813" s="2"/>
      <c r="AC4813" s="4">
        <f>P4813*U4813/1000000</f>
        <v>189.9645</v>
      </c>
      <c r="AD4813" s="4">
        <f>AC4813*(1-Z4813/100)</f>
        <v>189.9645</v>
      </c>
      <c r="AE4813" s="2" t="s">
        <v>66</v>
      </c>
      <c r="AF4813" s="2" t="s">
        <v>67</v>
      </c>
      <c r="AG4813" s="2" t="s">
        <v>68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5693</v>
      </c>
      <c r="B4814" s="2" t="s">
        <v>5691</v>
      </c>
      <c r="C4814" s="2" t="s">
        <v>47</v>
      </c>
      <c r="D4814" s="2" t="s">
        <v>1924</v>
      </c>
      <c r="E4814" s="2" t="s">
        <v>377</v>
      </c>
      <c r="F4814" s="2" t="s">
        <v>178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51</v>
      </c>
      <c r="M4814" s="2" t="s">
        <v>78</v>
      </c>
      <c r="N4814" s="3">
        <v>126643</v>
      </c>
      <c r="O4814" s="3" t="s">
        <v>57</v>
      </c>
      <c r="P4814" s="4">
        <f>IF(O4814="吨",N4814*1000,IF(O4814="万立方米",N4814*10000,""))</f>
        <v>126643000.0</v>
      </c>
      <c r="Q4814" s="2" t="s">
        <v>58</v>
      </c>
      <c r="R4814" s="2" t="s">
        <v>59</v>
      </c>
      <c r="S4814" s="2" t="s">
        <v>79</v>
      </c>
      <c r="T4814" s="2" t="s">
        <v>75</v>
      </c>
      <c r="U4814" s="4">
        <f>6.0</f>
        <v>6.0</v>
      </c>
      <c r="V4814" s="2" t="s">
        <v>62</v>
      </c>
      <c r="W4814" s="2" t="s">
        <v>80</v>
      </c>
      <c r="X4814" s="2" t="s">
        <v>64</v>
      </c>
      <c r="Y4814" s="2" t="s">
        <v>65</v>
      </c>
      <c r="Z4814" s="2">
        <v>0</v>
      </c>
      <c r="AA4814" s="2"/>
      <c r="AB4814" s="2"/>
      <c r="AC4814" s="4">
        <f>P4814*U4814/1000000</f>
        <v>759.858</v>
      </c>
      <c r="AD4814" s="4">
        <f>AC4814*(1-Z4814/100)</f>
        <v>759.858</v>
      </c>
      <c r="AE4814" s="2" t="s">
        <v>66</v>
      </c>
      <c r="AF4814" s="2" t="s">
        <v>67</v>
      </c>
      <c r="AG4814" s="2" t="s">
        <v>68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5694</v>
      </c>
      <c r="B4815" s="2" t="s">
        <v>5691</v>
      </c>
      <c r="C4815" s="2" t="s">
        <v>47</v>
      </c>
      <c r="D4815" s="2" t="s">
        <v>1924</v>
      </c>
      <c r="E4815" s="2" t="s">
        <v>377</v>
      </c>
      <c r="F4815" s="2" t="s">
        <v>178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51</v>
      </c>
      <c r="M4815" s="2" t="s">
        <v>82</v>
      </c>
      <c r="N4815" s="3">
        <v>126643</v>
      </c>
      <c r="O4815" s="3" t="s">
        <v>57</v>
      </c>
      <c r="P4815" s="4">
        <f>IF(O4815="吨",N4815*1000,IF(O4815="万立方米",N4815*10000,""))</f>
        <v>126643000.0</v>
      </c>
      <c r="Q4815" s="2" t="s">
        <v>58</v>
      </c>
      <c r="R4815" s="2" t="s">
        <v>59</v>
      </c>
      <c r="S4815" s="2" t="s">
        <v>83</v>
      </c>
      <c r="T4815" s="2" t="s">
        <v>61</v>
      </c>
      <c r="U4815" s="4">
        <f>0.35</f>
        <v>0.35</v>
      </c>
      <c r="V4815" s="2" t="s">
        <v>62</v>
      </c>
      <c r="W4815" s="2" t="s">
        <v>84</v>
      </c>
      <c r="X4815" s="2" t="s">
        <v>64</v>
      </c>
      <c r="Y4815" s="2" t="s">
        <v>65</v>
      </c>
      <c r="Z4815" s="2">
        <v>0</v>
      </c>
      <c r="AA4815" s="2"/>
      <c r="AB4815" s="2"/>
      <c r="AC4815" s="4">
        <f>P4815*U4815/1000000</f>
        <v>44.32505</v>
      </c>
      <c r="AD4815" s="4">
        <f>AC4815*(1-Z4815/100)</f>
        <v>44.32505</v>
      </c>
      <c r="AE4815" s="2" t="s">
        <v>66</v>
      </c>
      <c r="AF4815" s="2" t="s">
        <v>67</v>
      </c>
      <c r="AG4815" s="2" t="s">
        <v>68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5695</v>
      </c>
      <c r="B4816" s="2" t="s">
        <v>5691</v>
      </c>
      <c r="C4816" s="2" t="s">
        <v>47</v>
      </c>
      <c r="D4816" s="2" t="s">
        <v>1924</v>
      </c>
      <c r="E4816" s="2" t="s">
        <v>377</v>
      </c>
      <c r="F4816" s="2" t="s">
        <v>178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51</v>
      </c>
      <c r="M4816" s="2" t="s">
        <v>86</v>
      </c>
      <c r="N4816" s="3">
        <v>126643</v>
      </c>
      <c r="O4816" s="3" t="s">
        <v>57</v>
      </c>
      <c r="P4816" s="4">
        <f>IF(O4816="吨",N4816*1000,IF(O4816="万立方米",N4816*10000,""))</f>
        <v>126643000.0</v>
      </c>
      <c r="Q4816" s="2" t="s">
        <v>58</v>
      </c>
      <c r="R4816" s="2" t="s">
        <v>59</v>
      </c>
      <c r="S4816" s="2" t="s">
        <v>87</v>
      </c>
      <c r="T4816" s="2" t="s">
        <v>88</v>
      </c>
      <c r="U4816" s="4">
        <f>0.75</f>
        <v>0.75</v>
      </c>
      <c r="V4816" s="2" t="s">
        <v>62</v>
      </c>
      <c r="W4816" s="2" t="s">
        <v>89</v>
      </c>
      <c r="X4816" s="2" t="s">
        <v>64</v>
      </c>
      <c r="Y4816" s="2" t="s">
        <v>65</v>
      </c>
      <c r="Z4816" s="2">
        <v>0</v>
      </c>
      <c r="AA4816" s="2"/>
      <c r="AB4816" s="2"/>
      <c r="AC4816" s="4">
        <f>P4816*U4816/1000000</f>
        <v>94.98225</v>
      </c>
      <c r="AD4816" s="4">
        <f>AC4817*(1-AA4816/100)+(AC4816-AC4817)*(1-AB4816/100)</f>
        <v>94.98225</v>
      </c>
      <c r="AE4816" s="2" t="s">
        <v>66</v>
      </c>
      <c r="AF4816" s="2" t="s">
        <v>67</v>
      </c>
      <c r="AG4816" s="2" t="s">
        <v>68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5696</v>
      </c>
      <c r="B4817" s="2" t="s">
        <v>5691</v>
      </c>
      <c r="C4817" s="2" t="s">
        <v>47</v>
      </c>
      <c r="D4817" s="2" t="s">
        <v>1924</v>
      </c>
      <c r="E4817" s="2" t="s">
        <v>377</v>
      </c>
      <c r="F4817" s="2" t="s">
        <v>178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51</v>
      </c>
      <c r="M4817" s="2" t="s">
        <v>91</v>
      </c>
      <c r="N4817" s="3">
        <v>126643</v>
      </c>
      <c r="O4817" s="3" t="s">
        <v>57</v>
      </c>
      <c r="P4817" s="4">
        <f>IF(O4817="吨",N4817*1000,IF(O4817="万立方米",N4817*10000,""))</f>
        <v>126643000.0</v>
      </c>
      <c r="Q4817" s="2" t="s">
        <v>58</v>
      </c>
      <c r="R4817" s="2" t="s">
        <v>59</v>
      </c>
      <c r="S4817" s="2" t="s">
        <v>92</v>
      </c>
      <c r="T4817" s="2" t="s">
        <v>88</v>
      </c>
      <c r="U4817" s="4">
        <f>0.75</f>
        <v>0.75</v>
      </c>
      <c r="V4817" s="2" t="s">
        <v>62</v>
      </c>
      <c r="W4817" s="2" t="s">
        <v>93</v>
      </c>
      <c r="X4817" s="2" t="s">
        <v>64</v>
      </c>
      <c r="Y4817" s="2" t="s">
        <v>65</v>
      </c>
      <c r="Z4817" s="2">
        <v>0</v>
      </c>
      <c r="AA4817" s="2"/>
      <c r="AB4817" s="2"/>
      <c r="AC4817" s="4">
        <f>P4817*U4817/1000000</f>
        <v>94.98225</v>
      </c>
      <c r="AD4817" s="4">
        <f>AC4817*(1-Z4817/100)</f>
        <v>94.98225</v>
      </c>
      <c r="AE4817" s="2" t="s">
        <v>66</v>
      </c>
      <c r="AF4817" s="2" t="s">
        <v>67</v>
      </c>
      <c r="AG4817" s="2" t="s">
        <v>68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5697</v>
      </c>
      <c r="B4818" s="2" t="s">
        <v>5691</v>
      </c>
      <c r="C4818" s="2" t="s">
        <v>47</v>
      </c>
      <c r="D4818" s="2" t="s">
        <v>1924</v>
      </c>
      <c r="E4818" s="2" t="s">
        <v>377</v>
      </c>
      <c r="F4818" s="2" t="s">
        <v>178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51</v>
      </c>
      <c r="M4818" s="2" t="s">
        <v>95</v>
      </c>
      <c r="N4818" s="3">
        <v>126643</v>
      </c>
      <c r="O4818" s="3" t="s">
        <v>57</v>
      </c>
      <c r="P4818" s="4">
        <f>IF(O4818="吨",N4818*1000,IF(O4818="万立方米",N4818*10000,""))</f>
        <v>126643000.0</v>
      </c>
      <c r="Q4818" s="2" t="s">
        <v>58</v>
      </c>
      <c r="R4818" s="2" t="s">
        <v>59</v>
      </c>
      <c r="S4818" s="2" t="s">
        <v>96</v>
      </c>
      <c r="T4818" s="2" t="s">
        <v>97</v>
      </c>
      <c r="U4818" s="4">
        <f>1.7</f>
        <v>1.7</v>
      </c>
      <c r="V4818" s="2" t="s">
        <v>62</v>
      </c>
      <c r="W4818" s="2" t="s">
        <v>98</v>
      </c>
      <c r="X4818" s="2" t="s">
        <v>64</v>
      </c>
      <c r="Y4818" s="2" t="s">
        <v>65</v>
      </c>
      <c r="Z4818" s="2">
        <v>0</v>
      </c>
      <c r="AA4818" s="2"/>
      <c r="AB4818" s="2"/>
      <c r="AC4818" s="4">
        <f>P4818*U4818/1000000</f>
        <v>215.2931</v>
      </c>
      <c r="AD4818" s="4">
        <f>AC4818*(1-Z4818/100)</f>
        <v>215.2931</v>
      </c>
      <c r="AE4818" s="2" t="s">
        <v>66</v>
      </c>
      <c r="AF4818" s="2" t="s">
        <v>67</v>
      </c>
      <c r="AG4818" s="2" t="s">
        <v>68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5698</v>
      </c>
      <c r="B4819" s="2" t="s">
        <v>5691</v>
      </c>
      <c r="C4819" s="2" t="s">
        <v>47</v>
      </c>
      <c r="D4819" s="2" t="s">
        <v>1924</v>
      </c>
      <c r="E4819" s="2" t="s">
        <v>377</v>
      </c>
      <c r="F4819" s="2" t="s">
        <v>178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51</v>
      </c>
      <c r="M4819" s="2" t="s">
        <v>100</v>
      </c>
      <c r="N4819" s="3">
        <v>126643</v>
      </c>
      <c r="O4819" s="3" t="s">
        <v>57</v>
      </c>
      <c r="P4819" s="4">
        <f>IF(O4819="吨",N4819*1000,IF(O4819="万立方米",N4819*10000,""))</f>
        <v>126643000.0</v>
      </c>
      <c r="Q4819" s="2" t="s">
        <v>58</v>
      </c>
      <c r="R4819" s="2" t="s">
        <v>59</v>
      </c>
      <c r="S4819" s="2" t="s">
        <v>101</v>
      </c>
      <c r="T4819" s="2" t="s">
        <v>75</v>
      </c>
      <c r="U4819" s="4">
        <f>0.12</f>
        <v>0.12</v>
      </c>
      <c r="V4819" s="2" t="s">
        <v>62</v>
      </c>
      <c r="W4819" s="2" t="s">
        <v>102</v>
      </c>
      <c r="X4819" s="2" t="s">
        <v>64</v>
      </c>
      <c r="Y4819" s="2" t="s">
        <v>65</v>
      </c>
      <c r="Z4819" s="2">
        <v>0</v>
      </c>
      <c r="AA4819" s="2"/>
      <c r="AB4819" s="2"/>
      <c r="AC4819" s="4">
        <f>P4819*U4819/1000000</f>
        <v>15.19716</v>
      </c>
      <c r="AD4819" s="4">
        <f>AC4819*(1-Z4819/100)</f>
        <v>15.19716</v>
      </c>
      <c r="AE4819" s="2" t="s">
        <v>66</v>
      </c>
      <c r="AF4819" s="2" t="s">
        <v>67</v>
      </c>
      <c r="AG4819" s="2" t="s">
        <v>68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5699</v>
      </c>
      <c r="B4820" s="2" t="s">
        <v>5691</v>
      </c>
      <c r="C4820" s="2" t="s">
        <v>47</v>
      </c>
      <c r="D4820" s="2" t="s">
        <v>1924</v>
      </c>
      <c r="E4820" s="2" t="s">
        <v>377</v>
      </c>
      <c r="F4820" s="2" t="s">
        <v>178</v>
      </c>
      <c r="G4820" s="2" t="s">
        <v>51</v>
      </c>
      <c r="H4820" s="2" t="s">
        <v>52</v>
      </c>
      <c r="I4820" s="2"/>
      <c r="J4820" s="2"/>
      <c r="K4820" s="2" t="s">
        <v>147</v>
      </c>
      <c r="L4820" s="2" t="s">
        <v>148</v>
      </c>
      <c r="M4820" s="2" t="s">
        <v>104</v>
      </c>
      <c r="N4820" s="3"/>
      <c r="O4820" s="3"/>
      <c r="P4820" s="4">
        <v>126643000.0</v>
      </c>
      <c r="Q4820" s="2" t="s">
        <v>105</v>
      </c>
      <c r="R4820" s="2" t="s">
        <v>106</v>
      </c>
      <c r="S4820" s="2" t="s">
        <v>107</v>
      </c>
      <c r="T4820" s="2" t="s">
        <v>108</v>
      </c>
      <c r="U4820" s="4">
        <f>0.0</f>
        <v>0.0</v>
      </c>
      <c r="V4820" s="2" t="s">
        <v>109</v>
      </c>
      <c r="W4820" s="2" t="s">
        <v>110</v>
      </c>
      <c r="X4820" s="2"/>
      <c r="Y4820" s="2" t="s">
        <v>65</v>
      </c>
      <c r="Z4820" s="2">
        <v>0</v>
      </c>
      <c r="AA4820" s="2"/>
      <c r="AB4820" s="2"/>
      <c r="AC4820" s="4">
        <f>P4820*U4820/1000000</f>
        <v>0.0</v>
      </c>
      <c r="AD4820" s="4">
        <f>AC4820*(1-Z4820/100)</f>
        <v>0.0</v>
      </c>
      <c r="AE4820" s="2" t="s">
        <v>66</v>
      </c>
      <c r="AF4820" s="2" t="s">
        <v>67</v>
      </c>
      <c r="AG4820" s="2" t="s">
        <v>68</v>
      </c>
      <c r="AH4820" s="2" t="s">
        <v>69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5700</v>
      </c>
      <c r="B4821" s="2" t="s">
        <v>5701</v>
      </c>
      <c r="C4821" s="2" t="s">
        <v>47</v>
      </c>
      <c r="D4821" s="2" t="s">
        <v>1112</v>
      </c>
      <c r="E4821" s="2" t="s">
        <v>227</v>
      </c>
      <c r="F4821" s="2" t="s">
        <v>178</v>
      </c>
      <c r="G4821" s="2" t="s">
        <v>179</v>
      </c>
      <c r="H4821" s="2" t="s">
        <v>52</v>
      </c>
      <c r="I4821" s="2" t="s">
        <v>53</v>
      </c>
      <c r="J4821" s="2" t="s">
        <v>180</v>
      </c>
      <c r="K4821" s="2" t="s">
        <v>180</v>
      </c>
      <c r="L4821" s="2" t="s">
        <v>181</v>
      </c>
      <c r="M4821" s="2" t="s">
        <v>56</v>
      </c>
      <c r="N4821" s="3">
        <v>73.69</v>
      </c>
      <c r="O4821" s="3" t="s">
        <v>182</v>
      </c>
      <c r="P4821" s="4">
        <f>IF(O4821="吨",N4821*1000,IF(O4821="万立方米",N4821*10000,""))</f>
        <v>736900.0</v>
      </c>
      <c r="Q4821" s="2" t="s">
        <v>183</v>
      </c>
      <c r="R4821" s="2" t="s">
        <v>184</v>
      </c>
      <c r="S4821" s="2" t="s">
        <v>185</v>
      </c>
      <c r="T4821" s="2" t="s">
        <v>75</v>
      </c>
      <c r="U4821" s="4">
        <f>0.001</f>
        <v>0.001</v>
      </c>
      <c r="V4821" s="2" t="s">
        <v>186</v>
      </c>
      <c r="W4821" s="2" t="s">
        <v>187</v>
      </c>
      <c r="X4821" s="2" t="s">
        <v>64</v>
      </c>
      <c r="Y4821" s="2" t="s">
        <v>65</v>
      </c>
      <c r="Z4821" s="2">
        <v>0</v>
      </c>
      <c r="AA4821" s="2"/>
      <c r="AB4821" s="2"/>
      <c r="AC4821" s="4">
        <f>P4821*U4821/1000000</f>
        <v>0.0007369</v>
      </c>
      <c r="AD4821" s="4">
        <f>AC4821*(1-Z4821/100)</f>
        <v>0.0007369</v>
      </c>
      <c r="AE4821" s="2" t="s">
        <v>66</v>
      </c>
      <c r="AF4821" s="2" t="s">
        <v>67</v>
      </c>
      <c r="AG4821" s="2" t="s">
        <v>68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5702</v>
      </c>
      <c r="B4822" s="2" t="s">
        <v>5701</v>
      </c>
      <c r="C4822" s="2" t="s">
        <v>47</v>
      </c>
      <c r="D4822" s="2" t="s">
        <v>1112</v>
      </c>
      <c r="E4822" s="2" t="s">
        <v>227</v>
      </c>
      <c r="F4822" s="2" t="s">
        <v>178</v>
      </c>
      <c r="G4822" s="2" t="s">
        <v>179</v>
      </c>
      <c r="H4822" s="2" t="s">
        <v>52</v>
      </c>
      <c r="I4822" s="2" t="s">
        <v>53</v>
      </c>
      <c r="J4822" s="2" t="s">
        <v>180</v>
      </c>
      <c r="K4822" s="2" t="s">
        <v>180</v>
      </c>
      <c r="L4822" s="2" t="s">
        <v>181</v>
      </c>
      <c r="M4822" s="2" t="s">
        <v>73</v>
      </c>
      <c r="N4822" s="3">
        <v>73.69</v>
      </c>
      <c r="O4822" s="3" t="s">
        <v>182</v>
      </c>
      <c r="P4822" s="4">
        <f>IF(O4822="吨",N4822*1000,IF(O4822="万立方米",N4822*10000,""))</f>
        <v>736900.0</v>
      </c>
      <c r="Q4822" s="2" t="s">
        <v>183</v>
      </c>
      <c r="R4822" s="2" t="s">
        <v>184</v>
      </c>
      <c r="S4822" s="2" t="s">
        <v>189</v>
      </c>
      <c r="T4822" s="2" t="s">
        <v>75</v>
      </c>
      <c r="U4822" s="4">
        <f>0.35</f>
        <v>0.35</v>
      </c>
      <c r="V4822" s="2" t="s">
        <v>186</v>
      </c>
      <c r="W4822" s="2" t="s">
        <v>190</v>
      </c>
      <c r="X4822" s="2" t="s">
        <v>64</v>
      </c>
      <c r="Y4822" s="2" t="s">
        <v>65</v>
      </c>
      <c r="Z4822" s="2">
        <v>0</v>
      </c>
      <c r="AA4822" s="2"/>
      <c r="AB4822" s="2"/>
      <c r="AC4822" s="4">
        <f>P4822*U4822/1000000</f>
        <v>0.25791499999999995</v>
      </c>
      <c r="AD4822" s="4">
        <f>AC4822*(1-Z4822/100)</f>
        <v>0.25791499999999995</v>
      </c>
      <c r="AE4822" s="2" t="s">
        <v>66</v>
      </c>
      <c r="AF4822" s="2" t="s">
        <v>67</v>
      </c>
      <c r="AG4822" s="2" t="s">
        <v>68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5703</v>
      </c>
      <c r="B4823" s="2" t="s">
        <v>5701</v>
      </c>
      <c r="C4823" s="2" t="s">
        <v>47</v>
      </c>
      <c r="D4823" s="2" t="s">
        <v>1112</v>
      </c>
      <c r="E4823" s="2" t="s">
        <v>227</v>
      </c>
      <c r="F4823" s="2" t="s">
        <v>178</v>
      </c>
      <c r="G4823" s="2" t="s">
        <v>179</v>
      </c>
      <c r="H4823" s="2" t="s">
        <v>52</v>
      </c>
      <c r="I4823" s="2" t="s">
        <v>53</v>
      </c>
      <c r="J4823" s="2" t="s">
        <v>180</v>
      </c>
      <c r="K4823" s="2" t="s">
        <v>180</v>
      </c>
      <c r="L4823" s="2" t="s">
        <v>181</v>
      </c>
      <c r="M4823" s="2" t="s">
        <v>78</v>
      </c>
      <c r="N4823" s="3">
        <v>73.69</v>
      </c>
      <c r="O4823" s="3" t="s">
        <v>182</v>
      </c>
      <c r="P4823" s="4">
        <f>IF(O4823="吨",N4823*1000,IF(O4823="万立方米",N4823*10000,""))</f>
        <v>736900.0</v>
      </c>
      <c r="Q4823" s="2" t="s">
        <v>183</v>
      </c>
      <c r="R4823" s="2" t="s">
        <v>184</v>
      </c>
      <c r="S4823" s="2" t="s">
        <v>192</v>
      </c>
      <c r="T4823" s="2" t="s">
        <v>75</v>
      </c>
      <c r="U4823" s="4">
        <f>1.2</f>
        <v>1.2</v>
      </c>
      <c r="V4823" s="2" t="s">
        <v>186</v>
      </c>
      <c r="W4823" s="2" t="s">
        <v>193</v>
      </c>
      <c r="X4823" s="2" t="s">
        <v>64</v>
      </c>
      <c r="Y4823" s="2" t="s">
        <v>65</v>
      </c>
      <c r="Z4823" s="2">
        <v>0</v>
      </c>
      <c r="AA4823" s="2"/>
      <c r="AB4823" s="2"/>
      <c r="AC4823" s="4">
        <f>P4823*U4823/1000000</f>
        <v>0.88428</v>
      </c>
      <c r="AD4823" s="4">
        <f>AC4823*(1-Z4823/100)</f>
        <v>0.88428</v>
      </c>
      <c r="AE4823" s="2" t="s">
        <v>66</v>
      </c>
      <c r="AF4823" s="2" t="s">
        <v>67</v>
      </c>
      <c r="AG4823" s="2" t="s">
        <v>68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5704</v>
      </c>
      <c r="B4824" s="2" t="s">
        <v>5701</v>
      </c>
      <c r="C4824" s="2" t="s">
        <v>47</v>
      </c>
      <c r="D4824" s="2" t="s">
        <v>1112</v>
      </c>
      <c r="E4824" s="2" t="s">
        <v>227</v>
      </c>
      <c r="F4824" s="2" t="s">
        <v>178</v>
      </c>
      <c r="G4824" s="2" t="s">
        <v>179</v>
      </c>
      <c r="H4824" s="2" t="s">
        <v>52</v>
      </c>
      <c r="I4824" s="2" t="s">
        <v>53</v>
      </c>
      <c r="J4824" s="2" t="s">
        <v>180</v>
      </c>
      <c r="K4824" s="2" t="s">
        <v>180</v>
      </c>
      <c r="L4824" s="2" t="s">
        <v>181</v>
      </c>
      <c r="M4824" s="2" t="s">
        <v>82</v>
      </c>
      <c r="N4824" s="3">
        <v>73.69</v>
      </c>
      <c r="O4824" s="3" t="s">
        <v>182</v>
      </c>
      <c r="P4824" s="4">
        <f>IF(O4824="吨",N4824*1000,IF(O4824="万立方米",N4824*10000,""))</f>
        <v>736900.0</v>
      </c>
      <c r="Q4824" s="2" t="s">
        <v>183</v>
      </c>
      <c r="R4824" s="2" t="s">
        <v>184</v>
      </c>
      <c r="S4824" s="2" t="s">
        <v>195</v>
      </c>
      <c r="T4824" s="2" t="s">
        <v>75</v>
      </c>
      <c r="U4824" s="4">
        <f>0.002</f>
        <v>0.002</v>
      </c>
      <c r="V4824" s="2" t="s">
        <v>186</v>
      </c>
      <c r="W4824" s="2" t="s">
        <v>196</v>
      </c>
      <c r="X4824" s="2" t="s">
        <v>64</v>
      </c>
      <c r="Y4824" s="2" t="s">
        <v>65</v>
      </c>
      <c r="Z4824" s="2">
        <v>0</v>
      </c>
      <c r="AA4824" s="2"/>
      <c r="AB4824" s="2"/>
      <c r="AC4824" s="4">
        <f>P4824*U4824/1000000</f>
        <v>0.0014738</v>
      </c>
      <c r="AD4824" s="4">
        <f>AC4824*(1-Z4824/100)</f>
        <v>0.0014738</v>
      </c>
      <c r="AE4824" s="2" t="s">
        <v>66</v>
      </c>
      <c r="AF4824" s="2" t="s">
        <v>67</v>
      </c>
      <c r="AG4824" s="2" t="s">
        <v>68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5705</v>
      </c>
      <c r="B4825" s="2" t="s">
        <v>5701</v>
      </c>
      <c r="C4825" s="2" t="s">
        <v>47</v>
      </c>
      <c r="D4825" s="2" t="s">
        <v>1112</v>
      </c>
      <c r="E4825" s="2" t="s">
        <v>227</v>
      </c>
      <c r="F4825" s="2" t="s">
        <v>178</v>
      </c>
      <c r="G4825" s="2" t="s">
        <v>179</v>
      </c>
      <c r="H4825" s="2" t="s">
        <v>52</v>
      </c>
      <c r="I4825" s="2" t="s">
        <v>53</v>
      </c>
      <c r="J4825" s="2" t="s">
        <v>180</v>
      </c>
      <c r="K4825" s="2" t="s">
        <v>180</v>
      </c>
      <c r="L4825" s="2" t="s">
        <v>181</v>
      </c>
      <c r="M4825" s="2" t="s">
        <v>86</v>
      </c>
      <c r="N4825" s="3">
        <v>73.69</v>
      </c>
      <c r="O4825" s="3" t="s">
        <v>182</v>
      </c>
      <c r="P4825" s="4">
        <f>IF(O4825="吨",N4825*1000,IF(O4825="万立方米",N4825*10000,""))</f>
        <v>736900.0</v>
      </c>
      <c r="Q4825" s="2" t="s">
        <v>183</v>
      </c>
      <c r="R4825" s="2" t="s">
        <v>184</v>
      </c>
      <c r="S4825" s="2" t="s">
        <v>198</v>
      </c>
      <c r="T4825" s="2" t="s">
        <v>75</v>
      </c>
      <c r="U4825" s="4">
        <f>0.01</f>
        <v>0.01</v>
      </c>
      <c r="V4825" s="2" t="s">
        <v>186</v>
      </c>
      <c r="W4825" s="2" t="s">
        <v>199</v>
      </c>
      <c r="X4825" s="2" t="s">
        <v>64</v>
      </c>
      <c r="Y4825" s="2" t="s">
        <v>65</v>
      </c>
      <c r="Z4825" s="2">
        <v>0</v>
      </c>
      <c r="AA4825" s="2"/>
      <c r="AB4825" s="2"/>
      <c r="AC4825" s="4">
        <f>P4825*U4825/1000000</f>
        <v>0.007369</v>
      </c>
      <c r="AD4825" s="4">
        <f>AC4826*(1-AA4825/100)+(AC4825-AC4826)*(1-AB4825/100)</f>
        <v>0.007369</v>
      </c>
      <c r="AE4825" s="2" t="s">
        <v>66</v>
      </c>
      <c r="AF4825" s="2" t="s">
        <v>67</v>
      </c>
      <c r="AG4825" s="2" t="s">
        <v>68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5706</v>
      </c>
      <c r="B4826" s="2" t="s">
        <v>5701</v>
      </c>
      <c r="C4826" s="2" t="s">
        <v>47</v>
      </c>
      <c r="D4826" s="2" t="s">
        <v>1112</v>
      </c>
      <c r="E4826" s="2" t="s">
        <v>227</v>
      </c>
      <c r="F4826" s="2" t="s">
        <v>178</v>
      </c>
      <c r="G4826" s="2" t="s">
        <v>179</v>
      </c>
      <c r="H4826" s="2" t="s">
        <v>52</v>
      </c>
      <c r="I4826" s="2" t="s">
        <v>53</v>
      </c>
      <c r="J4826" s="2" t="s">
        <v>180</v>
      </c>
      <c r="K4826" s="2" t="s">
        <v>180</v>
      </c>
      <c r="L4826" s="2" t="s">
        <v>181</v>
      </c>
      <c r="M4826" s="2" t="s">
        <v>91</v>
      </c>
      <c r="N4826" s="3">
        <v>73.69</v>
      </c>
      <c r="O4826" s="3" t="s">
        <v>182</v>
      </c>
      <c r="P4826" s="4">
        <f>IF(O4826="吨",N4826*1000,IF(O4826="万立方米",N4826*10000,""))</f>
        <v>736900.0</v>
      </c>
      <c r="Q4826" s="2" t="s">
        <v>183</v>
      </c>
      <c r="R4826" s="2" t="s">
        <v>184</v>
      </c>
      <c r="S4826" s="2" t="s">
        <v>201</v>
      </c>
      <c r="T4826" s="2" t="s">
        <v>75</v>
      </c>
      <c r="U4826" s="4">
        <f>0.005</f>
        <v>0.005</v>
      </c>
      <c r="V4826" s="2" t="s">
        <v>186</v>
      </c>
      <c r="W4826" s="2" t="s">
        <v>202</v>
      </c>
      <c r="X4826" s="2" t="s">
        <v>64</v>
      </c>
      <c r="Y4826" s="2" t="s">
        <v>65</v>
      </c>
      <c r="Z4826" s="2">
        <v>0</v>
      </c>
      <c r="AA4826" s="2"/>
      <c r="AB4826" s="2"/>
      <c r="AC4826" s="4">
        <f>P4826*U4826/1000000</f>
        <v>0.0036845</v>
      </c>
      <c r="AD4826" s="4">
        <f>AC4826*(1-Z4826/100)</f>
        <v>0.0036845</v>
      </c>
      <c r="AE4826" s="2" t="s">
        <v>66</v>
      </c>
      <c r="AF4826" s="2" t="s">
        <v>67</v>
      </c>
      <c r="AG4826" s="2" t="s">
        <v>68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5707</v>
      </c>
      <c r="B4827" s="2" t="s">
        <v>5701</v>
      </c>
      <c r="C4827" s="2" t="s">
        <v>47</v>
      </c>
      <c r="D4827" s="2" t="s">
        <v>1112</v>
      </c>
      <c r="E4827" s="2" t="s">
        <v>227</v>
      </c>
      <c r="F4827" s="2" t="s">
        <v>178</v>
      </c>
      <c r="G4827" s="2" t="s">
        <v>179</v>
      </c>
      <c r="H4827" s="2" t="s">
        <v>52</v>
      </c>
      <c r="I4827" s="2" t="s">
        <v>53</v>
      </c>
      <c r="J4827" s="2" t="s">
        <v>180</v>
      </c>
      <c r="K4827" s="2" t="s">
        <v>180</v>
      </c>
      <c r="L4827" s="2" t="s">
        <v>181</v>
      </c>
      <c r="M4827" s="2" t="s">
        <v>95</v>
      </c>
      <c r="N4827" s="3">
        <v>73.69</v>
      </c>
      <c r="O4827" s="3" t="s">
        <v>182</v>
      </c>
      <c r="P4827" s="4">
        <f>IF(O4827="吨",N4827*1000,IF(O4827="万立方米",N4827*10000,""))</f>
        <v>736900.0</v>
      </c>
      <c r="Q4827" s="2" t="s">
        <v>183</v>
      </c>
      <c r="R4827" s="2" t="s">
        <v>184</v>
      </c>
      <c r="S4827" s="2" t="s">
        <v>204</v>
      </c>
      <c r="T4827" s="2" t="s">
        <v>75</v>
      </c>
      <c r="U4827" s="4">
        <f>0.005</f>
        <v>0.005</v>
      </c>
      <c r="V4827" s="2" t="s">
        <v>186</v>
      </c>
      <c r="W4827" s="2" t="s">
        <v>205</v>
      </c>
      <c r="X4827" s="2" t="s">
        <v>64</v>
      </c>
      <c r="Y4827" s="2" t="s">
        <v>65</v>
      </c>
      <c r="Z4827" s="2">
        <v>0</v>
      </c>
      <c r="AA4827" s="2"/>
      <c r="AB4827" s="2"/>
      <c r="AC4827" s="4">
        <f>P4827*U4827/1000000</f>
        <v>0.0036845</v>
      </c>
      <c r="AD4827" s="4">
        <f>AC4827*(1-Z4827/100)</f>
        <v>0.0036845</v>
      </c>
      <c r="AE4827" s="2" t="s">
        <v>66</v>
      </c>
      <c r="AF4827" s="2" t="s">
        <v>67</v>
      </c>
      <c r="AG4827" s="2" t="s">
        <v>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5708</v>
      </c>
      <c r="B4828" s="2" t="s">
        <v>5701</v>
      </c>
      <c r="C4828" s="2" t="s">
        <v>47</v>
      </c>
      <c r="D4828" s="2" t="s">
        <v>1112</v>
      </c>
      <c r="E4828" s="2" t="s">
        <v>227</v>
      </c>
      <c r="F4828" s="2" t="s">
        <v>178</v>
      </c>
      <c r="G4828" s="2" t="s">
        <v>179</v>
      </c>
      <c r="H4828" s="2" t="s">
        <v>52</v>
      </c>
      <c r="I4828" s="2" t="s">
        <v>53</v>
      </c>
      <c r="J4828" s="2" t="s">
        <v>180</v>
      </c>
      <c r="K4828" s="2" t="s">
        <v>180</v>
      </c>
      <c r="L4828" s="2" t="s">
        <v>181</v>
      </c>
      <c r="M4828" s="2" t="s">
        <v>100</v>
      </c>
      <c r="N4828" s="3">
        <v>73.69</v>
      </c>
      <c r="O4828" s="3" t="s">
        <v>182</v>
      </c>
      <c r="P4828" s="4">
        <f>IF(O4828="吨",N4828*1000,IF(O4828="万立方米",N4828*10000,""))</f>
        <v>736900.0</v>
      </c>
      <c r="Q4828" s="2" t="s">
        <v>183</v>
      </c>
      <c r="R4828" s="2" t="s">
        <v>184</v>
      </c>
      <c r="S4828" s="2" t="s">
        <v>207</v>
      </c>
      <c r="T4828" s="2" t="s">
        <v>75</v>
      </c>
      <c r="U4828" s="4">
        <f>0.02</f>
        <v>0.02</v>
      </c>
      <c r="V4828" s="2" t="s">
        <v>186</v>
      </c>
      <c r="W4828" s="2" t="s">
        <v>208</v>
      </c>
      <c r="X4828" s="2" t="s">
        <v>64</v>
      </c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68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5709</v>
      </c>
      <c r="B4829" s="2" t="s">
        <v>5701</v>
      </c>
      <c r="C4829" s="2" t="s">
        <v>47</v>
      </c>
      <c r="D4829" s="2" t="s">
        <v>1112</v>
      </c>
      <c r="E4829" s="2" t="s">
        <v>227</v>
      </c>
      <c r="F4829" s="2" t="s">
        <v>178</v>
      </c>
      <c r="G4829" s="2" t="s">
        <v>179</v>
      </c>
      <c r="H4829" s="2" t="s">
        <v>52</v>
      </c>
      <c r="I4829" s="2"/>
      <c r="J4829" s="2"/>
      <c r="K4829" s="2" t="s">
        <v>147</v>
      </c>
      <c r="L4829" s="2" t="s">
        <v>148</v>
      </c>
      <c r="M4829" s="2" t="s">
        <v>104</v>
      </c>
      <c r="N4829" s="3"/>
      <c r="O4829" s="3"/>
      <c r="P4829" s="2"/>
      <c r="Q4829" s="2" t="s">
        <v>105</v>
      </c>
      <c r="R4829" s="2" t="s">
        <v>106</v>
      </c>
      <c r="S4829" s="2" t="s">
        <v>107</v>
      </c>
      <c r="T4829" s="2" t="s">
        <v>108</v>
      </c>
      <c r="U4829" s="2"/>
      <c r="V4829" s="2" t="s">
        <v>109</v>
      </c>
      <c r="W4829" s="2" t="s">
        <v>110</v>
      </c>
      <c r="X4829" s="2"/>
      <c r="Y4829" s="2" t="s">
        <v>65</v>
      </c>
      <c r="Z4829" s="2">
        <v>0</v>
      </c>
      <c r="AA4829" s="2"/>
      <c r="AB4829" s="2"/>
      <c r="AC4829" s="2"/>
      <c r="AD4829" s="2"/>
      <c r="AE4829" s="2" t="s">
        <v>123</v>
      </c>
      <c r="AF4829" s="2" t="s">
        <v>222</v>
      </c>
      <c r="AG4829" s="2" t="s">
        <v>223</v>
      </c>
      <c r="AH4829" s="2" t="s">
        <v>69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5710</v>
      </c>
      <c r="B4830" s="2" t="s">
        <v>5711</v>
      </c>
      <c r="C4830" s="2" t="s">
        <v>47</v>
      </c>
      <c r="D4830" s="2" t="s">
        <v>509</v>
      </c>
      <c r="E4830" s="2" t="s">
        <v>213</v>
      </c>
      <c r="F4830" s="2" t="s">
        <v>178</v>
      </c>
      <c r="G4830" s="2" t="s">
        <v>179</v>
      </c>
      <c r="H4830" s="2" t="s">
        <v>243</v>
      </c>
      <c r="I4830" s="2" t="s">
        <v>53</v>
      </c>
      <c r="J4830" s="2" t="s">
        <v>180</v>
      </c>
      <c r="K4830" s="2" t="s">
        <v>180</v>
      </c>
      <c r="L4830" s="2" t="s">
        <v>181</v>
      </c>
      <c r="M4830" s="2" t="s">
        <v>56</v>
      </c>
      <c r="N4830" s="3">
        <v>18985.416</v>
      </c>
      <c r="O4830" s="3" t="s">
        <v>182</v>
      </c>
      <c r="P4830" s="4">
        <f>IF(O4830="吨",N4830*1000,IF(O4830="万立方米",N4830*10000,""))</f>
        <v>189854160.0</v>
      </c>
      <c r="Q4830" s="2" t="s">
        <v>183</v>
      </c>
      <c r="R4830" s="2" t="s">
        <v>184</v>
      </c>
      <c r="S4830" s="2" t="s">
        <v>185</v>
      </c>
      <c r="T4830" s="2" t="s">
        <v>75</v>
      </c>
      <c r="U4830" s="4">
        <f>0.001</f>
        <v>0.001</v>
      </c>
      <c r="V4830" s="2" t="s">
        <v>186</v>
      </c>
      <c r="W4830" s="2" t="s">
        <v>187</v>
      </c>
      <c r="X4830" s="2" t="s">
        <v>64</v>
      </c>
      <c r="Y4830" s="2" t="s">
        <v>65</v>
      </c>
      <c r="Z4830" s="2">
        <v>0</v>
      </c>
      <c r="AA4830" s="2"/>
      <c r="AB4830" s="2"/>
      <c r="AC4830" s="4">
        <f>P4830*U4830/1000000</f>
        <v>0.18985416</v>
      </c>
      <c r="AD4830" s="4">
        <f>AC4830*(1-Z4830/100)</f>
        <v>0.18985416</v>
      </c>
      <c r="AE4830" s="2" t="s">
        <v>66</v>
      </c>
      <c r="AF4830" s="2" t="s">
        <v>67</v>
      </c>
      <c r="AG4830" s="2"/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5712</v>
      </c>
      <c r="B4831" s="2" t="s">
        <v>5711</v>
      </c>
      <c r="C4831" s="2" t="s">
        <v>47</v>
      </c>
      <c r="D4831" s="2" t="s">
        <v>509</v>
      </c>
      <c r="E4831" s="2" t="s">
        <v>213</v>
      </c>
      <c r="F4831" s="2" t="s">
        <v>178</v>
      </c>
      <c r="G4831" s="2" t="s">
        <v>179</v>
      </c>
      <c r="H4831" s="2" t="s">
        <v>243</v>
      </c>
      <c r="I4831" s="2" t="s">
        <v>53</v>
      </c>
      <c r="J4831" s="2" t="s">
        <v>180</v>
      </c>
      <c r="K4831" s="2" t="s">
        <v>180</v>
      </c>
      <c r="L4831" s="2" t="s">
        <v>181</v>
      </c>
      <c r="M4831" s="2" t="s">
        <v>73</v>
      </c>
      <c r="N4831" s="3">
        <v>18985.416</v>
      </c>
      <c r="O4831" s="3" t="s">
        <v>182</v>
      </c>
      <c r="P4831" s="4">
        <f>IF(O4831="吨",N4831*1000,IF(O4831="万立方米",N4831*10000,""))</f>
        <v>189854160.0</v>
      </c>
      <c r="Q4831" s="2" t="s">
        <v>183</v>
      </c>
      <c r="R4831" s="2" t="s">
        <v>184</v>
      </c>
      <c r="S4831" s="2" t="s">
        <v>189</v>
      </c>
      <c r="T4831" s="2" t="s">
        <v>75</v>
      </c>
      <c r="U4831" s="4">
        <f>0.35</f>
        <v>0.35</v>
      </c>
      <c r="V4831" s="2" t="s">
        <v>186</v>
      </c>
      <c r="W4831" s="2" t="s">
        <v>190</v>
      </c>
      <c r="X4831" s="2" t="s">
        <v>64</v>
      </c>
      <c r="Y4831" s="2" t="s">
        <v>65</v>
      </c>
      <c r="Z4831" s="2">
        <v>0</v>
      </c>
      <c r="AA4831" s="2"/>
      <c r="AB4831" s="2"/>
      <c r="AC4831" s="4">
        <f>P4831*U4831/1000000</f>
        <v>66.448956</v>
      </c>
      <c r="AD4831" s="4">
        <f>AC4831*(1-Z4831/100)</f>
        <v>66.448956</v>
      </c>
      <c r="AE4831" s="2" t="s">
        <v>66</v>
      </c>
      <c r="AF4831" s="2" t="s">
        <v>67</v>
      </c>
      <c r="AG4831" s="2"/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5713</v>
      </c>
      <c r="B4832" s="2" t="s">
        <v>5711</v>
      </c>
      <c r="C4832" s="2" t="s">
        <v>47</v>
      </c>
      <c r="D4832" s="2" t="s">
        <v>509</v>
      </c>
      <c r="E4832" s="2" t="s">
        <v>213</v>
      </c>
      <c r="F4832" s="2" t="s">
        <v>178</v>
      </c>
      <c r="G4832" s="2" t="s">
        <v>179</v>
      </c>
      <c r="H4832" s="2" t="s">
        <v>243</v>
      </c>
      <c r="I4832" s="2" t="s">
        <v>53</v>
      </c>
      <c r="J4832" s="2" t="s">
        <v>180</v>
      </c>
      <c r="K4832" s="2" t="s">
        <v>180</v>
      </c>
      <c r="L4832" s="2" t="s">
        <v>181</v>
      </c>
      <c r="M4832" s="2" t="s">
        <v>78</v>
      </c>
      <c r="N4832" s="3">
        <v>18985.416</v>
      </c>
      <c r="O4832" s="3" t="s">
        <v>182</v>
      </c>
      <c r="P4832" s="4">
        <f>IF(O4832="吨",N4832*1000,IF(O4832="万立方米",N4832*10000,""))</f>
        <v>189854160.0</v>
      </c>
      <c r="Q4832" s="2" t="s">
        <v>183</v>
      </c>
      <c r="R4832" s="2" t="s">
        <v>184</v>
      </c>
      <c r="S4832" s="2" t="s">
        <v>192</v>
      </c>
      <c r="T4832" s="2" t="s">
        <v>75</v>
      </c>
      <c r="U4832" s="4">
        <f>1.2</f>
        <v>1.2</v>
      </c>
      <c r="V4832" s="2" t="s">
        <v>186</v>
      </c>
      <c r="W4832" s="2" t="s">
        <v>193</v>
      </c>
      <c r="X4832" s="2" t="s">
        <v>64</v>
      </c>
      <c r="Y4832" s="2" t="s">
        <v>65</v>
      </c>
      <c r="Z4832" s="2">
        <v>0</v>
      </c>
      <c r="AA4832" s="2"/>
      <c r="AB4832" s="2"/>
      <c r="AC4832" s="4">
        <f>P4832*U4832/1000000</f>
        <v>227.824992</v>
      </c>
      <c r="AD4832" s="4">
        <f>AC4832*(1-Z4832/100)</f>
        <v>227.824992</v>
      </c>
      <c r="AE4832" s="2" t="s">
        <v>66</v>
      </c>
      <c r="AF4832" s="2" t="s">
        <v>67</v>
      </c>
      <c r="AG4832" s="2"/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5714</v>
      </c>
      <c r="B4833" s="2" t="s">
        <v>5711</v>
      </c>
      <c r="C4833" s="2" t="s">
        <v>47</v>
      </c>
      <c r="D4833" s="2" t="s">
        <v>509</v>
      </c>
      <c r="E4833" s="2" t="s">
        <v>213</v>
      </c>
      <c r="F4833" s="2" t="s">
        <v>178</v>
      </c>
      <c r="G4833" s="2" t="s">
        <v>179</v>
      </c>
      <c r="H4833" s="2" t="s">
        <v>243</v>
      </c>
      <c r="I4833" s="2" t="s">
        <v>53</v>
      </c>
      <c r="J4833" s="2" t="s">
        <v>180</v>
      </c>
      <c r="K4833" s="2" t="s">
        <v>180</v>
      </c>
      <c r="L4833" s="2" t="s">
        <v>181</v>
      </c>
      <c r="M4833" s="2" t="s">
        <v>82</v>
      </c>
      <c r="N4833" s="3">
        <v>18985.416</v>
      </c>
      <c r="O4833" s="3" t="s">
        <v>182</v>
      </c>
      <c r="P4833" s="4">
        <f>IF(O4833="吨",N4833*1000,IF(O4833="万立方米",N4833*10000,""))</f>
        <v>189854160.0</v>
      </c>
      <c r="Q4833" s="2" t="s">
        <v>183</v>
      </c>
      <c r="R4833" s="2" t="s">
        <v>184</v>
      </c>
      <c r="S4833" s="2" t="s">
        <v>195</v>
      </c>
      <c r="T4833" s="2" t="s">
        <v>75</v>
      </c>
      <c r="U4833" s="4">
        <f>0.002</f>
        <v>0.002</v>
      </c>
      <c r="V4833" s="2" t="s">
        <v>186</v>
      </c>
      <c r="W4833" s="2" t="s">
        <v>196</v>
      </c>
      <c r="X4833" s="2" t="s">
        <v>64</v>
      </c>
      <c r="Y4833" s="2" t="s">
        <v>65</v>
      </c>
      <c r="Z4833" s="2">
        <v>0</v>
      </c>
      <c r="AA4833" s="2"/>
      <c r="AB4833" s="2"/>
      <c r="AC4833" s="4">
        <f>P4833*U4833/1000000</f>
        <v>0.37970832</v>
      </c>
      <c r="AD4833" s="4">
        <f>AC4833*(1-Z4833/100)</f>
        <v>0.37970832</v>
      </c>
      <c r="AE4833" s="2" t="s">
        <v>66</v>
      </c>
      <c r="AF4833" s="2" t="s">
        <v>67</v>
      </c>
      <c r="AG4833" s="2"/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5715</v>
      </c>
      <c r="B4834" s="2" t="s">
        <v>5711</v>
      </c>
      <c r="C4834" s="2" t="s">
        <v>47</v>
      </c>
      <c r="D4834" s="2" t="s">
        <v>509</v>
      </c>
      <c r="E4834" s="2" t="s">
        <v>213</v>
      </c>
      <c r="F4834" s="2" t="s">
        <v>178</v>
      </c>
      <c r="G4834" s="2" t="s">
        <v>179</v>
      </c>
      <c r="H4834" s="2" t="s">
        <v>243</v>
      </c>
      <c r="I4834" s="2" t="s">
        <v>53</v>
      </c>
      <c r="J4834" s="2" t="s">
        <v>180</v>
      </c>
      <c r="K4834" s="2" t="s">
        <v>180</v>
      </c>
      <c r="L4834" s="2" t="s">
        <v>181</v>
      </c>
      <c r="M4834" s="2" t="s">
        <v>86</v>
      </c>
      <c r="N4834" s="3">
        <v>18985.416</v>
      </c>
      <c r="O4834" s="3" t="s">
        <v>182</v>
      </c>
      <c r="P4834" s="4">
        <f>IF(O4834="吨",N4834*1000,IF(O4834="万立方米",N4834*10000,""))</f>
        <v>189854160.0</v>
      </c>
      <c r="Q4834" s="2" t="s">
        <v>183</v>
      </c>
      <c r="R4834" s="2" t="s">
        <v>184</v>
      </c>
      <c r="S4834" s="2" t="s">
        <v>198</v>
      </c>
      <c r="T4834" s="2" t="s">
        <v>75</v>
      </c>
      <c r="U4834" s="4">
        <f>0.01</f>
        <v>0.01</v>
      </c>
      <c r="V4834" s="2" t="s">
        <v>186</v>
      </c>
      <c r="W4834" s="2" t="s">
        <v>199</v>
      </c>
      <c r="X4834" s="2" t="s">
        <v>64</v>
      </c>
      <c r="Y4834" s="2" t="s">
        <v>65</v>
      </c>
      <c r="Z4834" s="2">
        <v>0</v>
      </c>
      <c r="AA4834" s="2"/>
      <c r="AB4834" s="2"/>
      <c r="AC4834" s="4">
        <f>P4834*U4834/1000000</f>
        <v>1.8985416000000002</v>
      </c>
      <c r="AD4834" s="4">
        <f>AC4835*(1-AA4834/100)+(AC4834-AC4835)*(1-AB4834/100)</f>
        <v>1.8985416000000002</v>
      </c>
      <c r="AE4834" s="2" t="s">
        <v>66</v>
      </c>
      <c r="AF4834" s="2" t="s">
        <v>67</v>
      </c>
      <c r="AG4834" s="2"/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5716</v>
      </c>
      <c r="B4835" s="2" t="s">
        <v>5711</v>
      </c>
      <c r="C4835" s="2" t="s">
        <v>47</v>
      </c>
      <c r="D4835" s="2" t="s">
        <v>509</v>
      </c>
      <c r="E4835" s="2" t="s">
        <v>213</v>
      </c>
      <c r="F4835" s="2" t="s">
        <v>178</v>
      </c>
      <c r="G4835" s="2" t="s">
        <v>179</v>
      </c>
      <c r="H4835" s="2" t="s">
        <v>243</v>
      </c>
      <c r="I4835" s="2" t="s">
        <v>53</v>
      </c>
      <c r="J4835" s="2" t="s">
        <v>180</v>
      </c>
      <c r="K4835" s="2" t="s">
        <v>180</v>
      </c>
      <c r="L4835" s="2" t="s">
        <v>181</v>
      </c>
      <c r="M4835" s="2" t="s">
        <v>91</v>
      </c>
      <c r="N4835" s="3">
        <v>18985.416</v>
      </c>
      <c r="O4835" s="3" t="s">
        <v>182</v>
      </c>
      <c r="P4835" s="4">
        <f>IF(O4835="吨",N4835*1000,IF(O4835="万立方米",N4835*10000,""))</f>
        <v>189854160.0</v>
      </c>
      <c r="Q4835" s="2" t="s">
        <v>183</v>
      </c>
      <c r="R4835" s="2" t="s">
        <v>184</v>
      </c>
      <c r="S4835" s="2" t="s">
        <v>201</v>
      </c>
      <c r="T4835" s="2" t="s">
        <v>75</v>
      </c>
      <c r="U4835" s="4">
        <f>0.005</f>
        <v>0.005</v>
      </c>
      <c r="V4835" s="2" t="s">
        <v>186</v>
      </c>
      <c r="W4835" s="2" t="s">
        <v>202</v>
      </c>
      <c r="X4835" s="2" t="s">
        <v>64</v>
      </c>
      <c r="Y4835" s="2" t="s">
        <v>65</v>
      </c>
      <c r="Z4835" s="2">
        <v>0</v>
      </c>
      <c r="AA4835" s="2"/>
      <c r="AB4835" s="2"/>
      <c r="AC4835" s="4">
        <f>P4835*U4835/1000000</f>
        <v>0.9492708000000001</v>
      </c>
      <c r="AD4835" s="4">
        <f>AC4835*(1-Z4835/100)</f>
        <v>0.9492708000000001</v>
      </c>
      <c r="AE4835" s="2" t="s">
        <v>66</v>
      </c>
      <c r="AF4835" s="2" t="s">
        <v>67</v>
      </c>
      <c r="AG4835" s="2"/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5717</v>
      </c>
      <c r="B4836" s="2" t="s">
        <v>5711</v>
      </c>
      <c r="C4836" s="2" t="s">
        <v>47</v>
      </c>
      <c r="D4836" s="2" t="s">
        <v>509</v>
      </c>
      <c r="E4836" s="2" t="s">
        <v>213</v>
      </c>
      <c r="F4836" s="2" t="s">
        <v>178</v>
      </c>
      <c r="G4836" s="2" t="s">
        <v>179</v>
      </c>
      <c r="H4836" s="2" t="s">
        <v>243</v>
      </c>
      <c r="I4836" s="2" t="s">
        <v>53</v>
      </c>
      <c r="J4836" s="2" t="s">
        <v>180</v>
      </c>
      <c r="K4836" s="2" t="s">
        <v>180</v>
      </c>
      <c r="L4836" s="2" t="s">
        <v>181</v>
      </c>
      <c r="M4836" s="2" t="s">
        <v>95</v>
      </c>
      <c r="N4836" s="3">
        <v>18985.416</v>
      </c>
      <c r="O4836" s="3" t="s">
        <v>182</v>
      </c>
      <c r="P4836" s="4">
        <f>IF(O4836="吨",N4836*1000,IF(O4836="万立方米",N4836*10000,""))</f>
        <v>189854160.0</v>
      </c>
      <c r="Q4836" s="2" t="s">
        <v>183</v>
      </c>
      <c r="R4836" s="2" t="s">
        <v>184</v>
      </c>
      <c r="S4836" s="2" t="s">
        <v>204</v>
      </c>
      <c r="T4836" s="2" t="s">
        <v>75</v>
      </c>
      <c r="U4836" s="4">
        <f>0.005</f>
        <v>0.005</v>
      </c>
      <c r="V4836" s="2" t="s">
        <v>186</v>
      </c>
      <c r="W4836" s="2" t="s">
        <v>205</v>
      </c>
      <c r="X4836" s="2" t="s">
        <v>64</v>
      </c>
      <c r="Y4836" s="2" t="s">
        <v>65</v>
      </c>
      <c r="Z4836" s="2">
        <v>0</v>
      </c>
      <c r="AA4836" s="2"/>
      <c r="AB4836" s="2"/>
      <c r="AC4836" s="4">
        <f>P4836*U4836/1000000</f>
        <v>0.9492708000000001</v>
      </c>
      <c r="AD4836" s="4">
        <f>AC4836*(1-Z4836/100)</f>
        <v>0.9492708000000001</v>
      </c>
      <c r="AE4836" s="2" t="s">
        <v>66</v>
      </c>
      <c r="AF4836" s="2" t="s">
        <v>67</v>
      </c>
      <c r="AG4836" s="2"/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5718</v>
      </c>
      <c r="B4837" s="2" t="s">
        <v>5711</v>
      </c>
      <c r="C4837" s="2" t="s">
        <v>47</v>
      </c>
      <c r="D4837" s="2" t="s">
        <v>509</v>
      </c>
      <c r="E4837" s="2" t="s">
        <v>213</v>
      </c>
      <c r="F4837" s="2" t="s">
        <v>178</v>
      </c>
      <c r="G4837" s="2" t="s">
        <v>179</v>
      </c>
      <c r="H4837" s="2" t="s">
        <v>243</v>
      </c>
      <c r="I4837" s="2" t="s">
        <v>53</v>
      </c>
      <c r="J4837" s="2" t="s">
        <v>180</v>
      </c>
      <c r="K4837" s="2" t="s">
        <v>180</v>
      </c>
      <c r="L4837" s="2" t="s">
        <v>181</v>
      </c>
      <c r="M4837" s="2" t="s">
        <v>100</v>
      </c>
      <c r="N4837" s="3">
        <v>18985.416</v>
      </c>
      <c r="O4837" s="3" t="s">
        <v>182</v>
      </c>
      <c r="P4837" s="4">
        <f>IF(O4837="吨",N4837*1000,IF(O4837="万立方米",N4837*10000,""))</f>
        <v>189854160.0</v>
      </c>
      <c r="Q4837" s="2" t="s">
        <v>183</v>
      </c>
      <c r="R4837" s="2" t="s">
        <v>184</v>
      </c>
      <c r="S4837" s="2" t="s">
        <v>207</v>
      </c>
      <c r="T4837" s="2" t="s">
        <v>75</v>
      </c>
      <c r="U4837" s="4">
        <f>0.02</f>
        <v>0.02</v>
      </c>
      <c r="V4837" s="2" t="s">
        <v>186</v>
      </c>
      <c r="W4837" s="2" t="s">
        <v>208</v>
      </c>
      <c r="X4837" s="2" t="s">
        <v>64</v>
      </c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/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5719</v>
      </c>
      <c r="B4838" s="2" t="s">
        <v>5711</v>
      </c>
      <c r="C4838" s="2" t="s">
        <v>47</v>
      </c>
      <c r="D4838" s="2" t="s">
        <v>509</v>
      </c>
      <c r="E4838" s="2" t="s">
        <v>213</v>
      </c>
      <c r="F4838" s="2" t="s">
        <v>178</v>
      </c>
      <c r="G4838" s="2" t="s">
        <v>179</v>
      </c>
      <c r="H4838" s="2" t="s">
        <v>243</v>
      </c>
      <c r="I4838" s="2"/>
      <c r="J4838" s="2"/>
      <c r="K4838" s="2"/>
      <c r="L4838" s="2"/>
      <c r="M4838" s="2" t="s">
        <v>104</v>
      </c>
      <c r="N4838" s="3"/>
      <c r="O4838" s="3"/>
      <c r="P4838" s="4">
        <v>0.0</v>
      </c>
      <c r="Q4838" s="2" t="s">
        <v>105</v>
      </c>
      <c r="R4838" s="2" t="s">
        <v>106</v>
      </c>
      <c r="S4838" s="2" t="s">
        <v>107</v>
      </c>
      <c r="T4838" s="2" t="s">
        <v>108</v>
      </c>
      <c r="U4838" s="4">
        <f>0.0</f>
        <v>0.0</v>
      </c>
      <c r="V4838" s="2" t="s">
        <v>109</v>
      </c>
      <c r="W4838" s="2" t="s">
        <v>110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134</v>
      </c>
      <c r="AH4838" s="2" t="s">
        <v>69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5720</v>
      </c>
      <c r="B4839" s="2" t="s">
        <v>5721</v>
      </c>
      <c r="C4839" s="2" t="s">
        <v>47</v>
      </c>
      <c r="D4839" s="2" t="s">
        <v>3342</v>
      </c>
      <c r="E4839" s="2" t="s">
        <v>377</v>
      </c>
      <c r="F4839" s="2" t="s">
        <v>50</v>
      </c>
      <c r="G4839" s="2" t="s">
        <v>179</v>
      </c>
      <c r="H4839" s="2" t="s">
        <v>138</v>
      </c>
      <c r="I4839" s="2" t="s">
        <v>53</v>
      </c>
      <c r="J4839" s="2" t="s">
        <v>180</v>
      </c>
      <c r="K4839" s="2" t="s">
        <v>180</v>
      </c>
      <c r="L4839" s="2" t="s">
        <v>181</v>
      </c>
      <c r="M4839" s="2" t="s">
        <v>56</v>
      </c>
      <c r="N4839" s="3">
        <v>4546.113</v>
      </c>
      <c r="O4839" s="3" t="s">
        <v>182</v>
      </c>
      <c r="P4839" s="4">
        <f>IF(O4839="吨",N4839*1000,IF(O4839="万立方米",N4839*10000,""))</f>
        <v>45461130.0</v>
      </c>
      <c r="Q4839" s="2" t="s">
        <v>183</v>
      </c>
      <c r="R4839" s="2" t="s">
        <v>184</v>
      </c>
      <c r="S4839" s="2" t="s">
        <v>185</v>
      </c>
      <c r="T4839" s="2" t="s">
        <v>75</v>
      </c>
      <c r="U4839" s="4">
        <f>0.001</f>
        <v>0.001</v>
      </c>
      <c r="V4839" s="2" t="s">
        <v>186</v>
      </c>
      <c r="W4839" s="2" t="s">
        <v>187</v>
      </c>
      <c r="X4839" s="2" t="s">
        <v>64</v>
      </c>
      <c r="Y4839" s="2" t="s">
        <v>65</v>
      </c>
      <c r="Z4839" s="2">
        <v>0</v>
      </c>
      <c r="AA4839" s="2"/>
      <c r="AB4839" s="2"/>
      <c r="AC4839" s="4">
        <f>P4839*U4839/1000000</f>
        <v>0.045461129999999995</v>
      </c>
      <c r="AD4839" s="4">
        <f>AC4839*(1-Z4839/100)</f>
        <v>0.045461129999999995</v>
      </c>
      <c r="AE4839" s="2" t="s">
        <v>66</v>
      </c>
      <c r="AF4839" s="2" t="s">
        <v>67</v>
      </c>
      <c r="AG4839" s="2" t="s">
        <v>973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5722</v>
      </c>
      <c r="B4840" s="2" t="s">
        <v>5721</v>
      </c>
      <c r="C4840" s="2" t="s">
        <v>47</v>
      </c>
      <c r="D4840" s="2" t="s">
        <v>3342</v>
      </c>
      <c r="E4840" s="2" t="s">
        <v>377</v>
      </c>
      <c r="F4840" s="2" t="s">
        <v>50</v>
      </c>
      <c r="G4840" s="2" t="s">
        <v>179</v>
      </c>
      <c r="H4840" s="2" t="s">
        <v>138</v>
      </c>
      <c r="I4840" s="2" t="s">
        <v>53</v>
      </c>
      <c r="J4840" s="2" t="s">
        <v>180</v>
      </c>
      <c r="K4840" s="2" t="s">
        <v>180</v>
      </c>
      <c r="L4840" s="2" t="s">
        <v>181</v>
      </c>
      <c r="M4840" s="2" t="s">
        <v>73</v>
      </c>
      <c r="N4840" s="3">
        <v>4546.113</v>
      </c>
      <c r="O4840" s="3" t="s">
        <v>182</v>
      </c>
      <c r="P4840" s="4">
        <f>IF(O4840="吨",N4840*1000,IF(O4840="万立方米",N4840*10000,""))</f>
        <v>45461130.0</v>
      </c>
      <c r="Q4840" s="2" t="s">
        <v>183</v>
      </c>
      <c r="R4840" s="2" t="s">
        <v>184</v>
      </c>
      <c r="S4840" s="2" t="s">
        <v>189</v>
      </c>
      <c r="T4840" s="2" t="s">
        <v>75</v>
      </c>
      <c r="U4840" s="4">
        <f>0.35</f>
        <v>0.35</v>
      </c>
      <c r="V4840" s="2" t="s">
        <v>186</v>
      </c>
      <c r="W4840" s="2" t="s">
        <v>190</v>
      </c>
      <c r="X4840" s="2" t="s">
        <v>64</v>
      </c>
      <c r="Y4840" s="2" t="s">
        <v>65</v>
      </c>
      <c r="Z4840" s="2">
        <v>0</v>
      </c>
      <c r="AA4840" s="2"/>
      <c r="AB4840" s="2"/>
      <c r="AC4840" s="4">
        <f>P4840*U4840/1000000</f>
        <v>15.911395499999998</v>
      </c>
      <c r="AD4840" s="4">
        <f>AC4840*(1-Z4840/100)</f>
        <v>15.911395499999998</v>
      </c>
      <c r="AE4840" s="2" t="s">
        <v>66</v>
      </c>
      <c r="AF4840" s="2" t="s">
        <v>67</v>
      </c>
      <c r="AG4840" s="2" t="s">
        <v>973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5723</v>
      </c>
      <c r="B4841" s="2" t="s">
        <v>5721</v>
      </c>
      <c r="C4841" s="2" t="s">
        <v>47</v>
      </c>
      <c r="D4841" s="2" t="s">
        <v>3342</v>
      </c>
      <c r="E4841" s="2" t="s">
        <v>377</v>
      </c>
      <c r="F4841" s="2" t="s">
        <v>50</v>
      </c>
      <c r="G4841" s="2" t="s">
        <v>179</v>
      </c>
      <c r="H4841" s="2" t="s">
        <v>138</v>
      </c>
      <c r="I4841" s="2" t="s">
        <v>53</v>
      </c>
      <c r="J4841" s="2" t="s">
        <v>180</v>
      </c>
      <c r="K4841" s="2" t="s">
        <v>180</v>
      </c>
      <c r="L4841" s="2" t="s">
        <v>181</v>
      </c>
      <c r="M4841" s="2" t="s">
        <v>78</v>
      </c>
      <c r="N4841" s="3">
        <v>4546.113</v>
      </c>
      <c r="O4841" s="3" t="s">
        <v>182</v>
      </c>
      <c r="P4841" s="4">
        <f>IF(O4841="吨",N4841*1000,IF(O4841="万立方米",N4841*10000,""))</f>
        <v>45461130.0</v>
      </c>
      <c r="Q4841" s="2" t="s">
        <v>183</v>
      </c>
      <c r="R4841" s="2" t="s">
        <v>184</v>
      </c>
      <c r="S4841" s="2" t="s">
        <v>192</v>
      </c>
      <c r="T4841" s="2" t="s">
        <v>75</v>
      </c>
      <c r="U4841" s="4">
        <f>1.2</f>
        <v>1.2</v>
      </c>
      <c r="V4841" s="2" t="s">
        <v>186</v>
      </c>
      <c r="W4841" s="2" t="s">
        <v>193</v>
      </c>
      <c r="X4841" s="2" t="s">
        <v>64</v>
      </c>
      <c r="Y4841" s="2" t="s">
        <v>65</v>
      </c>
      <c r="Z4841" s="2">
        <v>0</v>
      </c>
      <c r="AA4841" s="2"/>
      <c r="AB4841" s="2"/>
      <c r="AC4841" s="4">
        <f>P4841*U4841/1000000</f>
        <v>54.553356</v>
      </c>
      <c r="AD4841" s="4">
        <f>AC4841*(1-Z4841/100)</f>
        <v>54.553356</v>
      </c>
      <c r="AE4841" s="2" t="s">
        <v>66</v>
      </c>
      <c r="AF4841" s="2" t="s">
        <v>67</v>
      </c>
      <c r="AG4841" s="2" t="s">
        <v>973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5724</v>
      </c>
      <c r="B4842" s="2" t="s">
        <v>5721</v>
      </c>
      <c r="C4842" s="2" t="s">
        <v>47</v>
      </c>
      <c r="D4842" s="2" t="s">
        <v>3342</v>
      </c>
      <c r="E4842" s="2" t="s">
        <v>377</v>
      </c>
      <c r="F4842" s="2" t="s">
        <v>50</v>
      </c>
      <c r="G4842" s="2" t="s">
        <v>179</v>
      </c>
      <c r="H4842" s="2" t="s">
        <v>138</v>
      </c>
      <c r="I4842" s="2" t="s">
        <v>53</v>
      </c>
      <c r="J4842" s="2" t="s">
        <v>180</v>
      </c>
      <c r="K4842" s="2" t="s">
        <v>180</v>
      </c>
      <c r="L4842" s="2" t="s">
        <v>181</v>
      </c>
      <c r="M4842" s="2" t="s">
        <v>82</v>
      </c>
      <c r="N4842" s="3">
        <v>4546.113</v>
      </c>
      <c r="O4842" s="3" t="s">
        <v>182</v>
      </c>
      <c r="P4842" s="4">
        <f>IF(O4842="吨",N4842*1000,IF(O4842="万立方米",N4842*10000,""))</f>
        <v>45461130.0</v>
      </c>
      <c r="Q4842" s="2" t="s">
        <v>183</v>
      </c>
      <c r="R4842" s="2" t="s">
        <v>184</v>
      </c>
      <c r="S4842" s="2" t="s">
        <v>195</v>
      </c>
      <c r="T4842" s="2" t="s">
        <v>75</v>
      </c>
      <c r="U4842" s="4">
        <f>0.002</f>
        <v>0.002</v>
      </c>
      <c r="V4842" s="2" t="s">
        <v>186</v>
      </c>
      <c r="W4842" s="2" t="s">
        <v>196</v>
      </c>
      <c r="X4842" s="2" t="s">
        <v>64</v>
      </c>
      <c r="Y4842" s="2" t="s">
        <v>65</v>
      </c>
      <c r="Z4842" s="2">
        <v>0</v>
      </c>
      <c r="AA4842" s="2"/>
      <c r="AB4842" s="2"/>
      <c r="AC4842" s="4">
        <f>P4842*U4842/1000000</f>
        <v>0.09092225999999999</v>
      </c>
      <c r="AD4842" s="4">
        <f>AC4842*(1-Z4842/100)</f>
        <v>0.09092225999999999</v>
      </c>
      <c r="AE4842" s="2" t="s">
        <v>66</v>
      </c>
      <c r="AF4842" s="2" t="s">
        <v>67</v>
      </c>
      <c r="AG4842" s="2" t="s">
        <v>973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5725</v>
      </c>
      <c r="B4843" s="2" t="s">
        <v>5721</v>
      </c>
      <c r="C4843" s="2" t="s">
        <v>47</v>
      </c>
      <c r="D4843" s="2" t="s">
        <v>3342</v>
      </c>
      <c r="E4843" s="2" t="s">
        <v>377</v>
      </c>
      <c r="F4843" s="2" t="s">
        <v>50</v>
      </c>
      <c r="G4843" s="2" t="s">
        <v>179</v>
      </c>
      <c r="H4843" s="2" t="s">
        <v>138</v>
      </c>
      <c r="I4843" s="2" t="s">
        <v>53</v>
      </c>
      <c r="J4843" s="2" t="s">
        <v>180</v>
      </c>
      <c r="K4843" s="2" t="s">
        <v>180</v>
      </c>
      <c r="L4843" s="2" t="s">
        <v>181</v>
      </c>
      <c r="M4843" s="2" t="s">
        <v>86</v>
      </c>
      <c r="N4843" s="3">
        <v>4546.113</v>
      </c>
      <c r="O4843" s="3" t="s">
        <v>182</v>
      </c>
      <c r="P4843" s="4">
        <f>IF(O4843="吨",N4843*1000,IF(O4843="万立方米",N4843*10000,""))</f>
        <v>45461130.0</v>
      </c>
      <c r="Q4843" s="2" t="s">
        <v>183</v>
      </c>
      <c r="R4843" s="2" t="s">
        <v>184</v>
      </c>
      <c r="S4843" s="2" t="s">
        <v>198</v>
      </c>
      <c r="T4843" s="2" t="s">
        <v>75</v>
      </c>
      <c r="U4843" s="4">
        <f>0.01</f>
        <v>0.01</v>
      </c>
      <c r="V4843" s="2" t="s">
        <v>186</v>
      </c>
      <c r="W4843" s="2" t="s">
        <v>199</v>
      </c>
      <c r="X4843" s="2" t="s">
        <v>64</v>
      </c>
      <c r="Y4843" s="2" t="s">
        <v>65</v>
      </c>
      <c r="Z4843" s="2">
        <v>0</v>
      </c>
      <c r="AA4843" s="2"/>
      <c r="AB4843" s="2"/>
      <c r="AC4843" s="4">
        <f>P4843*U4843/1000000</f>
        <v>0.4546113</v>
      </c>
      <c r="AD4843" s="4">
        <f>AC4844*(1-AA4843/100)+(AC4843-AC4844)*(1-AB4843/100)</f>
        <v>0.4546113</v>
      </c>
      <c r="AE4843" s="2" t="s">
        <v>66</v>
      </c>
      <c r="AF4843" s="2" t="s">
        <v>67</v>
      </c>
      <c r="AG4843" s="2" t="s">
        <v>973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5726</v>
      </c>
      <c r="B4844" s="2" t="s">
        <v>5721</v>
      </c>
      <c r="C4844" s="2" t="s">
        <v>47</v>
      </c>
      <c r="D4844" s="2" t="s">
        <v>3342</v>
      </c>
      <c r="E4844" s="2" t="s">
        <v>377</v>
      </c>
      <c r="F4844" s="2" t="s">
        <v>50</v>
      </c>
      <c r="G4844" s="2" t="s">
        <v>179</v>
      </c>
      <c r="H4844" s="2" t="s">
        <v>138</v>
      </c>
      <c r="I4844" s="2" t="s">
        <v>53</v>
      </c>
      <c r="J4844" s="2" t="s">
        <v>180</v>
      </c>
      <c r="K4844" s="2" t="s">
        <v>180</v>
      </c>
      <c r="L4844" s="2" t="s">
        <v>181</v>
      </c>
      <c r="M4844" s="2" t="s">
        <v>91</v>
      </c>
      <c r="N4844" s="3">
        <v>4546.113</v>
      </c>
      <c r="O4844" s="3" t="s">
        <v>182</v>
      </c>
      <c r="P4844" s="4">
        <f>IF(O4844="吨",N4844*1000,IF(O4844="万立方米",N4844*10000,""))</f>
        <v>45461130.0</v>
      </c>
      <c r="Q4844" s="2" t="s">
        <v>183</v>
      </c>
      <c r="R4844" s="2" t="s">
        <v>184</v>
      </c>
      <c r="S4844" s="2" t="s">
        <v>201</v>
      </c>
      <c r="T4844" s="2" t="s">
        <v>75</v>
      </c>
      <c r="U4844" s="4">
        <f>0.005</f>
        <v>0.005</v>
      </c>
      <c r="V4844" s="2" t="s">
        <v>186</v>
      </c>
      <c r="W4844" s="2" t="s">
        <v>202</v>
      </c>
      <c r="X4844" s="2" t="s">
        <v>64</v>
      </c>
      <c r="Y4844" s="2" t="s">
        <v>65</v>
      </c>
      <c r="Z4844" s="2">
        <v>0</v>
      </c>
      <c r="AA4844" s="2"/>
      <c r="AB4844" s="2"/>
      <c r="AC4844" s="4">
        <f>P4844*U4844/1000000</f>
        <v>0.22730565</v>
      </c>
      <c r="AD4844" s="4">
        <f>AC4844*(1-Z4844/100)</f>
        <v>0.22730565</v>
      </c>
      <c r="AE4844" s="2" t="s">
        <v>66</v>
      </c>
      <c r="AF4844" s="2" t="s">
        <v>67</v>
      </c>
      <c r="AG4844" s="2" t="s">
        <v>973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5727</v>
      </c>
      <c r="B4845" s="2" t="s">
        <v>5721</v>
      </c>
      <c r="C4845" s="2" t="s">
        <v>47</v>
      </c>
      <c r="D4845" s="2" t="s">
        <v>3342</v>
      </c>
      <c r="E4845" s="2" t="s">
        <v>377</v>
      </c>
      <c r="F4845" s="2" t="s">
        <v>50</v>
      </c>
      <c r="G4845" s="2" t="s">
        <v>179</v>
      </c>
      <c r="H4845" s="2" t="s">
        <v>138</v>
      </c>
      <c r="I4845" s="2" t="s">
        <v>53</v>
      </c>
      <c r="J4845" s="2" t="s">
        <v>180</v>
      </c>
      <c r="K4845" s="2" t="s">
        <v>180</v>
      </c>
      <c r="L4845" s="2" t="s">
        <v>181</v>
      </c>
      <c r="M4845" s="2" t="s">
        <v>95</v>
      </c>
      <c r="N4845" s="3">
        <v>4546.113</v>
      </c>
      <c r="O4845" s="3" t="s">
        <v>182</v>
      </c>
      <c r="P4845" s="4">
        <f>IF(O4845="吨",N4845*1000,IF(O4845="万立方米",N4845*10000,""))</f>
        <v>45461130.0</v>
      </c>
      <c r="Q4845" s="2" t="s">
        <v>183</v>
      </c>
      <c r="R4845" s="2" t="s">
        <v>184</v>
      </c>
      <c r="S4845" s="2" t="s">
        <v>204</v>
      </c>
      <c r="T4845" s="2" t="s">
        <v>75</v>
      </c>
      <c r="U4845" s="4">
        <f>0.005</f>
        <v>0.005</v>
      </c>
      <c r="V4845" s="2" t="s">
        <v>186</v>
      </c>
      <c r="W4845" s="2" t="s">
        <v>205</v>
      </c>
      <c r="X4845" s="2" t="s">
        <v>64</v>
      </c>
      <c r="Y4845" s="2" t="s">
        <v>65</v>
      </c>
      <c r="Z4845" s="2">
        <v>0</v>
      </c>
      <c r="AA4845" s="2"/>
      <c r="AB4845" s="2"/>
      <c r="AC4845" s="4">
        <f>P4845*U4845/1000000</f>
        <v>0.22730565</v>
      </c>
      <c r="AD4845" s="4">
        <f>AC4845*(1-Z4845/100)</f>
        <v>0.22730565</v>
      </c>
      <c r="AE4845" s="2" t="s">
        <v>66</v>
      </c>
      <c r="AF4845" s="2" t="s">
        <v>67</v>
      </c>
      <c r="AG4845" s="2" t="s">
        <v>973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5728</v>
      </c>
      <c r="B4846" s="2" t="s">
        <v>5721</v>
      </c>
      <c r="C4846" s="2" t="s">
        <v>47</v>
      </c>
      <c r="D4846" s="2" t="s">
        <v>3342</v>
      </c>
      <c r="E4846" s="2" t="s">
        <v>377</v>
      </c>
      <c r="F4846" s="2" t="s">
        <v>50</v>
      </c>
      <c r="G4846" s="2" t="s">
        <v>179</v>
      </c>
      <c r="H4846" s="2" t="s">
        <v>138</v>
      </c>
      <c r="I4846" s="2" t="s">
        <v>53</v>
      </c>
      <c r="J4846" s="2" t="s">
        <v>180</v>
      </c>
      <c r="K4846" s="2" t="s">
        <v>180</v>
      </c>
      <c r="L4846" s="2" t="s">
        <v>181</v>
      </c>
      <c r="M4846" s="2" t="s">
        <v>100</v>
      </c>
      <c r="N4846" s="3">
        <v>4546.113</v>
      </c>
      <c r="O4846" s="3" t="s">
        <v>182</v>
      </c>
      <c r="P4846" s="4">
        <f>IF(O4846="吨",N4846*1000,IF(O4846="万立方米",N4846*10000,""))</f>
        <v>45461130.0</v>
      </c>
      <c r="Q4846" s="2" t="s">
        <v>183</v>
      </c>
      <c r="R4846" s="2" t="s">
        <v>184</v>
      </c>
      <c r="S4846" s="2" t="s">
        <v>207</v>
      </c>
      <c r="T4846" s="2" t="s">
        <v>75</v>
      </c>
      <c r="U4846" s="4">
        <f>0.02</f>
        <v>0.02</v>
      </c>
      <c r="V4846" s="2" t="s">
        <v>186</v>
      </c>
      <c r="W4846" s="2" t="s">
        <v>208</v>
      </c>
      <c r="X4846" s="2" t="s">
        <v>64</v>
      </c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973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5729</v>
      </c>
      <c r="B4847" s="2" t="s">
        <v>5721</v>
      </c>
      <c r="C4847" s="2" t="s">
        <v>47</v>
      </c>
      <c r="D4847" s="2" t="s">
        <v>3342</v>
      </c>
      <c r="E4847" s="2" t="s">
        <v>377</v>
      </c>
      <c r="F4847" s="2" t="s">
        <v>50</v>
      </c>
      <c r="G4847" s="2" t="s">
        <v>179</v>
      </c>
      <c r="H4847" s="2" t="s">
        <v>138</v>
      </c>
      <c r="I4847" s="2"/>
      <c r="J4847" s="2"/>
      <c r="K4847" s="2"/>
      <c r="L4847" s="2"/>
      <c r="M4847" s="2" t="s">
        <v>104</v>
      </c>
      <c r="N4847" s="3"/>
      <c r="O4847" s="3"/>
      <c r="P4847" s="4">
        <v>0.0</v>
      </c>
      <c r="Q4847" s="2" t="s">
        <v>105</v>
      </c>
      <c r="R4847" s="2" t="s">
        <v>106</v>
      </c>
      <c r="S4847" s="2" t="s">
        <v>107</v>
      </c>
      <c r="T4847" s="2" t="s">
        <v>108</v>
      </c>
      <c r="U4847" s="4">
        <f>0.0</f>
        <v>0.0</v>
      </c>
      <c r="V4847" s="2" t="s">
        <v>109</v>
      </c>
      <c r="W4847" s="2" t="s">
        <v>110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982</v>
      </c>
      <c r="AH4847" s="2" t="s">
        <v>69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5730</v>
      </c>
      <c r="B4848" s="2" t="s">
        <v>5731</v>
      </c>
      <c r="C4848" s="2" t="s">
        <v>47</v>
      </c>
      <c r="D4848" s="2" t="s">
        <v>886</v>
      </c>
      <c r="E4848" s="2" t="s">
        <v>377</v>
      </c>
      <c r="F4848" s="2" t="s">
        <v>228</v>
      </c>
      <c r="G4848" s="2" t="s">
        <v>181</v>
      </c>
      <c r="H4848" s="2" t="s">
        <v>2168</v>
      </c>
      <c r="I4848" s="2" t="s">
        <v>53</v>
      </c>
      <c r="J4848" s="2" t="s">
        <v>118</v>
      </c>
      <c r="K4848" s="2" t="s">
        <v>118</v>
      </c>
      <c r="L4848" s="2" t="s">
        <v>119</v>
      </c>
      <c r="M4848" s="2" t="s">
        <v>56</v>
      </c>
      <c r="N4848" s="3">
        <v>3602.344</v>
      </c>
      <c r="O4848" s="3" t="s">
        <v>120</v>
      </c>
      <c r="P4848" s="2"/>
      <c r="Q4848" s="2"/>
      <c r="R4848" s="2" t="s">
        <v>121</v>
      </c>
      <c r="S4848" s="2"/>
      <c r="T4848" s="2" t="s">
        <v>108</v>
      </c>
      <c r="U4848" s="2"/>
      <c r="V4848" s="2"/>
      <c r="W4848" s="2" t="s">
        <v>122</v>
      </c>
      <c r="X4848" s="2" t="s">
        <v>64</v>
      </c>
      <c r="Y4848" s="2" t="s">
        <v>65</v>
      </c>
      <c r="Z4848" s="2">
        <v>0</v>
      </c>
      <c r="AA4848" s="2"/>
      <c r="AB4848" s="2"/>
      <c r="AC4848" s="2"/>
      <c r="AD4848" s="2"/>
      <c r="AE4848" s="2" t="s">
        <v>123</v>
      </c>
      <c r="AF4848" s="2" t="s">
        <v>124</v>
      </c>
      <c r="AG4848" s="2" t="s">
        <v>125</v>
      </c>
      <c r="AH4848" s="2" t="s">
        <v>69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5732</v>
      </c>
      <c r="B4849" s="2" t="s">
        <v>5731</v>
      </c>
      <c r="C4849" s="2" t="s">
        <v>47</v>
      </c>
      <c r="D4849" s="2" t="s">
        <v>886</v>
      </c>
      <c r="E4849" s="2" t="s">
        <v>377</v>
      </c>
      <c r="F4849" s="2" t="s">
        <v>228</v>
      </c>
      <c r="G4849" s="2" t="s">
        <v>181</v>
      </c>
      <c r="H4849" s="2" t="s">
        <v>2168</v>
      </c>
      <c r="I4849" s="2" t="s">
        <v>53</v>
      </c>
      <c r="J4849" s="2" t="s">
        <v>118</v>
      </c>
      <c r="K4849" s="2" t="s">
        <v>118</v>
      </c>
      <c r="L4849" s="2" t="s">
        <v>119</v>
      </c>
      <c r="M4849" s="2" t="s">
        <v>73</v>
      </c>
      <c r="N4849" s="3">
        <v>3602.344</v>
      </c>
      <c r="O4849" s="3" t="s">
        <v>120</v>
      </c>
      <c r="P4849" s="2"/>
      <c r="Q4849" s="2"/>
      <c r="R4849" s="2" t="s">
        <v>121</v>
      </c>
      <c r="S4849" s="2"/>
      <c r="T4849" s="2" t="s">
        <v>108</v>
      </c>
      <c r="U4849" s="2"/>
      <c r="V4849" s="2"/>
      <c r="W4849" s="2" t="s">
        <v>122</v>
      </c>
      <c r="X4849" s="2" t="s">
        <v>64</v>
      </c>
      <c r="Y4849" s="2" t="s">
        <v>65</v>
      </c>
      <c r="Z4849" s="2">
        <v>0</v>
      </c>
      <c r="AA4849" s="2"/>
      <c r="AB4849" s="2"/>
      <c r="AC4849" s="2"/>
      <c r="AD4849" s="2"/>
      <c r="AE4849" s="2" t="s">
        <v>123</v>
      </c>
      <c r="AF4849" s="2" t="s">
        <v>124</v>
      </c>
      <c r="AG4849" s="2" t="s">
        <v>125</v>
      </c>
      <c r="AH4849" s="2" t="s">
        <v>69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5733</v>
      </c>
      <c r="B4850" s="2" t="s">
        <v>5731</v>
      </c>
      <c r="C4850" s="2" t="s">
        <v>47</v>
      </c>
      <c r="D4850" s="2" t="s">
        <v>886</v>
      </c>
      <c r="E4850" s="2" t="s">
        <v>377</v>
      </c>
      <c r="F4850" s="2" t="s">
        <v>228</v>
      </c>
      <c r="G4850" s="2" t="s">
        <v>181</v>
      </c>
      <c r="H4850" s="2" t="s">
        <v>2168</v>
      </c>
      <c r="I4850" s="2" t="s">
        <v>53</v>
      </c>
      <c r="J4850" s="2" t="s">
        <v>118</v>
      </c>
      <c r="K4850" s="2" t="s">
        <v>118</v>
      </c>
      <c r="L4850" s="2" t="s">
        <v>119</v>
      </c>
      <c r="M4850" s="2" t="s">
        <v>78</v>
      </c>
      <c r="N4850" s="3">
        <v>3602.344</v>
      </c>
      <c r="O4850" s="3" t="s">
        <v>120</v>
      </c>
      <c r="P4850" s="2"/>
      <c r="Q4850" s="2"/>
      <c r="R4850" s="2" t="s">
        <v>121</v>
      </c>
      <c r="S4850" s="2"/>
      <c r="T4850" s="2" t="s">
        <v>108</v>
      </c>
      <c r="U4850" s="2"/>
      <c r="V4850" s="2"/>
      <c r="W4850" s="2" t="s">
        <v>122</v>
      </c>
      <c r="X4850" s="2" t="s">
        <v>64</v>
      </c>
      <c r="Y4850" s="2" t="s">
        <v>65</v>
      </c>
      <c r="Z4850" s="2">
        <v>0</v>
      </c>
      <c r="AA4850" s="2"/>
      <c r="AB4850" s="2"/>
      <c r="AC4850" s="2"/>
      <c r="AD4850" s="2"/>
      <c r="AE4850" s="2" t="s">
        <v>123</v>
      </c>
      <c r="AF4850" s="2" t="s">
        <v>124</v>
      </c>
      <c r="AG4850" s="2" t="s">
        <v>125</v>
      </c>
      <c r="AH4850" s="2" t="s">
        <v>69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5734</v>
      </c>
      <c r="B4851" s="2" t="s">
        <v>5731</v>
      </c>
      <c r="C4851" s="2" t="s">
        <v>47</v>
      </c>
      <c r="D4851" s="2" t="s">
        <v>886</v>
      </c>
      <c r="E4851" s="2" t="s">
        <v>377</v>
      </c>
      <c r="F4851" s="2" t="s">
        <v>228</v>
      </c>
      <c r="G4851" s="2" t="s">
        <v>181</v>
      </c>
      <c r="H4851" s="2" t="s">
        <v>2168</v>
      </c>
      <c r="I4851" s="2" t="s">
        <v>53</v>
      </c>
      <c r="J4851" s="2" t="s">
        <v>118</v>
      </c>
      <c r="K4851" s="2" t="s">
        <v>118</v>
      </c>
      <c r="L4851" s="2" t="s">
        <v>119</v>
      </c>
      <c r="M4851" s="2" t="s">
        <v>82</v>
      </c>
      <c r="N4851" s="3">
        <v>3602.344</v>
      </c>
      <c r="O4851" s="3" t="s">
        <v>120</v>
      </c>
      <c r="P4851" s="2"/>
      <c r="Q4851" s="2"/>
      <c r="R4851" s="2" t="s">
        <v>121</v>
      </c>
      <c r="S4851" s="2"/>
      <c r="T4851" s="2" t="s">
        <v>108</v>
      </c>
      <c r="U4851" s="2"/>
      <c r="V4851" s="2"/>
      <c r="W4851" s="2" t="s">
        <v>122</v>
      </c>
      <c r="X4851" s="2" t="s">
        <v>64</v>
      </c>
      <c r="Y4851" s="2" t="s">
        <v>65</v>
      </c>
      <c r="Z4851" s="2">
        <v>0</v>
      </c>
      <c r="AA4851" s="2"/>
      <c r="AB4851" s="2"/>
      <c r="AC4851" s="2"/>
      <c r="AD4851" s="2"/>
      <c r="AE4851" s="2" t="s">
        <v>123</v>
      </c>
      <c r="AF4851" s="2" t="s">
        <v>124</v>
      </c>
      <c r="AG4851" s="2" t="s">
        <v>125</v>
      </c>
      <c r="AH4851" s="2" t="s">
        <v>69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5735</v>
      </c>
      <c r="B4852" s="2" t="s">
        <v>5731</v>
      </c>
      <c r="C4852" s="2" t="s">
        <v>47</v>
      </c>
      <c r="D4852" s="2" t="s">
        <v>886</v>
      </c>
      <c r="E4852" s="2" t="s">
        <v>377</v>
      </c>
      <c r="F4852" s="2" t="s">
        <v>228</v>
      </c>
      <c r="G4852" s="2" t="s">
        <v>181</v>
      </c>
      <c r="H4852" s="2" t="s">
        <v>2168</v>
      </c>
      <c r="I4852" s="2" t="s">
        <v>53</v>
      </c>
      <c r="J4852" s="2" t="s">
        <v>118</v>
      </c>
      <c r="K4852" s="2" t="s">
        <v>118</v>
      </c>
      <c r="L4852" s="2" t="s">
        <v>119</v>
      </c>
      <c r="M4852" s="2" t="s">
        <v>86</v>
      </c>
      <c r="N4852" s="3">
        <v>3602.344</v>
      </c>
      <c r="O4852" s="3" t="s">
        <v>120</v>
      </c>
      <c r="P4852" s="2"/>
      <c r="Q4852" s="2"/>
      <c r="R4852" s="2" t="s">
        <v>121</v>
      </c>
      <c r="S4852" s="2"/>
      <c r="T4852" s="2" t="s">
        <v>108</v>
      </c>
      <c r="U4852" s="2"/>
      <c r="V4852" s="2"/>
      <c r="W4852" s="2" t="s">
        <v>122</v>
      </c>
      <c r="X4852" s="2" t="s">
        <v>64</v>
      </c>
      <c r="Y4852" s="2" t="s">
        <v>65</v>
      </c>
      <c r="Z4852" s="2">
        <v>0</v>
      </c>
      <c r="AA4852" s="2"/>
      <c r="AB4852" s="2"/>
      <c r="AC4852" s="2"/>
      <c r="AD4852" s="2"/>
      <c r="AE4852" s="2" t="s">
        <v>123</v>
      </c>
      <c r="AF4852" s="2" t="s">
        <v>124</v>
      </c>
      <c r="AG4852" s="2" t="s">
        <v>125</v>
      </c>
      <c r="AH4852" s="2" t="s">
        <v>69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5736</v>
      </c>
      <c r="B4853" s="2" t="s">
        <v>5731</v>
      </c>
      <c r="C4853" s="2" t="s">
        <v>47</v>
      </c>
      <c r="D4853" s="2" t="s">
        <v>886</v>
      </c>
      <c r="E4853" s="2" t="s">
        <v>377</v>
      </c>
      <c r="F4853" s="2" t="s">
        <v>228</v>
      </c>
      <c r="G4853" s="2" t="s">
        <v>181</v>
      </c>
      <c r="H4853" s="2" t="s">
        <v>2168</v>
      </c>
      <c r="I4853" s="2" t="s">
        <v>53</v>
      </c>
      <c r="J4853" s="2" t="s">
        <v>118</v>
      </c>
      <c r="K4853" s="2" t="s">
        <v>118</v>
      </c>
      <c r="L4853" s="2" t="s">
        <v>119</v>
      </c>
      <c r="M4853" s="2" t="s">
        <v>91</v>
      </c>
      <c r="N4853" s="3">
        <v>3602.344</v>
      </c>
      <c r="O4853" s="3" t="s">
        <v>120</v>
      </c>
      <c r="P4853" s="2"/>
      <c r="Q4853" s="2"/>
      <c r="R4853" s="2" t="s">
        <v>121</v>
      </c>
      <c r="S4853" s="2"/>
      <c r="T4853" s="2" t="s">
        <v>108</v>
      </c>
      <c r="U4853" s="2"/>
      <c r="V4853" s="2"/>
      <c r="W4853" s="2" t="s">
        <v>122</v>
      </c>
      <c r="X4853" s="2" t="s">
        <v>64</v>
      </c>
      <c r="Y4853" s="2" t="s">
        <v>65</v>
      </c>
      <c r="Z4853" s="2">
        <v>0</v>
      </c>
      <c r="AA4853" s="2"/>
      <c r="AB4853" s="2"/>
      <c r="AC4853" s="2"/>
      <c r="AD4853" s="2"/>
      <c r="AE4853" s="2" t="s">
        <v>123</v>
      </c>
      <c r="AF4853" s="2" t="s">
        <v>124</v>
      </c>
      <c r="AG4853" s="2" t="s">
        <v>125</v>
      </c>
      <c r="AH4853" s="2" t="s">
        <v>69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5737</v>
      </c>
      <c r="B4854" s="2" t="s">
        <v>5731</v>
      </c>
      <c r="C4854" s="2" t="s">
        <v>47</v>
      </c>
      <c r="D4854" s="2" t="s">
        <v>886</v>
      </c>
      <c r="E4854" s="2" t="s">
        <v>377</v>
      </c>
      <c r="F4854" s="2" t="s">
        <v>228</v>
      </c>
      <c r="G4854" s="2" t="s">
        <v>181</v>
      </c>
      <c r="H4854" s="2" t="s">
        <v>2168</v>
      </c>
      <c r="I4854" s="2" t="s">
        <v>53</v>
      </c>
      <c r="J4854" s="2" t="s">
        <v>118</v>
      </c>
      <c r="K4854" s="2" t="s">
        <v>118</v>
      </c>
      <c r="L4854" s="2" t="s">
        <v>119</v>
      </c>
      <c r="M4854" s="2" t="s">
        <v>95</v>
      </c>
      <c r="N4854" s="3">
        <v>3602.344</v>
      </c>
      <c r="O4854" s="3" t="s">
        <v>120</v>
      </c>
      <c r="P4854" s="2"/>
      <c r="Q4854" s="2"/>
      <c r="R4854" s="2" t="s">
        <v>121</v>
      </c>
      <c r="S4854" s="2"/>
      <c r="T4854" s="2" t="s">
        <v>108</v>
      </c>
      <c r="U4854" s="2"/>
      <c r="V4854" s="2"/>
      <c r="W4854" s="2" t="s">
        <v>122</v>
      </c>
      <c r="X4854" s="2" t="s">
        <v>64</v>
      </c>
      <c r="Y4854" s="2" t="s">
        <v>65</v>
      </c>
      <c r="Z4854" s="2">
        <v>0</v>
      </c>
      <c r="AA4854" s="2"/>
      <c r="AB4854" s="2"/>
      <c r="AC4854" s="2"/>
      <c r="AD4854" s="2"/>
      <c r="AE4854" s="2" t="s">
        <v>123</v>
      </c>
      <c r="AF4854" s="2" t="s">
        <v>124</v>
      </c>
      <c r="AG4854" s="2" t="s">
        <v>125</v>
      </c>
      <c r="AH4854" s="2" t="s">
        <v>69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5738</v>
      </c>
      <c r="B4855" s="2" t="s">
        <v>5731</v>
      </c>
      <c r="C4855" s="2" t="s">
        <v>47</v>
      </c>
      <c r="D4855" s="2" t="s">
        <v>886</v>
      </c>
      <c r="E4855" s="2" t="s">
        <v>377</v>
      </c>
      <c r="F4855" s="2" t="s">
        <v>228</v>
      </c>
      <c r="G4855" s="2" t="s">
        <v>181</v>
      </c>
      <c r="H4855" s="2" t="s">
        <v>2168</v>
      </c>
      <c r="I4855" s="2" t="s">
        <v>53</v>
      </c>
      <c r="J4855" s="2" t="s">
        <v>118</v>
      </c>
      <c r="K4855" s="2" t="s">
        <v>118</v>
      </c>
      <c r="L4855" s="2" t="s">
        <v>119</v>
      </c>
      <c r="M4855" s="2" t="s">
        <v>100</v>
      </c>
      <c r="N4855" s="3">
        <v>3602.344</v>
      </c>
      <c r="O4855" s="3" t="s">
        <v>120</v>
      </c>
      <c r="P4855" s="2"/>
      <c r="Q4855" s="2"/>
      <c r="R4855" s="2" t="s">
        <v>121</v>
      </c>
      <c r="S4855" s="2"/>
      <c r="T4855" s="2" t="s">
        <v>108</v>
      </c>
      <c r="U4855" s="2"/>
      <c r="V4855" s="2"/>
      <c r="W4855" s="2" t="s">
        <v>122</v>
      </c>
      <c r="X4855" s="2" t="s">
        <v>64</v>
      </c>
      <c r="Y4855" s="2" t="s">
        <v>65</v>
      </c>
      <c r="Z4855" s="2">
        <v>0</v>
      </c>
      <c r="AA4855" s="2"/>
      <c r="AB4855" s="2"/>
      <c r="AC4855" s="2"/>
      <c r="AD4855" s="2"/>
      <c r="AE4855" s="2" t="s">
        <v>123</v>
      </c>
      <c r="AF4855" s="2" t="s">
        <v>124</v>
      </c>
      <c r="AG4855" s="2" t="s">
        <v>125</v>
      </c>
      <c r="AH4855" s="2" t="s">
        <v>69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5739</v>
      </c>
      <c r="B4856" s="2" t="s">
        <v>5731</v>
      </c>
      <c r="C4856" s="2" t="s">
        <v>47</v>
      </c>
      <c r="D4856" s="2" t="s">
        <v>886</v>
      </c>
      <c r="E4856" s="2" t="s">
        <v>377</v>
      </c>
      <c r="F4856" s="2" t="s">
        <v>228</v>
      </c>
      <c r="G4856" s="2" t="s">
        <v>181</v>
      </c>
      <c r="H4856" s="2" t="s">
        <v>2168</v>
      </c>
      <c r="I4856" s="2"/>
      <c r="J4856" s="2"/>
      <c r="K4856" s="2"/>
      <c r="L4856" s="2"/>
      <c r="M4856" s="2" t="s">
        <v>104</v>
      </c>
      <c r="N4856" s="3"/>
      <c r="O4856" s="3"/>
      <c r="P4856" s="4">
        <v>0.0</v>
      </c>
      <c r="Q4856" s="2" t="s">
        <v>105</v>
      </c>
      <c r="R4856" s="2" t="s">
        <v>106</v>
      </c>
      <c r="S4856" s="2" t="s">
        <v>107</v>
      </c>
      <c r="T4856" s="2" t="s">
        <v>108</v>
      </c>
      <c r="U4856" s="4">
        <f>0.0</f>
        <v>0.0</v>
      </c>
      <c r="V4856" s="2" t="s">
        <v>109</v>
      </c>
      <c r="W4856" s="2" t="s">
        <v>110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134</v>
      </c>
      <c r="AH4856" s="2" t="s">
        <v>69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5740</v>
      </c>
      <c r="B4857" s="2" t="s">
        <v>5741</v>
      </c>
      <c r="C4857" s="2" t="s">
        <v>47</v>
      </c>
      <c r="D4857" s="2" t="s">
        <v>3470</v>
      </c>
      <c r="E4857" s="2" t="s">
        <v>377</v>
      </c>
      <c r="F4857" s="2" t="s">
        <v>178</v>
      </c>
      <c r="G4857" s="2" t="s">
        <v>181</v>
      </c>
      <c r="H4857" s="2" t="s">
        <v>52</v>
      </c>
      <c r="I4857" s="2" t="s">
        <v>53</v>
      </c>
      <c r="J4857" s="2" t="s">
        <v>1418</v>
      </c>
      <c r="K4857" s="2" t="s">
        <v>55</v>
      </c>
      <c r="L4857" s="2" t="s">
        <v>51</v>
      </c>
      <c r="M4857" s="2" t="s">
        <v>56</v>
      </c>
      <c r="N4857" s="3">
        <v>10231.852</v>
      </c>
      <c r="O4857" s="3" t="s">
        <v>57</v>
      </c>
      <c r="P4857" s="4">
        <f>IF(O4857="吨",N4857*1000,IF(O4857="万立方米",N4857*10000,""))</f>
        <v>10231852.0</v>
      </c>
      <c r="Q4857" s="2" t="s">
        <v>58</v>
      </c>
      <c r="R4857" s="2" t="s">
        <v>59</v>
      </c>
      <c r="S4857" s="2" t="s">
        <v>60</v>
      </c>
      <c r="T4857" s="2" t="s">
        <v>61</v>
      </c>
      <c r="U4857" s="4">
        <f>0.06</f>
        <v>0.06</v>
      </c>
      <c r="V4857" s="2" t="s">
        <v>62</v>
      </c>
      <c r="W4857" s="2" t="s">
        <v>63</v>
      </c>
      <c r="X4857" s="2" t="s">
        <v>64</v>
      </c>
      <c r="Y4857" s="2" t="s">
        <v>65</v>
      </c>
      <c r="Z4857" s="2">
        <v>0</v>
      </c>
      <c r="AA4857" s="2"/>
      <c r="AB4857" s="2"/>
      <c r="AC4857" s="4">
        <f>P4857*U4857/1000000</f>
        <v>0.61391112</v>
      </c>
      <c r="AD4857" s="4">
        <f>AC4857*(1-Z4857/100)</f>
        <v>0.61391112</v>
      </c>
      <c r="AE4857" s="2" t="s">
        <v>66</v>
      </c>
      <c r="AF4857" s="2" t="s">
        <v>67</v>
      </c>
      <c r="AG4857" s="2"/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5742</v>
      </c>
      <c r="B4858" s="2" t="s">
        <v>5741</v>
      </c>
      <c r="C4858" s="2" t="s">
        <v>47</v>
      </c>
      <c r="D4858" s="2" t="s">
        <v>3470</v>
      </c>
      <c r="E4858" s="2" t="s">
        <v>377</v>
      </c>
      <c r="F4858" s="2" t="s">
        <v>178</v>
      </c>
      <c r="G4858" s="2" t="s">
        <v>181</v>
      </c>
      <c r="H4858" s="2" t="s">
        <v>52</v>
      </c>
      <c r="I4858" s="2" t="s">
        <v>53</v>
      </c>
      <c r="J4858" s="2" t="s">
        <v>1418</v>
      </c>
      <c r="K4858" s="2" t="s">
        <v>55</v>
      </c>
      <c r="L4858" s="2" t="s">
        <v>51</v>
      </c>
      <c r="M4858" s="2" t="s">
        <v>73</v>
      </c>
      <c r="N4858" s="3">
        <v>10231.852</v>
      </c>
      <c r="O4858" s="3" t="s">
        <v>57</v>
      </c>
      <c r="P4858" s="4">
        <f>IF(O4858="吨",N4858*1000,IF(O4858="万立方米",N4858*10000,""))</f>
        <v>10231852.0</v>
      </c>
      <c r="Q4858" s="2" t="s">
        <v>58</v>
      </c>
      <c r="R4858" s="2" t="s">
        <v>59</v>
      </c>
      <c r="S4858" s="2" t="s">
        <v>74</v>
      </c>
      <c r="T4858" s="2" t="s">
        <v>75</v>
      </c>
      <c r="U4858" s="4">
        <f>1.5</f>
        <v>1.5</v>
      </c>
      <c r="V4858" s="2" t="s">
        <v>62</v>
      </c>
      <c r="W4858" s="2" t="s">
        <v>76</v>
      </c>
      <c r="X4858" s="2" t="s">
        <v>64</v>
      </c>
      <c r="Y4858" s="2" t="s">
        <v>65</v>
      </c>
      <c r="Z4858" s="2">
        <v>0</v>
      </c>
      <c r="AA4858" s="2"/>
      <c r="AB4858" s="2"/>
      <c r="AC4858" s="4">
        <f>P4858*U4858/1000000</f>
        <v>15.347778</v>
      </c>
      <c r="AD4858" s="4">
        <f>AC4858*(1-Z4858/100)</f>
        <v>15.347778</v>
      </c>
      <c r="AE4858" s="2" t="s">
        <v>66</v>
      </c>
      <c r="AF4858" s="2" t="s">
        <v>67</v>
      </c>
      <c r="AG4858" s="2"/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5743</v>
      </c>
      <c r="B4859" s="2" t="s">
        <v>5741</v>
      </c>
      <c r="C4859" s="2" t="s">
        <v>47</v>
      </c>
      <c r="D4859" s="2" t="s">
        <v>3470</v>
      </c>
      <c r="E4859" s="2" t="s">
        <v>377</v>
      </c>
      <c r="F4859" s="2" t="s">
        <v>178</v>
      </c>
      <c r="G4859" s="2" t="s">
        <v>181</v>
      </c>
      <c r="H4859" s="2" t="s">
        <v>52</v>
      </c>
      <c r="I4859" s="2" t="s">
        <v>53</v>
      </c>
      <c r="J4859" s="2" t="s">
        <v>1418</v>
      </c>
      <c r="K4859" s="2" t="s">
        <v>55</v>
      </c>
      <c r="L4859" s="2" t="s">
        <v>51</v>
      </c>
      <c r="M4859" s="2" t="s">
        <v>78</v>
      </c>
      <c r="N4859" s="3">
        <v>10231.852</v>
      </c>
      <c r="O4859" s="3" t="s">
        <v>57</v>
      </c>
      <c r="P4859" s="4">
        <f>IF(O4859="吨",N4859*1000,IF(O4859="万立方米",N4859*10000,""))</f>
        <v>10231852.0</v>
      </c>
      <c r="Q4859" s="2" t="s">
        <v>58</v>
      </c>
      <c r="R4859" s="2" t="s">
        <v>59</v>
      </c>
      <c r="S4859" s="2" t="s">
        <v>79</v>
      </c>
      <c r="T4859" s="2" t="s">
        <v>75</v>
      </c>
      <c r="U4859" s="4">
        <f>6.0</f>
        <v>6.0</v>
      </c>
      <c r="V4859" s="2" t="s">
        <v>62</v>
      </c>
      <c r="W4859" s="2" t="s">
        <v>80</v>
      </c>
      <c r="X4859" s="2" t="s">
        <v>64</v>
      </c>
      <c r="Y4859" s="2" t="s">
        <v>65</v>
      </c>
      <c r="Z4859" s="2">
        <v>0</v>
      </c>
      <c r="AA4859" s="2"/>
      <c r="AB4859" s="2"/>
      <c r="AC4859" s="4">
        <f>P4859*U4859/1000000</f>
        <v>61.391112</v>
      </c>
      <c r="AD4859" s="4">
        <f>AC4859*(1-Z4859/100)</f>
        <v>61.391112</v>
      </c>
      <c r="AE4859" s="2" t="s">
        <v>66</v>
      </c>
      <c r="AF4859" s="2" t="s">
        <v>67</v>
      </c>
      <c r="AG4859" s="2"/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5744</v>
      </c>
      <c r="B4860" s="2" t="s">
        <v>5741</v>
      </c>
      <c r="C4860" s="2" t="s">
        <v>47</v>
      </c>
      <c r="D4860" s="2" t="s">
        <v>3470</v>
      </c>
      <c r="E4860" s="2" t="s">
        <v>377</v>
      </c>
      <c r="F4860" s="2" t="s">
        <v>178</v>
      </c>
      <c r="G4860" s="2" t="s">
        <v>181</v>
      </c>
      <c r="H4860" s="2" t="s">
        <v>52</v>
      </c>
      <c r="I4860" s="2" t="s">
        <v>53</v>
      </c>
      <c r="J4860" s="2" t="s">
        <v>1418</v>
      </c>
      <c r="K4860" s="2" t="s">
        <v>55</v>
      </c>
      <c r="L4860" s="2" t="s">
        <v>51</v>
      </c>
      <c r="M4860" s="2" t="s">
        <v>82</v>
      </c>
      <c r="N4860" s="3">
        <v>10231.852</v>
      </c>
      <c r="O4860" s="3" t="s">
        <v>57</v>
      </c>
      <c r="P4860" s="4">
        <f>IF(O4860="吨",N4860*1000,IF(O4860="万立方米",N4860*10000,""))</f>
        <v>10231852.0</v>
      </c>
      <c r="Q4860" s="2" t="s">
        <v>58</v>
      </c>
      <c r="R4860" s="2" t="s">
        <v>59</v>
      </c>
      <c r="S4860" s="2" t="s">
        <v>83</v>
      </c>
      <c r="T4860" s="2" t="s">
        <v>61</v>
      </c>
      <c r="U4860" s="4">
        <f>0.35</f>
        <v>0.35</v>
      </c>
      <c r="V4860" s="2" t="s">
        <v>62</v>
      </c>
      <c r="W4860" s="2" t="s">
        <v>84</v>
      </c>
      <c r="X4860" s="2" t="s">
        <v>64</v>
      </c>
      <c r="Y4860" s="2" t="s">
        <v>65</v>
      </c>
      <c r="Z4860" s="2">
        <v>0</v>
      </c>
      <c r="AA4860" s="2"/>
      <c r="AB4860" s="2"/>
      <c r="AC4860" s="4">
        <f>P4860*U4860/1000000</f>
        <v>3.5811482</v>
      </c>
      <c r="AD4860" s="4">
        <f>AC4860*(1-Z4860/100)</f>
        <v>3.5811482</v>
      </c>
      <c r="AE4860" s="2" t="s">
        <v>66</v>
      </c>
      <c r="AF4860" s="2" t="s">
        <v>67</v>
      </c>
      <c r="AG4860" s="2"/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5745</v>
      </c>
      <c r="B4861" s="2" t="s">
        <v>5741</v>
      </c>
      <c r="C4861" s="2" t="s">
        <v>47</v>
      </c>
      <c r="D4861" s="2" t="s">
        <v>3470</v>
      </c>
      <c r="E4861" s="2" t="s">
        <v>377</v>
      </c>
      <c r="F4861" s="2" t="s">
        <v>178</v>
      </c>
      <c r="G4861" s="2" t="s">
        <v>181</v>
      </c>
      <c r="H4861" s="2" t="s">
        <v>52</v>
      </c>
      <c r="I4861" s="2" t="s">
        <v>53</v>
      </c>
      <c r="J4861" s="2" t="s">
        <v>1418</v>
      </c>
      <c r="K4861" s="2" t="s">
        <v>55</v>
      </c>
      <c r="L4861" s="2" t="s">
        <v>51</v>
      </c>
      <c r="M4861" s="2" t="s">
        <v>86</v>
      </c>
      <c r="N4861" s="3">
        <v>10231.852</v>
      </c>
      <c r="O4861" s="3" t="s">
        <v>57</v>
      </c>
      <c r="P4861" s="4">
        <f>IF(O4861="吨",N4861*1000,IF(O4861="万立方米",N4861*10000,""))</f>
        <v>10231852.0</v>
      </c>
      <c r="Q4861" s="2" t="s">
        <v>58</v>
      </c>
      <c r="R4861" s="2" t="s">
        <v>59</v>
      </c>
      <c r="S4861" s="2" t="s">
        <v>87</v>
      </c>
      <c r="T4861" s="2" t="s">
        <v>88</v>
      </c>
      <c r="U4861" s="4">
        <f>0.75</f>
        <v>0.75</v>
      </c>
      <c r="V4861" s="2" t="s">
        <v>62</v>
      </c>
      <c r="W4861" s="2" t="s">
        <v>89</v>
      </c>
      <c r="X4861" s="2" t="s">
        <v>64</v>
      </c>
      <c r="Y4861" s="2" t="s">
        <v>65</v>
      </c>
      <c r="Z4861" s="2">
        <v>0</v>
      </c>
      <c r="AA4861" s="2"/>
      <c r="AB4861" s="2"/>
      <c r="AC4861" s="4">
        <f>P4861*U4861/1000000</f>
        <v>7.673889</v>
      </c>
      <c r="AD4861" s="4">
        <f>AC4862*(1-AA4861/100)+(AC4861-AC4862)*(1-AB4861/100)</f>
        <v>7.673889</v>
      </c>
      <c r="AE4861" s="2" t="s">
        <v>66</v>
      </c>
      <c r="AF4861" s="2" t="s">
        <v>67</v>
      </c>
      <c r="AG4861" s="2"/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5746</v>
      </c>
      <c r="B4862" s="2" t="s">
        <v>5741</v>
      </c>
      <c r="C4862" s="2" t="s">
        <v>47</v>
      </c>
      <c r="D4862" s="2" t="s">
        <v>3470</v>
      </c>
      <c r="E4862" s="2" t="s">
        <v>377</v>
      </c>
      <c r="F4862" s="2" t="s">
        <v>178</v>
      </c>
      <c r="G4862" s="2" t="s">
        <v>181</v>
      </c>
      <c r="H4862" s="2" t="s">
        <v>52</v>
      </c>
      <c r="I4862" s="2" t="s">
        <v>53</v>
      </c>
      <c r="J4862" s="2" t="s">
        <v>1418</v>
      </c>
      <c r="K4862" s="2" t="s">
        <v>55</v>
      </c>
      <c r="L4862" s="2" t="s">
        <v>51</v>
      </c>
      <c r="M4862" s="2" t="s">
        <v>91</v>
      </c>
      <c r="N4862" s="3">
        <v>10231.852</v>
      </c>
      <c r="O4862" s="3" t="s">
        <v>57</v>
      </c>
      <c r="P4862" s="4">
        <f>IF(O4862="吨",N4862*1000,IF(O4862="万立方米",N4862*10000,""))</f>
        <v>10231852.0</v>
      </c>
      <c r="Q4862" s="2" t="s">
        <v>58</v>
      </c>
      <c r="R4862" s="2" t="s">
        <v>59</v>
      </c>
      <c r="S4862" s="2" t="s">
        <v>92</v>
      </c>
      <c r="T4862" s="2" t="s">
        <v>88</v>
      </c>
      <c r="U4862" s="4">
        <f>0.75</f>
        <v>0.75</v>
      </c>
      <c r="V4862" s="2" t="s">
        <v>62</v>
      </c>
      <c r="W4862" s="2" t="s">
        <v>93</v>
      </c>
      <c r="X4862" s="2" t="s">
        <v>64</v>
      </c>
      <c r="Y4862" s="2" t="s">
        <v>65</v>
      </c>
      <c r="Z4862" s="2">
        <v>0</v>
      </c>
      <c r="AA4862" s="2"/>
      <c r="AB4862" s="2"/>
      <c r="AC4862" s="4">
        <f>P4862*U4862/1000000</f>
        <v>7.673889</v>
      </c>
      <c r="AD4862" s="4">
        <f>AC4862*(1-Z4862/100)</f>
        <v>7.673889</v>
      </c>
      <c r="AE4862" s="2" t="s">
        <v>66</v>
      </c>
      <c r="AF4862" s="2" t="s">
        <v>67</v>
      </c>
      <c r="AG4862" s="2"/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5747</v>
      </c>
      <c r="B4863" s="2" t="s">
        <v>5741</v>
      </c>
      <c r="C4863" s="2" t="s">
        <v>47</v>
      </c>
      <c r="D4863" s="2" t="s">
        <v>3470</v>
      </c>
      <c r="E4863" s="2" t="s">
        <v>377</v>
      </c>
      <c r="F4863" s="2" t="s">
        <v>178</v>
      </c>
      <c r="G4863" s="2" t="s">
        <v>181</v>
      </c>
      <c r="H4863" s="2" t="s">
        <v>52</v>
      </c>
      <c r="I4863" s="2" t="s">
        <v>53</v>
      </c>
      <c r="J4863" s="2" t="s">
        <v>1418</v>
      </c>
      <c r="K4863" s="2" t="s">
        <v>55</v>
      </c>
      <c r="L4863" s="2" t="s">
        <v>51</v>
      </c>
      <c r="M4863" s="2" t="s">
        <v>95</v>
      </c>
      <c r="N4863" s="3">
        <v>10231.852</v>
      </c>
      <c r="O4863" s="3" t="s">
        <v>57</v>
      </c>
      <c r="P4863" s="4">
        <f>IF(O4863="吨",N4863*1000,IF(O4863="万立方米",N4863*10000,""))</f>
        <v>10231852.0</v>
      </c>
      <c r="Q4863" s="2" t="s">
        <v>58</v>
      </c>
      <c r="R4863" s="2" t="s">
        <v>59</v>
      </c>
      <c r="S4863" s="2" t="s">
        <v>96</v>
      </c>
      <c r="T4863" s="2" t="s">
        <v>97</v>
      </c>
      <c r="U4863" s="4">
        <f>1.7</f>
        <v>1.7</v>
      </c>
      <c r="V4863" s="2" t="s">
        <v>62</v>
      </c>
      <c r="W4863" s="2" t="s">
        <v>98</v>
      </c>
      <c r="X4863" s="2" t="s">
        <v>64</v>
      </c>
      <c r="Y4863" s="2" t="s">
        <v>65</v>
      </c>
      <c r="Z4863" s="2">
        <v>0</v>
      </c>
      <c r="AA4863" s="2"/>
      <c r="AB4863" s="2"/>
      <c r="AC4863" s="4">
        <f>P4863*U4863/1000000</f>
        <v>17.3941484</v>
      </c>
      <c r="AD4863" s="4">
        <f>AC4863*(1-Z4863/100)</f>
        <v>17.3941484</v>
      </c>
      <c r="AE4863" s="2" t="s">
        <v>66</v>
      </c>
      <c r="AF4863" s="2" t="s">
        <v>67</v>
      </c>
      <c r="AG4863" s="2"/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5748</v>
      </c>
      <c r="B4864" s="2" t="s">
        <v>5741</v>
      </c>
      <c r="C4864" s="2" t="s">
        <v>47</v>
      </c>
      <c r="D4864" s="2" t="s">
        <v>3470</v>
      </c>
      <c r="E4864" s="2" t="s">
        <v>377</v>
      </c>
      <c r="F4864" s="2" t="s">
        <v>178</v>
      </c>
      <c r="G4864" s="2" t="s">
        <v>181</v>
      </c>
      <c r="H4864" s="2" t="s">
        <v>52</v>
      </c>
      <c r="I4864" s="2" t="s">
        <v>53</v>
      </c>
      <c r="J4864" s="2" t="s">
        <v>1418</v>
      </c>
      <c r="K4864" s="2" t="s">
        <v>55</v>
      </c>
      <c r="L4864" s="2" t="s">
        <v>51</v>
      </c>
      <c r="M4864" s="2" t="s">
        <v>100</v>
      </c>
      <c r="N4864" s="3">
        <v>10231.852</v>
      </c>
      <c r="O4864" s="3" t="s">
        <v>57</v>
      </c>
      <c r="P4864" s="4">
        <f>IF(O4864="吨",N4864*1000,IF(O4864="万立方米",N4864*10000,""))</f>
        <v>10231852.0</v>
      </c>
      <c r="Q4864" s="2" t="s">
        <v>58</v>
      </c>
      <c r="R4864" s="2" t="s">
        <v>59</v>
      </c>
      <c r="S4864" s="2" t="s">
        <v>101</v>
      </c>
      <c r="T4864" s="2" t="s">
        <v>75</v>
      </c>
      <c r="U4864" s="4">
        <f>0.12</f>
        <v>0.12</v>
      </c>
      <c r="V4864" s="2" t="s">
        <v>62</v>
      </c>
      <c r="W4864" s="2" t="s">
        <v>102</v>
      </c>
      <c r="X4864" s="2" t="s">
        <v>64</v>
      </c>
      <c r="Y4864" s="2" t="s">
        <v>65</v>
      </c>
      <c r="Z4864" s="2">
        <v>0</v>
      </c>
      <c r="AA4864" s="2"/>
      <c r="AB4864" s="2"/>
      <c r="AC4864" s="4">
        <f>P4864*U4864/1000000</f>
        <v>1.22782224</v>
      </c>
      <c r="AD4864" s="4">
        <f>AC4864*(1-Z4864/100)</f>
        <v>1.22782224</v>
      </c>
      <c r="AE4864" s="2" t="s">
        <v>66</v>
      </c>
      <c r="AF4864" s="2" t="s">
        <v>67</v>
      </c>
      <c r="AG4864" s="2"/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5749</v>
      </c>
      <c r="B4865" s="2" t="s">
        <v>5741</v>
      </c>
      <c r="C4865" s="2" t="s">
        <v>47</v>
      </c>
      <c r="D4865" s="2" t="s">
        <v>3470</v>
      </c>
      <c r="E4865" s="2" t="s">
        <v>377</v>
      </c>
      <c r="F4865" s="2" t="s">
        <v>178</v>
      </c>
      <c r="G4865" s="2" t="s">
        <v>181</v>
      </c>
      <c r="H4865" s="2" t="s">
        <v>52</v>
      </c>
      <c r="I4865" s="2"/>
      <c r="J4865" s="2"/>
      <c r="K4865" s="2"/>
      <c r="L4865" s="2"/>
      <c r="M4865" s="2" t="s">
        <v>104</v>
      </c>
      <c r="N4865" s="3"/>
      <c r="O4865" s="3"/>
      <c r="P4865" s="4">
        <v>0.0</v>
      </c>
      <c r="Q4865" s="2" t="s">
        <v>105</v>
      </c>
      <c r="R4865" s="2" t="s">
        <v>106</v>
      </c>
      <c r="S4865" s="2" t="s">
        <v>107</v>
      </c>
      <c r="T4865" s="2" t="s">
        <v>108</v>
      </c>
      <c r="U4865" s="4">
        <f>0.0</f>
        <v>0.0</v>
      </c>
      <c r="V4865" s="2" t="s">
        <v>109</v>
      </c>
      <c r="W4865" s="2" t="s">
        <v>110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134</v>
      </c>
      <c r="AH4865" s="2" t="s">
        <v>69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5750</v>
      </c>
      <c r="B4866" s="2" t="s">
        <v>5751</v>
      </c>
      <c r="C4866" s="2" t="s">
        <v>47</v>
      </c>
      <c r="D4866" s="2" t="s">
        <v>1176</v>
      </c>
      <c r="E4866" s="2" t="s">
        <v>799</v>
      </c>
      <c r="F4866" s="2" t="s">
        <v>178</v>
      </c>
      <c r="G4866" s="2" t="s">
        <v>179</v>
      </c>
      <c r="H4866" s="2" t="s">
        <v>52</v>
      </c>
      <c r="I4866" s="2" t="s">
        <v>53</v>
      </c>
      <c r="J4866" s="2" t="s">
        <v>180</v>
      </c>
      <c r="K4866" s="2" t="s">
        <v>180</v>
      </c>
      <c r="L4866" s="2" t="s">
        <v>181</v>
      </c>
      <c r="M4866" s="2" t="s">
        <v>56</v>
      </c>
      <c r="N4866" s="3">
        <v>3552</v>
      </c>
      <c r="O4866" s="3" t="s">
        <v>182</v>
      </c>
      <c r="P4866" s="4">
        <f>IF(O4866="吨",N4866*1000,IF(O4866="万立方米",N4866*10000,""))</f>
        <v>35520000.0</v>
      </c>
      <c r="Q4866" s="2" t="s">
        <v>183</v>
      </c>
      <c r="R4866" s="2" t="s">
        <v>184</v>
      </c>
      <c r="S4866" s="2" t="s">
        <v>185</v>
      </c>
      <c r="T4866" s="2" t="s">
        <v>75</v>
      </c>
      <c r="U4866" s="4">
        <f>0.001</f>
        <v>0.001</v>
      </c>
      <c r="V4866" s="2" t="s">
        <v>186</v>
      </c>
      <c r="W4866" s="2" t="s">
        <v>187</v>
      </c>
      <c r="X4866" s="2" t="s">
        <v>64</v>
      </c>
      <c r="Y4866" s="2" t="s">
        <v>65</v>
      </c>
      <c r="Z4866" s="2">
        <v>0</v>
      </c>
      <c r="AA4866" s="2"/>
      <c r="AB4866" s="2"/>
      <c r="AC4866" s="4">
        <f>P4866*U4866/1000000</f>
        <v>0.03552</v>
      </c>
      <c r="AD4866" s="4">
        <f>AC4866*(1-Z4866/100)</f>
        <v>0.03552</v>
      </c>
      <c r="AE4866" s="2" t="s">
        <v>66</v>
      </c>
      <c r="AF4866" s="2" t="s">
        <v>67</v>
      </c>
      <c r="AG4866" s="2"/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5752</v>
      </c>
      <c r="B4867" s="2" t="s">
        <v>5751</v>
      </c>
      <c r="C4867" s="2" t="s">
        <v>47</v>
      </c>
      <c r="D4867" s="2" t="s">
        <v>1176</v>
      </c>
      <c r="E4867" s="2" t="s">
        <v>799</v>
      </c>
      <c r="F4867" s="2" t="s">
        <v>178</v>
      </c>
      <c r="G4867" s="2" t="s">
        <v>179</v>
      </c>
      <c r="H4867" s="2" t="s">
        <v>52</v>
      </c>
      <c r="I4867" s="2" t="s">
        <v>53</v>
      </c>
      <c r="J4867" s="2" t="s">
        <v>180</v>
      </c>
      <c r="K4867" s="2" t="s">
        <v>180</v>
      </c>
      <c r="L4867" s="2" t="s">
        <v>181</v>
      </c>
      <c r="M4867" s="2" t="s">
        <v>73</v>
      </c>
      <c r="N4867" s="3">
        <v>3552</v>
      </c>
      <c r="O4867" s="3" t="s">
        <v>182</v>
      </c>
      <c r="P4867" s="4">
        <f>IF(O4867="吨",N4867*1000,IF(O4867="万立方米",N4867*10000,""))</f>
        <v>35520000.0</v>
      </c>
      <c r="Q4867" s="2" t="s">
        <v>183</v>
      </c>
      <c r="R4867" s="2" t="s">
        <v>184</v>
      </c>
      <c r="S4867" s="2" t="s">
        <v>189</v>
      </c>
      <c r="T4867" s="2" t="s">
        <v>75</v>
      </c>
      <c r="U4867" s="4">
        <f>0.35</f>
        <v>0.35</v>
      </c>
      <c r="V4867" s="2" t="s">
        <v>186</v>
      </c>
      <c r="W4867" s="2" t="s">
        <v>190</v>
      </c>
      <c r="X4867" s="2" t="s">
        <v>64</v>
      </c>
      <c r="Y4867" s="2" t="s">
        <v>65</v>
      </c>
      <c r="Z4867" s="2">
        <v>0</v>
      </c>
      <c r="AA4867" s="2"/>
      <c r="AB4867" s="2"/>
      <c r="AC4867" s="4">
        <f>P4867*U4867/1000000</f>
        <v>12.432</v>
      </c>
      <c r="AD4867" s="4">
        <f>AC4867*(1-Z4867/100)</f>
        <v>12.432</v>
      </c>
      <c r="AE4867" s="2" t="s">
        <v>66</v>
      </c>
      <c r="AF4867" s="2" t="s">
        <v>67</v>
      </c>
      <c r="AG4867" s="2"/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5753</v>
      </c>
      <c r="B4868" s="2" t="s">
        <v>5751</v>
      </c>
      <c r="C4868" s="2" t="s">
        <v>47</v>
      </c>
      <c r="D4868" s="2" t="s">
        <v>1176</v>
      </c>
      <c r="E4868" s="2" t="s">
        <v>799</v>
      </c>
      <c r="F4868" s="2" t="s">
        <v>178</v>
      </c>
      <c r="G4868" s="2" t="s">
        <v>179</v>
      </c>
      <c r="H4868" s="2" t="s">
        <v>52</v>
      </c>
      <c r="I4868" s="2" t="s">
        <v>53</v>
      </c>
      <c r="J4868" s="2" t="s">
        <v>180</v>
      </c>
      <c r="K4868" s="2" t="s">
        <v>180</v>
      </c>
      <c r="L4868" s="2" t="s">
        <v>181</v>
      </c>
      <c r="M4868" s="2" t="s">
        <v>78</v>
      </c>
      <c r="N4868" s="3">
        <v>3552</v>
      </c>
      <c r="O4868" s="3" t="s">
        <v>182</v>
      </c>
      <c r="P4868" s="4">
        <f>IF(O4868="吨",N4868*1000,IF(O4868="万立方米",N4868*10000,""))</f>
        <v>35520000.0</v>
      </c>
      <c r="Q4868" s="2" t="s">
        <v>183</v>
      </c>
      <c r="R4868" s="2" t="s">
        <v>184</v>
      </c>
      <c r="S4868" s="2" t="s">
        <v>192</v>
      </c>
      <c r="T4868" s="2" t="s">
        <v>75</v>
      </c>
      <c r="U4868" s="4">
        <f>1.2</f>
        <v>1.2</v>
      </c>
      <c r="V4868" s="2" t="s">
        <v>186</v>
      </c>
      <c r="W4868" s="2" t="s">
        <v>193</v>
      </c>
      <c r="X4868" s="2" t="s">
        <v>64</v>
      </c>
      <c r="Y4868" s="2" t="s">
        <v>65</v>
      </c>
      <c r="Z4868" s="2">
        <v>0</v>
      </c>
      <c r="AA4868" s="2"/>
      <c r="AB4868" s="2"/>
      <c r="AC4868" s="4">
        <f>P4868*U4868/1000000</f>
        <v>42.624</v>
      </c>
      <c r="AD4868" s="4">
        <f>AC4868*(1-Z4868/100)</f>
        <v>42.624</v>
      </c>
      <c r="AE4868" s="2" t="s">
        <v>66</v>
      </c>
      <c r="AF4868" s="2" t="s">
        <v>67</v>
      </c>
      <c r="AG4868" s="2"/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5754</v>
      </c>
      <c r="B4869" s="2" t="s">
        <v>5751</v>
      </c>
      <c r="C4869" s="2" t="s">
        <v>47</v>
      </c>
      <c r="D4869" s="2" t="s">
        <v>1176</v>
      </c>
      <c r="E4869" s="2" t="s">
        <v>799</v>
      </c>
      <c r="F4869" s="2" t="s">
        <v>178</v>
      </c>
      <c r="G4869" s="2" t="s">
        <v>179</v>
      </c>
      <c r="H4869" s="2" t="s">
        <v>52</v>
      </c>
      <c r="I4869" s="2" t="s">
        <v>53</v>
      </c>
      <c r="J4869" s="2" t="s">
        <v>180</v>
      </c>
      <c r="K4869" s="2" t="s">
        <v>180</v>
      </c>
      <c r="L4869" s="2" t="s">
        <v>181</v>
      </c>
      <c r="M4869" s="2" t="s">
        <v>82</v>
      </c>
      <c r="N4869" s="3">
        <v>3552</v>
      </c>
      <c r="O4869" s="3" t="s">
        <v>182</v>
      </c>
      <c r="P4869" s="4">
        <f>IF(O4869="吨",N4869*1000,IF(O4869="万立方米",N4869*10000,""))</f>
        <v>35520000.0</v>
      </c>
      <c r="Q4869" s="2" t="s">
        <v>183</v>
      </c>
      <c r="R4869" s="2" t="s">
        <v>184</v>
      </c>
      <c r="S4869" s="2" t="s">
        <v>195</v>
      </c>
      <c r="T4869" s="2" t="s">
        <v>75</v>
      </c>
      <c r="U4869" s="4">
        <f>0.002</f>
        <v>0.002</v>
      </c>
      <c r="V4869" s="2" t="s">
        <v>186</v>
      </c>
      <c r="W4869" s="2" t="s">
        <v>196</v>
      </c>
      <c r="X4869" s="2" t="s">
        <v>64</v>
      </c>
      <c r="Y4869" s="2" t="s">
        <v>65</v>
      </c>
      <c r="Z4869" s="2">
        <v>0</v>
      </c>
      <c r="AA4869" s="2"/>
      <c r="AB4869" s="2"/>
      <c r="AC4869" s="4">
        <f>P4869*U4869/1000000</f>
        <v>0.07104</v>
      </c>
      <c r="AD4869" s="4">
        <f>AC4869*(1-Z4869/100)</f>
        <v>0.07104</v>
      </c>
      <c r="AE4869" s="2" t="s">
        <v>66</v>
      </c>
      <c r="AF4869" s="2" t="s">
        <v>67</v>
      </c>
      <c r="AG4869" s="2"/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5755</v>
      </c>
      <c r="B4870" s="2" t="s">
        <v>5751</v>
      </c>
      <c r="C4870" s="2" t="s">
        <v>47</v>
      </c>
      <c r="D4870" s="2" t="s">
        <v>1176</v>
      </c>
      <c r="E4870" s="2" t="s">
        <v>799</v>
      </c>
      <c r="F4870" s="2" t="s">
        <v>178</v>
      </c>
      <c r="G4870" s="2" t="s">
        <v>179</v>
      </c>
      <c r="H4870" s="2" t="s">
        <v>52</v>
      </c>
      <c r="I4870" s="2" t="s">
        <v>53</v>
      </c>
      <c r="J4870" s="2" t="s">
        <v>180</v>
      </c>
      <c r="K4870" s="2" t="s">
        <v>180</v>
      </c>
      <c r="L4870" s="2" t="s">
        <v>181</v>
      </c>
      <c r="M4870" s="2" t="s">
        <v>86</v>
      </c>
      <c r="N4870" s="3">
        <v>3552</v>
      </c>
      <c r="O4870" s="3" t="s">
        <v>182</v>
      </c>
      <c r="P4870" s="4">
        <f>IF(O4870="吨",N4870*1000,IF(O4870="万立方米",N4870*10000,""))</f>
        <v>35520000.0</v>
      </c>
      <c r="Q4870" s="2" t="s">
        <v>183</v>
      </c>
      <c r="R4870" s="2" t="s">
        <v>184</v>
      </c>
      <c r="S4870" s="2" t="s">
        <v>198</v>
      </c>
      <c r="T4870" s="2" t="s">
        <v>75</v>
      </c>
      <c r="U4870" s="4">
        <f>0.01</f>
        <v>0.01</v>
      </c>
      <c r="V4870" s="2" t="s">
        <v>186</v>
      </c>
      <c r="W4870" s="2" t="s">
        <v>199</v>
      </c>
      <c r="X4870" s="2" t="s">
        <v>64</v>
      </c>
      <c r="Y4870" s="2" t="s">
        <v>65</v>
      </c>
      <c r="Z4870" s="2">
        <v>0</v>
      </c>
      <c r="AA4870" s="2"/>
      <c r="AB4870" s="2"/>
      <c r="AC4870" s="4">
        <f>P4870*U4870/1000000</f>
        <v>0.3552</v>
      </c>
      <c r="AD4870" s="4">
        <f>AC4871*(1-AA4870/100)+(AC4870-AC4871)*(1-AB4870/100)</f>
        <v>0.3552</v>
      </c>
      <c r="AE4870" s="2" t="s">
        <v>66</v>
      </c>
      <c r="AF4870" s="2" t="s">
        <v>67</v>
      </c>
      <c r="AG4870" s="2"/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5756</v>
      </c>
      <c r="B4871" s="2" t="s">
        <v>5751</v>
      </c>
      <c r="C4871" s="2" t="s">
        <v>47</v>
      </c>
      <c r="D4871" s="2" t="s">
        <v>1176</v>
      </c>
      <c r="E4871" s="2" t="s">
        <v>799</v>
      </c>
      <c r="F4871" s="2" t="s">
        <v>178</v>
      </c>
      <c r="G4871" s="2" t="s">
        <v>179</v>
      </c>
      <c r="H4871" s="2" t="s">
        <v>52</v>
      </c>
      <c r="I4871" s="2" t="s">
        <v>53</v>
      </c>
      <c r="J4871" s="2" t="s">
        <v>180</v>
      </c>
      <c r="K4871" s="2" t="s">
        <v>180</v>
      </c>
      <c r="L4871" s="2" t="s">
        <v>181</v>
      </c>
      <c r="M4871" s="2" t="s">
        <v>91</v>
      </c>
      <c r="N4871" s="3">
        <v>3552</v>
      </c>
      <c r="O4871" s="3" t="s">
        <v>182</v>
      </c>
      <c r="P4871" s="4">
        <f>IF(O4871="吨",N4871*1000,IF(O4871="万立方米",N4871*10000,""))</f>
        <v>35520000.0</v>
      </c>
      <c r="Q4871" s="2" t="s">
        <v>183</v>
      </c>
      <c r="R4871" s="2" t="s">
        <v>184</v>
      </c>
      <c r="S4871" s="2" t="s">
        <v>201</v>
      </c>
      <c r="T4871" s="2" t="s">
        <v>75</v>
      </c>
      <c r="U4871" s="4">
        <f>0.005</f>
        <v>0.005</v>
      </c>
      <c r="V4871" s="2" t="s">
        <v>186</v>
      </c>
      <c r="W4871" s="2" t="s">
        <v>202</v>
      </c>
      <c r="X4871" s="2" t="s">
        <v>64</v>
      </c>
      <c r="Y4871" s="2" t="s">
        <v>65</v>
      </c>
      <c r="Z4871" s="2">
        <v>0</v>
      </c>
      <c r="AA4871" s="2"/>
      <c r="AB4871" s="2"/>
      <c r="AC4871" s="4">
        <f>P4871*U4871/1000000</f>
        <v>0.1776</v>
      </c>
      <c r="AD4871" s="4">
        <f>AC4871*(1-Z4871/100)</f>
        <v>0.1776</v>
      </c>
      <c r="AE4871" s="2" t="s">
        <v>66</v>
      </c>
      <c r="AF4871" s="2" t="s">
        <v>67</v>
      </c>
      <c r="AG4871" s="2"/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5757</v>
      </c>
      <c r="B4872" s="2" t="s">
        <v>5751</v>
      </c>
      <c r="C4872" s="2" t="s">
        <v>47</v>
      </c>
      <c r="D4872" s="2" t="s">
        <v>1176</v>
      </c>
      <c r="E4872" s="2" t="s">
        <v>799</v>
      </c>
      <c r="F4872" s="2" t="s">
        <v>178</v>
      </c>
      <c r="G4872" s="2" t="s">
        <v>179</v>
      </c>
      <c r="H4872" s="2" t="s">
        <v>52</v>
      </c>
      <c r="I4872" s="2" t="s">
        <v>53</v>
      </c>
      <c r="J4872" s="2" t="s">
        <v>180</v>
      </c>
      <c r="K4872" s="2" t="s">
        <v>180</v>
      </c>
      <c r="L4872" s="2" t="s">
        <v>181</v>
      </c>
      <c r="M4872" s="2" t="s">
        <v>95</v>
      </c>
      <c r="N4872" s="3">
        <v>3552</v>
      </c>
      <c r="O4872" s="3" t="s">
        <v>182</v>
      </c>
      <c r="P4872" s="4">
        <f>IF(O4872="吨",N4872*1000,IF(O4872="万立方米",N4872*10000,""))</f>
        <v>35520000.0</v>
      </c>
      <c r="Q4872" s="2" t="s">
        <v>183</v>
      </c>
      <c r="R4872" s="2" t="s">
        <v>184</v>
      </c>
      <c r="S4872" s="2" t="s">
        <v>204</v>
      </c>
      <c r="T4872" s="2" t="s">
        <v>75</v>
      </c>
      <c r="U4872" s="4">
        <f>0.005</f>
        <v>0.005</v>
      </c>
      <c r="V4872" s="2" t="s">
        <v>186</v>
      </c>
      <c r="W4872" s="2" t="s">
        <v>205</v>
      </c>
      <c r="X4872" s="2" t="s">
        <v>64</v>
      </c>
      <c r="Y4872" s="2" t="s">
        <v>65</v>
      </c>
      <c r="Z4872" s="2">
        <v>0</v>
      </c>
      <c r="AA4872" s="2"/>
      <c r="AB4872" s="2"/>
      <c r="AC4872" s="4">
        <f>P4872*U4872/1000000</f>
        <v>0.1776</v>
      </c>
      <c r="AD4872" s="4">
        <f>AC4872*(1-Z4872/100)</f>
        <v>0.1776</v>
      </c>
      <c r="AE4872" s="2" t="s">
        <v>66</v>
      </c>
      <c r="AF4872" s="2" t="s">
        <v>67</v>
      </c>
      <c r="AG4872" s="2"/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5758</v>
      </c>
      <c r="B4873" s="2" t="s">
        <v>5751</v>
      </c>
      <c r="C4873" s="2" t="s">
        <v>47</v>
      </c>
      <c r="D4873" s="2" t="s">
        <v>1176</v>
      </c>
      <c r="E4873" s="2" t="s">
        <v>799</v>
      </c>
      <c r="F4873" s="2" t="s">
        <v>178</v>
      </c>
      <c r="G4873" s="2" t="s">
        <v>179</v>
      </c>
      <c r="H4873" s="2" t="s">
        <v>52</v>
      </c>
      <c r="I4873" s="2" t="s">
        <v>53</v>
      </c>
      <c r="J4873" s="2" t="s">
        <v>180</v>
      </c>
      <c r="K4873" s="2" t="s">
        <v>180</v>
      </c>
      <c r="L4873" s="2" t="s">
        <v>181</v>
      </c>
      <c r="M4873" s="2" t="s">
        <v>100</v>
      </c>
      <c r="N4873" s="3">
        <v>3552</v>
      </c>
      <c r="O4873" s="3" t="s">
        <v>182</v>
      </c>
      <c r="P4873" s="4">
        <f>IF(O4873="吨",N4873*1000,IF(O4873="万立方米",N4873*10000,""))</f>
        <v>35520000.0</v>
      </c>
      <c r="Q4873" s="2" t="s">
        <v>183</v>
      </c>
      <c r="R4873" s="2" t="s">
        <v>184</v>
      </c>
      <c r="S4873" s="2" t="s">
        <v>207</v>
      </c>
      <c r="T4873" s="2" t="s">
        <v>75</v>
      </c>
      <c r="U4873" s="4">
        <f>0.02</f>
        <v>0.02</v>
      </c>
      <c r="V4873" s="2" t="s">
        <v>186</v>
      </c>
      <c r="W4873" s="2" t="s">
        <v>208</v>
      </c>
      <c r="X4873" s="2" t="s">
        <v>64</v>
      </c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/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5759</v>
      </c>
      <c r="B4874" s="2" t="s">
        <v>5751</v>
      </c>
      <c r="C4874" s="2" t="s">
        <v>47</v>
      </c>
      <c r="D4874" s="2" t="s">
        <v>1176</v>
      </c>
      <c r="E4874" s="2" t="s">
        <v>799</v>
      </c>
      <c r="F4874" s="2" t="s">
        <v>178</v>
      </c>
      <c r="G4874" s="2" t="s">
        <v>179</v>
      </c>
      <c r="H4874" s="2" t="s">
        <v>52</v>
      </c>
      <c r="I4874" s="2"/>
      <c r="J4874" s="2"/>
      <c r="K4874" s="2"/>
      <c r="L4874" s="2"/>
      <c r="M4874" s="2" t="s">
        <v>104</v>
      </c>
      <c r="N4874" s="3"/>
      <c r="O4874" s="3"/>
      <c r="P4874" s="4">
        <v>0.0</v>
      </c>
      <c r="Q4874" s="2" t="s">
        <v>105</v>
      </c>
      <c r="R4874" s="2" t="s">
        <v>106</v>
      </c>
      <c r="S4874" s="2" t="s">
        <v>107</v>
      </c>
      <c r="T4874" s="2" t="s">
        <v>108</v>
      </c>
      <c r="U4874" s="4">
        <f>0.0</f>
        <v>0.0</v>
      </c>
      <c r="V4874" s="2" t="s">
        <v>109</v>
      </c>
      <c r="W4874" s="2" t="s">
        <v>110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134</v>
      </c>
      <c r="AH4874" s="2" t="s">
        <v>69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5760</v>
      </c>
      <c r="B4875" s="2" t="s">
        <v>5761</v>
      </c>
      <c r="C4875" s="2" t="s">
        <v>47</v>
      </c>
      <c r="D4875" s="2" t="s">
        <v>5762</v>
      </c>
      <c r="E4875" s="2" t="s">
        <v>177</v>
      </c>
      <c r="F4875" s="2" t="s">
        <v>50</v>
      </c>
      <c r="G4875" s="2" t="s">
        <v>181</v>
      </c>
      <c r="H4875" s="2" t="s">
        <v>243</v>
      </c>
      <c r="I4875" s="2" t="s">
        <v>53</v>
      </c>
      <c r="J4875" s="2" t="s">
        <v>180</v>
      </c>
      <c r="K4875" s="2" t="s">
        <v>180</v>
      </c>
      <c r="L4875" s="2" t="s">
        <v>181</v>
      </c>
      <c r="M4875" s="2" t="s">
        <v>56</v>
      </c>
      <c r="N4875" s="3">
        <v>33991.15</v>
      </c>
      <c r="O4875" s="3" t="s">
        <v>182</v>
      </c>
      <c r="P4875" s="4">
        <f>IF(O4875="吨",N4875*1000,IF(O4875="万立方米",N4875*10000,""))</f>
        <v>339911500.0</v>
      </c>
      <c r="Q4875" s="2" t="s">
        <v>183</v>
      </c>
      <c r="R4875" s="2" t="s">
        <v>184</v>
      </c>
      <c r="S4875" s="2" t="s">
        <v>185</v>
      </c>
      <c r="T4875" s="2" t="s">
        <v>75</v>
      </c>
      <c r="U4875" s="4">
        <f>0.001</f>
        <v>0.001</v>
      </c>
      <c r="V4875" s="2" t="s">
        <v>186</v>
      </c>
      <c r="W4875" s="2" t="s">
        <v>187</v>
      </c>
      <c r="X4875" s="2" t="s">
        <v>64</v>
      </c>
      <c r="Y4875" s="2" t="s">
        <v>65</v>
      </c>
      <c r="Z4875" s="2">
        <v>0</v>
      </c>
      <c r="AA4875" s="2"/>
      <c r="AB4875" s="2"/>
      <c r="AC4875" s="4">
        <f>P4875*U4875/1000000</f>
        <v>0.3399115</v>
      </c>
      <c r="AD4875" s="4">
        <f>AC4875*(1-Z4875/100)</f>
        <v>0.3399115</v>
      </c>
      <c r="AE4875" s="2" t="s">
        <v>66</v>
      </c>
      <c r="AF4875" s="2" t="s">
        <v>67</v>
      </c>
      <c r="AG4875" s="2"/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5763</v>
      </c>
      <c r="B4876" s="2" t="s">
        <v>5761</v>
      </c>
      <c r="C4876" s="2" t="s">
        <v>47</v>
      </c>
      <c r="D4876" s="2" t="s">
        <v>5762</v>
      </c>
      <c r="E4876" s="2" t="s">
        <v>177</v>
      </c>
      <c r="F4876" s="2" t="s">
        <v>50</v>
      </c>
      <c r="G4876" s="2" t="s">
        <v>181</v>
      </c>
      <c r="H4876" s="2" t="s">
        <v>243</v>
      </c>
      <c r="I4876" s="2" t="s">
        <v>53</v>
      </c>
      <c r="J4876" s="2" t="s">
        <v>180</v>
      </c>
      <c r="K4876" s="2" t="s">
        <v>180</v>
      </c>
      <c r="L4876" s="2" t="s">
        <v>181</v>
      </c>
      <c r="M4876" s="2" t="s">
        <v>73</v>
      </c>
      <c r="N4876" s="3">
        <v>33991.15</v>
      </c>
      <c r="O4876" s="3" t="s">
        <v>182</v>
      </c>
      <c r="P4876" s="4">
        <f>IF(O4876="吨",N4876*1000,IF(O4876="万立方米",N4876*10000,""))</f>
        <v>339911500.0</v>
      </c>
      <c r="Q4876" s="2" t="s">
        <v>183</v>
      </c>
      <c r="R4876" s="2" t="s">
        <v>184</v>
      </c>
      <c r="S4876" s="2" t="s">
        <v>189</v>
      </c>
      <c r="T4876" s="2" t="s">
        <v>75</v>
      </c>
      <c r="U4876" s="4">
        <f>0.35</f>
        <v>0.35</v>
      </c>
      <c r="V4876" s="2" t="s">
        <v>186</v>
      </c>
      <c r="W4876" s="2" t="s">
        <v>190</v>
      </c>
      <c r="X4876" s="2" t="s">
        <v>64</v>
      </c>
      <c r="Y4876" s="2" t="s">
        <v>65</v>
      </c>
      <c r="Z4876" s="2">
        <v>0</v>
      </c>
      <c r="AA4876" s="2"/>
      <c r="AB4876" s="2"/>
      <c r="AC4876" s="4">
        <f>P4876*U4876/1000000</f>
        <v>118.96902499999999</v>
      </c>
      <c r="AD4876" s="4">
        <f>AC4876*(1-Z4876/100)</f>
        <v>118.96902499999999</v>
      </c>
      <c r="AE4876" s="2" t="s">
        <v>66</v>
      </c>
      <c r="AF4876" s="2" t="s">
        <v>67</v>
      </c>
      <c r="AG4876" s="2"/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5764</v>
      </c>
      <c r="B4877" s="2" t="s">
        <v>5761</v>
      </c>
      <c r="C4877" s="2" t="s">
        <v>47</v>
      </c>
      <c r="D4877" s="2" t="s">
        <v>5762</v>
      </c>
      <c r="E4877" s="2" t="s">
        <v>177</v>
      </c>
      <c r="F4877" s="2" t="s">
        <v>50</v>
      </c>
      <c r="G4877" s="2" t="s">
        <v>181</v>
      </c>
      <c r="H4877" s="2" t="s">
        <v>243</v>
      </c>
      <c r="I4877" s="2" t="s">
        <v>53</v>
      </c>
      <c r="J4877" s="2" t="s">
        <v>180</v>
      </c>
      <c r="K4877" s="2" t="s">
        <v>180</v>
      </c>
      <c r="L4877" s="2" t="s">
        <v>181</v>
      </c>
      <c r="M4877" s="2" t="s">
        <v>78</v>
      </c>
      <c r="N4877" s="3">
        <v>33991.15</v>
      </c>
      <c r="O4877" s="3" t="s">
        <v>182</v>
      </c>
      <c r="P4877" s="4">
        <f>IF(O4877="吨",N4877*1000,IF(O4877="万立方米",N4877*10000,""))</f>
        <v>339911500.0</v>
      </c>
      <c r="Q4877" s="2" t="s">
        <v>183</v>
      </c>
      <c r="R4877" s="2" t="s">
        <v>184</v>
      </c>
      <c r="S4877" s="2" t="s">
        <v>192</v>
      </c>
      <c r="T4877" s="2" t="s">
        <v>75</v>
      </c>
      <c r="U4877" s="4">
        <f>1.2</f>
        <v>1.2</v>
      </c>
      <c r="V4877" s="2" t="s">
        <v>186</v>
      </c>
      <c r="W4877" s="2" t="s">
        <v>193</v>
      </c>
      <c r="X4877" s="2" t="s">
        <v>64</v>
      </c>
      <c r="Y4877" s="2" t="s">
        <v>65</v>
      </c>
      <c r="Z4877" s="2">
        <v>0</v>
      </c>
      <c r="AA4877" s="2"/>
      <c r="AB4877" s="2"/>
      <c r="AC4877" s="4">
        <f>P4877*U4877/1000000</f>
        <v>407.8938</v>
      </c>
      <c r="AD4877" s="4">
        <f>AC4877*(1-Z4877/100)</f>
        <v>407.8938</v>
      </c>
      <c r="AE4877" s="2" t="s">
        <v>66</v>
      </c>
      <c r="AF4877" s="2" t="s">
        <v>67</v>
      </c>
      <c r="AG4877" s="2"/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5765</v>
      </c>
      <c r="B4878" s="2" t="s">
        <v>5761</v>
      </c>
      <c r="C4878" s="2" t="s">
        <v>47</v>
      </c>
      <c r="D4878" s="2" t="s">
        <v>5762</v>
      </c>
      <c r="E4878" s="2" t="s">
        <v>177</v>
      </c>
      <c r="F4878" s="2" t="s">
        <v>50</v>
      </c>
      <c r="G4878" s="2" t="s">
        <v>181</v>
      </c>
      <c r="H4878" s="2" t="s">
        <v>243</v>
      </c>
      <c r="I4878" s="2" t="s">
        <v>53</v>
      </c>
      <c r="J4878" s="2" t="s">
        <v>180</v>
      </c>
      <c r="K4878" s="2" t="s">
        <v>180</v>
      </c>
      <c r="L4878" s="2" t="s">
        <v>181</v>
      </c>
      <c r="M4878" s="2" t="s">
        <v>82</v>
      </c>
      <c r="N4878" s="3">
        <v>33991.15</v>
      </c>
      <c r="O4878" s="3" t="s">
        <v>182</v>
      </c>
      <c r="P4878" s="4">
        <f>IF(O4878="吨",N4878*1000,IF(O4878="万立方米",N4878*10000,""))</f>
        <v>339911500.0</v>
      </c>
      <c r="Q4878" s="2" t="s">
        <v>183</v>
      </c>
      <c r="R4878" s="2" t="s">
        <v>184</v>
      </c>
      <c r="S4878" s="2" t="s">
        <v>195</v>
      </c>
      <c r="T4878" s="2" t="s">
        <v>75</v>
      </c>
      <c r="U4878" s="4">
        <f>0.002</f>
        <v>0.002</v>
      </c>
      <c r="V4878" s="2" t="s">
        <v>186</v>
      </c>
      <c r="W4878" s="2" t="s">
        <v>196</v>
      </c>
      <c r="X4878" s="2" t="s">
        <v>64</v>
      </c>
      <c r="Y4878" s="2" t="s">
        <v>65</v>
      </c>
      <c r="Z4878" s="2">
        <v>0</v>
      </c>
      <c r="AA4878" s="2"/>
      <c r="AB4878" s="2"/>
      <c r="AC4878" s="4">
        <f>P4878*U4878/1000000</f>
        <v>0.679823</v>
      </c>
      <c r="AD4878" s="4">
        <f>AC4878*(1-Z4878/100)</f>
        <v>0.679823</v>
      </c>
      <c r="AE4878" s="2" t="s">
        <v>66</v>
      </c>
      <c r="AF4878" s="2" t="s">
        <v>67</v>
      </c>
      <c r="AG4878" s="2"/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5766</v>
      </c>
      <c r="B4879" s="2" t="s">
        <v>5761</v>
      </c>
      <c r="C4879" s="2" t="s">
        <v>47</v>
      </c>
      <c r="D4879" s="2" t="s">
        <v>5762</v>
      </c>
      <c r="E4879" s="2" t="s">
        <v>177</v>
      </c>
      <c r="F4879" s="2" t="s">
        <v>50</v>
      </c>
      <c r="G4879" s="2" t="s">
        <v>181</v>
      </c>
      <c r="H4879" s="2" t="s">
        <v>243</v>
      </c>
      <c r="I4879" s="2" t="s">
        <v>53</v>
      </c>
      <c r="J4879" s="2" t="s">
        <v>180</v>
      </c>
      <c r="K4879" s="2" t="s">
        <v>180</v>
      </c>
      <c r="L4879" s="2" t="s">
        <v>181</v>
      </c>
      <c r="M4879" s="2" t="s">
        <v>86</v>
      </c>
      <c r="N4879" s="3">
        <v>33991.15</v>
      </c>
      <c r="O4879" s="3" t="s">
        <v>182</v>
      </c>
      <c r="P4879" s="4">
        <f>IF(O4879="吨",N4879*1000,IF(O4879="万立方米",N4879*10000,""))</f>
        <v>339911500.0</v>
      </c>
      <c r="Q4879" s="2" t="s">
        <v>183</v>
      </c>
      <c r="R4879" s="2" t="s">
        <v>184</v>
      </c>
      <c r="S4879" s="2" t="s">
        <v>198</v>
      </c>
      <c r="T4879" s="2" t="s">
        <v>75</v>
      </c>
      <c r="U4879" s="4">
        <f>0.01</f>
        <v>0.01</v>
      </c>
      <c r="V4879" s="2" t="s">
        <v>186</v>
      </c>
      <c r="W4879" s="2" t="s">
        <v>199</v>
      </c>
      <c r="X4879" s="2" t="s">
        <v>64</v>
      </c>
      <c r="Y4879" s="2" t="s">
        <v>65</v>
      </c>
      <c r="Z4879" s="2">
        <v>0</v>
      </c>
      <c r="AA4879" s="2"/>
      <c r="AB4879" s="2"/>
      <c r="AC4879" s="4">
        <f>P4879*U4879/1000000</f>
        <v>3.399115</v>
      </c>
      <c r="AD4879" s="4">
        <f>AC4880*(1-AA4879/100)+(AC4879-AC4880)*(1-AB4879/100)</f>
        <v>3.399115</v>
      </c>
      <c r="AE4879" s="2" t="s">
        <v>66</v>
      </c>
      <c r="AF4879" s="2" t="s">
        <v>67</v>
      </c>
      <c r="AG4879" s="2"/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5767</v>
      </c>
      <c r="B4880" s="2" t="s">
        <v>5761</v>
      </c>
      <c r="C4880" s="2" t="s">
        <v>47</v>
      </c>
      <c r="D4880" s="2" t="s">
        <v>5762</v>
      </c>
      <c r="E4880" s="2" t="s">
        <v>177</v>
      </c>
      <c r="F4880" s="2" t="s">
        <v>50</v>
      </c>
      <c r="G4880" s="2" t="s">
        <v>181</v>
      </c>
      <c r="H4880" s="2" t="s">
        <v>243</v>
      </c>
      <c r="I4880" s="2" t="s">
        <v>53</v>
      </c>
      <c r="J4880" s="2" t="s">
        <v>180</v>
      </c>
      <c r="K4880" s="2" t="s">
        <v>180</v>
      </c>
      <c r="L4880" s="2" t="s">
        <v>181</v>
      </c>
      <c r="M4880" s="2" t="s">
        <v>91</v>
      </c>
      <c r="N4880" s="3">
        <v>33991.15</v>
      </c>
      <c r="O4880" s="3" t="s">
        <v>182</v>
      </c>
      <c r="P4880" s="4">
        <f>IF(O4880="吨",N4880*1000,IF(O4880="万立方米",N4880*10000,""))</f>
        <v>339911500.0</v>
      </c>
      <c r="Q4880" s="2" t="s">
        <v>183</v>
      </c>
      <c r="R4880" s="2" t="s">
        <v>184</v>
      </c>
      <c r="S4880" s="2" t="s">
        <v>201</v>
      </c>
      <c r="T4880" s="2" t="s">
        <v>75</v>
      </c>
      <c r="U4880" s="4">
        <f>0.005</f>
        <v>0.005</v>
      </c>
      <c r="V4880" s="2" t="s">
        <v>186</v>
      </c>
      <c r="W4880" s="2" t="s">
        <v>202</v>
      </c>
      <c r="X4880" s="2" t="s">
        <v>64</v>
      </c>
      <c r="Y4880" s="2" t="s">
        <v>65</v>
      </c>
      <c r="Z4880" s="2">
        <v>0</v>
      </c>
      <c r="AA4880" s="2"/>
      <c r="AB4880" s="2"/>
      <c r="AC4880" s="4">
        <f>P4880*U4880/1000000</f>
        <v>1.6995575</v>
      </c>
      <c r="AD4880" s="4">
        <f>AC4880*(1-Z4880/100)</f>
        <v>1.6995575</v>
      </c>
      <c r="AE4880" s="2" t="s">
        <v>66</v>
      </c>
      <c r="AF4880" s="2" t="s">
        <v>67</v>
      </c>
      <c r="AG4880" s="2"/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5768</v>
      </c>
      <c r="B4881" s="2" t="s">
        <v>5761</v>
      </c>
      <c r="C4881" s="2" t="s">
        <v>47</v>
      </c>
      <c r="D4881" s="2" t="s">
        <v>5762</v>
      </c>
      <c r="E4881" s="2" t="s">
        <v>177</v>
      </c>
      <c r="F4881" s="2" t="s">
        <v>50</v>
      </c>
      <c r="G4881" s="2" t="s">
        <v>181</v>
      </c>
      <c r="H4881" s="2" t="s">
        <v>243</v>
      </c>
      <c r="I4881" s="2" t="s">
        <v>53</v>
      </c>
      <c r="J4881" s="2" t="s">
        <v>180</v>
      </c>
      <c r="K4881" s="2" t="s">
        <v>180</v>
      </c>
      <c r="L4881" s="2" t="s">
        <v>181</v>
      </c>
      <c r="M4881" s="2" t="s">
        <v>95</v>
      </c>
      <c r="N4881" s="3">
        <v>33991.15</v>
      </c>
      <c r="O4881" s="3" t="s">
        <v>182</v>
      </c>
      <c r="P4881" s="4">
        <f>IF(O4881="吨",N4881*1000,IF(O4881="万立方米",N4881*10000,""))</f>
        <v>339911500.0</v>
      </c>
      <c r="Q4881" s="2" t="s">
        <v>183</v>
      </c>
      <c r="R4881" s="2" t="s">
        <v>184</v>
      </c>
      <c r="S4881" s="2" t="s">
        <v>204</v>
      </c>
      <c r="T4881" s="2" t="s">
        <v>75</v>
      </c>
      <c r="U4881" s="4">
        <f>0.005</f>
        <v>0.005</v>
      </c>
      <c r="V4881" s="2" t="s">
        <v>186</v>
      </c>
      <c r="W4881" s="2" t="s">
        <v>205</v>
      </c>
      <c r="X4881" s="2" t="s">
        <v>64</v>
      </c>
      <c r="Y4881" s="2" t="s">
        <v>65</v>
      </c>
      <c r="Z4881" s="2">
        <v>0</v>
      </c>
      <c r="AA4881" s="2"/>
      <c r="AB4881" s="2"/>
      <c r="AC4881" s="4">
        <f>P4881*U4881/1000000</f>
        <v>1.6995575</v>
      </c>
      <c r="AD4881" s="4">
        <f>AC4881*(1-Z4881/100)</f>
        <v>1.6995575</v>
      </c>
      <c r="AE4881" s="2" t="s">
        <v>66</v>
      </c>
      <c r="AF4881" s="2" t="s">
        <v>67</v>
      </c>
      <c r="AG4881" s="2"/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5769</v>
      </c>
      <c r="B4882" s="2" t="s">
        <v>5761</v>
      </c>
      <c r="C4882" s="2" t="s">
        <v>47</v>
      </c>
      <c r="D4882" s="2" t="s">
        <v>5762</v>
      </c>
      <c r="E4882" s="2" t="s">
        <v>177</v>
      </c>
      <c r="F4882" s="2" t="s">
        <v>50</v>
      </c>
      <c r="G4882" s="2" t="s">
        <v>181</v>
      </c>
      <c r="H4882" s="2" t="s">
        <v>243</v>
      </c>
      <c r="I4882" s="2" t="s">
        <v>53</v>
      </c>
      <c r="J4882" s="2" t="s">
        <v>180</v>
      </c>
      <c r="K4882" s="2" t="s">
        <v>180</v>
      </c>
      <c r="L4882" s="2" t="s">
        <v>181</v>
      </c>
      <c r="M4882" s="2" t="s">
        <v>100</v>
      </c>
      <c r="N4882" s="3">
        <v>33991.15</v>
      </c>
      <c r="O4882" s="3" t="s">
        <v>182</v>
      </c>
      <c r="P4882" s="4">
        <f>IF(O4882="吨",N4882*1000,IF(O4882="万立方米",N4882*10000,""))</f>
        <v>339911500.0</v>
      </c>
      <c r="Q4882" s="2" t="s">
        <v>183</v>
      </c>
      <c r="R4882" s="2" t="s">
        <v>184</v>
      </c>
      <c r="S4882" s="2" t="s">
        <v>207</v>
      </c>
      <c r="T4882" s="2" t="s">
        <v>75</v>
      </c>
      <c r="U4882" s="4">
        <f>0.02</f>
        <v>0.02</v>
      </c>
      <c r="V4882" s="2" t="s">
        <v>186</v>
      </c>
      <c r="W4882" s="2" t="s">
        <v>208</v>
      </c>
      <c r="X4882" s="2" t="s">
        <v>64</v>
      </c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/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5770</v>
      </c>
      <c r="B4883" s="2" t="s">
        <v>5761</v>
      </c>
      <c r="C4883" s="2" t="s">
        <v>47</v>
      </c>
      <c r="D4883" s="2" t="s">
        <v>5762</v>
      </c>
      <c r="E4883" s="2" t="s">
        <v>177</v>
      </c>
      <c r="F4883" s="2" t="s">
        <v>50</v>
      </c>
      <c r="G4883" s="2" t="s">
        <v>181</v>
      </c>
      <c r="H4883" s="2" t="s">
        <v>243</v>
      </c>
      <c r="I4883" s="2"/>
      <c r="J4883" s="2"/>
      <c r="K4883" s="2"/>
      <c r="L4883" s="2"/>
      <c r="M4883" s="2" t="s">
        <v>104</v>
      </c>
      <c r="N4883" s="3"/>
      <c r="O4883" s="3"/>
      <c r="P4883" s="4">
        <v>0.0</v>
      </c>
      <c r="Q4883" s="2" t="s">
        <v>105</v>
      </c>
      <c r="R4883" s="2" t="s">
        <v>106</v>
      </c>
      <c r="S4883" s="2" t="s">
        <v>107</v>
      </c>
      <c r="T4883" s="2" t="s">
        <v>108</v>
      </c>
      <c r="U4883" s="4">
        <f>0.0</f>
        <v>0.0</v>
      </c>
      <c r="V4883" s="2" t="s">
        <v>109</v>
      </c>
      <c r="W4883" s="2" t="s">
        <v>110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134</v>
      </c>
      <c r="AH4883" s="2" t="s">
        <v>69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5771</v>
      </c>
      <c r="B4884" s="2" t="s">
        <v>5772</v>
      </c>
      <c r="C4884" s="2" t="s">
        <v>47</v>
      </c>
      <c r="D4884" s="2" t="s">
        <v>650</v>
      </c>
      <c r="E4884" s="2" t="s">
        <v>412</v>
      </c>
      <c r="F4884" s="2" t="s">
        <v>50</v>
      </c>
      <c r="G4884" s="2" t="s">
        <v>179</v>
      </c>
      <c r="H4884" s="2" t="s">
        <v>138</v>
      </c>
      <c r="I4884" s="2" t="s">
        <v>53</v>
      </c>
      <c r="J4884" s="2" t="s">
        <v>180</v>
      </c>
      <c r="K4884" s="2" t="s">
        <v>180</v>
      </c>
      <c r="L4884" s="2" t="s">
        <v>181</v>
      </c>
      <c r="M4884" s="2" t="s">
        <v>56</v>
      </c>
      <c r="N4884" s="3">
        <v>2899.45</v>
      </c>
      <c r="O4884" s="3" t="s">
        <v>182</v>
      </c>
      <c r="P4884" s="4">
        <f>IF(O4884="吨",N4884*1000,IF(O4884="万立方米",N4884*10000,""))</f>
        <v>28994500.0</v>
      </c>
      <c r="Q4884" s="2" t="s">
        <v>183</v>
      </c>
      <c r="R4884" s="2" t="s">
        <v>184</v>
      </c>
      <c r="S4884" s="2" t="s">
        <v>185</v>
      </c>
      <c r="T4884" s="2" t="s">
        <v>75</v>
      </c>
      <c r="U4884" s="4">
        <f>0.001</f>
        <v>0.001</v>
      </c>
      <c r="V4884" s="2" t="s">
        <v>186</v>
      </c>
      <c r="W4884" s="2" t="s">
        <v>187</v>
      </c>
      <c r="X4884" s="2" t="s">
        <v>64</v>
      </c>
      <c r="Y4884" s="2" t="s">
        <v>65</v>
      </c>
      <c r="Z4884" s="2">
        <v>0</v>
      </c>
      <c r="AA4884" s="2"/>
      <c r="AB4884" s="2"/>
      <c r="AC4884" s="4">
        <f>P4884*U4884/1000000</f>
        <v>0.0289945</v>
      </c>
      <c r="AD4884" s="4">
        <f>AC4884*(1-Z4884/100)</f>
        <v>0.0289945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5773</v>
      </c>
      <c r="B4885" s="2" t="s">
        <v>5772</v>
      </c>
      <c r="C4885" s="2" t="s">
        <v>47</v>
      </c>
      <c r="D4885" s="2" t="s">
        <v>650</v>
      </c>
      <c r="E4885" s="2" t="s">
        <v>412</v>
      </c>
      <c r="F4885" s="2" t="s">
        <v>50</v>
      </c>
      <c r="G4885" s="2" t="s">
        <v>179</v>
      </c>
      <c r="H4885" s="2" t="s">
        <v>138</v>
      </c>
      <c r="I4885" s="2" t="s">
        <v>53</v>
      </c>
      <c r="J4885" s="2" t="s">
        <v>180</v>
      </c>
      <c r="K4885" s="2" t="s">
        <v>180</v>
      </c>
      <c r="L4885" s="2" t="s">
        <v>181</v>
      </c>
      <c r="M4885" s="2" t="s">
        <v>73</v>
      </c>
      <c r="N4885" s="3">
        <v>2899.45</v>
      </c>
      <c r="O4885" s="3" t="s">
        <v>182</v>
      </c>
      <c r="P4885" s="4">
        <f>IF(O4885="吨",N4885*1000,IF(O4885="万立方米",N4885*10000,""))</f>
        <v>28994500.0</v>
      </c>
      <c r="Q4885" s="2" t="s">
        <v>183</v>
      </c>
      <c r="R4885" s="2" t="s">
        <v>184</v>
      </c>
      <c r="S4885" s="2" t="s">
        <v>189</v>
      </c>
      <c r="T4885" s="2" t="s">
        <v>75</v>
      </c>
      <c r="U4885" s="4">
        <f>0.35</f>
        <v>0.35</v>
      </c>
      <c r="V4885" s="2" t="s">
        <v>186</v>
      </c>
      <c r="W4885" s="2" t="s">
        <v>190</v>
      </c>
      <c r="X4885" s="2" t="s">
        <v>64</v>
      </c>
      <c r="Y4885" s="2" t="s">
        <v>65</v>
      </c>
      <c r="Z4885" s="2">
        <v>0</v>
      </c>
      <c r="AA4885" s="2"/>
      <c r="AB4885" s="2"/>
      <c r="AC4885" s="4">
        <f>P4885*U4885/1000000</f>
        <v>10.148075</v>
      </c>
      <c r="AD4885" s="4">
        <f>AC4885*(1-Z4885/100)</f>
        <v>10.148075</v>
      </c>
      <c r="AE4885" s="2" t="s">
        <v>66</v>
      </c>
      <c r="AF4885" s="2" t="s">
        <v>67</v>
      </c>
      <c r="AG4885" s="2" t="s">
        <v>68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5774</v>
      </c>
      <c r="B4886" s="2" t="s">
        <v>5772</v>
      </c>
      <c r="C4886" s="2" t="s">
        <v>47</v>
      </c>
      <c r="D4886" s="2" t="s">
        <v>650</v>
      </c>
      <c r="E4886" s="2" t="s">
        <v>412</v>
      </c>
      <c r="F4886" s="2" t="s">
        <v>50</v>
      </c>
      <c r="G4886" s="2" t="s">
        <v>179</v>
      </c>
      <c r="H4886" s="2" t="s">
        <v>138</v>
      </c>
      <c r="I4886" s="2" t="s">
        <v>53</v>
      </c>
      <c r="J4886" s="2" t="s">
        <v>180</v>
      </c>
      <c r="K4886" s="2" t="s">
        <v>180</v>
      </c>
      <c r="L4886" s="2" t="s">
        <v>181</v>
      </c>
      <c r="M4886" s="2" t="s">
        <v>78</v>
      </c>
      <c r="N4886" s="3">
        <v>2899.45</v>
      </c>
      <c r="O4886" s="3" t="s">
        <v>182</v>
      </c>
      <c r="P4886" s="4">
        <f>IF(O4886="吨",N4886*1000,IF(O4886="万立方米",N4886*10000,""))</f>
        <v>28994500.0</v>
      </c>
      <c r="Q4886" s="2" t="s">
        <v>183</v>
      </c>
      <c r="R4886" s="2" t="s">
        <v>184</v>
      </c>
      <c r="S4886" s="2" t="s">
        <v>192</v>
      </c>
      <c r="T4886" s="2" t="s">
        <v>75</v>
      </c>
      <c r="U4886" s="4">
        <f>1.2</f>
        <v>1.2</v>
      </c>
      <c r="V4886" s="2" t="s">
        <v>186</v>
      </c>
      <c r="W4886" s="2" t="s">
        <v>193</v>
      </c>
      <c r="X4886" s="2" t="s">
        <v>64</v>
      </c>
      <c r="Y4886" s="2" t="s">
        <v>65</v>
      </c>
      <c r="Z4886" s="2">
        <v>0</v>
      </c>
      <c r="AA4886" s="2"/>
      <c r="AB4886" s="2"/>
      <c r="AC4886" s="4">
        <f>P4886*U4886/1000000</f>
        <v>34.7934</v>
      </c>
      <c r="AD4886" s="4">
        <f>AC4886*(1-Z4886/100)</f>
        <v>34.7934</v>
      </c>
      <c r="AE4886" s="2" t="s">
        <v>66</v>
      </c>
      <c r="AF4886" s="2" t="s">
        <v>67</v>
      </c>
      <c r="AG4886" s="2" t="s">
        <v>68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5775</v>
      </c>
      <c r="B4887" s="2" t="s">
        <v>5772</v>
      </c>
      <c r="C4887" s="2" t="s">
        <v>47</v>
      </c>
      <c r="D4887" s="2" t="s">
        <v>650</v>
      </c>
      <c r="E4887" s="2" t="s">
        <v>412</v>
      </c>
      <c r="F4887" s="2" t="s">
        <v>50</v>
      </c>
      <c r="G4887" s="2" t="s">
        <v>179</v>
      </c>
      <c r="H4887" s="2" t="s">
        <v>138</v>
      </c>
      <c r="I4887" s="2" t="s">
        <v>53</v>
      </c>
      <c r="J4887" s="2" t="s">
        <v>180</v>
      </c>
      <c r="K4887" s="2" t="s">
        <v>180</v>
      </c>
      <c r="L4887" s="2" t="s">
        <v>181</v>
      </c>
      <c r="M4887" s="2" t="s">
        <v>82</v>
      </c>
      <c r="N4887" s="3">
        <v>2899.45</v>
      </c>
      <c r="O4887" s="3" t="s">
        <v>182</v>
      </c>
      <c r="P4887" s="4">
        <f>IF(O4887="吨",N4887*1000,IF(O4887="万立方米",N4887*10000,""))</f>
        <v>28994500.0</v>
      </c>
      <c r="Q4887" s="2" t="s">
        <v>183</v>
      </c>
      <c r="R4887" s="2" t="s">
        <v>184</v>
      </c>
      <c r="S4887" s="2" t="s">
        <v>195</v>
      </c>
      <c r="T4887" s="2" t="s">
        <v>75</v>
      </c>
      <c r="U4887" s="4">
        <f>0.002</f>
        <v>0.002</v>
      </c>
      <c r="V4887" s="2" t="s">
        <v>186</v>
      </c>
      <c r="W4887" s="2" t="s">
        <v>196</v>
      </c>
      <c r="X4887" s="2" t="s">
        <v>64</v>
      </c>
      <c r="Y4887" s="2" t="s">
        <v>65</v>
      </c>
      <c r="Z4887" s="2">
        <v>0</v>
      </c>
      <c r="AA4887" s="2"/>
      <c r="AB4887" s="2"/>
      <c r="AC4887" s="4">
        <f>P4887*U4887/1000000</f>
        <v>0.057989</v>
      </c>
      <c r="AD4887" s="4">
        <f>AC4887*(1-Z4887/100)</f>
        <v>0.057989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5776</v>
      </c>
      <c r="B4888" s="2" t="s">
        <v>5772</v>
      </c>
      <c r="C4888" s="2" t="s">
        <v>47</v>
      </c>
      <c r="D4888" s="2" t="s">
        <v>650</v>
      </c>
      <c r="E4888" s="2" t="s">
        <v>412</v>
      </c>
      <c r="F4888" s="2" t="s">
        <v>50</v>
      </c>
      <c r="G4888" s="2" t="s">
        <v>179</v>
      </c>
      <c r="H4888" s="2" t="s">
        <v>138</v>
      </c>
      <c r="I4888" s="2" t="s">
        <v>53</v>
      </c>
      <c r="J4888" s="2" t="s">
        <v>180</v>
      </c>
      <c r="K4888" s="2" t="s">
        <v>180</v>
      </c>
      <c r="L4888" s="2" t="s">
        <v>181</v>
      </c>
      <c r="M4888" s="2" t="s">
        <v>86</v>
      </c>
      <c r="N4888" s="3">
        <v>2899.45</v>
      </c>
      <c r="O4888" s="3" t="s">
        <v>182</v>
      </c>
      <c r="P4888" s="4">
        <f>IF(O4888="吨",N4888*1000,IF(O4888="万立方米",N4888*10000,""))</f>
        <v>28994500.0</v>
      </c>
      <c r="Q4888" s="2" t="s">
        <v>183</v>
      </c>
      <c r="R4888" s="2" t="s">
        <v>184</v>
      </c>
      <c r="S4888" s="2" t="s">
        <v>198</v>
      </c>
      <c r="T4888" s="2" t="s">
        <v>75</v>
      </c>
      <c r="U4888" s="4">
        <f>0.01</f>
        <v>0.01</v>
      </c>
      <c r="V4888" s="2" t="s">
        <v>186</v>
      </c>
      <c r="W4888" s="2" t="s">
        <v>199</v>
      </c>
      <c r="X4888" s="2" t="s">
        <v>64</v>
      </c>
      <c r="Y4888" s="2" t="s">
        <v>65</v>
      </c>
      <c r="Z4888" s="2">
        <v>0</v>
      </c>
      <c r="AA4888" s="2"/>
      <c r="AB4888" s="2"/>
      <c r="AC4888" s="4">
        <f>P4888*U4888/1000000</f>
        <v>0.289945</v>
      </c>
      <c r="AD4888" s="4">
        <f>AC4889*(1-AA4888/100)+(AC4888-AC4889)*(1-AB4888/100)</f>
        <v>0.289945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5777</v>
      </c>
      <c r="B4889" s="2" t="s">
        <v>5772</v>
      </c>
      <c r="C4889" s="2" t="s">
        <v>47</v>
      </c>
      <c r="D4889" s="2" t="s">
        <v>650</v>
      </c>
      <c r="E4889" s="2" t="s">
        <v>412</v>
      </c>
      <c r="F4889" s="2" t="s">
        <v>50</v>
      </c>
      <c r="G4889" s="2" t="s">
        <v>179</v>
      </c>
      <c r="H4889" s="2" t="s">
        <v>138</v>
      </c>
      <c r="I4889" s="2" t="s">
        <v>53</v>
      </c>
      <c r="J4889" s="2" t="s">
        <v>180</v>
      </c>
      <c r="K4889" s="2" t="s">
        <v>180</v>
      </c>
      <c r="L4889" s="2" t="s">
        <v>181</v>
      </c>
      <c r="M4889" s="2" t="s">
        <v>91</v>
      </c>
      <c r="N4889" s="3">
        <v>2899.45</v>
      </c>
      <c r="O4889" s="3" t="s">
        <v>182</v>
      </c>
      <c r="P4889" s="4">
        <f>IF(O4889="吨",N4889*1000,IF(O4889="万立方米",N4889*10000,""))</f>
        <v>28994500.0</v>
      </c>
      <c r="Q4889" s="2" t="s">
        <v>183</v>
      </c>
      <c r="R4889" s="2" t="s">
        <v>184</v>
      </c>
      <c r="S4889" s="2" t="s">
        <v>201</v>
      </c>
      <c r="T4889" s="2" t="s">
        <v>75</v>
      </c>
      <c r="U4889" s="4">
        <f>0.005</f>
        <v>0.005</v>
      </c>
      <c r="V4889" s="2" t="s">
        <v>186</v>
      </c>
      <c r="W4889" s="2" t="s">
        <v>202</v>
      </c>
      <c r="X4889" s="2" t="s">
        <v>64</v>
      </c>
      <c r="Y4889" s="2" t="s">
        <v>65</v>
      </c>
      <c r="Z4889" s="2">
        <v>0</v>
      </c>
      <c r="AA4889" s="2"/>
      <c r="AB4889" s="2"/>
      <c r="AC4889" s="4">
        <f>P4889*U4889/1000000</f>
        <v>0.1449725</v>
      </c>
      <c r="AD4889" s="4">
        <f>AC4889*(1-Z4889/100)</f>
        <v>0.1449725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5778</v>
      </c>
      <c r="B4890" s="2" t="s">
        <v>5772</v>
      </c>
      <c r="C4890" s="2" t="s">
        <v>47</v>
      </c>
      <c r="D4890" s="2" t="s">
        <v>650</v>
      </c>
      <c r="E4890" s="2" t="s">
        <v>412</v>
      </c>
      <c r="F4890" s="2" t="s">
        <v>50</v>
      </c>
      <c r="G4890" s="2" t="s">
        <v>179</v>
      </c>
      <c r="H4890" s="2" t="s">
        <v>138</v>
      </c>
      <c r="I4890" s="2" t="s">
        <v>53</v>
      </c>
      <c r="J4890" s="2" t="s">
        <v>180</v>
      </c>
      <c r="K4890" s="2" t="s">
        <v>180</v>
      </c>
      <c r="L4890" s="2" t="s">
        <v>181</v>
      </c>
      <c r="M4890" s="2" t="s">
        <v>95</v>
      </c>
      <c r="N4890" s="3">
        <v>2899.45</v>
      </c>
      <c r="O4890" s="3" t="s">
        <v>182</v>
      </c>
      <c r="P4890" s="4">
        <f>IF(O4890="吨",N4890*1000,IF(O4890="万立方米",N4890*10000,""))</f>
        <v>28994500.0</v>
      </c>
      <c r="Q4890" s="2" t="s">
        <v>183</v>
      </c>
      <c r="R4890" s="2" t="s">
        <v>184</v>
      </c>
      <c r="S4890" s="2" t="s">
        <v>204</v>
      </c>
      <c r="T4890" s="2" t="s">
        <v>75</v>
      </c>
      <c r="U4890" s="4">
        <f>0.005</f>
        <v>0.005</v>
      </c>
      <c r="V4890" s="2" t="s">
        <v>186</v>
      </c>
      <c r="W4890" s="2" t="s">
        <v>205</v>
      </c>
      <c r="X4890" s="2" t="s">
        <v>64</v>
      </c>
      <c r="Y4890" s="2" t="s">
        <v>65</v>
      </c>
      <c r="Z4890" s="2">
        <v>0</v>
      </c>
      <c r="AA4890" s="2"/>
      <c r="AB4890" s="2"/>
      <c r="AC4890" s="4">
        <f>P4890*U4890/1000000</f>
        <v>0.1449725</v>
      </c>
      <c r="AD4890" s="4">
        <f>AC4890*(1-Z4890/100)</f>
        <v>0.1449725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5779</v>
      </c>
      <c r="B4891" s="2" t="s">
        <v>5772</v>
      </c>
      <c r="C4891" s="2" t="s">
        <v>47</v>
      </c>
      <c r="D4891" s="2" t="s">
        <v>650</v>
      </c>
      <c r="E4891" s="2" t="s">
        <v>412</v>
      </c>
      <c r="F4891" s="2" t="s">
        <v>50</v>
      </c>
      <c r="G4891" s="2" t="s">
        <v>179</v>
      </c>
      <c r="H4891" s="2" t="s">
        <v>138</v>
      </c>
      <c r="I4891" s="2" t="s">
        <v>53</v>
      </c>
      <c r="J4891" s="2" t="s">
        <v>180</v>
      </c>
      <c r="K4891" s="2" t="s">
        <v>180</v>
      </c>
      <c r="L4891" s="2" t="s">
        <v>181</v>
      </c>
      <c r="M4891" s="2" t="s">
        <v>100</v>
      </c>
      <c r="N4891" s="3">
        <v>2899.45</v>
      </c>
      <c r="O4891" s="3" t="s">
        <v>182</v>
      </c>
      <c r="P4891" s="4">
        <f>IF(O4891="吨",N4891*1000,IF(O4891="万立方米",N4891*10000,""))</f>
        <v>28994500.0</v>
      </c>
      <c r="Q4891" s="2" t="s">
        <v>183</v>
      </c>
      <c r="R4891" s="2" t="s">
        <v>184</v>
      </c>
      <c r="S4891" s="2" t="s">
        <v>207</v>
      </c>
      <c r="T4891" s="2" t="s">
        <v>75</v>
      </c>
      <c r="U4891" s="4">
        <f>0.02</f>
        <v>0.02</v>
      </c>
      <c r="V4891" s="2" t="s">
        <v>186</v>
      </c>
      <c r="W4891" s="2" t="s">
        <v>208</v>
      </c>
      <c r="X4891" s="2" t="s">
        <v>64</v>
      </c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68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5780</v>
      </c>
      <c r="B4892" s="2" t="s">
        <v>5772</v>
      </c>
      <c r="C4892" s="2" t="s">
        <v>47</v>
      </c>
      <c r="D4892" s="2" t="s">
        <v>650</v>
      </c>
      <c r="E4892" s="2" t="s">
        <v>412</v>
      </c>
      <c r="F4892" s="2" t="s">
        <v>50</v>
      </c>
      <c r="G4892" s="2" t="s">
        <v>179</v>
      </c>
      <c r="H4892" s="2" t="s">
        <v>138</v>
      </c>
      <c r="I4892" s="2"/>
      <c r="J4892" s="2"/>
      <c r="K4892" s="2"/>
      <c r="L4892" s="2"/>
      <c r="M4892" s="2" t="s">
        <v>104</v>
      </c>
      <c r="N4892" s="3"/>
      <c r="O4892" s="3"/>
      <c r="P4892" s="4">
        <v>0.0</v>
      </c>
      <c r="Q4892" s="2" t="s">
        <v>105</v>
      </c>
      <c r="R4892" s="2" t="s">
        <v>106</v>
      </c>
      <c r="S4892" s="2" t="s">
        <v>107</v>
      </c>
      <c r="T4892" s="2" t="s">
        <v>108</v>
      </c>
      <c r="U4892" s="4">
        <f>0.0</f>
        <v>0.0</v>
      </c>
      <c r="V4892" s="2" t="s">
        <v>109</v>
      </c>
      <c r="W4892" s="2" t="s">
        <v>110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111</v>
      </c>
      <c r="AH4892" s="2" t="s">
        <v>69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5781</v>
      </c>
      <c r="B4893" s="2" t="s">
        <v>5782</v>
      </c>
      <c r="C4893" s="2" t="s">
        <v>47</v>
      </c>
      <c r="D4893" s="2" t="s">
        <v>4428</v>
      </c>
      <c r="E4893" s="2" t="s">
        <v>744</v>
      </c>
      <c r="F4893" s="2" t="s">
        <v>50</v>
      </c>
      <c r="G4893" s="2" t="s">
        <v>179</v>
      </c>
      <c r="H4893" s="2" t="s">
        <v>138</v>
      </c>
      <c r="I4893" s="2" t="s">
        <v>53</v>
      </c>
      <c r="J4893" s="2" t="s">
        <v>180</v>
      </c>
      <c r="K4893" s="2" t="s">
        <v>180</v>
      </c>
      <c r="L4893" s="2" t="s">
        <v>181</v>
      </c>
      <c r="M4893" s="2" t="s">
        <v>56</v>
      </c>
      <c r="N4893" s="3">
        <v>28000.54</v>
      </c>
      <c r="O4893" s="3" t="s">
        <v>182</v>
      </c>
      <c r="P4893" s="4">
        <f>IF(O4893="吨",N4893*1000,IF(O4893="万立方米",N4893*10000,""))</f>
        <v>280005400.0</v>
      </c>
      <c r="Q4893" s="2" t="s">
        <v>183</v>
      </c>
      <c r="R4893" s="2" t="s">
        <v>184</v>
      </c>
      <c r="S4893" s="2" t="s">
        <v>185</v>
      </c>
      <c r="T4893" s="2" t="s">
        <v>75</v>
      </c>
      <c r="U4893" s="4">
        <f>0.001</f>
        <v>0.001</v>
      </c>
      <c r="V4893" s="2" t="s">
        <v>186</v>
      </c>
      <c r="W4893" s="2" t="s">
        <v>187</v>
      </c>
      <c r="X4893" s="2" t="s">
        <v>64</v>
      </c>
      <c r="Y4893" s="2" t="s">
        <v>65</v>
      </c>
      <c r="Z4893" s="2">
        <v>0</v>
      </c>
      <c r="AA4893" s="2"/>
      <c r="AB4893" s="2"/>
      <c r="AC4893" s="4">
        <f>P4893*U4893/1000000</f>
        <v>0.2800054</v>
      </c>
      <c r="AD4893" s="4">
        <f>AC4893*(1-Z4893/100)</f>
        <v>0.2800054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5783</v>
      </c>
      <c r="B4894" s="2" t="s">
        <v>5782</v>
      </c>
      <c r="C4894" s="2" t="s">
        <v>47</v>
      </c>
      <c r="D4894" s="2" t="s">
        <v>4428</v>
      </c>
      <c r="E4894" s="2" t="s">
        <v>744</v>
      </c>
      <c r="F4894" s="2" t="s">
        <v>50</v>
      </c>
      <c r="G4894" s="2" t="s">
        <v>179</v>
      </c>
      <c r="H4894" s="2" t="s">
        <v>138</v>
      </c>
      <c r="I4894" s="2" t="s">
        <v>53</v>
      </c>
      <c r="J4894" s="2" t="s">
        <v>180</v>
      </c>
      <c r="K4894" s="2" t="s">
        <v>180</v>
      </c>
      <c r="L4894" s="2" t="s">
        <v>181</v>
      </c>
      <c r="M4894" s="2" t="s">
        <v>73</v>
      </c>
      <c r="N4894" s="3">
        <v>28000.54</v>
      </c>
      <c r="O4894" s="3" t="s">
        <v>182</v>
      </c>
      <c r="P4894" s="4">
        <f>IF(O4894="吨",N4894*1000,IF(O4894="万立方米",N4894*10000,""))</f>
        <v>280005400.0</v>
      </c>
      <c r="Q4894" s="2" t="s">
        <v>183</v>
      </c>
      <c r="R4894" s="2" t="s">
        <v>184</v>
      </c>
      <c r="S4894" s="2" t="s">
        <v>189</v>
      </c>
      <c r="T4894" s="2" t="s">
        <v>75</v>
      </c>
      <c r="U4894" s="4">
        <f>0.35</f>
        <v>0.35</v>
      </c>
      <c r="V4894" s="2" t="s">
        <v>186</v>
      </c>
      <c r="W4894" s="2" t="s">
        <v>190</v>
      </c>
      <c r="X4894" s="2" t="s">
        <v>64</v>
      </c>
      <c r="Y4894" s="2" t="s">
        <v>65</v>
      </c>
      <c r="Z4894" s="2">
        <v>0</v>
      </c>
      <c r="AA4894" s="2"/>
      <c r="AB4894" s="2"/>
      <c r="AC4894" s="4">
        <f>P4894*U4894/1000000</f>
        <v>98.00189</v>
      </c>
      <c r="AD4894" s="4">
        <f>AC4894*(1-Z4894/100)</f>
        <v>98.00189</v>
      </c>
      <c r="AE4894" s="2" t="s">
        <v>66</v>
      </c>
      <c r="AF4894" s="2" t="s">
        <v>67</v>
      </c>
      <c r="AG4894" s="2" t="s">
        <v>68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5784</v>
      </c>
      <c r="B4895" s="2" t="s">
        <v>5782</v>
      </c>
      <c r="C4895" s="2" t="s">
        <v>47</v>
      </c>
      <c r="D4895" s="2" t="s">
        <v>4428</v>
      </c>
      <c r="E4895" s="2" t="s">
        <v>744</v>
      </c>
      <c r="F4895" s="2" t="s">
        <v>50</v>
      </c>
      <c r="G4895" s="2" t="s">
        <v>179</v>
      </c>
      <c r="H4895" s="2" t="s">
        <v>138</v>
      </c>
      <c r="I4895" s="2" t="s">
        <v>53</v>
      </c>
      <c r="J4895" s="2" t="s">
        <v>180</v>
      </c>
      <c r="K4895" s="2" t="s">
        <v>180</v>
      </c>
      <c r="L4895" s="2" t="s">
        <v>181</v>
      </c>
      <c r="M4895" s="2" t="s">
        <v>78</v>
      </c>
      <c r="N4895" s="3">
        <v>28000.54</v>
      </c>
      <c r="O4895" s="3" t="s">
        <v>182</v>
      </c>
      <c r="P4895" s="4">
        <f>IF(O4895="吨",N4895*1000,IF(O4895="万立方米",N4895*10000,""))</f>
        <v>280005400.0</v>
      </c>
      <c r="Q4895" s="2" t="s">
        <v>183</v>
      </c>
      <c r="R4895" s="2" t="s">
        <v>184</v>
      </c>
      <c r="S4895" s="2" t="s">
        <v>192</v>
      </c>
      <c r="T4895" s="2" t="s">
        <v>75</v>
      </c>
      <c r="U4895" s="4">
        <f>1.2</f>
        <v>1.2</v>
      </c>
      <c r="V4895" s="2" t="s">
        <v>186</v>
      </c>
      <c r="W4895" s="2" t="s">
        <v>193</v>
      </c>
      <c r="X4895" s="2" t="s">
        <v>64</v>
      </c>
      <c r="Y4895" s="2" t="s">
        <v>65</v>
      </c>
      <c r="Z4895" s="2">
        <v>0</v>
      </c>
      <c r="AA4895" s="2"/>
      <c r="AB4895" s="2"/>
      <c r="AC4895" s="4">
        <f>P4895*U4895/1000000</f>
        <v>336.00648</v>
      </c>
      <c r="AD4895" s="4">
        <f>AC4895*(1-Z4895/100)</f>
        <v>336.00648</v>
      </c>
      <c r="AE4895" s="2" t="s">
        <v>66</v>
      </c>
      <c r="AF4895" s="2" t="s">
        <v>67</v>
      </c>
      <c r="AG4895" s="2" t="s">
        <v>68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5785</v>
      </c>
      <c r="B4896" s="2" t="s">
        <v>5782</v>
      </c>
      <c r="C4896" s="2" t="s">
        <v>47</v>
      </c>
      <c r="D4896" s="2" t="s">
        <v>4428</v>
      </c>
      <c r="E4896" s="2" t="s">
        <v>744</v>
      </c>
      <c r="F4896" s="2" t="s">
        <v>50</v>
      </c>
      <c r="G4896" s="2" t="s">
        <v>179</v>
      </c>
      <c r="H4896" s="2" t="s">
        <v>138</v>
      </c>
      <c r="I4896" s="2" t="s">
        <v>53</v>
      </c>
      <c r="J4896" s="2" t="s">
        <v>180</v>
      </c>
      <c r="K4896" s="2" t="s">
        <v>180</v>
      </c>
      <c r="L4896" s="2" t="s">
        <v>181</v>
      </c>
      <c r="M4896" s="2" t="s">
        <v>82</v>
      </c>
      <c r="N4896" s="3">
        <v>28000.54</v>
      </c>
      <c r="O4896" s="3" t="s">
        <v>182</v>
      </c>
      <c r="P4896" s="4">
        <f>IF(O4896="吨",N4896*1000,IF(O4896="万立方米",N4896*10000,""))</f>
        <v>280005400.0</v>
      </c>
      <c r="Q4896" s="2" t="s">
        <v>183</v>
      </c>
      <c r="R4896" s="2" t="s">
        <v>184</v>
      </c>
      <c r="S4896" s="2" t="s">
        <v>195</v>
      </c>
      <c r="T4896" s="2" t="s">
        <v>75</v>
      </c>
      <c r="U4896" s="4">
        <f>0.002</f>
        <v>0.002</v>
      </c>
      <c r="V4896" s="2" t="s">
        <v>186</v>
      </c>
      <c r="W4896" s="2" t="s">
        <v>196</v>
      </c>
      <c r="X4896" s="2" t="s">
        <v>64</v>
      </c>
      <c r="Y4896" s="2" t="s">
        <v>65</v>
      </c>
      <c r="Z4896" s="2">
        <v>0</v>
      </c>
      <c r="AA4896" s="2"/>
      <c r="AB4896" s="2"/>
      <c r="AC4896" s="4">
        <f>P4896*U4896/1000000</f>
        <v>0.5600108</v>
      </c>
      <c r="AD4896" s="4">
        <f>AC4896*(1-Z4896/100)</f>
        <v>0.5600108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5786</v>
      </c>
      <c r="B4897" s="2" t="s">
        <v>5782</v>
      </c>
      <c r="C4897" s="2" t="s">
        <v>47</v>
      </c>
      <c r="D4897" s="2" t="s">
        <v>4428</v>
      </c>
      <c r="E4897" s="2" t="s">
        <v>744</v>
      </c>
      <c r="F4897" s="2" t="s">
        <v>50</v>
      </c>
      <c r="G4897" s="2" t="s">
        <v>179</v>
      </c>
      <c r="H4897" s="2" t="s">
        <v>138</v>
      </c>
      <c r="I4897" s="2" t="s">
        <v>53</v>
      </c>
      <c r="J4897" s="2" t="s">
        <v>180</v>
      </c>
      <c r="K4897" s="2" t="s">
        <v>180</v>
      </c>
      <c r="L4897" s="2" t="s">
        <v>181</v>
      </c>
      <c r="M4897" s="2" t="s">
        <v>86</v>
      </c>
      <c r="N4897" s="3">
        <v>28000.54</v>
      </c>
      <c r="O4897" s="3" t="s">
        <v>182</v>
      </c>
      <c r="P4897" s="4">
        <f>IF(O4897="吨",N4897*1000,IF(O4897="万立方米",N4897*10000,""))</f>
        <v>280005400.0</v>
      </c>
      <c r="Q4897" s="2" t="s">
        <v>183</v>
      </c>
      <c r="R4897" s="2" t="s">
        <v>184</v>
      </c>
      <c r="S4897" s="2" t="s">
        <v>198</v>
      </c>
      <c r="T4897" s="2" t="s">
        <v>75</v>
      </c>
      <c r="U4897" s="4">
        <f>0.01</f>
        <v>0.01</v>
      </c>
      <c r="V4897" s="2" t="s">
        <v>186</v>
      </c>
      <c r="W4897" s="2" t="s">
        <v>199</v>
      </c>
      <c r="X4897" s="2" t="s">
        <v>64</v>
      </c>
      <c r="Y4897" s="2" t="s">
        <v>65</v>
      </c>
      <c r="Z4897" s="2">
        <v>0</v>
      </c>
      <c r="AA4897" s="2"/>
      <c r="AB4897" s="2"/>
      <c r="AC4897" s="4">
        <f>P4897*U4897/1000000</f>
        <v>2.800054</v>
      </c>
      <c r="AD4897" s="4">
        <f>AC4898*(1-AA4897/100)+(AC4897-AC4898)*(1-AB4897/100)</f>
        <v>2.800054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5787</v>
      </c>
      <c r="B4898" s="2" t="s">
        <v>5782</v>
      </c>
      <c r="C4898" s="2" t="s">
        <v>47</v>
      </c>
      <c r="D4898" s="2" t="s">
        <v>4428</v>
      </c>
      <c r="E4898" s="2" t="s">
        <v>744</v>
      </c>
      <c r="F4898" s="2" t="s">
        <v>50</v>
      </c>
      <c r="G4898" s="2" t="s">
        <v>179</v>
      </c>
      <c r="H4898" s="2" t="s">
        <v>138</v>
      </c>
      <c r="I4898" s="2" t="s">
        <v>53</v>
      </c>
      <c r="J4898" s="2" t="s">
        <v>180</v>
      </c>
      <c r="K4898" s="2" t="s">
        <v>180</v>
      </c>
      <c r="L4898" s="2" t="s">
        <v>181</v>
      </c>
      <c r="M4898" s="2" t="s">
        <v>91</v>
      </c>
      <c r="N4898" s="3">
        <v>28000.54</v>
      </c>
      <c r="O4898" s="3" t="s">
        <v>182</v>
      </c>
      <c r="P4898" s="4">
        <f>IF(O4898="吨",N4898*1000,IF(O4898="万立方米",N4898*10000,""))</f>
        <v>280005400.0</v>
      </c>
      <c r="Q4898" s="2" t="s">
        <v>183</v>
      </c>
      <c r="R4898" s="2" t="s">
        <v>184</v>
      </c>
      <c r="S4898" s="2" t="s">
        <v>201</v>
      </c>
      <c r="T4898" s="2" t="s">
        <v>75</v>
      </c>
      <c r="U4898" s="4">
        <f>0.005</f>
        <v>0.005</v>
      </c>
      <c r="V4898" s="2" t="s">
        <v>186</v>
      </c>
      <c r="W4898" s="2" t="s">
        <v>202</v>
      </c>
      <c r="X4898" s="2" t="s">
        <v>64</v>
      </c>
      <c r="Y4898" s="2" t="s">
        <v>65</v>
      </c>
      <c r="Z4898" s="2">
        <v>0</v>
      </c>
      <c r="AA4898" s="2"/>
      <c r="AB4898" s="2"/>
      <c r="AC4898" s="4">
        <f>P4898*U4898/1000000</f>
        <v>1.400027</v>
      </c>
      <c r="AD4898" s="4">
        <f>AC4898*(1-Z4898/100)</f>
        <v>1.400027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5788</v>
      </c>
      <c r="B4899" s="2" t="s">
        <v>5782</v>
      </c>
      <c r="C4899" s="2" t="s">
        <v>47</v>
      </c>
      <c r="D4899" s="2" t="s">
        <v>4428</v>
      </c>
      <c r="E4899" s="2" t="s">
        <v>744</v>
      </c>
      <c r="F4899" s="2" t="s">
        <v>50</v>
      </c>
      <c r="G4899" s="2" t="s">
        <v>179</v>
      </c>
      <c r="H4899" s="2" t="s">
        <v>138</v>
      </c>
      <c r="I4899" s="2" t="s">
        <v>53</v>
      </c>
      <c r="J4899" s="2" t="s">
        <v>180</v>
      </c>
      <c r="K4899" s="2" t="s">
        <v>180</v>
      </c>
      <c r="L4899" s="2" t="s">
        <v>181</v>
      </c>
      <c r="M4899" s="2" t="s">
        <v>95</v>
      </c>
      <c r="N4899" s="3">
        <v>28000.54</v>
      </c>
      <c r="O4899" s="3" t="s">
        <v>182</v>
      </c>
      <c r="P4899" s="4">
        <f>IF(O4899="吨",N4899*1000,IF(O4899="万立方米",N4899*10000,""))</f>
        <v>280005400.0</v>
      </c>
      <c r="Q4899" s="2" t="s">
        <v>183</v>
      </c>
      <c r="R4899" s="2" t="s">
        <v>184</v>
      </c>
      <c r="S4899" s="2" t="s">
        <v>204</v>
      </c>
      <c r="T4899" s="2" t="s">
        <v>75</v>
      </c>
      <c r="U4899" s="4">
        <f>0.005</f>
        <v>0.005</v>
      </c>
      <c r="V4899" s="2" t="s">
        <v>186</v>
      </c>
      <c r="W4899" s="2" t="s">
        <v>205</v>
      </c>
      <c r="X4899" s="2" t="s">
        <v>64</v>
      </c>
      <c r="Y4899" s="2" t="s">
        <v>65</v>
      </c>
      <c r="Z4899" s="2">
        <v>0</v>
      </c>
      <c r="AA4899" s="2"/>
      <c r="AB4899" s="2"/>
      <c r="AC4899" s="4">
        <f>P4899*U4899/1000000</f>
        <v>1.400027</v>
      </c>
      <c r="AD4899" s="4">
        <f>AC4899*(1-Z4899/100)</f>
        <v>1.400027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5789</v>
      </c>
      <c r="B4900" s="2" t="s">
        <v>5782</v>
      </c>
      <c r="C4900" s="2" t="s">
        <v>47</v>
      </c>
      <c r="D4900" s="2" t="s">
        <v>4428</v>
      </c>
      <c r="E4900" s="2" t="s">
        <v>744</v>
      </c>
      <c r="F4900" s="2" t="s">
        <v>50</v>
      </c>
      <c r="G4900" s="2" t="s">
        <v>179</v>
      </c>
      <c r="H4900" s="2" t="s">
        <v>138</v>
      </c>
      <c r="I4900" s="2" t="s">
        <v>53</v>
      </c>
      <c r="J4900" s="2" t="s">
        <v>180</v>
      </c>
      <c r="K4900" s="2" t="s">
        <v>180</v>
      </c>
      <c r="L4900" s="2" t="s">
        <v>181</v>
      </c>
      <c r="M4900" s="2" t="s">
        <v>100</v>
      </c>
      <c r="N4900" s="3">
        <v>28000.54</v>
      </c>
      <c r="O4900" s="3" t="s">
        <v>182</v>
      </c>
      <c r="P4900" s="4">
        <f>IF(O4900="吨",N4900*1000,IF(O4900="万立方米",N4900*10000,""))</f>
        <v>280005400.0</v>
      </c>
      <c r="Q4900" s="2" t="s">
        <v>183</v>
      </c>
      <c r="R4900" s="2" t="s">
        <v>184</v>
      </c>
      <c r="S4900" s="2" t="s">
        <v>207</v>
      </c>
      <c r="T4900" s="2" t="s">
        <v>75</v>
      </c>
      <c r="U4900" s="4">
        <f>0.02</f>
        <v>0.02</v>
      </c>
      <c r="V4900" s="2" t="s">
        <v>186</v>
      </c>
      <c r="W4900" s="2" t="s">
        <v>208</v>
      </c>
      <c r="X4900" s="2" t="s">
        <v>64</v>
      </c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68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5790</v>
      </c>
      <c r="B4901" s="2" t="s">
        <v>5782</v>
      </c>
      <c r="C4901" s="2" t="s">
        <v>47</v>
      </c>
      <c r="D4901" s="2" t="s">
        <v>4428</v>
      </c>
      <c r="E4901" s="2" t="s">
        <v>744</v>
      </c>
      <c r="F4901" s="2" t="s">
        <v>50</v>
      </c>
      <c r="G4901" s="2" t="s">
        <v>179</v>
      </c>
      <c r="H4901" s="2" t="s">
        <v>138</v>
      </c>
      <c r="I4901" s="2"/>
      <c r="J4901" s="2"/>
      <c r="K4901" s="2"/>
      <c r="L4901" s="2"/>
      <c r="M4901" s="2" t="s">
        <v>104</v>
      </c>
      <c r="N4901" s="3"/>
      <c r="O4901" s="3"/>
      <c r="P4901" s="4">
        <v>0.0</v>
      </c>
      <c r="Q4901" s="2" t="s">
        <v>105</v>
      </c>
      <c r="R4901" s="2" t="s">
        <v>106</v>
      </c>
      <c r="S4901" s="2" t="s">
        <v>107</v>
      </c>
      <c r="T4901" s="2" t="s">
        <v>108</v>
      </c>
      <c r="U4901" s="4">
        <f>0.0</f>
        <v>0.0</v>
      </c>
      <c r="V4901" s="2" t="s">
        <v>109</v>
      </c>
      <c r="W4901" s="2" t="s">
        <v>110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111</v>
      </c>
      <c r="AH4901" s="2" t="s">
        <v>69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5791</v>
      </c>
      <c r="B4902" s="2" t="s">
        <v>5792</v>
      </c>
      <c r="C4902" s="2" t="s">
        <v>47</v>
      </c>
      <c r="D4902" s="2" t="s">
        <v>909</v>
      </c>
      <c r="E4902" s="2" t="s">
        <v>177</v>
      </c>
      <c r="F4902" s="2" t="s">
        <v>116</v>
      </c>
      <c r="G4902" s="2" t="s">
        <v>117</v>
      </c>
      <c r="H4902" s="2" t="s">
        <v>52</v>
      </c>
      <c r="I4902" s="2" t="s">
        <v>53</v>
      </c>
      <c r="J4902" s="2" t="s">
        <v>533</v>
      </c>
      <c r="K4902" s="2" t="s">
        <v>533</v>
      </c>
      <c r="L4902" s="2" t="s">
        <v>119</v>
      </c>
      <c r="M4902" s="2" t="s">
        <v>56</v>
      </c>
      <c r="N4902" s="3">
        <v>25000</v>
      </c>
      <c r="O4902" s="3" t="s">
        <v>120</v>
      </c>
      <c r="P4902" s="2"/>
      <c r="Q4902" s="2"/>
      <c r="R4902" s="2" t="s">
        <v>121</v>
      </c>
      <c r="S4902" s="2"/>
      <c r="T4902" s="2" t="s">
        <v>108</v>
      </c>
      <c r="U4902" s="2"/>
      <c r="V4902" s="2"/>
      <c r="W4902" s="2" t="s">
        <v>122</v>
      </c>
      <c r="X4902" s="2" t="s">
        <v>64</v>
      </c>
      <c r="Y4902" s="2" t="s">
        <v>65</v>
      </c>
      <c r="Z4902" s="2">
        <v>0</v>
      </c>
      <c r="AA4902" s="2"/>
      <c r="AB4902" s="2"/>
      <c r="AC4902" s="2"/>
      <c r="AD4902" s="2"/>
      <c r="AE4902" s="2" t="s">
        <v>123</v>
      </c>
      <c r="AF4902" s="2" t="s">
        <v>124</v>
      </c>
      <c r="AG4902" s="2" t="s">
        <v>125</v>
      </c>
      <c r="AH4902" s="2" t="s">
        <v>69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5793</v>
      </c>
      <c r="B4903" s="2" t="s">
        <v>5792</v>
      </c>
      <c r="C4903" s="2" t="s">
        <v>47</v>
      </c>
      <c r="D4903" s="2" t="s">
        <v>909</v>
      </c>
      <c r="E4903" s="2" t="s">
        <v>177</v>
      </c>
      <c r="F4903" s="2" t="s">
        <v>116</v>
      </c>
      <c r="G4903" s="2" t="s">
        <v>117</v>
      </c>
      <c r="H4903" s="2" t="s">
        <v>52</v>
      </c>
      <c r="I4903" s="2" t="s">
        <v>53</v>
      </c>
      <c r="J4903" s="2" t="s">
        <v>533</v>
      </c>
      <c r="K4903" s="2" t="s">
        <v>533</v>
      </c>
      <c r="L4903" s="2" t="s">
        <v>119</v>
      </c>
      <c r="M4903" s="2" t="s">
        <v>73</v>
      </c>
      <c r="N4903" s="3">
        <v>25000</v>
      </c>
      <c r="O4903" s="3" t="s">
        <v>120</v>
      </c>
      <c r="P4903" s="2"/>
      <c r="Q4903" s="2"/>
      <c r="R4903" s="2" t="s">
        <v>121</v>
      </c>
      <c r="S4903" s="2"/>
      <c r="T4903" s="2" t="s">
        <v>108</v>
      </c>
      <c r="U4903" s="2"/>
      <c r="V4903" s="2"/>
      <c r="W4903" s="2" t="s">
        <v>122</v>
      </c>
      <c r="X4903" s="2" t="s">
        <v>64</v>
      </c>
      <c r="Y4903" s="2" t="s">
        <v>65</v>
      </c>
      <c r="Z4903" s="2">
        <v>0</v>
      </c>
      <c r="AA4903" s="2"/>
      <c r="AB4903" s="2"/>
      <c r="AC4903" s="2"/>
      <c r="AD4903" s="2"/>
      <c r="AE4903" s="2" t="s">
        <v>123</v>
      </c>
      <c r="AF4903" s="2" t="s">
        <v>124</v>
      </c>
      <c r="AG4903" s="2" t="s">
        <v>125</v>
      </c>
      <c r="AH4903" s="2" t="s">
        <v>69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5794</v>
      </c>
      <c r="B4904" s="2" t="s">
        <v>5792</v>
      </c>
      <c r="C4904" s="2" t="s">
        <v>47</v>
      </c>
      <c r="D4904" s="2" t="s">
        <v>909</v>
      </c>
      <c r="E4904" s="2" t="s">
        <v>177</v>
      </c>
      <c r="F4904" s="2" t="s">
        <v>116</v>
      </c>
      <c r="G4904" s="2" t="s">
        <v>117</v>
      </c>
      <c r="H4904" s="2" t="s">
        <v>52</v>
      </c>
      <c r="I4904" s="2" t="s">
        <v>53</v>
      </c>
      <c r="J4904" s="2" t="s">
        <v>533</v>
      </c>
      <c r="K4904" s="2" t="s">
        <v>533</v>
      </c>
      <c r="L4904" s="2" t="s">
        <v>119</v>
      </c>
      <c r="M4904" s="2" t="s">
        <v>78</v>
      </c>
      <c r="N4904" s="3">
        <v>25000</v>
      </c>
      <c r="O4904" s="3" t="s">
        <v>120</v>
      </c>
      <c r="P4904" s="2"/>
      <c r="Q4904" s="2"/>
      <c r="R4904" s="2" t="s">
        <v>121</v>
      </c>
      <c r="S4904" s="2"/>
      <c r="T4904" s="2" t="s">
        <v>108</v>
      </c>
      <c r="U4904" s="2"/>
      <c r="V4904" s="2"/>
      <c r="W4904" s="2" t="s">
        <v>122</v>
      </c>
      <c r="X4904" s="2" t="s">
        <v>64</v>
      </c>
      <c r="Y4904" s="2" t="s">
        <v>65</v>
      </c>
      <c r="Z4904" s="2">
        <v>0</v>
      </c>
      <c r="AA4904" s="2"/>
      <c r="AB4904" s="2"/>
      <c r="AC4904" s="2"/>
      <c r="AD4904" s="2"/>
      <c r="AE4904" s="2" t="s">
        <v>123</v>
      </c>
      <c r="AF4904" s="2" t="s">
        <v>124</v>
      </c>
      <c r="AG4904" s="2" t="s">
        <v>125</v>
      </c>
      <c r="AH4904" s="2" t="s">
        <v>69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5795</v>
      </c>
      <c r="B4905" s="2" t="s">
        <v>5792</v>
      </c>
      <c r="C4905" s="2" t="s">
        <v>47</v>
      </c>
      <c r="D4905" s="2" t="s">
        <v>909</v>
      </c>
      <c r="E4905" s="2" t="s">
        <v>177</v>
      </c>
      <c r="F4905" s="2" t="s">
        <v>116</v>
      </c>
      <c r="G4905" s="2" t="s">
        <v>117</v>
      </c>
      <c r="H4905" s="2" t="s">
        <v>52</v>
      </c>
      <c r="I4905" s="2" t="s">
        <v>53</v>
      </c>
      <c r="J4905" s="2" t="s">
        <v>533</v>
      </c>
      <c r="K4905" s="2" t="s">
        <v>533</v>
      </c>
      <c r="L4905" s="2" t="s">
        <v>119</v>
      </c>
      <c r="M4905" s="2" t="s">
        <v>82</v>
      </c>
      <c r="N4905" s="3">
        <v>25000</v>
      </c>
      <c r="O4905" s="3" t="s">
        <v>120</v>
      </c>
      <c r="P4905" s="2"/>
      <c r="Q4905" s="2"/>
      <c r="R4905" s="2" t="s">
        <v>121</v>
      </c>
      <c r="S4905" s="2"/>
      <c r="T4905" s="2" t="s">
        <v>108</v>
      </c>
      <c r="U4905" s="2"/>
      <c r="V4905" s="2"/>
      <c r="W4905" s="2" t="s">
        <v>122</v>
      </c>
      <c r="X4905" s="2" t="s">
        <v>64</v>
      </c>
      <c r="Y4905" s="2" t="s">
        <v>65</v>
      </c>
      <c r="Z4905" s="2">
        <v>0</v>
      </c>
      <c r="AA4905" s="2"/>
      <c r="AB4905" s="2"/>
      <c r="AC4905" s="2"/>
      <c r="AD4905" s="2"/>
      <c r="AE4905" s="2" t="s">
        <v>123</v>
      </c>
      <c r="AF4905" s="2" t="s">
        <v>124</v>
      </c>
      <c r="AG4905" s="2" t="s">
        <v>125</v>
      </c>
      <c r="AH4905" s="2" t="s">
        <v>69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5796</v>
      </c>
      <c r="B4906" s="2" t="s">
        <v>5792</v>
      </c>
      <c r="C4906" s="2" t="s">
        <v>47</v>
      </c>
      <c r="D4906" s="2" t="s">
        <v>909</v>
      </c>
      <c r="E4906" s="2" t="s">
        <v>177</v>
      </c>
      <c r="F4906" s="2" t="s">
        <v>116</v>
      </c>
      <c r="G4906" s="2" t="s">
        <v>117</v>
      </c>
      <c r="H4906" s="2" t="s">
        <v>52</v>
      </c>
      <c r="I4906" s="2" t="s">
        <v>53</v>
      </c>
      <c r="J4906" s="2" t="s">
        <v>533</v>
      </c>
      <c r="K4906" s="2" t="s">
        <v>533</v>
      </c>
      <c r="L4906" s="2" t="s">
        <v>119</v>
      </c>
      <c r="M4906" s="2" t="s">
        <v>86</v>
      </c>
      <c r="N4906" s="3">
        <v>25000</v>
      </c>
      <c r="O4906" s="3" t="s">
        <v>120</v>
      </c>
      <c r="P4906" s="2"/>
      <c r="Q4906" s="2"/>
      <c r="R4906" s="2" t="s">
        <v>121</v>
      </c>
      <c r="S4906" s="2"/>
      <c r="T4906" s="2" t="s">
        <v>108</v>
      </c>
      <c r="U4906" s="2"/>
      <c r="V4906" s="2"/>
      <c r="W4906" s="2" t="s">
        <v>122</v>
      </c>
      <c r="X4906" s="2" t="s">
        <v>64</v>
      </c>
      <c r="Y4906" s="2" t="s">
        <v>65</v>
      </c>
      <c r="Z4906" s="2">
        <v>0</v>
      </c>
      <c r="AA4906" s="2"/>
      <c r="AB4906" s="2"/>
      <c r="AC4906" s="2"/>
      <c r="AD4906" s="2"/>
      <c r="AE4906" s="2" t="s">
        <v>123</v>
      </c>
      <c r="AF4906" s="2" t="s">
        <v>124</v>
      </c>
      <c r="AG4906" s="2" t="s">
        <v>125</v>
      </c>
      <c r="AH4906" s="2" t="s">
        <v>69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5797</v>
      </c>
      <c r="B4907" s="2" t="s">
        <v>5792</v>
      </c>
      <c r="C4907" s="2" t="s">
        <v>47</v>
      </c>
      <c r="D4907" s="2" t="s">
        <v>909</v>
      </c>
      <c r="E4907" s="2" t="s">
        <v>177</v>
      </c>
      <c r="F4907" s="2" t="s">
        <v>116</v>
      </c>
      <c r="G4907" s="2" t="s">
        <v>117</v>
      </c>
      <c r="H4907" s="2" t="s">
        <v>52</v>
      </c>
      <c r="I4907" s="2" t="s">
        <v>53</v>
      </c>
      <c r="J4907" s="2" t="s">
        <v>533</v>
      </c>
      <c r="K4907" s="2" t="s">
        <v>533</v>
      </c>
      <c r="L4907" s="2" t="s">
        <v>119</v>
      </c>
      <c r="M4907" s="2" t="s">
        <v>91</v>
      </c>
      <c r="N4907" s="3">
        <v>25000</v>
      </c>
      <c r="O4907" s="3" t="s">
        <v>120</v>
      </c>
      <c r="P4907" s="2"/>
      <c r="Q4907" s="2"/>
      <c r="R4907" s="2" t="s">
        <v>121</v>
      </c>
      <c r="S4907" s="2"/>
      <c r="T4907" s="2" t="s">
        <v>108</v>
      </c>
      <c r="U4907" s="2"/>
      <c r="V4907" s="2"/>
      <c r="W4907" s="2" t="s">
        <v>122</v>
      </c>
      <c r="X4907" s="2" t="s">
        <v>64</v>
      </c>
      <c r="Y4907" s="2" t="s">
        <v>65</v>
      </c>
      <c r="Z4907" s="2">
        <v>0</v>
      </c>
      <c r="AA4907" s="2"/>
      <c r="AB4907" s="2"/>
      <c r="AC4907" s="2"/>
      <c r="AD4907" s="2"/>
      <c r="AE4907" s="2" t="s">
        <v>123</v>
      </c>
      <c r="AF4907" s="2" t="s">
        <v>124</v>
      </c>
      <c r="AG4907" s="2" t="s">
        <v>125</v>
      </c>
      <c r="AH4907" s="2" t="s">
        <v>69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5798</v>
      </c>
      <c r="B4908" s="2" t="s">
        <v>5792</v>
      </c>
      <c r="C4908" s="2" t="s">
        <v>47</v>
      </c>
      <c r="D4908" s="2" t="s">
        <v>909</v>
      </c>
      <c r="E4908" s="2" t="s">
        <v>177</v>
      </c>
      <c r="F4908" s="2" t="s">
        <v>116</v>
      </c>
      <c r="G4908" s="2" t="s">
        <v>117</v>
      </c>
      <c r="H4908" s="2" t="s">
        <v>52</v>
      </c>
      <c r="I4908" s="2" t="s">
        <v>53</v>
      </c>
      <c r="J4908" s="2" t="s">
        <v>533</v>
      </c>
      <c r="K4908" s="2" t="s">
        <v>533</v>
      </c>
      <c r="L4908" s="2" t="s">
        <v>119</v>
      </c>
      <c r="M4908" s="2" t="s">
        <v>95</v>
      </c>
      <c r="N4908" s="3">
        <v>25000</v>
      </c>
      <c r="O4908" s="3" t="s">
        <v>120</v>
      </c>
      <c r="P4908" s="2"/>
      <c r="Q4908" s="2"/>
      <c r="R4908" s="2" t="s">
        <v>121</v>
      </c>
      <c r="S4908" s="2"/>
      <c r="T4908" s="2" t="s">
        <v>108</v>
      </c>
      <c r="U4908" s="2"/>
      <c r="V4908" s="2"/>
      <c r="W4908" s="2" t="s">
        <v>122</v>
      </c>
      <c r="X4908" s="2" t="s">
        <v>64</v>
      </c>
      <c r="Y4908" s="2" t="s">
        <v>65</v>
      </c>
      <c r="Z4908" s="2">
        <v>0</v>
      </c>
      <c r="AA4908" s="2"/>
      <c r="AB4908" s="2"/>
      <c r="AC4908" s="2"/>
      <c r="AD4908" s="2"/>
      <c r="AE4908" s="2" t="s">
        <v>123</v>
      </c>
      <c r="AF4908" s="2" t="s">
        <v>124</v>
      </c>
      <c r="AG4908" s="2" t="s">
        <v>125</v>
      </c>
      <c r="AH4908" s="2" t="s">
        <v>69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5799</v>
      </c>
      <c r="B4909" s="2" t="s">
        <v>5792</v>
      </c>
      <c r="C4909" s="2" t="s">
        <v>47</v>
      </c>
      <c r="D4909" s="2" t="s">
        <v>909</v>
      </c>
      <c r="E4909" s="2" t="s">
        <v>177</v>
      </c>
      <c r="F4909" s="2" t="s">
        <v>116</v>
      </c>
      <c r="G4909" s="2" t="s">
        <v>117</v>
      </c>
      <c r="H4909" s="2" t="s">
        <v>52</v>
      </c>
      <c r="I4909" s="2" t="s">
        <v>53</v>
      </c>
      <c r="J4909" s="2" t="s">
        <v>533</v>
      </c>
      <c r="K4909" s="2" t="s">
        <v>533</v>
      </c>
      <c r="L4909" s="2" t="s">
        <v>119</v>
      </c>
      <c r="M4909" s="2" t="s">
        <v>100</v>
      </c>
      <c r="N4909" s="3">
        <v>25000</v>
      </c>
      <c r="O4909" s="3" t="s">
        <v>120</v>
      </c>
      <c r="P4909" s="2"/>
      <c r="Q4909" s="2"/>
      <c r="R4909" s="2" t="s">
        <v>121</v>
      </c>
      <c r="S4909" s="2"/>
      <c r="T4909" s="2" t="s">
        <v>108</v>
      </c>
      <c r="U4909" s="2"/>
      <c r="V4909" s="2"/>
      <c r="W4909" s="2" t="s">
        <v>122</v>
      </c>
      <c r="X4909" s="2" t="s">
        <v>64</v>
      </c>
      <c r="Y4909" s="2" t="s">
        <v>65</v>
      </c>
      <c r="Z4909" s="2">
        <v>0</v>
      </c>
      <c r="AA4909" s="2"/>
      <c r="AB4909" s="2"/>
      <c r="AC4909" s="2"/>
      <c r="AD4909" s="2"/>
      <c r="AE4909" s="2" t="s">
        <v>123</v>
      </c>
      <c r="AF4909" s="2" t="s">
        <v>124</v>
      </c>
      <c r="AG4909" s="2" t="s">
        <v>125</v>
      </c>
      <c r="AH4909" s="2" t="s">
        <v>69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5800</v>
      </c>
      <c r="B4910" s="2" t="s">
        <v>5792</v>
      </c>
      <c r="C4910" s="2" t="s">
        <v>47</v>
      </c>
      <c r="D4910" s="2" t="s">
        <v>909</v>
      </c>
      <c r="E4910" s="2" t="s">
        <v>177</v>
      </c>
      <c r="F4910" s="2" t="s">
        <v>116</v>
      </c>
      <c r="G4910" s="2" t="s">
        <v>117</v>
      </c>
      <c r="H4910" s="2" t="s">
        <v>52</v>
      </c>
      <c r="I4910" s="2"/>
      <c r="J4910" s="2"/>
      <c r="K4910" s="2"/>
      <c r="L4910" s="2"/>
      <c r="M4910" s="2" t="s">
        <v>104</v>
      </c>
      <c r="N4910" s="3"/>
      <c r="O4910" s="3"/>
      <c r="P4910" s="4">
        <v>0.0</v>
      </c>
      <c r="Q4910" s="2" t="s">
        <v>105</v>
      </c>
      <c r="R4910" s="2" t="s">
        <v>106</v>
      </c>
      <c r="S4910" s="2" t="s">
        <v>107</v>
      </c>
      <c r="T4910" s="2" t="s">
        <v>108</v>
      </c>
      <c r="U4910" s="4">
        <f>0.0</f>
        <v>0.0</v>
      </c>
      <c r="V4910" s="2" t="s">
        <v>109</v>
      </c>
      <c r="W4910" s="2" t="s">
        <v>110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134</v>
      </c>
      <c r="AH4910" s="2" t="s">
        <v>69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5801</v>
      </c>
      <c r="B4911" s="2" t="s">
        <v>5802</v>
      </c>
      <c r="C4911" s="2" t="s">
        <v>47</v>
      </c>
      <c r="D4911" s="2" t="s">
        <v>766</v>
      </c>
      <c r="E4911" s="2" t="s">
        <v>242</v>
      </c>
      <c r="F4911" s="2" t="s">
        <v>178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51</v>
      </c>
      <c r="M4911" s="2" t="s">
        <v>56</v>
      </c>
      <c r="N4911" s="3">
        <v>249395.95</v>
      </c>
      <c r="O4911" s="3" t="s">
        <v>57</v>
      </c>
      <c r="P4911" s="4">
        <f>IF(O4911="吨",N4911*1000,IF(O4911="万立方米",N4911*10000,""))</f>
        <v>249395950.0</v>
      </c>
      <c r="Q4911" s="2" t="s">
        <v>58</v>
      </c>
      <c r="R4911" s="2" t="s">
        <v>59</v>
      </c>
      <c r="S4911" s="2" t="s">
        <v>60</v>
      </c>
      <c r="T4911" s="2" t="s">
        <v>61</v>
      </c>
      <c r="U4911" s="4">
        <f>0.06</f>
        <v>0.06</v>
      </c>
      <c r="V4911" s="2" t="s">
        <v>62</v>
      </c>
      <c r="W4911" s="2" t="s">
        <v>63</v>
      </c>
      <c r="X4911" s="2" t="s">
        <v>64</v>
      </c>
      <c r="Y4911" s="2" t="s">
        <v>65</v>
      </c>
      <c r="Z4911" s="2">
        <v>0</v>
      </c>
      <c r="AA4911" s="2"/>
      <c r="AB4911" s="2"/>
      <c r="AC4911" s="4">
        <f>P4911*U4911/1000000</f>
        <v>14.963757</v>
      </c>
      <c r="AD4911" s="4">
        <f>AC4911*(1-Z4911/100)</f>
        <v>14.963757</v>
      </c>
      <c r="AE4911" s="2" t="s">
        <v>66</v>
      </c>
      <c r="AF4911" s="2" t="s">
        <v>67</v>
      </c>
      <c r="AG4911" s="2" t="s">
        <v>68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5803</v>
      </c>
      <c r="B4912" s="2" t="s">
        <v>5802</v>
      </c>
      <c r="C4912" s="2" t="s">
        <v>47</v>
      </c>
      <c r="D4912" s="2" t="s">
        <v>766</v>
      </c>
      <c r="E4912" s="2" t="s">
        <v>242</v>
      </c>
      <c r="F4912" s="2" t="s">
        <v>178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51</v>
      </c>
      <c r="M4912" s="2" t="s">
        <v>73</v>
      </c>
      <c r="N4912" s="3">
        <v>249395.95</v>
      </c>
      <c r="O4912" s="3" t="s">
        <v>57</v>
      </c>
      <c r="P4912" s="4">
        <f>IF(O4912="吨",N4912*1000,IF(O4912="万立方米",N4912*10000,""))</f>
        <v>249395950.0</v>
      </c>
      <c r="Q4912" s="2" t="s">
        <v>58</v>
      </c>
      <c r="R4912" s="2" t="s">
        <v>59</v>
      </c>
      <c r="S4912" s="2" t="s">
        <v>74</v>
      </c>
      <c r="T4912" s="2" t="s">
        <v>75</v>
      </c>
      <c r="U4912" s="4">
        <f>1.5</f>
        <v>1.5</v>
      </c>
      <c r="V4912" s="2" t="s">
        <v>62</v>
      </c>
      <c r="W4912" s="2" t="s">
        <v>76</v>
      </c>
      <c r="X4912" s="2" t="s">
        <v>64</v>
      </c>
      <c r="Y4912" s="2" t="s">
        <v>65</v>
      </c>
      <c r="Z4912" s="2">
        <v>0</v>
      </c>
      <c r="AA4912" s="2"/>
      <c r="AB4912" s="2"/>
      <c r="AC4912" s="4">
        <f>P4912*U4912/1000000</f>
        <v>374.093925</v>
      </c>
      <c r="AD4912" s="4">
        <f>AC4912*(1-Z4912/100)</f>
        <v>374.093925</v>
      </c>
      <c r="AE4912" s="2" t="s">
        <v>66</v>
      </c>
      <c r="AF4912" s="2" t="s">
        <v>67</v>
      </c>
      <c r="AG4912" s="2" t="s">
        <v>68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5804</v>
      </c>
      <c r="B4913" s="2" t="s">
        <v>5802</v>
      </c>
      <c r="C4913" s="2" t="s">
        <v>47</v>
      </c>
      <c r="D4913" s="2" t="s">
        <v>766</v>
      </c>
      <c r="E4913" s="2" t="s">
        <v>242</v>
      </c>
      <c r="F4913" s="2" t="s">
        <v>178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51</v>
      </c>
      <c r="M4913" s="2" t="s">
        <v>78</v>
      </c>
      <c r="N4913" s="3">
        <v>249395.95</v>
      </c>
      <c r="O4913" s="3" t="s">
        <v>57</v>
      </c>
      <c r="P4913" s="4">
        <f>IF(O4913="吨",N4913*1000,IF(O4913="万立方米",N4913*10000,""))</f>
        <v>249395950.0</v>
      </c>
      <c r="Q4913" s="2" t="s">
        <v>58</v>
      </c>
      <c r="R4913" s="2" t="s">
        <v>59</v>
      </c>
      <c r="S4913" s="2" t="s">
        <v>79</v>
      </c>
      <c r="T4913" s="2" t="s">
        <v>75</v>
      </c>
      <c r="U4913" s="4">
        <f>6.0</f>
        <v>6.0</v>
      </c>
      <c r="V4913" s="2" t="s">
        <v>62</v>
      </c>
      <c r="W4913" s="2" t="s">
        <v>80</v>
      </c>
      <c r="X4913" s="2" t="s">
        <v>64</v>
      </c>
      <c r="Y4913" s="2" t="s">
        <v>65</v>
      </c>
      <c r="Z4913" s="2">
        <v>0</v>
      </c>
      <c r="AA4913" s="2"/>
      <c r="AB4913" s="2"/>
      <c r="AC4913" s="4">
        <f>P4913*U4913/1000000</f>
        <v>1496.3757</v>
      </c>
      <c r="AD4913" s="4">
        <f>AC4913*(1-Z4913/100)</f>
        <v>1496.3757</v>
      </c>
      <c r="AE4913" s="2" t="s">
        <v>66</v>
      </c>
      <c r="AF4913" s="2" t="s">
        <v>67</v>
      </c>
      <c r="AG4913" s="2" t="s">
        <v>68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5805</v>
      </c>
      <c r="B4914" s="2" t="s">
        <v>5802</v>
      </c>
      <c r="C4914" s="2" t="s">
        <v>47</v>
      </c>
      <c r="D4914" s="2" t="s">
        <v>766</v>
      </c>
      <c r="E4914" s="2" t="s">
        <v>242</v>
      </c>
      <c r="F4914" s="2" t="s">
        <v>178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51</v>
      </c>
      <c r="M4914" s="2" t="s">
        <v>82</v>
      </c>
      <c r="N4914" s="3">
        <v>249395.95</v>
      </c>
      <c r="O4914" s="3" t="s">
        <v>57</v>
      </c>
      <c r="P4914" s="4">
        <f>IF(O4914="吨",N4914*1000,IF(O4914="万立方米",N4914*10000,""))</f>
        <v>249395950.0</v>
      </c>
      <c r="Q4914" s="2" t="s">
        <v>58</v>
      </c>
      <c r="R4914" s="2" t="s">
        <v>59</v>
      </c>
      <c r="S4914" s="2" t="s">
        <v>83</v>
      </c>
      <c r="T4914" s="2" t="s">
        <v>61</v>
      </c>
      <c r="U4914" s="4">
        <f>0.35</f>
        <v>0.35</v>
      </c>
      <c r="V4914" s="2" t="s">
        <v>62</v>
      </c>
      <c r="W4914" s="2" t="s">
        <v>84</v>
      </c>
      <c r="X4914" s="2" t="s">
        <v>64</v>
      </c>
      <c r="Y4914" s="2" t="s">
        <v>65</v>
      </c>
      <c r="Z4914" s="2">
        <v>0</v>
      </c>
      <c r="AA4914" s="2"/>
      <c r="AB4914" s="2"/>
      <c r="AC4914" s="4">
        <f>P4914*U4914/1000000</f>
        <v>87.2885825</v>
      </c>
      <c r="AD4914" s="4">
        <f>AC4914*(1-Z4914/100)</f>
        <v>87.2885825</v>
      </c>
      <c r="AE4914" s="2" t="s">
        <v>66</v>
      </c>
      <c r="AF4914" s="2" t="s">
        <v>67</v>
      </c>
      <c r="AG4914" s="2" t="s">
        <v>68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5806</v>
      </c>
      <c r="B4915" s="2" t="s">
        <v>5802</v>
      </c>
      <c r="C4915" s="2" t="s">
        <v>47</v>
      </c>
      <c r="D4915" s="2" t="s">
        <v>766</v>
      </c>
      <c r="E4915" s="2" t="s">
        <v>242</v>
      </c>
      <c r="F4915" s="2" t="s">
        <v>178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51</v>
      </c>
      <c r="M4915" s="2" t="s">
        <v>86</v>
      </c>
      <c r="N4915" s="3">
        <v>249395.95</v>
      </c>
      <c r="O4915" s="3" t="s">
        <v>57</v>
      </c>
      <c r="P4915" s="4">
        <f>IF(O4915="吨",N4915*1000,IF(O4915="万立方米",N4915*10000,""))</f>
        <v>249395950.0</v>
      </c>
      <c r="Q4915" s="2" t="s">
        <v>58</v>
      </c>
      <c r="R4915" s="2" t="s">
        <v>59</v>
      </c>
      <c r="S4915" s="2" t="s">
        <v>87</v>
      </c>
      <c r="T4915" s="2" t="s">
        <v>88</v>
      </c>
      <c r="U4915" s="4">
        <f>0.75</f>
        <v>0.75</v>
      </c>
      <c r="V4915" s="2" t="s">
        <v>62</v>
      </c>
      <c r="W4915" s="2" t="s">
        <v>89</v>
      </c>
      <c r="X4915" s="2" t="s">
        <v>64</v>
      </c>
      <c r="Y4915" s="2" t="s">
        <v>65</v>
      </c>
      <c r="Z4915" s="2">
        <v>0</v>
      </c>
      <c r="AA4915" s="2"/>
      <c r="AB4915" s="2"/>
      <c r="AC4915" s="4">
        <f>P4915*U4915/1000000</f>
        <v>187.0469625</v>
      </c>
      <c r="AD4915" s="4">
        <f>AC4916*(1-AA4915/100)+(AC4915-AC4916)*(1-AB4915/100)</f>
        <v>187.0469625</v>
      </c>
      <c r="AE4915" s="2" t="s">
        <v>66</v>
      </c>
      <c r="AF4915" s="2" t="s">
        <v>67</v>
      </c>
      <c r="AG4915" s="2" t="s">
        <v>68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5807</v>
      </c>
      <c r="B4916" s="2" t="s">
        <v>5802</v>
      </c>
      <c r="C4916" s="2" t="s">
        <v>47</v>
      </c>
      <c r="D4916" s="2" t="s">
        <v>766</v>
      </c>
      <c r="E4916" s="2" t="s">
        <v>242</v>
      </c>
      <c r="F4916" s="2" t="s">
        <v>178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51</v>
      </c>
      <c r="M4916" s="2" t="s">
        <v>91</v>
      </c>
      <c r="N4916" s="3">
        <v>249395.95</v>
      </c>
      <c r="O4916" s="3" t="s">
        <v>57</v>
      </c>
      <c r="P4916" s="4">
        <f>IF(O4916="吨",N4916*1000,IF(O4916="万立方米",N4916*10000,""))</f>
        <v>249395950.0</v>
      </c>
      <c r="Q4916" s="2" t="s">
        <v>58</v>
      </c>
      <c r="R4916" s="2" t="s">
        <v>59</v>
      </c>
      <c r="S4916" s="2" t="s">
        <v>92</v>
      </c>
      <c r="T4916" s="2" t="s">
        <v>88</v>
      </c>
      <c r="U4916" s="4">
        <f>0.75</f>
        <v>0.75</v>
      </c>
      <c r="V4916" s="2" t="s">
        <v>62</v>
      </c>
      <c r="W4916" s="2" t="s">
        <v>93</v>
      </c>
      <c r="X4916" s="2" t="s">
        <v>64</v>
      </c>
      <c r="Y4916" s="2" t="s">
        <v>65</v>
      </c>
      <c r="Z4916" s="2">
        <v>0</v>
      </c>
      <c r="AA4916" s="2"/>
      <c r="AB4916" s="2"/>
      <c r="AC4916" s="4">
        <f>P4916*U4916/1000000</f>
        <v>187.0469625</v>
      </c>
      <c r="AD4916" s="4">
        <f>AC4916*(1-Z4916/100)</f>
        <v>187.0469625</v>
      </c>
      <c r="AE4916" s="2" t="s">
        <v>66</v>
      </c>
      <c r="AF4916" s="2" t="s">
        <v>67</v>
      </c>
      <c r="AG4916" s="2" t="s">
        <v>68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5808</v>
      </c>
      <c r="B4917" s="2" t="s">
        <v>5802</v>
      </c>
      <c r="C4917" s="2" t="s">
        <v>47</v>
      </c>
      <c r="D4917" s="2" t="s">
        <v>766</v>
      </c>
      <c r="E4917" s="2" t="s">
        <v>242</v>
      </c>
      <c r="F4917" s="2" t="s">
        <v>178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51</v>
      </c>
      <c r="M4917" s="2" t="s">
        <v>95</v>
      </c>
      <c r="N4917" s="3">
        <v>249395.95</v>
      </c>
      <c r="O4917" s="3" t="s">
        <v>57</v>
      </c>
      <c r="P4917" s="4">
        <f>IF(O4917="吨",N4917*1000,IF(O4917="万立方米",N4917*10000,""))</f>
        <v>249395950.0</v>
      </c>
      <c r="Q4917" s="2" t="s">
        <v>58</v>
      </c>
      <c r="R4917" s="2" t="s">
        <v>59</v>
      </c>
      <c r="S4917" s="2" t="s">
        <v>96</v>
      </c>
      <c r="T4917" s="2" t="s">
        <v>97</v>
      </c>
      <c r="U4917" s="4">
        <f>1.7</f>
        <v>1.7</v>
      </c>
      <c r="V4917" s="2" t="s">
        <v>62</v>
      </c>
      <c r="W4917" s="2" t="s">
        <v>98</v>
      </c>
      <c r="X4917" s="2" t="s">
        <v>64</v>
      </c>
      <c r="Y4917" s="2" t="s">
        <v>65</v>
      </c>
      <c r="Z4917" s="2">
        <v>0</v>
      </c>
      <c r="AA4917" s="2"/>
      <c r="AB4917" s="2"/>
      <c r="AC4917" s="4">
        <f>P4917*U4917/1000000</f>
        <v>423.973115</v>
      </c>
      <c r="AD4917" s="4">
        <f>AC4917*(1-Z4917/100)</f>
        <v>423.973115</v>
      </c>
      <c r="AE4917" s="2" t="s">
        <v>66</v>
      </c>
      <c r="AF4917" s="2" t="s">
        <v>67</v>
      </c>
      <c r="AG4917" s="2" t="s">
        <v>68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5809</v>
      </c>
      <c r="B4918" s="2" t="s">
        <v>5802</v>
      </c>
      <c r="C4918" s="2" t="s">
        <v>47</v>
      </c>
      <c r="D4918" s="2" t="s">
        <v>766</v>
      </c>
      <c r="E4918" s="2" t="s">
        <v>242</v>
      </c>
      <c r="F4918" s="2" t="s">
        <v>178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51</v>
      </c>
      <c r="M4918" s="2" t="s">
        <v>100</v>
      </c>
      <c r="N4918" s="3">
        <v>249395.95</v>
      </c>
      <c r="O4918" s="3" t="s">
        <v>57</v>
      </c>
      <c r="P4918" s="4">
        <f>IF(O4918="吨",N4918*1000,IF(O4918="万立方米",N4918*10000,""))</f>
        <v>249395950.0</v>
      </c>
      <c r="Q4918" s="2" t="s">
        <v>58</v>
      </c>
      <c r="R4918" s="2" t="s">
        <v>59</v>
      </c>
      <c r="S4918" s="2" t="s">
        <v>101</v>
      </c>
      <c r="T4918" s="2" t="s">
        <v>75</v>
      </c>
      <c r="U4918" s="4">
        <f>0.12</f>
        <v>0.12</v>
      </c>
      <c r="V4918" s="2" t="s">
        <v>62</v>
      </c>
      <c r="W4918" s="2" t="s">
        <v>102</v>
      </c>
      <c r="X4918" s="2" t="s">
        <v>64</v>
      </c>
      <c r="Y4918" s="2" t="s">
        <v>65</v>
      </c>
      <c r="Z4918" s="2">
        <v>0</v>
      </c>
      <c r="AA4918" s="2"/>
      <c r="AB4918" s="2"/>
      <c r="AC4918" s="4">
        <f>P4918*U4918/1000000</f>
        <v>29.927514</v>
      </c>
      <c r="AD4918" s="4">
        <f>AC4918*(1-Z4918/100)</f>
        <v>29.927514</v>
      </c>
      <c r="AE4918" s="2" t="s">
        <v>66</v>
      </c>
      <c r="AF4918" s="2" t="s">
        <v>67</v>
      </c>
      <c r="AG4918" s="2" t="s">
        <v>68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5810</v>
      </c>
      <c r="B4919" s="2" t="s">
        <v>5802</v>
      </c>
      <c r="C4919" s="2" t="s">
        <v>47</v>
      </c>
      <c r="D4919" s="2" t="s">
        <v>766</v>
      </c>
      <c r="E4919" s="2" t="s">
        <v>242</v>
      </c>
      <c r="F4919" s="2" t="s">
        <v>178</v>
      </c>
      <c r="G4919" s="2" t="s">
        <v>51</v>
      </c>
      <c r="H4919" s="2" t="s">
        <v>52</v>
      </c>
      <c r="I4919" s="2"/>
      <c r="J4919" s="2"/>
      <c r="K4919" s="2" t="s">
        <v>147</v>
      </c>
      <c r="L4919" s="2" t="s">
        <v>148</v>
      </c>
      <c r="M4919" s="2" t="s">
        <v>104</v>
      </c>
      <c r="N4919" s="3"/>
      <c r="O4919" s="3"/>
      <c r="P4919" s="4">
        <v>249395950.0</v>
      </c>
      <c r="Q4919" s="2" t="s">
        <v>105</v>
      </c>
      <c r="R4919" s="2" t="s">
        <v>106</v>
      </c>
      <c r="S4919" s="2" t="s">
        <v>107</v>
      </c>
      <c r="T4919" s="2" t="s">
        <v>108</v>
      </c>
      <c r="U4919" s="4">
        <f>0.0</f>
        <v>0.0</v>
      </c>
      <c r="V4919" s="2" t="s">
        <v>109</v>
      </c>
      <c r="W4919" s="2" t="s">
        <v>110</v>
      </c>
      <c r="X4919" s="2"/>
      <c r="Y4919" s="2" t="s">
        <v>65</v>
      </c>
      <c r="Z4919" s="2">
        <v>0</v>
      </c>
      <c r="AA4919" s="2"/>
      <c r="AB4919" s="2"/>
      <c r="AC4919" s="4">
        <f>P4919*U4919/1000000</f>
        <v>0.0</v>
      </c>
      <c r="AD4919" s="4">
        <f>AC4919*(1-Z4919/100)</f>
        <v>0.0</v>
      </c>
      <c r="AE4919" s="2" t="s">
        <v>66</v>
      </c>
      <c r="AF4919" s="2" t="s">
        <v>67</v>
      </c>
      <c r="AG4919" s="2" t="s">
        <v>68</v>
      </c>
      <c r="AH4919" s="2" t="s">
        <v>69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5811</v>
      </c>
      <c r="B4920" s="2" t="s">
        <v>5812</v>
      </c>
      <c r="C4920" s="2" t="s">
        <v>47</v>
      </c>
      <c r="D4920" s="2" t="s">
        <v>1533</v>
      </c>
      <c r="E4920" s="2" t="s">
        <v>227</v>
      </c>
      <c r="F4920" s="2" t="s">
        <v>50</v>
      </c>
      <c r="G4920" s="2" t="s">
        <v>51</v>
      </c>
      <c r="H4920" s="2" t="s">
        <v>323</v>
      </c>
      <c r="I4920" s="2" t="s">
        <v>53</v>
      </c>
      <c r="J4920" s="2" t="s">
        <v>270</v>
      </c>
      <c r="K4920" s="2" t="s">
        <v>55</v>
      </c>
      <c r="L4920" s="2" t="s">
        <v>51</v>
      </c>
      <c r="M4920" s="2" t="s">
        <v>56</v>
      </c>
      <c r="N4920" s="3">
        <v>784863.96</v>
      </c>
      <c r="O4920" s="3" t="s">
        <v>57</v>
      </c>
      <c r="P4920" s="4">
        <f>IF(O4920="吨",N4920*1000,IF(O4920="万立方米",N4920*10000,""))</f>
        <v>784863960.0</v>
      </c>
      <c r="Q4920" s="2" t="s">
        <v>58</v>
      </c>
      <c r="R4920" s="2" t="s">
        <v>59</v>
      </c>
      <c r="S4920" s="2" t="s">
        <v>60</v>
      </c>
      <c r="T4920" s="2" t="s">
        <v>61</v>
      </c>
      <c r="U4920" s="4">
        <f>0.06</f>
        <v>0.06</v>
      </c>
      <c r="V4920" s="2" t="s">
        <v>62</v>
      </c>
      <c r="W4920" s="2" t="s">
        <v>63</v>
      </c>
      <c r="X4920" s="2" t="s">
        <v>64</v>
      </c>
      <c r="Y4920" s="2" t="s">
        <v>65</v>
      </c>
      <c r="Z4920" s="2">
        <v>0</v>
      </c>
      <c r="AA4920" s="2"/>
      <c r="AB4920" s="2"/>
      <c r="AC4920" s="4">
        <f>P4920*U4920/1000000</f>
        <v>47.0918376</v>
      </c>
      <c r="AD4920" s="4">
        <f>AC4920*(1-Z4920/100)</f>
        <v>47.0918376</v>
      </c>
      <c r="AE4920" s="2" t="s">
        <v>66</v>
      </c>
      <c r="AF4920" s="2" t="s">
        <v>67</v>
      </c>
      <c r="AG4920" s="2" t="s">
        <v>68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5813</v>
      </c>
      <c r="B4921" s="2" t="s">
        <v>5812</v>
      </c>
      <c r="C4921" s="2" t="s">
        <v>47</v>
      </c>
      <c r="D4921" s="2" t="s">
        <v>1533</v>
      </c>
      <c r="E4921" s="2" t="s">
        <v>227</v>
      </c>
      <c r="F4921" s="2" t="s">
        <v>50</v>
      </c>
      <c r="G4921" s="2" t="s">
        <v>51</v>
      </c>
      <c r="H4921" s="2" t="s">
        <v>323</v>
      </c>
      <c r="I4921" s="2" t="s">
        <v>53</v>
      </c>
      <c r="J4921" s="2" t="s">
        <v>270</v>
      </c>
      <c r="K4921" s="2" t="s">
        <v>55</v>
      </c>
      <c r="L4921" s="2" t="s">
        <v>51</v>
      </c>
      <c r="M4921" s="2" t="s">
        <v>73</v>
      </c>
      <c r="N4921" s="3">
        <v>784863.96</v>
      </c>
      <c r="O4921" s="3" t="s">
        <v>57</v>
      </c>
      <c r="P4921" s="4">
        <f>IF(O4921="吨",N4921*1000,IF(O4921="万立方米",N4921*10000,""))</f>
        <v>784863960.0</v>
      </c>
      <c r="Q4921" s="2" t="s">
        <v>58</v>
      </c>
      <c r="R4921" s="2" t="s">
        <v>59</v>
      </c>
      <c r="S4921" s="2" t="s">
        <v>74</v>
      </c>
      <c r="T4921" s="2" t="s">
        <v>75</v>
      </c>
      <c r="U4921" s="4">
        <f>1.5</f>
        <v>1.5</v>
      </c>
      <c r="V4921" s="2" t="s">
        <v>62</v>
      </c>
      <c r="W4921" s="2" t="s">
        <v>76</v>
      </c>
      <c r="X4921" s="2" t="s">
        <v>64</v>
      </c>
      <c r="Y4921" s="2" t="s">
        <v>65</v>
      </c>
      <c r="Z4921" s="2">
        <v>0</v>
      </c>
      <c r="AA4921" s="2"/>
      <c r="AB4921" s="2"/>
      <c r="AC4921" s="4">
        <f>P4921*U4921/1000000</f>
        <v>1177.29594</v>
      </c>
      <c r="AD4921" s="4">
        <f>AC4921*(1-Z4921/100)</f>
        <v>1177.29594</v>
      </c>
      <c r="AE4921" s="2" t="s">
        <v>66</v>
      </c>
      <c r="AF4921" s="2" t="s">
        <v>67</v>
      </c>
      <c r="AG4921" s="2" t="s">
        <v>68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5814</v>
      </c>
      <c r="B4922" s="2" t="s">
        <v>5812</v>
      </c>
      <c r="C4922" s="2" t="s">
        <v>47</v>
      </c>
      <c r="D4922" s="2" t="s">
        <v>1533</v>
      </c>
      <c r="E4922" s="2" t="s">
        <v>227</v>
      </c>
      <c r="F4922" s="2" t="s">
        <v>50</v>
      </c>
      <c r="G4922" s="2" t="s">
        <v>51</v>
      </c>
      <c r="H4922" s="2" t="s">
        <v>323</v>
      </c>
      <c r="I4922" s="2" t="s">
        <v>53</v>
      </c>
      <c r="J4922" s="2" t="s">
        <v>270</v>
      </c>
      <c r="K4922" s="2" t="s">
        <v>55</v>
      </c>
      <c r="L4922" s="2" t="s">
        <v>51</v>
      </c>
      <c r="M4922" s="2" t="s">
        <v>78</v>
      </c>
      <c r="N4922" s="3">
        <v>784863.96</v>
      </c>
      <c r="O4922" s="3" t="s">
        <v>57</v>
      </c>
      <c r="P4922" s="4">
        <f>IF(O4922="吨",N4922*1000,IF(O4922="万立方米",N4922*10000,""))</f>
        <v>784863960.0</v>
      </c>
      <c r="Q4922" s="2" t="s">
        <v>58</v>
      </c>
      <c r="R4922" s="2" t="s">
        <v>59</v>
      </c>
      <c r="S4922" s="2" t="s">
        <v>79</v>
      </c>
      <c r="T4922" s="2" t="s">
        <v>75</v>
      </c>
      <c r="U4922" s="4">
        <f>6.0</f>
        <v>6.0</v>
      </c>
      <c r="V4922" s="2" t="s">
        <v>62</v>
      </c>
      <c r="W4922" s="2" t="s">
        <v>80</v>
      </c>
      <c r="X4922" s="2" t="s">
        <v>64</v>
      </c>
      <c r="Y4922" s="2" t="s">
        <v>65</v>
      </c>
      <c r="Z4922" s="2">
        <v>0</v>
      </c>
      <c r="AA4922" s="2"/>
      <c r="AB4922" s="2"/>
      <c r="AC4922" s="4">
        <f>P4922*U4922/1000000</f>
        <v>4709.18376</v>
      </c>
      <c r="AD4922" s="4">
        <f>AC4922*(1-Z4922/100)</f>
        <v>4709.18376</v>
      </c>
      <c r="AE4922" s="2" t="s">
        <v>66</v>
      </c>
      <c r="AF4922" s="2" t="s">
        <v>67</v>
      </c>
      <c r="AG4922" s="2" t="s">
        <v>68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5815</v>
      </c>
      <c r="B4923" s="2" t="s">
        <v>5812</v>
      </c>
      <c r="C4923" s="2" t="s">
        <v>47</v>
      </c>
      <c r="D4923" s="2" t="s">
        <v>1533</v>
      </c>
      <c r="E4923" s="2" t="s">
        <v>227</v>
      </c>
      <c r="F4923" s="2" t="s">
        <v>50</v>
      </c>
      <c r="G4923" s="2" t="s">
        <v>51</v>
      </c>
      <c r="H4923" s="2" t="s">
        <v>323</v>
      </c>
      <c r="I4923" s="2" t="s">
        <v>53</v>
      </c>
      <c r="J4923" s="2" t="s">
        <v>270</v>
      </c>
      <c r="K4923" s="2" t="s">
        <v>55</v>
      </c>
      <c r="L4923" s="2" t="s">
        <v>51</v>
      </c>
      <c r="M4923" s="2" t="s">
        <v>82</v>
      </c>
      <c r="N4923" s="3">
        <v>784863.96</v>
      </c>
      <c r="O4923" s="3" t="s">
        <v>57</v>
      </c>
      <c r="P4923" s="4">
        <f>IF(O4923="吨",N4923*1000,IF(O4923="万立方米",N4923*10000,""))</f>
        <v>784863960.0</v>
      </c>
      <c r="Q4923" s="2" t="s">
        <v>58</v>
      </c>
      <c r="R4923" s="2" t="s">
        <v>59</v>
      </c>
      <c r="S4923" s="2" t="s">
        <v>83</v>
      </c>
      <c r="T4923" s="2" t="s">
        <v>61</v>
      </c>
      <c r="U4923" s="4">
        <f>0.35</f>
        <v>0.35</v>
      </c>
      <c r="V4923" s="2" t="s">
        <v>62</v>
      </c>
      <c r="W4923" s="2" t="s">
        <v>84</v>
      </c>
      <c r="X4923" s="2" t="s">
        <v>64</v>
      </c>
      <c r="Y4923" s="2" t="s">
        <v>65</v>
      </c>
      <c r="Z4923" s="2">
        <v>0</v>
      </c>
      <c r="AA4923" s="2"/>
      <c r="AB4923" s="2"/>
      <c r="AC4923" s="4">
        <f>P4923*U4923/1000000</f>
        <v>274.702386</v>
      </c>
      <c r="AD4923" s="4">
        <f>AC4923*(1-Z4923/100)</f>
        <v>274.702386</v>
      </c>
      <c r="AE4923" s="2" t="s">
        <v>66</v>
      </c>
      <c r="AF4923" s="2" t="s">
        <v>67</v>
      </c>
      <c r="AG4923" s="2" t="s">
        <v>68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5816</v>
      </c>
      <c r="B4924" s="2" t="s">
        <v>5812</v>
      </c>
      <c r="C4924" s="2" t="s">
        <v>47</v>
      </c>
      <c r="D4924" s="2" t="s">
        <v>1533</v>
      </c>
      <c r="E4924" s="2" t="s">
        <v>227</v>
      </c>
      <c r="F4924" s="2" t="s">
        <v>50</v>
      </c>
      <c r="G4924" s="2" t="s">
        <v>51</v>
      </c>
      <c r="H4924" s="2" t="s">
        <v>323</v>
      </c>
      <c r="I4924" s="2" t="s">
        <v>53</v>
      </c>
      <c r="J4924" s="2" t="s">
        <v>270</v>
      </c>
      <c r="K4924" s="2" t="s">
        <v>55</v>
      </c>
      <c r="L4924" s="2" t="s">
        <v>51</v>
      </c>
      <c r="M4924" s="2" t="s">
        <v>86</v>
      </c>
      <c r="N4924" s="3">
        <v>784863.96</v>
      </c>
      <c r="O4924" s="3" t="s">
        <v>57</v>
      </c>
      <c r="P4924" s="4">
        <f>IF(O4924="吨",N4924*1000,IF(O4924="万立方米",N4924*10000,""))</f>
        <v>784863960.0</v>
      </c>
      <c r="Q4924" s="2" t="s">
        <v>58</v>
      </c>
      <c r="R4924" s="2" t="s">
        <v>59</v>
      </c>
      <c r="S4924" s="2" t="s">
        <v>87</v>
      </c>
      <c r="T4924" s="2" t="s">
        <v>88</v>
      </c>
      <c r="U4924" s="4">
        <f>0.75</f>
        <v>0.75</v>
      </c>
      <c r="V4924" s="2" t="s">
        <v>62</v>
      </c>
      <c r="W4924" s="2" t="s">
        <v>89</v>
      </c>
      <c r="X4924" s="2" t="s">
        <v>64</v>
      </c>
      <c r="Y4924" s="2" t="s">
        <v>65</v>
      </c>
      <c r="Z4924" s="2">
        <v>0</v>
      </c>
      <c r="AA4924" s="2"/>
      <c r="AB4924" s="2"/>
      <c r="AC4924" s="4">
        <f>P4924*U4924/1000000</f>
        <v>588.64797</v>
      </c>
      <c r="AD4924" s="4">
        <f>AC4925*(1-AA4924/100)+(AC4924-AC4925)*(1-AB4924/100)</f>
        <v>588.64797</v>
      </c>
      <c r="AE4924" s="2" t="s">
        <v>66</v>
      </c>
      <c r="AF4924" s="2" t="s">
        <v>67</v>
      </c>
      <c r="AG4924" s="2" t="s">
        <v>68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5817</v>
      </c>
      <c r="B4925" s="2" t="s">
        <v>5812</v>
      </c>
      <c r="C4925" s="2" t="s">
        <v>47</v>
      </c>
      <c r="D4925" s="2" t="s">
        <v>1533</v>
      </c>
      <c r="E4925" s="2" t="s">
        <v>227</v>
      </c>
      <c r="F4925" s="2" t="s">
        <v>50</v>
      </c>
      <c r="G4925" s="2" t="s">
        <v>51</v>
      </c>
      <c r="H4925" s="2" t="s">
        <v>323</v>
      </c>
      <c r="I4925" s="2" t="s">
        <v>53</v>
      </c>
      <c r="J4925" s="2" t="s">
        <v>270</v>
      </c>
      <c r="K4925" s="2" t="s">
        <v>55</v>
      </c>
      <c r="L4925" s="2" t="s">
        <v>51</v>
      </c>
      <c r="M4925" s="2" t="s">
        <v>91</v>
      </c>
      <c r="N4925" s="3">
        <v>784863.96</v>
      </c>
      <c r="O4925" s="3" t="s">
        <v>57</v>
      </c>
      <c r="P4925" s="4">
        <f>IF(O4925="吨",N4925*1000,IF(O4925="万立方米",N4925*10000,""))</f>
        <v>784863960.0</v>
      </c>
      <c r="Q4925" s="2" t="s">
        <v>58</v>
      </c>
      <c r="R4925" s="2" t="s">
        <v>59</v>
      </c>
      <c r="S4925" s="2" t="s">
        <v>92</v>
      </c>
      <c r="T4925" s="2" t="s">
        <v>88</v>
      </c>
      <c r="U4925" s="4">
        <f>0.75</f>
        <v>0.75</v>
      </c>
      <c r="V4925" s="2" t="s">
        <v>62</v>
      </c>
      <c r="W4925" s="2" t="s">
        <v>93</v>
      </c>
      <c r="X4925" s="2" t="s">
        <v>64</v>
      </c>
      <c r="Y4925" s="2" t="s">
        <v>65</v>
      </c>
      <c r="Z4925" s="2">
        <v>0</v>
      </c>
      <c r="AA4925" s="2"/>
      <c r="AB4925" s="2"/>
      <c r="AC4925" s="4">
        <f>P4925*U4925/1000000</f>
        <v>588.64797</v>
      </c>
      <c r="AD4925" s="4">
        <f>AC4925*(1-Z4925/100)</f>
        <v>588.64797</v>
      </c>
      <c r="AE4925" s="2" t="s">
        <v>66</v>
      </c>
      <c r="AF4925" s="2" t="s">
        <v>67</v>
      </c>
      <c r="AG4925" s="2" t="s">
        <v>68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5818</v>
      </c>
      <c r="B4926" s="2" t="s">
        <v>5812</v>
      </c>
      <c r="C4926" s="2" t="s">
        <v>47</v>
      </c>
      <c r="D4926" s="2" t="s">
        <v>1533</v>
      </c>
      <c r="E4926" s="2" t="s">
        <v>227</v>
      </c>
      <c r="F4926" s="2" t="s">
        <v>50</v>
      </c>
      <c r="G4926" s="2" t="s">
        <v>51</v>
      </c>
      <c r="H4926" s="2" t="s">
        <v>323</v>
      </c>
      <c r="I4926" s="2" t="s">
        <v>53</v>
      </c>
      <c r="J4926" s="2" t="s">
        <v>270</v>
      </c>
      <c r="K4926" s="2" t="s">
        <v>55</v>
      </c>
      <c r="L4926" s="2" t="s">
        <v>51</v>
      </c>
      <c r="M4926" s="2" t="s">
        <v>95</v>
      </c>
      <c r="N4926" s="3">
        <v>784863.96</v>
      </c>
      <c r="O4926" s="3" t="s">
        <v>57</v>
      </c>
      <c r="P4926" s="4">
        <f>IF(O4926="吨",N4926*1000,IF(O4926="万立方米",N4926*10000,""))</f>
        <v>784863960.0</v>
      </c>
      <c r="Q4926" s="2" t="s">
        <v>58</v>
      </c>
      <c r="R4926" s="2" t="s">
        <v>59</v>
      </c>
      <c r="S4926" s="2" t="s">
        <v>96</v>
      </c>
      <c r="T4926" s="2" t="s">
        <v>97</v>
      </c>
      <c r="U4926" s="4">
        <f>1.7</f>
        <v>1.7</v>
      </c>
      <c r="V4926" s="2" t="s">
        <v>62</v>
      </c>
      <c r="W4926" s="2" t="s">
        <v>98</v>
      </c>
      <c r="X4926" s="2" t="s">
        <v>64</v>
      </c>
      <c r="Y4926" s="2" t="s">
        <v>65</v>
      </c>
      <c r="Z4926" s="2">
        <v>0</v>
      </c>
      <c r="AA4926" s="2"/>
      <c r="AB4926" s="2"/>
      <c r="AC4926" s="4">
        <f>P4926*U4926/1000000</f>
        <v>1334.268732</v>
      </c>
      <c r="AD4926" s="4">
        <f>AC4926*(1-Z4926/100)</f>
        <v>1334.268732</v>
      </c>
      <c r="AE4926" s="2" t="s">
        <v>66</v>
      </c>
      <c r="AF4926" s="2" t="s">
        <v>67</v>
      </c>
      <c r="AG4926" s="2" t="s">
        <v>68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5819</v>
      </c>
      <c r="B4927" s="2" t="s">
        <v>5812</v>
      </c>
      <c r="C4927" s="2" t="s">
        <v>47</v>
      </c>
      <c r="D4927" s="2" t="s">
        <v>1533</v>
      </c>
      <c r="E4927" s="2" t="s">
        <v>227</v>
      </c>
      <c r="F4927" s="2" t="s">
        <v>50</v>
      </c>
      <c r="G4927" s="2" t="s">
        <v>51</v>
      </c>
      <c r="H4927" s="2" t="s">
        <v>323</v>
      </c>
      <c r="I4927" s="2" t="s">
        <v>53</v>
      </c>
      <c r="J4927" s="2" t="s">
        <v>270</v>
      </c>
      <c r="K4927" s="2" t="s">
        <v>55</v>
      </c>
      <c r="L4927" s="2" t="s">
        <v>51</v>
      </c>
      <c r="M4927" s="2" t="s">
        <v>100</v>
      </c>
      <c r="N4927" s="3">
        <v>784863.96</v>
      </c>
      <c r="O4927" s="3" t="s">
        <v>57</v>
      </c>
      <c r="P4927" s="4">
        <f>IF(O4927="吨",N4927*1000,IF(O4927="万立方米",N4927*10000,""))</f>
        <v>784863960.0</v>
      </c>
      <c r="Q4927" s="2" t="s">
        <v>58</v>
      </c>
      <c r="R4927" s="2" t="s">
        <v>59</v>
      </c>
      <c r="S4927" s="2" t="s">
        <v>101</v>
      </c>
      <c r="T4927" s="2" t="s">
        <v>75</v>
      </c>
      <c r="U4927" s="4">
        <f>0.12</f>
        <v>0.12</v>
      </c>
      <c r="V4927" s="2" t="s">
        <v>62</v>
      </c>
      <c r="W4927" s="2" t="s">
        <v>102</v>
      </c>
      <c r="X4927" s="2" t="s">
        <v>64</v>
      </c>
      <c r="Y4927" s="2" t="s">
        <v>65</v>
      </c>
      <c r="Z4927" s="2">
        <v>0</v>
      </c>
      <c r="AA4927" s="2"/>
      <c r="AB4927" s="2"/>
      <c r="AC4927" s="4">
        <f>P4927*U4927/1000000</f>
        <v>94.1836752</v>
      </c>
      <c r="AD4927" s="4">
        <f>AC4927*(1-Z4927/100)</f>
        <v>94.1836752</v>
      </c>
      <c r="AE4927" s="2" t="s">
        <v>66</v>
      </c>
      <c r="AF4927" s="2" t="s">
        <v>67</v>
      </c>
      <c r="AG4927" s="2" t="s">
        <v>68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5820</v>
      </c>
      <c r="B4928" s="2" t="s">
        <v>5812</v>
      </c>
      <c r="C4928" s="2" t="s">
        <v>47</v>
      </c>
      <c r="D4928" s="2" t="s">
        <v>1533</v>
      </c>
      <c r="E4928" s="2" t="s">
        <v>227</v>
      </c>
      <c r="F4928" s="2" t="s">
        <v>50</v>
      </c>
      <c r="G4928" s="2" t="s">
        <v>51</v>
      </c>
      <c r="H4928" s="2" t="s">
        <v>323</v>
      </c>
      <c r="I4928" s="2" t="s">
        <v>161</v>
      </c>
      <c r="J4928" s="2" t="s">
        <v>1542</v>
      </c>
      <c r="K4928" s="2" t="s">
        <v>55</v>
      </c>
      <c r="L4928" s="2" t="s">
        <v>51</v>
      </c>
      <c r="M4928" s="2" t="s">
        <v>56</v>
      </c>
      <c r="N4928" s="3">
        <v>131.8</v>
      </c>
      <c r="O4928" s="3" t="s">
        <v>57</v>
      </c>
      <c r="P4928" s="4">
        <f>IF(O4928="吨",N4928*1000,IF(O4928="万立方米",N4928*10000,""))</f>
        <v>131800.0</v>
      </c>
      <c r="Q4928" s="2" t="s">
        <v>58</v>
      </c>
      <c r="R4928" s="2" t="s">
        <v>59</v>
      </c>
      <c r="S4928" s="2" t="s">
        <v>60</v>
      </c>
      <c r="T4928" s="2" t="s">
        <v>61</v>
      </c>
      <c r="U4928" s="4">
        <f>0.06</f>
        <v>0.06</v>
      </c>
      <c r="V4928" s="2" t="s">
        <v>62</v>
      </c>
      <c r="W4928" s="2" t="s">
        <v>63</v>
      </c>
      <c r="X4928" s="2" t="s">
        <v>64</v>
      </c>
      <c r="Y4928" s="2" t="s">
        <v>65</v>
      </c>
      <c r="Z4928" s="2">
        <v>0</v>
      </c>
      <c r="AA4928" s="2"/>
      <c r="AB4928" s="2"/>
      <c r="AC4928" s="4">
        <f>P4928*U4928/1000000</f>
        <v>0.007908</v>
      </c>
      <c r="AD4928" s="4">
        <f>AC4928*(1-Z4928/100)</f>
        <v>0.007908</v>
      </c>
      <c r="AE4928" s="2" t="s">
        <v>66</v>
      </c>
      <c r="AF4928" s="2" t="s">
        <v>67</v>
      </c>
      <c r="AG4928" s="2" t="s">
        <v>68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5821</v>
      </c>
      <c r="B4929" s="2" t="s">
        <v>5812</v>
      </c>
      <c r="C4929" s="2" t="s">
        <v>47</v>
      </c>
      <c r="D4929" s="2" t="s">
        <v>1533</v>
      </c>
      <c r="E4929" s="2" t="s">
        <v>227</v>
      </c>
      <c r="F4929" s="2" t="s">
        <v>50</v>
      </c>
      <c r="G4929" s="2" t="s">
        <v>51</v>
      </c>
      <c r="H4929" s="2" t="s">
        <v>323</v>
      </c>
      <c r="I4929" s="2" t="s">
        <v>161</v>
      </c>
      <c r="J4929" s="2" t="s">
        <v>1542</v>
      </c>
      <c r="K4929" s="2" t="s">
        <v>55</v>
      </c>
      <c r="L4929" s="2" t="s">
        <v>51</v>
      </c>
      <c r="M4929" s="2" t="s">
        <v>73</v>
      </c>
      <c r="N4929" s="3">
        <v>131.8</v>
      </c>
      <c r="O4929" s="3" t="s">
        <v>57</v>
      </c>
      <c r="P4929" s="4">
        <f>IF(O4929="吨",N4929*1000,IF(O4929="万立方米",N4929*10000,""))</f>
        <v>131800.0</v>
      </c>
      <c r="Q4929" s="2" t="s">
        <v>58</v>
      </c>
      <c r="R4929" s="2" t="s">
        <v>59</v>
      </c>
      <c r="S4929" s="2" t="s">
        <v>74</v>
      </c>
      <c r="T4929" s="2" t="s">
        <v>75</v>
      </c>
      <c r="U4929" s="4">
        <f>1.5</f>
        <v>1.5</v>
      </c>
      <c r="V4929" s="2" t="s">
        <v>62</v>
      </c>
      <c r="W4929" s="2" t="s">
        <v>76</v>
      </c>
      <c r="X4929" s="2" t="s">
        <v>64</v>
      </c>
      <c r="Y4929" s="2" t="s">
        <v>65</v>
      </c>
      <c r="Z4929" s="2">
        <v>0</v>
      </c>
      <c r="AA4929" s="2"/>
      <c r="AB4929" s="2"/>
      <c r="AC4929" s="4">
        <f>P4929*U4929/1000000</f>
        <v>0.1977</v>
      </c>
      <c r="AD4929" s="4">
        <f>AC4929*(1-Z4929/100)</f>
        <v>0.1977</v>
      </c>
      <c r="AE4929" s="2" t="s">
        <v>66</v>
      </c>
      <c r="AF4929" s="2" t="s">
        <v>67</v>
      </c>
      <c r="AG4929" s="2" t="s">
        <v>68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5822</v>
      </c>
      <c r="B4930" s="2" t="s">
        <v>5812</v>
      </c>
      <c r="C4930" s="2" t="s">
        <v>47</v>
      </c>
      <c r="D4930" s="2" t="s">
        <v>1533</v>
      </c>
      <c r="E4930" s="2" t="s">
        <v>227</v>
      </c>
      <c r="F4930" s="2" t="s">
        <v>50</v>
      </c>
      <c r="G4930" s="2" t="s">
        <v>51</v>
      </c>
      <c r="H4930" s="2" t="s">
        <v>323</v>
      </c>
      <c r="I4930" s="2" t="s">
        <v>161</v>
      </c>
      <c r="J4930" s="2" t="s">
        <v>1542</v>
      </c>
      <c r="K4930" s="2" t="s">
        <v>55</v>
      </c>
      <c r="L4930" s="2" t="s">
        <v>51</v>
      </c>
      <c r="M4930" s="2" t="s">
        <v>78</v>
      </c>
      <c r="N4930" s="3">
        <v>131.8</v>
      </c>
      <c r="O4930" s="3" t="s">
        <v>57</v>
      </c>
      <c r="P4930" s="4">
        <f>IF(O4930="吨",N4930*1000,IF(O4930="万立方米",N4930*10000,""))</f>
        <v>131800.0</v>
      </c>
      <c r="Q4930" s="2" t="s">
        <v>58</v>
      </c>
      <c r="R4930" s="2" t="s">
        <v>59</v>
      </c>
      <c r="S4930" s="2" t="s">
        <v>79</v>
      </c>
      <c r="T4930" s="2" t="s">
        <v>75</v>
      </c>
      <c r="U4930" s="4">
        <f>6.0</f>
        <v>6.0</v>
      </c>
      <c r="V4930" s="2" t="s">
        <v>62</v>
      </c>
      <c r="W4930" s="2" t="s">
        <v>80</v>
      </c>
      <c r="X4930" s="2" t="s">
        <v>64</v>
      </c>
      <c r="Y4930" s="2" t="s">
        <v>65</v>
      </c>
      <c r="Z4930" s="2">
        <v>0</v>
      </c>
      <c r="AA4930" s="2"/>
      <c r="AB4930" s="2"/>
      <c r="AC4930" s="4">
        <f>P4930*U4930/1000000</f>
        <v>0.7908</v>
      </c>
      <c r="AD4930" s="4">
        <f>AC4930*(1-Z4930/100)</f>
        <v>0.7908</v>
      </c>
      <c r="AE4930" s="2" t="s">
        <v>66</v>
      </c>
      <c r="AF4930" s="2" t="s">
        <v>67</v>
      </c>
      <c r="AG4930" s="2" t="s">
        <v>68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5823</v>
      </c>
      <c r="B4931" s="2" t="s">
        <v>5812</v>
      </c>
      <c r="C4931" s="2" t="s">
        <v>47</v>
      </c>
      <c r="D4931" s="2" t="s">
        <v>1533</v>
      </c>
      <c r="E4931" s="2" t="s">
        <v>227</v>
      </c>
      <c r="F4931" s="2" t="s">
        <v>50</v>
      </c>
      <c r="G4931" s="2" t="s">
        <v>51</v>
      </c>
      <c r="H4931" s="2" t="s">
        <v>323</v>
      </c>
      <c r="I4931" s="2" t="s">
        <v>161</v>
      </c>
      <c r="J4931" s="2" t="s">
        <v>1542</v>
      </c>
      <c r="K4931" s="2" t="s">
        <v>55</v>
      </c>
      <c r="L4931" s="2" t="s">
        <v>51</v>
      </c>
      <c r="M4931" s="2" t="s">
        <v>82</v>
      </c>
      <c r="N4931" s="3">
        <v>131.8</v>
      </c>
      <c r="O4931" s="3" t="s">
        <v>57</v>
      </c>
      <c r="P4931" s="4">
        <f>IF(O4931="吨",N4931*1000,IF(O4931="万立方米",N4931*10000,""))</f>
        <v>131800.0</v>
      </c>
      <c r="Q4931" s="2" t="s">
        <v>58</v>
      </c>
      <c r="R4931" s="2" t="s">
        <v>59</v>
      </c>
      <c r="S4931" s="2" t="s">
        <v>83</v>
      </c>
      <c r="T4931" s="2" t="s">
        <v>61</v>
      </c>
      <c r="U4931" s="4">
        <f>0.35</f>
        <v>0.35</v>
      </c>
      <c r="V4931" s="2" t="s">
        <v>62</v>
      </c>
      <c r="W4931" s="2" t="s">
        <v>84</v>
      </c>
      <c r="X4931" s="2" t="s">
        <v>64</v>
      </c>
      <c r="Y4931" s="2" t="s">
        <v>65</v>
      </c>
      <c r="Z4931" s="2">
        <v>0</v>
      </c>
      <c r="AA4931" s="2"/>
      <c r="AB4931" s="2"/>
      <c r="AC4931" s="4">
        <f>P4931*U4931/1000000</f>
        <v>0.04613</v>
      </c>
      <c r="AD4931" s="4">
        <f>AC4931*(1-Z4931/100)</f>
        <v>0.04613</v>
      </c>
      <c r="AE4931" s="2" t="s">
        <v>66</v>
      </c>
      <c r="AF4931" s="2" t="s">
        <v>67</v>
      </c>
      <c r="AG4931" s="2" t="s">
        <v>68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5824</v>
      </c>
      <c r="B4932" s="2" t="s">
        <v>5812</v>
      </c>
      <c r="C4932" s="2" t="s">
        <v>47</v>
      </c>
      <c r="D4932" s="2" t="s">
        <v>1533</v>
      </c>
      <c r="E4932" s="2" t="s">
        <v>227</v>
      </c>
      <c r="F4932" s="2" t="s">
        <v>50</v>
      </c>
      <c r="G4932" s="2" t="s">
        <v>51</v>
      </c>
      <c r="H4932" s="2" t="s">
        <v>323</v>
      </c>
      <c r="I4932" s="2" t="s">
        <v>161</v>
      </c>
      <c r="J4932" s="2" t="s">
        <v>1542</v>
      </c>
      <c r="K4932" s="2" t="s">
        <v>55</v>
      </c>
      <c r="L4932" s="2" t="s">
        <v>51</v>
      </c>
      <c r="M4932" s="2" t="s">
        <v>86</v>
      </c>
      <c r="N4932" s="3">
        <v>131.8</v>
      </c>
      <c r="O4932" s="3" t="s">
        <v>57</v>
      </c>
      <c r="P4932" s="4">
        <f>IF(O4932="吨",N4932*1000,IF(O4932="万立方米",N4932*10000,""))</f>
        <v>131800.0</v>
      </c>
      <c r="Q4932" s="2" t="s">
        <v>58</v>
      </c>
      <c r="R4932" s="2" t="s">
        <v>59</v>
      </c>
      <c r="S4932" s="2" t="s">
        <v>87</v>
      </c>
      <c r="T4932" s="2" t="s">
        <v>88</v>
      </c>
      <c r="U4932" s="4">
        <f>0.75</f>
        <v>0.75</v>
      </c>
      <c r="V4932" s="2" t="s">
        <v>62</v>
      </c>
      <c r="W4932" s="2" t="s">
        <v>89</v>
      </c>
      <c r="X4932" s="2" t="s">
        <v>64</v>
      </c>
      <c r="Y4932" s="2" t="s">
        <v>65</v>
      </c>
      <c r="Z4932" s="2">
        <v>0</v>
      </c>
      <c r="AA4932" s="2"/>
      <c r="AB4932" s="2"/>
      <c r="AC4932" s="4">
        <f>P4932*U4932/1000000</f>
        <v>0.09885</v>
      </c>
      <c r="AD4932" s="4">
        <f>AC4933*(1-AA4932/100)+(AC4932-AC4933)*(1-AB4932/100)</f>
        <v>0.09885</v>
      </c>
      <c r="AE4932" s="2" t="s">
        <v>66</v>
      </c>
      <c r="AF4932" s="2" t="s">
        <v>67</v>
      </c>
      <c r="AG4932" s="2" t="s">
        <v>68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5825</v>
      </c>
      <c r="B4933" s="2" t="s">
        <v>5812</v>
      </c>
      <c r="C4933" s="2" t="s">
        <v>47</v>
      </c>
      <c r="D4933" s="2" t="s">
        <v>1533</v>
      </c>
      <c r="E4933" s="2" t="s">
        <v>227</v>
      </c>
      <c r="F4933" s="2" t="s">
        <v>50</v>
      </c>
      <c r="G4933" s="2" t="s">
        <v>51</v>
      </c>
      <c r="H4933" s="2" t="s">
        <v>323</v>
      </c>
      <c r="I4933" s="2" t="s">
        <v>161</v>
      </c>
      <c r="J4933" s="2" t="s">
        <v>1542</v>
      </c>
      <c r="K4933" s="2" t="s">
        <v>55</v>
      </c>
      <c r="L4933" s="2" t="s">
        <v>51</v>
      </c>
      <c r="M4933" s="2" t="s">
        <v>91</v>
      </c>
      <c r="N4933" s="3">
        <v>131.8</v>
      </c>
      <c r="O4933" s="3" t="s">
        <v>57</v>
      </c>
      <c r="P4933" s="4">
        <f>IF(O4933="吨",N4933*1000,IF(O4933="万立方米",N4933*10000,""))</f>
        <v>131800.0</v>
      </c>
      <c r="Q4933" s="2" t="s">
        <v>58</v>
      </c>
      <c r="R4933" s="2" t="s">
        <v>59</v>
      </c>
      <c r="S4933" s="2" t="s">
        <v>92</v>
      </c>
      <c r="T4933" s="2" t="s">
        <v>88</v>
      </c>
      <c r="U4933" s="4">
        <f>0.75</f>
        <v>0.75</v>
      </c>
      <c r="V4933" s="2" t="s">
        <v>62</v>
      </c>
      <c r="W4933" s="2" t="s">
        <v>93</v>
      </c>
      <c r="X4933" s="2" t="s">
        <v>64</v>
      </c>
      <c r="Y4933" s="2" t="s">
        <v>65</v>
      </c>
      <c r="Z4933" s="2">
        <v>0</v>
      </c>
      <c r="AA4933" s="2"/>
      <c r="AB4933" s="2"/>
      <c r="AC4933" s="4">
        <f>P4933*U4933/1000000</f>
        <v>0.09885</v>
      </c>
      <c r="AD4933" s="4">
        <f>AC4933*(1-Z4933/100)</f>
        <v>0.09885</v>
      </c>
      <c r="AE4933" s="2" t="s">
        <v>66</v>
      </c>
      <c r="AF4933" s="2" t="s">
        <v>67</v>
      </c>
      <c r="AG4933" s="2" t="s">
        <v>68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5826</v>
      </c>
      <c r="B4934" s="2" t="s">
        <v>5812</v>
      </c>
      <c r="C4934" s="2" t="s">
        <v>47</v>
      </c>
      <c r="D4934" s="2" t="s">
        <v>1533</v>
      </c>
      <c r="E4934" s="2" t="s">
        <v>227</v>
      </c>
      <c r="F4934" s="2" t="s">
        <v>50</v>
      </c>
      <c r="G4934" s="2" t="s">
        <v>51</v>
      </c>
      <c r="H4934" s="2" t="s">
        <v>323</v>
      </c>
      <c r="I4934" s="2" t="s">
        <v>161</v>
      </c>
      <c r="J4934" s="2" t="s">
        <v>1542</v>
      </c>
      <c r="K4934" s="2" t="s">
        <v>55</v>
      </c>
      <c r="L4934" s="2" t="s">
        <v>51</v>
      </c>
      <c r="M4934" s="2" t="s">
        <v>95</v>
      </c>
      <c r="N4934" s="3">
        <v>131.8</v>
      </c>
      <c r="O4934" s="3" t="s">
        <v>57</v>
      </c>
      <c r="P4934" s="4">
        <f>IF(O4934="吨",N4934*1000,IF(O4934="万立方米",N4934*10000,""))</f>
        <v>131800.0</v>
      </c>
      <c r="Q4934" s="2" t="s">
        <v>58</v>
      </c>
      <c r="R4934" s="2" t="s">
        <v>59</v>
      </c>
      <c r="S4934" s="2" t="s">
        <v>96</v>
      </c>
      <c r="T4934" s="2" t="s">
        <v>97</v>
      </c>
      <c r="U4934" s="4">
        <f>1.7</f>
        <v>1.7</v>
      </c>
      <c r="V4934" s="2" t="s">
        <v>62</v>
      </c>
      <c r="W4934" s="2" t="s">
        <v>98</v>
      </c>
      <c r="X4934" s="2" t="s">
        <v>64</v>
      </c>
      <c r="Y4934" s="2" t="s">
        <v>65</v>
      </c>
      <c r="Z4934" s="2">
        <v>0</v>
      </c>
      <c r="AA4934" s="2"/>
      <c r="AB4934" s="2"/>
      <c r="AC4934" s="4">
        <f>P4934*U4934/1000000</f>
        <v>0.22406</v>
      </c>
      <c r="AD4934" s="4">
        <f>AC4934*(1-Z4934/100)</f>
        <v>0.22406</v>
      </c>
      <c r="AE4934" s="2" t="s">
        <v>66</v>
      </c>
      <c r="AF4934" s="2" t="s">
        <v>67</v>
      </c>
      <c r="AG4934" s="2" t="s">
        <v>68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5827</v>
      </c>
      <c r="B4935" s="2" t="s">
        <v>5812</v>
      </c>
      <c r="C4935" s="2" t="s">
        <v>47</v>
      </c>
      <c r="D4935" s="2" t="s">
        <v>1533</v>
      </c>
      <c r="E4935" s="2" t="s">
        <v>227</v>
      </c>
      <c r="F4935" s="2" t="s">
        <v>50</v>
      </c>
      <c r="G4935" s="2" t="s">
        <v>51</v>
      </c>
      <c r="H4935" s="2" t="s">
        <v>323</v>
      </c>
      <c r="I4935" s="2" t="s">
        <v>161</v>
      </c>
      <c r="J4935" s="2" t="s">
        <v>1542</v>
      </c>
      <c r="K4935" s="2" t="s">
        <v>55</v>
      </c>
      <c r="L4935" s="2" t="s">
        <v>51</v>
      </c>
      <c r="M4935" s="2" t="s">
        <v>100</v>
      </c>
      <c r="N4935" s="3">
        <v>131.8</v>
      </c>
      <c r="O4935" s="3" t="s">
        <v>57</v>
      </c>
      <c r="P4935" s="4">
        <f>IF(O4935="吨",N4935*1000,IF(O4935="万立方米",N4935*10000,""))</f>
        <v>131800.0</v>
      </c>
      <c r="Q4935" s="2" t="s">
        <v>58</v>
      </c>
      <c r="R4935" s="2" t="s">
        <v>59</v>
      </c>
      <c r="S4935" s="2" t="s">
        <v>101</v>
      </c>
      <c r="T4935" s="2" t="s">
        <v>75</v>
      </c>
      <c r="U4935" s="4">
        <f>0.12</f>
        <v>0.12</v>
      </c>
      <c r="V4935" s="2" t="s">
        <v>62</v>
      </c>
      <c r="W4935" s="2" t="s">
        <v>102</v>
      </c>
      <c r="X4935" s="2" t="s">
        <v>64</v>
      </c>
      <c r="Y4935" s="2" t="s">
        <v>65</v>
      </c>
      <c r="Z4935" s="2">
        <v>0</v>
      </c>
      <c r="AA4935" s="2"/>
      <c r="AB4935" s="2"/>
      <c r="AC4935" s="4">
        <f>P4935*U4935/1000000</f>
        <v>0.015816</v>
      </c>
      <c r="AD4935" s="4">
        <f>AC4935*(1-Z4935/100)</f>
        <v>0.015816</v>
      </c>
      <c r="AE4935" s="2" t="s">
        <v>66</v>
      </c>
      <c r="AF4935" s="2" t="s">
        <v>67</v>
      </c>
      <c r="AG4935" s="2" t="s">
        <v>68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5828</v>
      </c>
      <c r="B4936" s="2" t="s">
        <v>5812</v>
      </c>
      <c r="C4936" s="2" t="s">
        <v>47</v>
      </c>
      <c r="D4936" s="2" t="s">
        <v>1533</v>
      </c>
      <c r="E4936" s="2" t="s">
        <v>227</v>
      </c>
      <c r="F4936" s="2" t="s">
        <v>50</v>
      </c>
      <c r="G4936" s="2" t="s">
        <v>51</v>
      </c>
      <c r="H4936" s="2" t="s">
        <v>323</v>
      </c>
      <c r="I4936" s="2"/>
      <c r="J4936" s="2"/>
      <c r="K4936" s="2" t="s">
        <v>147</v>
      </c>
      <c r="L4936" s="2" t="s">
        <v>148</v>
      </c>
      <c r="M4936" s="2" t="s">
        <v>104</v>
      </c>
      <c r="N4936" s="3"/>
      <c r="O4936" s="3"/>
      <c r="P4936" s="4">
        <v>784863960.0</v>
      </c>
      <c r="Q4936" s="2" t="s">
        <v>105</v>
      </c>
      <c r="R4936" s="2" t="s">
        <v>106</v>
      </c>
      <c r="S4936" s="2" t="s">
        <v>107</v>
      </c>
      <c r="T4936" s="2" t="s">
        <v>108</v>
      </c>
      <c r="U4936" s="4">
        <f>0.0</f>
        <v>0.0</v>
      </c>
      <c r="V4936" s="2" t="s">
        <v>109</v>
      </c>
      <c r="W4936" s="2" t="s">
        <v>110</v>
      </c>
      <c r="X4936" s="2"/>
      <c r="Y4936" s="2" t="s">
        <v>65</v>
      </c>
      <c r="Z4936" s="2">
        <v>0</v>
      </c>
      <c r="AA4936" s="2"/>
      <c r="AB4936" s="2"/>
      <c r="AC4936" s="4">
        <f>P4936*U4936/1000000</f>
        <v>0.0</v>
      </c>
      <c r="AD4936" s="4">
        <f>AC4936*(1-Z4936/100)</f>
        <v>0.0</v>
      </c>
      <c r="AE4936" s="2" t="s">
        <v>66</v>
      </c>
      <c r="AF4936" s="2" t="s">
        <v>67</v>
      </c>
      <c r="AG4936" s="2" t="s">
        <v>68</v>
      </c>
      <c r="AH4936" s="2" t="s">
        <v>69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5829</v>
      </c>
      <c r="B4937" s="2" t="s">
        <v>5830</v>
      </c>
      <c r="C4937" s="2" t="s">
        <v>47</v>
      </c>
      <c r="D4937" s="2" t="s">
        <v>5831</v>
      </c>
      <c r="E4937" s="2" t="s">
        <v>731</v>
      </c>
      <c r="F4937" s="2" t="s">
        <v>228</v>
      </c>
      <c r="G4937" s="2" t="s">
        <v>117</v>
      </c>
      <c r="H4937" s="2" t="s">
        <v>138</v>
      </c>
      <c r="I4937" s="2" t="s">
        <v>53</v>
      </c>
      <c r="J4937" s="2" t="s">
        <v>230</v>
      </c>
      <c r="K4937" s="2" t="s">
        <v>55</v>
      </c>
      <c r="L4937" s="2" t="s">
        <v>51</v>
      </c>
      <c r="M4937" s="2" t="s">
        <v>56</v>
      </c>
      <c r="N4937" s="3">
        <v>145827</v>
      </c>
      <c r="O4937" s="3" t="s">
        <v>57</v>
      </c>
      <c r="P4937" s="4">
        <f>IF(O4937="吨",N4937*1000,IF(O4937="万立方米",N4937*10000,""))</f>
        <v>145827000.0</v>
      </c>
      <c r="Q4937" s="2" t="s">
        <v>58</v>
      </c>
      <c r="R4937" s="2" t="s">
        <v>59</v>
      </c>
      <c r="S4937" s="2" t="s">
        <v>60</v>
      </c>
      <c r="T4937" s="2" t="s">
        <v>61</v>
      </c>
      <c r="U4937" s="4">
        <f>0.06</f>
        <v>0.06</v>
      </c>
      <c r="V4937" s="2" t="s">
        <v>62</v>
      </c>
      <c r="W4937" s="2" t="s">
        <v>63</v>
      </c>
      <c r="X4937" s="2" t="s">
        <v>64</v>
      </c>
      <c r="Y4937" s="2" t="s">
        <v>65</v>
      </c>
      <c r="Z4937" s="2">
        <v>0</v>
      </c>
      <c r="AA4937" s="2"/>
      <c r="AB4937" s="2"/>
      <c r="AC4937" s="4">
        <f>P4937*U4937/1000000</f>
        <v>8.74962</v>
      </c>
      <c r="AD4937" s="4">
        <f>AC4937*(1-Z4937/100)</f>
        <v>8.74962</v>
      </c>
      <c r="AE4937" s="2" t="s">
        <v>66</v>
      </c>
      <c r="AF4937" s="2" t="s">
        <v>67</v>
      </c>
      <c r="AG4937" s="2"/>
      <c r="AH4937" s="2" t="s">
        <v>69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5832</v>
      </c>
      <c r="B4938" s="2" t="s">
        <v>5830</v>
      </c>
      <c r="C4938" s="2" t="s">
        <v>47</v>
      </c>
      <c r="D4938" s="2" t="s">
        <v>5831</v>
      </c>
      <c r="E4938" s="2" t="s">
        <v>731</v>
      </c>
      <c r="F4938" s="2" t="s">
        <v>228</v>
      </c>
      <c r="G4938" s="2" t="s">
        <v>117</v>
      </c>
      <c r="H4938" s="2" t="s">
        <v>138</v>
      </c>
      <c r="I4938" s="2" t="s">
        <v>53</v>
      </c>
      <c r="J4938" s="2" t="s">
        <v>230</v>
      </c>
      <c r="K4938" s="2" t="s">
        <v>55</v>
      </c>
      <c r="L4938" s="2" t="s">
        <v>51</v>
      </c>
      <c r="M4938" s="2" t="s">
        <v>73</v>
      </c>
      <c r="N4938" s="3">
        <v>145827</v>
      </c>
      <c r="O4938" s="3" t="s">
        <v>57</v>
      </c>
      <c r="P4938" s="4">
        <f>IF(O4938="吨",N4938*1000,IF(O4938="万立方米",N4938*10000,""))</f>
        <v>145827000.0</v>
      </c>
      <c r="Q4938" s="2" t="s">
        <v>58</v>
      </c>
      <c r="R4938" s="2" t="s">
        <v>59</v>
      </c>
      <c r="S4938" s="2" t="s">
        <v>74</v>
      </c>
      <c r="T4938" s="2" t="s">
        <v>75</v>
      </c>
      <c r="U4938" s="4">
        <f>1.5</f>
        <v>1.5</v>
      </c>
      <c r="V4938" s="2" t="s">
        <v>62</v>
      </c>
      <c r="W4938" s="2" t="s">
        <v>76</v>
      </c>
      <c r="X4938" s="2" t="s">
        <v>64</v>
      </c>
      <c r="Y4938" s="2" t="s">
        <v>65</v>
      </c>
      <c r="Z4938" s="2">
        <v>0</v>
      </c>
      <c r="AA4938" s="2"/>
      <c r="AB4938" s="2"/>
      <c r="AC4938" s="4">
        <f>P4938*U4938/1000000</f>
        <v>218.7405</v>
      </c>
      <c r="AD4938" s="4">
        <f>AC4938*(1-Z4938/100)</f>
        <v>218.7405</v>
      </c>
      <c r="AE4938" s="2" t="s">
        <v>66</v>
      </c>
      <c r="AF4938" s="2" t="s">
        <v>67</v>
      </c>
      <c r="AG4938" s="2"/>
      <c r="AH4938" s="2" t="s">
        <v>69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5833</v>
      </c>
      <c r="B4939" s="2" t="s">
        <v>5830</v>
      </c>
      <c r="C4939" s="2" t="s">
        <v>47</v>
      </c>
      <c r="D4939" s="2" t="s">
        <v>5831</v>
      </c>
      <c r="E4939" s="2" t="s">
        <v>731</v>
      </c>
      <c r="F4939" s="2" t="s">
        <v>228</v>
      </c>
      <c r="G4939" s="2" t="s">
        <v>117</v>
      </c>
      <c r="H4939" s="2" t="s">
        <v>138</v>
      </c>
      <c r="I4939" s="2" t="s">
        <v>53</v>
      </c>
      <c r="J4939" s="2" t="s">
        <v>230</v>
      </c>
      <c r="K4939" s="2" t="s">
        <v>55</v>
      </c>
      <c r="L4939" s="2" t="s">
        <v>51</v>
      </c>
      <c r="M4939" s="2" t="s">
        <v>78</v>
      </c>
      <c r="N4939" s="3">
        <v>145827</v>
      </c>
      <c r="O4939" s="3" t="s">
        <v>57</v>
      </c>
      <c r="P4939" s="4">
        <f>IF(O4939="吨",N4939*1000,IF(O4939="万立方米",N4939*10000,""))</f>
        <v>145827000.0</v>
      </c>
      <c r="Q4939" s="2" t="s">
        <v>58</v>
      </c>
      <c r="R4939" s="2" t="s">
        <v>59</v>
      </c>
      <c r="S4939" s="2" t="s">
        <v>79</v>
      </c>
      <c r="T4939" s="2" t="s">
        <v>75</v>
      </c>
      <c r="U4939" s="4">
        <f>6.0</f>
        <v>6.0</v>
      </c>
      <c r="V4939" s="2" t="s">
        <v>62</v>
      </c>
      <c r="W4939" s="2" t="s">
        <v>80</v>
      </c>
      <c r="X4939" s="2" t="s">
        <v>64</v>
      </c>
      <c r="Y4939" s="2" t="s">
        <v>65</v>
      </c>
      <c r="Z4939" s="2">
        <v>0</v>
      </c>
      <c r="AA4939" s="2"/>
      <c r="AB4939" s="2"/>
      <c r="AC4939" s="4">
        <f>P4939*U4939/1000000</f>
        <v>874.962</v>
      </c>
      <c r="AD4939" s="4">
        <f>AC4939*(1-Z4939/100)</f>
        <v>874.962</v>
      </c>
      <c r="AE4939" s="2" t="s">
        <v>66</v>
      </c>
      <c r="AF4939" s="2" t="s">
        <v>67</v>
      </c>
      <c r="AG4939" s="2"/>
      <c r="AH4939" s="2" t="s">
        <v>69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5834</v>
      </c>
      <c r="B4940" s="2" t="s">
        <v>5830</v>
      </c>
      <c r="C4940" s="2" t="s">
        <v>47</v>
      </c>
      <c r="D4940" s="2" t="s">
        <v>5831</v>
      </c>
      <c r="E4940" s="2" t="s">
        <v>731</v>
      </c>
      <c r="F4940" s="2" t="s">
        <v>228</v>
      </c>
      <c r="G4940" s="2" t="s">
        <v>117</v>
      </c>
      <c r="H4940" s="2" t="s">
        <v>138</v>
      </c>
      <c r="I4940" s="2" t="s">
        <v>53</v>
      </c>
      <c r="J4940" s="2" t="s">
        <v>230</v>
      </c>
      <c r="K4940" s="2" t="s">
        <v>55</v>
      </c>
      <c r="L4940" s="2" t="s">
        <v>51</v>
      </c>
      <c r="M4940" s="2" t="s">
        <v>82</v>
      </c>
      <c r="N4940" s="3">
        <v>145827</v>
      </c>
      <c r="O4940" s="3" t="s">
        <v>57</v>
      </c>
      <c r="P4940" s="4">
        <f>IF(O4940="吨",N4940*1000,IF(O4940="万立方米",N4940*10000,""))</f>
        <v>145827000.0</v>
      </c>
      <c r="Q4940" s="2" t="s">
        <v>58</v>
      </c>
      <c r="R4940" s="2" t="s">
        <v>59</v>
      </c>
      <c r="S4940" s="2" t="s">
        <v>83</v>
      </c>
      <c r="T4940" s="2" t="s">
        <v>61</v>
      </c>
      <c r="U4940" s="4">
        <f>0.35</f>
        <v>0.35</v>
      </c>
      <c r="V4940" s="2" t="s">
        <v>62</v>
      </c>
      <c r="W4940" s="2" t="s">
        <v>84</v>
      </c>
      <c r="X4940" s="2" t="s">
        <v>64</v>
      </c>
      <c r="Y4940" s="2" t="s">
        <v>65</v>
      </c>
      <c r="Z4940" s="2">
        <v>0</v>
      </c>
      <c r="AA4940" s="2"/>
      <c r="AB4940" s="2"/>
      <c r="AC4940" s="4">
        <f>P4940*U4940/1000000</f>
        <v>51.03945</v>
      </c>
      <c r="AD4940" s="4">
        <f>AC4940*(1-Z4940/100)</f>
        <v>51.03945</v>
      </c>
      <c r="AE4940" s="2" t="s">
        <v>66</v>
      </c>
      <c r="AF4940" s="2" t="s">
        <v>67</v>
      </c>
      <c r="AG4940" s="2"/>
      <c r="AH4940" s="2" t="s">
        <v>69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5835</v>
      </c>
      <c r="B4941" s="2" t="s">
        <v>5830</v>
      </c>
      <c r="C4941" s="2" t="s">
        <v>47</v>
      </c>
      <c r="D4941" s="2" t="s">
        <v>5831</v>
      </c>
      <c r="E4941" s="2" t="s">
        <v>731</v>
      </c>
      <c r="F4941" s="2" t="s">
        <v>228</v>
      </c>
      <c r="G4941" s="2" t="s">
        <v>117</v>
      </c>
      <c r="H4941" s="2" t="s">
        <v>138</v>
      </c>
      <c r="I4941" s="2" t="s">
        <v>53</v>
      </c>
      <c r="J4941" s="2" t="s">
        <v>230</v>
      </c>
      <c r="K4941" s="2" t="s">
        <v>55</v>
      </c>
      <c r="L4941" s="2" t="s">
        <v>51</v>
      </c>
      <c r="M4941" s="2" t="s">
        <v>86</v>
      </c>
      <c r="N4941" s="3">
        <v>145827</v>
      </c>
      <c r="O4941" s="3" t="s">
        <v>57</v>
      </c>
      <c r="P4941" s="4">
        <f>IF(O4941="吨",N4941*1000,IF(O4941="万立方米",N4941*10000,""))</f>
        <v>145827000.0</v>
      </c>
      <c r="Q4941" s="2" t="s">
        <v>58</v>
      </c>
      <c r="R4941" s="2" t="s">
        <v>59</v>
      </c>
      <c r="S4941" s="2" t="s">
        <v>87</v>
      </c>
      <c r="T4941" s="2" t="s">
        <v>88</v>
      </c>
      <c r="U4941" s="4">
        <f>0.75</f>
        <v>0.75</v>
      </c>
      <c r="V4941" s="2" t="s">
        <v>62</v>
      </c>
      <c r="W4941" s="2" t="s">
        <v>89</v>
      </c>
      <c r="X4941" s="2" t="s">
        <v>64</v>
      </c>
      <c r="Y4941" s="2" t="s">
        <v>65</v>
      </c>
      <c r="Z4941" s="2">
        <v>0</v>
      </c>
      <c r="AA4941" s="2"/>
      <c r="AB4941" s="2"/>
      <c r="AC4941" s="4">
        <f>P4941*U4941/1000000</f>
        <v>109.37025</v>
      </c>
      <c r="AD4941" s="4">
        <f>AC4942*(1-AA4941/100)+(AC4941-AC4942)*(1-AB4941/100)</f>
        <v>109.37025</v>
      </c>
      <c r="AE4941" s="2" t="s">
        <v>66</v>
      </c>
      <c r="AF4941" s="2" t="s">
        <v>67</v>
      </c>
      <c r="AG4941" s="2"/>
      <c r="AH4941" s="2" t="s">
        <v>69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5836</v>
      </c>
      <c r="B4942" s="2" t="s">
        <v>5830</v>
      </c>
      <c r="C4942" s="2" t="s">
        <v>47</v>
      </c>
      <c r="D4942" s="2" t="s">
        <v>5831</v>
      </c>
      <c r="E4942" s="2" t="s">
        <v>731</v>
      </c>
      <c r="F4942" s="2" t="s">
        <v>228</v>
      </c>
      <c r="G4942" s="2" t="s">
        <v>117</v>
      </c>
      <c r="H4942" s="2" t="s">
        <v>138</v>
      </c>
      <c r="I4942" s="2" t="s">
        <v>53</v>
      </c>
      <c r="J4942" s="2" t="s">
        <v>230</v>
      </c>
      <c r="K4942" s="2" t="s">
        <v>55</v>
      </c>
      <c r="L4942" s="2" t="s">
        <v>51</v>
      </c>
      <c r="M4942" s="2" t="s">
        <v>91</v>
      </c>
      <c r="N4942" s="3">
        <v>145827</v>
      </c>
      <c r="O4942" s="3" t="s">
        <v>57</v>
      </c>
      <c r="P4942" s="4">
        <f>IF(O4942="吨",N4942*1000,IF(O4942="万立方米",N4942*10000,""))</f>
        <v>145827000.0</v>
      </c>
      <c r="Q4942" s="2" t="s">
        <v>58</v>
      </c>
      <c r="R4942" s="2" t="s">
        <v>59</v>
      </c>
      <c r="S4942" s="2" t="s">
        <v>92</v>
      </c>
      <c r="T4942" s="2" t="s">
        <v>88</v>
      </c>
      <c r="U4942" s="4">
        <f>0.75</f>
        <v>0.75</v>
      </c>
      <c r="V4942" s="2" t="s">
        <v>62</v>
      </c>
      <c r="W4942" s="2" t="s">
        <v>93</v>
      </c>
      <c r="X4942" s="2" t="s">
        <v>64</v>
      </c>
      <c r="Y4942" s="2" t="s">
        <v>65</v>
      </c>
      <c r="Z4942" s="2">
        <v>0</v>
      </c>
      <c r="AA4942" s="2"/>
      <c r="AB4942" s="2"/>
      <c r="AC4942" s="4">
        <f>P4942*U4942/1000000</f>
        <v>109.37025</v>
      </c>
      <c r="AD4942" s="4">
        <f>AC4942*(1-Z4942/100)</f>
        <v>109.37025</v>
      </c>
      <c r="AE4942" s="2" t="s">
        <v>66</v>
      </c>
      <c r="AF4942" s="2" t="s">
        <v>67</v>
      </c>
      <c r="AG4942" s="2"/>
      <c r="AH4942" s="2" t="s">
        <v>69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5837</v>
      </c>
      <c r="B4943" s="2" t="s">
        <v>5830</v>
      </c>
      <c r="C4943" s="2" t="s">
        <v>47</v>
      </c>
      <c r="D4943" s="2" t="s">
        <v>5831</v>
      </c>
      <c r="E4943" s="2" t="s">
        <v>731</v>
      </c>
      <c r="F4943" s="2" t="s">
        <v>228</v>
      </c>
      <c r="G4943" s="2" t="s">
        <v>117</v>
      </c>
      <c r="H4943" s="2" t="s">
        <v>138</v>
      </c>
      <c r="I4943" s="2" t="s">
        <v>53</v>
      </c>
      <c r="J4943" s="2" t="s">
        <v>230</v>
      </c>
      <c r="K4943" s="2" t="s">
        <v>55</v>
      </c>
      <c r="L4943" s="2" t="s">
        <v>51</v>
      </c>
      <c r="M4943" s="2" t="s">
        <v>95</v>
      </c>
      <c r="N4943" s="3">
        <v>145827</v>
      </c>
      <c r="O4943" s="3" t="s">
        <v>57</v>
      </c>
      <c r="P4943" s="4">
        <f>IF(O4943="吨",N4943*1000,IF(O4943="万立方米",N4943*10000,""))</f>
        <v>145827000.0</v>
      </c>
      <c r="Q4943" s="2" t="s">
        <v>58</v>
      </c>
      <c r="R4943" s="2" t="s">
        <v>59</v>
      </c>
      <c r="S4943" s="2" t="s">
        <v>96</v>
      </c>
      <c r="T4943" s="2" t="s">
        <v>97</v>
      </c>
      <c r="U4943" s="4">
        <f>1.7</f>
        <v>1.7</v>
      </c>
      <c r="V4943" s="2" t="s">
        <v>62</v>
      </c>
      <c r="W4943" s="2" t="s">
        <v>98</v>
      </c>
      <c r="X4943" s="2" t="s">
        <v>64</v>
      </c>
      <c r="Y4943" s="2" t="s">
        <v>65</v>
      </c>
      <c r="Z4943" s="2">
        <v>0</v>
      </c>
      <c r="AA4943" s="2"/>
      <c r="AB4943" s="2"/>
      <c r="AC4943" s="4">
        <f>P4943*U4943/1000000</f>
        <v>247.9059</v>
      </c>
      <c r="AD4943" s="4">
        <f>AC4943*(1-Z4943/100)</f>
        <v>247.9059</v>
      </c>
      <c r="AE4943" s="2" t="s">
        <v>66</v>
      </c>
      <c r="AF4943" s="2" t="s">
        <v>67</v>
      </c>
      <c r="AG4943" s="2"/>
      <c r="AH4943" s="2" t="s">
        <v>69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5838</v>
      </c>
      <c r="B4944" s="2" t="s">
        <v>5830</v>
      </c>
      <c r="C4944" s="2" t="s">
        <v>47</v>
      </c>
      <c r="D4944" s="2" t="s">
        <v>5831</v>
      </c>
      <c r="E4944" s="2" t="s">
        <v>731</v>
      </c>
      <c r="F4944" s="2" t="s">
        <v>228</v>
      </c>
      <c r="G4944" s="2" t="s">
        <v>117</v>
      </c>
      <c r="H4944" s="2" t="s">
        <v>138</v>
      </c>
      <c r="I4944" s="2" t="s">
        <v>53</v>
      </c>
      <c r="J4944" s="2" t="s">
        <v>230</v>
      </c>
      <c r="K4944" s="2" t="s">
        <v>55</v>
      </c>
      <c r="L4944" s="2" t="s">
        <v>51</v>
      </c>
      <c r="M4944" s="2" t="s">
        <v>100</v>
      </c>
      <c r="N4944" s="3">
        <v>145827</v>
      </c>
      <c r="O4944" s="3" t="s">
        <v>57</v>
      </c>
      <c r="P4944" s="4">
        <f>IF(O4944="吨",N4944*1000,IF(O4944="万立方米",N4944*10000,""))</f>
        <v>145827000.0</v>
      </c>
      <c r="Q4944" s="2" t="s">
        <v>58</v>
      </c>
      <c r="R4944" s="2" t="s">
        <v>59</v>
      </c>
      <c r="S4944" s="2" t="s">
        <v>101</v>
      </c>
      <c r="T4944" s="2" t="s">
        <v>75</v>
      </c>
      <c r="U4944" s="4">
        <f>0.12</f>
        <v>0.12</v>
      </c>
      <c r="V4944" s="2" t="s">
        <v>62</v>
      </c>
      <c r="W4944" s="2" t="s">
        <v>102</v>
      </c>
      <c r="X4944" s="2" t="s">
        <v>64</v>
      </c>
      <c r="Y4944" s="2" t="s">
        <v>65</v>
      </c>
      <c r="Z4944" s="2">
        <v>0</v>
      </c>
      <c r="AA4944" s="2"/>
      <c r="AB4944" s="2"/>
      <c r="AC4944" s="4">
        <f>P4944*U4944/1000000</f>
        <v>17.49924</v>
      </c>
      <c r="AD4944" s="4">
        <f>AC4944*(1-Z4944/100)</f>
        <v>17.49924</v>
      </c>
      <c r="AE4944" s="2" t="s">
        <v>66</v>
      </c>
      <c r="AF4944" s="2" t="s">
        <v>67</v>
      </c>
      <c r="AG4944" s="2"/>
      <c r="AH4944" s="2" t="s">
        <v>69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5839</v>
      </c>
      <c r="B4945" s="2" t="s">
        <v>5830</v>
      </c>
      <c r="C4945" s="2" t="s">
        <v>47</v>
      </c>
      <c r="D4945" s="2" t="s">
        <v>5831</v>
      </c>
      <c r="E4945" s="2" t="s">
        <v>731</v>
      </c>
      <c r="F4945" s="2" t="s">
        <v>228</v>
      </c>
      <c r="G4945" s="2" t="s">
        <v>117</v>
      </c>
      <c r="H4945" s="2" t="s">
        <v>138</v>
      </c>
      <c r="I4945" s="2" t="s">
        <v>161</v>
      </c>
      <c r="J4945" s="2" t="s">
        <v>279</v>
      </c>
      <c r="K4945" s="2" t="s">
        <v>55</v>
      </c>
      <c r="L4945" s="2" t="s">
        <v>51</v>
      </c>
      <c r="M4945" s="2" t="s">
        <v>56</v>
      </c>
      <c r="N4945" s="3">
        <v>33.77</v>
      </c>
      <c r="O4945" s="3" t="s">
        <v>57</v>
      </c>
      <c r="P4945" s="4">
        <f>IF(O4945="吨",N4945*1000,IF(O4945="万立方米",N4945*10000,""))</f>
        <v>33770.0</v>
      </c>
      <c r="Q4945" s="2" t="s">
        <v>58</v>
      </c>
      <c r="R4945" s="2" t="s">
        <v>59</v>
      </c>
      <c r="S4945" s="2" t="s">
        <v>60</v>
      </c>
      <c r="T4945" s="2" t="s">
        <v>61</v>
      </c>
      <c r="U4945" s="4">
        <f>0.06</f>
        <v>0.06</v>
      </c>
      <c r="V4945" s="2" t="s">
        <v>62</v>
      </c>
      <c r="W4945" s="2" t="s">
        <v>63</v>
      </c>
      <c r="X4945" s="2" t="s">
        <v>64</v>
      </c>
      <c r="Y4945" s="2" t="s">
        <v>65</v>
      </c>
      <c r="Z4945" s="2">
        <v>0</v>
      </c>
      <c r="AA4945" s="2"/>
      <c r="AB4945" s="2"/>
      <c r="AC4945" s="4">
        <f>P4945*U4945/1000000</f>
        <v>0.0020261999999999997</v>
      </c>
      <c r="AD4945" s="4">
        <f>AC4945*(1-Z4945/100)</f>
        <v>0.0020261999999999997</v>
      </c>
      <c r="AE4945" s="2" t="s">
        <v>66</v>
      </c>
      <c r="AF4945" s="2" t="s">
        <v>67</v>
      </c>
      <c r="AG4945" s="2"/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5840</v>
      </c>
      <c r="B4946" s="2" t="s">
        <v>5830</v>
      </c>
      <c r="C4946" s="2" t="s">
        <v>47</v>
      </c>
      <c r="D4946" s="2" t="s">
        <v>5831</v>
      </c>
      <c r="E4946" s="2" t="s">
        <v>731</v>
      </c>
      <c r="F4946" s="2" t="s">
        <v>228</v>
      </c>
      <c r="G4946" s="2" t="s">
        <v>117</v>
      </c>
      <c r="H4946" s="2" t="s">
        <v>138</v>
      </c>
      <c r="I4946" s="2" t="s">
        <v>161</v>
      </c>
      <c r="J4946" s="2" t="s">
        <v>279</v>
      </c>
      <c r="K4946" s="2" t="s">
        <v>55</v>
      </c>
      <c r="L4946" s="2" t="s">
        <v>51</v>
      </c>
      <c r="M4946" s="2" t="s">
        <v>73</v>
      </c>
      <c r="N4946" s="3">
        <v>33.77</v>
      </c>
      <c r="O4946" s="3" t="s">
        <v>57</v>
      </c>
      <c r="P4946" s="4">
        <f>IF(O4946="吨",N4946*1000,IF(O4946="万立方米",N4946*10000,""))</f>
        <v>33770.0</v>
      </c>
      <c r="Q4946" s="2" t="s">
        <v>58</v>
      </c>
      <c r="R4946" s="2" t="s">
        <v>59</v>
      </c>
      <c r="S4946" s="2" t="s">
        <v>74</v>
      </c>
      <c r="T4946" s="2" t="s">
        <v>75</v>
      </c>
      <c r="U4946" s="4">
        <f>1.5</f>
        <v>1.5</v>
      </c>
      <c r="V4946" s="2" t="s">
        <v>62</v>
      </c>
      <c r="W4946" s="2" t="s">
        <v>76</v>
      </c>
      <c r="X4946" s="2" t="s">
        <v>64</v>
      </c>
      <c r="Y4946" s="2" t="s">
        <v>65</v>
      </c>
      <c r="Z4946" s="2">
        <v>0</v>
      </c>
      <c r="AA4946" s="2"/>
      <c r="AB4946" s="2"/>
      <c r="AC4946" s="4">
        <f>P4946*U4946/1000000</f>
        <v>0.050655</v>
      </c>
      <c r="AD4946" s="4">
        <f>AC4946*(1-Z4946/100)</f>
        <v>0.050655</v>
      </c>
      <c r="AE4946" s="2" t="s">
        <v>66</v>
      </c>
      <c r="AF4946" s="2" t="s">
        <v>67</v>
      </c>
      <c r="AG4946" s="2"/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5841</v>
      </c>
      <c r="B4947" s="2" t="s">
        <v>5830</v>
      </c>
      <c r="C4947" s="2" t="s">
        <v>47</v>
      </c>
      <c r="D4947" s="2" t="s">
        <v>5831</v>
      </c>
      <c r="E4947" s="2" t="s">
        <v>731</v>
      </c>
      <c r="F4947" s="2" t="s">
        <v>228</v>
      </c>
      <c r="G4947" s="2" t="s">
        <v>117</v>
      </c>
      <c r="H4947" s="2" t="s">
        <v>138</v>
      </c>
      <c r="I4947" s="2" t="s">
        <v>161</v>
      </c>
      <c r="J4947" s="2" t="s">
        <v>279</v>
      </c>
      <c r="K4947" s="2" t="s">
        <v>55</v>
      </c>
      <c r="L4947" s="2" t="s">
        <v>51</v>
      </c>
      <c r="M4947" s="2" t="s">
        <v>78</v>
      </c>
      <c r="N4947" s="3">
        <v>33.77</v>
      </c>
      <c r="O4947" s="3" t="s">
        <v>57</v>
      </c>
      <c r="P4947" s="4">
        <f>IF(O4947="吨",N4947*1000,IF(O4947="万立方米",N4947*10000,""))</f>
        <v>33770.0</v>
      </c>
      <c r="Q4947" s="2" t="s">
        <v>58</v>
      </c>
      <c r="R4947" s="2" t="s">
        <v>59</v>
      </c>
      <c r="S4947" s="2" t="s">
        <v>79</v>
      </c>
      <c r="T4947" s="2" t="s">
        <v>75</v>
      </c>
      <c r="U4947" s="4">
        <f>6.0</f>
        <v>6.0</v>
      </c>
      <c r="V4947" s="2" t="s">
        <v>62</v>
      </c>
      <c r="W4947" s="2" t="s">
        <v>80</v>
      </c>
      <c r="X4947" s="2" t="s">
        <v>64</v>
      </c>
      <c r="Y4947" s="2" t="s">
        <v>65</v>
      </c>
      <c r="Z4947" s="2">
        <v>0</v>
      </c>
      <c r="AA4947" s="2"/>
      <c r="AB4947" s="2"/>
      <c r="AC4947" s="4">
        <f>P4947*U4947/1000000</f>
        <v>0.20262</v>
      </c>
      <c r="AD4947" s="4">
        <f>AC4947*(1-Z4947/100)</f>
        <v>0.20262</v>
      </c>
      <c r="AE4947" s="2" t="s">
        <v>66</v>
      </c>
      <c r="AF4947" s="2" t="s">
        <v>67</v>
      </c>
      <c r="AG4947" s="2"/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5842</v>
      </c>
      <c r="B4948" s="2" t="s">
        <v>5830</v>
      </c>
      <c r="C4948" s="2" t="s">
        <v>47</v>
      </c>
      <c r="D4948" s="2" t="s">
        <v>5831</v>
      </c>
      <c r="E4948" s="2" t="s">
        <v>731</v>
      </c>
      <c r="F4948" s="2" t="s">
        <v>228</v>
      </c>
      <c r="G4948" s="2" t="s">
        <v>117</v>
      </c>
      <c r="H4948" s="2" t="s">
        <v>138</v>
      </c>
      <c r="I4948" s="2" t="s">
        <v>161</v>
      </c>
      <c r="J4948" s="2" t="s">
        <v>279</v>
      </c>
      <c r="K4948" s="2" t="s">
        <v>55</v>
      </c>
      <c r="L4948" s="2" t="s">
        <v>51</v>
      </c>
      <c r="M4948" s="2" t="s">
        <v>82</v>
      </c>
      <c r="N4948" s="3">
        <v>33.77</v>
      </c>
      <c r="O4948" s="3" t="s">
        <v>57</v>
      </c>
      <c r="P4948" s="4">
        <f>IF(O4948="吨",N4948*1000,IF(O4948="万立方米",N4948*10000,""))</f>
        <v>33770.0</v>
      </c>
      <c r="Q4948" s="2" t="s">
        <v>58</v>
      </c>
      <c r="R4948" s="2" t="s">
        <v>59</v>
      </c>
      <c r="S4948" s="2" t="s">
        <v>83</v>
      </c>
      <c r="T4948" s="2" t="s">
        <v>61</v>
      </c>
      <c r="U4948" s="4">
        <f>0.35</f>
        <v>0.35</v>
      </c>
      <c r="V4948" s="2" t="s">
        <v>62</v>
      </c>
      <c r="W4948" s="2" t="s">
        <v>84</v>
      </c>
      <c r="X4948" s="2" t="s">
        <v>64</v>
      </c>
      <c r="Y4948" s="2" t="s">
        <v>65</v>
      </c>
      <c r="Z4948" s="2">
        <v>0</v>
      </c>
      <c r="AA4948" s="2"/>
      <c r="AB4948" s="2"/>
      <c r="AC4948" s="4">
        <f>P4948*U4948/1000000</f>
        <v>0.0118195</v>
      </c>
      <c r="AD4948" s="4">
        <f>AC4948*(1-Z4948/100)</f>
        <v>0.0118195</v>
      </c>
      <c r="AE4948" s="2" t="s">
        <v>66</v>
      </c>
      <c r="AF4948" s="2" t="s">
        <v>67</v>
      </c>
      <c r="AG4948" s="2"/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5843</v>
      </c>
      <c r="B4949" s="2" t="s">
        <v>5830</v>
      </c>
      <c r="C4949" s="2" t="s">
        <v>47</v>
      </c>
      <c r="D4949" s="2" t="s">
        <v>5831</v>
      </c>
      <c r="E4949" s="2" t="s">
        <v>731</v>
      </c>
      <c r="F4949" s="2" t="s">
        <v>228</v>
      </c>
      <c r="G4949" s="2" t="s">
        <v>117</v>
      </c>
      <c r="H4949" s="2" t="s">
        <v>138</v>
      </c>
      <c r="I4949" s="2" t="s">
        <v>161</v>
      </c>
      <c r="J4949" s="2" t="s">
        <v>279</v>
      </c>
      <c r="K4949" s="2" t="s">
        <v>55</v>
      </c>
      <c r="L4949" s="2" t="s">
        <v>51</v>
      </c>
      <c r="M4949" s="2" t="s">
        <v>86</v>
      </c>
      <c r="N4949" s="3">
        <v>33.77</v>
      </c>
      <c r="O4949" s="3" t="s">
        <v>57</v>
      </c>
      <c r="P4949" s="4">
        <f>IF(O4949="吨",N4949*1000,IF(O4949="万立方米",N4949*10000,""))</f>
        <v>33770.0</v>
      </c>
      <c r="Q4949" s="2" t="s">
        <v>58</v>
      </c>
      <c r="R4949" s="2" t="s">
        <v>59</v>
      </c>
      <c r="S4949" s="2" t="s">
        <v>87</v>
      </c>
      <c r="T4949" s="2" t="s">
        <v>88</v>
      </c>
      <c r="U4949" s="4">
        <f>0.75</f>
        <v>0.75</v>
      </c>
      <c r="V4949" s="2" t="s">
        <v>62</v>
      </c>
      <c r="W4949" s="2" t="s">
        <v>89</v>
      </c>
      <c r="X4949" s="2" t="s">
        <v>64</v>
      </c>
      <c r="Y4949" s="2" t="s">
        <v>65</v>
      </c>
      <c r="Z4949" s="2">
        <v>0</v>
      </c>
      <c r="AA4949" s="2"/>
      <c r="AB4949" s="2"/>
      <c r="AC4949" s="4">
        <f>P4949*U4949/1000000</f>
        <v>0.0253275</v>
      </c>
      <c r="AD4949" s="4">
        <f>AC4950*(1-AA4949/100)+(AC4949-AC4950)*(1-AB4949/100)</f>
        <v>0.0253275</v>
      </c>
      <c r="AE4949" s="2" t="s">
        <v>66</v>
      </c>
      <c r="AF4949" s="2" t="s">
        <v>67</v>
      </c>
      <c r="AG4949" s="2"/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5844</v>
      </c>
      <c r="B4950" s="2" t="s">
        <v>5830</v>
      </c>
      <c r="C4950" s="2" t="s">
        <v>47</v>
      </c>
      <c r="D4950" s="2" t="s">
        <v>5831</v>
      </c>
      <c r="E4950" s="2" t="s">
        <v>731</v>
      </c>
      <c r="F4950" s="2" t="s">
        <v>228</v>
      </c>
      <c r="G4950" s="2" t="s">
        <v>117</v>
      </c>
      <c r="H4950" s="2" t="s">
        <v>138</v>
      </c>
      <c r="I4950" s="2" t="s">
        <v>161</v>
      </c>
      <c r="J4950" s="2" t="s">
        <v>279</v>
      </c>
      <c r="K4950" s="2" t="s">
        <v>55</v>
      </c>
      <c r="L4950" s="2" t="s">
        <v>51</v>
      </c>
      <c r="M4950" s="2" t="s">
        <v>91</v>
      </c>
      <c r="N4950" s="3">
        <v>33.77</v>
      </c>
      <c r="O4950" s="3" t="s">
        <v>57</v>
      </c>
      <c r="P4950" s="4">
        <f>IF(O4950="吨",N4950*1000,IF(O4950="万立方米",N4950*10000,""))</f>
        <v>33770.0</v>
      </c>
      <c r="Q4950" s="2" t="s">
        <v>58</v>
      </c>
      <c r="R4950" s="2" t="s">
        <v>59</v>
      </c>
      <c r="S4950" s="2" t="s">
        <v>92</v>
      </c>
      <c r="T4950" s="2" t="s">
        <v>88</v>
      </c>
      <c r="U4950" s="4">
        <f>0.75</f>
        <v>0.75</v>
      </c>
      <c r="V4950" s="2" t="s">
        <v>62</v>
      </c>
      <c r="W4950" s="2" t="s">
        <v>93</v>
      </c>
      <c r="X4950" s="2" t="s">
        <v>64</v>
      </c>
      <c r="Y4950" s="2" t="s">
        <v>65</v>
      </c>
      <c r="Z4950" s="2">
        <v>0</v>
      </c>
      <c r="AA4950" s="2"/>
      <c r="AB4950" s="2"/>
      <c r="AC4950" s="4">
        <f>P4950*U4950/1000000</f>
        <v>0.0253275</v>
      </c>
      <c r="AD4950" s="4">
        <f>AC4950*(1-Z4950/100)</f>
        <v>0.0253275</v>
      </c>
      <c r="AE4950" s="2" t="s">
        <v>66</v>
      </c>
      <c r="AF4950" s="2" t="s">
        <v>67</v>
      </c>
      <c r="AG4950" s="2"/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5845</v>
      </c>
      <c r="B4951" s="2" t="s">
        <v>5830</v>
      </c>
      <c r="C4951" s="2" t="s">
        <v>47</v>
      </c>
      <c r="D4951" s="2" t="s">
        <v>5831</v>
      </c>
      <c r="E4951" s="2" t="s">
        <v>731</v>
      </c>
      <c r="F4951" s="2" t="s">
        <v>228</v>
      </c>
      <c r="G4951" s="2" t="s">
        <v>117</v>
      </c>
      <c r="H4951" s="2" t="s">
        <v>138</v>
      </c>
      <c r="I4951" s="2" t="s">
        <v>161</v>
      </c>
      <c r="J4951" s="2" t="s">
        <v>279</v>
      </c>
      <c r="K4951" s="2" t="s">
        <v>55</v>
      </c>
      <c r="L4951" s="2" t="s">
        <v>51</v>
      </c>
      <c r="M4951" s="2" t="s">
        <v>95</v>
      </c>
      <c r="N4951" s="3">
        <v>33.77</v>
      </c>
      <c r="O4951" s="3" t="s">
        <v>57</v>
      </c>
      <c r="P4951" s="4">
        <f>IF(O4951="吨",N4951*1000,IF(O4951="万立方米",N4951*10000,""))</f>
        <v>33770.0</v>
      </c>
      <c r="Q4951" s="2" t="s">
        <v>58</v>
      </c>
      <c r="R4951" s="2" t="s">
        <v>59</v>
      </c>
      <c r="S4951" s="2" t="s">
        <v>96</v>
      </c>
      <c r="T4951" s="2" t="s">
        <v>97</v>
      </c>
      <c r="U4951" s="4">
        <f>1.7</f>
        <v>1.7</v>
      </c>
      <c r="V4951" s="2" t="s">
        <v>62</v>
      </c>
      <c r="W4951" s="2" t="s">
        <v>98</v>
      </c>
      <c r="X4951" s="2" t="s">
        <v>64</v>
      </c>
      <c r="Y4951" s="2" t="s">
        <v>65</v>
      </c>
      <c r="Z4951" s="2">
        <v>0</v>
      </c>
      <c r="AA4951" s="2"/>
      <c r="AB4951" s="2"/>
      <c r="AC4951" s="4">
        <f>P4951*U4951/1000000</f>
        <v>0.057409</v>
      </c>
      <c r="AD4951" s="4">
        <f>AC4951*(1-Z4951/100)</f>
        <v>0.057409</v>
      </c>
      <c r="AE4951" s="2" t="s">
        <v>66</v>
      </c>
      <c r="AF4951" s="2" t="s">
        <v>67</v>
      </c>
      <c r="AG4951" s="2"/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5846</v>
      </c>
      <c r="B4952" s="2" t="s">
        <v>5830</v>
      </c>
      <c r="C4952" s="2" t="s">
        <v>47</v>
      </c>
      <c r="D4952" s="2" t="s">
        <v>5831</v>
      </c>
      <c r="E4952" s="2" t="s">
        <v>731</v>
      </c>
      <c r="F4952" s="2" t="s">
        <v>228</v>
      </c>
      <c r="G4952" s="2" t="s">
        <v>117</v>
      </c>
      <c r="H4952" s="2" t="s">
        <v>138</v>
      </c>
      <c r="I4952" s="2" t="s">
        <v>161</v>
      </c>
      <c r="J4952" s="2" t="s">
        <v>279</v>
      </c>
      <c r="K4952" s="2" t="s">
        <v>55</v>
      </c>
      <c r="L4952" s="2" t="s">
        <v>51</v>
      </c>
      <c r="M4952" s="2" t="s">
        <v>100</v>
      </c>
      <c r="N4952" s="3">
        <v>33.77</v>
      </c>
      <c r="O4952" s="3" t="s">
        <v>57</v>
      </c>
      <c r="P4952" s="4">
        <f>IF(O4952="吨",N4952*1000,IF(O4952="万立方米",N4952*10000,""))</f>
        <v>33770.0</v>
      </c>
      <c r="Q4952" s="2" t="s">
        <v>58</v>
      </c>
      <c r="R4952" s="2" t="s">
        <v>59</v>
      </c>
      <c r="S4952" s="2" t="s">
        <v>101</v>
      </c>
      <c r="T4952" s="2" t="s">
        <v>75</v>
      </c>
      <c r="U4952" s="4">
        <f>0.12</f>
        <v>0.12</v>
      </c>
      <c r="V4952" s="2" t="s">
        <v>62</v>
      </c>
      <c r="W4952" s="2" t="s">
        <v>102</v>
      </c>
      <c r="X4952" s="2" t="s">
        <v>64</v>
      </c>
      <c r="Y4952" s="2" t="s">
        <v>65</v>
      </c>
      <c r="Z4952" s="2">
        <v>0</v>
      </c>
      <c r="AA4952" s="2"/>
      <c r="AB4952" s="2"/>
      <c r="AC4952" s="4">
        <f>P4952*U4952/1000000</f>
        <v>0.004052399999999999</v>
      </c>
      <c r="AD4952" s="4">
        <f>AC4952*(1-Z4952/100)</f>
        <v>0.004052399999999999</v>
      </c>
      <c r="AE4952" s="2" t="s">
        <v>66</v>
      </c>
      <c r="AF4952" s="2" t="s">
        <v>67</v>
      </c>
      <c r="AG4952" s="2"/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5847</v>
      </c>
      <c r="B4953" s="2" t="s">
        <v>5830</v>
      </c>
      <c r="C4953" s="2" t="s">
        <v>47</v>
      </c>
      <c r="D4953" s="2" t="s">
        <v>5831</v>
      </c>
      <c r="E4953" s="2" t="s">
        <v>731</v>
      </c>
      <c r="F4953" s="2" t="s">
        <v>228</v>
      </c>
      <c r="G4953" s="2" t="s">
        <v>117</v>
      </c>
      <c r="H4953" s="2" t="s">
        <v>138</v>
      </c>
      <c r="I4953" s="2"/>
      <c r="J4953" s="2"/>
      <c r="K4953" s="2"/>
      <c r="L4953" s="2"/>
      <c r="M4953" s="2" t="s">
        <v>104</v>
      </c>
      <c r="N4953" s="3"/>
      <c r="O4953" s="3"/>
      <c r="P4953" s="4">
        <v>0.0</v>
      </c>
      <c r="Q4953" s="2" t="s">
        <v>105</v>
      </c>
      <c r="R4953" s="2" t="s">
        <v>106</v>
      </c>
      <c r="S4953" s="2" t="s">
        <v>107</v>
      </c>
      <c r="T4953" s="2" t="s">
        <v>108</v>
      </c>
      <c r="U4953" s="4">
        <f>0.0</f>
        <v>0.0</v>
      </c>
      <c r="V4953" s="2" t="s">
        <v>109</v>
      </c>
      <c r="W4953" s="2" t="s">
        <v>110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134</v>
      </c>
      <c r="AH4953" s="2" t="s">
        <v>69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5848</v>
      </c>
      <c r="B4954" s="2" t="s">
        <v>5849</v>
      </c>
      <c r="C4954" s="2" t="s">
        <v>47</v>
      </c>
      <c r="D4954" s="2" t="s">
        <v>886</v>
      </c>
      <c r="E4954" s="2" t="s">
        <v>377</v>
      </c>
      <c r="F4954" s="2" t="s">
        <v>228</v>
      </c>
      <c r="G4954" s="2" t="s">
        <v>181</v>
      </c>
      <c r="H4954" s="2" t="s">
        <v>138</v>
      </c>
      <c r="I4954" s="2" t="s">
        <v>53</v>
      </c>
      <c r="J4954" s="2" t="s">
        <v>118</v>
      </c>
      <c r="K4954" s="2" t="s">
        <v>118</v>
      </c>
      <c r="L4954" s="2" t="s">
        <v>119</v>
      </c>
      <c r="M4954" s="2" t="s">
        <v>56</v>
      </c>
      <c r="N4954" s="3">
        <v>3602.344</v>
      </c>
      <c r="O4954" s="3" t="s">
        <v>120</v>
      </c>
      <c r="P4954" s="2"/>
      <c r="Q4954" s="2"/>
      <c r="R4954" s="2" t="s">
        <v>121</v>
      </c>
      <c r="S4954" s="2"/>
      <c r="T4954" s="2" t="s">
        <v>108</v>
      </c>
      <c r="U4954" s="2"/>
      <c r="V4954" s="2"/>
      <c r="W4954" s="2" t="s">
        <v>122</v>
      </c>
      <c r="X4954" s="2" t="s">
        <v>64</v>
      </c>
      <c r="Y4954" s="2" t="s">
        <v>65</v>
      </c>
      <c r="Z4954" s="2">
        <v>0</v>
      </c>
      <c r="AA4954" s="2"/>
      <c r="AB4954" s="2"/>
      <c r="AC4954" s="2"/>
      <c r="AD4954" s="2"/>
      <c r="AE4954" s="2" t="s">
        <v>123</v>
      </c>
      <c r="AF4954" s="2" t="s">
        <v>124</v>
      </c>
      <c r="AG4954" s="2" t="s">
        <v>125</v>
      </c>
      <c r="AH4954" s="2" t="s">
        <v>69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5850</v>
      </c>
      <c r="B4955" s="2" t="s">
        <v>5849</v>
      </c>
      <c r="C4955" s="2" t="s">
        <v>47</v>
      </c>
      <c r="D4955" s="2" t="s">
        <v>886</v>
      </c>
      <c r="E4955" s="2" t="s">
        <v>377</v>
      </c>
      <c r="F4955" s="2" t="s">
        <v>228</v>
      </c>
      <c r="G4955" s="2" t="s">
        <v>181</v>
      </c>
      <c r="H4955" s="2" t="s">
        <v>138</v>
      </c>
      <c r="I4955" s="2" t="s">
        <v>53</v>
      </c>
      <c r="J4955" s="2" t="s">
        <v>118</v>
      </c>
      <c r="K4955" s="2" t="s">
        <v>118</v>
      </c>
      <c r="L4955" s="2" t="s">
        <v>119</v>
      </c>
      <c r="M4955" s="2" t="s">
        <v>73</v>
      </c>
      <c r="N4955" s="3">
        <v>3602.344</v>
      </c>
      <c r="O4955" s="3" t="s">
        <v>120</v>
      </c>
      <c r="P4955" s="2"/>
      <c r="Q4955" s="2"/>
      <c r="R4955" s="2" t="s">
        <v>121</v>
      </c>
      <c r="S4955" s="2"/>
      <c r="T4955" s="2" t="s">
        <v>108</v>
      </c>
      <c r="U4955" s="2"/>
      <c r="V4955" s="2"/>
      <c r="W4955" s="2" t="s">
        <v>122</v>
      </c>
      <c r="X4955" s="2" t="s">
        <v>64</v>
      </c>
      <c r="Y4955" s="2" t="s">
        <v>65</v>
      </c>
      <c r="Z4955" s="2">
        <v>0</v>
      </c>
      <c r="AA4955" s="2"/>
      <c r="AB4955" s="2"/>
      <c r="AC4955" s="2"/>
      <c r="AD4955" s="2"/>
      <c r="AE4955" s="2" t="s">
        <v>123</v>
      </c>
      <c r="AF4955" s="2" t="s">
        <v>124</v>
      </c>
      <c r="AG4955" s="2" t="s">
        <v>125</v>
      </c>
      <c r="AH4955" s="2" t="s">
        <v>69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5851</v>
      </c>
      <c r="B4956" s="2" t="s">
        <v>5849</v>
      </c>
      <c r="C4956" s="2" t="s">
        <v>47</v>
      </c>
      <c r="D4956" s="2" t="s">
        <v>886</v>
      </c>
      <c r="E4956" s="2" t="s">
        <v>377</v>
      </c>
      <c r="F4956" s="2" t="s">
        <v>228</v>
      </c>
      <c r="G4956" s="2" t="s">
        <v>181</v>
      </c>
      <c r="H4956" s="2" t="s">
        <v>138</v>
      </c>
      <c r="I4956" s="2" t="s">
        <v>53</v>
      </c>
      <c r="J4956" s="2" t="s">
        <v>118</v>
      </c>
      <c r="K4956" s="2" t="s">
        <v>118</v>
      </c>
      <c r="L4956" s="2" t="s">
        <v>119</v>
      </c>
      <c r="M4956" s="2" t="s">
        <v>78</v>
      </c>
      <c r="N4956" s="3">
        <v>3602.344</v>
      </c>
      <c r="O4956" s="3" t="s">
        <v>120</v>
      </c>
      <c r="P4956" s="2"/>
      <c r="Q4956" s="2"/>
      <c r="R4956" s="2" t="s">
        <v>121</v>
      </c>
      <c r="S4956" s="2"/>
      <c r="T4956" s="2" t="s">
        <v>108</v>
      </c>
      <c r="U4956" s="2"/>
      <c r="V4956" s="2"/>
      <c r="W4956" s="2" t="s">
        <v>122</v>
      </c>
      <c r="X4956" s="2" t="s">
        <v>64</v>
      </c>
      <c r="Y4956" s="2" t="s">
        <v>65</v>
      </c>
      <c r="Z4956" s="2">
        <v>0</v>
      </c>
      <c r="AA4956" s="2"/>
      <c r="AB4956" s="2"/>
      <c r="AC4956" s="2"/>
      <c r="AD4956" s="2"/>
      <c r="AE4956" s="2" t="s">
        <v>123</v>
      </c>
      <c r="AF4956" s="2" t="s">
        <v>124</v>
      </c>
      <c r="AG4956" s="2" t="s">
        <v>125</v>
      </c>
      <c r="AH4956" s="2" t="s">
        <v>69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5852</v>
      </c>
      <c r="B4957" s="2" t="s">
        <v>5849</v>
      </c>
      <c r="C4957" s="2" t="s">
        <v>47</v>
      </c>
      <c r="D4957" s="2" t="s">
        <v>886</v>
      </c>
      <c r="E4957" s="2" t="s">
        <v>377</v>
      </c>
      <c r="F4957" s="2" t="s">
        <v>228</v>
      </c>
      <c r="G4957" s="2" t="s">
        <v>181</v>
      </c>
      <c r="H4957" s="2" t="s">
        <v>138</v>
      </c>
      <c r="I4957" s="2" t="s">
        <v>53</v>
      </c>
      <c r="J4957" s="2" t="s">
        <v>118</v>
      </c>
      <c r="K4957" s="2" t="s">
        <v>118</v>
      </c>
      <c r="L4957" s="2" t="s">
        <v>119</v>
      </c>
      <c r="M4957" s="2" t="s">
        <v>82</v>
      </c>
      <c r="N4957" s="3">
        <v>3602.344</v>
      </c>
      <c r="O4957" s="3" t="s">
        <v>120</v>
      </c>
      <c r="P4957" s="2"/>
      <c r="Q4957" s="2"/>
      <c r="R4957" s="2" t="s">
        <v>121</v>
      </c>
      <c r="S4957" s="2"/>
      <c r="T4957" s="2" t="s">
        <v>108</v>
      </c>
      <c r="U4957" s="2"/>
      <c r="V4957" s="2"/>
      <c r="W4957" s="2" t="s">
        <v>122</v>
      </c>
      <c r="X4957" s="2" t="s">
        <v>64</v>
      </c>
      <c r="Y4957" s="2" t="s">
        <v>65</v>
      </c>
      <c r="Z4957" s="2">
        <v>0</v>
      </c>
      <c r="AA4957" s="2"/>
      <c r="AB4957" s="2"/>
      <c r="AC4957" s="2"/>
      <c r="AD4957" s="2"/>
      <c r="AE4957" s="2" t="s">
        <v>123</v>
      </c>
      <c r="AF4957" s="2" t="s">
        <v>124</v>
      </c>
      <c r="AG4957" s="2" t="s">
        <v>125</v>
      </c>
      <c r="AH4957" s="2" t="s">
        <v>69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5853</v>
      </c>
      <c r="B4958" s="2" t="s">
        <v>5849</v>
      </c>
      <c r="C4958" s="2" t="s">
        <v>47</v>
      </c>
      <c r="D4958" s="2" t="s">
        <v>886</v>
      </c>
      <c r="E4958" s="2" t="s">
        <v>377</v>
      </c>
      <c r="F4958" s="2" t="s">
        <v>228</v>
      </c>
      <c r="G4958" s="2" t="s">
        <v>181</v>
      </c>
      <c r="H4958" s="2" t="s">
        <v>138</v>
      </c>
      <c r="I4958" s="2" t="s">
        <v>53</v>
      </c>
      <c r="J4958" s="2" t="s">
        <v>118</v>
      </c>
      <c r="K4958" s="2" t="s">
        <v>118</v>
      </c>
      <c r="L4958" s="2" t="s">
        <v>119</v>
      </c>
      <c r="M4958" s="2" t="s">
        <v>86</v>
      </c>
      <c r="N4958" s="3">
        <v>3602.344</v>
      </c>
      <c r="O4958" s="3" t="s">
        <v>120</v>
      </c>
      <c r="P4958" s="2"/>
      <c r="Q4958" s="2"/>
      <c r="R4958" s="2" t="s">
        <v>121</v>
      </c>
      <c r="S4958" s="2"/>
      <c r="T4958" s="2" t="s">
        <v>108</v>
      </c>
      <c r="U4958" s="2"/>
      <c r="V4958" s="2"/>
      <c r="W4958" s="2" t="s">
        <v>122</v>
      </c>
      <c r="X4958" s="2" t="s">
        <v>64</v>
      </c>
      <c r="Y4958" s="2" t="s">
        <v>65</v>
      </c>
      <c r="Z4958" s="2">
        <v>0</v>
      </c>
      <c r="AA4958" s="2"/>
      <c r="AB4958" s="2"/>
      <c r="AC4958" s="2"/>
      <c r="AD4958" s="2"/>
      <c r="AE4958" s="2" t="s">
        <v>123</v>
      </c>
      <c r="AF4958" s="2" t="s">
        <v>124</v>
      </c>
      <c r="AG4958" s="2" t="s">
        <v>125</v>
      </c>
      <c r="AH4958" s="2" t="s">
        <v>69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5854</v>
      </c>
      <c r="B4959" s="2" t="s">
        <v>5849</v>
      </c>
      <c r="C4959" s="2" t="s">
        <v>47</v>
      </c>
      <c r="D4959" s="2" t="s">
        <v>886</v>
      </c>
      <c r="E4959" s="2" t="s">
        <v>377</v>
      </c>
      <c r="F4959" s="2" t="s">
        <v>228</v>
      </c>
      <c r="G4959" s="2" t="s">
        <v>181</v>
      </c>
      <c r="H4959" s="2" t="s">
        <v>138</v>
      </c>
      <c r="I4959" s="2" t="s">
        <v>53</v>
      </c>
      <c r="J4959" s="2" t="s">
        <v>118</v>
      </c>
      <c r="K4959" s="2" t="s">
        <v>118</v>
      </c>
      <c r="L4959" s="2" t="s">
        <v>119</v>
      </c>
      <c r="M4959" s="2" t="s">
        <v>91</v>
      </c>
      <c r="N4959" s="3">
        <v>3602.344</v>
      </c>
      <c r="O4959" s="3" t="s">
        <v>120</v>
      </c>
      <c r="P4959" s="2"/>
      <c r="Q4959" s="2"/>
      <c r="R4959" s="2" t="s">
        <v>121</v>
      </c>
      <c r="S4959" s="2"/>
      <c r="T4959" s="2" t="s">
        <v>108</v>
      </c>
      <c r="U4959" s="2"/>
      <c r="V4959" s="2"/>
      <c r="W4959" s="2" t="s">
        <v>122</v>
      </c>
      <c r="X4959" s="2" t="s">
        <v>64</v>
      </c>
      <c r="Y4959" s="2" t="s">
        <v>65</v>
      </c>
      <c r="Z4959" s="2">
        <v>0</v>
      </c>
      <c r="AA4959" s="2"/>
      <c r="AB4959" s="2"/>
      <c r="AC4959" s="2"/>
      <c r="AD4959" s="2"/>
      <c r="AE4959" s="2" t="s">
        <v>123</v>
      </c>
      <c r="AF4959" s="2" t="s">
        <v>124</v>
      </c>
      <c r="AG4959" s="2" t="s">
        <v>125</v>
      </c>
      <c r="AH4959" s="2" t="s">
        <v>69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5855</v>
      </c>
      <c r="B4960" s="2" t="s">
        <v>5849</v>
      </c>
      <c r="C4960" s="2" t="s">
        <v>47</v>
      </c>
      <c r="D4960" s="2" t="s">
        <v>886</v>
      </c>
      <c r="E4960" s="2" t="s">
        <v>377</v>
      </c>
      <c r="F4960" s="2" t="s">
        <v>228</v>
      </c>
      <c r="G4960" s="2" t="s">
        <v>181</v>
      </c>
      <c r="H4960" s="2" t="s">
        <v>138</v>
      </c>
      <c r="I4960" s="2" t="s">
        <v>53</v>
      </c>
      <c r="J4960" s="2" t="s">
        <v>118</v>
      </c>
      <c r="K4960" s="2" t="s">
        <v>118</v>
      </c>
      <c r="L4960" s="2" t="s">
        <v>119</v>
      </c>
      <c r="M4960" s="2" t="s">
        <v>95</v>
      </c>
      <c r="N4960" s="3">
        <v>3602.344</v>
      </c>
      <c r="O4960" s="3" t="s">
        <v>120</v>
      </c>
      <c r="P4960" s="2"/>
      <c r="Q4960" s="2"/>
      <c r="R4960" s="2" t="s">
        <v>121</v>
      </c>
      <c r="S4960" s="2"/>
      <c r="T4960" s="2" t="s">
        <v>108</v>
      </c>
      <c r="U4960" s="2"/>
      <c r="V4960" s="2"/>
      <c r="W4960" s="2" t="s">
        <v>122</v>
      </c>
      <c r="X4960" s="2" t="s">
        <v>64</v>
      </c>
      <c r="Y4960" s="2" t="s">
        <v>65</v>
      </c>
      <c r="Z4960" s="2">
        <v>0</v>
      </c>
      <c r="AA4960" s="2"/>
      <c r="AB4960" s="2"/>
      <c r="AC4960" s="2"/>
      <c r="AD4960" s="2"/>
      <c r="AE4960" s="2" t="s">
        <v>123</v>
      </c>
      <c r="AF4960" s="2" t="s">
        <v>124</v>
      </c>
      <c r="AG4960" s="2" t="s">
        <v>125</v>
      </c>
      <c r="AH4960" s="2" t="s">
        <v>69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5856</v>
      </c>
      <c r="B4961" s="2" t="s">
        <v>5849</v>
      </c>
      <c r="C4961" s="2" t="s">
        <v>47</v>
      </c>
      <c r="D4961" s="2" t="s">
        <v>886</v>
      </c>
      <c r="E4961" s="2" t="s">
        <v>377</v>
      </c>
      <c r="F4961" s="2" t="s">
        <v>228</v>
      </c>
      <c r="G4961" s="2" t="s">
        <v>181</v>
      </c>
      <c r="H4961" s="2" t="s">
        <v>138</v>
      </c>
      <c r="I4961" s="2" t="s">
        <v>53</v>
      </c>
      <c r="J4961" s="2" t="s">
        <v>118</v>
      </c>
      <c r="K4961" s="2" t="s">
        <v>118</v>
      </c>
      <c r="L4961" s="2" t="s">
        <v>119</v>
      </c>
      <c r="M4961" s="2" t="s">
        <v>100</v>
      </c>
      <c r="N4961" s="3">
        <v>3602.344</v>
      </c>
      <c r="O4961" s="3" t="s">
        <v>120</v>
      </c>
      <c r="P4961" s="2"/>
      <c r="Q4961" s="2"/>
      <c r="R4961" s="2" t="s">
        <v>121</v>
      </c>
      <c r="S4961" s="2"/>
      <c r="T4961" s="2" t="s">
        <v>108</v>
      </c>
      <c r="U4961" s="2"/>
      <c r="V4961" s="2"/>
      <c r="W4961" s="2" t="s">
        <v>122</v>
      </c>
      <c r="X4961" s="2" t="s">
        <v>64</v>
      </c>
      <c r="Y4961" s="2" t="s">
        <v>65</v>
      </c>
      <c r="Z4961" s="2">
        <v>0</v>
      </c>
      <c r="AA4961" s="2"/>
      <c r="AB4961" s="2"/>
      <c r="AC4961" s="2"/>
      <c r="AD4961" s="2"/>
      <c r="AE4961" s="2" t="s">
        <v>123</v>
      </c>
      <c r="AF4961" s="2" t="s">
        <v>124</v>
      </c>
      <c r="AG4961" s="2" t="s">
        <v>125</v>
      </c>
      <c r="AH4961" s="2" t="s">
        <v>69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5857</v>
      </c>
      <c r="B4962" s="2" t="s">
        <v>5849</v>
      </c>
      <c r="C4962" s="2" t="s">
        <v>47</v>
      </c>
      <c r="D4962" s="2" t="s">
        <v>886</v>
      </c>
      <c r="E4962" s="2" t="s">
        <v>377</v>
      </c>
      <c r="F4962" s="2" t="s">
        <v>228</v>
      </c>
      <c r="G4962" s="2" t="s">
        <v>181</v>
      </c>
      <c r="H4962" s="2" t="s">
        <v>138</v>
      </c>
      <c r="I4962" s="2"/>
      <c r="J4962" s="2"/>
      <c r="K4962" s="2"/>
      <c r="L4962" s="2"/>
      <c r="M4962" s="2" t="s">
        <v>104</v>
      </c>
      <c r="N4962" s="3"/>
      <c r="O4962" s="3"/>
      <c r="P4962" s="4">
        <v>0.0</v>
      </c>
      <c r="Q4962" s="2" t="s">
        <v>105</v>
      </c>
      <c r="R4962" s="2" t="s">
        <v>106</v>
      </c>
      <c r="S4962" s="2" t="s">
        <v>107</v>
      </c>
      <c r="T4962" s="2" t="s">
        <v>108</v>
      </c>
      <c r="U4962" s="4">
        <f>0.0</f>
        <v>0.0</v>
      </c>
      <c r="V4962" s="2" t="s">
        <v>109</v>
      </c>
      <c r="W4962" s="2" t="s">
        <v>110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134</v>
      </c>
      <c r="AH4962" s="2" t="s">
        <v>69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5858</v>
      </c>
      <c r="B4963" s="2" t="s">
        <v>5859</v>
      </c>
      <c r="C4963" s="2" t="s">
        <v>47</v>
      </c>
      <c r="D4963" s="2" t="s">
        <v>432</v>
      </c>
      <c r="E4963" s="2" t="s">
        <v>227</v>
      </c>
      <c r="F4963" s="2" t="s">
        <v>228</v>
      </c>
      <c r="G4963" s="2" t="s">
        <v>117</v>
      </c>
      <c r="H4963" s="2" t="s">
        <v>243</v>
      </c>
      <c r="I4963" s="2" t="s">
        <v>53</v>
      </c>
      <c r="J4963" s="2" t="s">
        <v>230</v>
      </c>
      <c r="K4963" s="2" t="s">
        <v>55</v>
      </c>
      <c r="L4963" s="2" t="s">
        <v>51</v>
      </c>
      <c r="M4963" s="2" t="s">
        <v>56</v>
      </c>
      <c r="N4963" s="3">
        <v>145982.607</v>
      </c>
      <c r="O4963" s="3" t="s">
        <v>57</v>
      </c>
      <c r="P4963" s="4">
        <f>IF(O4963="吨",N4963*1000,IF(O4963="万立方米",N4963*10000,""))</f>
        <v>145982607.0</v>
      </c>
      <c r="Q4963" s="2" t="s">
        <v>58</v>
      </c>
      <c r="R4963" s="2" t="s">
        <v>59</v>
      </c>
      <c r="S4963" s="2" t="s">
        <v>60</v>
      </c>
      <c r="T4963" s="2" t="s">
        <v>61</v>
      </c>
      <c r="U4963" s="4">
        <f>0.06</f>
        <v>0.06</v>
      </c>
      <c r="V4963" s="2" t="s">
        <v>62</v>
      </c>
      <c r="W4963" s="2" t="s">
        <v>63</v>
      </c>
      <c r="X4963" s="2" t="s">
        <v>64</v>
      </c>
      <c r="Y4963" s="2" t="s">
        <v>65</v>
      </c>
      <c r="Z4963" s="2">
        <v>0</v>
      </c>
      <c r="AA4963" s="2"/>
      <c r="AB4963" s="2"/>
      <c r="AC4963" s="4">
        <f>P4963*U4963/1000000</f>
        <v>8.75895642</v>
      </c>
      <c r="AD4963" s="4">
        <f>AC4963*(1-Z4963/100)</f>
        <v>8.75895642</v>
      </c>
      <c r="AE4963" s="2" t="s">
        <v>66</v>
      </c>
      <c r="AF4963" s="2" t="s">
        <v>67</v>
      </c>
      <c r="AG4963" s="2" t="s">
        <v>68</v>
      </c>
      <c r="AH4963" s="2" t="s">
        <v>69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5860</v>
      </c>
      <c r="B4964" s="2" t="s">
        <v>5859</v>
      </c>
      <c r="C4964" s="2" t="s">
        <v>47</v>
      </c>
      <c r="D4964" s="2" t="s">
        <v>432</v>
      </c>
      <c r="E4964" s="2" t="s">
        <v>227</v>
      </c>
      <c r="F4964" s="2" t="s">
        <v>228</v>
      </c>
      <c r="G4964" s="2" t="s">
        <v>117</v>
      </c>
      <c r="H4964" s="2" t="s">
        <v>243</v>
      </c>
      <c r="I4964" s="2" t="s">
        <v>53</v>
      </c>
      <c r="J4964" s="2" t="s">
        <v>230</v>
      </c>
      <c r="K4964" s="2" t="s">
        <v>55</v>
      </c>
      <c r="L4964" s="2" t="s">
        <v>51</v>
      </c>
      <c r="M4964" s="2" t="s">
        <v>73</v>
      </c>
      <c r="N4964" s="3">
        <v>145982.607</v>
      </c>
      <c r="O4964" s="3" t="s">
        <v>57</v>
      </c>
      <c r="P4964" s="4">
        <f>IF(O4964="吨",N4964*1000,IF(O4964="万立方米",N4964*10000,""))</f>
        <v>145982607.0</v>
      </c>
      <c r="Q4964" s="2" t="s">
        <v>58</v>
      </c>
      <c r="R4964" s="2" t="s">
        <v>59</v>
      </c>
      <c r="S4964" s="2" t="s">
        <v>74</v>
      </c>
      <c r="T4964" s="2" t="s">
        <v>75</v>
      </c>
      <c r="U4964" s="4">
        <f>1.5</f>
        <v>1.5</v>
      </c>
      <c r="V4964" s="2" t="s">
        <v>62</v>
      </c>
      <c r="W4964" s="2" t="s">
        <v>76</v>
      </c>
      <c r="X4964" s="2" t="s">
        <v>64</v>
      </c>
      <c r="Y4964" s="2" t="s">
        <v>65</v>
      </c>
      <c r="Z4964" s="2">
        <v>0</v>
      </c>
      <c r="AA4964" s="2"/>
      <c r="AB4964" s="2"/>
      <c r="AC4964" s="4">
        <f>P4964*U4964/1000000</f>
        <v>218.9739105</v>
      </c>
      <c r="AD4964" s="4">
        <f>AC4964*(1-Z4964/100)</f>
        <v>218.9739105</v>
      </c>
      <c r="AE4964" s="2" t="s">
        <v>66</v>
      </c>
      <c r="AF4964" s="2" t="s">
        <v>67</v>
      </c>
      <c r="AG4964" s="2" t="s">
        <v>68</v>
      </c>
      <c r="AH4964" s="2" t="s">
        <v>69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5861</v>
      </c>
      <c r="B4965" s="2" t="s">
        <v>5859</v>
      </c>
      <c r="C4965" s="2" t="s">
        <v>47</v>
      </c>
      <c r="D4965" s="2" t="s">
        <v>432</v>
      </c>
      <c r="E4965" s="2" t="s">
        <v>227</v>
      </c>
      <c r="F4965" s="2" t="s">
        <v>228</v>
      </c>
      <c r="G4965" s="2" t="s">
        <v>117</v>
      </c>
      <c r="H4965" s="2" t="s">
        <v>243</v>
      </c>
      <c r="I4965" s="2" t="s">
        <v>53</v>
      </c>
      <c r="J4965" s="2" t="s">
        <v>230</v>
      </c>
      <c r="K4965" s="2" t="s">
        <v>55</v>
      </c>
      <c r="L4965" s="2" t="s">
        <v>51</v>
      </c>
      <c r="M4965" s="2" t="s">
        <v>78</v>
      </c>
      <c r="N4965" s="3">
        <v>145982.607</v>
      </c>
      <c r="O4965" s="3" t="s">
        <v>57</v>
      </c>
      <c r="P4965" s="4">
        <f>IF(O4965="吨",N4965*1000,IF(O4965="万立方米",N4965*10000,""))</f>
        <v>145982607.0</v>
      </c>
      <c r="Q4965" s="2" t="s">
        <v>58</v>
      </c>
      <c r="R4965" s="2" t="s">
        <v>59</v>
      </c>
      <c r="S4965" s="2" t="s">
        <v>79</v>
      </c>
      <c r="T4965" s="2" t="s">
        <v>75</v>
      </c>
      <c r="U4965" s="4">
        <f>6.0</f>
        <v>6.0</v>
      </c>
      <c r="V4965" s="2" t="s">
        <v>62</v>
      </c>
      <c r="W4965" s="2" t="s">
        <v>80</v>
      </c>
      <c r="X4965" s="2" t="s">
        <v>64</v>
      </c>
      <c r="Y4965" s="2" t="s">
        <v>65</v>
      </c>
      <c r="Z4965" s="2">
        <v>0</v>
      </c>
      <c r="AA4965" s="2"/>
      <c r="AB4965" s="2"/>
      <c r="AC4965" s="4">
        <f>P4965*U4965/1000000</f>
        <v>875.895642</v>
      </c>
      <c r="AD4965" s="4">
        <f>AC4965*(1-Z4965/100)</f>
        <v>875.895642</v>
      </c>
      <c r="AE4965" s="2" t="s">
        <v>66</v>
      </c>
      <c r="AF4965" s="2" t="s">
        <v>67</v>
      </c>
      <c r="AG4965" s="2" t="s">
        <v>68</v>
      </c>
      <c r="AH4965" s="2" t="s">
        <v>69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5862</v>
      </c>
      <c r="B4966" s="2" t="s">
        <v>5859</v>
      </c>
      <c r="C4966" s="2" t="s">
        <v>47</v>
      </c>
      <c r="D4966" s="2" t="s">
        <v>432</v>
      </c>
      <c r="E4966" s="2" t="s">
        <v>227</v>
      </c>
      <c r="F4966" s="2" t="s">
        <v>228</v>
      </c>
      <c r="G4966" s="2" t="s">
        <v>117</v>
      </c>
      <c r="H4966" s="2" t="s">
        <v>243</v>
      </c>
      <c r="I4966" s="2" t="s">
        <v>53</v>
      </c>
      <c r="J4966" s="2" t="s">
        <v>230</v>
      </c>
      <c r="K4966" s="2" t="s">
        <v>55</v>
      </c>
      <c r="L4966" s="2" t="s">
        <v>51</v>
      </c>
      <c r="M4966" s="2" t="s">
        <v>82</v>
      </c>
      <c r="N4966" s="3">
        <v>145982.607</v>
      </c>
      <c r="O4966" s="3" t="s">
        <v>57</v>
      </c>
      <c r="P4966" s="4">
        <f>IF(O4966="吨",N4966*1000,IF(O4966="万立方米",N4966*10000,""))</f>
        <v>145982607.0</v>
      </c>
      <c r="Q4966" s="2" t="s">
        <v>58</v>
      </c>
      <c r="R4966" s="2" t="s">
        <v>59</v>
      </c>
      <c r="S4966" s="2" t="s">
        <v>83</v>
      </c>
      <c r="T4966" s="2" t="s">
        <v>61</v>
      </c>
      <c r="U4966" s="4">
        <f>0.35</f>
        <v>0.35</v>
      </c>
      <c r="V4966" s="2" t="s">
        <v>62</v>
      </c>
      <c r="W4966" s="2" t="s">
        <v>84</v>
      </c>
      <c r="X4966" s="2" t="s">
        <v>64</v>
      </c>
      <c r="Y4966" s="2" t="s">
        <v>65</v>
      </c>
      <c r="Z4966" s="2">
        <v>0</v>
      </c>
      <c r="AA4966" s="2"/>
      <c r="AB4966" s="2"/>
      <c r="AC4966" s="4">
        <f>P4966*U4966/1000000</f>
        <v>51.09391245</v>
      </c>
      <c r="AD4966" s="4">
        <f>AC4966*(1-Z4966/100)</f>
        <v>51.09391245</v>
      </c>
      <c r="AE4966" s="2" t="s">
        <v>66</v>
      </c>
      <c r="AF4966" s="2" t="s">
        <v>67</v>
      </c>
      <c r="AG4966" s="2" t="s">
        <v>68</v>
      </c>
      <c r="AH4966" s="2" t="s">
        <v>69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5863</v>
      </c>
      <c r="B4967" s="2" t="s">
        <v>5859</v>
      </c>
      <c r="C4967" s="2" t="s">
        <v>47</v>
      </c>
      <c r="D4967" s="2" t="s">
        <v>432</v>
      </c>
      <c r="E4967" s="2" t="s">
        <v>227</v>
      </c>
      <c r="F4967" s="2" t="s">
        <v>228</v>
      </c>
      <c r="G4967" s="2" t="s">
        <v>117</v>
      </c>
      <c r="H4967" s="2" t="s">
        <v>243</v>
      </c>
      <c r="I4967" s="2" t="s">
        <v>53</v>
      </c>
      <c r="J4967" s="2" t="s">
        <v>230</v>
      </c>
      <c r="K4967" s="2" t="s">
        <v>55</v>
      </c>
      <c r="L4967" s="2" t="s">
        <v>51</v>
      </c>
      <c r="M4967" s="2" t="s">
        <v>86</v>
      </c>
      <c r="N4967" s="3">
        <v>145982.607</v>
      </c>
      <c r="O4967" s="3" t="s">
        <v>57</v>
      </c>
      <c r="P4967" s="4">
        <f>IF(O4967="吨",N4967*1000,IF(O4967="万立方米",N4967*10000,""))</f>
        <v>145982607.0</v>
      </c>
      <c r="Q4967" s="2" t="s">
        <v>58</v>
      </c>
      <c r="R4967" s="2" t="s">
        <v>59</v>
      </c>
      <c r="S4967" s="2" t="s">
        <v>87</v>
      </c>
      <c r="T4967" s="2" t="s">
        <v>88</v>
      </c>
      <c r="U4967" s="4">
        <f>0.75</f>
        <v>0.75</v>
      </c>
      <c r="V4967" s="2" t="s">
        <v>62</v>
      </c>
      <c r="W4967" s="2" t="s">
        <v>89</v>
      </c>
      <c r="X4967" s="2" t="s">
        <v>64</v>
      </c>
      <c r="Y4967" s="2" t="s">
        <v>65</v>
      </c>
      <c r="Z4967" s="2">
        <v>0</v>
      </c>
      <c r="AA4967" s="2"/>
      <c r="AB4967" s="2"/>
      <c r="AC4967" s="4">
        <f>P4967*U4967/1000000</f>
        <v>109.48695525</v>
      </c>
      <c r="AD4967" s="4">
        <f>AC4968*(1-AA4967/100)+(AC4967-AC4968)*(1-AB4967/100)</f>
        <v>109.48695525</v>
      </c>
      <c r="AE4967" s="2" t="s">
        <v>66</v>
      </c>
      <c r="AF4967" s="2" t="s">
        <v>67</v>
      </c>
      <c r="AG4967" s="2" t="s">
        <v>68</v>
      </c>
      <c r="AH4967" s="2" t="s">
        <v>69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5864</v>
      </c>
      <c r="B4968" s="2" t="s">
        <v>5859</v>
      </c>
      <c r="C4968" s="2" t="s">
        <v>47</v>
      </c>
      <c r="D4968" s="2" t="s">
        <v>432</v>
      </c>
      <c r="E4968" s="2" t="s">
        <v>227</v>
      </c>
      <c r="F4968" s="2" t="s">
        <v>228</v>
      </c>
      <c r="G4968" s="2" t="s">
        <v>117</v>
      </c>
      <c r="H4968" s="2" t="s">
        <v>243</v>
      </c>
      <c r="I4968" s="2" t="s">
        <v>53</v>
      </c>
      <c r="J4968" s="2" t="s">
        <v>230</v>
      </c>
      <c r="K4968" s="2" t="s">
        <v>55</v>
      </c>
      <c r="L4968" s="2" t="s">
        <v>51</v>
      </c>
      <c r="M4968" s="2" t="s">
        <v>91</v>
      </c>
      <c r="N4968" s="3">
        <v>145982.607</v>
      </c>
      <c r="O4968" s="3" t="s">
        <v>57</v>
      </c>
      <c r="P4968" s="4">
        <f>IF(O4968="吨",N4968*1000,IF(O4968="万立方米",N4968*10000,""))</f>
        <v>145982607.0</v>
      </c>
      <c r="Q4968" s="2" t="s">
        <v>58</v>
      </c>
      <c r="R4968" s="2" t="s">
        <v>59</v>
      </c>
      <c r="S4968" s="2" t="s">
        <v>92</v>
      </c>
      <c r="T4968" s="2" t="s">
        <v>88</v>
      </c>
      <c r="U4968" s="4">
        <f>0.75</f>
        <v>0.75</v>
      </c>
      <c r="V4968" s="2" t="s">
        <v>62</v>
      </c>
      <c r="W4968" s="2" t="s">
        <v>93</v>
      </c>
      <c r="X4968" s="2" t="s">
        <v>64</v>
      </c>
      <c r="Y4968" s="2" t="s">
        <v>65</v>
      </c>
      <c r="Z4968" s="2">
        <v>0</v>
      </c>
      <c r="AA4968" s="2"/>
      <c r="AB4968" s="2"/>
      <c r="AC4968" s="4">
        <f>P4968*U4968/1000000</f>
        <v>109.48695525</v>
      </c>
      <c r="AD4968" s="4">
        <f>AC4968*(1-Z4968/100)</f>
        <v>109.48695525</v>
      </c>
      <c r="AE4968" s="2" t="s">
        <v>66</v>
      </c>
      <c r="AF4968" s="2" t="s">
        <v>67</v>
      </c>
      <c r="AG4968" s="2" t="s">
        <v>68</v>
      </c>
      <c r="AH4968" s="2" t="s">
        <v>69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5865</v>
      </c>
      <c r="B4969" s="2" t="s">
        <v>5859</v>
      </c>
      <c r="C4969" s="2" t="s">
        <v>47</v>
      </c>
      <c r="D4969" s="2" t="s">
        <v>432</v>
      </c>
      <c r="E4969" s="2" t="s">
        <v>227</v>
      </c>
      <c r="F4969" s="2" t="s">
        <v>228</v>
      </c>
      <c r="G4969" s="2" t="s">
        <v>117</v>
      </c>
      <c r="H4969" s="2" t="s">
        <v>243</v>
      </c>
      <c r="I4969" s="2" t="s">
        <v>53</v>
      </c>
      <c r="J4969" s="2" t="s">
        <v>230</v>
      </c>
      <c r="K4969" s="2" t="s">
        <v>55</v>
      </c>
      <c r="L4969" s="2" t="s">
        <v>51</v>
      </c>
      <c r="M4969" s="2" t="s">
        <v>95</v>
      </c>
      <c r="N4969" s="3">
        <v>145982.607</v>
      </c>
      <c r="O4969" s="3" t="s">
        <v>57</v>
      </c>
      <c r="P4969" s="4">
        <f>IF(O4969="吨",N4969*1000,IF(O4969="万立方米",N4969*10000,""))</f>
        <v>145982607.0</v>
      </c>
      <c r="Q4969" s="2" t="s">
        <v>58</v>
      </c>
      <c r="R4969" s="2" t="s">
        <v>59</v>
      </c>
      <c r="S4969" s="2" t="s">
        <v>96</v>
      </c>
      <c r="T4969" s="2" t="s">
        <v>97</v>
      </c>
      <c r="U4969" s="4">
        <f>1.7</f>
        <v>1.7</v>
      </c>
      <c r="V4969" s="2" t="s">
        <v>62</v>
      </c>
      <c r="W4969" s="2" t="s">
        <v>98</v>
      </c>
      <c r="X4969" s="2" t="s">
        <v>64</v>
      </c>
      <c r="Y4969" s="2" t="s">
        <v>65</v>
      </c>
      <c r="Z4969" s="2">
        <v>0</v>
      </c>
      <c r="AA4969" s="2"/>
      <c r="AB4969" s="2"/>
      <c r="AC4969" s="4">
        <f>P4969*U4969/1000000</f>
        <v>248.1704319</v>
      </c>
      <c r="AD4969" s="4">
        <f>AC4969*(1-Z4969/100)</f>
        <v>248.1704319</v>
      </c>
      <c r="AE4969" s="2" t="s">
        <v>66</v>
      </c>
      <c r="AF4969" s="2" t="s">
        <v>67</v>
      </c>
      <c r="AG4969" s="2" t="s">
        <v>68</v>
      </c>
      <c r="AH4969" s="2" t="s">
        <v>69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5866</v>
      </c>
      <c r="B4970" s="2" t="s">
        <v>5859</v>
      </c>
      <c r="C4970" s="2" t="s">
        <v>47</v>
      </c>
      <c r="D4970" s="2" t="s">
        <v>432</v>
      </c>
      <c r="E4970" s="2" t="s">
        <v>227</v>
      </c>
      <c r="F4970" s="2" t="s">
        <v>228</v>
      </c>
      <c r="G4970" s="2" t="s">
        <v>117</v>
      </c>
      <c r="H4970" s="2" t="s">
        <v>243</v>
      </c>
      <c r="I4970" s="2" t="s">
        <v>53</v>
      </c>
      <c r="J4970" s="2" t="s">
        <v>230</v>
      </c>
      <c r="K4970" s="2" t="s">
        <v>55</v>
      </c>
      <c r="L4970" s="2" t="s">
        <v>51</v>
      </c>
      <c r="M4970" s="2" t="s">
        <v>100</v>
      </c>
      <c r="N4970" s="3">
        <v>145982.607</v>
      </c>
      <c r="O4970" s="3" t="s">
        <v>57</v>
      </c>
      <c r="P4970" s="4">
        <f>IF(O4970="吨",N4970*1000,IF(O4970="万立方米",N4970*10000,""))</f>
        <v>145982607.0</v>
      </c>
      <c r="Q4970" s="2" t="s">
        <v>58</v>
      </c>
      <c r="R4970" s="2" t="s">
        <v>59</v>
      </c>
      <c r="S4970" s="2" t="s">
        <v>101</v>
      </c>
      <c r="T4970" s="2" t="s">
        <v>75</v>
      </c>
      <c r="U4970" s="4">
        <f>0.12</f>
        <v>0.12</v>
      </c>
      <c r="V4970" s="2" t="s">
        <v>62</v>
      </c>
      <c r="W4970" s="2" t="s">
        <v>102</v>
      </c>
      <c r="X4970" s="2" t="s">
        <v>64</v>
      </c>
      <c r="Y4970" s="2" t="s">
        <v>65</v>
      </c>
      <c r="Z4970" s="2">
        <v>0</v>
      </c>
      <c r="AA4970" s="2"/>
      <c r="AB4970" s="2"/>
      <c r="AC4970" s="4">
        <f>P4970*U4970/1000000</f>
        <v>17.51791284</v>
      </c>
      <c r="AD4970" s="4">
        <f>AC4970*(1-Z4970/100)</f>
        <v>17.51791284</v>
      </c>
      <c r="AE4970" s="2" t="s">
        <v>66</v>
      </c>
      <c r="AF4970" s="2" t="s">
        <v>67</v>
      </c>
      <c r="AG4970" s="2" t="s">
        <v>68</v>
      </c>
      <c r="AH4970" s="2" t="s">
        <v>69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5867</v>
      </c>
      <c r="B4971" s="2" t="s">
        <v>5859</v>
      </c>
      <c r="C4971" s="2" t="s">
        <v>47</v>
      </c>
      <c r="D4971" s="2" t="s">
        <v>432</v>
      </c>
      <c r="E4971" s="2" t="s">
        <v>227</v>
      </c>
      <c r="F4971" s="2" t="s">
        <v>228</v>
      </c>
      <c r="G4971" s="2" t="s">
        <v>117</v>
      </c>
      <c r="H4971" s="2" t="s">
        <v>243</v>
      </c>
      <c r="I4971" s="2" t="s">
        <v>161</v>
      </c>
      <c r="J4971" s="2" t="s">
        <v>279</v>
      </c>
      <c r="K4971" s="2" t="s">
        <v>55</v>
      </c>
      <c r="L4971" s="2" t="s">
        <v>51</v>
      </c>
      <c r="M4971" s="2" t="s">
        <v>56</v>
      </c>
      <c r="N4971" s="3">
        <v>325.712</v>
      </c>
      <c r="O4971" s="3" t="s">
        <v>57</v>
      </c>
      <c r="P4971" s="4">
        <f>IF(O4971="吨",N4971*1000,IF(O4971="万立方米",N4971*10000,""))</f>
        <v>325712.0</v>
      </c>
      <c r="Q4971" s="2" t="s">
        <v>58</v>
      </c>
      <c r="R4971" s="2" t="s">
        <v>59</v>
      </c>
      <c r="S4971" s="2" t="s">
        <v>60</v>
      </c>
      <c r="T4971" s="2" t="s">
        <v>61</v>
      </c>
      <c r="U4971" s="4">
        <f>0.06</f>
        <v>0.06</v>
      </c>
      <c r="V4971" s="2" t="s">
        <v>62</v>
      </c>
      <c r="W4971" s="2" t="s">
        <v>63</v>
      </c>
      <c r="X4971" s="2" t="s">
        <v>64</v>
      </c>
      <c r="Y4971" s="2" t="s">
        <v>65</v>
      </c>
      <c r="Z4971" s="2">
        <v>0</v>
      </c>
      <c r="AA4971" s="2"/>
      <c r="AB4971" s="2"/>
      <c r="AC4971" s="4">
        <f>P4971*U4971/1000000</f>
        <v>0.019542719999999996</v>
      </c>
      <c r="AD4971" s="4">
        <f>AC4971*(1-Z4971/100)</f>
        <v>0.019542719999999996</v>
      </c>
      <c r="AE4971" s="2" t="s">
        <v>66</v>
      </c>
      <c r="AF4971" s="2" t="s">
        <v>67</v>
      </c>
      <c r="AG4971" s="2" t="s">
        <v>68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5868</v>
      </c>
      <c r="B4972" s="2" t="s">
        <v>5859</v>
      </c>
      <c r="C4972" s="2" t="s">
        <v>47</v>
      </c>
      <c r="D4972" s="2" t="s">
        <v>432</v>
      </c>
      <c r="E4972" s="2" t="s">
        <v>227</v>
      </c>
      <c r="F4972" s="2" t="s">
        <v>228</v>
      </c>
      <c r="G4972" s="2" t="s">
        <v>117</v>
      </c>
      <c r="H4972" s="2" t="s">
        <v>243</v>
      </c>
      <c r="I4972" s="2" t="s">
        <v>161</v>
      </c>
      <c r="J4972" s="2" t="s">
        <v>279</v>
      </c>
      <c r="K4972" s="2" t="s">
        <v>55</v>
      </c>
      <c r="L4972" s="2" t="s">
        <v>51</v>
      </c>
      <c r="M4972" s="2" t="s">
        <v>73</v>
      </c>
      <c r="N4972" s="3">
        <v>325.712</v>
      </c>
      <c r="O4972" s="3" t="s">
        <v>57</v>
      </c>
      <c r="P4972" s="4">
        <f>IF(O4972="吨",N4972*1000,IF(O4972="万立方米",N4972*10000,""))</f>
        <v>325712.0</v>
      </c>
      <c r="Q4972" s="2" t="s">
        <v>58</v>
      </c>
      <c r="R4972" s="2" t="s">
        <v>59</v>
      </c>
      <c r="S4972" s="2" t="s">
        <v>74</v>
      </c>
      <c r="T4972" s="2" t="s">
        <v>75</v>
      </c>
      <c r="U4972" s="4">
        <f>1.5</f>
        <v>1.5</v>
      </c>
      <c r="V4972" s="2" t="s">
        <v>62</v>
      </c>
      <c r="W4972" s="2" t="s">
        <v>76</v>
      </c>
      <c r="X4972" s="2" t="s">
        <v>64</v>
      </c>
      <c r="Y4972" s="2" t="s">
        <v>65</v>
      </c>
      <c r="Z4972" s="2">
        <v>0</v>
      </c>
      <c r="AA4972" s="2"/>
      <c r="AB4972" s="2"/>
      <c r="AC4972" s="4">
        <f>P4972*U4972/1000000</f>
        <v>0.488568</v>
      </c>
      <c r="AD4972" s="4">
        <f>AC4972*(1-Z4972/100)</f>
        <v>0.488568</v>
      </c>
      <c r="AE4972" s="2" t="s">
        <v>66</v>
      </c>
      <c r="AF4972" s="2" t="s">
        <v>67</v>
      </c>
      <c r="AG4972" s="2" t="s">
        <v>68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5869</v>
      </c>
      <c r="B4973" s="2" t="s">
        <v>5859</v>
      </c>
      <c r="C4973" s="2" t="s">
        <v>47</v>
      </c>
      <c r="D4973" s="2" t="s">
        <v>432</v>
      </c>
      <c r="E4973" s="2" t="s">
        <v>227</v>
      </c>
      <c r="F4973" s="2" t="s">
        <v>228</v>
      </c>
      <c r="G4973" s="2" t="s">
        <v>117</v>
      </c>
      <c r="H4973" s="2" t="s">
        <v>243</v>
      </c>
      <c r="I4973" s="2" t="s">
        <v>161</v>
      </c>
      <c r="J4973" s="2" t="s">
        <v>279</v>
      </c>
      <c r="K4973" s="2" t="s">
        <v>55</v>
      </c>
      <c r="L4973" s="2" t="s">
        <v>51</v>
      </c>
      <c r="M4973" s="2" t="s">
        <v>78</v>
      </c>
      <c r="N4973" s="3">
        <v>325.712</v>
      </c>
      <c r="O4973" s="3" t="s">
        <v>57</v>
      </c>
      <c r="P4973" s="4">
        <f>IF(O4973="吨",N4973*1000,IF(O4973="万立方米",N4973*10000,""))</f>
        <v>325712.0</v>
      </c>
      <c r="Q4973" s="2" t="s">
        <v>58</v>
      </c>
      <c r="R4973" s="2" t="s">
        <v>59</v>
      </c>
      <c r="S4973" s="2" t="s">
        <v>79</v>
      </c>
      <c r="T4973" s="2" t="s">
        <v>75</v>
      </c>
      <c r="U4973" s="4">
        <f>6.0</f>
        <v>6.0</v>
      </c>
      <c r="V4973" s="2" t="s">
        <v>62</v>
      </c>
      <c r="W4973" s="2" t="s">
        <v>80</v>
      </c>
      <c r="X4973" s="2" t="s">
        <v>64</v>
      </c>
      <c r="Y4973" s="2" t="s">
        <v>65</v>
      </c>
      <c r="Z4973" s="2">
        <v>0</v>
      </c>
      <c r="AA4973" s="2"/>
      <c r="AB4973" s="2"/>
      <c r="AC4973" s="4">
        <f>P4973*U4973/1000000</f>
        <v>1.954272</v>
      </c>
      <c r="AD4973" s="4">
        <f>AC4973*(1-Z4973/100)</f>
        <v>1.954272</v>
      </c>
      <c r="AE4973" s="2" t="s">
        <v>66</v>
      </c>
      <c r="AF4973" s="2" t="s">
        <v>67</v>
      </c>
      <c r="AG4973" s="2" t="s">
        <v>68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5870</v>
      </c>
      <c r="B4974" s="2" t="s">
        <v>5859</v>
      </c>
      <c r="C4974" s="2" t="s">
        <v>47</v>
      </c>
      <c r="D4974" s="2" t="s">
        <v>432</v>
      </c>
      <c r="E4974" s="2" t="s">
        <v>227</v>
      </c>
      <c r="F4974" s="2" t="s">
        <v>228</v>
      </c>
      <c r="G4974" s="2" t="s">
        <v>117</v>
      </c>
      <c r="H4974" s="2" t="s">
        <v>243</v>
      </c>
      <c r="I4974" s="2" t="s">
        <v>161</v>
      </c>
      <c r="J4974" s="2" t="s">
        <v>279</v>
      </c>
      <c r="K4974" s="2" t="s">
        <v>55</v>
      </c>
      <c r="L4974" s="2" t="s">
        <v>51</v>
      </c>
      <c r="M4974" s="2" t="s">
        <v>82</v>
      </c>
      <c r="N4974" s="3">
        <v>325.712</v>
      </c>
      <c r="O4974" s="3" t="s">
        <v>57</v>
      </c>
      <c r="P4974" s="4">
        <f>IF(O4974="吨",N4974*1000,IF(O4974="万立方米",N4974*10000,""))</f>
        <v>325712.0</v>
      </c>
      <c r="Q4974" s="2" t="s">
        <v>58</v>
      </c>
      <c r="R4974" s="2" t="s">
        <v>59</v>
      </c>
      <c r="S4974" s="2" t="s">
        <v>83</v>
      </c>
      <c r="T4974" s="2" t="s">
        <v>61</v>
      </c>
      <c r="U4974" s="4">
        <f>0.35</f>
        <v>0.35</v>
      </c>
      <c r="V4974" s="2" t="s">
        <v>62</v>
      </c>
      <c r="W4974" s="2" t="s">
        <v>84</v>
      </c>
      <c r="X4974" s="2" t="s">
        <v>64</v>
      </c>
      <c r="Y4974" s="2" t="s">
        <v>65</v>
      </c>
      <c r="Z4974" s="2">
        <v>0</v>
      </c>
      <c r="AA4974" s="2"/>
      <c r="AB4974" s="2"/>
      <c r="AC4974" s="4">
        <f>P4974*U4974/1000000</f>
        <v>0.1139992</v>
      </c>
      <c r="AD4974" s="4">
        <f>AC4974*(1-Z4974/100)</f>
        <v>0.1139992</v>
      </c>
      <c r="AE4974" s="2" t="s">
        <v>66</v>
      </c>
      <c r="AF4974" s="2" t="s">
        <v>67</v>
      </c>
      <c r="AG4974" s="2" t="s">
        <v>68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5871</v>
      </c>
      <c r="B4975" s="2" t="s">
        <v>5859</v>
      </c>
      <c r="C4975" s="2" t="s">
        <v>47</v>
      </c>
      <c r="D4975" s="2" t="s">
        <v>432</v>
      </c>
      <c r="E4975" s="2" t="s">
        <v>227</v>
      </c>
      <c r="F4975" s="2" t="s">
        <v>228</v>
      </c>
      <c r="G4975" s="2" t="s">
        <v>117</v>
      </c>
      <c r="H4975" s="2" t="s">
        <v>243</v>
      </c>
      <c r="I4975" s="2" t="s">
        <v>161</v>
      </c>
      <c r="J4975" s="2" t="s">
        <v>279</v>
      </c>
      <c r="K4975" s="2" t="s">
        <v>55</v>
      </c>
      <c r="L4975" s="2" t="s">
        <v>51</v>
      </c>
      <c r="M4975" s="2" t="s">
        <v>86</v>
      </c>
      <c r="N4975" s="3">
        <v>325.712</v>
      </c>
      <c r="O4975" s="3" t="s">
        <v>57</v>
      </c>
      <c r="P4975" s="4">
        <f>IF(O4975="吨",N4975*1000,IF(O4975="万立方米",N4975*10000,""))</f>
        <v>325712.0</v>
      </c>
      <c r="Q4975" s="2" t="s">
        <v>58</v>
      </c>
      <c r="R4975" s="2" t="s">
        <v>59</v>
      </c>
      <c r="S4975" s="2" t="s">
        <v>87</v>
      </c>
      <c r="T4975" s="2" t="s">
        <v>88</v>
      </c>
      <c r="U4975" s="4">
        <f>0.75</f>
        <v>0.75</v>
      </c>
      <c r="V4975" s="2" t="s">
        <v>62</v>
      </c>
      <c r="W4975" s="2" t="s">
        <v>89</v>
      </c>
      <c r="X4975" s="2" t="s">
        <v>64</v>
      </c>
      <c r="Y4975" s="2" t="s">
        <v>65</v>
      </c>
      <c r="Z4975" s="2">
        <v>0</v>
      </c>
      <c r="AA4975" s="2"/>
      <c r="AB4975" s="2"/>
      <c r="AC4975" s="4">
        <f>P4975*U4975/1000000</f>
        <v>0.244284</v>
      </c>
      <c r="AD4975" s="4">
        <f>AC4976*(1-AA4975/100)+(AC4975-AC4976)*(1-AB4975/100)</f>
        <v>0.244284</v>
      </c>
      <c r="AE4975" s="2" t="s">
        <v>66</v>
      </c>
      <c r="AF4975" s="2" t="s">
        <v>67</v>
      </c>
      <c r="AG4975" s="2" t="s">
        <v>68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5872</v>
      </c>
      <c r="B4976" s="2" t="s">
        <v>5859</v>
      </c>
      <c r="C4976" s="2" t="s">
        <v>47</v>
      </c>
      <c r="D4976" s="2" t="s">
        <v>432</v>
      </c>
      <c r="E4976" s="2" t="s">
        <v>227</v>
      </c>
      <c r="F4976" s="2" t="s">
        <v>228</v>
      </c>
      <c r="G4976" s="2" t="s">
        <v>117</v>
      </c>
      <c r="H4976" s="2" t="s">
        <v>243</v>
      </c>
      <c r="I4976" s="2" t="s">
        <v>161</v>
      </c>
      <c r="J4976" s="2" t="s">
        <v>279</v>
      </c>
      <c r="K4976" s="2" t="s">
        <v>55</v>
      </c>
      <c r="L4976" s="2" t="s">
        <v>51</v>
      </c>
      <c r="M4976" s="2" t="s">
        <v>91</v>
      </c>
      <c r="N4976" s="3">
        <v>325.712</v>
      </c>
      <c r="O4976" s="3" t="s">
        <v>57</v>
      </c>
      <c r="P4976" s="4">
        <f>IF(O4976="吨",N4976*1000,IF(O4976="万立方米",N4976*10000,""))</f>
        <v>325712.0</v>
      </c>
      <c r="Q4976" s="2" t="s">
        <v>58</v>
      </c>
      <c r="R4976" s="2" t="s">
        <v>59</v>
      </c>
      <c r="S4976" s="2" t="s">
        <v>92</v>
      </c>
      <c r="T4976" s="2" t="s">
        <v>88</v>
      </c>
      <c r="U4976" s="4">
        <f>0.75</f>
        <v>0.75</v>
      </c>
      <c r="V4976" s="2" t="s">
        <v>62</v>
      </c>
      <c r="W4976" s="2" t="s">
        <v>93</v>
      </c>
      <c r="X4976" s="2" t="s">
        <v>64</v>
      </c>
      <c r="Y4976" s="2" t="s">
        <v>65</v>
      </c>
      <c r="Z4976" s="2">
        <v>0</v>
      </c>
      <c r="AA4976" s="2"/>
      <c r="AB4976" s="2"/>
      <c r="AC4976" s="4">
        <f>P4976*U4976/1000000</f>
        <v>0.244284</v>
      </c>
      <c r="AD4976" s="4">
        <f>AC4976*(1-Z4976/100)</f>
        <v>0.244284</v>
      </c>
      <c r="AE4976" s="2" t="s">
        <v>66</v>
      </c>
      <c r="AF4976" s="2" t="s">
        <v>67</v>
      </c>
      <c r="AG4976" s="2" t="s">
        <v>68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5873</v>
      </c>
      <c r="B4977" s="2" t="s">
        <v>5859</v>
      </c>
      <c r="C4977" s="2" t="s">
        <v>47</v>
      </c>
      <c r="D4977" s="2" t="s">
        <v>432</v>
      </c>
      <c r="E4977" s="2" t="s">
        <v>227</v>
      </c>
      <c r="F4977" s="2" t="s">
        <v>228</v>
      </c>
      <c r="G4977" s="2" t="s">
        <v>117</v>
      </c>
      <c r="H4977" s="2" t="s">
        <v>243</v>
      </c>
      <c r="I4977" s="2" t="s">
        <v>161</v>
      </c>
      <c r="J4977" s="2" t="s">
        <v>279</v>
      </c>
      <c r="K4977" s="2" t="s">
        <v>55</v>
      </c>
      <c r="L4977" s="2" t="s">
        <v>51</v>
      </c>
      <c r="M4977" s="2" t="s">
        <v>95</v>
      </c>
      <c r="N4977" s="3">
        <v>325.712</v>
      </c>
      <c r="O4977" s="3" t="s">
        <v>57</v>
      </c>
      <c r="P4977" s="4">
        <f>IF(O4977="吨",N4977*1000,IF(O4977="万立方米",N4977*10000,""))</f>
        <v>325712.0</v>
      </c>
      <c r="Q4977" s="2" t="s">
        <v>58</v>
      </c>
      <c r="R4977" s="2" t="s">
        <v>59</v>
      </c>
      <c r="S4977" s="2" t="s">
        <v>96</v>
      </c>
      <c r="T4977" s="2" t="s">
        <v>97</v>
      </c>
      <c r="U4977" s="4">
        <f>1.7</f>
        <v>1.7</v>
      </c>
      <c r="V4977" s="2" t="s">
        <v>62</v>
      </c>
      <c r="W4977" s="2" t="s">
        <v>98</v>
      </c>
      <c r="X4977" s="2" t="s">
        <v>64</v>
      </c>
      <c r="Y4977" s="2" t="s">
        <v>65</v>
      </c>
      <c r="Z4977" s="2">
        <v>0</v>
      </c>
      <c r="AA4977" s="2"/>
      <c r="AB4977" s="2"/>
      <c r="AC4977" s="4">
        <f>P4977*U4977/1000000</f>
        <v>0.5537104</v>
      </c>
      <c r="AD4977" s="4">
        <f>AC4977*(1-Z4977/100)</f>
        <v>0.5537104</v>
      </c>
      <c r="AE4977" s="2" t="s">
        <v>66</v>
      </c>
      <c r="AF4977" s="2" t="s">
        <v>67</v>
      </c>
      <c r="AG4977" s="2" t="s">
        <v>68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5874</v>
      </c>
      <c r="B4978" s="2" t="s">
        <v>5859</v>
      </c>
      <c r="C4978" s="2" t="s">
        <v>47</v>
      </c>
      <c r="D4978" s="2" t="s">
        <v>432</v>
      </c>
      <c r="E4978" s="2" t="s">
        <v>227</v>
      </c>
      <c r="F4978" s="2" t="s">
        <v>228</v>
      </c>
      <c r="G4978" s="2" t="s">
        <v>117</v>
      </c>
      <c r="H4978" s="2" t="s">
        <v>243</v>
      </c>
      <c r="I4978" s="2" t="s">
        <v>161</v>
      </c>
      <c r="J4978" s="2" t="s">
        <v>279</v>
      </c>
      <c r="K4978" s="2" t="s">
        <v>55</v>
      </c>
      <c r="L4978" s="2" t="s">
        <v>51</v>
      </c>
      <c r="M4978" s="2" t="s">
        <v>100</v>
      </c>
      <c r="N4978" s="3">
        <v>325.712</v>
      </c>
      <c r="O4978" s="3" t="s">
        <v>57</v>
      </c>
      <c r="P4978" s="4">
        <f>IF(O4978="吨",N4978*1000,IF(O4978="万立方米",N4978*10000,""))</f>
        <v>325712.0</v>
      </c>
      <c r="Q4978" s="2" t="s">
        <v>58</v>
      </c>
      <c r="R4978" s="2" t="s">
        <v>59</v>
      </c>
      <c r="S4978" s="2" t="s">
        <v>101</v>
      </c>
      <c r="T4978" s="2" t="s">
        <v>75</v>
      </c>
      <c r="U4978" s="4">
        <f>0.12</f>
        <v>0.12</v>
      </c>
      <c r="V4978" s="2" t="s">
        <v>62</v>
      </c>
      <c r="W4978" s="2" t="s">
        <v>102</v>
      </c>
      <c r="X4978" s="2" t="s">
        <v>64</v>
      </c>
      <c r="Y4978" s="2" t="s">
        <v>65</v>
      </c>
      <c r="Z4978" s="2">
        <v>0</v>
      </c>
      <c r="AA4978" s="2"/>
      <c r="AB4978" s="2"/>
      <c r="AC4978" s="4">
        <f>P4978*U4978/1000000</f>
        <v>0.03908543999999999</v>
      </c>
      <c r="AD4978" s="4">
        <f>AC4978*(1-Z4978/100)</f>
        <v>0.03908543999999999</v>
      </c>
      <c r="AE4978" s="2" t="s">
        <v>66</v>
      </c>
      <c r="AF4978" s="2" t="s">
        <v>67</v>
      </c>
      <c r="AG4978" s="2" t="s">
        <v>68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5875</v>
      </c>
      <c r="B4979" s="2" t="s">
        <v>5859</v>
      </c>
      <c r="C4979" s="2" t="s">
        <v>47</v>
      </c>
      <c r="D4979" s="2" t="s">
        <v>432</v>
      </c>
      <c r="E4979" s="2" t="s">
        <v>227</v>
      </c>
      <c r="F4979" s="2" t="s">
        <v>228</v>
      </c>
      <c r="G4979" s="2" t="s">
        <v>117</v>
      </c>
      <c r="H4979" s="2" t="s">
        <v>243</v>
      </c>
      <c r="I4979" s="2"/>
      <c r="J4979" s="2"/>
      <c r="K4979" s="2" t="s">
        <v>147</v>
      </c>
      <c r="L4979" s="2" t="s">
        <v>253</v>
      </c>
      <c r="M4979" s="2" t="s">
        <v>104</v>
      </c>
      <c r="N4979" s="3"/>
      <c r="O4979" s="3"/>
      <c r="P4979" s="2"/>
      <c r="Q4979" s="2" t="s">
        <v>105</v>
      </c>
      <c r="R4979" s="2" t="s">
        <v>106</v>
      </c>
      <c r="S4979" s="2" t="s">
        <v>107</v>
      </c>
      <c r="T4979" s="2" t="s">
        <v>108</v>
      </c>
      <c r="U4979" s="2"/>
      <c r="V4979" s="2" t="s">
        <v>109</v>
      </c>
      <c r="W4979" s="2" t="s">
        <v>110</v>
      </c>
      <c r="X4979" s="2"/>
      <c r="Y4979" s="2" t="s">
        <v>65</v>
      </c>
      <c r="Z4979" s="2">
        <v>0</v>
      </c>
      <c r="AA4979" s="2"/>
      <c r="AB4979" s="2"/>
      <c r="AC4979" s="2"/>
      <c r="AD4979" s="2"/>
      <c r="AE4979" s="2" t="s">
        <v>123</v>
      </c>
      <c r="AF4979" s="2" t="s">
        <v>222</v>
      </c>
      <c r="AG4979" s="2" t="s">
        <v>223</v>
      </c>
      <c r="AH4979" s="2" t="s">
        <v>69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5876</v>
      </c>
      <c r="B4980" s="2" t="s">
        <v>5877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433</v>
      </c>
      <c r="I4980" s="2" t="s">
        <v>53</v>
      </c>
      <c r="J4980" s="2" t="s">
        <v>54</v>
      </c>
      <c r="K4980" s="2" t="s">
        <v>55</v>
      </c>
      <c r="L4980" s="2" t="s">
        <v>51</v>
      </c>
      <c r="M4980" s="2" t="s">
        <v>56</v>
      </c>
      <c r="N4980" s="3">
        <v>2724062.61</v>
      </c>
      <c r="O4980" s="3" t="s">
        <v>57</v>
      </c>
      <c r="P4980" s="4">
        <f>IF(O4980="吨",N4980*1000,IF(O4980="万立方米",N4980*10000,""))</f>
        <v>2724062610.0</v>
      </c>
      <c r="Q4980" s="2" t="s">
        <v>58</v>
      </c>
      <c r="R4980" s="2" t="s">
        <v>59</v>
      </c>
      <c r="S4980" s="2" t="s">
        <v>60</v>
      </c>
      <c r="T4980" s="2" t="s">
        <v>61</v>
      </c>
      <c r="U4980" s="4">
        <f>0.06</f>
        <v>0.06</v>
      </c>
      <c r="V4980" s="2" t="s">
        <v>62</v>
      </c>
      <c r="W4980" s="2" t="s">
        <v>63</v>
      </c>
      <c r="X4980" s="2" t="s">
        <v>64</v>
      </c>
      <c r="Y4980" s="2" t="s">
        <v>65</v>
      </c>
      <c r="Z4980" s="2">
        <v>0</v>
      </c>
      <c r="AA4980" s="2"/>
      <c r="AB4980" s="2"/>
      <c r="AC4980" s="4">
        <f>P4980*U4980/1000000</f>
        <v>163.4437566</v>
      </c>
      <c r="AD4980" s="4">
        <f>AC4980*(1-Z4980/100)</f>
        <v>163.4437566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5878</v>
      </c>
      <c r="B4981" s="2" t="s">
        <v>5877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433</v>
      </c>
      <c r="I4981" s="2" t="s">
        <v>53</v>
      </c>
      <c r="J4981" s="2" t="s">
        <v>54</v>
      </c>
      <c r="K4981" s="2" t="s">
        <v>55</v>
      </c>
      <c r="L4981" s="2" t="s">
        <v>51</v>
      </c>
      <c r="M4981" s="2" t="s">
        <v>73</v>
      </c>
      <c r="N4981" s="3">
        <v>2724062.61</v>
      </c>
      <c r="O4981" s="3" t="s">
        <v>57</v>
      </c>
      <c r="P4981" s="4">
        <f>IF(O4981="吨",N4981*1000,IF(O4981="万立方米",N4981*10000,""))</f>
        <v>2724062610.0</v>
      </c>
      <c r="Q4981" s="2" t="s">
        <v>58</v>
      </c>
      <c r="R4981" s="2" t="s">
        <v>59</v>
      </c>
      <c r="S4981" s="2" t="s">
        <v>74</v>
      </c>
      <c r="T4981" s="2" t="s">
        <v>75</v>
      </c>
      <c r="U4981" s="4">
        <f>1.5</f>
        <v>1.5</v>
      </c>
      <c r="V4981" s="2" t="s">
        <v>62</v>
      </c>
      <c r="W4981" s="2" t="s">
        <v>76</v>
      </c>
      <c r="X4981" s="2" t="s">
        <v>64</v>
      </c>
      <c r="Y4981" s="2" t="s">
        <v>65</v>
      </c>
      <c r="Z4981" s="2">
        <v>0</v>
      </c>
      <c r="AA4981" s="2"/>
      <c r="AB4981" s="2"/>
      <c r="AC4981" s="4">
        <f>P4981*U4981/1000000</f>
        <v>4086.093915</v>
      </c>
      <c r="AD4981" s="4">
        <f>AC4981*(1-Z4981/100)</f>
        <v>4086.093915</v>
      </c>
      <c r="AE4981" s="2" t="s">
        <v>66</v>
      </c>
      <c r="AF4981" s="2" t="s">
        <v>67</v>
      </c>
      <c r="AG4981" s="2" t="s">
        <v>68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5879</v>
      </c>
      <c r="B4982" s="2" t="s">
        <v>5877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433</v>
      </c>
      <c r="I4982" s="2" t="s">
        <v>53</v>
      </c>
      <c r="J4982" s="2" t="s">
        <v>54</v>
      </c>
      <c r="K4982" s="2" t="s">
        <v>55</v>
      </c>
      <c r="L4982" s="2" t="s">
        <v>51</v>
      </c>
      <c r="M4982" s="2" t="s">
        <v>78</v>
      </c>
      <c r="N4982" s="3">
        <v>2724062.61</v>
      </c>
      <c r="O4982" s="3" t="s">
        <v>57</v>
      </c>
      <c r="P4982" s="4">
        <f>IF(O4982="吨",N4982*1000,IF(O4982="万立方米",N4982*10000,""))</f>
        <v>2724062610.0</v>
      </c>
      <c r="Q4982" s="2" t="s">
        <v>58</v>
      </c>
      <c r="R4982" s="2" t="s">
        <v>59</v>
      </c>
      <c r="S4982" s="2" t="s">
        <v>79</v>
      </c>
      <c r="T4982" s="2" t="s">
        <v>75</v>
      </c>
      <c r="U4982" s="4">
        <f>6.0</f>
        <v>6.0</v>
      </c>
      <c r="V4982" s="2" t="s">
        <v>62</v>
      </c>
      <c r="W4982" s="2" t="s">
        <v>80</v>
      </c>
      <c r="X4982" s="2" t="s">
        <v>64</v>
      </c>
      <c r="Y4982" s="2" t="s">
        <v>65</v>
      </c>
      <c r="Z4982" s="2">
        <v>0</v>
      </c>
      <c r="AA4982" s="2"/>
      <c r="AB4982" s="2"/>
      <c r="AC4982" s="4">
        <f>P4982*U4982/1000000</f>
        <v>16344.37566</v>
      </c>
      <c r="AD4982" s="4">
        <f>AC4982*(1-Z4982/100)</f>
        <v>16344.37566</v>
      </c>
      <c r="AE4982" s="2" t="s">
        <v>66</v>
      </c>
      <c r="AF4982" s="2" t="s">
        <v>67</v>
      </c>
      <c r="AG4982" s="2" t="s">
        <v>68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5880</v>
      </c>
      <c r="B4983" s="2" t="s">
        <v>5877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433</v>
      </c>
      <c r="I4983" s="2" t="s">
        <v>53</v>
      </c>
      <c r="J4983" s="2" t="s">
        <v>54</v>
      </c>
      <c r="K4983" s="2" t="s">
        <v>55</v>
      </c>
      <c r="L4983" s="2" t="s">
        <v>51</v>
      </c>
      <c r="M4983" s="2" t="s">
        <v>82</v>
      </c>
      <c r="N4983" s="3">
        <v>2724062.61</v>
      </c>
      <c r="O4983" s="3" t="s">
        <v>57</v>
      </c>
      <c r="P4983" s="4">
        <f>IF(O4983="吨",N4983*1000,IF(O4983="万立方米",N4983*10000,""))</f>
        <v>2724062610.0</v>
      </c>
      <c r="Q4983" s="2" t="s">
        <v>58</v>
      </c>
      <c r="R4983" s="2" t="s">
        <v>59</v>
      </c>
      <c r="S4983" s="2" t="s">
        <v>83</v>
      </c>
      <c r="T4983" s="2" t="s">
        <v>61</v>
      </c>
      <c r="U4983" s="4">
        <f>0.35</f>
        <v>0.35</v>
      </c>
      <c r="V4983" s="2" t="s">
        <v>62</v>
      </c>
      <c r="W4983" s="2" t="s">
        <v>84</v>
      </c>
      <c r="X4983" s="2" t="s">
        <v>64</v>
      </c>
      <c r="Y4983" s="2" t="s">
        <v>65</v>
      </c>
      <c r="Z4983" s="2">
        <v>0</v>
      </c>
      <c r="AA4983" s="2"/>
      <c r="AB4983" s="2"/>
      <c r="AC4983" s="4">
        <f>P4983*U4983/1000000</f>
        <v>953.4219134999998</v>
      </c>
      <c r="AD4983" s="4">
        <f>AC4983*(1-Z4983/100)</f>
        <v>953.4219134999998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5881</v>
      </c>
      <c r="B4984" s="2" t="s">
        <v>5877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433</v>
      </c>
      <c r="I4984" s="2" t="s">
        <v>53</v>
      </c>
      <c r="J4984" s="2" t="s">
        <v>54</v>
      </c>
      <c r="K4984" s="2" t="s">
        <v>55</v>
      </c>
      <c r="L4984" s="2" t="s">
        <v>51</v>
      </c>
      <c r="M4984" s="2" t="s">
        <v>86</v>
      </c>
      <c r="N4984" s="3">
        <v>2724062.61</v>
      </c>
      <c r="O4984" s="3" t="s">
        <v>57</v>
      </c>
      <c r="P4984" s="4">
        <f>IF(O4984="吨",N4984*1000,IF(O4984="万立方米",N4984*10000,""))</f>
        <v>2724062610.0</v>
      </c>
      <c r="Q4984" s="2" t="s">
        <v>58</v>
      </c>
      <c r="R4984" s="2" t="s">
        <v>59</v>
      </c>
      <c r="S4984" s="2" t="s">
        <v>87</v>
      </c>
      <c r="T4984" s="2" t="s">
        <v>88</v>
      </c>
      <c r="U4984" s="4">
        <f>0.75</f>
        <v>0.75</v>
      </c>
      <c r="V4984" s="2" t="s">
        <v>62</v>
      </c>
      <c r="W4984" s="2" t="s">
        <v>89</v>
      </c>
      <c r="X4984" s="2" t="s">
        <v>64</v>
      </c>
      <c r="Y4984" s="2" t="s">
        <v>65</v>
      </c>
      <c r="Z4984" s="2">
        <v>0</v>
      </c>
      <c r="AA4984" s="2"/>
      <c r="AB4984" s="2"/>
      <c r="AC4984" s="4">
        <f>P4984*U4984/1000000</f>
        <v>2043.0469575</v>
      </c>
      <c r="AD4984" s="4">
        <f>AC4985*(1-AA4984/100)+(AC4984-AC4985)*(1-AB4984/100)</f>
        <v>2043.0469575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5882</v>
      </c>
      <c r="B4985" s="2" t="s">
        <v>5877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433</v>
      </c>
      <c r="I4985" s="2" t="s">
        <v>53</v>
      </c>
      <c r="J4985" s="2" t="s">
        <v>54</v>
      </c>
      <c r="K4985" s="2" t="s">
        <v>55</v>
      </c>
      <c r="L4985" s="2" t="s">
        <v>51</v>
      </c>
      <c r="M4985" s="2" t="s">
        <v>91</v>
      </c>
      <c r="N4985" s="3">
        <v>2724062.61</v>
      </c>
      <c r="O4985" s="3" t="s">
        <v>57</v>
      </c>
      <c r="P4985" s="4">
        <f>IF(O4985="吨",N4985*1000,IF(O4985="万立方米",N4985*10000,""))</f>
        <v>2724062610.0</v>
      </c>
      <c r="Q4985" s="2" t="s">
        <v>58</v>
      </c>
      <c r="R4985" s="2" t="s">
        <v>59</v>
      </c>
      <c r="S4985" s="2" t="s">
        <v>92</v>
      </c>
      <c r="T4985" s="2" t="s">
        <v>88</v>
      </c>
      <c r="U4985" s="4">
        <f>0.75</f>
        <v>0.75</v>
      </c>
      <c r="V4985" s="2" t="s">
        <v>62</v>
      </c>
      <c r="W4985" s="2" t="s">
        <v>93</v>
      </c>
      <c r="X4985" s="2" t="s">
        <v>64</v>
      </c>
      <c r="Y4985" s="2" t="s">
        <v>65</v>
      </c>
      <c r="Z4985" s="2">
        <v>0</v>
      </c>
      <c r="AA4985" s="2"/>
      <c r="AB4985" s="2"/>
      <c r="AC4985" s="4">
        <f>P4985*U4985/1000000</f>
        <v>2043.0469575</v>
      </c>
      <c r="AD4985" s="4">
        <f>AC4985*(1-Z4985/100)</f>
        <v>2043.0469575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5883</v>
      </c>
      <c r="B4986" s="2" t="s">
        <v>5877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433</v>
      </c>
      <c r="I4986" s="2" t="s">
        <v>53</v>
      </c>
      <c r="J4986" s="2" t="s">
        <v>54</v>
      </c>
      <c r="K4986" s="2" t="s">
        <v>55</v>
      </c>
      <c r="L4986" s="2" t="s">
        <v>51</v>
      </c>
      <c r="M4986" s="2" t="s">
        <v>95</v>
      </c>
      <c r="N4986" s="3">
        <v>2724062.61</v>
      </c>
      <c r="O4986" s="3" t="s">
        <v>57</v>
      </c>
      <c r="P4986" s="4">
        <f>IF(O4986="吨",N4986*1000,IF(O4986="万立方米",N4986*10000,""))</f>
        <v>2724062610.0</v>
      </c>
      <c r="Q4986" s="2" t="s">
        <v>58</v>
      </c>
      <c r="R4986" s="2" t="s">
        <v>59</v>
      </c>
      <c r="S4986" s="2" t="s">
        <v>96</v>
      </c>
      <c r="T4986" s="2" t="s">
        <v>97</v>
      </c>
      <c r="U4986" s="4">
        <f>1.7</f>
        <v>1.7</v>
      </c>
      <c r="V4986" s="2" t="s">
        <v>62</v>
      </c>
      <c r="W4986" s="2" t="s">
        <v>98</v>
      </c>
      <c r="X4986" s="2" t="s">
        <v>64</v>
      </c>
      <c r="Y4986" s="2" t="s">
        <v>65</v>
      </c>
      <c r="Z4986" s="2">
        <v>0</v>
      </c>
      <c r="AA4986" s="2"/>
      <c r="AB4986" s="2"/>
      <c r="AC4986" s="4">
        <f>P4986*U4986/1000000</f>
        <v>4630.906437</v>
      </c>
      <c r="AD4986" s="4">
        <f>AC4986*(1-Z4986/100)</f>
        <v>4630.906437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5884</v>
      </c>
      <c r="B4987" s="2" t="s">
        <v>5877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433</v>
      </c>
      <c r="I4987" s="2" t="s">
        <v>53</v>
      </c>
      <c r="J4987" s="2" t="s">
        <v>54</v>
      </c>
      <c r="K4987" s="2" t="s">
        <v>55</v>
      </c>
      <c r="L4987" s="2" t="s">
        <v>51</v>
      </c>
      <c r="M4987" s="2" t="s">
        <v>100</v>
      </c>
      <c r="N4987" s="3">
        <v>2724062.61</v>
      </c>
      <c r="O4987" s="3" t="s">
        <v>57</v>
      </c>
      <c r="P4987" s="4">
        <f>IF(O4987="吨",N4987*1000,IF(O4987="万立方米",N4987*10000,""))</f>
        <v>2724062610.0</v>
      </c>
      <c r="Q4987" s="2" t="s">
        <v>58</v>
      </c>
      <c r="R4987" s="2" t="s">
        <v>59</v>
      </c>
      <c r="S4987" s="2" t="s">
        <v>101</v>
      </c>
      <c r="T4987" s="2" t="s">
        <v>75</v>
      </c>
      <c r="U4987" s="4">
        <f>0.12</f>
        <v>0.12</v>
      </c>
      <c r="V4987" s="2" t="s">
        <v>62</v>
      </c>
      <c r="W4987" s="2" t="s">
        <v>102</v>
      </c>
      <c r="X4987" s="2" t="s">
        <v>64</v>
      </c>
      <c r="Y4987" s="2" t="s">
        <v>65</v>
      </c>
      <c r="Z4987" s="2">
        <v>0</v>
      </c>
      <c r="AA4987" s="2"/>
      <c r="AB4987" s="2"/>
      <c r="AC4987" s="4">
        <f>P4987*U4987/1000000</f>
        <v>326.8875132</v>
      </c>
      <c r="AD4987" s="4">
        <f>AC4987*(1-Z4987/100)</f>
        <v>326.8875132</v>
      </c>
      <c r="AE4987" s="2" t="s">
        <v>66</v>
      </c>
      <c r="AF4987" s="2" t="s">
        <v>67</v>
      </c>
      <c r="AG4987" s="2" t="s">
        <v>68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5885</v>
      </c>
      <c r="B4988" s="2" t="s">
        <v>5877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433</v>
      </c>
      <c r="I4988" s="2"/>
      <c r="J4988" s="2"/>
      <c r="K4988" s="2"/>
      <c r="L4988" s="2"/>
      <c r="M4988" s="2" t="s">
        <v>104</v>
      </c>
      <c r="N4988" s="3"/>
      <c r="O4988" s="3"/>
      <c r="P4988" s="4">
        <v>0.0</v>
      </c>
      <c r="Q4988" s="2" t="s">
        <v>105</v>
      </c>
      <c r="R4988" s="2" t="s">
        <v>106</v>
      </c>
      <c r="S4988" s="2" t="s">
        <v>107</v>
      </c>
      <c r="T4988" s="2" t="s">
        <v>108</v>
      </c>
      <c r="U4988" s="4">
        <f>0.0</f>
        <v>0.0</v>
      </c>
      <c r="V4988" s="2" t="s">
        <v>109</v>
      </c>
      <c r="W4988" s="2" t="s">
        <v>110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111</v>
      </c>
      <c r="AH4988" s="2" t="s">
        <v>69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5886</v>
      </c>
      <c r="B4989" s="2" t="s">
        <v>5887</v>
      </c>
      <c r="C4989" s="2" t="s">
        <v>47</v>
      </c>
      <c r="D4989" s="2" t="s">
        <v>5888</v>
      </c>
      <c r="E4989" s="2" t="s">
        <v>799</v>
      </c>
      <c r="F4989" s="2" t="s">
        <v>116</v>
      </c>
      <c r="G4989" s="2" t="s">
        <v>117</v>
      </c>
      <c r="H4989" s="2" t="s">
        <v>52</v>
      </c>
      <c r="I4989" s="2" t="s">
        <v>53</v>
      </c>
      <c r="J4989" s="2" t="s">
        <v>118</v>
      </c>
      <c r="K4989" s="2" t="s">
        <v>118</v>
      </c>
      <c r="L4989" s="2" t="s">
        <v>311</v>
      </c>
      <c r="M4989" s="2" t="s">
        <v>56</v>
      </c>
      <c r="N4989" s="3">
        <v>678</v>
      </c>
      <c r="O4989" s="3" t="s">
        <v>120</v>
      </c>
      <c r="P4989" s="2"/>
      <c r="Q4989" s="2"/>
      <c r="R4989" s="2" t="s">
        <v>121</v>
      </c>
      <c r="S4989" s="2"/>
      <c r="T4989" s="2" t="s">
        <v>108</v>
      </c>
      <c r="U4989" s="2"/>
      <c r="V4989" s="2"/>
      <c r="W4989" s="2" t="s">
        <v>122</v>
      </c>
      <c r="X4989" s="2" t="s">
        <v>64</v>
      </c>
      <c r="Y4989" s="2" t="s">
        <v>65</v>
      </c>
      <c r="Z4989" s="2">
        <v>0</v>
      </c>
      <c r="AA4989" s="2"/>
      <c r="AB4989" s="2"/>
      <c r="AC4989" s="2"/>
      <c r="AD4989" s="2"/>
      <c r="AE4989" s="2" t="s">
        <v>123</v>
      </c>
      <c r="AF4989" s="2" t="s">
        <v>124</v>
      </c>
      <c r="AG4989" s="2" t="s">
        <v>125</v>
      </c>
      <c r="AH4989" s="2" t="s">
        <v>69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5889</v>
      </c>
      <c r="B4990" s="2" t="s">
        <v>5887</v>
      </c>
      <c r="C4990" s="2" t="s">
        <v>47</v>
      </c>
      <c r="D4990" s="2" t="s">
        <v>5888</v>
      </c>
      <c r="E4990" s="2" t="s">
        <v>799</v>
      </c>
      <c r="F4990" s="2" t="s">
        <v>116</v>
      </c>
      <c r="G4990" s="2" t="s">
        <v>117</v>
      </c>
      <c r="H4990" s="2" t="s">
        <v>52</v>
      </c>
      <c r="I4990" s="2" t="s">
        <v>53</v>
      </c>
      <c r="J4990" s="2" t="s">
        <v>118</v>
      </c>
      <c r="K4990" s="2" t="s">
        <v>118</v>
      </c>
      <c r="L4990" s="2" t="s">
        <v>311</v>
      </c>
      <c r="M4990" s="2" t="s">
        <v>73</v>
      </c>
      <c r="N4990" s="3">
        <v>678</v>
      </c>
      <c r="O4990" s="3" t="s">
        <v>120</v>
      </c>
      <c r="P4990" s="2"/>
      <c r="Q4990" s="2"/>
      <c r="R4990" s="2" t="s">
        <v>121</v>
      </c>
      <c r="S4990" s="2"/>
      <c r="T4990" s="2" t="s">
        <v>108</v>
      </c>
      <c r="U4990" s="2"/>
      <c r="V4990" s="2"/>
      <c r="W4990" s="2" t="s">
        <v>122</v>
      </c>
      <c r="X4990" s="2" t="s">
        <v>64</v>
      </c>
      <c r="Y4990" s="2" t="s">
        <v>65</v>
      </c>
      <c r="Z4990" s="2">
        <v>0</v>
      </c>
      <c r="AA4990" s="2"/>
      <c r="AB4990" s="2"/>
      <c r="AC4990" s="2"/>
      <c r="AD4990" s="2"/>
      <c r="AE4990" s="2" t="s">
        <v>123</v>
      </c>
      <c r="AF4990" s="2" t="s">
        <v>124</v>
      </c>
      <c r="AG4990" s="2" t="s">
        <v>125</v>
      </c>
      <c r="AH4990" s="2" t="s">
        <v>69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5890</v>
      </c>
      <c r="B4991" s="2" t="s">
        <v>5887</v>
      </c>
      <c r="C4991" s="2" t="s">
        <v>47</v>
      </c>
      <c r="D4991" s="2" t="s">
        <v>5888</v>
      </c>
      <c r="E4991" s="2" t="s">
        <v>799</v>
      </c>
      <c r="F4991" s="2" t="s">
        <v>116</v>
      </c>
      <c r="G4991" s="2" t="s">
        <v>117</v>
      </c>
      <c r="H4991" s="2" t="s">
        <v>52</v>
      </c>
      <c r="I4991" s="2" t="s">
        <v>53</v>
      </c>
      <c r="J4991" s="2" t="s">
        <v>118</v>
      </c>
      <c r="K4991" s="2" t="s">
        <v>118</v>
      </c>
      <c r="L4991" s="2" t="s">
        <v>311</v>
      </c>
      <c r="M4991" s="2" t="s">
        <v>78</v>
      </c>
      <c r="N4991" s="3">
        <v>678</v>
      </c>
      <c r="O4991" s="3" t="s">
        <v>120</v>
      </c>
      <c r="P4991" s="2"/>
      <c r="Q4991" s="2"/>
      <c r="R4991" s="2" t="s">
        <v>121</v>
      </c>
      <c r="S4991" s="2"/>
      <c r="T4991" s="2" t="s">
        <v>108</v>
      </c>
      <c r="U4991" s="2"/>
      <c r="V4991" s="2"/>
      <c r="W4991" s="2" t="s">
        <v>122</v>
      </c>
      <c r="X4991" s="2" t="s">
        <v>64</v>
      </c>
      <c r="Y4991" s="2" t="s">
        <v>65</v>
      </c>
      <c r="Z4991" s="2">
        <v>0</v>
      </c>
      <c r="AA4991" s="2"/>
      <c r="AB4991" s="2"/>
      <c r="AC4991" s="2"/>
      <c r="AD4991" s="2"/>
      <c r="AE4991" s="2" t="s">
        <v>123</v>
      </c>
      <c r="AF4991" s="2" t="s">
        <v>124</v>
      </c>
      <c r="AG4991" s="2" t="s">
        <v>125</v>
      </c>
      <c r="AH4991" s="2" t="s">
        <v>69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5891</v>
      </c>
      <c r="B4992" s="2" t="s">
        <v>5887</v>
      </c>
      <c r="C4992" s="2" t="s">
        <v>47</v>
      </c>
      <c r="D4992" s="2" t="s">
        <v>5888</v>
      </c>
      <c r="E4992" s="2" t="s">
        <v>799</v>
      </c>
      <c r="F4992" s="2" t="s">
        <v>116</v>
      </c>
      <c r="G4992" s="2" t="s">
        <v>117</v>
      </c>
      <c r="H4992" s="2" t="s">
        <v>52</v>
      </c>
      <c r="I4992" s="2" t="s">
        <v>53</v>
      </c>
      <c r="J4992" s="2" t="s">
        <v>118</v>
      </c>
      <c r="K4992" s="2" t="s">
        <v>118</v>
      </c>
      <c r="L4992" s="2" t="s">
        <v>311</v>
      </c>
      <c r="M4992" s="2" t="s">
        <v>82</v>
      </c>
      <c r="N4992" s="3">
        <v>678</v>
      </c>
      <c r="O4992" s="3" t="s">
        <v>120</v>
      </c>
      <c r="P4992" s="2"/>
      <c r="Q4992" s="2"/>
      <c r="R4992" s="2" t="s">
        <v>121</v>
      </c>
      <c r="S4992" s="2"/>
      <c r="T4992" s="2" t="s">
        <v>108</v>
      </c>
      <c r="U4992" s="2"/>
      <c r="V4992" s="2"/>
      <c r="W4992" s="2" t="s">
        <v>122</v>
      </c>
      <c r="X4992" s="2" t="s">
        <v>64</v>
      </c>
      <c r="Y4992" s="2" t="s">
        <v>65</v>
      </c>
      <c r="Z4992" s="2">
        <v>0</v>
      </c>
      <c r="AA4992" s="2"/>
      <c r="AB4992" s="2"/>
      <c r="AC4992" s="2"/>
      <c r="AD4992" s="2"/>
      <c r="AE4992" s="2" t="s">
        <v>123</v>
      </c>
      <c r="AF4992" s="2" t="s">
        <v>124</v>
      </c>
      <c r="AG4992" s="2" t="s">
        <v>125</v>
      </c>
      <c r="AH4992" s="2" t="s">
        <v>69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5892</v>
      </c>
      <c r="B4993" s="2" t="s">
        <v>5887</v>
      </c>
      <c r="C4993" s="2" t="s">
        <v>47</v>
      </c>
      <c r="D4993" s="2" t="s">
        <v>5888</v>
      </c>
      <c r="E4993" s="2" t="s">
        <v>799</v>
      </c>
      <c r="F4993" s="2" t="s">
        <v>116</v>
      </c>
      <c r="G4993" s="2" t="s">
        <v>117</v>
      </c>
      <c r="H4993" s="2" t="s">
        <v>52</v>
      </c>
      <c r="I4993" s="2" t="s">
        <v>53</v>
      </c>
      <c r="J4993" s="2" t="s">
        <v>118</v>
      </c>
      <c r="K4993" s="2" t="s">
        <v>118</v>
      </c>
      <c r="L4993" s="2" t="s">
        <v>311</v>
      </c>
      <c r="M4993" s="2" t="s">
        <v>86</v>
      </c>
      <c r="N4993" s="3">
        <v>678</v>
      </c>
      <c r="O4993" s="3" t="s">
        <v>120</v>
      </c>
      <c r="P4993" s="2"/>
      <c r="Q4993" s="2"/>
      <c r="R4993" s="2" t="s">
        <v>121</v>
      </c>
      <c r="S4993" s="2"/>
      <c r="T4993" s="2" t="s">
        <v>108</v>
      </c>
      <c r="U4993" s="2"/>
      <c r="V4993" s="2"/>
      <c r="W4993" s="2" t="s">
        <v>122</v>
      </c>
      <c r="X4993" s="2" t="s">
        <v>64</v>
      </c>
      <c r="Y4993" s="2" t="s">
        <v>65</v>
      </c>
      <c r="Z4993" s="2">
        <v>0</v>
      </c>
      <c r="AA4993" s="2"/>
      <c r="AB4993" s="2"/>
      <c r="AC4993" s="2"/>
      <c r="AD4993" s="2"/>
      <c r="AE4993" s="2" t="s">
        <v>123</v>
      </c>
      <c r="AF4993" s="2" t="s">
        <v>124</v>
      </c>
      <c r="AG4993" s="2" t="s">
        <v>125</v>
      </c>
      <c r="AH4993" s="2" t="s">
        <v>69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5893</v>
      </c>
      <c r="B4994" s="2" t="s">
        <v>5887</v>
      </c>
      <c r="C4994" s="2" t="s">
        <v>47</v>
      </c>
      <c r="D4994" s="2" t="s">
        <v>5888</v>
      </c>
      <c r="E4994" s="2" t="s">
        <v>799</v>
      </c>
      <c r="F4994" s="2" t="s">
        <v>116</v>
      </c>
      <c r="G4994" s="2" t="s">
        <v>117</v>
      </c>
      <c r="H4994" s="2" t="s">
        <v>52</v>
      </c>
      <c r="I4994" s="2" t="s">
        <v>53</v>
      </c>
      <c r="J4994" s="2" t="s">
        <v>118</v>
      </c>
      <c r="K4994" s="2" t="s">
        <v>118</v>
      </c>
      <c r="L4994" s="2" t="s">
        <v>311</v>
      </c>
      <c r="M4994" s="2" t="s">
        <v>91</v>
      </c>
      <c r="N4994" s="3">
        <v>678</v>
      </c>
      <c r="O4994" s="3" t="s">
        <v>120</v>
      </c>
      <c r="P4994" s="2"/>
      <c r="Q4994" s="2"/>
      <c r="R4994" s="2" t="s">
        <v>121</v>
      </c>
      <c r="S4994" s="2"/>
      <c r="T4994" s="2" t="s">
        <v>108</v>
      </c>
      <c r="U4994" s="2"/>
      <c r="V4994" s="2"/>
      <c r="W4994" s="2" t="s">
        <v>122</v>
      </c>
      <c r="X4994" s="2" t="s">
        <v>64</v>
      </c>
      <c r="Y4994" s="2" t="s">
        <v>65</v>
      </c>
      <c r="Z4994" s="2">
        <v>0</v>
      </c>
      <c r="AA4994" s="2"/>
      <c r="AB4994" s="2"/>
      <c r="AC4994" s="2"/>
      <c r="AD4994" s="2"/>
      <c r="AE4994" s="2" t="s">
        <v>123</v>
      </c>
      <c r="AF4994" s="2" t="s">
        <v>124</v>
      </c>
      <c r="AG4994" s="2" t="s">
        <v>125</v>
      </c>
      <c r="AH4994" s="2" t="s">
        <v>69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5894</v>
      </c>
      <c r="B4995" s="2" t="s">
        <v>5887</v>
      </c>
      <c r="C4995" s="2" t="s">
        <v>47</v>
      </c>
      <c r="D4995" s="2" t="s">
        <v>5888</v>
      </c>
      <c r="E4995" s="2" t="s">
        <v>799</v>
      </c>
      <c r="F4995" s="2" t="s">
        <v>116</v>
      </c>
      <c r="G4995" s="2" t="s">
        <v>117</v>
      </c>
      <c r="H4995" s="2" t="s">
        <v>52</v>
      </c>
      <c r="I4995" s="2" t="s">
        <v>53</v>
      </c>
      <c r="J4995" s="2" t="s">
        <v>118</v>
      </c>
      <c r="K4995" s="2" t="s">
        <v>118</v>
      </c>
      <c r="L4995" s="2" t="s">
        <v>311</v>
      </c>
      <c r="M4995" s="2" t="s">
        <v>95</v>
      </c>
      <c r="N4995" s="3">
        <v>678</v>
      </c>
      <c r="O4995" s="3" t="s">
        <v>120</v>
      </c>
      <c r="P4995" s="2"/>
      <c r="Q4995" s="2"/>
      <c r="R4995" s="2" t="s">
        <v>121</v>
      </c>
      <c r="S4995" s="2"/>
      <c r="T4995" s="2" t="s">
        <v>108</v>
      </c>
      <c r="U4995" s="2"/>
      <c r="V4995" s="2"/>
      <c r="W4995" s="2" t="s">
        <v>122</v>
      </c>
      <c r="X4995" s="2" t="s">
        <v>64</v>
      </c>
      <c r="Y4995" s="2" t="s">
        <v>65</v>
      </c>
      <c r="Z4995" s="2">
        <v>0</v>
      </c>
      <c r="AA4995" s="2"/>
      <c r="AB4995" s="2"/>
      <c r="AC4995" s="2"/>
      <c r="AD4995" s="2"/>
      <c r="AE4995" s="2" t="s">
        <v>123</v>
      </c>
      <c r="AF4995" s="2" t="s">
        <v>124</v>
      </c>
      <c r="AG4995" s="2" t="s">
        <v>125</v>
      </c>
      <c r="AH4995" s="2" t="s">
        <v>69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5895</v>
      </c>
      <c r="B4996" s="2" t="s">
        <v>5887</v>
      </c>
      <c r="C4996" s="2" t="s">
        <v>47</v>
      </c>
      <c r="D4996" s="2" t="s">
        <v>5888</v>
      </c>
      <c r="E4996" s="2" t="s">
        <v>799</v>
      </c>
      <c r="F4996" s="2" t="s">
        <v>116</v>
      </c>
      <c r="G4996" s="2" t="s">
        <v>117</v>
      </c>
      <c r="H4996" s="2" t="s">
        <v>52</v>
      </c>
      <c r="I4996" s="2" t="s">
        <v>53</v>
      </c>
      <c r="J4996" s="2" t="s">
        <v>118</v>
      </c>
      <c r="K4996" s="2" t="s">
        <v>118</v>
      </c>
      <c r="L4996" s="2" t="s">
        <v>311</v>
      </c>
      <c r="M4996" s="2" t="s">
        <v>100</v>
      </c>
      <c r="N4996" s="3">
        <v>678</v>
      </c>
      <c r="O4996" s="3" t="s">
        <v>120</v>
      </c>
      <c r="P4996" s="2"/>
      <c r="Q4996" s="2"/>
      <c r="R4996" s="2" t="s">
        <v>121</v>
      </c>
      <c r="S4996" s="2"/>
      <c r="T4996" s="2" t="s">
        <v>108</v>
      </c>
      <c r="U4996" s="2"/>
      <c r="V4996" s="2"/>
      <c r="W4996" s="2" t="s">
        <v>122</v>
      </c>
      <c r="X4996" s="2" t="s">
        <v>64</v>
      </c>
      <c r="Y4996" s="2" t="s">
        <v>65</v>
      </c>
      <c r="Z4996" s="2">
        <v>0</v>
      </c>
      <c r="AA4996" s="2"/>
      <c r="AB4996" s="2"/>
      <c r="AC4996" s="2"/>
      <c r="AD4996" s="2"/>
      <c r="AE4996" s="2" t="s">
        <v>123</v>
      </c>
      <c r="AF4996" s="2" t="s">
        <v>124</v>
      </c>
      <c r="AG4996" s="2" t="s">
        <v>125</v>
      </c>
      <c r="AH4996" s="2" t="s">
        <v>69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5896</v>
      </c>
      <c r="B4997" s="2" t="s">
        <v>5887</v>
      </c>
      <c r="C4997" s="2" t="s">
        <v>47</v>
      </c>
      <c r="D4997" s="2" t="s">
        <v>5888</v>
      </c>
      <c r="E4997" s="2" t="s">
        <v>799</v>
      </c>
      <c r="F4997" s="2" t="s">
        <v>116</v>
      </c>
      <c r="G4997" s="2" t="s">
        <v>117</v>
      </c>
      <c r="H4997" s="2" t="s">
        <v>52</v>
      </c>
      <c r="I4997" s="2"/>
      <c r="J4997" s="2"/>
      <c r="K4997" s="2"/>
      <c r="L4997" s="2"/>
      <c r="M4997" s="2" t="s">
        <v>104</v>
      </c>
      <c r="N4997" s="3"/>
      <c r="O4997" s="3"/>
      <c r="P4997" s="4">
        <v>0.0</v>
      </c>
      <c r="Q4997" s="2" t="s">
        <v>105</v>
      </c>
      <c r="R4997" s="2" t="s">
        <v>106</v>
      </c>
      <c r="S4997" s="2" t="s">
        <v>107</v>
      </c>
      <c r="T4997" s="2" t="s">
        <v>108</v>
      </c>
      <c r="U4997" s="4">
        <f>0.0</f>
        <v>0.0</v>
      </c>
      <c r="V4997" s="2" t="s">
        <v>109</v>
      </c>
      <c r="W4997" s="2" t="s">
        <v>110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134</v>
      </c>
      <c r="AH4997" s="2" t="s">
        <v>69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5897</v>
      </c>
      <c r="B4998" s="2" t="s">
        <v>5898</v>
      </c>
      <c r="C4998" s="2" t="s">
        <v>47</v>
      </c>
      <c r="D4998" s="2" t="s">
        <v>853</v>
      </c>
      <c r="E4998" s="2" t="s">
        <v>377</v>
      </c>
      <c r="F4998" s="2" t="s">
        <v>50</v>
      </c>
      <c r="G4998" s="2" t="s">
        <v>181</v>
      </c>
      <c r="H4998" s="2" t="s">
        <v>52</v>
      </c>
      <c r="I4998" s="2" t="s">
        <v>53</v>
      </c>
      <c r="J4998" s="2" t="s">
        <v>180</v>
      </c>
      <c r="K4998" s="2" t="s">
        <v>180</v>
      </c>
      <c r="L4998" s="2" t="s">
        <v>181</v>
      </c>
      <c r="M4998" s="2" t="s">
        <v>56</v>
      </c>
      <c r="N4998" s="3">
        <v>3985.29</v>
      </c>
      <c r="O4998" s="3" t="s">
        <v>182</v>
      </c>
      <c r="P4998" s="4">
        <f>IF(O4998="吨",N4998*1000,IF(O4998="万立方米",N4998*10000,""))</f>
        <v>39852900.0</v>
      </c>
      <c r="Q4998" s="2" t="s">
        <v>183</v>
      </c>
      <c r="R4998" s="2" t="s">
        <v>184</v>
      </c>
      <c r="S4998" s="2" t="s">
        <v>185</v>
      </c>
      <c r="T4998" s="2" t="s">
        <v>75</v>
      </c>
      <c r="U4998" s="4">
        <f>0.001</f>
        <v>0.001</v>
      </c>
      <c r="V4998" s="2" t="s">
        <v>186</v>
      </c>
      <c r="W4998" s="2" t="s">
        <v>187</v>
      </c>
      <c r="X4998" s="2" t="s">
        <v>64</v>
      </c>
      <c r="Y4998" s="2" t="s">
        <v>65</v>
      </c>
      <c r="Z4998" s="2">
        <v>0</v>
      </c>
      <c r="AA4998" s="2"/>
      <c r="AB4998" s="2"/>
      <c r="AC4998" s="4">
        <f>P4998*U4998/1000000</f>
        <v>0.039852900000000004</v>
      </c>
      <c r="AD4998" s="4">
        <f>AC4998*(1-Z4998/100)</f>
        <v>0.039852900000000004</v>
      </c>
      <c r="AE4998" s="2" t="s">
        <v>66</v>
      </c>
      <c r="AF4998" s="2" t="s">
        <v>67</v>
      </c>
      <c r="AG4998" s="2"/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5899</v>
      </c>
      <c r="B4999" s="2" t="s">
        <v>5898</v>
      </c>
      <c r="C4999" s="2" t="s">
        <v>47</v>
      </c>
      <c r="D4999" s="2" t="s">
        <v>853</v>
      </c>
      <c r="E4999" s="2" t="s">
        <v>377</v>
      </c>
      <c r="F4999" s="2" t="s">
        <v>50</v>
      </c>
      <c r="G4999" s="2" t="s">
        <v>181</v>
      </c>
      <c r="H4999" s="2" t="s">
        <v>52</v>
      </c>
      <c r="I4999" s="2" t="s">
        <v>53</v>
      </c>
      <c r="J4999" s="2" t="s">
        <v>180</v>
      </c>
      <c r="K4999" s="2" t="s">
        <v>180</v>
      </c>
      <c r="L4999" s="2" t="s">
        <v>181</v>
      </c>
      <c r="M4999" s="2" t="s">
        <v>73</v>
      </c>
      <c r="N4999" s="3">
        <v>3985.29</v>
      </c>
      <c r="O4999" s="3" t="s">
        <v>182</v>
      </c>
      <c r="P4999" s="4">
        <f>IF(O4999="吨",N4999*1000,IF(O4999="万立方米",N4999*10000,""))</f>
        <v>39852900.0</v>
      </c>
      <c r="Q4999" s="2" t="s">
        <v>183</v>
      </c>
      <c r="R4999" s="2" t="s">
        <v>184</v>
      </c>
      <c r="S4999" s="2" t="s">
        <v>189</v>
      </c>
      <c r="T4999" s="2" t="s">
        <v>75</v>
      </c>
      <c r="U4999" s="4">
        <f>0.35</f>
        <v>0.35</v>
      </c>
      <c r="V4999" s="2" t="s">
        <v>186</v>
      </c>
      <c r="W4999" s="2" t="s">
        <v>190</v>
      </c>
      <c r="X4999" s="2" t="s">
        <v>64</v>
      </c>
      <c r="Y4999" s="2" t="s">
        <v>65</v>
      </c>
      <c r="Z4999" s="2">
        <v>0</v>
      </c>
      <c r="AA4999" s="2"/>
      <c r="AB4999" s="2"/>
      <c r="AC4999" s="4">
        <f>P4999*U4999/1000000</f>
        <v>13.948515</v>
      </c>
      <c r="AD4999" s="4">
        <f>AC4999*(1-Z4999/100)</f>
        <v>13.948515</v>
      </c>
      <c r="AE4999" s="2" t="s">
        <v>66</v>
      </c>
      <c r="AF4999" s="2" t="s">
        <v>67</v>
      </c>
      <c r="AG4999" s="2"/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5900</v>
      </c>
      <c r="B5000" s="2" t="s">
        <v>5898</v>
      </c>
      <c r="C5000" s="2" t="s">
        <v>47</v>
      </c>
      <c r="D5000" s="2" t="s">
        <v>853</v>
      </c>
      <c r="E5000" s="2" t="s">
        <v>377</v>
      </c>
      <c r="F5000" s="2" t="s">
        <v>50</v>
      </c>
      <c r="G5000" s="2" t="s">
        <v>181</v>
      </c>
      <c r="H5000" s="2" t="s">
        <v>52</v>
      </c>
      <c r="I5000" s="2" t="s">
        <v>53</v>
      </c>
      <c r="J5000" s="2" t="s">
        <v>180</v>
      </c>
      <c r="K5000" s="2" t="s">
        <v>180</v>
      </c>
      <c r="L5000" s="2" t="s">
        <v>181</v>
      </c>
      <c r="M5000" s="2" t="s">
        <v>78</v>
      </c>
      <c r="N5000" s="3">
        <v>3985.29</v>
      </c>
      <c r="O5000" s="3" t="s">
        <v>182</v>
      </c>
      <c r="P5000" s="4">
        <f>IF(O5000="吨",N5000*1000,IF(O5000="万立方米",N5000*10000,""))</f>
        <v>39852900.0</v>
      </c>
      <c r="Q5000" s="2" t="s">
        <v>183</v>
      </c>
      <c r="R5000" s="2" t="s">
        <v>184</v>
      </c>
      <c r="S5000" s="2" t="s">
        <v>192</v>
      </c>
      <c r="T5000" s="2" t="s">
        <v>75</v>
      </c>
      <c r="U5000" s="4">
        <f>1.2</f>
        <v>1.2</v>
      </c>
      <c r="V5000" s="2" t="s">
        <v>186</v>
      </c>
      <c r="W5000" s="2" t="s">
        <v>193</v>
      </c>
      <c r="X5000" s="2" t="s">
        <v>64</v>
      </c>
      <c r="Y5000" s="2" t="s">
        <v>65</v>
      </c>
      <c r="Z5000" s="2">
        <v>0</v>
      </c>
      <c r="AA5000" s="2"/>
      <c r="AB5000" s="2"/>
      <c r="AC5000" s="4">
        <f>P5000*U5000/1000000</f>
        <v>47.82348</v>
      </c>
      <c r="AD5000" s="4">
        <f>AC5000*(1-Z5000/100)</f>
        <v>47.82348</v>
      </c>
      <c r="AE5000" s="2" t="s">
        <v>66</v>
      </c>
      <c r="AF5000" s="2" t="s">
        <v>67</v>
      </c>
      <c r="AG5000" s="2"/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5901</v>
      </c>
      <c r="B5001" s="2" t="s">
        <v>5898</v>
      </c>
      <c r="C5001" s="2" t="s">
        <v>47</v>
      </c>
      <c r="D5001" s="2" t="s">
        <v>853</v>
      </c>
      <c r="E5001" s="2" t="s">
        <v>377</v>
      </c>
      <c r="F5001" s="2" t="s">
        <v>50</v>
      </c>
      <c r="G5001" s="2" t="s">
        <v>181</v>
      </c>
      <c r="H5001" s="2" t="s">
        <v>52</v>
      </c>
      <c r="I5001" s="2" t="s">
        <v>53</v>
      </c>
      <c r="J5001" s="2" t="s">
        <v>180</v>
      </c>
      <c r="K5001" s="2" t="s">
        <v>180</v>
      </c>
      <c r="L5001" s="2" t="s">
        <v>181</v>
      </c>
      <c r="M5001" s="2" t="s">
        <v>82</v>
      </c>
      <c r="N5001" s="3">
        <v>3985.29</v>
      </c>
      <c r="O5001" s="3" t="s">
        <v>182</v>
      </c>
      <c r="P5001" s="4">
        <f>IF(O5001="吨",N5001*1000,IF(O5001="万立方米",N5001*10000,""))</f>
        <v>39852900.0</v>
      </c>
      <c r="Q5001" s="2" t="s">
        <v>183</v>
      </c>
      <c r="R5001" s="2" t="s">
        <v>184</v>
      </c>
      <c r="S5001" s="2" t="s">
        <v>195</v>
      </c>
      <c r="T5001" s="2" t="s">
        <v>75</v>
      </c>
      <c r="U5001" s="4">
        <f>0.002</f>
        <v>0.002</v>
      </c>
      <c r="V5001" s="2" t="s">
        <v>186</v>
      </c>
      <c r="W5001" s="2" t="s">
        <v>196</v>
      </c>
      <c r="X5001" s="2" t="s">
        <v>64</v>
      </c>
      <c r="Y5001" s="2" t="s">
        <v>65</v>
      </c>
      <c r="Z5001" s="2">
        <v>0</v>
      </c>
      <c r="AA5001" s="2"/>
      <c r="AB5001" s="2"/>
      <c r="AC5001" s="4">
        <f>P5001*U5001/1000000</f>
        <v>0.07970580000000001</v>
      </c>
      <c r="AD5001" s="4">
        <f>AC5001*(1-Z5001/100)</f>
        <v>0.07970580000000001</v>
      </c>
      <c r="AE5001" s="2" t="s">
        <v>66</v>
      </c>
      <c r="AF5001" s="2" t="s">
        <v>67</v>
      </c>
      <c r="AG5001" s="2"/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5902</v>
      </c>
      <c r="B5002" s="2" t="s">
        <v>5898</v>
      </c>
      <c r="C5002" s="2" t="s">
        <v>47</v>
      </c>
      <c r="D5002" s="2" t="s">
        <v>853</v>
      </c>
      <c r="E5002" s="2" t="s">
        <v>377</v>
      </c>
      <c r="F5002" s="2" t="s">
        <v>50</v>
      </c>
      <c r="G5002" s="2" t="s">
        <v>181</v>
      </c>
      <c r="H5002" s="2" t="s">
        <v>52</v>
      </c>
      <c r="I5002" s="2" t="s">
        <v>53</v>
      </c>
      <c r="J5002" s="2" t="s">
        <v>180</v>
      </c>
      <c r="K5002" s="2" t="s">
        <v>180</v>
      </c>
      <c r="L5002" s="2" t="s">
        <v>181</v>
      </c>
      <c r="M5002" s="2" t="s">
        <v>86</v>
      </c>
      <c r="N5002" s="3">
        <v>3985.29</v>
      </c>
      <c r="O5002" s="3" t="s">
        <v>182</v>
      </c>
      <c r="P5002" s="4">
        <f>IF(O5002="吨",N5002*1000,IF(O5002="万立方米",N5002*10000,""))</f>
        <v>39852900.0</v>
      </c>
      <c r="Q5002" s="2" t="s">
        <v>183</v>
      </c>
      <c r="R5002" s="2" t="s">
        <v>184</v>
      </c>
      <c r="S5002" s="2" t="s">
        <v>198</v>
      </c>
      <c r="T5002" s="2" t="s">
        <v>75</v>
      </c>
      <c r="U5002" s="4">
        <f>0.01</f>
        <v>0.01</v>
      </c>
      <c r="V5002" s="2" t="s">
        <v>186</v>
      </c>
      <c r="W5002" s="2" t="s">
        <v>199</v>
      </c>
      <c r="X5002" s="2" t="s">
        <v>64</v>
      </c>
      <c r="Y5002" s="2" t="s">
        <v>65</v>
      </c>
      <c r="Z5002" s="2">
        <v>0</v>
      </c>
      <c r="AA5002" s="2"/>
      <c r="AB5002" s="2"/>
      <c r="AC5002" s="4">
        <f>P5002*U5002/1000000</f>
        <v>0.398529</v>
      </c>
      <c r="AD5002" s="4">
        <f>AC5003*(1-AA5002/100)+(AC5002-AC5003)*(1-AB5002/100)</f>
        <v>0.398529</v>
      </c>
      <c r="AE5002" s="2" t="s">
        <v>66</v>
      </c>
      <c r="AF5002" s="2" t="s">
        <v>67</v>
      </c>
      <c r="AG5002" s="2"/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5903</v>
      </c>
      <c r="B5003" s="2" t="s">
        <v>5898</v>
      </c>
      <c r="C5003" s="2" t="s">
        <v>47</v>
      </c>
      <c r="D5003" s="2" t="s">
        <v>853</v>
      </c>
      <c r="E5003" s="2" t="s">
        <v>377</v>
      </c>
      <c r="F5003" s="2" t="s">
        <v>50</v>
      </c>
      <c r="G5003" s="2" t="s">
        <v>181</v>
      </c>
      <c r="H5003" s="2" t="s">
        <v>52</v>
      </c>
      <c r="I5003" s="2" t="s">
        <v>53</v>
      </c>
      <c r="J5003" s="2" t="s">
        <v>180</v>
      </c>
      <c r="K5003" s="2" t="s">
        <v>180</v>
      </c>
      <c r="L5003" s="2" t="s">
        <v>181</v>
      </c>
      <c r="M5003" s="2" t="s">
        <v>91</v>
      </c>
      <c r="N5003" s="3">
        <v>3985.29</v>
      </c>
      <c r="O5003" s="3" t="s">
        <v>182</v>
      </c>
      <c r="P5003" s="4">
        <f>IF(O5003="吨",N5003*1000,IF(O5003="万立方米",N5003*10000,""))</f>
        <v>39852900.0</v>
      </c>
      <c r="Q5003" s="2" t="s">
        <v>183</v>
      </c>
      <c r="R5003" s="2" t="s">
        <v>184</v>
      </c>
      <c r="S5003" s="2" t="s">
        <v>201</v>
      </c>
      <c r="T5003" s="2" t="s">
        <v>75</v>
      </c>
      <c r="U5003" s="4">
        <f>0.005</f>
        <v>0.005</v>
      </c>
      <c r="V5003" s="2" t="s">
        <v>186</v>
      </c>
      <c r="W5003" s="2" t="s">
        <v>202</v>
      </c>
      <c r="X5003" s="2" t="s">
        <v>64</v>
      </c>
      <c r="Y5003" s="2" t="s">
        <v>65</v>
      </c>
      <c r="Z5003" s="2">
        <v>0</v>
      </c>
      <c r="AA5003" s="2"/>
      <c r="AB5003" s="2"/>
      <c r="AC5003" s="4">
        <f>P5003*U5003/1000000</f>
        <v>0.1992645</v>
      </c>
      <c r="AD5003" s="4">
        <f>AC5003*(1-Z5003/100)</f>
        <v>0.1992645</v>
      </c>
      <c r="AE5003" s="2" t="s">
        <v>66</v>
      </c>
      <c r="AF5003" s="2" t="s">
        <v>67</v>
      </c>
      <c r="AG5003" s="2"/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5904</v>
      </c>
      <c r="B5004" s="2" t="s">
        <v>5898</v>
      </c>
      <c r="C5004" s="2" t="s">
        <v>47</v>
      </c>
      <c r="D5004" s="2" t="s">
        <v>853</v>
      </c>
      <c r="E5004" s="2" t="s">
        <v>377</v>
      </c>
      <c r="F5004" s="2" t="s">
        <v>50</v>
      </c>
      <c r="G5004" s="2" t="s">
        <v>181</v>
      </c>
      <c r="H5004" s="2" t="s">
        <v>52</v>
      </c>
      <c r="I5004" s="2" t="s">
        <v>53</v>
      </c>
      <c r="J5004" s="2" t="s">
        <v>180</v>
      </c>
      <c r="K5004" s="2" t="s">
        <v>180</v>
      </c>
      <c r="L5004" s="2" t="s">
        <v>181</v>
      </c>
      <c r="M5004" s="2" t="s">
        <v>95</v>
      </c>
      <c r="N5004" s="3">
        <v>3985.29</v>
      </c>
      <c r="O5004" s="3" t="s">
        <v>182</v>
      </c>
      <c r="P5004" s="4">
        <f>IF(O5004="吨",N5004*1000,IF(O5004="万立方米",N5004*10000,""))</f>
        <v>39852900.0</v>
      </c>
      <c r="Q5004" s="2" t="s">
        <v>183</v>
      </c>
      <c r="R5004" s="2" t="s">
        <v>184</v>
      </c>
      <c r="S5004" s="2" t="s">
        <v>204</v>
      </c>
      <c r="T5004" s="2" t="s">
        <v>75</v>
      </c>
      <c r="U5004" s="4">
        <f>0.005</f>
        <v>0.005</v>
      </c>
      <c r="V5004" s="2" t="s">
        <v>186</v>
      </c>
      <c r="W5004" s="2" t="s">
        <v>205</v>
      </c>
      <c r="X5004" s="2" t="s">
        <v>64</v>
      </c>
      <c r="Y5004" s="2" t="s">
        <v>65</v>
      </c>
      <c r="Z5004" s="2">
        <v>0</v>
      </c>
      <c r="AA5004" s="2"/>
      <c r="AB5004" s="2"/>
      <c r="AC5004" s="4">
        <f>P5004*U5004/1000000</f>
        <v>0.1992645</v>
      </c>
      <c r="AD5004" s="4">
        <f>AC5004*(1-Z5004/100)</f>
        <v>0.1992645</v>
      </c>
      <c r="AE5004" s="2" t="s">
        <v>66</v>
      </c>
      <c r="AF5004" s="2" t="s">
        <v>67</v>
      </c>
      <c r="AG5004" s="2"/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5905</v>
      </c>
      <c r="B5005" s="2" t="s">
        <v>5898</v>
      </c>
      <c r="C5005" s="2" t="s">
        <v>47</v>
      </c>
      <c r="D5005" s="2" t="s">
        <v>853</v>
      </c>
      <c r="E5005" s="2" t="s">
        <v>377</v>
      </c>
      <c r="F5005" s="2" t="s">
        <v>50</v>
      </c>
      <c r="G5005" s="2" t="s">
        <v>181</v>
      </c>
      <c r="H5005" s="2" t="s">
        <v>52</v>
      </c>
      <c r="I5005" s="2" t="s">
        <v>53</v>
      </c>
      <c r="J5005" s="2" t="s">
        <v>180</v>
      </c>
      <c r="K5005" s="2" t="s">
        <v>180</v>
      </c>
      <c r="L5005" s="2" t="s">
        <v>181</v>
      </c>
      <c r="M5005" s="2" t="s">
        <v>100</v>
      </c>
      <c r="N5005" s="3">
        <v>3985.29</v>
      </c>
      <c r="O5005" s="3" t="s">
        <v>182</v>
      </c>
      <c r="P5005" s="4">
        <f>IF(O5005="吨",N5005*1000,IF(O5005="万立方米",N5005*10000,""))</f>
        <v>39852900.0</v>
      </c>
      <c r="Q5005" s="2" t="s">
        <v>183</v>
      </c>
      <c r="R5005" s="2" t="s">
        <v>184</v>
      </c>
      <c r="S5005" s="2" t="s">
        <v>207</v>
      </c>
      <c r="T5005" s="2" t="s">
        <v>75</v>
      </c>
      <c r="U5005" s="4">
        <f>0.02</f>
        <v>0.02</v>
      </c>
      <c r="V5005" s="2" t="s">
        <v>186</v>
      </c>
      <c r="W5005" s="2" t="s">
        <v>208</v>
      </c>
      <c r="X5005" s="2" t="s">
        <v>64</v>
      </c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/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5906</v>
      </c>
      <c r="B5006" s="2" t="s">
        <v>5898</v>
      </c>
      <c r="C5006" s="2" t="s">
        <v>47</v>
      </c>
      <c r="D5006" s="2" t="s">
        <v>853</v>
      </c>
      <c r="E5006" s="2" t="s">
        <v>377</v>
      </c>
      <c r="F5006" s="2" t="s">
        <v>50</v>
      </c>
      <c r="G5006" s="2" t="s">
        <v>181</v>
      </c>
      <c r="H5006" s="2" t="s">
        <v>52</v>
      </c>
      <c r="I5006" s="2"/>
      <c r="J5006" s="2"/>
      <c r="K5006" s="2"/>
      <c r="L5006" s="2"/>
      <c r="M5006" s="2" t="s">
        <v>104</v>
      </c>
      <c r="N5006" s="3"/>
      <c r="O5006" s="3"/>
      <c r="P5006" s="4">
        <v>0.0</v>
      </c>
      <c r="Q5006" s="2" t="s">
        <v>105</v>
      </c>
      <c r="R5006" s="2" t="s">
        <v>106</v>
      </c>
      <c r="S5006" s="2" t="s">
        <v>107</v>
      </c>
      <c r="T5006" s="2" t="s">
        <v>108</v>
      </c>
      <c r="U5006" s="4">
        <f>0.0</f>
        <v>0.0</v>
      </c>
      <c r="V5006" s="2" t="s">
        <v>109</v>
      </c>
      <c r="W5006" s="2" t="s">
        <v>110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134</v>
      </c>
      <c r="AH5006" s="2" t="s">
        <v>69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5907</v>
      </c>
      <c r="B5007" s="2" t="s">
        <v>5908</v>
      </c>
      <c r="C5007" s="2" t="s">
        <v>47</v>
      </c>
      <c r="D5007" s="2" t="s">
        <v>1671</v>
      </c>
      <c r="E5007" s="2" t="s">
        <v>400</v>
      </c>
      <c r="F5007" s="2" t="s">
        <v>228</v>
      </c>
      <c r="G5007" s="2" t="s">
        <v>117</v>
      </c>
      <c r="H5007" s="2" t="s">
        <v>138</v>
      </c>
      <c r="I5007" s="2" t="s">
        <v>53</v>
      </c>
      <c r="J5007" s="2" t="s">
        <v>230</v>
      </c>
      <c r="K5007" s="2" t="s">
        <v>55</v>
      </c>
      <c r="L5007" s="2" t="s">
        <v>51</v>
      </c>
      <c r="M5007" s="2" t="s">
        <v>56</v>
      </c>
      <c r="N5007" s="3">
        <v>108501</v>
      </c>
      <c r="O5007" s="3" t="s">
        <v>57</v>
      </c>
      <c r="P5007" s="4">
        <f>IF(O5007="吨",N5007*1000,IF(O5007="万立方米",N5007*10000,""))</f>
        <v>108501000.0</v>
      </c>
      <c r="Q5007" s="2" t="s">
        <v>58</v>
      </c>
      <c r="R5007" s="2" t="s">
        <v>59</v>
      </c>
      <c r="S5007" s="2" t="s">
        <v>60</v>
      </c>
      <c r="T5007" s="2" t="s">
        <v>61</v>
      </c>
      <c r="U5007" s="4">
        <f>0.06</f>
        <v>0.06</v>
      </c>
      <c r="V5007" s="2" t="s">
        <v>62</v>
      </c>
      <c r="W5007" s="2" t="s">
        <v>63</v>
      </c>
      <c r="X5007" s="2" t="s">
        <v>64</v>
      </c>
      <c r="Y5007" s="2" t="s">
        <v>65</v>
      </c>
      <c r="Z5007" s="2">
        <v>0</v>
      </c>
      <c r="AA5007" s="2"/>
      <c r="AB5007" s="2"/>
      <c r="AC5007" s="4">
        <f>P5007*U5007/1000000</f>
        <v>6.51006</v>
      </c>
      <c r="AD5007" s="4">
        <f>AC5007*(1-Z5007/100)</f>
        <v>6.51006</v>
      </c>
      <c r="AE5007" s="2" t="s">
        <v>66</v>
      </c>
      <c r="AF5007" s="2" t="s">
        <v>67</v>
      </c>
      <c r="AG5007" s="2"/>
      <c r="AH5007" s="2" t="s">
        <v>69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5909</v>
      </c>
      <c r="B5008" s="2" t="s">
        <v>5908</v>
      </c>
      <c r="C5008" s="2" t="s">
        <v>47</v>
      </c>
      <c r="D5008" s="2" t="s">
        <v>1671</v>
      </c>
      <c r="E5008" s="2" t="s">
        <v>400</v>
      </c>
      <c r="F5008" s="2" t="s">
        <v>228</v>
      </c>
      <c r="G5008" s="2" t="s">
        <v>117</v>
      </c>
      <c r="H5008" s="2" t="s">
        <v>138</v>
      </c>
      <c r="I5008" s="2" t="s">
        <v>53</v>
      </c>
      <c r="J5008" s="2" t="s">
        <v>230</v>
      </c>
      <c r="K5008" s="2" t="s">
        <v>55</v>
      </c>
      <c r="L5008" s="2" t="s">
        <v>51</v>
      </c>
      <c r="M5008" s="2" t="s">
        <v>73</v>
      </c>
      <c r="N5008" s="3">
        <v>108501</v>
      </c>
      <c r="O5008" s="3" t="s">
        <v>57</v>
      </c>
      <c r="P5008" s="4">
        <f>IF(O5008="吨",N5008*1000,IF(O5008="万立方米",N5008*10000,""))</f>
        <v>108501000.0</v>
      </c>
      <c r="Q5008" s="2" t="s">
        <v>58</v>
      </c>
      <c r="R5008" s="2" t="s">
        <v>59</v>
      </c>
      <c r="S5008" s="2" t="s">
        <v>74</v>
      </c>
      <c r="T5008" s="2" t="s">
        <v>75</v>
      </c>
      <c r="U5008" s="4">
        <f>1.5</f>
        <v>1.5</v>
      </c>
      <c r="V5008" s="2" t="s">
        <v>62</v>
      </c>
      <c r="W5008" s="2" t="s">
        <v>76</v>
      </c>
      <c r="X5008" s="2" t="s">
        <v>64</v>
      </c>
      <c r="Y5008" s="2" t="s">
        <v>65</v>
      </c>
      <c r="Z5008" s="2">
        <v>0</v>
      </c>
      <c r="AA5008" s="2"/>
      <c r="AB5008" s="2"/>
      <c r="AC5008" s="4">
        <f>P5008*U5008/1000000</f>
        <v>162.7515</v>
      </c>
      <c r="AD5008" s="4">
        <f>AC5008*(1-Z5008/100)</f>
        <v>162.7515</v>
      </c>
      <c r="AE5008" s="2" t="s">
        <v>66</v>
      </c>
      <c r="AF5008" s="2" t="s">
        <v>67</v>
      </c>
      <c r="AG5008" s="2"/>
      <c r="AH5008" s="2" t="s">
        <v>69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5910</v>
      </c>
      <c r="B5009" s="2" t="s">
        <v>5908</v>
      </c>
      <c r="C5009" s="2" t="s">
        <v>47</v>
      </c>
      <c r="D5009" s="2" t="s">
        <v>1671</v>
      </c>
      <c r="E5009" s="2" t="s">
        <v>400</v>
      </c>
      <c r="F5009" s="2" t="s">
        <v>228</v>
      </c>
      <c r="G5009" s="2" t="s">
        <v>117</v>
      </c>
      <c r="H5009" s="2" t="s">
        <v>138</v>
      </c>
      <c r="I5009" s="2" t="s">
        <v>53</v>
      </c>
      <c r="J5009" s="2" t="s">
        <v>230</v>
      </c>
      <c r="K5009" s="2" t="s">
        <v>55</v>
      </c>
      <c r="L5009" s="2" t="s">
        <v>51</v>
      </c>
      <c r="M5009" s="2" t="s">
        <v>78</v>
      </c>
      <c r="N5009" s="3">
        <v>108501</v>
      </c>
      <c r="O5009" s="3" t="s">
        <v>57</v>
      </c>
      <c r="P5009" s="4">
        <f>IF(O5009="吨",N5009*1000,IF(O5009="万立方米",N5009*10000,""))</f>
        <v>108501000.0</v>
      </c>
      <c r="Q5009" s="2" t="s">
        <v>58</v>
      </c>
      <c r="R5009" s="2" t="s">
        <v>59</v>
      </c>
      <c r="S5009" s="2" t="s">
        <v>79</v>
      </c>
      <c r="T5009" s="2" t="s">
        <v>75</v>
      </c>
      <c r="U5009" s="4">
        <f>6.0</f>
        <v>6.0</v>
      </c>
      <c r="V5009" s="2" t="s">
        <v>62</v>
      </c>
      <c r="W5009" s="2" t="s">
        <v>80</v>
      </c>
      <c r="X5009" s="2" t="s">
        <v>64</v>
      </c>
      <c r="Y5009" s="2" t="s">
        <v>65</v>
      </c>
      <c r="Z5009" s="2">
        <v>0</v>
      </c>
      <c r="AA5009" s="2"/>
      <c r="AB5009" s="2"/>
      <c r="AC5009" s="4">
        <f>P5009*U5009/1000000</f>
        <v>651.006</v>
      </c>
      <c r="AD5009" s="4">
        <f>AC5009*(1-Z5009/100)</f>
        <v>651.006</v>
      </c>
      <c r="AE5009" s="2" t="s">
        <v>66</v>
      </c>
      <c r="AF5009" s="2" t="s">
        <v>67</v>
      </c>
      <c r="AG5009" s="2"/>
      <c r="AH5009" s="2" t="s">
        <v>69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5911</v>
      </c>
      <c r="B5010" s="2" t="s">
        <v>5908</v>
      </c>
      <c r="C5010" s="2" t="s">
        <v>47</v>
      </c>
      <c r="D5010" s="2" t="s">
        <v>1671</v>
      </c>
      <c r="E5010" s="2" t="s">
        <v>400</v>
      </c>
      <c r="F5010" s="2" t="s">
        <v>228</v>
      </c>
      <c r="G5010" s="2" t="s">
        <v>117</v>
      </c>
      <c r="H5010" s="2" t="s">
        <v>138</v>
      </c>
      <c r="I5010" s="2" t="s">
        <v>53</v>
      </c>
      <c r="J5010" s="2" t="s">
        <v>230</v>
      </c>
      <c r="K5010" s="2" t="s">
        <v>55</v>
      </c>
      <c r="L5010" s="2" t="s">
        <v>51</v>
      </c>
      <c r="M5010" s="2" t="s">
        <v>82</v>
      </c>
      <c r="N5010" s="3">
        <v>108501</v>
      </c>
      <c r="O5010" s="3" t="s">
        <v>57</v>
      </c>
      <c r="P5010" s="4">
        <f>IF(O5010="吨",N5010*1000,IF(O5010="万立方米",N5010*10000,""))</f>
        <v>108501000.0</v>
      </c>
      <c r="Q5010" s="2" t="s">
        <v>58</v>
      </c>
      <c r="R5010" s="2" t="s">
        <v>59</v>
      </c>
      <c r="S5010" s="2" t="s">
        <v>83</v>
      </c>
      <c r="T5010" s="2" t="s">
        <v>61</v>
      </c>
      <c r="U5010" s="4">
        <f>0.35</f>
        <v>0.35</v>
      </c>
      <c r="V5010" s="2" t="s">
        <v>62</v>
      </c>
      <c r="W5010" s="2" t="s">
        <v>84</v>
      </c>
      <c r="X5010" s="2" t="s">
        <v>64</v>
      </c>
      <c r="Y5010" s="2" t="s">
        <v>65</v>
      </c>
      <c r="Z5010" s="2">
        <v>0</v>
      </c>
      <c r="AA5010" s="2"/>
      <c r="AB5010" s="2"/>
      <c r="AC5010" s="4">
        <f>P5010*U5010/1000000</f>
        <v>37.97535</v>
      </c>
      <c r="AD5010" s="4">
        <f>AC5010*(1-Z5010/100)</f>
        <v>37.97535</v>
      </c>
      <c r="AE5010" s="2" t="s">
        <v>66</v>
      </c>
      <c r="AF5010" s="2" t="s">
        <v>67</v>
      </c>
      <c r="AG5010" s="2"/>
      <c r="AH5010" s="2" t="s">
        <v>69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5912</v>
      </c>
      <c r="B5011" s="2" t="s">
        <v>5908</v>
      </c>
      <c r="C5011" s="2" t="s">
        <v>47</v>
      </c>
      <c r="D5011" s="2" t="s">
        <v>1671</v>
      </c>
      <c r="E5011" s="2" t="s">
        <v>400</v>
      </c>
      <c r="F5011" s="2" t="s">
        <v>228</v>
      </c>
      <c r="G5011" s="2" t="s">
        <v>117</v>
      </c>
      <c r="H5011" s="2" t="s">
        <v>138</v>
      </c>
      <c r="I5011" s="2" t="s">
        <v>53</v>
      </c>
      <c r="J5011" s="2" t="s">
        <v>230</v>
      </c>
      <c r="K5011" s="2" t="s">
        <v>55</v>
      </c>
      <c r="L5011" s="2" t="s">
        <v>51</v>
      </c>
      <c r="M5011" s="2" t="s">
        <v>86</v>
      </c>
      <c r="N5011" s="3">
        <v>108501</v>
      </c>
      <c r="O5011" s="3" t="s">
        <v>57</v>
      </c>
      <c r="P5011" s="4">
        <f>IF(O5011="吨",N5011*1000,IF(O5011="万立方米",N5011*10000,""))</f>
        <v>108501000.0</v>
      </c>
      <c r="Q5011" s="2" t="s">
        <v>58</v>
      </c>
      <c r="R5011" s="2" t="s">
        <v>59</v>
      </c>
      <c r="S5011" s="2" t="s">
        <v>87</v>
      </c>
      <c r="T5011" s="2" t="s">
        <v>88</v>
      </c>
      <c r="U5011" s="4">
        <f>0.75</f>
        <v>0.75</v>
      </c>
      <c r="V5011" s="2" t="s">
        <v>62</v>
      </c>
      <c r="W5011" s="2" t="s">
        <v>89</v>
      </c>
      <c r="X5011" s="2" t="s">
        <v>64</v>
      </c>
      <c r="Y5011" s="2" t="s">
        <v>65</v>
      </c>
      <c r="Z5011" s="2">
        <v>0</v>
      </c>
      <c r="AA5011" s="2"/>
      <c r="AB5011" s="2"/>
      <c r="AC5011" s="4">
        <f>P5011*U5011/1000000</f>
        <v>81.37575</v>
      </c>
      <c r="AD5011" s="4">
        <f>AC5012*(1-AA5011/100)+(AC5011-AC5012)*(1-AB5011/100)</f>
        <v>81.37575</v>
      </c>
      <c r="AE5011" s="2" t="s">
        <v>66</v>
      </c>
      <c r="AF5011" s="2" t="s">
        <v>67</v>
      </c>
      <c r="AG5011" s="2"/>
      <c r="AH5011" s="2" t="s">
        <v>69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5913</v>
      </c>
      <c r="B5012" s="2" t="s">
        <v>5908</v>
      </c>
      <c r="C5012" s="2" t="s">
        <v>47</v>
      </c>
      <c r="D5012" s="2" t="s">
        <v>1671</v>
      </c>
      <c r="E5012" s="2" t="s">
        <v>400</v>
      </c>
      <c r="F5012" s="2" t="s">
        <v>228</v>
      </c>
      <c r="G5012" s="2" t="s">
        <v>117</v>
      </c>
      <c r="H5012" s="2" t="s">
        <v>138</v>
      </c>
      <c r="I5012" s="2" t="s">
        <v>53</v>
      </c>
      <c r="J5012" s="2" t="s">
        <v>230</v>
      </c>
      <c r="K5012" s="2" t="s">
        <v>55</v>
      </c>
      <c r="L5012" s="2" t="s">
        <v>51</v>
      </c>
      <c r="M5012" s="2" t="s">
        <v>91</v>
      </c>
      <c r="N5012" s="3">
        <v>108501</v>
      </c>
      <c r="O5012" s="3" t="s">
        <v>57</v>
      </c>
      <c r="P5012" s="4">
        <f>IF(O5012="吨",N5012*1000,IF(O5012="万立方米",N5012*10000,""))</f>
        <v>108501000.0</v>
      </c>
      <c r="Q5012" s="2" t="s">
        <v>58</v>
      </c>
      <c r="R5012" s="2" t="s">
        <v>59</v>
      </c>
      <c r="S5012" s="2" t="s">
        <v>92</v>
      </c>
      <c r="T5012" s="2" t="s">
        <v>88</v>
      </c>
      <c r="U5012" s="4">
        <f>0.75</f>
        <v>0.75</v>
      </c>
      <c r="V5012" s="2" t="s">
        <v>62</v>
      </c>
      <c r="W5012" s="2" t="s">
        <v>93</v>
      </c>
      <c r="X5012" s="2" t="s">
        <v>64</v>
      </c>
      <c r="Y5012" s="2" t="s">
        <v>65</v>
      </c>
      <c r="Z5012" s="2">
        <v>0</v>
      </c>
      <c r="AA5012" s="2"/>
      <c r="AB5012" s="2"/>
      <c r="AC5012" s="4">
        <f>P5012*U5012/1000000</f>
        <v>81.37575</v>
      </c>
      <c r="AD5012" s="4">
        <f>AC5012*(1-Z5012/100)</f>
        <v>81.37575</v>
      </c>
      <c r="AE5012" s="2" t="s">
        <v>66</v>
      </c>
      <c r="AF5012" s="2" t="s">
        <v>67</v>
      </c>
      <c r="AG5012" s="2"/>
      <c r="AH5012" s="2" t="s">
        <v>69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5914</v>
      </c>
      <c r="B5013" s="2" t="s">
        <v>5908</v>
      </c>
      <c r="C5013" s="2" t="s">
        <v>47</v>
      </c>
      <c r="D5013" s="2" t="s">
        <v>1671</v>
      </c>
      <c r="E5013" s="2" t="s">
        <v>400</v>
      </c>
      <c r="F5013" s="2" t="s">
        <v>228</v>
      </c>
      <c r="G5013" s="2" t="s">
        <v>117</v>
      </c>
      <c r="H5013" s="2" t="s">
        <v>138</v>
      </c>
      <c r="I5013" s="2" t="s">
        <v>53</v>
      </c>
      <c r="J5013" s="2" t="s">
        <v>230</v>
      </c>
      <c r="K5013" s="2" t="s">
        <v>55</v>
      </c>
      <c r="L5013" s="2" t="s">
        <v>51</v>
      </c>
      <c r="M5013" s="2" t="s">
        <v>95</v>
      </c>
      <c r="N5013" s="3">
        <v>108501</v>
      </c>
      <c r="O5013" s="3" t="s">
        <v>57</v>
      </c>
      <c r="P5013" s="4">
        <f>IF(O5013="吨",N5013*1000,IF(O5013="万立方米",N5013*10000,""))</f>
        <v>108501000.0</v>
      </c>
      <c r="Q5013" s="2" t="s">
        <v>58</v>
      </c>
      <c r="R5013" s="2" t="s">
        <v>59</v>
      </c>
      <c r="S5013" s="2" t="s">
        <v>96</v>
      </c>
      <c r="T5013" s="2" t="s">
        <v>97</v>
      </c>
      <c r="U5013" s="4">
        <f>1.7</f>
        <v>1.7</v>
      </c>
      <c r="V5013" s="2" t="s">
        <v>62</v>
      </c>
      <c r="W5013" s="2" t="s">
        <v>98</v>
      </c>
      <c r="X5013" s="2" t="s">
        <v>64</v>
      </c>
      <c r="Y5013" s="2" t="s">
        <v>65</v>
      </c>
      <c r="Z5013" s="2">
        <v>0</v>
      </c>
      <c r="AA5013" s="2"/>
      <c r="AB5013" s="2"/>
      <c r="AC5013" s="4">
        <f>P5013*U5013/1000000</f>
        <v>184.4517</v>
      </c>
      <c r="AD5013" s="4">
        <f>AC5013*(1-Z5013/100)</f>
        <v>184.4517</v>
      </c>
      <c r="AE5013" s="2" t="s">
        <v>66</v>
      </c>
      <c r="AF5013" s="2" t="s">
        <v>67</v>
      </c>
      <c r="AG5013" s="2"/>
      <c r="AH5013" s="2" t="s">
        <v>69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5915</v>
      </c>
      <c r="B5014" s="2" t="s">
        <v>5908</v>
      </c>
      <c r="C5014" s="2" t="s">
        <v>47</v>
      </c>
      <c r="D5014" s="2" t="s">
        <v>1671</v>
      </c>
      <c r="E5014" s="2" t="s">
        <v>400</v>
      </c>
      <c r="F5014" s="2" t="s">
        <v>228</v>
      </c>
      <c r="G5014" s="2" t="s">
        <v>117</v>
      </c>
      <c r="H5014" s="2" t="s">
        <v>138</v>
      </c>
      <c r="I5014" s="2" t="s">
        <v>53</v>
      </c>
      <c r="J5014" s="2" t="s">
        <v>230</v>
      </c>
      <c r="K5014" s="2" t="s">
        <v>55</v>
      </c>
      <c r="L5014" s="2" t="s">
        <v>51</v>
      </c>
      <c r="M5014" s="2" t="s">
        <v>100</v>
      </c>
      <c r="N5014" s="3">
        <v>108501</v>
      </c>
      <c r="O5014" s="3" t="s">
        <v>57</v>
      </c>
      <c r="P5014" s="4">
        <f>IF(O5014="吨",N5014*1000,IF(O5014="万立方米",N5014*10000,""))</f>
        <v>108501000.0</v>
      </c>
      <c r="Q5014" s="2" t="s">
        <v>58</v>
      </c>
      <c r="R5014" s="2" t="s">
        <v>59</v>
      </c>
      <c r="S5014" s="2" t="s">
        <v>101</v>
      </c>
      <c r="T5014" s="2" t="s">
        <v>75</v>
      </c>
      <c r="U5014" s="4">
        <f>0.12</f>
        <v>0.12</v>
      </c>
      <c r="V5014" s="2" t="s">
        <v>62</v>
      </c>
      <c r="W5014" s="2" t="s">
        <v>102</v>
      </c>
      <c r="X5014" s="2" t="s">
        <v>64</v>
      </c>
      <c r="Y5014" s="2" t="s">
        <v>65</v>
      </c>
      <c r="Z5014" s="2">
        <v>0</v>
      </c>
      <c r="AA5014" s="2"/>
      <c r="AB5014" s="2"/>
      <c r="AC5014" s="4">
        <f>P5014*U5014/1000000</f>
        <v>13.02012</v>
      </c>
      <c r="AD5014" s="4">
        <f>AC5014*(1-Z5014/100)</f>
        <v>13.02012</v>
      </c>
      <c r="AE5014" s="2" t="s">
        <v>66</v>
      </c>
      <c r="AF5014" s="2" t="s">
        <v>67</v>
      </c>
      <c r="AG5014" s="2"/>
      <c r="AH5014" s="2" t="s">
        <v>69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5916</v>
      </c>
      <c r="B5015" s="2" t="s">
        <v>5908</v>
      </c>
      <c r="C5015" s="2" t="s">
        <v>47</v>
      </c>
      <c r="D5015" s="2" t="s">
        <v>1671</v>
      </c>
      <c r="E5015" s="2" t="s">
        <v>400</v>
      </c>
      <c r="F5015" s="2" t="s">
        <v>228</v>
      </c>
      <c r="G5015" s="2" t="s">
        <v>117</v>
      </c>
      <c r="H5015" s="2" t="s">
        <v>138</v>
      </c>
      <c r="I5015" s="2"/>
      <c r="J5015" s="2"/>
      <c r="K5015" s="2"/>
      <c r="L5015" s="2"/>
      <c r="M5015" s="2" t="s">
        <v>104</v>
      </c>
      <c r="N5015" s="3"/>
      <c r="O5015" s="3"/>
      <c r="P5015" s="4">
        <v>0.0</v>
      </c>
      <c r="Q5015" s="2" t="s">
        <v>105</v>
      </c>
      <c r="R5015" s="2" t="s">
        <v>106</v>
      </c>
      <c r="S5015" s="2" t="s">
        <v>107</v>
      </c>
      <c r="T5015" s="2" t="s">
        <v>108</v>
      </c>
      <c r="U5015" s="4">
        <f>0.0</f>
        <v>0.0</v>
      </c>
      <c r="V5015" s="2" t="s">
        <v>109</v>
      </c>
      <c r="W5015" s="2" t="s">
        <v>110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134</v>
      </c>
      <c r="AH5015" s="2" t="s">
        <v>69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5917</v>
      </c>
      <c r="B5016" s="2" t="s">
        <v>5918</v>
      </c>
      <c r="C5016" s="2" t="s">
        <v>47</v>
      </c>
      <c r="D5016" s="2" t="s">
        <v>842</v>
      </c>
      <c r="E5016" s="2" t="s">
        <v>152</v>
      </c>
      <c r="F5016" s="2" t="s">
        <v>228</v>
      </c>
      <c r="G5016" s="2" t="s">
        <v>117</v>
      </c>
      <c r="H5016" s="2" t="s">
        <v>138</v>
      </c>
      <c r="I5016" s="2" t="s">
        <v>53</v>
      </c>
      <c r="J5016" s="2" t="s">
        <v>230</v>
      </c>
      <c r="K5016" s="2" t="s">
        <v>55</v>
      </c>
      <c r="L5016" s="2" t="s">
        <v>51</v>
      </c>
      <c r="M5016" s="2" t="s">
        <v>56</v>
      </c>
      <c r="N5016" s="3">
        <v>242339</v>
      </c>
      <c r="O5016" s="3" t="s">
        <v>57</v>
      </c>
      <c r="P5016" s="4">
        <f>IF(O5016="吨",N5016*1000,IF(O5016="万立方米",N5016*10000,""))</f>
        <v>242339000.0</v>
      </c>
      <c r="Q5016" s="2" t="s">
        <v>58</v>
      </c>
      <c r="R5016" s="2" t="s">
        <v>59</v>
      </c>
      <c r="S5016" s="2" t="s">
        <v>60</v>
      </c>
      <c r="T5016" s="2" t="s">
        <v>61</v>
      </c>
      <c r="U5016" s="4">
        <f>0.06</f>
        <v>0.06</v>
      </c>
      <c r="V5016" s="2" t="s">
        <v>62</v>
      </c>
      <c r="W5016" s="2" t="s">
        <v>63</v>
      </c>
      <c r="X5016" s="2" t="s">
        <v>64</v>
      </c>
      <c r="Y5016" s="2" t="s">
        <v>65</v>
      </c>
      <c r="Z5016" s="2">
        <v>0</v>
      </c>
      <c r="AA5016" s="2"/>
      <c r="AB5016" s="2"/>
      <c r="AC5016" s="4">
        <f>P5016*U5016/1000000</f>
        <v>14.54034</v>
      </c>
      <c r="AD5016" s="4">
        <f>AC5016*(1-Z5016/100)</f>
        <v>14.54034</v>
      </c>
      <c r="AE5016" s="2" t="s">
        <v>66</v>
      </c>
      <c r="AF5016" s="2" t="s">
        <v>67</v>
      </c>
      <c r="AG5016" s="2" t="s">
        <v>68</v>
      </c>
      <c r="AH5016" s="2" t="s">
        <v>69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5919</v>
      </c>
      <c r="B5017" s="2" t="s">
        <v>5918</v>
      </c>
      <c r="C5017" s="2" t="s">
        <v>47</v>
      </c>
      <c r="D5017" s="2" t="s">
        <v>842</v>
      </c>
      <c r="E5017" s="2" t="s">
        <v>152</v>
      </c>
      <c r="F5017" s="2" t="s">
        <v>228</v>
      </c>
      <c r="G5017" s="2" t="s">
        <v>117</v>
      </c>
      <c r="H5017" s="2" t="s">
        <v>138</v>
      </c>
      <c r="I5017" s="2" t="s">
        <v>53</v>
      </c>
      <c r="J5017" s="2" t="s">
        <v>230</v>
      </c>
      <c r="K5017" s="2" t="s">
        <v>55</v>
      </c>
      <c r="L5017" s="2" t="s">
        <v>51</v>
      </c>
      <c r="M5017" s="2" t="s">
        <v>73</v>
      </c>
      <c r="N5017" s="3">
        <v>242339</v>
      </c>
      <c r="O5017" s="3" t="s">
        <v>57</v>
      </c>
      <c r="P5017" s="4">
        <f>IF(O5017="吨",N5017*1000,IF(O5017="万立方米",N5017*10000,""))</f>
        <v>242339000.0</v>
      </c>
      <c r="Q5017" s="2" t="s">
        <v>58</v>
      </c>
      <c r="R5017" s="2" t="s">
        <v>59</v>
      </c>
      <c r="S5017" s="2" t="s">
        <v>74</v>
      </c>
      <c r="T5017" s="2" t="s">
        <v>75</v>
      </c>
      <c r="U5017" s="4">
        <f>1.5</f>
        <v>1.5</v>
      </c>
      <c r="V5017" s="2" t="s">
        <v>62</v>
      </c>
      <c r="W5017" s="2" t="s">
        <v>76</v>
      </c>
      <c r="X5017" s="2" t="s">
        <v>64</v>
      </c>
      <c r="Y5017" s="2" t="s">
        <v>65</v>
      </c>
      <c r="Z5017" s="2">
        <v>0</v>
      </c>
      <c r="AA5017" s="2"/>
      <c r="AB5017" s="2"/>
      <c r="AC5017" s="4">
        <f>P5017*U5017/1000000</f>
        <v>363.5085</v>
      </c>
      <c r="AD5017" s="4">
        <f>AC5017*(1-Z5017/100)</f>
        <v>363.5085</v>
      </c>
      <c r="AE5017" s="2" t="s">
        <v>66</v>
      </c>
      <c r="AF5017" s="2" t="s">
        <v>67</v>
      </c>
      <c r="AG5017" s="2" t="s">
        <v>68</v>
      </c>
      <c r="AH5017" s="2" t="s">
        <v>69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5920</v>
      </c>
      <c r="B5018" s="2" t="s">
        <v>5918</v>
      </c>
      <c r="C5018" s="2" t="s">
        <v>47</v>
      </c>
      <c r="D5018" s="2" t="s">
        <v>842</v>
      </c>
      <c r="E5018" s="2" t="s">
        <v>152</v>
      </c>
      <c r="F5018" s="2" t="s">
        <v>228</v>
      </c>
      <c r="G5018" s="2" t="s">
        <v>117</v>
      </c>
      <c r="H5018" s="2" t="s">
        <v>138</v>
      </c>
      <c r="I5018" s="2" t="s">
        <v>53</v>
      </c>
      <c r="J5018" s="2" t="s">
        <v>230</v>
      </c>
      <c r="K5018" s="2" t="s">
        <v>55</v>
      </c>
      <c r="L5018" s="2" t="s">
        <v>51</v>
      </c>
      <c r="M5018" s="2" t="s">
        <v>78</v>
      </c>
      <c r="N5018" s="3">
        <v>242339</v>
      </c>
      <c r="O5018" s="3" t="s">
        <v>57</v>
      </c>
      <c r="P5018" s="4">
        <f>IF(O5018="吨",N5018*1000,IF(O5018="万立方米",N5018*10000,""))</f>
        <v>242339000.0</v>
      </c>
      <c r="Q5018" s="2" t="s">
        <v>58</v>
      </c>
      <c r="R5018" s="2" t="s">
        <v>59</v>
      </c>
      <c r="S5018" s="2" t="s">
        <v>79</v>
      </c>
      <c r="T5018" s="2" t="s">
        <v>75</v>
      </c>
      <c r="U5018" s="4">
        <f>6.0</f>
        <v>6.0</v>
      </c>
      <c r="V5018" s="2" t="s">
        <v>62</v>
      </c>
      <c r="W5018" s="2" t="s">
        <v>80</v>
      </c>
      <c r="X5018" s="2" t="s">
        <v>64</v>
      </c>
      <c r="Y5018" s="2" t="s">
        <v>65</v>
      </c>
      <c r="Z5018" s="2">
        <v>0</v>
      </c>
      <c r="AA5018" s="2"/>
      <c r="AB5018" s="2"/>
      <c r="AC5018" s="4">
        <f>P5018*U5018/1000000</f>
        <v>1454.034</v>
      </c>
      <c r="AD5018" s="4">
        <f>AC5018*(1-Z5018/100)</f>
        <v>1454.034</v>
      </c>
      <c r="AE5018" s="2" t="s">
        <v>66</v>
      </c>
      <c r="AF5018" s="2" t="s">
        <v>67</v>
      </c>
      <c r="AG5018" s="2" t="s">
        <v>68</v>
      </c>
      <c r="AH5018" s="2" t="s">
        <v>69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5921</v>
      </c>
      <c r="B5019" s="2" t="s">
        <v>5918</v>
      </c>
      <c r="C5019" s="2" t="s">
        <v>47</v>
      </c>
      <c r="D5019" s="2" t="s">
        <v>842</v>
      </c>
      <c r="E5019" s="2" t="s">
        <v>152</v>
      </c>
      <c r="F5019" s="2" t="s">
        <v>228</v>
      </c>
      <c r="G5019" s="2" t="s">
        <v>117</v>
      </c>
      <c r="H5019" s="2" t="s">
        <v>138</v>
      </c>
      <c r="I5019" s="2" t="s">
        <v>53</v>
      </c>
      <c r="J5019" s="2" t="s">
        <v>230</v>
      </c>
      <c r="K5019" s="2" t="s">
        <v>55</v>
      </c>
      <c r="L5019" s="2" t="s">
        <v>51</v>
      </c>
      <c r="M5019" s="2" t="s">
        <v>82</v>
      </c>
      <c r="N5019" s="3">
        <v>242339</v>
      </c>
      <c r="O5019" s="3" t="s">
        <v>57</v>
      </c>
      <c r="P5019" s="4">
        <f>IF(O5019="吨",N5019*1000,IF(O5019="万立方米",N5019*10000,""))</f>
        <v>242339000.0</v>
      </c>
      <c r="Q5019" s="2" t="s">
        <v>58</v>
      </c>
      <c r="R5019" s="2" t="s">
        <v>59</v>
      </c>
      <c r="S5019" s="2" t="s">
        <v>83</v>
      </c>
      <c r="T5019" s="2" t="s">
        <v>61</v>
      </c>
      <c r="U5019" s="4">
        <f>0.35</f>
        <v>0.35</v>
      </c>
      <c r="V5019" s="2" t="s">
        <v>62</v>
      </c>
      <c r="W5019" s="2" t="s">
        <v>84</v>
      </c>
      <c r="X5019" s="2" t="s">
        <v>64</v>
      </c>
      <c r="Y5019" s="2" t="s">
        <v>65</v>
      </c>
      <c r="Z5019" s="2">
        <v>0</v>
      </c>
      <c r="AA5019" s="2"/>
      <c r="AB5019" s="2"/>
      <c r="AC5019" s="4">
        <f>P5019*U5019/1000000</f>
        <v>84.81865</v>
      </c>
      <c r="AD5019" s="4">
        <f>AC5019*(1-Z5019/100)</f>
        <v>84.81865</v>
      </c>
      <c r="AE5019" s="2" t="s">
        <v>66</v>
      </c>
      <c r="AF5019" s="2" t="s">
        <v>67</v>
      </c>
      <c r="AG5019" s="2" t="s">
        <v>68</v>
      </c>
      <c r="AH5019" s="2" t="s">
        <v>69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5922</v>
      </c>
      <c r="B5020" s="2" t="s">
        <v>5918</v>
      </c>
      <c r="C5020" s="2" t="s">
        <v>47</v>
      </c>
      <c r="D5020" s="2" t="s">
        <v>842</v>
      </c>
      <c r="E5020" s="2" t="s">
        <v>152</v>
      </c>
      <c r="F5020" s="2" t="s">
        <v>228</v>
      </c>
      <c r="G5020" s="2" t="s">
        <v>117</v>
      </c>
      <c r="H5020" s="2" t="s">
        <v>138</v>
      </c>
      <c r="I5020" s="2" t="s">
        <v>53</v>
      </c>
      <c r="J5020" s="2" t="s">
        <v>230</v>
      </c>
      <c r="K5020" s="2" t="s">
        <v>55</v>
      </c>
      <c r="L5020" s="2" t="s">
        <v>51</v>
      </c>
      <c r="M5020" s="2" t="s">
        <v>86</v>
      </c>
      <c r="N5020" s="3">
        <v>242339</v>
      </c>
      <c r="O5020" s="3" t="s">
        <v>57</v>
      </c>
      <c r="P5020" s="4">
        <f>IF(O5020="吨",N5020*1000,IF(O5020="万立方米",N5020*10000,""))</f>
        <v>242339000.0</v>
      </c>
      <c r="Q5020" s="2" t="s">
        <v>58</v>
      </c>
      <c r="R5020" s="2" t="s">
        <v>59</v>
      </c>
      <c r="S5020" s="2" t="s">
        <v>87</v>
      </c>
      <c r="T5020" s="2" t="s">
        <v>88</v>
      </c>
      <c r="U5020" s="4">
        <f>0.75</f>
        <v>0.75</v>
      </c>
      <c r="V5020" s="2" t="s">
        <v>62</v>
      </c>
      <c r="W5020" s="2" t="s">
        <v>89</v>
      </c>
      <c r="X5020" s="2" t="s">
        <v>64</v>
      </c>
      <c r="Y5020" s="2" t="s">
        <v>65</v>
      </c>
      <c r="Z5020" s="2">
        <v>0</v>
      </c>
      <c r="AA5020" s="2"/>
      <c r="AB5020" s="2"/>
      <c r="AC5020" s="4">
        <f>P5020*U5020/1000000</f>
        <v>181.75425</v>
      </c>
      <c r="AD5020" s="4">
        <f>AC5021*(1-AA5020/100)+(AC5020-AC5021)*(1-AB5020/100)</f>
        <v>181.75425</v>
      </c>
      <c r="AE5020" s="2" t="s">
        <v>66</v>
      </c>
      <c r="AF5020" s="2" t="s">
        <v>67</v>
      </c>
      <c r="AG5020" s="2" t="s">
        <v>68</v>
      </c>
      <c r="AH5020" s="2" t="s">
        <v>69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5923</v>
      </c>
      <c r="B5021" s="2" t="s">
        <v>5918</v>
      </c>
      <c r="C5021" s="2" t="s">
        <v>47</v>
      </c>
      <c r="D5021" s="2" t="s">
        <v>842</v>
      </c>
      <c r="E5021" s="2" t="s">
        <v>152</v>
      </c>
      <c r="F5021" s="2" t="s">
        <v>228</v>
      </c>
      <c r="G5021" s="2" t="s">
        <v>117</v>
      </c>
      <c r="H5021" s="2" t="s">
        <v>138</v>
      </c>
      <c r="I5021" s="2" t="s">
        <v>53</v>
      </c>
      <c r="J5021" s="2" t="s">
        <v>230</v>
      </c>
      <c r="K5021" s="2" t="s">
        <v>55</v>
      </c>
      <c r="L5021" s="2" t="s">
        <v>51</v>
      </c>
      <c r="M5021" s="2" t="s">
        <v>91</v>
      </c>
      <c r="N5021" s="3">
        <v>242339</v>
      </c>
      <c r="O5021" s="3" t="s">
        <v>57</v>
      </c>
      <c r="P5021" s="4">
        <f>IF(O5021="吨",N5021*1000,IF(O5021="万立方米",N5021*10000,""))</f>
        <v>242339000.0</v>
      </c>
      <c r="Q5021" s="2" t="s">
        <v>58</v>
      </c>
      <c r="R5021" s="2" t="s">
        <v>59</v>
      </c>
      <c r="S5021" s="2" t="s">
        <v>92</v>
      </c>
      <c r="T5021" s="2" t="s">
        <v>88</v>
      </c>
      <c r="U5021" s="4">
        <f>0.75</f>
        <v>0.75</v>
      </c>
      <c r="V5021" s="2" t="s">
        <v>62</v>
      </c>
      <c r="W5021" s="2" t="s">
        <v>93</v>
      </c>
      <c r="X5021" s="2" t="s">
        <v>64</v>
      </c>
      <c r="Y5021" s="2" t="s">
        <v>65</v>
      </c>
      <c r="Z5021" s="2">
        <v>0</v>
      </c>
      <c r="AA5021" s="2"/>
      <c r="AB5021" s="2"/>
      <c r="AC5021" s="4">
        <f>P5021*U5021/1000000</f>
        <v>181.75425</v>
      </c>
      <c r="AD5021" s="4">
        <f>AC5021*(1-Z5021/100)</f>
        <v>181.75425</v>
      </c>
      <c r="AE5021" s="2" t="s">
        <v>66</v>
      </c>
      <c r="AF5021" s="2" t="s">
        <v>67</v>
      </c>
      <c r="AG5021" s="2" t="s">
        <v>68</v>
      </c>
      <c r="AH5021" s="2" t="s">
        <v>69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5924</v>
      </c>
      <c r="B5022" s="2" t="s">
        <v>5918</v>
      </c>
      <c r="C5022" s="2" t="s">
        <v>47</v>
      </c>
      <c r="D5022" s="2" t="s">
        <v>842</v>
      </c>
      <c r="E5022" s="2" t="s">
        <v>152</v>
      </c>
      <c r="F5022" s="2" t="s">
        <v>228</v>
      </c>
      <c r="G5022" s="2" t="s">
        <v>117</v>
      </c>
      <c r="H5022" s="2" t="s">
        <v>138</v>
      </c>
      <c r="I5022" s="2" t="s">
        <v>53</v>
      </c>
      <c r="J5022" s="2" t="s">
        <v>230</v>
      </c>
      <c r="K5022" s="2" t="s">
        <v>55</v>
      </c>
      <c r="L5022" s="2" t="s">
        <v>51</v>
      </c>
      <c r="M5022" s="2" t="s">
        <v>95</v>
      </c>
      <c r="N5022" s="3">
        <v>242339</v>
      </c>
      <c r="O5022" s="3" t="s">
        <v>57</v>
      </c>
      <c r="P5022" s="4">
        <f>IF(O5022="吨",N5022*1000,IF(O5022="万立方米",N5022*10000,""))</f>
        <v>242339000.0</v>
      </c>
      <c r="Q5022" s="2" t="s">
        <v>58</v>
      </c>
      <c r="R5022" s="2" t="s">
        <v>59</v>
      </c>
      <c r="S5022" s="2" t="s">
        <v>96</v>
      </c>
      <c r="T5022" s="2" t="s">
        <v>97</v>
      </c>
      <c r="U5022" s="4">
        <f>1.7</f>
        <v>1.7</v>
      </c>
      <c r="V5022" s="2" t="s">
        <v>62</v>
      </c>
      <c r="W5022" s="2" t="s">
        <v>98</v>
      </c>
      <c r="X5022" s="2" t="s">
        <v>64</v>
      </c>
      <c r="Y5022" s="2" t="s">
        <v>65</v>
      </c>
      <c r="Z5022" s="2">
        <v>0</v>
      </c>
      <c r="AA5022" s="2"/>
      <c r="AB5022" s="2"/>
      <c r="AC5022" s="4">
        <f>P5022*U5022/1000000</f>
        <v>411.9763</v>
      </c>
      <c r="AD5022" s="4">
        <f>AC5022*(1-Z5022/100)</f>
        <v>411.9763</v>
      </c>
      <c r="AE5022" s="2" t="s">
        <v>66</v>
      </c>
      <c r="AF5022" s="2" t="s">
        <v>67</v>
      </c>
      <c r="AG5022" s="2" t="s">
        <v>68</v>
      </c>
      <c r="AH5022" s="2" t="s">
        <v>69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5925</v>
      </c>
      <c r="B5023" s="2" t="s">
        <v>5918</v>
      </c>
      <c r="C5023" s="2" t="s">
        <v>47</v>
      </c>
      <c r="D5023" s="2" t="s">
        <v>842</v>
      </c>
      <c r="E5023" s="2" t="s">
        <v>152</v>
      </c>
      <c r="F5023" s="2" t="s">
        <v>228</v>
      </c>
      <c r="G5023" s="2" t="s">
        <v>117</v>
      </c>
      <c r="H5023" s="2" t="s">
        <v>138</v>
      </c>
      <c r="I5023" s="2" t="s">
        <v>53</v>
      </c>
      <c r="J5023" s="2" t="s">
        <v>230</v>
      </c>
      <c r="K5023" s="2" t="s">
        <v>55</v>
      </c>
      <c r="L5023" s="2" t="s">
        <v>51</v>
      </c>
      <c r="M5023" s="2" t="s">
        <v>100</v>
      </c>
      <c r="N5023" s="3">
        <v>242339</v>
      </c>
      <c r="O5023" s="3" t="s">
        <v>57</v>
      </c>
      <c r="P5023" s="4">
        <f>IF(O5023="吨",N5023*1000,IF(O5023="万立方米",N5023*10000,""))</f>
        <v>242339000.0</v>
      </c>
      <c r="Q5023" s="2" t="s">
        <v>58</v>
      </c>
      <c r="R5023" s="2" t="s">
        <v>59</v>
      </c>
      <c r="S5023" s="2" t="s">
        <v>101</v>
      </c>
      <c r="T5023" s="2" t="s">
        <v>75</v>
      </c>
      <c r="U5023" s="4">
        <f>0.12</f>
        <v>0.12</v>
      </c>
      <c r="V5023" s="2" t="s">
        <v>62</v>
      </c>
      <c r="W5023" s="2" t="s">
        <v>102</v>
      </c>
      <c r="X5023" s="2" t="s">
        <v>64</v>
      </c>
      <c r="Y5023" s="2" t="s">
        <v>65</v>
      </c>
      <c r="Z5023" s="2">
        <v>0</v>
      </c>
      <c r="AA5023" s="2"/>
      <c r="AB5023" s="2"/>
      <c r="AC5023" s="4">
        <f>P5023*U5023/1000000</f>
        <v>29.08068</v>
      </c>
      <c r="AD5023" s="4">
        <f>AC5023*(1-Z5023/100)</f>
        <v>29.08068</v>
      </c>
      <c r="AE5023" s="2" t="s">
        <v>66</v>
      </c>
      <c r="AF5023" s="2" t="s">
        <v>67</v>
      </c>
      <c r="AG5023" s="2" t="s">
        <v>68</v>
      </c>
      <c r="AH5023" s="2" t="s">
        <v>69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5926</v>
      </c>
      <c r="B5024" s="2" t="s">
        <v>5918</v>
      </c>
      <c r="C5024" s="2" t="s">
        <v>47</v>
      </c>
      <c r="D5024" s="2" t="s">
        <v>842</v>
      </c>
      <c r="E5024" s="2" t="s">
        <v>152</v>
      </c>
      <c r="F5024" s="2" t="s">
        <v>228</v>
      </c>
      <c r="G5024" s="2" t="s">
        <v>117</v>
      </c>
      <c r="H5024" s="2" t="s">
        <v>138</v>
      </c>
      <c r="I5024" s="2"/>
      <c r="J5024" s="2"/>
      <c r="K5024" s="2"/>
      <c r="L5024" s="2"/>
      <c r="M5024" s="2" t="s">
        <v>104</v>
      </c>
      <c r="N5024" s="3"/>
      <c r="O5024" s="3"/>
      <c r="P5024" s="4">
        <v>0.0</v>
      </c>
      <c r="Q5024" s="2" t="s">
        <v>105</v>
      </c>
      <c r="R5024" s="2" t="s">
        <v>106</v>
      </c>
      <c r="S5024" s="2" t="s">
        <v>107</v>
      </c>
      <c r="T5024" s="2" t="s">
        <v>108</v>
      </c>
      <c r="U5024" s="4">
        <f>0.0</f>
        <v>0.0</v>
      </c>
      <c r="V5024" s="2" t="s">
        <v>109</v>
      </c>
      <c r="W5024" s="2" t="s">
        <v>110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111</v>
      </c>
      <c r="AH5024" s="2" t="s">
        <v>69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5927</v>
      </c>
      <c r="B5025" s="2" t="s">
        <v>5928</v>
      </c>
      <c r="C5025" s="2" t="s">
        <v>47</v>
      </c>
      <c r="D5025" s="2" t="s">
        <v>5888</v>
      </c>
      <c r="E5025" s="2" t="s">
        <v>799</v>
      </c>
      <c r="F5025" s="2" t="s">
        <v>116</v>
      </c>
      <c r="G5025" s="2" t="s">
        <v>117</v>
      </c>
      <c r="H5025" s="2" t="s">
        <v>52</v>
      </c>
      <c r="I5025" s="2" t="s">
        <v>53</v>
      </c>
      <c r="J5025" s="2" t="s">
        <v>118</v>
      </c>
      <c r="K5025" s="2" t="s">
        <v>118</v>
      </c>
      <c r="L5025" s="2" t="s">
        <v>311</v>
      </c>
      <c r="M5025" s="2" t="s">
        <v>56</v>
      </c>
      <c r="N5025" s="3">
        <v>6095</v>
      </c>
      <c r="O5025" s="3" t="s">
        <v>120</v>
      </c>
      <c r="P5025" s="2"/>
      <c r="Q5025" s="2"/>
      <c r="R5025" s="2" t="s">
        <v>121</v>
      </c>
      <c r="S5025" s="2"/>
      <c r="T5025" s="2" t="s">
        <v>108</v>
      </c>
      <c r="U5025" s="2"/>
      <c r="V5025" s="2"/>
      <c r="W5025" s="2" t="s">
        <v>122</v>
      </c>
      <c r="X5025" s="2" t="s">
        <v>64</v>
      </c>
      <c r="Y5025" s="2" t="s">
        <v>65</v>
      </c>
      <c r="Z5025" s="2">
        <v>0</v>
      </c>
      <c r="AA5025" s="2"/>
      <c r="AB5025" s="2"/>
      <c r="AC5025" s="2"/>
      <c r="AD5025" s="2"/>
      <c r="AE5025" s="2" t="s">
        <v>123</v>
      </c>
      <c r="AF5025" s="2" t="s">
        <v>124</v>
      </c>
      <c r="AG5025" s="2" t="s">
        <v>125</v>
      </c>
      <c r="AH5025" s="2" t="s">
        <v>69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5929</v>
      </c>
      <c r="B5026" s="2" t="s">
        <v>5928</v>
      </c>
      <c r="C5026" s="2" t="s">
        <v>47</v>
      </c>
      <c r="D5026" s="2" t="s">
        <v>5888</v>
      </c>
      <c r="E5026" s="2" t="s">
        <v>799</v>
      </c>
      <c r="F5026" s="2" t="s">
        <v>116</v>
      </c>
      <c r="G5026" s="2" t="s">
        <v>117</v>
      </c>
      <c r="H5026" s="2" t="s">
        <v>52</v>
      </c>
      <c r="I5026" s="2" t="s">
        <v>53</v>
      </c>
      <c r="J5026" s="2" t="s">
        <v>118</v>
      </c>
      <c r="K5026" s="2" t="s">
        <v>118</v>
      </c>
      <c r="L5026" s="2" t="s">
        <v>311</v>
      </c>
      <c r="M5026" s="2" t="s">
        <v>73</v>
      </c>
      <c r="N5026" s="3">
        <v>6095</v>
      </c>
      <c r="O5026" s="3" t="s">
        <v>120</v>
      </c>
      <c r="P5026" s="2"/>
      <c r="Q5026" s="2"/>
      <c r="R5026" s="2" t="s">
        <v>121</v>
      </c>
      <c r="S5026" s="2"/>
      <c r="T5026" s="2" t="s">
        <v>108</v>
      </c>
      <c r="U5026" s="2"/>
      <c r="V5026" s="2"/>
      <c r="W5026" s="2" t="s">
        <v>122</v>
      </c>
      <c r="X5026" s="2" t="s">
        <v>64</v>
      </c>
      <c r="Y5026" s="2" t="s">
        <v>65</v>
      </c>
      <c r="Z5026" s="2">
        <v>0</v>
      </c>
      <c r="AA5026" s="2"/>
      <c r="AB5026" s="2"/>
      <c r="AC5026" s="2"/>
      <c r="AD5026" s="2"/>
      <c r="AE5026" s="2" t="s">
        <v>123</v>
      </c>
      <c r="AF5026" s="2" t="s">
        <v>124</v>
      </c>
      <c r="AG5026" s="2" t="s">
        <v>125</v>
      </c>
      <c r="AH5026" s="2" t="s">
        <v>69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5930</v>
      </c>
      <c r="B5027" s="2" t="s">
        <v>5928</v>
      </c>
      <c r="C5027" s="2" t="s">
        <v>47</v>
      </c>
      <c r="D5027" s="2" t="s">
        <v>5888</v>
      </c>
      <c r="E5027" s="2" t="s">
        <v>799</v>
      </c>
      <c r="F5027" s="2" t="s">
        <v>116</v>
      </c>
      <c r="G5027" s="2" t="s">
        <v>117</v>
      </c>
      <c r="H5027" s="2" t="s">
        <v>52</v>
      </c>
      <c r="I5027" s="2" t="s">
        <v>53</v>
      </c>
      <c r="J5027" s="2" t="s">
        <v>118</v>
      </c>
      <c r="K5027" s="2" t="s">
        <v>118</v>
      </c>
      <c r="L5027" s="2" t="s">
        <v>311</v>
      </c>
      <c r="M5027" s="2" t="s">
        <v>78</v>
      </c>
      <c r="N5027" s="3">
        <v>6095</v>
      </c>
      <c r="O5027" s="3" t="s">
        <v>120</v>
      </c>
      <c r="P5027" s="2"/>
      <c r="Q5027" s="2"/>
      <c r="R5027" s="2" t="s">
        <v>121</v>
      </c>
      <c r="S5027" s="2"/>
      <c r="T5027" s="2" t="s">
        <v>108</v>
      </c>
      <c r="U5027" s="2"/>
      <c r="V5027" s="2"/>
      <c r="W5027" s="2" t="s">
        <v>122</v>
      </c>
      <c r="X5027" s="2" t="s">
        <v>64</v>
      </c>
      <c r="Y5027" s="2" t="s">
        <v>65</v>
      </c>
      <c r="Z5027" s="2">
        <v>0</v>
      </c>
      <c r="AA5027" s="2"/>
      <c r="AB5027" s="2"/>
      <c r="AC5027" s="2"/>
      <c r="AD5027" s="2"/>
      <c r="AE5027" s="2" t="s">
        <v>123</v>
      </c>
      <c r="AF5027" s="2" t="s">
        <v>124</v>
      </c>
      <c r="AG5027" s="2" t="s">
        <v>125</v>
      </c>
      <c r="AH5027" s="2" t="s">
        <v>69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5931</v>
      </c>
      <c r="B5028" s="2" t="s">
        <v>5928</v>
      </c>
      <c r="C5028" s="2" t="s">
        <v>47</v>
      </c>
      <c r="D5028" s="2" t="s">
        <v>5888</v>
      </c>
      <c r="E5028" s="2" t="s">
        <v>799</v>
      </c>
      <c r="F5028" s="2" t="s">
        <v>116</v>
      </c>
      <c r="G5028" s="2" t="s">
        <v>117</v>
      </c>
      <c r="H5028" s="2" t="s">
        <v>52</v>
      </c>
      <c r="I5028" s="2" t="s">
        <v>53</v>
      </c>
      <c r="J5028" s="2" t="s">
        <v>118</v>
      </c>
      <c r="K5028" s="2" t="s">
        <v>118</v>
      </c>
      <c r="L5028" s="2" t="s">
        <v>311</v>
      </c>
      <c r="M5028" s="2" t="s">
        <v>82</v>
      </c>
      <c r="N5028" s="3">
        <v>6095</v>
      </c>
      <c r="O5028" s="3" t="s">
        <v>120</v>
      </c>
      <c r="P5028" s="2"/>
      <c r="Q5028" s="2"/>
      <c r="R5028" s="2" t="s">
        <v>121</v>
      </c>
      <c r="S5028" s="2"/>
      <c r="T5028" s="2" t="s">
        <v>108</v>
      </c>
      <c r="U5028" s="2"/>
      <c r="V5028" s="2"/>
      <c r="W5028" s="2" t="s">
        <v>122</v>
      </c>
      <c r="X5028" s="2" t="s">
        <v>64</v>
      </c>
      <c r="Y5028" s="2" t="s">
        <v>65</v>
      </c>
      <c r="Z5028" s="2">
        <v>0</v>
      </c>
      <c r="AA5028" s="2"/>
      <c r="AB5028" s="2"/>
      <c r="AC5028" s="2"/>
      <c r="AD5028" s="2"/>
      <c r="AE5028" s="2" t="s">
        <v>123</v>
      </c>
      <c r="AF5028" s="2" t="s">
        <v>124</v>
      </c>
      <c r="AG5028" s="2" t="s">
        <v>125</v>
      </c>
      <c r="AH5028" s="2" t="s">
        <v>69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5932</v>
      </c>
      <c r="B5029" s="2" t="s">
        <v>5928</v>
      </c>
      <c r="C5029" s="2" t="s">
        <v>47</v>
      </c>
      <c r="D5029" s="2" t="s">
        <v>5888</v>
      </c>
      <c r="E5029" s="2" t="s">
        <v>799</v>
      </c>
      <c r="F5029" s="2" t="s">
        <v>116</v>
      </c>
      <c r="G5029" s="2" t="s">
        <v>117</v>
      </c>
      <c r="H5029" s="2" t="s">
        <v>52</v>
      </c>
      <c r="I5029" s="2" t="s">
        <v>53</v>
      </c>
      <c r="J5029" s="2" t="s">
        <v>118</v>
      </c>
      <c r="K5029" s="2" t="s">
        <v>118</v>
      </c>
      <c r="L5029" s="2" t="s">
        <v>311</v>
      </c>
      <c r="M5029" s="2" t="s">
        <v>86</v>
      </c>
      <c r="N5029" s="3">
        <v>6095</v>
      </c>
      <c r="O5029" s="3" t="s">
        <v>120</v>
      </c>
      <c r="P5029" s="2"/>
      <c r="Q5029" s="2"/>
      <c r="R5029" s="2" t="s">
        <v>121</v>
      </c>
      <c r="S5029" s="2"/>
      <c r="T5029" s="2" t="s">
        <v>108</v>
      </c>
      <c r="U5029" s="2"/>
      <c r="V5029" s="2"/>
      <c r="W5029" s="2" t="s">
        <v>122</v>
      </c>
      <c r="X5029" s="2" t="s">
        <v>64</v>
      </c>
      <c r="Y5029" s="2" t="s">
        <v>65</v>
      </c>
      <c r="Z5029" s="2">
        <v>0</v>
      </c>
      <c r="AA5029" s="2"/>
      <c r="AB5029" s="2"/>
      <c r="AC5029" s="2"/>
      <c r="AD5029" s="2"/>
      <c r="AE5029" s="2" t="s">
        <v>123</v>
      </c>
      <c r="AF5029" s="2" t="s">
        <v>124</v>
      </c>
      <c r="AG5029" s="2" t="s">
        <v>125</v>
      </c>
      <c r="AH5029" s="2" t="s">
        <v>69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5933</v>
      </c>
      <c r="B5030" s="2" t="s">
        <v>5928</v>
      </c>
      <c r="C5030" s="2" t="s">
        <v>47</v>
      </c>
      <c r="D5030" s="2" t="s">
        <v>5888</v>
      </c>
      <c r="E5030" s="2" t="s">
        <v>799</v>
      </c>
      <c r="F5030" s="2" t="s">
        <v>116</v>
      </c>
      <c r="G5030" s="2" t="s">
        <v>117</v>
      </c>
      <c r="H5030" s="2" t="s">
        <v>52</v>
      </c>
      <c r="I5030" s="2" t="s">
        <v>53</v>
      </c>
      <c r="J5030" s="2" t="s">
        <v>118</v>
      </c>
      <c r="K5030" s="2" t="s">
        <v>118</v>
      </c>
      <c r="L5030" s="2" t="s">
        <v>311</v>
      </c>
      <c r="M5030" s="2" t="s">
        <v>91</v>
      </c>
      <c r="N5030" s="3">
        <v>6095</v>
      </c>
      <c r="O5030" s="3" t="s">
        <v>120</v>
      </c>
      <c r="P5030" s="2"/>
      <c r="Q5030" s="2"/>
      <c r="R5030" s="2" t="s">
        <v>121</v>
      </c>
      <c r="S5030" s="2"/>
      <c r="T5030" s="2" t="s">
        <v>108</v>
      </c>
      <c r="U5030" s="2"/>
      <c r="V5030" s="2"/>
      <c r="W5030" s="2" t="s">
        <v>122</v>
      </c>
      <c r="X5030" s="2" t="s">
        <v>64</v>
      </c>
      <c r="Y5030" s="2" t="s">
        <v>65</v>
      </c>
      <c r="Z5030" s="2">
        <v>0</v>
      </c>
      <c r="AA5030" s="2"/>
      <c r="AB5030" s="2"/>
      <c r="AC5030" s="2"/>
      <c r="AD5030" s="2"/>
      <c r="AE5030" s="2" t="s">
        <v>123</v>
      </c>
      <c r="AF5030" s="2" t="s">
        <v>124</v>
      </c>
      <c r="AG5030" s="2" t="s">
        <v>125</v>
      </c>
      <c r="AH5030" s="2" t="s">
        <v>69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5934</v>
      </c>
      <c r="B5031" s="2" t="s">
        <v>5928</v>
      </c>
      <c r="C5031" s="2" t="s">
        <v>47</v>
      </c>
      <c r="D5031" s="2" t="s">
        <v>5888</v>
      </c>
      <c r="E5031" s="2" t="s">
        <v>799</v>
      </c>
      <c r="F5031" s="2" t="s">
        <v>116</v>
      </c>
      <c r="G5031" s="2" t="s">
        <v>117</v>
      </c>
      <c r="H5031" s="2" t="s">
        <v>52</v>
      </c>
      <c r="I5031" s="2" t="s">
        <v>53</v>
      </c>
      <c r="J5031" s="2" t="s">
        <v>118</v>
      </c>
      <c r="K5031" s="2" t="s">
        <v>118</v>
      </c>
      <c r="L5031" s="2" t="s">
        <v>311</v>
      </c>
      <c r="M5031" s="2" t="s">
        <v>95</v>
      </c>
      <c r="N5031" s="3">
        <v>6095</v>
      </c>
      <c r="O5031" s="3" t="s">
        <v>120</v>
      </c>
      <c r="P5031" s="2"/>
      <c r="Q5031" s="2"/>
      <c r="R5031" s="2" t="s">
        <v>121</v>
      </c>
      <c r="S5031" s="2"/>
      <c r="T5031" s="2" t="s">
        <v>108</v>
      </c>
      <c r="U5031" s="2"/>
      <c r="V5031" s="2"/>
      <c r="W5031" s="2" t="s">
        <v>122</v>
      </c>
      <c r="X5031" s="2" t="s">
        <v>64</v>
      </c>
      <c r="Y5031" s="2" t="s">
        <v>65</v>
      </c>
      <c r="Z5031" s="2">
        <v>0</v>
      </c>
      <c r="AA5031" s="2"/>
      <c r="AB5031" s="2"/>
      <c r="AC5031" s="2"/>
      <c r="AD5031" s="2"/>
      <c r="AE5031" s="2" t="s">
        <v>123</v>
      </c>
      <c r="AF5031" s="2" t="s">
        <v>124</v>
      </c>
      <c r="AG5031" s="2" t="s">
        <v>125</v>
      </c>
      <c r="AH5031" s="2" t="s">
        <v>69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5935</v>
      </c>
      <c r="B5032" s="2" t="s">
        <v>5928</v>
      </c>
      <c r="C5032" s="2" t="s">
        <v>47</v>
      </c>
      <c r="D5032" s="2" t="s">
        <v>5888</v>
      </c>
      <c r="E5032" s="2" t="s">
        <v>799</v>
      </c>
      <c r="F5032" s="2" t="s">
        <v>116</v>
      </c>
      <c r="G5032" s="2" t="s">
        <v>117</v>
      </c>
      <c r="H5032" s="2" t="s">
        <v>52</v>
      </c>
      <c r="I5032" s="2" t="s">
        <v>53</v>
      </c>
      <c r="J5032" s="2" t="s">
        <v>118</v>
      </c>
      <c r="K5032" s="2" t="s">
        <v>118</v>
      </c>
      <c r="L5032" s="2" t="s">
        <v>311</v>
      </c>
      <c r="M5032" s="2" t="s">
        <v>100</v>
      </c>
      <c r="N5032" s="3">
        <v>6095</v>
      </c>
      <c r="O5032" s="3" t="s">
        <v>120</v>
      </c>
      <c r="P5032" s="2"/>
      <c r="Q5032" s="2"/>
      <c r="R5032" s="2" t="s">
        <v>121</v>
      </c>
      <c r="S5032" s="2"/>
      <c r="T5032" s="2" t="s">
        <v>108</v>
      </c>
      <c r="U5032" s="2"/>
      <c r="V5032" s="2"/>
      <c r="W5032" s="2" t="s">
        <v>122</v>
      </c>
      <c r="X5032" s="2" t="s">
        <v>64</v>
      </c>
      <c r="Y5032" s="2" t="s">
        <v>65</v>
      </c>
      <c r="Z5032" s="2">
        <v>0</v>
      </c>
      <c r="AA5032" s="2"/>
      <c r="AB5032" s="2"/>
      <c r="AC5032" s="2"/>
      <c r="AD5032" s="2"/>
      <c r="AE5032" s="2" t="s">
        <v>123</v>
      </c>
      <c r="AF5032" s="2" t="s">
        <v>124</v>
      </c>
      <c r="AG5032" s="2" t="s">
        <v>125</v>
      </c>
      <c r="AH5032" s="2" t="s">
        <v>69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5936</v>
      </c>
      <c r="B5033" s="2" t="s">
        <v>5928</v>
      </c>
      <c r="C5033" s="2" t="s">
        <v>47</v>
      </c>
      <c r="D5033" s="2" t="s">
        <v>5888</v>
      </c>
      <c r="E5033" s="2" t="s">
        <v>799</v>
      </c>
      <c r="F5033" s="2" t="s">
        <v>116</v>
      </c>
      <c r="G5033" s="2" t="s">
        <v>117</v>
      </c>
      <c r="H5033" s="2" t="s">
        <v>52</v>
      </c>
      <c r="I5033" s="2"/>
      <c r="J5033" s="2"/>
      <c r="K5033" s="2"/>
      <c r="L5033" s="2"/>
      <c r="M5033" s="2" t="s">
        <v>104</v>
      </c>
      <c r="N5033" s="3"/>
      <c r="O5033" s="3"/>
      <c r="P5033" s="4">
        <v>0.0</v>
      </c>
      <c r="Q5033" s="2" t="s">
        <v>105</v>
      </c>
      <c r="R5033" s="2" t="s">
        <v>106</v>
      </c>
      <c r="S5033" s="2" t="s">
        <v>107</v>
      </c>
      <c r="T5033" s="2" t="s">
        <v>108</v>
      </c>
      <c r="U5033" s="4">
        <f>0.0</f>
        <v>0.0</v>
      </c>
      <c r="V5033" s="2" t="s">
        <v>109</v>
      </c>
      <c r="W5033" s="2" t="s">
        <v>110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134</v>
      </c>
      <c r="AH5033" s="2" t="s">
        <v>69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5937</v>
      </c>
      <c r="B5034" s="2" t="s">
        <v>5938</v>
      </c>
      <c r="C5034" s="2" t="s">
        <v>47</v>
      </c>
      <c r="D5034" s="2" t="s">
        <v>1134</v>
      </c>
      <c r="E5034" s="2" t="s">
        <v>227</v>
      </c>
      <c r="F5034" s="2" t="s">
        <v>228</v>
      </c>
      <c r="G5034" s="2" t="s">
        <v>117</v>
      </c>
      <c r="H5034" s="2" t="s">
        <v>2168</v>
      </c>
      <c r="I5034" s="2" t="s">
        <v>53</v>
      </c>
      <c r="J5034" s="2" t="s">
        <v>533</v>
      </c>
      <c r="K5034" s="2" t="s">
        <v>533</v>
      </c>
      <c r="L5034" s="2" t="s">
        <v>119</v>
      </c>
      <c r="M5034" s="2" t="s">
        <v>56</v>
      </c>
      <c r="N5034" s="3">
        <v>2606.9</v>
      </c>
      <c r="O5034" s="3" t="s">
        <v>120</v>
      </c>
      <c r="P5034" s="2"/>
      <c r="Q5034" s="2"/>
      <c r="R5034" s="2" t="s">
        <v>121</v>
      </c>
      <c r="S5034" s="2"/>
      <c r="T5034" s="2" t="s">
        <v>108</v>
      </c>
      <c r="U5034" s="2"/>
      <c r="V5034" s="2"/>
      <c r="W5034" s="2" t="s">
        <v>122</v>
      </c>
      <c r="X5034" s="2" t="s">
        <v>64</v>
      </c>
      <c r="Y5034" s="2" t="s">
        <v>65</v>
      </c>
      <c r="Z5034" s="2">
        <v>0</v>
      </c>
      <c r="AA5034" s="2"/>
      <c r="AB5034" s="2"/>
      <c r="AC5034" s="2"/>
      <c r="AD5034" s="2"/>
      <c r="AE5034" s="2" t="s">
        <v>123</v>
      </c>
      <c r="AF5034" s="2" t="s">
        <v>124</v>
      </c>
      <c r="AG5034" s="2" t="s">
        <v>125</v>
      </c>
      <c r="AH5034" s="2" t="s">
        <v>69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5939</v>
      </c>
      <c r="B5035" s="2" t="s">
        <v>5938</v>
      </c>
      <c r="C5035" s="2" t="s">
        <v>47</v>
      </c>
      <c r="D5035" s="2" t="s">
        <v>1134</v>
      </c>
      <c r="E5035" s="2" t="s">
        <v>227</v>
      </c>
      <c r="F5035" s="2" t="s">
        <v>228</v>
      </c>
      <c r="G5035" s="2" t="s">
        <v>117</v>
      </c>
      <c r="H5035" s="2" t="s">
        <v>2168</v>
      </c>
      <c r="I5035" s="2" t="s">
        <v>53</v>
      </c>
      <c r="J5035" s="2" t="s">
        <v>533</v>
      </c>
      <c r="K5035" s="2" t="s">
        <v>533</v>
      </c>
      <c r="L5035" s="2" t="s">
        <v>119</v>
      </c>
      <c r="M5035" s="2" t="s">
        <v>73</v>
      </c>
      <c r="N5035" s="3">
        <v>2606.9</v>
      </c>
      <c r="O5035" s="3" t="s">
        <v>120</v>
      </c>
      <c r="P5035" s="2"/>
      <c r="Q5035" s="2"/>
      <c r="R5035" s="2" t="s">
        <v>121</v>
      </c>
      <c r="S5035" s="2"/>
      <c r="T5035" s="2" t="s">
        <v>108</v>
      </c>
      <c r="U5035" s="2"/>
      <c r="V5035" s="2"/>
      <c r="W5035" s="2" t="s">
        <v>122</v>
      </c>
      <c r="X5035" s="2" t="s">
        <v>64</v>
      </c>
      <c r="Y5035" s="2" t="s">
        <v>65</v>
      </c>
      <c r="Z5035" s="2">
        <v>0</v>
      </c>
      <c r="AA5035" s="2"/>
      <c r="AB5035" s="2"/>
      <c r="AC5035" s="2"/>
      <c r="AD5035" s="2"/>
      <c r="AE5035" s="2" t="s">
        <v>123</v>
      </c>
      <c r="AF5035" s="2" t="s">
        <v>124</v>
      </c>
      <c r="AG5035" s="2" t="s">
        <v>125</v>
      </c>
      <c r="AH5035" s="2" t="s">
        <v>69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5940</v>
      </c>
      <c r="B5036" s="2" t="s">
        <v>5938</v>
      </c>
      <c r="C5036" s="2" t="s">
        <v>47</v>
      </c>
      <c r="D5036" s="2" t="s">
        <v>1134</v>
      </c>
      <c r="E5036" s="2" t="s">
        <v>227</v>
      </c>
      <c r="F5036" s="2" t="s">
        <v>228</v>
      </c>
      <c r="G5036" s="2" t="s">
        <v>117</v>
      </c>
      <c r="H5036" s="2" t="s">
        <v>2168</v>
      </c>
      <c r="I5036" s="2" t="s">
        <v>53</v>
      </c>
      <c r="J5036" s="2" t="s">
        <v>533</v>
      </c>
      <c r="K5036" s="2" t="s">
        <v>533</v>
      </c>
      <c r="L5036" s="2" t="s">
        <v>119</v>
      </c>
      <c r="M5036" s="2" t="s">
        <v>78</v>
      </c>
      <c r="N5036" s="3">
        <v>2606.9</v>
      </c>
      <c r="O5036" s="3" t="s">
        <v>120</v>
      </c>
      <c r="P5036" s="2"/>
      <c r="Q5036" s="2"/>
      <c r="R5036" s="2" t="s">
        <v>121</v>
      </c>
      <c r="S5036" s="2"/>
      <c r="T5036" s="2" t="s">
        <v>108</v>
      </c>
      <c r="U5036" s="2"/>
      <c r="V5036" s="2"/>
      <c r="W5036" s="2" t="s">
        <v>122</v>
      </c>
      <c r="X5036" s="2" t="s">
        <v>64</v>
      </c>
      <c r="Y5036" s="2" t="s">
        <v>65</v>
      </c>
      <c r="Z5036" s="2">
        <v>0</v>
      </c>
      <c r="AA5036" s="2"/>
      <c r="AB5036" s="2"/>
      <c r="AC5036" s="2"/>
      <c r="AD5036" s="2"/>
      <c r="AE5036" s="2" t="s">
        <v>123</v>
      </c>
      <c r="AF5036" s="2" t="s">
        <v>124</v>
      </c>
      <c r="AG5036" s="2" t="s">
        <v>125</v>
      </c>
      <c r="AH5036" s="2" t="s">
        <v>69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5941</v>
      </c>
      <c r="B5037" s="2" t="s">
        <v>5938</v>
      </c>
      <c r="C5037" s="2" t="s">
        <v>47</v>
      </c>
      <c r="D5037" s="2" t="s">
        <v>1134</v>
      </c>
      <c r="E5037" s="2" t="s">
        <v>227</v>
      </c>
      <c r="F5037" s="2" t="s">
        <v>228</v>
      </c>
      <c r="G5037" s="2" t="s">
        <v>117</v>
      </c>
      <c r="H5037" s="2" t="s">
        <v>2168</v>
      </c>
      <c r="I5037" s="2" t="s">
        <v>53</v>
      </c>
      <c r="J5037" s="2" t="s">
        <v>533</v>
      </c>
      <c r="K5037" s="2" t="s">
        <v>533</v>
      </c>
      <c r="L5037" s="2" t="s">
        <v>119</v>
      </c>
      <c r="M5037" s="2" t="s">
        <v>82</v>
      </c>
      <c r="N5037" s="3">
        <v>2606.9</v>
      </c>
      <c r="O5037" s="3" t="s">
        <v>120</v>
      </c>
      <c r="P5037" s="2"/>
      <c r="Q5037" s="2"/>
      <c r="R5037" s="2" t="s">
        <v>121</v>
      </c>
      <c r="S5037" s="2"/>
      <c r="T5037" s="2" t="s">
        <v>108</v>
      </c>
      <c r="U5037" s="2"/>
      <c r="V5037" s="2"/>
      <c r="W5037" s="2" t="s">
        <v>122</v>
      </c>
      <c r="X5037" s="2" t="s">
        <v>64</v>
      </c>
      <c r="Y5037" s="2" t="s">
        <v>65</v>
      </c>
      <c r="Z5037" s="2">
        <v>0</v>
      </c>
      <c r="AA5037" s="2"/>
      <c r="AB5037" s="2"/>
      <c r="AC5037" s="2"/>
      <c r="AD5037" s="2"/>
      <c r="AE5037" s="2" t="s">
        <v>123</v>
      </c>
      <c r="AF5037" s="2" t="s">
        <v>124</v>
      </c>
      <c r="AG5037" s="2" t="s">
        <v>125</v>
      </c>
      <c r="AH5037" s="2" t="s">
        <v>69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5942</v>
      </c>
      <c r="B5038" s="2" t="s">
        <v>5938</v>
      </c>
      <c r="C5038" s="2" t="s">
        <v>47</v>
      </c>
      <c r="D5038" s="2" t="s">
        <v>1134</v>
      </c>
      <c r="E5038" s="2" t="s">
        <v>227</v>
      </c>
      <c r="F5038" s="2" t="s">
        <v>228</v>
      </c>
      <c r="G5038" s="2" t="s">
        <v>117</v>
      </c>
      <c r="H5038" s="2" t="s">
        <v>2168</v>
      </c>
      <c r="I5038" s="2" t="s">
        <v>53</v>
      </c>
      <c r="J5038" s="2" t="s">
        <v>533</v>
      </c>
      <c r="K5038" s="2" t="s">
        <v>533</v>
      </c>
      <c r="L5038" s="2" t="s">
        <v>119</v>
      </c>
      <c r="M5038" s="2" t="s">
        <v>86</v>
      </c>
      <c r="N5038" s="3">
        <v>2606.9</v>
      </c>
      <c r="O5038" s="3" t="s">
        <v>120</v>
      </c>
      <c r="P5038" s="2"/>
      <c r="Q5038" s="2"/>
      <c r="R5038" s="2" t="s">
        <v>121</v>
      </c>
      <c r="S5038" s="2"/>
      <c r="T5038" s="2" t="s">
        <v>108</v>
      </c>
      <c r="U5038" s="2"/>
      <c r="V5038" s="2"/>
      <c r="W5038" s="2" t="s">
        <v>122</v>
      </c>
      <c r="X5038" s="2" t="s">
        <v>64</v>
      </c>
      <c r="Y5038" s="2" t="s">
        <v>65</v>
      </c>
      <c r="Z5038" s="2">
        <v>0</v>
      </c>
      <c r="AA5038" s="2"/>
      <c r="AB5038" s="2"/>
      <c r="AC5038" s="2"/>
      <c r="AD5038" s="2"/>
      <c r="AE5038" s="2" t="s">
        <v>123</v>
      </c>
      <c r="AF5038" s="2" t="s">
        <v>124</v>
      </c>
      <c r="AG5038" s="2" t="s">
        <v>125</v>
      </c>
      <c r="AH5038" s="2" t="s">
        <v>69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5943</v>
      </c>
      <c r="B5039" s="2" t="s">
        <v>5938</v>
      </c>
      <c r="C5039" s="2" t="s">
        <v>47</v>
      </c>
      <c r="D5039" s="2" t="s">
        <v>1134</v>
      </c>
      <c r="E5039" s="2" t="s">
        <v>227</v>
      </c>
      <c r="F5039" s="2" t="s">
        <v>228</v>
      </c>
      <c r="G5039" s="2" t="s">
        <v>117</v>
      </c>
      <c r="H5039" s="2" t="s">
        <v>2168</v>
      </c>
      <c r="I5039" s="2" t="s">
        <v>53</v>
      </c>
      <c r="J5039" s="2" t="s">
        <v>533</v>
      </c>
      <c r="K5039" s="2" t="s">
        <v>533</v>
      </c>
      <c r="L5039" s="2" t="s">
        <v>119</v>
      </c>
      <c r="M5039" s="2" t="s">
        <v>91</v>
      </c>
      <c r="N5039" s="3">
        <v>2606.9</v>
      </c>
      <c r="O5039" s="3" t="s">
        <v>120</v>
      </c>
      <c r="P5039" s="2"/>
      <c r="Q5039" s="2"/>
      <c r="R5039" s="2" t="s">
        <v>121</v>
      </c>
      <c r="S5039" s="2"/>
      <c r="T5039" s="2" t="s">
        <v>108</v>
      </c>
      <c r="U5039" s="2"/>
      <c r="V5039" s="2"/>
      <c r="W5039" s="2" t="s">
        <v>122</v>
      </c>
      <c r="X5039" s="2" t="s">
        <v>64</v>
      </c>
      <c r="Y5039" s="2" t="s">
        <v>65</v>
      </c>
      <c r="Z5039" s="2">
        <v>0</v>
      </c>
      <c r="AA5039" s="2"/>
      <c r="AB5039" s="2"/>
      <c r="AC5039" s="2"/>
      <c r="AD5039" s="2"/>
      <c r="AE5039" s="2" t="s">
        <v>123</v>
      </c>
      <c r="AF5039" s="2" t="s">
        <v>124</v>
      </c>
      <c r="AG5039" s="2" t="s">
        <v>125</v>
      </c>
      <c r="AH5039" s="2" t="s">
        <v>69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5944</v>
      </c>
      <c r="B5040" s="2" t="s">
        <v>5938</v>
      </c>
      <c r="C5040" s="2" t="s">
        <v>47</v>
      </c>
      <c r="D5040" s="2" t="s">
        <v>1134</v>
      </c>
      <c r="E5040" s="2" t="s">
        <v>227</v>
      </c>
      <c r="F5040" s="2" t="s">
        <v>228</v>
      </c>
      <c r="G5040" s="2" t="s">
        <v>117</v>
      </c>
      <c r="H5040" s="2" t="s">
        <v>2168</v>
      </c>
      <c r="I5040" s="2" t="s">
        <v>53</v>
      </c>
      <c r="J5040" s="2" t="s">
        <v>533</v>
      </c>
      <c r="K5040" s="2" t="s">
        <v>533</v>
      </c>
      <c r="L5040" s="2" t="s">
        <v>119</v>
      </c>
      <c r="M5040" s="2" t="s">
        <v>95</v>
      </c>
      <c r="N5040" s="3">
        <v>2606.9</v>
      </c>
      <c r="O5040" s="3" t="s">
        <v>120</v>
      </c>
      <c r="P5040" s="2"/>
      <c r="Q5040" s="2"/>
      <c r="R5040" s="2" t="s">
        <v>121</v>
      </c>
      <c r="S5040" s="2"/>
      <c r="T5040" s="2" t="s">
        <v>108</v>
      </c>
      <c r="U5040" s="2"/>
      <c r="V5040" s="2"/>
      <c r="W5040" s="2" t="s">
        <v>122</v>
      </c>
      <c r="X5040" s="2" t="s">
        <v>64</v>
      </c>
      <c r="Y5040" s="2" t="s">
        <v>65</v>
      </c>
      <c r="Z5040" s="2">
        <v>0</v>
      </c>
      <c r="AA5040" s="2"/>
      <c r="AB5040" s="2"/>
      <c r="AC5040" s="2"/>
      <c r="AD5040" s="2"/>
      <c r="AE5040" s="2" t="s">
        <v>123</v>
      </c>
      <c r="AF5040" s="2" t="s">
        <v>124</v>
      </c>
      <c r="AG5040" s="2" t="s">
        <v>125</v>
      </c>
      <c r="AH5040" s="2" t="s">
        <v>69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5945</v>
      </c>
      <c r="B5041" s="2" t="s">
        <v>5938</v>
      </c>
      <c r="C5041" s="2" t="s">
        <v>47</v>
      </c>
      <c r="D5041" s="2" t="s">
        <v>1134</v>
      </c>
      <c r="E5041" s="2" t="s">
        <v>227</v>
      </c>
      <c r="F5041" s="2" t="s">
        <v>228</v>
      </c>
      <c r="G5041" s="2" t="s">
        <v>117</v>
      </c>
      <c r="H5041" s="2" t="s">
        <v>2168</v>
      </c>
      <c r="I5041" s="2" t="s">
        <v>53</v>
      </c>
      <c r="J5041" s="2" t="s">
        <v>533</v>
      </c>
      <c r="K5041" s="2" t="s">
        <v>533</v>
      </c>
      <c r="L5041" s="2" t="s">
        <v>119</v>
      </c>
      <c r="M5041" s="2" t="s">
        <v>100</v>
      </c>
      <c r="N5041" s="3">
        <v>2606.9</v>
      </c>
      <c r="O5041" s="3" t="s">
        <v>120</v>
      </c>
      <c r="P5041" s="2"/>
      <c r="Q5041" s="2"/>
      <c r="R5041" s="2" t="s">
        <v>121</v>
      </c>
      <c r="S5041" s="2"/>
      <c r="T5041" s="2" t="s">
        <v>108</v>
      </c>
      <c r="U5041" s="2"/>
      <c r="V5041" s="2"/>
      <c r="W5041" s="2" t="s">
        <v>122</v>
      </c>
      <c r="X5041" s="2" t="s">
        <v>64</v>
      </c>
      <c r="Y5041" s="2" t="s">
        <v>65</v>
      </c>
      <c r="Z5041" s="2">
        <v>0</v>
      </c>
      <c r="AA5041" s="2"/>
      <c r="AB5041" s="2"/>
      <c r="AC5041" s="2"/>
      <c r="AD5041" s="2"/>
      <c r="AE5041" s="2" t="s">
        <v>123</v>
      </c>
      <c r="AF5041" s="2" t="s">
        <v>124</v>
      </c>
      <c r="AG5041" s="2" t="s">
        <v>125</v>
      </c>
      <c r="AH5041" s="2" t="s">
        <v>69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5946</v>
      </c>
      <c r="B5042" s="2" t="s">
        <v>5938</v>
      </c>
      <c r="C5042" s="2" t="s">
        <v>47</v>
      </c>
      <c r="D5042" s="2" t="s">
        <v>1134</v>
      </c>
      <c r="E5042" s="2" t="s">
        <v>227</v>
      </c>
      <c r="F5042" s="2" t="s">
        <v>228</v>
      </c>
      <c r="G5042" s="2" t="s">
        <v>117</v>
      </c>
      <c r="H5042" s="2" t="s">
        <v>2168</v>
      </c>
      <c r="I5042" s="2"/>
      <c r="J5042" s="2"/>
      <c r="K5042" s="2"/>
      <c r="L5042" s="2"/>
      <c r="M5042" s="2" t="s">
        <v>104</v>
      </c>
      <c r="N5042" s="3"/>
      <c r="O5042" s="3"/>
      <c r="P5042" s="4">
        <v>0.0</v>
      </c>
      <c r="Q5042" s="2" t="s">
        <v>105</v>
      </c>
      <c r="R5042" s="2" t="s">
        <v>106</v>
      </c>
      <c r="S5042" s="2" t="s">
        <v>107</v>
      </c>
      <c r="T5042" s="2" t="s">
        <v>108</v>
      </c>
      <c r="U5042" s="4">
        <f>0.0</f>
        <v>0.0</v>
      </c>
      <c r="V5042" s="2" t="s">
        <v>109</v>
      </c>
      <c r="W5042" s="2" t="s">
        <v>110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134</v>
      </c>
      <c r="AH5042" s="2" t="s">
        <v>69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5947</v>
      </c>
      <c r="B5043" s="2" t="s">
        <v>5948</v>
      </c>
      <c r="C5043" s="2" t="s">
        <v>47</v>
      </c>
      <c r="D5043" s="2" t="s">
        <v>627</v>
      </c>
      <c r="E5043" s="2" t="s">
        <v>400</v>
      </c>
      <c r="F5043" s="2" t="s">
        <v>178</v>
      </c>
      <c r="G5043" s="2" t="s">
        <v>179</v>
      </c>
      <c r="H5043" s="2" t="s">
        <v>2168</v>
      </c>
      <c r="I5043" s="2" t="s">
        <v>53</v>
      </c>
      <c r="J5043" s="2" t="s">
        <v>180</v>
      </c>
      <c r="K5043" s="2" t="s">
        <v>180</v>
      </c>
      <c r="L5043" s="2" t="s">
        <v>181</v>
      </c>
      <c r="M5043" s="2" t="s">
        <v>56</v>
      </c>
      <c r="N5043" s="3">
        <v>9292.028</v>
      </c>
      <c r="O5043" s="3" t="s">
        <v>182</v>
      </c>
      <c r="P5043" s="4">
        <f>IF(O5043="吨",N5043*1000,IF(O5043="万立方米",N5043*10000,""))</f>
        <v>92920280.0</v>
      </c>
      <c r="Q5043" s="2" t="s">
        <v>183</v>
      </c>
      <c r="R5043" s="2" t="s">
        <v>184</v>
      </c>
      <c r="S5043" s="2" t="s">
        <v>185</v>
      </c>
      <c r="T5043" s="2" t="s">
        <v>75</v>
      </c>
      <c r="U5043" s="4">
        <f>0.001</f>
        <v>0.001</v>
      </c>
      <c r="V5043" s="2" t="s">
        <v>186</v>
      </c>
      <c r="W5043" s="2" t="s">
        <v>187</v>
      </c>
      <c r="X5043" s="2" t="s">
        <v>64</v>
      </c>
      <c r="Y5043" s="2" t="s">
        <v>65</v>
      </c>
      <c r="Z5043" s="2">
        <v>0</v>
      </c>
      <c r="AA5043" s="2"/>
      <c r="AB5043" s="2"/>
      <c r="AC5043" s="4">
        <f>P5043*U5043/1000000</f>
        <v>0.09292028</v>
      </c>
      <c r="AD5043" s="4">
        <f>AC5043*(1-Z5043/100)</f>
        <v>0.09292028</v>
      </c>
      <c r="AE5043" s="2" t="s">
        <v>66</v>
      </c>
      <c r="AF5043" s="2" t="s">
        <v>67</v>
      </c>
      <c r="AG5043" s="2" t="s">
        <v>68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5949</v>
      </c>
      <c r="B5044" s="2" t="s">
        <v>5948</v>
      </c>
      <c r="C5044" s="2" t="s">
        <v>47</v>
      </c>
      <c r="D5044" s="2" t="s">
        <v>627</v>
      </c>
      <c r="E5044" s="2" t="s">
        <v>400</v>
      </c>
      <c r="F5044" s="2" t="s">
        <v>178</v>
      </c>
      <c r="G5044" s="2" t="s">
        <v>179</v>
      </c>
      <c r="H5044" s="2" t="s">
        <v>2168</v>
      </c>
      <c r="I5044" s="2" t="s">
        <v>53</v>
      </c>
      <c r="J5044" s="2" t="s">
        <v>180</v>
      </c>
      <c r="K5044" s="2" t="s">
        <v>180</v>
      </c>
      <c r="L5044" s="2" t="s">
        <v>181</v>
      </c>
      <c r="M5044" s="2" t="s">
        <v>73</v>
      </c>
      <c r="N5044" s="3">
        <v>9292.028</v>
      </c>
      <c r="O5044" s="3" t="s">
        <v>182</v>
      </c>
      <c r="P5044" s="4">
        <f>IF(O5044="吨",N5044*1000,IF(O5044="万立方米",N5044*10000,""))</f>
        <v>92920280.0</v>
      </c>
      <c r="Q5044" s="2" t="s">
        <v>183</v>
      </c>
      <c r="R5044" s="2" t="s">
        <v>184</v>
      </c>
      <c r="S5044" s="2" t="s">
        <v>189</v>
      </c>
      <c r="T5044" s="2" t="s">
        <v>75</v>
      </c>
      <c r="U5044" s="4">
        <f>0.35</f>
        <v>0.35</v>
      </c>
      <c r="V5044" s="2" t="s">
        <v>186</v>
      </c>
      <c r="W5044" s="2" t="s">
        <v>190</v>
      </c>
      <c r="X5044" s="2" t="s">
        <v>64</v>
      </c>
      <c r="Y5044" s="2" t="s">
        <v>65</v>
      </c>
      <c r="Z5044" s="2">
        <v>0</v>
      </c>
      <c r="AA5044" s="2"/>
      <c r="AB5044" s="2"/>
      <c r="AC5044" s="4">
        <f>P5044*U5044/1000000</f>
        <v>32.522098</v>
      </c>
      <c r="AD5044" s="4">
        <f>AC5044*(1-Z5044/100)</f>
        <v>32.522098</v>
      </c>
      <c r="AE5044" s="2" t="s">
        <v>66</v>
      </c>
      <c r="AF5044" s="2" t="s">
        <v>67</v>
      </c>
      <c r="AG5044" s="2" t="s">
        <v>68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5950</v>
      </c>
      <c r="B5045" s="2" t="s">
        <v>5948</v>
      </c>
      <c r="C5045" s="2" t="s">
        <v>47</v>
      </c>
      <c r="D5045" s="2" t="s">
        <v>627</v>
      </c>
      <c r="E5045" s="2" t="s">
        <v>400</v>
      </c>
      <c r="F5045" s="2" t="s">
        <v>178</v>
      </c>
      <c r="G5045" s="2" t="s">
        <v>179</v>
      </c>
      <c r="H5045" s="2" t="s">
        <v>2168</v>
      </c>
      <c r="I5045" s="2" t="s">
        <v>53</v>
      </c>
      <c r="J5045" s="2" t="s">
        <v>180</v>
      </c>
      <c r="K5045" s="2" t="s">
        <v>180</v>
      </c>
      <c r="L5045" s="2" t="s">
        <v>181</v>
      </c>
      <c r="M5045" s="2" t="s">
        <v>78</v>
      </c>
      <c r="N5045" s="3">
        <v>9292.028</v>
      </c>
      <c r="O5045" s="3" t="s">
        <v>182</v>
      </c>
      <c r="P5045" s="4">
        <f>IF(O5045="吨",N5045*1000,IF(O5045="万立方米",N5045*10000,""))</f>
        <v>92920280.0</v>
      </c>
      <c r="Q5045" s="2" t="s">
        <v>183</v>
      </c>
      <c r="R5045" s="2" t="s">
        <v>184</v>
      </c>
      <c r="S5045" s="2" t="s">
        <v>192</v>
      </c>
      <c r="T5045" s="2" t="s">
        <v>75</v>
      </c>
      <c r="U5045" s="4">
        <f>1.2</f>
        <v>1.2</v>
      </c>
      <c r="V5045" s="2" t="s">
        <v>186</v>
      </c>
      <c r="W5045" s="2" t="s">
        <v>193</v>
      </c>
      <c r="X5045" s="2" t="s">
        <v>64</v>
      </c>
      <c r="Y5045" s="2" t="s">
        <v>65</v>
      </c>
      <c r="Z5045" s="2">
        <v>0</v>
      </c>
      <c r="AA5045" s="2"/>
      <c r="AB5045" s="2"/>
      <c r="AC5045" s="4">
        <f>P5045*U5045/1000000</f>
        <v>111.504336</v>
      </c>
      <c r="AD5045" s="4">
        <f>AC5045*(1-Z5045/100)</f>
        <v>111.504336</v>
      </c>
      <c r="AE5045" s="2" t="s">
        <v>66</v>
      </c>
      <c r="AF5045" s="2" t="s">
        <v>67</v>
      </c>
      <c r="AG5045" s="2" t="s">
        <v>68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5951</v>
      </c>
      <c r="B5046" s="2" t="s">
        <v>5948</v>
      </c>
      <c r="C5046" s="2" t="s">
        <v>47</v>
      </c>
      <c r="D5046" s="2" t="s">
        <v>627</v>
      </c>
      <c r="E5046" s="2" t="s">
        <v>400</v>
      </c>
      <c r="F5046" s="2" t="s">
        <v>178</v>
      </c>
      <c r="G5046" s="2" t="s">
        <v>179</v>
      </c>
      <c r="H5046" s="2" t="s">
        <v>2168</v>
      </c>
      <c r="I5046" s="2" t="s">
        <v>53</v>
      </c>
      <c r="J5046" s="2" t="s">
        <v>180</v>
      </c>
      <c r="K5046" s="2" t="s">
        <v>180</v>
      </c>
      <c r="L5046" s="2" t="s">
        <v>181</v>
      </c>
      <c r="M5046" s="2" t="s">
        <v>82</v>
      </c>
      <c r="N5046" s="3">
        <v>9292.028</v>
      </c>
      <c r="O5046" s="3" t="s">
        <v>182</v>
      </c>
      <c r="P5046" s="4">
        <f>IF(O5046="吨",N5046*1000,IF(O5046="万立方米",N5046*10000,""))</f>
        <v>92920280.0</v>
      </c>
      <c r="Q5046" s="2" t="s">
        <v>183</v>
      </c>
      <c r="R5046" s="2" t="s">
        <v>184</v>
      </c>
      <c r="S5046" s="2" t="s">
        <v>195</v>
      </c>
      <c r="T5046" s="2" t="s">
        <v>75</v>
      </c>
      <c r="U5046" s="4">
        <f>0.002</f>
        <v>0.002</v>
      </c>
      <c r="V5046" s="2" t="s">
        <v>186</v>
      </c>
      <c r="W5046" s="2" t="s">
        <v>196</v>
      </c>
      <c r="X5046" s="2" t="s">
        <v>64</v>
      </c>
      <c r="Y5046" s="2" t="s">
        <v>65</v>
      </c>
      <c r="Z5046" s="2">
        <v>0</v>
      </c>
      <c r="AA5046" s="2"/>
      <c r="AB5046" s="2"/>
      <c r="AC5046" s="4">
        <f>P5046*U5046/1000000</f>
        <v>0.18584056</v>
      </c>
      <c r="AD5046" s="4">
        <f>AC5046*(1-Z5046/100)</f>
        <v>0.18584056</v>
      </c>
      <c r="AE5046" s="2" t="s">
        <v>66</v>
      </c>
      <c r="AF5046" s="2" t="s">
        <v>67</v>
      </c>
      <c r="AG5046" s="2" t="s">
        <v>68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5952</v>
      </c>
      <c r="B5047" s="2" t="s">
        <v>5948</v>
      </c>
      <c r="C5047" s="2" t="s">
        <v>47</v>
      </c>
      <c r="D5047" s="2" t="s">
        <v>627</v>
      </c>
      <c r="E5047" s="2" t="s">
        <v>400</v>
      </c>
      <c r="F5047" s="2" t="s">
        <v>178</v>
      </c>
      <c r="G5047" s="2" t="s">
        <v>179</v>
      </c>
      <c r="H5047" s="2" t="s">
        <v>2168</v>
      </c>
      <c r="I5047" s="2" t="s">
        <v>53</v>
      </c>
      <c r="J5047" s="2" t="s">
        <v>180</v>
      </c>
      <c r="K5047" s="2" t="s">
        <v>180</v>
      </c>
      <c r="L5047" s="2" t="s">
        <v>181</v>
      </c>
      <c r="M5047" s="2" t="s">
        <v>86</v>
      </c>
      <c r="N5047" s="3">
        <v>9292.028</v>
      </c>
      <c r="O5047" s="3" t="s">
        <v>182</v>
      </c>
      <c r="P5047" s="4">
        <f>IF(O5047="吨",N5047*1000,IF(O5047="万立方米",N5047*10000,""))</f>
        <v>92920280.0</v>
      </c>
      <c r="Q5047" s="2" t="s">
        <v>183</v>
      </c>
      <c r="R5047" s="2" t="s">
        <v>184</v>
      </c>
      <c r="S5047" s="2" t="s">
        <v>198</v>
      </c>
      <c r="T5047" s="2" t="s">
        <v>75</v>
      </c>
      <c r="U5047" s="4">
        <f>0.01</f>
        <v>0.01</v>
      </c>
      <c r="V5047" s="2" t="s">
        <v>186</v>
      </c>
      <c r="W5047" s="2" t="s">
        <v>199</v>
      </c>
      <c r="X5047" s="2" t="s">
        <v>64</v>
      </c>
      <c r="Y5047" s="2" t="s">
        <v>65</v>
      </c>
      <c r="Z5047" s="2">
        <v>0</v>
      </c>
      <c r="AA5047" s="2"/>
      <c r="AB5047" s="2"/>
      <c r="AC5047" s="4">
        <f>P5047*U5047/1000000</f>
        <v>0.9292028</v>
      </c>
      <c r="AD5047" s="4">
        <f>AC5048*(1-AA5047/100)+(AC5047-AC5048)*(1-AB5047/100)</f>
        <v>0.9292028</v>
      </c>
      <c r="AE5047" s="2" t="s">
        <v>66</v>
      </c>
      <c r="AF5047" s="2" t="s">
        <v>67</v>
      </c>
      <c r="AG5047" s="2" t="s">
        <v>68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5953</v>
      </c>
      <c r="B5048" s="2" t="s">
        <v>5948</v>
      </c>
      <c r="C5048" s="2" t="s">
        <v>47</v>
      </c>
      <c r="D5048" s="2" t="s">
        <v>627</v>
      </c>
      <c r="E5048" s="2" t="s">
        <v>400</v>
      </c>
      <c r="F5048" s="2" t="s">
        <v>178</v>
      </c>
      <c r="G5048" s="2" t="s">
        <v>179</v>
      </c>
      <c r="H5048" s="2" t="s">
        <v>2168</v>
      </c>
      <c r="I5048" s="2" t="s">
        <v>53</v>
      </c>
      <c r="J5048" s="2" t="s">
        <v>180</v>
      </c>
      <c r="K5048" s="2" t="s">
        <v>180</v>
      </c>
      <c r="L5048" s="2" t="s">
        <v>181</v>
      </c>
      <c r="M5048" s="2" t="s">
        <v>91</v>
      </c>
      <c r="N5048" s="3">
        <v>9292.028</v>
      </c>
      <c r="O5048" s="3" t="s">
        <v>182</v>
      </c>
      <c r="P5048" s="4">
        <f>IF(O5048="吨",N5048*1000,IF(O5048="万立方米",N5048*10000,""))</f>
        <v>92920280.0</v>
      </c>
      <c r="Q5048" s="2" t="s">
        <v>183</v>
      </c>
      <c r="R5048" s="2" t="s">
        <v>184</v>
      </c>
      <c r="S5048" s="2" t="s">
        <v>201</v>
      </c>
      <c r="T5048" s="2" t="s">
        <v>75</v>
      </c>
      <c r="U5048" s="4">
        <f>0.005</f>
        <v>0.005</v>
      </c>
      <c r="V5048" s="2" t="s">
        <v>186</v>
      </c>
      <c r="W5048" s="2" t="s">
        <v>202</v>
      </c>
      <c r="X5048" s="2" t="s">
        <v>64</v>
      </c>
      <c r="Y5048" s="2" t="s">
        <v>65</v>
      </c>
      <c r="Z5048" s="2">
        <v>0</v>
      </c>
      <c r="AA5048" s="2"/>
      <c r="AB5048" s="2"/>
      <c r="AC5048" s="4">
        <f>P5048*U5048/1000000</f>
        <v>0.4646014</v>
      </c>
      <c r="AD5048" s="4">
        <f>AC5048*(1-Z5048/100)</f>
        <v>0.4646014</v>
      </c>
      <c r="AE5048" s="2" t="s">
        <v>66</v>
      </c>
      <c r="AF5048" s="2" t="s">
        <v>67</v>
      </c>
      <c r="AG5048" s="2" t="s">
        <v>68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5954</v>
      </c>
      <c r="B5049" s="2" t="s">
        <v>5948</v>
      </c>
      <c r="C5049" s="2" t="s">
        <v>47</v>
      </c>
      <c r="D5049" s="2" t="s">
        <v>627</v>
      </c>
      <c r="E5049" s="2" t="s">
        <v>400</v>
      </c>
      <c r="F5049" s="2" t="s">
        <v>178</v>
      </c>
      <c r="G5049" s="2" t="s">
        <v>179</v>
      </c>
      <c r="H5049" s="2" t="s">
        <v>2168</v>
      </c>
      <c r="I5049" s="2" t="s">
        <v>53</v>
      </c>
      <c r="J5049" s="2" t="s">
        <v>180</v>
      </c>
      <c r="K5049" s="2" t="s">
        <v>180</v>
      </c>
      <c r="L5049" s="2" t="s">
        <v>181</v>
      </c>
      <c r="M5049" s="2" t="s">
        <v>95</v>
      </c>
      <c r="N5049" s="3">
        <v>9292.028</v>
      </c>
      <c r="O5049" s="3" t="s">
        <v>182</v>
      </c>
      <c r="P5049" s="4">
        <f>IF(O5049="吨",N5049*1000,IF(O5049="万立方米",N5049*10000,""))</f>
        <v>92920280.0</v>
      </c>
      <c r="Q5049" s="2" t="s">
        <v>183</v>
      </c>
      <c r="R5049" s="2" t="s">
        <v>184</v>
      </c>
      <c r="S5049" s="2" t="s">
        <v>204</v>
      </c>
      <c r="T5049" s="2" t="s">
        <v>75</v>
      </c>
      <c r="U5049" s="4">
        <f>0.005</f>
        <v>0.005</v>
      </c>
      <c r="V5049" s="2" t="s">
        <v>186</v>
      </c>
      <c r="W5049" s="2" t="s">
        <v>205</v>
      </c>
      <c r="X5049" s="2" t="s">
        <v>64</v>
      </c>
      <c r="Y5049" s="2" t="s">
        <v>65</v>
      </c>
      <c r="Z5049" s="2">
        <v>0</v>
      </c>
      <c r="AA5049" s="2"/>
      <c r="AB5049" s="2"/>
      <c r="AC5049" s="4">
        <f>P5049*U5049/1000000</f>
        <v>0.4646014</v>
      </c>
      <c r="AD5049" s="4">
        <f>AC5049*(1-Z5049/100)</f>
        <v>0.4646014</v>
      </c>
      <c r="AE5049" s="2" t="s">
        <v>66</v>
      </c>
      <c r="AF5049" s="2" t="s">
        <v>67</v>
      </c>
      <c r="AG5049" s="2" t="s">
        <v>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5955</v>
      </c>
      <c r="B5050" s="2" t="s">
        <v>5948</v>
      </c>
      <c r="C5050" s="2" t="s">
        <v>47</v>
      </c>
      <c r="D5050" s="2" t="s">
        <v>627</v>
      </c>
      <c r="E5050" s="2" t="s">
        <v>400</v>
      </c>
      <c r="F5050" s="2" t="s">
        <v>178</v>
      </c>
      <c r="G5050" s="2" t="s">
        <v>179</v>
      </c>
      <c r="H5050" s="2" t="s">
        <v>2168</v>
      </c>
      <c r="I5050" s="2" t="s">
        <v>53</v>
      </c>
      <c r="J5050" s="2" t="s">
        <v>180</v>
      </c>
      <c r="K5050" s="2" t="s">
        <v>180</v>
      </c>
      <c r="L5050" s="2" t="s">
        <v>181</v>
      </c>
      <c r="M5050" s="2" t="s">
        <v>100</v>
      </c>
      <c r="N5050" s="3">
        <v>9292.028</v>
      </c>
      <c r="O5050" s="3" t="s">
        <v>182</v>
      </c>
      <c r="P5050" s="4">
        <f>IF(O5050="吨",N5050*1000,IF(O5050="万立方米",N5050*10000,""))</f>
        <v>92920280.0</v>
      </c>
      <c r="Q5050" s="2" t="s">
        <v>183</v>
      </c>
      <c r="R5050" s="2" t="s">
        <v>184</v>
      </c>
      <c r="S5050" s="2" t="s">
        <v>207</v>
      </c>
      <c r="T5050" s="2" t="s">
        <v>75</v>
      </c>
      <c r="U5050" s="4">
        <f>0.02</f>
        <v>0.02</v>
      </c>
      <c r="V5050" s="2" t="s">
        <v>186</v>
      </c>
      <c r="W5050" s="2" t="s">
        <v>208</v>
      </c>
      <c r="X5050" s="2" t="s">
        <v>64</v>
      </c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68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5956</v>
      </c>
      <c r="B5051" s="2" t="s">
        <v>5948</v>
      </c>
      <c r="C5051" s="2" t="s">
        <v>47</v>
      </c>
      <c r="D5051" s="2" t="s">
        <v>627</v>
      </c>
      <c r="E5051" s="2" t="s">
        <v>400</v>
      </c>
      <c r="F5051" s="2" t="s">
        <v>178</v>
      </c>
      <c r="G5051" s="2" t="s">
        <v>179</v>
      </c>
      <c r="H5051" s="2" t="s">
        <v>2168</v>
      </c>
      <c r="I5051" s="2"/>
      <c r="J5051" s="2"/>
      <c r="K5051" s="2" t="s">
        <v>147</v>
      </c>
      <c r="L5051" s="2" t="s">
        <v>148</v>
      </c>
      <c r="M5051" s="2" t="s">
        <v>104</v>
      </c>
      <c r="N5051" s="3"/>
      <c r="O5051" s="3"/>
      <c r="P5051" s="2"/>
      <c r="Q5051" s="2" t="s">
        <v>105</v>
      </c>
      <c r="R5051" s="2" t="s">
        <v>106</v>
      </c>
      <c r="S5051" s="2" t="s">
        <v>107</v>
      </c>
      <c r="T5051" s="2" t="s">
        <v>108</v>
      </c>
      <c r="U5051" s="2"/>
      <c r="V5051" s="2" t="s">
        <v>109</v>
      </c>
      <c r="W5051" s="2" t="s">
        <v>110</v>
      </c>
      <c r="X5051" s="2"/>
      <c r="Y5051" s="2" t="s">
        <v>65</v>
      </c>
      <c r="Z5051" s="2">
        <v>0</v>
      </c>
      <c r="AA5051" s="2"/>
      <c r="AB5051" s="2"/>
      <c r="AC5051" s="2"/>
      <c r="AD5051" s="2"/>
      <c r="AE5051" s="2" t="s">
        <v>123</v>
      </c>
      <c r="AF5051" s="2" t="s">
        <v>222</v>
      </c>
      <c r="AG5051" s="2" t="s">
        <v>223</v>
      </c>
      <c r="AH5051" s="2" t="s">
        <v>69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5957</v>
      </c>
      <c r="B5052" s="2" t="s">
        <v>5958</v>
      </c>
      <c r="C5052" s="2" t="s">
        <v>47</v>
      </c>
      <c r="D5052" s="2" t="s">
        <v>176</v>
      </c>
      <c r="E5052" s="2" t="s">
        <v>177</v>
      </c>
      <c r="F5052" s="2" t="s">
        <v>178</v>
      </c>
      <c r="G5052" s="2" t="s">
        <v>179</v>
      </c>
      <c r="H5052" s="2" t="s">
        <v>138</v>
      </c>
      <c r="I5052" s="2" t="s">
        <v>53</v>
      </c>
      <c r="J5052" s="2" t="s">
        <v>180</v>
      </c>
      <c r="K5052" s="2" t="s">
        <v>180</v>
      </c>
      <c r="L5052" s="2" t="s">
        <v>181</v>
      </c>
      <c r="M5052" s="2" t="s">
        <v>56</v>
      </c>
      <c r="N5052" s="3">
        <v>8778.067999999999</v>
      </c>
      <c r="O5052" s="3" t="s">
        <v>182</v>
      </c>
      <c r="P5052" s="4">
        <f>IF(O5052="吨",N5052*1000,IF(O5052="万立方米",N5052*10000,""))</f>
        <v>87780680.0</v>
      </c>
      <c r="Q5052" s="2" t="s">
        <v>183</v>
      </c>
      <c r="R5052" s="2" t="s">
        <v>184</v>
      </c>
      <c r="S5052" s="2" t="s">
        <v>185</v>
      </c>
      <c r="T5052" s="2" t="s">
        <v>75</v>
      </c>
      <c r="U5052" s="4">
        <f>0.001</f>
        <v>0.001</v>
      </c>
      <c r="V5052" s="2" t="s">
        <v>186</v>
      </c>
      <c r="W5052" s="2" t="s">
        <v>187</v>
      </c>
      <c r="X5052" s="2" t="s">
        <v>64</v>
      </c>
      <c r="Y5052" s="2" t="s">
        <v>65</v>
      </c>
      <c r="Z5052" s="2">
        <v>0</v>
      </c>
      <c r="AA5052" s="2"/>
      <c r="AB5052" s="2"/>
      <c r="AC5052" s="4">
        <f>P5052*U5052/1000000</f>
        <v>0.08778068000000001</v>
      </c>
      <c r="AD5052" s="4">
        <f>AC5052*(1-Z5052/100)</f>
        <v>0.08778068000000001</v>
      </c>
      <c r="AE5052" s="2" t="s">
        <v>66</v>
      </c>
      <c r="AF5052" s="2" t="s">
        <v>67</v>
      </c>
      <c r="AG5052" s="2"/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5959</v>
      </c>
      <c r="B5053" s="2" t="s">
        <v>5958</v>
      </c>
      <c r="C5053" s="2" t="s">
        <v>47</v>
      </c>
      <c r="D5053" s="2" t="s">
        <v>176</v>
      </c>
      <c r="E5053" s="2" t="s">
        <v>177</v>
      </c>
      <c r="F5053" s="2" t="s">
        <v>178</v>
      </c>
      <c r="G5053" s="2" t="s">
        <v>179</v>
      </c>
      <c r="H5053" s="2" t="s">
        <v>138</v>
      </c>
      <c r="I5053" s="2" t="s">
        <v>53</v>
      </c>
      <c r="J5053" s="2" t="s">
        <v>180</v>
      </c>
      <c r="K5053" s="2" t="s">
        <v>180</v>
      </c>
      <c r="L5053" s="2" t="s">
        <v>181</v>
      </c>
      <c r="M5053" s="2" t="s">
        <v>73</v>
      </c>
      <c r="N5053" s="3">
        <v>8778.067999999999</v>
      </c>
      <c r="O5053" s="3" t="s">
        <v>182</v>
      </c>
      <c r="P5053" s="4">
        <f>IF(O5053="吨",N5053*1000,IF(O5053="万立方米",N5053*10000,""))</f>
        <v>87780680.0</v>
      </c>
      <c r="Q5053" s="2" t="s">
        <v>183</v>
      </c>
      <c r="R5053" s="2" t="s">
        <v>184</v>
      </c>
      <c r="S5053" s="2" t="s">
        <v>189</v>
      </c>
      <c r="T5053" s="2" t="s">
        <v>75</v>
      </c>
      <c r="U5053" s="4">
        <f>0.35</f>
        <v>0.35</v>
      </c>
      <c r="V5053" s="2" t="s">
        <v>186</v>
      </c>
      <c r="W5053" s="2" t="s">
        <v>190</v>
      </c>
      <c r="X5053" s="2" t="s">
        <v>64</v>
      </c>
      <c r="Y5053" s="2" t="s">
        <v>65</v>
      </c>
      <c r="Z5053" s="2">
        <v>0</v>
      </c>
      <c r="AA5053" s="2"/>
      <c r="AB5053" s="2"/>
      <c r="AC5053" s="4">
        <f>P5053*U5053/1000000</f>
        <v>30.723237999999995</v>
      </c>
      <c r="AD5053" s="4">
        <f>AC5053*(1-Z5053/100)</f>
        <v>30.723237999999995</v>
      </c>
      <c r="AE5053" s="2" t="s">
        <v>66</v>
      </c>
      <c r="AF5053" s="2" t="s">
        <v>67</v>
      </c>
      <c r="AG5053" s="2"/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5960</v>
      </c>
      <c r="B5054" s="2" t="s">
        <v>5958</v>
      </c>
      <c r="C5054" s="2" t="s">
        <v>47</v>
      </c>
      <c r="D5054" s="2" t="s">
        <v>176</v>
      </c>
      <c r="E5054" s="2" t="s">
        <v>177</v>
      </c>
      <c r="F5054" s="2" t="s">
        <v>178</v>
      </c>
      <c r="G5054" s="2" t="s">
        <v>179</v>
      </c>
      <c r="H5054" s="2" t="s">
        <v>138</v>
      </c>
      <c r="I5054" s="2" t="s">
        <v>53</v>
      </c>
      <c r="J5054" s="2" t="s">
        <v>180</v>
      </c>
      <c r="K5054" s="2" t="s">
        <v>180</v>
      </c>
      <c r="L5054" s="2" t="s">
        <v>181</v>
      </c>
      <c r="M5054" s="2" t="s">
        <v>78</v>
      </c>
      <c r="N5054" s="3">
        <v>8778.067999999999</v>
      </c>
      <c r="O5054" s="3" t="s">
        <v>182</v>
      </c>
      <c r="P5054" s="4">
        <f>IF(O5054="吨",N5054*1000,IF(O5054="万立方米",N5054*10000,""))</f>
        <v>87780680.0</v>
      </c>
      <c r="Q5054" s="2" t="s">
        <v>183</v>
      </c>
      <c r="R5054" s="2" t="s">
        <v>184</v>
      </c>
      <c r="S5054" s="2" t="s">
        <v>192</v>
      </c>
      <c r="T5054" s="2" t="s">
        <v>75</v>
      </c>
      <c r="U5054" s="4">
        <f>1.2</f>
        <v>1.2</v>
      </c>
      <c r="V5054" s="2" t="s">
        <v>186</v>
      </c>
      <c r="W5054" s="2" t="s">
        <v>193</v>
      </c>
      <c r="X5054" s="2" t="s">
        <v>64</v>
      </c>
      <c r="Y5054" s="2" t="s">
        <v>65</v>
      </c>
      <c r="Z5054" s="2">
        <v>0</v>
      </c>
      <c r="AA5054" s="2"/>
      <c r="AB5054" s="2"/>
      <c r="AC5054" s="4">
        <f>P5054*U5054/1000000</f>
        <v>105.336816</v>
      </c>
      <c r="AD5054" s="4">
        <f>AC5054*(1-Z5054/100)</f>
        <v>105.336816</v>
      </c>
      <c r="AE5054" s="2" t="s">
        <v>66</v>
      </c>
      <c r="AF5054" s="2" t="s">
        <v>67</v>
      </c>
      <c r="AG5054" s="2"/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5961</v>
      </c>
      <c r="B5055" s="2" t="s">
        <v>5958</v>
      </c>
      <c r="C5055" s="2" t="s">
        <v>47</v>
      </c>
      <c r="D5055" s="2" t="s">
        <v>176</v>
      </c>
      <c r="E5055" s="2" t="s">
        <v>177</v>
      </c>
      <c r="F5055" s="2" t="s">
        <v>178</v>
      </c>
      <c r="G5055" s="2" t="s">
        <v>179</v>
      </c>
      <c r="H5055" s="2" t="s">
        <v>138</v>
      </c>
      <c r="I5055" s="2" t="s">
        <v>53</v>
      </c>
      <c r="J5055" s="2" t="s">
        <v>180</v>
      </c>
      <c r="K5055" s="2" t="s">
        <v>180</v>
      </c>
      <c r="L5055" s="2" t="s">
        <v>181</v>
      </c>
      <c r="M5055" s="2" t="s">
        <v>82</v>
      </c>
      <c r="N5055" s="3">
        <v>8778.067999999999</v>
      </c>
      <c r="O5055" s="3" t="s">
        <v>182</v>
      </c>
      <c r="P5055" s="4">
        <f>IF(O5055="吨",N5055*1000,IF(O5055="万立方米",N5055*10000,""))</f>
        <v>87780680.0</v>
      </c>
      <c r="Q5055" s="2" t="s">
        <v>183</v>
      </c>
      <c r="R5055" s="2" t="s">
        <v>184</v>
      </c>
      <c r="S5055" s="2" t="s">
        <v>195</v>
      </c>
      <c r="T5055" s="2" t="s">
        <v>75</v>
      </c>
      <c r="U5055" s="4">
        <f>0.002</f>
        <v>0.002</v>
      </c>
      <c r="V5055" s="2" t="s">
        <v>186</v>
      </c>
      <c r="W5055" s="2" t="s">
        <v>196</v>
      </c>
      <c r="X5055" s="2" t="s">
        <v>64</v>
      </c>
      <c r="Y5055" s="2" t="s">
        <v>65</v>
      </c>
      <c r="Z5055" s="2">
        <v>0</v>
      </c>
      <c r="AA5055" s="2"/>
      <c r="AB5055" s="2"/>
      <c r="AC5055" s="4">
        <f>P5055*U5055/1000000</f>
        <v>0.17556136000000003</v>
      </c>
      <c r="AD5055" s="4">
        <f>AC5055*(1-Z5055/100)</f>
        <v>0.17556136000000003</v>
      </c>
      <c r="AE5055" s="2" t="s">
        <v>66</v>
      </c>
      <c r="AF5055" s="2" t="s">
        <v>67</v>
      </c>
      <c r="AG5055" s="2"/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5962</v>
      </c>
      <c r="B5056" s="2" t="s">
        <v>5958</v>
      </c>
      <c r="C5056" s="2" t="s">
        <v>47</v>
      </c>
      <c r="D5056" s="2" t="s">
        <v>176</v>
      </c>
      <c r="E5056" s="2" t="s">
        <v>177</v>
      </c>
      <c r="F5056" s="2" t="s">
        <v>178</v>
      </c>
      <c r="G5056" s="2" t="s">
        <v>179</v>
      </c>
      <c r="H5056" s="2" t="s">
        <v>138</v>
      </c>
      <c r="I5056" s="2" t="s">
        <v>53</v>
      </c>
      <c r="J5056" s="2" t="s">
        <v>180</v>
      </c>
      <c r="K5056" s="2" t="s">
        <v>180</v>
      </c>
      <c r="L5056" s="2" t="s">
        <v>181</v>
      </c>
      <c r="M5056" s="2" t="s">
        <v>86</v>
      </c>
      <c r="N5056" s="3">
        <v>8778.067999999999</v>
      </c>
      <c r="O5056" s="3" t="s">
        <v>182</v>
      </c>
      <c r="P5056" s="4">
        <f>IF(O5056="吨",N5056*1000,IF(O5056="万立方米",N5056*10000,""))</f>
        <v>87780680.0</v>
      </c>
      <c r="Q5056" s="2" t="s">
        <v>183</v>
      </c>
      <c r="R5056" s="2" t="s">
        <v>184</v>
      </c>
      <c r="S5056" s="2" t="s">
        <v>198</v>
      </c>
      <c r="T5056" s="2" t="s">
        <v>75</v>
      </c>
      <c r="U5056" s="4">
        <f>0.01</f>
        <v>0.01</v>
      </c>
      <c r="V5056" s="2" t="s">
        <v>186</v>
      </c>
      <c r="W5056" s="2" t="s">
        <v>199</v>
      </c>
      <c r="X5056" s="2" t="s">
        <v>64</v>
      </c>
      <c r="Y5056" s="2" t="s">
        <v>65</v>
      </c>
      <c r="Z5056" s="2">
        <v>0</v>
      </c>
      <c r="AA5056" s="2"/>
      <c r="AB5056" s="2"/>
      <c r="AC5056" s="4">
        <f>P5056*U5056/1000000</f>
        <v>0.8778068</v>
      </c>
      <c r="AD5056" s="4">
        <f>AC5057*(1-AA5056/100)+(AC5056-AC5057)*(1-AB5056/100)</f>
        <v>0.8778068</v>
      </c>
      <c r="AE5056" s="2" t="s">
        <v>66</v>
      </c>
      <c r="AF5056" s="2" t="s">
        <v>67</v>
      </c>
      <c r="AG5056" s="2"/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5963</v>
      </c>
      <c r="B5057" s="2" t="s">
        <v>5958</v>
      </c>
      <c r="C5057" s="2" t="s">
        <v>47</v>
      </c>
      <c r="D5057" s="2" t="s">
        <v>176</v>
      </c>
      <c r="E5057" s="2" t="s">
        <v>177</v>
      </c>
      <c r="F5057" s="2" t="s">
        <v>178</v>
      </c>
      <c r="G5057" s="2" t="s">
        <v>179</v>
      </c>
      <c r="H5057" s="2" t="s">
        <v>138</v>
      </c>
      <c r="I5057" s="2" t="s">
        <v>53</v>
      </c>
      <c r="J5057" s="2" t="s">
        <v>180</v>
      </c>
      <c r="K5057" s="2" t="s">
        <v>180</v>
      </c>
      <c r="L5057" s="2" t="s">
        <v>181</v>
      </c>
      <c r="M5057" s="2" t="s">
        <v>91</v>
      </c>
      <c r="N5057" s="3">
        <v>8778.067999999999</v>
      </c>
      <c r="O5057" s="3" t="s">
        <v>182</v>
      </c>
      <c r="P5057" s="4">
        <f>IF(O5057="吨",N5057*1000,IF(O5057="万立方米",N5057*10000,""))</f>
        <v>87780680.0</v>
      </c>
      <c r="Q5057" s="2" t="s">
        <v>183</v>
      </c>
      <c r="R5057" s="2" t="s">
        <v>184</v>
      </c>
      <c r="S5057" s="2" t="s">
        <v>201</v>
      </c>
      <c r="T5057" s="2" t="s">
        <v>75</v>
      </c>
      <c r="U5057" s="4">
        <f>0.005</f>
        <v>0.005</v>
      </c>
      <c r="V5057" s="2" t="s">
        <v>186</v>
      </c>
      <c r="W5057" s="2" t="s">
        <v>202</v>
      </c>
      <c r="X5057" s="2" t="s">
        <v>64</v>
      </c>
      <c r="Y5057" s="2" t="s">
        <v>65</v>
      </c>
      <c r="Z5057" s="2">
        <v>0</v>
      </c>
      <c r="AA5057" s="2"/>
      <c r="AB5057" s="2"/>
      <c r="AC5057" s="4">
        <f>P5057*U5057/1000000</f>
        <v>0.4389034</v>
      </c>
      <c r="AD5057" s="4">
        <f>AC5057*(1-Z5057/100)</f>
        <v>0.4389034</v>
      </c>
      <c r="AE5057" s="2" t="s">
        <v>66</v>
      </c>
      <c r="AF5057" s="2" t="s">
        <v>67</v>
      </c>
      <c r="AG5057" s="2"/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5964</v>
      </c>
      <c r="B5058" s="2" t="s">
        <v>5958</v>
      </c>
      <c r="C5058" s="2" t="s">
        <v>47</v>
      </c>
      <c r="D5058" s="2" t="s">
        <v>176</v>
      </c>
      <c r="E5058" s="2" t="s">
        <v>177</v>
      </c>
      <c r="F5058" s="2" t="s">
        <v>178</v>
      </c>
      <c r="G5058" s="2" t="s">
        <v>179</v>
      </c>
      <c r="H5058" s="2" t="s">
        <v>138</v>
      </c>
      <c r="I5058" s="2" t="s">
        <v>53</v>
      </c>
      <c r="J5058" s="2" t="s">
        <v>180</v>
      </c>
      <c r="K5058" s="2" t="s">
        <v>180</v>
      </c>
      <c r="L5058" s="2" t="s">
        <v>181</v>
      </c>
      <c r="M5058" s="2" t="s">
        <v>95</v>
      </c>
      <c r="N5058" s="3">
        <v>8778.067999999999</v>
      </c>
      <c r="O5058" s="3" t="s">
        <v>182</v>
      </c>
      <c r="P5058" s="4">
        <f>IF(O5058="吨",N5058*1000,IF(O5058="万立方米",N5058*10000,""))</f>
        <v>87780680.0</v>
      </c>
      <c r="Q5058" s="2" t="s">
        <v>183</v>
      </c>
      <c r="R5058" s="2" t="s">
        <v>184</v>
      </c>
      <c r="S5058" s="2" t="s">
        <v>204</v>
      </c>
      <c r="T5058" s="2" t="s">
        <v>75</v>
      </c>
      <c r="U5058" s="4">
        <f>0.005</f>
        <v>0.005</v>
      </c>
      <c r="V5058" s="2" t="s">
        <v>186</v>
      </c>
      <c r="W5058" s="2" t="s">
        <v>205</v>
      </c>
      <c r="X5058" s="2" t="s">
        <v>64</v>
      </c>
      <c r="Y5058" s="2" t="s">
        <v>65</v>
      </c>
      <c r="Z5058" s="2">
        <v>0</v>
      </c>
      <c r="AA5058" s="2"/>
      <c r="AB5058" s="2"/>
      <c r="AC5058" s="4">
        <f>P5058*U5058/1000000</f>
        <v>0.4389034</v>
      </c>
      <c r="AD5058" s="4">
        <f>AC5058*(1-Z5058/100)</f>
        <v>0.4389034</v>
      </c>
      <c r="AE5058" s="2" t="s">
        <v>66</v>
      </c>
      <c r="AF5058" s="2" t="s">
        <v>67</v>
      </c>
      <c r="AG5058" s="2"/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5965</v>
      </c>
      <c r="B5059" s="2" t="s">
        <v>5958</v>
      </c>
      <c r="C5059" s="2" t="s">
        <v>47</v>
      </c>
      <c r="D5059" s="2" t="s">
        <v>176</v>
      </c>
      <c r="E5059" s="2" t="s">
        <v>177</v>
      </c>
      <c r="F5059" s="2" t="s">
        <v>178</v>
      </c>
      <c r="G5059" s="2" t="s">
        <v>179</v>
      </c>
      <c r="H5059" s="2" t="s">
        <v>138</v>
      </c>
      <c r="I5059" s="2" t="s">
        <v>53</v>
      </c>
      <c r="J5059" s="2" t="s">
        <v>180</v>
      </c>
      <c r="K5059" s="2" t="s">
        <v>180</v>
      </c>
      <c r="L5059" s="2" t="s">
        <v>181</v>
      </c>
      <c r="M5059" s="2" t="s">
        <v>100</v>
      </c>
      <c r="N5059" s="3">
        <v>8778.067999999999</v>
      </c>
      <c r="O5059" s="3" t="s">
        <v>182</v>
      </c>
      <c r="P5059" s="4">
        <f>IF(O5059="吨",N5059*1000,IF(O5059="万立方米",N5059*10000,""))</f>
        <v>87780680.0</v>
      </c>
      <c r="Q5059" s="2" t="s">
        <v>183</v>
      </c>
      <c r="R5059" s="2" t="s">
        <v>184</v>
      </c>
      <c r="S5059" s="2" t="s">
        <v>207</v>
      </c>
      <c r="T5059" s="2" t="s">
        <v>75</v>
      </c>
      <c r="U5059" s="4">
        <f>0.02</f>
        <v>0.02</v>
      </c>
      <c r="V5059" s="2" t="s">
        <v>186</v>
      </c>
      <c r="W5059" s="2" t="s">
        <v>208</v>
      </c>
      <c r="X5059" s="2" t="s">
        <v>64</v>
      </c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/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5966</v>
      </c>
      <c r="B5060" s="2" t="s">
        <v>5958</v>
      </c>
      <c r="C5060" s="2" t="s">
        <v>47</v>
      </c>
      <c r="D5060" s="2" t="s">
        <v>176</v>
      </c>
      <c r="E5060" s="2" t="s">
        <v>177</v>
      </c>
      <c r="F5060" s="2" t="s">
        <v>178</v>
      </c>
      <c r="G5060" s="2" t="s">
        <v>179</v>
      </c>
      <c r="H5060" s="2" t="s">
        <v>138</v>
      </c>
      <c r="I5060" s="2"/>
      <c r="J5060" s="2"/>
      <c r="K5060" s="2"/>
      <c r="L5060" s="2"/>
      <c r="M5060" s="2" t="s">
        <v>104</v>
      </c>
      <c r="N5060" s="3"/>
      <c r="O5060" s="3"/>
      <c r="P5060" s="4">
        <v>0.0</v>
      </c>
      <c r="Q5060" s="2" t="s">
        <v>105</v>
      </c>
      <c r="R5060" s="2" t="s">
        <v>106</v>
      </c>
      <c r="S5060" s="2" t="s">
        <v>107</v>
      </c>
      <c r="T5060" s="2" t="s">
        <v>108</v>
      </c>
      <c r="U5060" s="4">
        <f>0.0</f>
        <v>0.0</v>
      </c>
      <c r="V5060" s="2" t="s">
        <v>109</v>
      </c>
      <c r="W5060" s="2" t="s">
        <v>110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134</v>
      </c>
      <c r="AH5060" s="2" t="s">
        <v>69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5967</v>
      </c>
      <c r="B5061" s="2" t="s">
        <v>5968</v>
      </c>
      <c r="C5061" s="2" t="s">
        <v>47</v>
      </c>
      <c r="D5061" s="2" t="s">
        <v>2723</v>
      </c>
      <c r="E5061" s="2" t="s">
        <v>242</v>
      </c>
      <c r="F5061" s="2" t="s">
        <v>50</v>
      </c>
      <c r="G5061" s="2" t="s">
        <v>51</v>
      </c>
      <c r="H5061" s="2" t="s">
        <v>323</v>
      </c>
      <c r="I5061" s="2" t="s">
        <v>53</v>
      </c>
      <c r="J5061" s="2" t="s">
        <v>54</v>
      </c>
      <c r="K5061" s="2" t="s">
        <v>55</v>
      </c>
      <c r="L5061" s="2" t="s">
        <v>51</v>
      </c>
      <c r="M5061" s="2" t="s">
        <v>56</v>
      </c>
      <c r="N5061" s="3">
        <v>2986885.19</v>
      </c>
      <c r="O5061" s="3" t="s">
        <v>57</v>
      </c>
      <c r="P5061" s="4">
        <f>IF(O5061="吨",N5061*1000,IF(O5061="万立方米",N5061*10000,""))</f>
        <v>2986885190.0</v>
      </c>
      <c r="Q5061" s="2" t="s">
        <v>58</v>
      </c>
      <c r="R5061" s="2" t="s">
        <v>59</v>
      </c>
      <c r="S5061" s="2" t="s">
        <v>60</v>
      </c>
      <c r="T5061" s="2" t="s">
        <v>61</v>
      </c>
      <c r="U5061" s="4">
        <f>0.06</f>
        <v>0.06</v>
      </c>
      <c r="V5061" s="2" t="s">
        <v>62</v>
      </c>
      <c r="W5061" s="2" t="s">
        <v>63</v>
      </c>
      <c r="X5061" s="2" t="s">
        <v>64</v>
      </c>
      <c r="Y5061" s="2" t="s">
        <v>65</v>
      </c>
      <c r="Z5061" s="2">
        <v>0</v>
      </c>
      <c r="AA5061" s="2"/>
      <c r="AB5061" s="2"/>
      <c r="AC5061" s="4">
        <f>P5061*U5061/1000000</f>
        <v>179.2131114</v>
      </c>
      <c r="AD5061" s="4">
        <f>AC5061*(1-Z5061/100)</f>
        <v>179.2131114</v>
      </c>
      <c r="AE5061" s="2" t="s">
        <v>66</v>
      </c>
      <c r="AF5061" s="2" t="s">
        <v>67</v>
      </c>
      <c r="AG5061" s="2" t="s">
        <v>68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5969</v>
      </c>
      <c r="B5062" s="2" t="s">
        <v>5968</v>
      </c>
      <c r="C5062" s="2" t="s">
        <v>47</v>
      </c>
      <c r="D5062" s="2" t="s">
        <v>2723</v>
      </c>
      <c r="E5062" s="2" t="s">
        <v>242</v>
      </c>
      <c r="F5062" s="2" t="s">
        <v>50</v>
      </c>
      <c r="G5062" s="2" t="s">
        <v>51</v>
      </c>
      <c r="H5062" s="2" t="s">
        <v>323</v>
      </c>
      <c r="I5062" s="2" t="s">
        <v>53</v>
      </c>
      <c r="J5062" s="2" t="s">
        <v>54</v>
      </c>
      <c r="K5062" s="2" t="s">
        <v>55</v>
      </c>
      <c r="L5062" s="2" t="s">
        <v>51</v>
      </c>
      <c r="M5062" s="2" t="s">
        <v>73</v>
      </c>
      <c r="N5062" s="3">
        <v>2986885.19</v>
      </c>
      <c r="O5062" s="3" t="s">
        <v>57</v>
      </c>
      <c r="P5062" s="4">
        <f>IF(O5062="吨",N5062*1000,IF(O5062="万立方米",N5062*10000,""))</f>
        <v>2986885190.0</v>
      </c>
      <c r="Q5062" s="2" t="s">
        <v>58</v>
      </c>
      <c r="R5062" s="2" t="s">
        <v>59</v>
      </c>
      <c r="S5062" s="2" t="s">
        <v>74</v>
      </c>
      <c r="T5062" s="2" t="s">
        <v>75</v>
      </c>
      <c r="U5062" s="4">
        <f>1.5</f>
        <v>1.5</v>
      </c>
      <c r="V5062" s="2" t="s">
        <v>62</v>
      </c>
      <c r="W5062" s="2" t="s">
        <v>76</v>
      </c>
      <c r="X5062" s="2" t="s">
        <v>64</v>
      </c>
      <c r="Y5062" s="2" t="s">
        <v>65</v>
      </c>
      <c r="Z5062" s="2">
        <v>0</v>
      </c>
      <c r="AA5062" s="2"/>
      <c r="AB5062" s="2"/>
      <c r="AC5062" s="4">
        <f>P5062*U5062/1000000</f>
        <v>4480.327785</v>
      </c>
      <c r="AD5062" s="4">
        <f>AC5062*(1-Z5062/100)</f>
        <v>4480.327785</v>
      </c>
      <c r="AE5062" s="2" t="s">
        <v>66</v>
      </c>
      <c r="AF5062" s="2" t="s">
        <v>67</v>
      </c>
      <c r="AG5062" s="2" t="s">
        <v>68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5970</v>
      </c>
      <c r="B5063" s="2" t="s">
        <v>5968</v>
      </c>
      <c r="C5063" s="2" t="s">
        <v>47</v>
      </c>
      <c r="D5063" s="2" t="s">
        <v>2723</v>
      </c>
      <c r="E5063" s="2" t="s">
        <v>242</v>
      </c>
      <c r="F5063" s="2" t="s">
        <v>50</v>
      </c>
      <c r="G5063" s="2" t="s">
        <v>51</v>
      </c>
      <c r="H5063" s="2" t="s">
        <v>323</v>
      </c>
      <c r="I5063" s="2" t="s">
        <v>53</v>
      </c>
      <c r="J5063" s="2" t="s">
        <v>54</v>
      </c>
      <c r="K5063" s="2" t="s">
        <v>55</v>
      </c>
      <c r="L5063" s="2" t="s">
        <v>51</v>
      </c>
      <c r="M5063" s="2" t="s">
        <v>78</v>
      </c>
      <c r="N5063" s="3">
        <v>2986885.19</v>
      </c>
      <c r="O5063" s="3" t="s">
        <v>57</v>
      </c>
      <c r="P5063" s="4">
        <f>IF(O5063="吨",N5063*1000,IF(O5063="万立方米",N5063*10000,""))</f>
        <v>2986885190.0</v>
      </c>
      <c r="Q5063" s="2" t="s">
        <v>58</v>
      </c>
      <c r="R5063" s="2" t="s">
        <v>59</v>
      </c>
      <c r="S5063" s="2" t="s">
        <v>79</v>
      </c>
      <c r="T5063" s="2" t="s">
        <v>75</v>
      </c>
      <c r="U5063" s="4">
        <f>6.0</f>
        <v>6.0</v>
      </c>
      <c r="V5063" s="2" t="s">
        <v>62</v>
      </c>
      <c r="W5063" s="2" t="s">
        <v>80</v>
      </c>
      <c r="X5063" s="2" t="s">
        <v>64</v>
      </c>
      <c r="Y5063" s="2" t="s">
        <v>65</v>
      </c>
      <c r="Z5063" s="2">
        <v>0</v>
      </c>
      <c r="AA5063" s="2"/>
      <c r="AB5063" s="2"/>
      <c r="AC5063" s="4">
        <f>P5063*U5063/1000000</f>
        <v>17921.31114</v>
      </c>
      <c r="AD5063" s="4">
        <f>AC5063*(1-Z5063/100)</f>
        <v>17921.31114</v>
      </c>
      <c r="AE5063" s="2" t="s">
        <v>66</v>
      </c>
      <c r="AF5063" s="2" t="s">
        <v>67</v>
      </c>
      <c r="AG5063" s="2" t="s">
        <v>68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5971</v>
      </c>
      <c r="B5064" s="2" t="s">
        <v>5968</v>
      </c>
      <c r="C5064" s="2" t="s">
        <v>47</v>
      </c>
      <c r="D5064" s="2" t="s">
        <v>2723</v>
      </c>
      <c r="E5064" s="2" t="s">
        <v>242</v>
      </c>
      <c r="F5064" s="2" t="s">
        <v>50</v>
      </c>
      <c r="G5064" s="2" t="s">
        <v>51</v>
      </c>
      <c r="H5064" s="2" t="s">
        <v>323</v>
      </c>
      <c r="I5064" s="2" t="s">
        <v>53</v>
      </c>
      <c r="J5064" s="2" t="s">
        <v>54</v>
      </c>
      <c r="K5064" s="2" t="s">
        <v>55</v>
      </c>
      <c r="L5064" s="2" t="s">
        <v>51</v>
      </c>
      <c r="M5064" s="2" t="s">
        <v>82</v>
      </c>
      <c r="N5064" s="3">
        <v>2986885.19</v>
      </c>
      <c r="O5064" s="3" t="s">
        <v>57</v>
      </c>
      <c r="P5064" s="4">
        <f>IF(O5064="吨",N5064*1000,IF(O5064="万立方米",N5064*10000,""))</f>
        <v>2986885190.0</v>
      </c>
      <c r="Q5064" s="2" t="s">
        <v>58</v>
      </c>
      <c r="R5064" s="2" t="s">
        <v>59</v>
      </c>
      <c r="S5064" s="2" t="s">
        <v>83</v>
      </c>
      <c r="T5064" s="2" t="s">
        <v>61</v>
      </c>
      <c r="U5064" s="4">
        <f>0.35</f>
        <v>0.35</v>
      </c>
      <c r="V5064" s="2" t="s">
        <v>62</v>
      </c>
      <c r="W5064" s="2" t="s">
        <v>84</v>
      </c>
      <c r="X5064" s="2" t="s">
        <v>64</v>
      </c>
      <c r="Y5064" s="2" t="s">
        <v>65</v>
      </c>
      <c r="Z5064" s="2">
        <v>0</v>
      </c>
      <c r="AA5064" s="2"/>
      <c r="AB5064" s="2"/>
      <c r="AC5064" s="4">
        <f>P5064*U5064/1000000</f>
        <v>1045.4098164999998</v>
      </c>
      <c r="AD5064" s="4">
        <f>AC5064*(1-Z5064/100)</f>
        <v>1045.4098164999998</v>
      </c>
      <c r="AE5064" s="2" t="s">
        <v>66</v>
      </c>
      <c r="AF5064" s="2" t="s">
        <v>67</v>
      </c>
      <c r="AG5064" s="2" t="s">
        <v>68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5972</v>
      </c>
      <c r="B5065" s="2" t="s">
        <v>5968</v>
      </c>
      <c r="C5065" s="2" t="s">
        <v>47</v>
      </c>
      <c r="D5065" s="2" t="s">
        <v>2723</v>
      </c>
      <c r="E5065" s="2" t="s">
        <v>242</v>
      </c>
      <c r="F5065" s="2" t="s">
        <v>50</v>
      </c>
      <c r="G5065" s="2" t="s">
        <v>51</v>
      </c>
      <c r="H5065" s="2" t="s">
        <v>323</v>
      </c>
      <c r="I5065" s="2" t="s">
        <v>53</v>
      </c>
      <c r="J5065" s="2" t="s">
        <v>54</v>
      </c>
      <c r="K5065" s="2" t="s">
        <v>55</v>
      </c>
      <c r="L5065" s="2" t="s">
        <v>51</v>
      </c>
      <c r="M5065" s="2" t="s">
        <v>86</v>
      </c>
      <c r="N5065" s="3">
        <v>2986885.19</v>
      </c>
      <c r="O5065" s="3" t="s">
        <v>57</v>
      </c>
      <c r="P5065" s="4">
        <f>IF(O5065="吨",N5065*1000,IF(O5065="万立方米",N5065*10000,""))</f>
        <v>2986885190.0</v>
      </c>
      <c r="Q5065" s="2" t="s">
        <v>58</v>
      </c>
      <c r="R5065" s="2" t="s">
        <v>59</v>
      </c>
      <c r="S5065" s="2" t="s">
        <v>87</v>
      </c>
      <c r="T5065" s="2" t="s">
        <v>88</v>
      </c>
      <c r="U5065" s="4">
        <f>0.75</f>
        <v>0.75</v>
      </c>
      <c r="V5065" s="2" t="s">
        <v>62</v>
      </c>
      <c r="W5065" s="2" t="s">
        <v>89</v>
      </c>
      <c r="X5065" s="2" t="s">
        <v>64</v>
      </c>
      <c r="Y5065" s="2" t="s">
        <v>65</v>
      </c>
      <c r="Z5065" s="2">
        <v>0</v>
      </c>
      <c r="AA5065" s="2"/>
      <c r="AB5065" s="2"/>
      <c r="AC5065" s="4">
        <f>P5065*U5065/1000000</f>
        <v>2240.1638925</v>
      </c>
      <c r="AD5065" s="4">
        <f>AC5066*(1-AA5065/100)+(AC5065-AC5066)*(1-AB5065/100)</f>
        <v>2240.1638925</v>
      </c>
      <c r="AE5065" s="2" t="s">
        <v>66</v>
      </c>
      <c r="AF5065" s="2" t="s">
        <v>67</v>
      </c>
      <c r="AG5065" s="2" t="s">
        <v>68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5973</v>
      </c>
      <c r="B5066" s="2" t="s">
        <v>5968</v>
      </c>
      <c r="C5066" s="2" t="s">
        <v>47</v>
      </c>
      <c r="D5066" s="2" t="s">
        <v>2723</v>
      </c>
      <c r="E5066" s="2" t="s">
        <v>242</v>
      </c>
      <c r="F5066" s="2" t="s">
        <v>50</v>
      </c>
      <c r="G5066" s="2" t="s">
        <v>51</v>
      </c>
      <c r="H5066" s="2" t="s">
        <v>323</v>
      </c>
      <c r="I5066" s="2" t="s">
        <v>53</v>
      </c>
      <c r="J5066" s="2" t="s">
        <v>54</v>
      </c>
      <c r="K5066" s="2" t="s">
        <v>55</v>
      </c>
      <c r="L5066" s="2" t="s">
        <v>51</v>
      </c>
      <c r="M5066" s="2" t="s">
        <v>91</v>
      </c>
      <c r="N5066" s="3">
        <v>2986885.19</v>
      </c>
      <c r="O5066" s="3" t="s">
        <v>57</v>
      </c>
      <c r="P5066" s="4">
        <f>IF(O5066="吨",N5066*1000,IF(O5066="万立方米",N5066*10000,""))</f>
        <v>2986885190.0</v>
      </c>
      <c r="Q5066" s="2" t="s">
        <v>58</v>
      </c>
      <c r="R5066" s="2" t="s">
        <v>59</v>
      </c>
      <c r="S5066" s="2" t="s">
        <v>92</v>
      </c>
      <c r="T5066" s="2" t="s">
        <v>88</v>
      </c>
      <c r="U5066" s="4">
        <f>0.75</f>
        <v>0.75</v>
      </c>
      <c r="V5066" s="2" t="s">
        <v>62</v>
      </c>
      <c r="W5066" s="2" t="s">
        <v>93</v>
      </c>
      <c r="X5066" s="2" t="s">
        <v>64</v>
      </c>
      <c r="Y5066" s="2" t="s">
        <v>65</v>
      </c>
      <c r="Z5066" s="2">
        <v>0</v>
      </c>
      <c r="AA5066" s="2"/>
      <c r="AB5066" s="2"/>
      <c r="AC5066" s="4">
        <f>P5066*U5066/1000000</f>
        <v>2240.1638925</v>
      </c>
      <c r="AD5066" s="4">
        <f>AC5066*(1-Z5066/100)</f>
        <v>2240.1638925</v>
      </c>
      <c r="AE5066" s="2" t="s">
        <v>66</v>
      </c>
      <c r="AF5066" s="2" t="s">
        <v>67</v>
      </c>
      <c r="AG5066" s="2" t="s">
        <v>68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5974</v>
      </c>
      <c r="B5067" s="2" t="s">
        <v>5968</v>
      </c>
      <c r="C5067" s="2" t="s">
        <v>47</v>
      </c>
      <c r="D5067" s="2" t="s">
        <v>2723</v>
      </c>
      <c r="E5067" s="2" t="s">
        <v>242</v>
      </c>
      <c r="F5067" s="2" t="s">
        <v>50</v>
      </c>
      <c r="G5067" s="2" t="s">
        <v>51</v>
      </c>
      <c r="H5067" s="2" t="s">
        <v>323</v>
      </c>
      <c r="I5067" s="2" t="s">
        <v>53</v>
      </c>
      <c r="J5067" s="2" t="s">
        <v>54</v>
      </c>
      <c r="K5067" s="2" t="s">
        <v>55</v>
      </c>
      <c r="L5067" s="2" t="s">
        <v>51</v>
      </c>
      <c r="M5067" s="2" t="s">
        <v>95</v>
      </c>
      <c r="N5067" s="3">
        <v>2986885.19</v>
      </c>
      <c r="O5067" s="3" t="s">
        <v>57</v>
      </c>
      <c r="P5067" s="4">
        <f>IF(O5067="吨",N5067*1000,IF(O5067="万立方米",N5067*10000,""))</f>
        <v>2986885190.0</v>
      </c>
      <c r="Q5067" s="2" t="s">
        <v>58</v>
      </c>
      <c r="R5067" s="2" t="s">
        <v>59</v>
      </c>
      <c r="S5067" s="2" t="s">
        <v>96</v>
      </c>
      <c r="T5067" s="2" t="s">
        <v>97</v>
      </c>
      <c r="U5067" s="4">
        <f>1.7</f>
        <v>1.7</v>
      </c>
      <c r="V5067" s="2" t="s">
        <v>62</v>
      </c>
      <c r="W5067" s="2" t="s">
        <v>98</v>
      </c>
      <c r="X5067" s="2" t="s">
        <v>64</v>
      </c>
      <c r="Y5067" s="2" t="s">
        <v>65</v>
      </c>
      <c r="Z5067" s="2">
        <v>0</v>
      </c>
      <c r="AA5067" s="2"/>
      <c r="AB5067" s="2"/>
      <c r="AC5067" s="4">
        <f>P5067*U5067/1000000</f>
        <v>5077.704823</v>
      </c>
      <c r="AD5067" s="4">
        <f>AC5067*(1-Z5067/100)</f>
        <v>5077.704823</v>
      </c>
      <c r="AE5067" s="2" t="s">
        <v>66</v>
      </c>
      <c r="AF5067" s="2" t="s">
        <v>67</v>
      </c>
      <c r="AG5067" s="2" t="s">
        <v>68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5975</v>
      </c>
      <c r="B5068" s="2" t="s">
        <v>5968</v>
      </c>
      <c r="C5068" s="2" t="s">
        <v>47</v>
      </c>
      <c r="D5068" s="2" t="s">
        <v>2723</v>
      </c>
      <c r="E5068" s="2" t="s">
        <v>242</v>
      </c>
      <c r="F5068" s="2" t="s">
        <v>50</v>
      </c>
      <c r="G5068" s="2" t="s">
        <v>51</v>
      </c>
      <c r="H5068" s="2" t="s">
        <v>323</v>
      </c>
      <c r="I5068" s="2" t="s">
        <v>53</v>
      </c>
      <c r="J5068" s="2" t="s">
        <v>54</v>
      </c>
      <c r="K5068" s="2" t="s">
        <v>55</v>
      </c>
      <c r="L5068" s="2" t="s">
        <v>51</v>
      </c>
      <c r="M5068" s="2" t="s">
        <v>100</v>
      </c>
      <c r="N5068" s="3">
        <v>2986885.19</v>
      </c>
      <c r="O5068" s="3" t="s">
        <v>57</v>
      </c>
      <c r="P5068" s="4">
        <f>IF(O5068="吨",N5068*1000,IF(O5068="万立方米",N5068*10000,""))</f>
        <v>2986885190.0</v>
      </c>
      <c r="Q5068" s="2" t="s">
        <v>58</v>
      </c>
      <c r="R5068" s="2" t="s">
        <v>59</v>
      </c>
      <c r="S5068" s="2" t="s">
        <v>101</v>
      </c>
      <c r="T5068" s="2" t="s">
        <v>75</v>
      </c>
      <c r="U5068" s="4">
        <f>0.12</f>
        <v>0.12</v>
      </c>
      <c r="V5068" s="2" t="s">
        <v>62</v>
      </c>
      <c r="W5068" s="2" t="s">
        <v>102</v>
      </c>
      <c r="X5068" s="2" t="s">
        <v>64</v>
      </c>
      <c r="Y5068" s="2" t="s">
        <v>65</v>
      </c>
      <c r="Z5068" s="2">
        <v>0</v>
      </c>
      <c r="AA5068" s="2"/>
      <c r="AB5068" s="2"/>
      <c r="AC5068" s="4">
        <f>P5068*U5068/1000000</f>
        <v>358.4262228</v>
      </c>
      <c r="AD5068" s="4">
        <f>AC5068*(1-Z5068/100)</f>
        <v>358.4262228</v>
      </c>
      <c r="AE5068" s="2" t="s">
        <v>66</v>
      </c>
      <c r="AF5068" s="2" t="s">
        <v>67</v>
      </c>
      <c r="AG5068" s="2" t="s">
        <v>68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5976</v>
      </c>
      <c r="B5069" s="2" t="s">
        <v>5968</v>
      </c>
      <c r="C5069" s="2" t="s">
        <v>47</v>
      </c>
      <c r="D5069" s="2" t="s">
        <v>2723</v>
      </c>
      <c r="E5069" s="2" t="s">
        <v>242</v>
      </c>
      <c r="F5069" s="2" t="s">
        <v>50</v>
      </c>
      <c r="G5069" s="2" t="s">
        <v>51</v>
      </c>
      <c r="H5069" s="2" t="s">
        <v>323</v>
      </c>
      <c r="I5069" s="2"/>
      <c r="J5069" s="2"/>
      <c r="K5069" s="2" t="s">
        <v>147</v>
      </c>
      <c r="L5069" s="2" t="s">
        <v>148</v>
      </c>
      <c r="M5069" s="2" t="s">
        <v>104</v>
      </c>
      <c r="N5069" s="3"/>
      <c r="O5069" s="3"/>
      <c r="P5069" s="4">
        <v>2986885190.0</v>
      </c>
      <c r="Q5069" s="2" t="s">
        <v>105</v>
      </c>
      <c r="R5069" s="2" t="s">
        <v>106</v>
      </c>
      <c r="S5069" s="2" t="s">
        <v>107</v>
      </c>
      <c r="T5069" s="2" t="s">
        <v>108</v>
      </c>
      <c r="U5069" s="4">
        <f>0.0</f>
        <v>0.0</v>
      </c>
      <c r="V5069" s="2" t="s">
        <v>109</v>
      </c>
      <c r="W5069" s="2" t="s">
        <v>110</v>
      </c>
      <c r="X5069" s="2"/>
      <c r="Y5069" s="2" t="s">
        <v>65</v>
      </c>
      <c r="Z5069" s="2">
        <v>0</v>
      </c>
      <c r="AA5069" s="2"/>
      <c r="AB5069" s="2"/>
      <c r="AC5069" s="4">
        <f>P5069*U5069/1000000</f>
        <v>0.0</v>
      </c>
      <c r="AD5069" s="4">
        <f>AC5069*(1-Z5069/100)</f>
        <v>0.0</v>
      </c>
      <c r="AE5069" s="2" t="s">
        <v>66</v>
      </c>
      <c r="AF5069" s="2" t="s">
        <v>67</v>
      </c>
      <c r="AG5069" s="2" t="s">
        <v>68</v>
      </c>
      <c r="AH5069" s="2" t="s">
        <v>69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5977</v>
      </c>
      <c r="B5070" s="2" t="s">
        <v>5978</v>
      </c>
      <c r="C5070" s="2" t="s">
        <v>47</v>
      </c>
      <c r="D5070" s="2" t="s">
        <v>3781</v>
      </c>
      <c r="E5070" s="2" t="s">
        <v>258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270</v>
      </c>
      <c r="K5070" s="2" t="s">
        <v>55</v>
      </c>
      <c r="L5070" s="2" t="s">
        <v>51</v>
      </c>
      <c r="M5070" s="2" t="s">
        <v>56</v>
      </c>
      <c r="N5070" s="3">
        <v>82362.787</v>
      </c>
      <c r="O5070" s="3" t="s">
        <v>57</v>
      </c>
      <c r="P5070" s="4">
        <f>IF(O5070="吨",N5070*1000,IF(O5070="万立方米",N5070*10000,""))</f>
        <v>82362787.0</v>
      </c>
      <c r="Q5070" s="2" t="s">
        <v>58</v>
      </c>
      <c r="R5070" s="2" t="s">
        <v>59</v>
      </c>
      <c r="S5070" s="2" t="s">
        <v>60</v>
      </c>
      <c r="T5070" s="2" t="s">
        <v>61</v>
      </c>
      <c r="U5070" s="4">
        <f>0.06</f>
        <v>0.06</v>
      </c>
      <c r="V5070" s="2" t="s">
        <v>62</v>
      </c>
      <c r="W5070" s="2" t="s">
        <v>63</v>
      </c>
      <c r="X5070" s="2" t="s">
        <v>64</v>
      </c>
      <c r="Y5070" s="2" t="s">
        <v>65</v>
      </c>
      <c r="Z5070" s="2">
        <v>0</v>
      </c>
      <c r="AA5070" s="2"/>
      <c r="AB5070" s="2"/>
      <c r="AC5070" s="4">
        <f>P5070*U5070/1000000</f>
        <v>4.94176722</v>
      </c>
      <c r="AD5070" s="4">
        <f>AC5070*(1-Z5070/100)</f>
        <v>4.94176722</v>
      </c>
      <c r="AE5070" s="2" t="s">
        <v>66</v>
      </c>
      <c r="AF5070" s="2" t="s">
        <v>67</v>
      </c>
      <c r="AG5070" s="2"/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5979</v>
      </c>
      <c r="B5071" s="2" t="s">
        <v>5978</v>
      </c>
      <c r="C5071" s="2" t="s">
        <v>47</v>
      </c>
      <c r="D5071" s="2" t="s">
        <v>3781</v>
      </c>
      <c r="E5071" s="2" t="s">
        <v>258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270</v>
      </c>
      <c r="K5071" s="2" t="s">
        <v>55</v>
      </c>
      <c r="L5071" s="2" t="s">
        <v>51</v>
      </c>
      <c r="M5071" s="2" t="s">
        <v>73</v>
      </c>
      <c r="N5071" s="3">
        <v>82362.787</v>
      </c>
      <c r="O5071" s="3" t="s">
        <v>57</v>
      </c>
      <c r="P5071" s="4">
        <f>IF(O5071="吨",N5071*1000,IF(O5071="万立方米",N5071*10000,""))</f>
        <v>82362787.0</v>
      </c>
      <c r="Q5071" s="2" t="s">
        <v>58</v>
      </c>
      <c r="R5071" s="2" t="s">
        <v>59</v>
      </c>
      <c r="S5071" s="2" t="s">
        <v>74</v>
      </c>
      <c r="T5071" s="2" t="s">
        <v>75</v>
      </c>
      <c r="U5071" s="4">
        <f>1.5</f>
        <v>1.5</v>
      </c>
      <c r="V5071" s="2" t="s">
        <v>62</v>
      </c>
      <c r="W5071" s="2" t="s">
        <v>76</v>
      </c>
      <c r="X5071" s="2" t="s">
        <v>64</v>
      </c>
      <c r="Y5071" s="2" t="s">
        <v>65</v>
      </c>
      <c r="Z5071" s="2">
        <v>0</v>
      </c>
      <c r="AA5071" s="2"/>
      <c r="AB5071" s="2"/>
      <c r="AC5071" s="4">
        <f>P5071*U5071/1000000</f>
        <v>123.5441805</v>
      </c>
      <c r="AD5071" s="4">
        <f>AC5071*(1-Z5071/100)</f>
        <v>123.5441805</v>
      </c>
      <c r="AE5071" s="2" t="s">
        <v>66</v>
      </c>
      <c r="AF5071" s="2" t="s">
        <v>67</v>
      </c>
      <c r="AG5071" s="2"/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5980</v>
      </c>
      <c r="B5072" s="2" t="s">
        <v>5978</v>
      </c>
      <c r="C5072" s="2" t="s">
        <v>47</v>
      </c>
      <c r="D5072" s="2" t="s">
        <v>3781</v>
      </c>
      <c r="E5072" s="2" t="s">
        <v>258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270</v>
      </c>
      <c r="K5072" s="2" t="s">
        <v>55</v>
      </c>
      <c r="L5072" s="2" t="s">
        <v>51</v>
      </c>
      <c r="M5072" s="2" t="s">
        <v>78</v>
      </c>
      <c r="N5072" s="3">
        <v>82362.787</v>
      </c>
      <c r="O5072" s="3" t="s">
        <v>57</v>
      </c>
      <c r="P5072" s="4">
        <f>IF(O5072="吨",N5072*1000,IF(O5072="万立方米",N5072*10000,""))</f>
        <v>82362787.0</v>
      </c>
      <c r="Q5072" s="2" t="s">
        <v>58</v>
      </c>
      <c r="R5072" s="2" t="s">
        <v>59</v>
      </c>
      <c r="S5072" s="2" t="s">
        <v>79</v>
      </c>
      <c r="T5072" s="2" t="s">
        <v>75</v>
      </c>
      <c r="U5072" s="4">
        <f>6.0</f>
        <v>6.0</v>
      </c>
      <c r="V5072" s="2" t="s">
        <v>62</v>
      </c>
      <c r="W5072" s="2" t="s">
        <v>80</v>
      </c>
      <c r="X5072" s="2" t="s">
        <v>64</v>
      </c>
      <c r="Y5072" s="2" t="s">
        <v>65</v>
      </c>
      <c r="Z5072" s="2">
        <v>0</v>
      </c>
      <c r="AA5072" s="2"/>
      <c r="AB5072" s="2"/>
      <c r="AC5072" s="4">
        <f>P5072*U5072/1000000</f>
        <v>494.176722</v>
      </c>
      <c r="AD5072" s="4">
        <f>AC5072*(1-Z5072/100)</f>
        <v>494.176722</v>
      </c>
      <c r="AE5072" s="2" t="s">
        <v>66</v>
      </c>
      <c r="AF5072" s="2" t="s">
        <v>67</v>
      </c>
      <c r="AG5072" s="2"/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5981</v>
      </c>
      <c r="B5073" s="2" t="s">
        <v>5978</v>
      </c>
      <c r="C5073" s="2" t="s">
        <v>47</v>
      </c>
      <c r="D5073" s="2" t="s">
        <v>3781</v>
      </c>
      <c r="E5073" s="2" t="s">
        <v>258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270</v>
      </c>
      <c r="K5073" s="2" t="s">
        <v>55</v>
      </c>
      <c r="L5073" s="2" t="s">
        <v>51</v>
      </c>
      <c r="M5073" s="2" t="s">
        <v>82</v>
      </c>
      <c r="N5073" s="3">
        <v>82362.787</v>
      </c>
      <c r="O5073" s="3" t="s">
        <v>57</v>
      </c>
      <c r="P5073" s="4">
        <f>IF(O5073="吨",N5073*1000,IF(O5073="万立方米",N5073*10000,""))</f>
        <v>82362787.0</v>
      </c>
      <c r="Q5073" s="2" t="s">
        <v>58</v>
      </c>
      <c r="R5073" s="2" t="s">
        <v>59</v>
      </c>
      <c r="S5073" s="2" t="s">
        <v>83</v>
      </c>
      <c r="T5073" s="2" t="s">
        <v>61</v>
      </c>
      <c r="U5073" s="4">
        <f>0.35</f>
        <v>0.35</v>
      </c>
      <c r="V5073" s="2" t="s">
        <v>62</v>
      </c>
      <c r="W5073" s="2" t="s">
        <v>84</v>
      </c>
      <c r="X5073" s="2" t="s">
        <v>64</v>
      </c>
      <c r="Y5073" s="2" t="s">
        <v>65</v>
      </c>
      <c r="Z5073" s="2">
        <v>0</v>
      </c>
      <c r="AA5073" s="2"/>
      <c r="AB5073" s="2"/>
      <c r="AC5073" s="4">
        <f>P5073*U5073/1000000</f>
        <v>28.82697545</v>
      </c>
      <c r="AD5073" s="4">
        <f>AC5073*(1-Z5073/100)</f>
        <v>28.82697545</v>
      </c>
      <c r="AE5073" s="2" t="s">
        <v>66</v>
      </c>
      <c r="AF5073" s="2" t="s">
        <v>67</v>
      </c>
      <c r="AG5073" s="2"/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5982</v>
      </c>
      <c r="B5074" s="2" t="s">
        <v>5978</v>
      </c>
      <c r="C5074" s="2" t="s">
        <v>47</v>
      </c>
      <c r="D5074" s="2" t="s">
        <v>3781</v>
      </c>
      <c r="E5074" s="2" t="s">
        <v>258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270</v>
      </c>
      <c r="K5074" s="2" t="s">
        <v>55</v>
      </c>
      <c r="L5074" s="2" t="s">
        <v>51</v>
      </c>
      <c r="M5074" s="2" t="s">
        <v>86</v>
      </c>
      <c r="N5074" s="3">
        <v>82362.787</v>
      </c>
      <c r="O5074" s="3" t="s">
        <v>57</v>
      </c>
      <c r="P5074" s="4">
        <f>IF(O5074="吨",N5074*1000,IF(O5074="万立方米",N5074*10000,""))</f>
        <v>82362787.0</v>
      </c>
      <c r="Q5074" s="2" t="s">
        <v>58</v>
      </c>
      <c r="R5074" s="2" t="s">
        <v>59</v>
      </c>
      <c r="S5074" s="2" t="s">
        <v>87</v>
      </c>
      <c r="T5074" s="2" t="s">
        <v>88</v>
      </c>
      <c r="U5074" s="4">
        <f>0.75</f>
        <v>0.75</v>
      </c>
      <c r="V5074" s="2" t="s">
        <v>62</v>
      </c>
      <c r="W5074" s="2" t="s">
        <v>89</v>
      </c>
      <c r="X5074" s="2" t="s">
        <v>64</v>
      </c>
      <c r="Y5074" s="2" t="s">
        <v>65</v>
      </c>
      <c r="Z5074" s="2">
        <v>0</v>
      </c>
      <c r="AA5074" s="2"/>
      <c r="AB5074" s="2"/>
      <c r="AC5074" s="4">
        <f>P5074*U5074/1000000</f>
        <v>61.77209025</v>
      </c>
      <c r="AD5074" s="4">
        <f>AC5075*(1-AA5074/100)+(AC5074-AC5075)*(1-AB5074/100)</f>
        <v>61.77209025</v>
      </c>
      <c r="AE5074" s="2" t="s">
        <v>66</v>
      </c>
      <c r="AF5074" s="2" t="s">
        <v>67</v>
      </c>
      <c r="AG5074" s="2"/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5983</v>
      </c>
      <c r="B5075" s="2" t="s">
        <v>5978</v>
      </c>
      <c r="C5075" s="2" t="s">
        <v>47</v>
      </c>
      <c r="D5075" s="2" t="s">
        <v>3781</v>
      </c>
      <c r="E5075" s="2" t="s">
        <v>258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270</v>
      </c>
      <c r="K5075" s="2" t="s">
        <v>55</v>
      </c>
      <c r="L5075" s="2" t="s">
        <v>51</v>
      </c>
      <c r="M5075" s="2" t="s">
        <v>91</v>
      </c>
      <c r="N5075" s="3">
        <v>82362.787</v>
      </c>
      <c r="O5075" s="3" t="s">
        <v>57</v>
      </c>
      <c r="P5075" s="4">
        <f>IF(O5075="吨",N5075*1000,IF(O5075="万立方米",N5075*10000,""))</f>
        <v>82362787.0</v>
      </c>
      <c r="Q5075" s="2" t="s">
        <v>58</v>
      </c>
      <c r="R5075" s="2" t="s">
        <v>59</v>
      </c>
      <c r="S5075" s="2" t="s">
        <v>92</v>
      </c>
      <c r="T5075" s="2" t="s">
        <v>88</v>
      </c>
      <c r="U5075" s="4">
        <f>0.75</f>
        <v>0.75</v>
      </c>
      <c r="V5075" s="2" t="s">
        <v>62</v>
      </c>
      <c r="W5075" s="2" t="s">
        <v>93</v>
      </c>
      <c r="X5075" s="2" t="s">
        <v>64</v>
      </c>
      <c r="Y5075" s="2" t="s">
        <v>65</v>
      </c>
      <c r="Z5075" s="2">
        <v>0</v>
      </c>
      <c r="AA5075" s="2"/>
      <c r="AB5075" s="2"/>
      <c r="AC5075" s="4">
        <f>P5075*U5075/1000000</f>
        <v>61.77209025</v>
      </c>
      <c r="AD5075" s="4">
        <f>AC5075*(1-Z5075/100)</f>
        <v>61.77209025</v>
      </c>
      <c r="AE5075" s="2" t="s">
        <v>66</v>
      </c>
      <c r="AF5075" s="2" t="s">
        <v>67</v>
      </c>
      <c r="AG5075" s="2"/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5984</v>
      </c>
      <c r="B5076" s="2" t="s">
        <v>5978</v>
      </c>
      <c r="C5076" s="2" t="s">
        <v>47</v>
      </c>
      <c r="D5076" s="2" t="s">
        <v>3781</v>
      </c>
      <c r="E5076" s="2" t="s">
        <v>258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270</v>
      </c>
      <c r="K5076" s="2" t="s">
        <v>55</v>
      </c>
      <c r="L5076" s="2" t="s">
        <v>51</v>
      </c>
      <c r="M5076" s="2" t="s">
        <v>95</v>
      </c>
      <c r="N5076" s="3">
        <v>82362.787</v>
      </c>
      <c r="O5076" s="3" t="s">
        <v>57</v>
      </c>
      <c r="P5076" s="4">
        <f>IF(O5076="吨",N5076*1000,IF(O5076="万立方米",N5076*10000,""))</f>
        <v>82362787.0</v>
      </c>
      <c r="Q5076" s="2" t="s">
        <v>58</v>
      </c>
      <c r="R5076" s="2" t="s">
        <v>59</v>
      </c>
      <c r="S5076" s="2" t="s">
        <v>96</v>
      </c>
      <c r="T5076" s="2" t="s">
        <v>97</v>
      </c>
      <c r="U5076" s="4">
        <f>1.7</f>
        <v>1.7</v>
      </c>
      <c r="V5076" s="2" t="s">
        <v>62</v>
      </c>
      <c r="W5076" s="2" t="s">
        <v>98</v>
      </c>
      <c r="X5076" s="2" t="s">
        <v>64</v>
      </c>
      <c r="Y5076" s="2" t="s">
        <v>65</v>
      </c>
      <c r="Z5076" s="2">
        <v>0</v>
      </c>
      <c r="AA5076" s="2"/>
      <c r="AB5076" s="2"/>
      <c r="AC5076" s="4">
        <f>P5076*U5076/1000000</f>
        <v>140.0167379</v>
      </c>
      <c r="AD5076" s="4">
        <f>AC5076*(1-Z5076/100)</f>
        <v>140.0167379</v>
      </c>
      <c r="AE5076" s="2" t="s">
        <v>66</v>
      </c>
      <c r="AF5076" s="2" t="s">
        <v>67</v>
      </c>
      <c r="AG5076" s="2"/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5985</v>
      </c>
      <c r="B5077" s="2" t="s">
        <v>5978</v>
      </c>
      <c r="C5077" s="2" t="s">
        <v>47</v>
      </c>
      <c r="D5077" s="2" t="s">
        <v>3781</v>
      </c>
      <c r="E5077" s="2" t="s">
        <v>258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270</v>
      </c>
      <c r="K5077" s="2" t="s">
        <v>55</v>
      </c>
      <c r="L5077" s="2" t="s">
        <v>51</v>
      </c>
      <c r="M5077" s="2" t="s">
        <v>100</v>
      </c>
      <c r="N5077" s="3">
        <v>82362.787</v>
      </c>
      <c r="O5077" s="3" t="s">
        <v>57</v>
      </c>
      <c r="P5077" s="4">
        <f>IF(O5077="吨",N5077*1000,IF(O5077="万立方米",N5077*10000,""))</f>
        <v>82362787.0</v>
      </c>
      <c r="Q5077" s="2" t="s">
        <v>58</v>
      </c>
      <c r="R5077" s="2" t="s">
        <v>59</v>
      </c>
      <c r="S5077" s="2" t="s">
        <v>101</v>
      </c>
      <c r="T5077" s="2" t="s">
        <v>75</v>
      </c>
      <c r="U5077" s="4">
        <f>0.12</f>
        <v>0.12</v>
      </c>
      <c r="V5077" s="2" t="s">
        <v>62</v>
      </c>
      <c r="W5077" s="2" t="s">
        <v>102</v>
      </c>
      <c r="X5077" s="2" t="s">
        <v>64</v>
      </c>
      <c r="Y5077" s="2" t="s">
        <v>65</v>
      </c>
      <c r="Z5077" s="2">
        <v>0</v>
      </c>
      <c r="AA5077" s="2"/>
      <c r="AB5077" s="2"/>
      <c r="AC5077" s="4">
        <f>P5077*U5077/1000000</f>
        <v>9.88353444</v>
      </c>
      <c r="AD5077" s="4">
        <f>AC5077*(1-Z5077/100)</f>
        <v>9.88353444</v>
      </c>
      <c r="AE5077" s="2" t="s">
        <v>66</v>
      </c>
      <c r="AF5077" s="2" t="s">
        <v>67</v>
      </c>
      <c r="AG5077" s="2"/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5986</v>
      </c>
      <c r="B5078" s="2" t="s">
        <v>5978</v>
      </c>
      <c r="C5078" s="2" t="s">
        <v>47</v>
      </c>
      <c r="D5078" s="2" t="s">
        <v>3781</v>
      </c>
      <c r="E5078" s="2" t="s">
        <v>258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104</v>
      </c>
      <c r="N5078" s="3"/>
      <c r="O5078" s="3"/>
      <c r="P5078" s="4">
        <v>0.0</v>
      </c>
      <c r="Q5078" s="2" t="s">
        <v>105</v>
      </c>
      <c r="R5078" s="2" t="s">
        <v>106</v>
      </c>
      <c r="S5078" s="2" t="s">
        <v>107</v>
      </c>
      <c r="T5078" s="2" t="s">
        <v>108</v>
      </c>
      <c r="U5078" s="4">
        <f>0.0</f>
        <v>0.0</v>
      </c>
      <c r="V5078" s="2" t="s">
        <v>109</v>
      </c>
      <c r="W5078" s="2" t="s">
        <v>110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134</v>
      </c>
      <c r="AH5078" s="2" t="s">
        <v>69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5987</v>
      </c>
      <c r="B5079" s="2" t="s">
        <v>5988</v>
      </c>
      <c r="C5079" s="2" t="s">
        <v>47</v>
      </c>
      <c r="D5079" s="2" t="s">
        <v>509</v>
      </c>
      <c r="E5079" s="2" t="s">
        <v>213</v>
      </c>
      <c r="F5079" s="2" t="s">
        <v>178</v>
      </c>
      <c r="G5079" s="2" t="s">
        <v>179</v>
      </c>
      <c r="H5079" s="2" t="s">
        <v>323</v>
      </c>
      <c r="I5079" s="2" t="s">
        <v>53</v>
      </c>
      <c r="J5079" s="2" t="s">
        <v>180</v>
      </c>
      <c r="K5079" s="2" t="s">
        <v>180</v>
      </c>
      <c r="L5079" s="2" t="s">
        <v>181</v>
      </c>
      <c r="M5079" s="2" t="s">
        <v>56</v>
      </c>
      <c r="N5079" s="3">
        <v>29136.473</v>
      </c>
      <c r="O5079" s="3" t="s">
        <v>182</v>
      </c>
      <c r="P5079" s="4">
        <f>IF(O5079="吨",N5079*1000,IF(O5079="万立方米",N5079*10000,""))</f>
        <v>291364730.0</v>
      </c>
      <c r="Q5079" s="2" t="s">
        <v>183</v>
      </c>
      <c r="R5079" s="2" t="s">
        <v>184</v>
      </c>
      <c r="S5079" s="2" t="s">
        <v>185</v>
      </c>
      <c r="T5079" s="2" t="s">
        <v>75</v>
      </c>
      <c r="U5079" s="4">
        <f>0.001</f>
        <v>0.001</v>
      </c>
      <c r="V5079" s="2" t="s">
        <v>186</v>
      </c>
      <c r="W5079" s="2" t="s">
        <v>187</v>
      </c>
      <c r="X5079" s="2" t="s">
        <v>64</v>
      </c>
      <c r="Y5079" s="2" t="s">
        <v>65</v>
      </c>
      <c r="Z5079" s="2">
        <v>0</v>
      </c>
      <c r="AA5079" s="2"/>
      <c r="AB5079" s="2"/>
      <c r="AC5079" s="4">
        <f>P5079*U5079/1000000</f>
        <v>0.29136472999999996</v>
      </c>
      <c r="AD5079" s="4">
        <f>AC5079*(1-Z5079/100)</f>
        <v>0.29136472999999996</v>
      </c>
      <c r="AE5079" s="2" t="s">
        <v>66</v>
      </c>
      <c r="AF5079" s="2" t="s">
        <v>67</v>
      </c>
      <c r="AG5079" s="2"/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5989</v>
      </c>
      <c r="B5080" s="2" t="s">
        <v>5988</v>
      </c>
      <c r="C5080" s="2" t="s">
        <v>47</v>
      </c>
      <c r="D5080" s="2" t="s">
        <v>509</v>
      </c>
      <c r="E5080" s="2" t="s">
        <v>213</v>
      </c>
      <c r="F5080" s="2" t="s">
        <v>178</v>
      </c>
      <c r="G5080" s="2" t="s">
        <v>179</v>
      </c>
      <c r="H5080" s="2" t="s">
        <v>323</v>
      </c>
      <c r="I5080" s="2" t="s">
        <v>53</v>
      </c>
      <c r="J5080" s="2" t="s">
        <v>180</v>
      </c>
      <c r="K5080" s="2" t="s">
        <v>180</v>
      </c>
      <c r="L5080" s="2" t="s">
        <v>181</v>
      </c>
      <c r="M5080" s="2" t="s">
        <v>73</v>
      </c>
      <c r="N5080" s="3">
        <v>29136.473</v>
      </c>
      <c r="O5080" s="3" t="s">
        <v>182</v>
      </c>
      <c r="P5080" s="4">
        <f>IF(O5080="吨",N5080*1000,IF(O5080="万立方米",N5080*10000,""))</f>
        <v>291364730.0</v>
      </c>
      <c r="Q5080" s="2" t="s">
        <v>183</v>
      </c>
      <c r="R5080" s="2" t="s">
        <v>184</v>
      </c>
      <c r="S5080" s="2" t="s">
        <v>189</v>
      </c>
      <c r="T5080" s="2" t="s">
        <v>75</v>
      </c>
      <c r="U5080" s="4">
        <f>0.35</f>
        <v>0.35</v>
      </c>
      <c r="V5080" s="2" t="s">
        <v>186</v>
      </c>
      <c r="W5080" s="2" t="s">
        <v>190</v>
      </c>
      <c r="X5080" s="2" t="s">
        <v>64</v>
      </c>
      <c r="Y5080" s="2" t="s">
        <v>65</v>
      </c>
      <c r="Z5080" s="2">
        <v>0</v>
      </c>
      <c r="AA5080" s="2"/>
      <c r="AB5080" s="2"/>
      <c r="AC5080" s="4">
        <f>P5080*U5080/1000000</f>
        <v>101.9776555</v>
      </c>
      <c r="AD5080" s="4">
        <f>AC5080*(1-Z5080/100)</f>
        <v>101.9776555</v>
      </c>
      <c r="AE5080" s="2" t="s">
        <v>66</v>
      </c>
      <c r="AF5080" s="2" t="s">
        <v>67</v>
      </c>
      <c r="AG5080" s="2"/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5990</v>
      </c>
      <c r="B5081" s="2" t="s">
        <v>5988</v>
      </c>
      <c r="C5081" s="2" t="s">
        <v>47</v>
      </c>
      <c r="D5081" s="2" t="s">
        <v>509</v>
      </c>
      <c r="E5081" s="2" t="s">
        <v>213</v>
      </c>
      <c r="F5081" s="2" t="s">
        <v>178</v>
      </c>
      <c r="G5081" s="2" t="s">
        <v>179</v>
      </c>
      <c r="H5081" s="2" t="s">
        <v>323</v>
      </c>
      <c r="I5081" s="2" t="s">
        <v>53</v>
      </c>
      <c r="J5081" s="2" t="s">
        <v>180</v>
      </c>
      <c r="K5081" s="2" t="s">
        <v>180</v>
      </c>
      <c r="L5081" s="2" t="s">
        <v>181</v>
      </c>
      <c r="M5081" s="2" t="s">
        <v>78</v>
      </c>
      <c r="N5081" s="3">
        <v>29136.473</v>
      </c>
      <c r="O5081" s="3" t="s">
        <v>182</v>
      </c>
      <c r="P5081" s="4">
        <f>IF(O5081="吨",N5081*1000,IF(O5081="万立方米",N5081*10000,""))</f>
        <v>291364730.0</v>
      </c>
      <c r="Q5081" s="2" t="s">
        <v>183</v>
      </c>
      <c r="R5081" s="2" t="s">
        <v>184</v>
      </c>
      <c r="S5081" s="2" t="s">
        <v>192</v>
      </c>
      <c r="T5081" s="2" t="s">
        <v>75</v>
      </c>
      <c r="U5081" s="4">
        <f>1.2</f>
        <v>1.2</v>
      </c>
      <c r="V5081" s="2" t="s">
        <v>186</v>
      </c>
      <c r="W5081" s="2" t="s">
        <v>193</v>
      </c>
      <c r="X5081" s="2" t="s">
        <v>64</v>
      </c>
      <c r="Y5081" s="2" t="s">
        <v>65</v>
      </c>
      <c r="Z5081" s="2">
        <v>0</v>
      </c>
      <c r="AA5081" s="2"/>
      <c r="AB5081" s="2"/>
      <c r="AC5081" s="4">
        <f>P5081*U5081/1000000</f>
        <v>349.637676</v>
      </c>
      <c r="AD5081" s="4">
        <f>AC5081*(1-Z5081/100)</f>
        <v>349.637676</v>
      </c>
      <c r="AE5081" s="2" t="s">
        <v>66</v>
      </c>
      <c r="AF5081" s="2" t="s">
        <v>67</v>
      </c>
      <c r="AG5081" s="2"/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5991</v>
      </c>
      <c r="B5082" s="2" t="s">
        <v>5988</v>
      </c>
      <c r="C5082" s="2" t="s">
        <v>47</v>
      </c>
      <c r="D5082" s="2" t="s">
        <v>509</v>
      </c>
      <c r="E5082" s="2" t="s">
        <v>213</v>
      </c>
      <c r="F5082" s="2" t="s">
        <v>178</v>
      </c>
      <c r="G5082" s="2" t="s">
        <v>179</v>
      </c>
      <c r="H5082" s="2" t="s">
        <v>323</v>
      </c>
      <c r="I5082" s="2" t="s">
        <v>53</v>
      </c>
      <c r="J5082" s="2" t="s">
        <v>180</v>
      </c>
      <c r="K5082" s="2" t="s">
        <v>180</v>
      </c>
      <c r="L5082" s="2" t="s">
        <v>181</v>
      </c>
      <c r="M5082" s="2" t="s">
        <v>82</v>
      </c>
      <c r="N5082" s="3">
        <v>29136.473</v>
      </c>
      <c r="O5082" s="3" t="s">
        <v>182</v>
      </c>
      <c r="P5082" s="4">
        <f>IF(O5082="吨",N5082*1000,IF(O5082="万立方米",N5082*10000,""))</f>
        <v>291364730.0</v>
      </c>
      <c r="Q5082" s="2" t="s">
        <v>183</v>
      </c>
      <c r="R5082" s="2" t="s">
        <v>184</v>
      </c>
      <c r="S5082" s="2" t="s">
        <v>195</v>
      </c>
      <c r="T5082" s="2" t="s">
        <v>75</v>
      </c>
      <c r="U5082" s="4">
        <f>0.002</f>
        <v>0.002</v>
      </c>
      <c r="V5082" s="2" t="s">
        <v>186</v>
      </c>
      <c r="W5082" s="2" t="s">
        <v>196</v>
      </c>
      <c r="X5082" s="2" t="s">
        <v>64</v>
      </c>
      <c r="Y5082" s="2" t="s">
        <v>65</v>
      </c>
      <c r="Z5082" s="2">
        <v>0</v>
      </c>
      <c r="AA5082" s="2"/>
      <c r="AB5082" s="2"/>
      <c r="AC5082" s="4">
        <f>P5082*U5082/1000000</f>
        <v>0.5827294599999999</v>
      </c>
      <c r="AD5082" s="4">
        <f>AC5082*(1-Z5082/100)</f>
        <v>0.5827294599999999</v>
      </c>
      <c r="AE5082" s="2" t="s">
        <v>66</v>
      </c>
      <c r="AF5082" s="2" t="s">
        <v>67</v>
      </c>
      <c r="AG5082" s="2"/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5992</v>
      </c>
      <c r="B5083" s="2" t="s">
        <v>5988</v>
      </c>
      <c r="C5083" s="2" t="s">
        <v>47</v>
      </c>
      <c r="D5083" s="2" t="s">
        <v>509</v>
      </c>
      <c r="E5083" s="2" t="s">
        <v>213</v>
      </c>
      <c r="F5083" s="2" t="s">
        <v>178</v>
      </c>
      <c r="G5083" s="2" t="s">
        <v>179</v>
      </c>
      <c r="H5083" s="2" t="s">
        <v>323</v>
      </c>
      <c r="I5083" s="2" t="s">
        <v>53</v>
      </c>
      <c r="J5083" s="2" t="s">
        <v>180</v>
      </c>
      <c r="K5083" s="2" t="s">
        <v>180</v>
      </c>
      <c r="L5083" s="2" t="s">
        <v>181</v>
      </c>
      <c r="M5083" s="2" t="s">
        <v>86</v>
      </c>
      <c r="N5083" s="3">
        <v>29136.473</v>
      </c>
      <c r="O5083" s="3" t="s">
        <v>182</v>
      </c>
      <c r="P5083" s="4">
        <f>IF(O5083="吨",N5083*1000,IF(O5083="万立方米",N5083*10000,""))</f>
        <v>291364730.0</v>
      </c>
      <c r="Q5083" s="2" t="s">
        <v>183</v>
      </c>
      <c r="R5083" s="2" t="s">
        <v>184</v>
      </c>
      <c r="S5083" s="2" t="s">
        <v>198</v>
      </c>
      <c r="T5083" s="2" t="s">
        <v>75</v>
      </c>
      <c r="U5083" s="4">
        <f>0.01</f>
        <v>0.01</v>
      </c>
      <c r="V5083" s="2" t="s">
        <v>186</v>
      </c>
      <c r="W5083" s="2" t="s">
        <v>199</v>
      </c>
      <c r="X5083" s="2" t="s">
        <v>64</v>
      </c>
      <c r="Y5083" s="2" t="s">
        <v>65</v>
      </c>
      <c r="Z5083" s="2">
        <v>0</v>
      </c>
      <c r="AA5083" s="2"/>
      <c r="AB5083" s="2"/>
      <c r="AC5083" s="4">
        <f>P5083*U5083/1000000</f>
        <v>2.9136473000000005</v>
      </c>
      <c r="AD5083" s="4">
        <f>AC5084*(1-AA5083/100)+(AC5083-AC5084)*(1-AB5083/100)</f>
        <v>2.9136473000000005</v>
      </c>
      <c r="AE5083" s="2" t="s">
        <v>66</v>
      </c>
      <c r="AF5083" s="2" t="s">
        <v>67</v>
      </c>
      <c r="AG5083" s="2"/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5993</v>
      </c>
      <c r="B5084" s="2" t="s">
        <v>5988</v>
      </c>
      <c r="C5084" s="2" t="s">
        <v>47</v>
      </c>
      <c r="D5084" s="2" t="s">
        <v>509</v>
      </c>
      <c r="E5084" s="2" t="s">
        <v>213</v>
      </c>
      <c r="F5084" s="2" t="s">
        <v>178</v>
      </c>
      <c r="G5084" s="2" t="s">
        <v>179</v>
      </c>
      <c r="H5084" s="2" t="s">
        <v>323</v>
      </c>
      <c r="I5084" s="2" t="s">
        <v>53</v>
      </c>
      <c r="J5084" s="2" t="s">
        <v>180</v>
      </c>
      <c r="K5084" s="2" t="s">
        <v>180</v>
      </c>
      <c r="L5084" s="2" t="s">
        <v>181</v>
      </c>
      <c r="M5084" s="2" t="s">
        <v>91</v>
      </c>
      <c r="N5084" s="3">
        <v>29136.473</v>
      </c>
      <c r="O5084" s="3" t="s">
        <v>182</v>
      </c>
      <c r="P5084" s="4">
        <f>IF(O5084="吨",N5084*1000,IF(O5084="万立方米",N5084*10000,""))</f>
        <v>291364730.0</v>
      </c>
      <c r="Q5084" s="2" t="s">
        <v>183</v>
      </c>
      <c r="R5084" s="2" t="s">
        <v>184</v>
      </c>
      <c r="S5084" s="2" t="s">
        <v>201</v>
      </c>
      <c r="T5084" s="2" t="s">
        <v>75</v>
      </c>
      <c r="U5084" s="4">
        <f>0.005</f>
        <v>0.005</v>
      </c>
      <c r="V5084" s="2" t="s">
        <v>186</v>
      </c>
      <c r="W5084" s="2" t="s">
        <v>202</v>
      </c>
      <c r="X5084" s="2" t="s">
        <v>64</v>
      </c>
      <c r="Y5084" s="2" t="s">
        <v>65</v>
      </c>
      <c r="Z5084" s="2">
        <v>0</v>
      </c>
      <c r="AA5084" s="2"/>
      <c r="AB5084" s="2"/>
      <c r="AC5084" s="4">
        <f>P5084*U5084/1000000</f>
        <v>1.4568236500000002</v>
      </c>
      <c r="AD5084" s="4">
        <f>AC5084*(1-Z5084/100)</f>
        <v>1.4568236500000002</v>
      </c>
      <c r="AE5084" s="2" t="s">
        <v>66</v>
      </c>
      <c r="AF5084" s="2" t="s">
        <v>67</v>
      </c>
      <c r="AG5084" s="2"/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5994</v>
      </c>
      <c r="B5085" s="2" t="s">
        <v>5988</v>
      </c>
      <c r="C5085" s="2" t="s">
        <v>47</v>
      </c>
      <c r="D5085" s="2" t="s">
        <v>509</v>
      </c>
      <c r="E5085" s="2" t="s">
        <v>213</v>
      </c>
      <c r="F5085" s="2" t="s">
        <v>178</v>
      </c>
      <c r="G5085" s="2" t="s">
        <v>179</v>
      </c>
      <c r="H5085" s="2" t="s">
        <v>323</v>
      </c>
      <c r="I5085" s="2" t="s">
        <v>53</v>
      </c>
      <c r="J5085" s="2" t="s">
        <v>180</v>
      </c>
      <c r="K5085" s="2" t="s">
        <v>180</v>
      </c>
      <c r="L5085" s="2" t="s">
        <v>181</v>
      </c>
      <c r="M5085" s="2" t="s">
        <v>95</v>
      </c>
      <c r="N5085" s="3">
        <v>29136.473</v>
      </c>
      <c r="O5085" s="3" t="s">
        <v>182</v>
      </c>
      <c r="P5085" s="4">
        <f>IF(O5085="吨",N5085*1000,IF(O5085="万立方米",N5085*10000,""))</f>
        <v>291364730.0</v>
      </c>
      <c r="Q5085" s="2" t="s">
        <v>183</v>
      </c>
      <c r="R5085" s="2" t="s">
        <v>184</v>
      </c>
      <c r="S5085" s="2" t="s">
        <v>204</v>
      </c>
      <c r="T5085" s="2" t="s">
        <v>75</v>
      </c>
      <c r="U5085" s="4">
        <f>0.005</f>
        <v>0.005</v>
      </c>
      <c r="V5085" s="2" t="s">
        <v>186</v>
      </c>
      <c r="W5085" s="2" t="s">
        <v>205</v>
      </c>
      <c r="X5085" s="2" t="s">
        <v>64</v>
      </c>
      <c r="Y5085" s="2" t="s">
        <v>65</v>
      </c>
      <c r="Z5085" s="2">
        <v>0</v>
      </c>
      <c r="AA5085" s="2"/>
      <c r="AB5085" s="2"/>
      <c r="AC5085" s="4">
        <f>P5085*U5085/1000000</f>
        <v>1.4568236500000002</v>
      </c>
      <c r="AD5085" s="4">
        <f>AC5085*(1-Z5085/100)</f>
        <v>1.4568236500000002</v>
      </c>
      <c r="AE5085" s="2" t="s">
        <v>66</v>
      </c>
      <c r="AF5085" s="2" t="s">
        <v>67</v>
      </c>
      <c r="AG5085" s="2"/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5995</v>
      </c>
      <c r="B5086" s="2" t="s">
        <v>5988</v>
      </c>
      <c r="C5086" s="2" t="s">
        <v>47</v>
      </c>
      <c r="D5086" s="2" t="s">
        <v>509</v>
      </c>
      <c r="E5086" s="2" t="s">
        <v>213</v>
      </c>
      <c r="F5086" s="2" t="s">
        <v>178</v>
      </c>
      <c r="G5086" s="2" t="s">
        <v>179</v>
      </c>
      <c r="H5086" s="2" t="s">
        <v>323</v>
      </c>
      <c r="I5086" s="2" t="s">
        <v>53</v>
      </c>
      <c r="J5086" s="2" t="s">
        <v>180</v>
      </c>
      <c r="K5086" s="2" t="s">
        <v>180</v>
      </c>
      <c r="L5086" s="2" t="s">
        <v>181</v>
      </c>
      <c r="M5086" s="2" t="s">
        <v>100</v>
      </c>
      <c r="N5086" s="3">
        <v>29136.473</v>
      </c>
      <c r="O5086" s="3" t="s">
        <v>182</v>
      </c>
      <c r="P5086" s="4">
        <f>IF(O5086="吨",N5086*1000,IF(O5086="万立方米",N5086*10000,""))</f>
        <v>291364730.0</v>
      </c>
      <c r="Q5086" s="2" t="s">
        <v>183</v>
      </c>
      <c r="R5086" s="2" t="s">
        <v>184</v>
      </c>
      <c r="S5086" s="2" t="s">
        <v>207</v>
      </c>
      <c r="T5086" s="2" t="s">
        <v>75</v>
      </c>
      <c r="U5086" s="4">
        <f>0.02</f>
        <v>0.02</v>
      </c>
      <c r="V5086" s="2" t="s">
        <v>186</v>
      </c>
      <c r="W5086" s="2" t="s">
        <v>208</v>
      </c>
      <c r="X5086" s="2" t="s">
        <v>64</v>
      </c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/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5996</v>
      </c>
      <c r="B5087" s="2" t="s">
        <v>5988</v>
      </c>
      <c r="C5087" s="2" t="s">
        <v>47</v>
      </c>
      <c r="D5087" s="2" t="s">
        <v>509</v>
      </c>
      <c r="E5087" s="2" t="s">
        <v>213</v>
      </c>
      <c r="F5087" s="2" t="s">
        <v>178</v>
      </c>
      <c r="G5087" s="2" t="s">
        <v>179</v>
      </c>
      <c r="H5087" s="2" t="s">
        <v>323</v>
      </c>
      <c r="I5087" s="2"/>
      <c r="J5087" s="2"/>
      <c r="K5087" s="2"/>
      <c r="L5087" s="2"/>
      <c r="M5087" s="2" t="s">
        <v>104</v>
      </c>
      <c r="N5087" s="3"/>
      <c r="O5087" s="3"/>
      <c r="P5087" s="4">
        <v>0.0</v>
      </c>
      <c r="Q5087" s="2" t="s">
        <v>105</v>
      </c>
      <c r="R5087" s="2" t="s">
        <v>106</v>
      </c>
      <c r="S5087" s="2" t="s">
        <v>107</v>
      </c>
      <c r="T5087" s="2" t="s">
        <v>108</v>
      </c>
      <c r="U5087" s="4">
        <f>0.0</f>
        <v>0.0</v>
      </c>
      <c r="V5087" s="2" t="s">
        <v>109</v>
      </c>
      <c r="W5087" s="2" t="s">
        <v>110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134</v>
      </c>
      <c r="AH5087" s="2" t="s">
        <v>69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5997</v>
      </c>
      <c r="B5088" s="2" t="s">
        <v>5998</v>
      </c>
      <c r="C5088" s="2" t="s">
        <v>47</v>
      </c>
      <c r="D5088" s="2" t="s">
        <v>1682</v>
      </c>
      <c r="E5088" s="2" t="s">
        <v>898</v>
      </c>
      <c r="F5088" s="2" t="s">
        <v>228</v>
      </c>
      <c r="G5088" s="2" t="s">
        <v>179</v>
      </c>
      <c r="H5088" s="2" t="s">
        <v>138</v>
      </c>
      <c r="I5088" s="2" t="s">
        <v>53</v>
      </c>
      <c r="J5088" s="2" t="s">
        <v>118</v>
      </c>
      <c r="K5088" s="2" t="s">
        <v>118</v>
      </c>
      <c r="L5088" s="2"/>
      <c r="M5088" s="2" t="s">
        <v>56</v>
      </c>
      <c r="N5088" s="3">
        <v>51.4</v>
      </c>
      <c r="O5088" s="3" t="s">
        <v>120</v>
      </c>
      <c r="P5088" s="2"/>
      <c r="Q5088" s="2"/>
      <c r="R5088" s="2" t="s">
        <v>121</v>
      </c>
      <c r="S5088" s="2"/>
      <c r="T5088" s="2" t="s">
        <v>108</v>
      </c>
      <c r="U5088" s="2"/>
      <c r="V5088" s="2"/>
      <c r="W5088" s="2" t="s">
        <v>122</v>
      </c>
      <c r="X5088" s="2" t="s">
        <v>64</v>
      </c>
      <c r="Y5088" s="2" t="s">
        <v>65</v>
      </c>
      <c r="Z5088" s="2">
        <v>0</v>
      </c>
      <c r="AA5088" s="2"/>
      <c r="AB5088" s="2"/>
      <c r="AC5088" s="2"/>
      <c r="AD5088" s="2"/>
      <c r="AE5088" s="2" t="s">
        <v>123</v>
      </c>
      <c r="AF5088" s="2" t="s">
        <v>124</v>
      </c>
      <c r="AG5088" s="2" t="s">
        <v>125</v>
      </c>
      <c r="AH5088" s="2" t="s">
        <v>69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5999</v>
      </c>
      <c r="B5089" s="2" t="s">
        <v>5998</v>
      </c>
      <c r="C5089" s="2" t="s">
        <v>47</v>
      </c>
      <c r="D5089" s="2" t="s">
        <v>1682</v>
      </c>
      <c r="E5089" s="2" t="s">
        <v>898</v>
      </c>
      <c r="F5089" s="2" t="s">
        <v>228</v>
      </c>
      <c r="G5089" s="2" t="s">
        <v>179</v>
      </c>
      <c r="H5089" s="2" t="s">
        <v>138</v>
      </c>
      <c r="I5089" s="2" t="s">
        <v>53</v>
      </c>
      <c r="J5089" s="2" t="s">
        <v>118</v>
      </c>
      <c r="K5089" s="2" t="s">
        <v>118</v>
      </c>
      <c r="L5089" s="2"/>
      <c r="M5089" s="2" t="s">
        <v>73</v>
      </c>
      <c r="N5089" s="3">
        <v>51.4</v>
      </c>
      <c r="O5089" s="3" t="s">
        <v>120</v>
      </c>
      <c r="P5089" s="2"/>
      <c r="Q5089" s="2"/>
      <c r="R5089" s="2" t="s">
        <v>121</v>
      </c>
      <c r="S5089" s="2"/>
      <c r="T5089" s="2" t="s">
        <v>108</v>
      </c>
      <c r="U5089" s="2"/>
      <c r="V5089" s="2"/>
      <c r="W5089" s="2" t="s">
        <v>122</v>
      </c>
      <c r="X5089" s="2" t="s">
        <v>64</v>
      </c>
      <c r="Y5089" s="2" t="s">
        <v>65</v>
      </c>
      <c r="Z5089" s="2">
        <v>0</v>
      </c>
      <c r="AA5089" s="2"/>
      <c r="AB5089" s="2"/>
      <c r="AC5089" s="2"/>
      <c r="AD5089" s="2"/>
      <c r="AE5089" s="2" t="s">
        <v>123</v>
      </c>
      <c r="AF5089" s="2" t="s">
        <v>124</v>
      </c>
      <c r="AG5089" s="2" t="s">
        <v>125</v>
      </c>
      <c r="AH5089" s="2" t="s">
        <v>69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6000</v>
      </c>
      <c r="B5090" s="2" t="s">
        <v>5998</v>
      </c>
      <c r="C5090" s="2" t="s">
        <v>47</v>
      </c>
      <c r="D5090" s="2" t="s">
        <v>1682</v>
      </c>
      <c r="E5090" s="2" t="s">
        <v>898</v>
      </c>
      <c r="F5090" s="2" t="s">
        <v>228</v>
      </c>
      <c r="G5090" s="2" t="s">
        <v>179</v>
      </c>
      <c r="H5090" s="2" t="s">
        <v>138</v>
      </c>
      <c r="I5090" s="2" t="s">
        <v>53</v>
      </c>
      <c r="J5090" s="2" t="s">
        <v>118</v>
      </c>
      <c r="K5090" s="2" t="s">
        <v>118</v>
      </c>
      <c r="L5090" s="2"/>
      <c r="M5090" s="2" t="s">
        <v>78</v>
      </c>
      <c r="N5090" s="3">
        <v>51.4</v>
      </c>
      <c r="O5090" s="3" t="s">
        <v>120</v>
      </c>
      <c r="P5090" s="2"/>
      <c r="Q5090" s="2"/>
      <c r="R5090" s="2" t="s">
        <v>121</v>
      </c>
      <c r="S5090" s="2"/>
      <c r="T5090" s="2" t="s">
        <v>108</v>
      </c>
      <c r="U5090" s="2"/>
      <c r="V5090" s="2"/>
      <c r="W5090" s="2" t="s">
        <v>122</v>
      </c>
      <c r="X5090" s="2" t="s">
        <v>64</v>
      </c>
      <c r="Y5090" s="2" t="s">
        <v>65</v>
      </c>
      <c r="Z5090" s="2">
        <v>0</v>
      </c>
      <c r="AA5090" s="2"/>
      <c r="AB5090" s="2"/>
      <c r="AC5090" s="2"/>
      <c r="AD5090" s="2"/>
      <c r="AE5090" s="2" t="s">
        <v>123</v>
      </c>
      <c r="AF5090" s="2" t="s">
        <v>124</v>
      </c>
      <c r="AG5090" s="2" t="s">
        <v>125</v>
      </c>
      <c r="AH5090" s="2" t="s">
        <v>69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6001</v>
      </c>
      <c r="B5091" s="2" t="s">
        <v>5998</v>
      </c>
      <c r="C5091" s="2" t="s">
        <v>47</v>
      </c>
      <c r="D5091" s="2" t="s">
        <v>1682</v>
      </c>
      <c r="E5091" s="2" t="s">
        <v>898</v>
      </c>
      <c r="F5091" s="2" t="s">
        <v>228</v>
      </c>
      <c r="G5091" s="2" t="s">
        <v>179</v>
      </c>
      <c r="H5091" s="2" t="s">
        <v>138</v>
      </c>
      <c r="I5091" s="2" t="s">
        <v>53</v>
      </c>
      <c r="J5091" s="2" t="s">
        <v>118</v>
      </c>
      <c r="K5091" s="2" t="s">
        <v>118</v>
      </c>
      <c r="L5091" s="2"/>
      <c r="M5091" s="2" t="s">
        <v>82</v>
      </c>
      <c r="N5091" s="3">
        <v>51.4</v>
      </c>
      <c r="O5091" s="3" t="s">
        <v>120</v>
      </c>
      <c r="P5091" s="2"/>
      <c r="Q5091" s="2"/>
      <c r="R5091" s="2" t="s">
        <v>121</v>
      </c>
      <c r="S5091" s="2"/>
      <c r="T5091" s="2" t="s">
        <v>108</v>
      </c>
      <c r="U5091" s="2"/>
      <c r="V5091" s="2"/>
      <c r="W5091" s="2" t="s">
        <v>122</v>
      </c>
      <c r="X5091" s="2" t="s">
        <v>64</v>
      </c>
      <c r="Y5091" s="2" t="s">
        <v>65</v>
      </c>
      <c r="Z5091" s="2">
        <v>0</v>
      </c>
      <c r="AA5091" s="2"/>
      <c r="AB5091" s="2"/>
      <c r="AC5091" s="2"/>
      <c r="AD5091" s="2"/>
      <c r="AE5091" s="2" t="s">
        <v>123</v>
      </c>
      <c r="AF5091" s="2" t="s">
        <v>124</v>
      </c>
      <c r="AG5091" s="2" t="s">
        <v>125</v>
      </c>
      <c r="AH5091" s="2" t="s">
        <v>69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6002</v>
      </c>
      <c r="B5092" s="2" t="s">
        <v>5998</v>
      </c>
      <c r="C5092" s="2" t="s">
        <v>47</v>
      </c>
      <c r="D5092" s="2" t="s">
        <v>1682</v>
      </c>
      <c r="E5092" s="2" t="s">
        <v>898</v>
      </c>
      <c r="F5092" s="2" t="s">
        <v>228</v>
      </c>
      <c r="G5092" s="2" t="s">
        <v>179</v>
      </c>
      <c r="H5092" s="2" t="s">
        <v>138</v>
      </c>
      <c r="I5092" s="2" t="s">
        <v>53</v>
      </c>
      <c r="J5092" s="2" t="s">
        <v>118</v>
      </c>
      <c r="K5092" s="2" t="s">
        <v>118</v>
      </c>
      <c r="L5092" s="2"/>
      <c r="M5092" s="2" t="s">
        <v>86</v>
      </c>
      <c r="N5092" s="3">
        <v>51.4</v>
      </c>
      <c r="O5092" s="3" t="s">
        <v>120</v>
      </c>
      <c r="P5092" s="2"/>
      <c r="Q5092" s="2"/>
      <c r="R5092" s="2" t="s">
        <v>121</v>
      </c>
      <c r="S5092" s="2"/>
      <c r="T5092" s="2" t="s">
        <v>108</v>
      </c>
      <c r="U5092" s="2"/>
      <c r="V5092" s="2"/>
      <c r="W5092" s="2" t="s">
        <v>122</v>
      </c>
      <c r="X5092" s="2" t="s">
        <v>64</v>
      </c>
      <c r="Y5092" s="2" t="s">
        <v>65</v>
      </c>
      <c r="Z5092" s="2">
        <v>0</v>
      </c>
      <c r="AA5092" s="2"/>
      <c r="AB5092" s="2"/>
      <c r="AC5092" s="2"/>
      <c r="AD5092" s="2"/>
      <c r="AE5092" s="2" t="s">
        <v>123</v>
      </c>
      <c r="AF5092" s="2" t="s">
        <v>124</v>
      </c>
      <c r="AG5092" s="2" t="s">
        <v>125</v>
      </c>
      <c r="AH5092" s="2" t="s">
        <v>69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6003</v>
      </c>
      <c r="B5093" s="2" t="s">
        <v>5998</v>
      </c>
      <c r="C5093" s="2" t="s">
        <v>47</v>
      </c>
      <c r="D5093" s="2" t="s">
        <v>1682</v>
      </c>
      <c r="E5093" s="2" t="s">
        <v>898</v>
      </c>
      <c r="F5093" s="2" t="s">
        <v>228</v>
      </c>
      <c r="G5093" s="2" t="s">
        <v>179</v>
      </c>
      <c r="H5093" s="2" t="s">
        <v>138</v>
      </c>
      <c r="I5093" s="2" t="s">
        <v>53</v>
      </c>
      <c r="J5093" s="2" t="s">
        <v>118</v>
      </c>
      <c r="K5093" s="2" t="s">
        <v>118</v>
      </c>
      <c r="L5093" s="2"/>
      <c r="M5093" s="2" t="s">
        <v>91</v>
      </c>
      <c r="N5093" s="3">
        <v>51.4</v>
      </c>
      <c r="O5093" s="3" t="s">
        <v>120</v>
      </c>
      <c r="P5093" s="2"/>
      <c r="Q5093" s="2"/>
      <c r="R5093" s="2" t="s">
        <v>121</v>
      </c>
      <c r="S5093" s="2"/>
      <c r="T5093" s="2" t="s">
        <v>108</v>
      </c>
      <c r="U5093" s="2"/>
      <c r="V5093" s="2"/>
      <c r="W5093" s="2" t="s">
        <v>122</v>
      </c>
      <c r="X5093" s="2" t="s">
        <v>64</v>
      </c>
      <c r="Y5093" s="2" t="s">
        <v>65</v>
      </c>
      <c r="Z5093" s="2">
        <v>0</v>
      </c>
      <c r="AA5093" s="2"/>
      <c r="AB5093" s="2"/>
      <c r="AC5093" s="2"/>
      <c r="AD5093" s="2"/>
      <c r="AE5093" s="2" t="s">
        <v>123</v>
      </c>
      <c r="AF5093" s="2" t="s">
        <v>124</v>
      </c>
      <c r="AG5093" s="2" t="s">
        <v>125</v>
      </c>
      <c r="AH5093" s="2" t="s">
        <v>69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6004</v>
      </c>
      <c r="B5094" s="2" t="s">
        <v>5998</v>
      </c>
      <c r="C5094" s="2" t="s">
        <v>47</v>
      </c>
      <c r="D5094" s="2" t="s">
        <v>1682</v>
      </c>
      <c r="E5094" s="2" t="s">
        <v>898</v>
      </c>
      <c r="F5094" s="2" t="s">
        <v>228</v>
      </c>
      <c r="G5094" s="2" t="s">
        <v>179</v>
      </c>
      <c r="H5094" s="2" t="s">
        <v>138</v>
      </c>
      <c r="I5094" s="2" t="s">
        <v>53</v>
      </c>
      <c r="J5094" s="2" t="s">
        <v>118</v>
      </c>
      <c r="K5094" s="2" t="s">
        <v>118</v>
      </c>
      <c r="L5094" s="2"/>
      <c r="M5094" s="2" t="s">
        <v>95</v>
      </c>
      <c r="N5094" s="3">
        <v>51.4</v>
      </c>
      <c r="O5094" s="3" t="s">
        <v>120</v>
      </c>
      <c r="P5094" s="2"/>
      <c r="Q5094" s="2"/>
      <c r="R5094" s="2" t="s">
        <v>121</v>
      </c>
      <c r="S5094" s="2"/>
      <c r="T5094" s="2" t="s">
        <v>108</v>
      </c>
      <c r="U5094" s="2"/>
      <c r="V5094" s="2"/>
      <c r="W5094" s="2" t="s">
        <v>122</v>
      </c>
      <c r="X5094" s="2" t="s">
        <v>64</v>
      </c>
      <c r="Y5094" s="2" t="s">
        <v>65</v>
      </c>
      <c r="Z5094" s="2">
        <v>0</v>
      </c>
      <c r="AA5094" s="2"/>
      <c r="AB5094" s="2"/>
      <c r="AC5094" s="2"/>
      <c r="AD5094" s="2"/>
      <c r="AE5094" s="2" t="s">
        <v>123</v>
      </c>
      <c r="AF5094" s="2" t="s">
        <v>124</v>
      </c>
      <c r="AG5094" s="2" t="s">
        <v>125</v>
      </c>
      <c r="AH5094" s="2" t="s">
        <v>69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6005</v>
      </c>
      <c r="B5095" s="2" t="s">
        <v>5998</v>
      </c>
      <c r="C5095" s="2" t="s">
        <v>47</v>
      </c>
      <c r="D5095" s="2" t="s">
        <v>1682</v>
      </c>
      <c r="E5095" s="2" t="s">
        <v>898</v>
      </c>
      <c r="F5095" s="2" t="s">
        <v>228</v>
      </c>
      <c r="G5095" s="2" t="s">
        <v>179</v>
      </c>
      <c r="H5095" s="2" t="s">
        <v>138</v>
      </c>
      <c r="I5095" s="2" t="s">
        <v>53</v>
      </c>
      <c r="J5095" s="2" t="s">
        <v>118</v>
      </c>
      <c r="K5095" s="2" t="s">
        <v>118</v>
      </c>
      <c r="L5095" s="2"/>
      <c r="M5095" s="2" t="s">
        <v>100</v>
      </c>
      <c r="N5095" s="3">
        <v>51.4</v>
      </c>
      <c r="O5095" s="3" t="s">
        <v>120</v>
      </c>
      <c r="P5095" s="2"/>
      <c r="Q5095" s="2"/>
      <c r="R5095" s="2" t="s">
        <v>121</v>
      </c>
      <c r="S5095" s="2"/>
      <c r="T5095" s="2" t="s">
        <v>108</v>
      </c>
      <c r="U5095" s="2"/>
      <c r="V5095" s="2"/>
      <c r="W5095" s="2" t="s">
        <v>122</v>
      </c>
      <c r="X5095" s="2" t="s">
        <v>64</v>
      </c>
      <c r="Y5095" s="2" t="s">
        <v>65</v>
      </c>
      <c r="Z5095" s="2">
        <v>0</v>
      </c>
      <c r="AA5095" s="2"/>
      <c r="AB5095" s="2"/>
      <c r="AC5095" s="2"/>
      <c r="AD5095" s="2"/>
      <c r="AE5095" s="2" t="s">
        <v>123</v>
      </c>
      <c r="AF5095" s="2" t="s">
        <v>124</v>
      </c>
      <c r="AG5095" s="2" t="s">
        <v>125</v>
      </c>
      <c r="AH5095" s="2" t="s">
        <v>69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6006</v>
      </c>
      <c r="B5096" s="2" t="s">
        <v>5998</v>
      </c>
      <c r="C5096" s="2" t="s">
        <v>47</v>
      </c>
      <c r="D5096" s="2" t="s">
        <v>1682</v>
      </c>
      <c r="E5096" s="2" t="s">
        <v>898</v>
      </c>
      <c r="F5096" s="2" t="s">
        <v>228</v>
      </c>
      <c r="G5096" s="2" t="s">
        <v>179</v>
      </c>
      <c r="H5096" s="2" t="s">
        <v>138</v>
      </c>
      <c r="I5096" s="2"/>
      <c r="J5096" s="2"/>
      <c r="K5096" s="2"/>
      <c r="L5096" s="2"/>
      <c r="M5096" s="2" t="s">
        <v>104</v>
      </c>
      <c r="N5096" s="3"/>
      <c r="O5096" s="3"/>
      <c r="P5096" s="4">
        <v>0.0</v>
      </c>
      <c r="Q5096" s="2" t="s">
        <v>105</v>
      </c>
      <c r="R5096" s="2" t="s">
        <v>106</v>
      </c>
      <c r="S5096" s="2" t="s">
        <v>107</v>
      </c>
      <c r="T5096" s="2" t="s">
        <v>108</v>
      </c>
      <c r="U5096" s="4">
        <f>0.0</f>
        <v>0.0</v>
      </c>
      <c r="V5096" s="2" t="s">
        <v>109</v>
      </c>
      <c r="W5096" s="2" t="s">
        <v>110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134</v>
      </c>
      <c r="AH5096" s="2" t="s">
        <v>69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6007</v>
      </c>
      <c r="B5097" s="2" t="s">
        <v>6008</v>
      </c>
      <c r="C5097" s="2" t="s">
        <v>47</v>
      </c>
      <c r="D5097" s="2" t="s">
        <v>6009</v>
      </c>
      <c r="E5097" s="2" t="s">
        <v>1299</v>
      </c>
      <c r="F5097" s="2" t="s">
        <v>228</v>
      </c>
      <c r="G5097" s="2" t="s">
        <v>117</v>
      </c>
      <c r="H5097" s="2" t="s">
        <v>52</v>
      </c>
      <c r="I5097" s="2" t="s">
        <v>53</v>
      </c>
      <c r="J5097" s="2" t="s">
        <v>230</v>
      </c>
      <c r="K5097" s="2" t="s">
        <v>55</v>
      </c>
      <c r="L5097" s="2" t="s">
        <v>51</v>
      </c>
      <c r="M5097" s="2" t="s">
        <v>56</v>
      </c>
      <c r="N5097" s="3">
        <v>306974</v>
      </c>
      <c r="O5097" s="3" t="s">
        <v>57</v>
      </c>
      <c r="P5097" s="4">
        <f>IF(O5097="吨",N5097*1000,IF(O5097="万立方米",N5097*10000,""))</f>
        <v>306974000.0</v>
      </c>
      <c r="Q5097" s="2" t="s">
        <v>58</v>
      </c>
      <c r="R5097" s="2" t="s">
        <v>59</v>
      </c>
      <c r="S5097" s="2" t="s">
        <v>60</v>
      </c>
      <c r="T5097" s="2" t="s">
        <v>61</v>
      </c>
      <c r="U5097" s="4">
        <f>0.06</f>
        <v>0.06</v>
      </c>
      <c r="V5097" s="2" t="s">
        <v>62</v>
      </c>
      <c r="W5097" s="2" t="s">
        <v>63</v>
      </c>
      <c r="X5097" s="2" t="s">
        <v>64</v>
      </c>
      <c r="Y5097" s="2" t="s">
        <v>65</v>
      </c>
      <c r="Z5097" s="2">
        <v>0</v>
      </c>
      <c r="AA5097" s="2"/>
      <c r="AB5097" s="2"/>
      <c r="AC5097" s="4">
        <f>P5097*U5097/1000000</f>
        <v>18.41844</v>
      </c>
      <c r="AD5097" s="4">
        <f>AC5097*(1-Z5097/100)</f>
        <v>18.41844</v>
      </c>
      <c r="AE5097" s="2" t="s">
        <v>66</v>
      </c>
      <c r="AF5097" s="2" t="s">
        <v>67</v>
      </c>
      <c r="AG5097" s="2" t="s">
        <v>68</v>
      </c>
      <c r="AH5097" s="2" t="s">
        <v>69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6010</v>
      </c>
      <c r="B5098" s="2" t="s">
        <v>6008</v>
      </c>
      <c r="C5098" s="2" t="s">
        <v>47</v>
      </c>
      <c r="D5098" s="2" t="s">
        <v>6009</v>
      </c>
      <c r="E5098" s="2" t="s">
        <v>1299</v>
      </c>
      <c r="F5098" s="2" t="s">
        <v>228</v>
      </c>
      <c r="G5098" s="2" t="s">
        <v>117</v>
      </c>
      <c r="H5098" s="2" t="s">
        <v>52</v>
      </c>
      <c r="I5098" s="2" t="s">
        <v>53</v>
      </c>
      <c r="J5098" s="2" t="s">
        <v>230</v>
      </c>
      <c r="K5098" s="2" t="s">
        <v>55</v>
      </c>
      <c r="L5098" s="2" t="s">
        <v>51</v>
      </c>
      <c r="M5098" s="2" t="s">
        <v>73</v>
      </c>
      <c r="N5098" s="3">
        <v>306974</v>
      </c>
      <c r="O5098" s="3" t="s">
        <v>57</v>
      </c>
      <c r="P5098" s="4">
        <f>IF(O5098="吨",N5098*1000,IF(O5098="万立方米",N5098*10000,""))</f>
        <v>306974000.0</v>
      </c>
      <c r="Q5098" s="2" t="s">
        <v>58</v>
      </c>
      <c r="R5098" s="2" t="s">
        <v>59</v>
      </c>
      <c r="S5098" s="2" t="s">
        <v>74</v>
      </c>
      <c r="T5098" s="2" t="s">
        <v>75</v>
      </c>
      <c r="U5098" s="4">
        <f>1.5</f>
        <v>1.5</v>
      </c>
      <c r="V5098" s="2" t="s">
        <v>62</v>
      </c>
      <c r="W5098" s="2" t="s">
        <v>76</v>
      </c>
      <c r="X5098" s="2" t="s">
        <v>64</v>
      </c>
      <c r="Y5098" s="2" t="s">
        <v>65</v>
      </c>
      <c r="Z5098" s="2">
        <v>0</v>
      </c>
      <c r="AA5098" s="2"/>
      <c r="AB5098" s="2"/>
      <c r="AC5098" s="4">
        <f>P5098*U5098/1000000</f>
        <v>460.461</v>
      </c>
      <c r="AD5098" s="4">
        <f>AC5098*(1-Z5098/100)</f>
        <v>460.461</v>
      </c>
      <c r="AE5098" s="2" t="s">
        <v>66</v>
      </c>
      <c r="AF5098" s="2" t="s">
        <v>67</v>
      </c>
      <c r="AG5098" s="2" t="s">
        <v>68</v>
      </c>
      <c r="AH5098" s="2" t="s">
        <v>69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6011</v>
      </c>
      <c r="B5099" s="2" t="s">
        <v>6008</v>
      </c>
      <c r="C5099" s="2" t="s">
        <v>47</v>
      </c>
      <c r="D5099" s="2" t="s">
        <v>6009</v>
      </c>
      <c r="E5099" s="2" t="s">
        <v>1299</v>
      </c>
      <c r="F5099" s="2" t="s">
        <v>228</v>
      </c>
      <c r="G5099" s="2" t="s">
        <v>117</v>
      </c>
      <c r="H5099" s="2" t="s">
        <v>52</v>
      </c>
      <c r="I5099" s="2" t="s">
        <v>53</v>
      </c>
      <c r="J5099" s="2" t="s">
        <v>230</v>
      </c>
      <c r="K5099" s="2" t="s">
        <v>55</v>
      </c>
      <c r="L5099" s="2" t="s">
        <v>51</v>
      </c>
      <c r="M5099" s="2" t="s">
        <v>78</v>
      </c>
      <c r="N5099" s="3">
        <v>306974</v>
      </c>
      <c r="O5099" s="3" t="s">
        <v>57</v>
      </c>
      <c r="P5099" s="4">
        <f>IF(O5099="吨",N5099*1000,IF(O5099="万立方米",N5099*10000,""))</f>
        <v>306974000.0</v>
      </c>
      <c r="Q5099" s="2" t="s">
        <v>58</v>
      </c>
      <c r="R5099" s="2" t="s">
        <v>59</v>
      </c>
      <c r="S5099" s="2" t="s">
        <v>79</v>
      </c>
      <c r="T5099" s="2" t="s">
        <v>75</v>
      </c>
      <c r="U5099" s="4">
        <f>6.0</f>
        <v>6.0</v>
      </c>
      <c r="V5099" s="2" t="s">
        <v>62</v>
      </c>
      <c r="W5099" s="2" t="s">
        <v>80</v>
      </c>
      <c r="X5099" s="2" t="s">
        <v>64</v>
      </c>
      <c r="Y5099" s="2" t="s">
        <v>65</v>
      </c>
      <c r="Z5099" s="2">
        <v>0</v>
      </c>
      <c r="AA5099" s="2"/>
      <c r="AB5099" s="2"/>
      <c r="AC5099" s="4">
        <f>P5099*U5099/1000000</f>
        <v>1841.844</v>
      </c>
      <c r="AD5099" s="4">
        <f>AC5099*(1-Z5099/100)</f>
        <v>1841.844</v>
      </c>
      <c r="AE5099" s="2" t="s">
        <v>66</v>
      </c>
      <c r="AF5099" s="2" t="s">
        <v>67</v>
      </c>
      <c r="AG5099" s="2" t="s">
        <v>68</v>
      </c>
      <c r="AH5099" s="2" t="s">
        <v>69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6012</v>
      </c>
      <c r="B5100" s="2" t="s">
        <v>6008</v>
      </c>
      <c r="C5100" s="2" t="s">
        <v>47</v>
      </c>
      <c r="D5100" s="2" t="s">
        <v>6009</v>
      </c>
      <c r="E5100" s="2" t="s">
        <v>1299</v>
      </c>
      <c r="F5100" s="2" t="s">
        <v>228</v>
      </c>
      <c r="G5100" s="2" t="s">
        <v>117</v>
      </c>
      <c r="H5100" s="2" t="s">
        <v>52</v>
      </c>
      <c r="I5100" s="2" t="s">
        <v>53</v>
      </c>
      <c r="J5100" s="2" t="s">
        <v>230</v>
      </c>
      <c r="K5100" s="2" t="s">
        <v>55</v>
      </c>
      <c r="L5100" s="2" t="s">
        <v>51</v>
      </c>
      <c r="M5100" s="2" t="s">
        <v>82</v>
      </c>
      <c r="N5100" s="3">
        <v>306974</v>
      </c>
      <c r="O5100" s="3" t="s">
        <v>57</v>
      </c>
      <c r="P5100" s="4">
        <f>IF(O5100="吨",N5100*1000,IF(O5100="万立方米",N5100*10000,""))</f>
        <v>306974000.0</v>
      </c>
      <c r="Q5100" s="2" t="s">
        <v>58</v>
      </c>
      <c r="R5100" s="2" t="s">
        <v>59</v>
      </c>
      <c r="S5100" s="2" t="s">
        <v>83</v>
      </c>
      <c r="T5100" s="2" t="s">
        <v>61</v>
      </c>
      <c r="U5100" s="4">
        <f>0.35</f>
        <v>0.35</v>
      </c>
      <c r="V5100" s="2" t="s">
        <v>62</v>
      </c>
      <c r="W5100" s="2" t="s">
        <v>84</v>
      </c>
      <c r="X5100" s="2" t="s">
        <v>64</v>
      </c>
      <c r="Y5100" s="2" t="s">
        <v>65</v>
      </c>
      <c r="Z5100" s="2">
        <v>0</v>
      </c>
      <c r="AA5100" s="2"/>
      <c r="AB5100" s="2"/>
      <c r="AC5100" s="4">
        <f>P5100*U5100/1000000</f>
        <v>107.4409</v>
      </c>
      <c r="AD5100" s="4">
        <f>AC5100*(1-Z5100/100)</f>
        <v>107.4409</v>
      </c>
      <c r="AE5100" s="2" t="s">
        <v>66</v>
      </c>
      <c r="AF5100" s="2" t="s">
        <v>67</v>
      </c>
      <c r="AG5100" s="2" t="s">
        <v>68</v>
      </c>
      <c r="AH5100" s="2" t="s">
        <v>69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6013</v>
      </c>
      <c r="B5101" s="2" t="s">
        <v>6008</v>
      </c>
      <c r="C5101" s="2" t="s">
        <v>47</v>
      </c>
      <c r="D5101" s="2" t="s">
        <v>6009</v>
      </c>
      <c r="E5101" s="2" t="s">
        <v>1299</v>
      </c>
      <c r="F5101" s="2" t="s">
        <v>228</v>
      </c>
      <c r="G5101" s="2" t="s">
        <v>117</v>
      </c>
      <c r="H5101" s="2" t="s">
        <v>52</v>
      </c>
      <c r="I5101" s="2" t="s">
        <v>53</v>
      </c>
      <c r="J5101" s="2" t="s">
        <v>230</v>
      </c>
      <c r="K5101" s="2" t="s">
        <v>55</v>
      </c>
      <c r="L5101" s="2" t="s">
        <v>51</v>
      </c>
      <c r="M5101" s="2" t="s">
        <v>86</v>
      </c>
      <c r="N5101" s="3">
        <v>306974</v>
      </c>
      <c r="O5101" s="3" t="s">
        <v>57</v>
      </c>
      <c r="P5101" s="4">
        <f>IF(O5101="吨",N5101*1000,IF(O5101="万立方米",N5101*10000,""))</f>
        <v>306974000.0</v>
      </c>
      <c r="Q5101" s="2" t="s">
        <v>58</v>
      </c>
      <c r="R5101" s="2" t="s">
        <v>59</v>
      </c>
      <c r="S5101" s="2" t="s">
        <v>87</v>
      </c>
      <c r="T5101" s="2" t="s">
        <v>88</v>
      </c>
      <c r="U5101" s="4">
        <f>0.75</f>
        <v>0.75</v>
      </c>
      <c r="V5101" s="2" t="s">
        <v>62</v>
      </c>
      <c r="W5101" s="2" t="s">
        <v>89</v>
      </c>
      <c r="X5101" s="2" t="s">
        <v>64</v>
      </c>
      <c r="Y5101" s="2" t="s">
        <v>65</v>
      </c>
      <c r="Z5101" s="2">
        <v>0</v>
      </c>
      <c r="AA5101" s="2"/>
      <c r="AB5101" s="2"/>
      <c r="AC5101" s="4">
        <f>P5101*U5101/1000000</f>
        <v>230.2305</v>
      </c>
      <c r="AD5101" s="4">
        <f>AC5102*(1-AA5101/100)+(AC5101-AC5102)*(1-AB5101/100)</f>
        <v>230.2305</v>
      </c>
      <c r="AE5101" s="2" t="s">
        <v>66</v>
      </c>
      <c r="AF5101" s="2" t="s">
        <v>67</v>
      </c>
      <c r="AG5101" s="2" t="s">
        <v>68</v>
      </c>
      <c r="AH5101" s="2" t="s">
        <v>69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6014</v>
      </c>
      <c r="B5102" s="2" t="s">
        <v>6008</v>
      </c>
      <c r="C5102" s="2" t="s">
        <v>47</v>
      </c>
      <c r="D5102" s="2" t="s">
        <v>6009</v>
      </c>
      <c r="E5102" s="2" t="s">
        <v>1299</v>
      </c>
      <c r="F5102" s="2" t="s">
        <v>228</v>
      </c>
      <c r="G5102" s="2" t="s">
        <v>117</v>
      </c>
      <c r="H5102" s="2" t="s">
        <v>52</v>
      </c>
      <c r="I5102" s="2" t="s">
        <v>53</v>
      </c>
      <c r="J5102" s="2" t="s">
        <v>230</v>
      </c>
      <c r="K5102" s="2" t="s">
        <v>55</v>
      </c>
      <c r="L5102" s="2" t="s">
        <v>51</v>
      </c>
      <c r="M5102" s="2" t="s">
        <v>91</v>
      </c>
      <c r="N5102" s="3">
        <v>306974</v>
      </c>
      <c r="O5102" s="3" t="s">
        <v>57</v>
      </c>
      <c r="P5102" s="4">
        <f>IF(O5102="吨",N5102*1000,IF(O5102="万立方米",N5102*10000,""))</f>
        <v>306974000.0</v>
      </c>
      <c r="Q5102" s="2" t="s">
        <v>58</v>
      </c>
      <c r="R5102" s="2" t="s">
        <v>59</v>
      </c>
      <c r="S5102" s="2" t="s">
        <v>92</v>
      </c>
      <c r="T5102" s="2" t="s">
        <v>88</v>
      </c>
      <c r="U5102" s="4">
        <f>0.75</f>
        <v>0.75</v>
      </c>
      <c r="V5102" s="2" t="s">
        <v>62</v>
      </c>
      <c r="W5102" s="2" t="s">
        <v>93</v>
      </c>
      <c r="X5102" s="2" t="s">
        <v>64</v>
      </c>
      <c r="Y5102" s="2" t="s">
        <v>65</v>
      </c>
      <c r="Z5102" s="2">
        <v>0</v>
      </c>
      <c r="AA5102" s="2"/>
      <c r="AB5102" s="2"/>
      <c r="AC5102" s="4">
        <f>P5102*U5102/1000000</f>
        <v>230.2305</v>
      </c>
      <c r="AD5102" s="4">
        <f>AC5102*(1-Z5102/100)</f>
        <v>230.2305</v>
      </c>
      <c r="AE5102" s="2" t="s">
        <v>66</v>
      </c>
      <c r="AF5102" s="2" t="s">
        <v>67</v>
      </c>
      <c r="AG5102" s="2" t="s">
        <v>68</v>
      </c>
      <c r="AH5102" s="2" t="s">
        <v>69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6015</v>
      </c>
      <c r="B5103" s="2" t="s">
        <v>6008</v>
      </c>
      <c r="C5103" s="2" t="s">
        <v>47</v>
      </c>
      <c r="D5103" s="2" t="s">
        <v>6009</v>
      </c>
      <c r="E5103" s="2" t="s">
        <v>1299</v>
      </c>
      <c r="F5103" s="2" t="s">
        <v>228</v>
      </c>
      <c r="G5103" s="2" t="s">
        <v>117</v>
      </c>
      <c r="H5103" s="2" t="s">
        <v>52</v>
      </c>
      <c r="I5103" s="2" t="s">
        <v>53</v>
      </c>
      <c r="J5103" s="2" t="s">
        <v>230</v>
      </c>
      <c r="K5103" s="2" t="s">
        <v>55</v>
      </c>
      <c r="L5103" s="2" t="s">
        <v>51</v>
      </c>
      <c r="M5103" s="2" t="s">
        <v>95</v>
      </c>
      <c r="N5103" s="3">
        <v>306974</v>
      </c>
      <c r="O5103" s="3" t="s">
        <v>57</v>
      </c>
      <c r="P5103" s="4">
        <f>IF(O5103="吨",N5103*1000,IF(O5103="万立方米",N5103*10000,""))</f>
        <v>306974000.0</v>
      </c>
      <c r="Q5103" s="2" t="s">
        <v>58</v>
      </c>
      <c r="R5103" s="2" t="s">
        <v>59</v>
      </c>
      <c r="S5103" s="2" t="s">
        <v>96</v>
      </c>
      <c r="T5103" s="2" t="s">
        <v>97</v>
      </c>
      <c r="U5103" s="4">
        <f>1.7</f>
        <v>1.7</v>
      </c>
      <c r="V5103" s="2" t="s">
        <v>62</v>
      </c>
      <c r="W5103" s="2" t="s">
        <v>98</v>
      </c>
      <c r="X5103" s="2" t="s">
        <v>64</v>
      </c>
      <c r="Y5103" s="2" t="s">
        <v>65</v>
      </c>
      <c r="Z5103" s="2">
        <v>0</v>
      </c>
      <c r="AA5103" s="2"/>
      <c r="AB5103" s="2"/>
      <c r="AC5103" s="4">
        <f>P5103*U5103/1000000</f>
        <v>521.8558</v>
      </c>
      <c r="AD5103" s="4">
        <f>AC5103*(1-Z5103/100)</f>
        <v>521.8558</v>
      </c>
      <c r="AE5103" s="2" t="s">
        <v>66</v>
      </c>
      <c r="AF5103" s="2" t="s">
        <v>67</v>
      </c>
      <c r="AG5103" s="2" t="s">
        <v>68</v>
      </c>
      <c r="AH5103" s="2" t="s">
        <v>69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6016</v>
      </c>
      <c r="B5104" s="2" t="s">
        <v>6008</v>
      </c>
      <c r="C5104" s="2" t="s">
        <v>47</v>
      </c>
      <c r="D5104" s="2" t="s">
        <v>6009</v>
      </c>
      <c r="E5104" s="2" t="s">
        <v>1299</v>
      </c>
      <c r="F5104" s="2" t="s">
        <v>228</v>
      </c>
      <c r="G5104" s="2" t="s">
        <v>117</v>
      </c>
      <c r="H5104" s="2" t="s">
        <v>52</v>
      </c>
      <c r="I5104" s="2" t="s">
        <v>53</v>
      </c>
      <c r="J5104" s="2" t="s">
        <v>230</v>
      </c>
      <c r="K5104" s="2" t="s">
        <v>55</v>
      </c>
      <c r="L5104" s="2" t="s">
        <v>51</v>
      </c>
      <c r="M5104" s="2" t="s">
        <v>100</v>
      </c>
      <c r="N5104" s="3">
        <v>306974</v>
      </c>
      <c r="O5104" s="3" t="s">
        <v>57</v>
      </c>
      <c r="P5104" s="4">
        <f>IF(O5104="吨",N5104*1000,IF(O5104="万立方米",N5104*10000,""))</f>
        <v>306974000.0</v>
      </c>
      <c r="Q5104" s="2" t="s">
        <v>58</v>
      </c>
      <c r="R5104" s="2" t="s">
        <v>59</v>
      </c>
      <c r="S5104" s="2" t="s">
        <v>101</v>
      </c>
      <c r="T5104" s="2" t="s">
        <v>75</v>
      </c>
      <c r="U5104" s="4">
        <f>0.12</f>
        <v>0.12</v>
      </c>
      <c r="V5104" s="2" t="s">
        <v>62</v>
      </c>
      <c r="W5104" s="2" t="s">
        <v>102</v>
      </c>
      <c r="X5104" s="2" t="s">
        <v>64</v>
      </c>
      <c r="Y5104" s="2" t="s">
        <v>65</v>
      </c>
      <c r="Z5104" s="2">
        <v>0</v>
      </c>
      <c r="AA5104" s="2"/>
      <c r="AB5104" s="2"/>
      <c r="AC5104" s="4">
        <f>P5104*U5104/1000000</f>
        <v>36.83688</v>
      </c>
      <c r="AD5104" s="4">
        <f>AC5104*(1-Z5104/100)</f>
        <v>36.83688</v>
      </c>
      <c r="AE5104" s="2" t="s">
        <v>66</v>
      </c>
      <c r="AF5104" s="2" t="s">
        <v>67</v>
      </c>
      <c r="AG5104" s="2" t="s">
        <v>68</v>
      </c>
      <c r="AH5104" s="2" t="s">
        <v>69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6017</v>
      </c>
      <c r="B5105" s="2" t="s">
        <v>6008</v>
      </c>
      <c r="C5105" s="2" t="s">
        <v>47</v>
      </c>
      <c r="D5105" s="2" t="s">
        <v>6009</v>
      </c>
      <c r="E5105" s="2" t="s">
        <v>1299</v>
      </c>
      <c r="F5105" s="2" t="s">
        <v>228</v>
      </c>
      <c r="G5105" s="2" t="s">
        <v>117</v>
      </c>
      <c r="H5105" s="2" t="s">
        <v>52</v>
      </c>
      <c r="I5105" s="2"/>
      <c r="J5105" s="2"/>
      <c r="K5105" s="2" t="s">
        <v>147</v>
      </c>
      <c r="L5105" s="2" t="s">
        <v>253</v>
      </c>
      <c r="M5105" s="2" t="s">
        <v>104</v>
      </c>
      <c r="N5105" s="3"/>
      <c r="O5105" s="3"/>
      <c r="P5105" s="2"/>
      <c r="Q5105" s="2" t="s">
        <v>105</v>
      </c>
      <c r="R5105" s="2" t="s">
        <v>106</v>
      </c>
      <c r="S5105" s="2" t="s">
        <v>107</v>
      </c>
      <c r="T5105" s="2" t="s">
        <v>108</v>
      </c>
      <c r="U5105" s="2"/>
      <c r="V5105" s="2" t="s">
        <v>109</v>
      </c>
      <c r="W5105" s="2" t="s">
        <v>110</v>
      </c>
      <c r="X5105" s="2"/>
      <c r="Y5105" s="2" t="s">
        <v>65</v>
      </c>
      <c r="Z5105" s="2">
        <v>0</v>
      </c>
      <c r="AA5105" s="2"/>
      <c r="AB5105" s="2"/>
      <c r="AC5105" s="2"/>
      <c r="AD5105" s="2"/>
      <c r="AE5105" s="2" t="s">
        <v>123</v>
      </c>
      <c r="AF5105" s="2" t="s">
        <v>222</v>
      </c>
      <c r="AG5105" s="2" t="s">
        <v>223</v>
      </c>
      <c r="AH5105" s="2" t="s">
        <v>69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6018</v>
      </c>
      <c r="B5106" s="2" t="s">
        <v>6019</v>
      </c>
      <c r="C5106" s="2" t="s">
        <v>47</v>
      </c>
      <c r="D5106" s="2" t="s">
        <v>1935</v>
      </c>
      <c r="E5106" s="2" t="s">
        <v>744</v>
      </c>
      <c r="F5106" s="2" t="s">
        <v>116</v>
      </c>
      <c r="G5106" s="2" t="s">
        <v>181</v>
      </c>
      <c r="H5106" s="2" t="s">
        <v>138</v>
      </c>
      <c r="I5106" s="2" t="s">
        <v>53</v>
      </c>
      <c r="J5106" s="2" t="s">
        <v>180</v>
      </c>
      <c r="K5106" s="2" t="s">
        <v>180</v>
      </c>
      <c r="L5106" s="2" t="s">
        <v>181</v>
      </c>
      <c r="M5106" s="2" t="s">
        <v>56</v>
      </c>
      <c r="N5106" s="3">
        <v>69.54000000000001</v>
      </c>
      <c r="O5106" s="3" t="s">
        <v>182</v>
      </c>
      <c r="P5106" s="4">
        <f>IF(O5106="吨",N5106*1000,IF(O5106="万立方米",N5106*10000,""))</f>
        <v>695400.0000000001</v>
      </c>
      <c r="Q5106" s="2" t="s">
        <v>183</v>
      </c>
      <c r="R5106" s="2" t="s">
        <v>184</v>
      </c>
      <c r="S5106" s="2" t="s">
        <v>185</v>
      </c>
      <c r="T5106" s="2" t="s">
        <v>75</v>
      </c>
      <c r="U5106" s="4">
        <f>0.001</f>
        <v>0.001</v>
      </c>
      <c r="V5106" s="2" t="s">
        <v>186</v>
      </c>
      <c r="W5106" s="2" t="s">
        <v>187</v>
      </c>
      <c r="X5106" s="2" t="s">
        <v>64</v>
      </c>
      <c r="Y5106" s="2" t="s">
        <v>65</v>
      </c>
      <c r="Z5106" s="2">
        <v>0</v>
      </c>
      <c r="AA5106" s="2"/>
      <c r="AB5106" s="2"/>
      <c r="AC5106" s="4">
        <f>P5106*U5106/1000000</f>
        <v>0.0006954000000000001</v>
      </c>
      <c r="AD5106" s="4">
        <f>AC5106*(1-Z5106/100)</f>
        <v>0.0006954000000000001</v>
      </c>
      <c r="AE5106" s="2" t="s">
        <v>66</v>
      </c>
      <c r="AF5106" s="2" t="s">
        <v>67</v>
      </c>
      <c r="AG5106" s="2"/>
      <c r="AH5106" s="2" t="s">
        <v>69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6020</v>
      </c>
      <c r="B5107" s="2" t="s">
        <v>6019</v>
      </c>
      <c r="C5107" s="2" t="s">
        <v>47</v>
      </c>
      <c r="D5107" s="2" t="s">
        <v>1935</v>
      </c>
      <c r="E5107" s="2" t="s">
        <v>744</v>
      </c>
      <c r="F5107" s="2" t="s">
        <v>116</v>
      </c>
      <c r="G5107" s="2" t="s">
        <v>181</v>
      </c>
      <c r="H5107" s="2" t="s">
        <v>138</v>
      </c>
      <c r="I5107" s="2" t="s">
        <v>53</v>
      </c>
      <c r="J5107" s="2" t="s">
        <v>180</v>
      </c>
      <c r="K5107" s="2" t="s">
        <v>180</v>
      </c>
      <c r="L5107" s="2" t="s">
        <v>181</v>
      </c>
      <c r="M5107" s="2" t="s">
        <v>73</v>
      </c>
      <c r="N5107" s="3">
        <v>69.54000000000001</v>
      </c>
      <c r="O5107" s="3" t="s">
        <v>182</v>
      </c>
      <c r="P5107" s="4">
        <f>IF(O5107="吨",N5107*1000,IF(O5107="万立方米",N5107*10000,""))</f>
        <v>695400.0000000001</v>
      </c>
      <c r="Q5107" s="2" t="s">
        <v>183</v>
      </c>
      <c r="R5107" s="2" t="s">
        <v>184</v>
      </c>
      <c r="S5107" s="2" t="s">
        <v>189</v>
      </c>
      <c r="T5107" s="2" t="s">
        <v>75</v>
      </c>
      <c r="U5107" s="4">
        <f>0.35</f>
        <v>0.35</v>
      </c>
      <c r="V5107" s="2" t="s">
        <v>186</v>
      </c>
      <c r="W5107" s="2" t="s">
        <v>190</v>
      </c>
      <c r="X5107" s="2" t="s">
        <v>64</v>
      </c>
      <c r="Y5107" s="2" t="s">
        <v>65</v>
      </c>
      <c r="Z5107" s="2">
        <v>0</v>
      </c>
      <c r="AA5107" s="2"/>
      <c r="AB5107" s="2"/>
      <c r="AC5107" s="4">
        <f>P5107*U5107/1000000</f>
        <v>0.24339000000000002</v>
      </c>
      <c r="AD5107" s="4">
        <f>AC5107*(1-Z5107/100)</f>
        <v>0.24339000000000002</v>
      </c>
      <c r="AE5107" s="2" t="s">
        <v>66</v>
      </c>
      <c r="AF5107" s="2" t="s">
        <v>67</v>
      </c>
      <c r="AG5107" s="2"/>
      <c r="AH5107" s="2" t="s">
        <v>69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6021</v>
      </c>
      <c r="B5108" s="2" t="s">
        <v>6019</v>
      </c>
      <c r="C5108" s="2" t="s">
        <v>47</v>
      </c>
      <c r="D5108" s="2" t="s">
        <v>1935</v>
      </c>
      <c r="E5108" s="2" t="s">
        <v>744</v>
      </c>
      <c r="F5108" s="2" t="s">
        <v>116</v>
      </c>
      <c r="G5108" s="2" t="s">
        <v>181</v>
      </c>
      <c r="H5108" s="2" t="s">
        <v>138</v>
      </c>
      <c r="I5108" s="2" t="s">
        <v>53</v>
      </c>
      <c r="J5108" s="2" t="s">
        <v>180</v>
      </c>
      <c r="K5108" s="2" t="s">
        <v>180</v>
      </c>
      <c r="L5108" s="2" t="s">
        <v>181</v>
      </c>
      <c r="M5108" s="2" t="s">
        <v>78</v>
      </c>
      <c r="N5108" s="3">
        <v>69.54000000000001</v>
      </c>
      <c r="O5108" s="3" t="s">
        <v>182</v>
      </c>
      <c r="P5108" s="4">
        <f>IF(O5108="吨",N5108*1000,IF(O5108="万立方米",N5108*10000,""))</f>
        <v>695400.0000000001</v>
      </c>
      <c r="Q5108" s="2" t="s">
        <v>183</v>
      </c>
      <c r="R5108" s="2" t="s">
        <v>184</v>
      </c>
      <c r="S5108" s="2" t="s">
        <v>192</v>
      </c>
      <c r="T5108" s="2" t="s">
        <v>75</v>
      </c>
      <c r="U5108" s="4">
        <f>1.2</f>
        <v>1.2</v>
      </c>
      <c r="V5108" s="2" t="s">
        <v>186</v>
      </c>
      <c r="W5108" s="2" t="s">
        <v>193</v>
      </c>
      <c r="X5108" s="2" t="s">
        <v>64</v>
      </c>
      <c r="Y5108" s="2" t="s">
        <v>65</v>
      </c>
      <c r="Z5108" s="2">
        <v>0</v>
      </c>
      <c r="AA5108" s="2"/>
      <c r="AB5108" s="2"/>
      <c r="AC5108" s="4">
        <f>P5108*U5108/1000000</f>
        <v>0.8344800000000001</v>
      </c>
      <c r="AD5108" s="4">
        <f>AC5108*(1-Z5108/100)</f>
        <v>0.8344800000000001</v>
      </c>
      <c r="AE5108" s="2" t="s">
        <v>66</v>
      </c>
      <c r="AF5108" s="2" t="s">
        <v>67</v>
      </c>
      <c r="AG5108" s="2"/>
      <c r="AH5108" s="2" t="s">
        <v>69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6022</v>
      </c>
      <c r="B5109" s="2" t="s">
        <v>6019</v>
      </c>
      <c r="C5109" s="2" t="s">
        <v>47</v>
      </c>
      <c r="D5109" s="2" t="s">
        <v>1935</v>
      </c>
      <c r="E5109" s="2" t="s">
        <v>744</v>
      </c>
      <c r="F5109" s="2" t="s">
        <v>116</v>
      </c>
      <c r="G5109" s="2" t="s">
        <v>181</v>
      </c>
      <c r="H5109" s="2" t="s">
        <v>138</v>
      </c>
      <c r="I5109" s="2" t="s">
        <v>53</v>
      </c>
      <c r="J5109" s="2" t="s">
        <v>180</v>
      </c>
      <c r="K5109" s="2" t="s">
        <v>180</v>
      </c>
      <c r="L5109" s="2" t="s">
        <v>181</v>
      </c>
      <c r="M5109" s="2" t="s">
        <v>82</v>
      </c>
      <c r="N5109" s="3">
        <v>69.54000000000001</v>
      </c>
      <c r="O5109" s="3" t="s">
        <v>182</v>
      </c>
      <c r="P5109" s="4">
        <f>IF(O5109="吨",N5109*1000,IF(O5109="万立方米",N5109*10000,""))</f>
        <v>695400.0000000001</v>
      </c>
      <c r="Q5109" s="2" t="s">
        <v>183</v>
      </c>
      <c r="R5109" s="2" t="s">
        <v>184</v>
      </c>
      <c r="S5109" s="2" t="s">
        <v>195</v>
      </c>
      <c r="T5109" s="2" t="s">
        <v>75</v>
      </c>
      <c r="U5109" s="4">
        <f>0.002</f>
        <v>0.002</v>
      </c>
      <c r="V5109" s="2" t="s">
        <v>186</v>
      </c>
      <c r="W5109" s="2" t="s">
        <v>196</v>
      </c>
      <c r="X5109" s="2" t="s">
        <v>64</v>
      </c>
      <c r="Y5109" s="2" t="s">
        <v>65</v>
      </c>
      <c r="Z5109" s="2">
        <v>0</v>
      </c>
      <c r="AA5109" s="2"/>
      <c r="AB5109" s="2"/>
      <c r="AC5109" s="4">
        <f>P5109*U5109/1000000</f>
        <v>0.0013908000000000002</v>
      </c>
      <c r="AD5109" s="4">
        <f>AC5109*(1-Z5109/100)</f>
        <v>0.0013908000000000002</v>
      </c>
      <c r="AE5109" s="2" t="s">
        <v>66</v>
      </c>
      <c r="AF5109" s="2" t="s">
        <v>67</v>
      </c>
      <c r="AG5109" s="2"/>
      <c r="AH5109" s="2" t="s">
        <v>69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6023</v>
      </c>
      <c r="B5110" s="2" t="s">
        <v>6019</v>
      </c>
      <c r="C5110" s="2" t="s">
        <v>47</v>
      </c>
      <c r="D5110" s="2" t="s">
        <v>1935</v>
      </c>
      <c r="E5110" s="2" t="s">
        <v>744</v>
      </c>
      <c r="F5110" s="2" t="s">
        <v>116</v>
      </c>
      <c r="G5110" s="2" t="s">
        <v>181</v>
      </c>
      <c r="H5110" s="2" t="s">
        <v>138</v>
      </c>
      <c r="I5110" s="2" t="s">
        <v>53</v>
      </c>
      <c r="J5110" s="2" t="s">
        <v>180</v>
      </c>
      <c r="K5110" s="2" t="s">
        <v>180</v>
      </c>
      <c r="L5110" s="2" t="s">
        <v>181</v>
      </c>
      <c r="M5110" s="2" t="s">
        <v>86</v>
      </c>
      <c r="N5110" s="3">
        <v>69.54000000000001</v>
      </c>
      <c r="O5110" s="3" t="s">
        <v>182</v>
      </c>
      <c r="P5110" s="4">
        <f>IF(O5110="吨",N5110*1000,IF(O5110="万立方米",N5110*10000,""))</f>
        <v>695400.0000000001</v>
      </c>
      <c r="Q5110" s="2" t="s">
        <v>183</v>
      </c>
      <c r="R5110" s="2" t="s">
        <v>184</v>
      </c>
      <c r="S5110" s="2" t="s">
        <v>198</v>
      </c>
      <c r="T5110" s="2" t="s">
        <v>75</v>
      </c>
      <c r="U5110" s="4">
        <f>0.01</f>
        <v>0.01</v>
      </c>
      <c r="V5110" s="2" t="s">
        <v>186</v>
      </c>
      <c r="W5110" s="2" t="s">
        <v>199</v>
      </c>
      <c r="X5110" s="2" t="s">
        <v>64</v>
      </c>
      <c r="Y5110" s="2" t="s">
        <v>65</v>
      </c>
      <c r="Z5110" s="2">
        <v>0</v>
      </c>
      <c r="AA5110" s="2"/>
      <c r="AB5110" s="2"/>
      <c r="AC5110" s="4">
        <f>P5110*U5110/1000000</f>
        <v>0.006954000000000001</v>
      </c>
      <c r="AD5110" s="4">
        <f>AC5111*(1-AA5110/100)+(AC5110-AC5111)*(1-AB5110/100)</f>
        <v>0.006954000000000001</v>
      </c>
      <c r="AE5110" s="2" t="s">
        <v>66</v>
      </c>
      <c r="AF5110" s="2" t="s">
        <v>67</v>
      </c>
      <c r="AG5110" s="2"/>
      <c r="AH5110" s="2" t="s">
        <v>69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6024</v>
      </c>
      <c r="B5111" s="2" t="s">
        <v>6019</v>
      </c>
      <c r="C5111" s="2" t="s">
        <v>47</v>
      </c>
      <c r="D5111" s="2" t="s">
        <v>1935</v>
      </c>
      <c r="E5111" s="2" t="s">
        <v>744</v>
      </c>
      <c r="F5111" s="2" t="s">
        <v>116</v>
      </c>
      <c r="G5111" s="2" t="s">
        <v>181</v>
      </c>
      <c r="H5111" s="2" t="s">
        <v>138</v>
      </c>
      <c r="I5111" s="2" t="s">
        <v>53</v>
      </c>
      <c r="J5111" s="2" t="s">
        <v>180</v>
      </c>
      <c r="K5111" s="2" t="s">
        <v>180</v>
      </c>
      <c r="L5111" s="2" t="s">
        <v>181</v>
      </c>
      <c r="M5111" s="2" t="s">
        <v>91</v>
      </c>
      <c r="N5111" s="3">
        <v>69.54000000000001</v>
      </c>
      <c r="O5111" s="3" t="s">
        <v>182</v>
      </c>
      <c r="P5111" s="4">
        <f>IF(O5111="吨",N5111*1000,IF(O5111="万立方米",N5111*10000,""))</f>
        <v>695400.0000000001</v>
      </c>
      <c r="Q5111" s="2" t="s">
        <v>183</v>
      </c>
      <c r="R5111" s="2" t="s">
        <v>184</v>
      </c>
      <c r="S5111" s="2" t="s">
        <v>201</v>
      </c>
      <c r="T5111" s="2" t="s">
        <v>75</v>
      </c>
      <c r="U5111" s="4">
        <f>0.005</f>
        <v>0.005</v>
      </c>
      <c r="V5111" s="2" t="s">
        <v>186</v>
      </c>
      <c r="W5111" s="2" t="s">
        <v>202</v>
      </c>
      <c r="X5111" s="2" t="s">
        <v>64</v>
      </c>
      <c r="Y5111" s="2" t="s">
        <v>65</v>
      </c>
      <c r="Z5111" s="2">
        <v>0</v>
      </c>
      <c r="AA5111" s="2"/>
      <c r="AB5111" s="2"/>
      <c r="AC5111" s="4">
        <f>P5111*U5111/1000000</f>
        <v>0.0034770000000000005</v>
      </c>
      <c r="AD5111" s="4">
        <f>AC5111*(1-Z5111/100)</f>
        <v>0.0034770000000000005</v>
      </c>
      <c r="AE5111" s="2" t="s">
        <v>66</v>
      </c>
      <c r="AF5111" s="2" t="s">
        <v>67</v>
      </c>
      <c r="AG5111" s="2"/>
      <c r="AH5111" s="2" t="s">
        <v>69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6025</v>
      </c>
      <c r="B5112" s="2" t="s">
        <v>6019</v>
      </c>
      <c r="C5112" s="2" t="s">
        <v>47</v>
      </c>
      <c r="D5112" s="2" t="s">
        <v>1935</v>
      </c>
      <c r="E5112" s="2" t="s">
        <v>744</v>
      </c>
      <c r="F5112" s="2" t="s">
        <v>116</v>
      </c>
      <c r="G5112" s="2" t="s">
        <v>181</v>
      </c>
      <c r="H5112" s="2" t="s">
        <v>138</v>
      </c>
      <c r="I5112" s="2" t="s">
        <v>53</v>
      </c>
      <c r="J5112" s="2" t="s">
        <v>180</v>
      </c>
      <c r="K5112" s="2" t="s">
        <v>180</v>
      </c>
      <c r="L5112" s="2" t="s">
        <v>181</v>
      </c>
      <c r="M5112" s="2" t="s">
        <v>95</v>
      </c>
      <c r="N5112" s="3">
        <v>69.54000000000001</v>
      </c>
      <c r="O5112" s="3" t="s">
        <v>182</v>
      </c>
      <c r="P5112" s="4">
        <f>IF(O5112="吨",N5112*1000,IF(O5112="万立方米",N5112*10000,""))</f>
        <v>695400.0000000001</v>
      </c>
      <c r="Q5112" s="2" t="s">
        <v>183</v>
      </c>
      <c r="R5112" s="2" t="s">
        <v>184</v>
      </c>
      <c r="S5112" s="2" t="s">
        <v>204</v>
      </c>
      <c r="T5112" s="2" t="s">
        <v>75</v>
      </c>
      <c r="U5112" s="4">
        <f>0.005</f>
        <v>0.005</v>
      </c>
      <c r="V5112" s="2" t="s">
        <v>186</v>
      </c>
      <c r="W5112" s="2" t="s">
        <v>205</v>
      </c>
      <c r="X5112" s="2" t="s">
        <v>64</v>
      </c>
      <c r="Y5112" s="2" t="s">
        <v>65</v>
      </c>
      <c r="Z5112" s="2">
        <v>0</v>
      </c>
      <c r="AA5112" s="2"/>
      <c r="AB5112" s="2"/>
      <c r="AC5112" s="4">
        <f>P5112*U5112/1000000</f>
        <v>0.0034770000000000005</v>
      </c>
      <c r="AD5112" s="4">
        <f>AC5112*(1-Z5112/100)</f>
        <v>0.0034770000000000005</v>
      </c>
      <c r="AE5112" s="2" t="s">
        <v>66</v>
      </c>
      <c r="AF5112" s="2" t="s">
        <v>67</v>
      </c>
      <c r="AG5112" s="2"/>
      <c r="AH5112" s="2" t="s">
        <v>69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6026</v>
      </c>
      <c r="B5113" s="2" t="s">
        <v>6019</v>
      </c>
      <c r="C5113" s="2" t="s">
        <v>47</v>
      </c>
      <c r="D5113" s="2" t="s">
        <v>1935</v>
      </c>
      <c r="E5113" s="2" t="s">
        <v>744</v>
      </c>
      <c r="F5113" s="2" t="s">
        <v>116</v>
      </c>
      <c r="G5113" s="2" t="s">
        <v>181</v>
      </c>
      <c r="H5113" s="2" t="s">
        <v>138</v>
      </c>
      <c r="I5113" s="2" t="s">
        <v>53</v>
      </c>
      <c r="J5113" s="2" t="s">
        <v>180</v>
      </c>
      <c r="K5113" s="2" t="s">
        <v>180</v>
      </c>
      <c r="L5113" s="2" t="s">
        <v>181</v>
      </c>
      <c r="M5113" s="2" t="s">
        <v>100</v>
      </c>
      <c r="N5113" s="3">
        <v>69.54000000000001</v>
      </c>
      <c r="O5113" s="3" t="s">
        <v>182</v>
      </c>
      <c r="P5113" s="4">
        <f>IF(O5113="吨",N5113*1000,IF(O5113="万立方米",N5113*10000,""))</f>
        <v>695400.0000000001</v>
      </c>
      <c r="Q5113" s="2" t="s">
        <v>183</v>
      </c>
      <c r="R5113" s="2" t="s">
        <v>184</v>
      </c>
      <c r="S5113" s="2" t="s">
        <v>207</v>
      </c>
      <c r="T5113" s="2" t="s">
        <v>75</v>
      </c>
      <c r="U5113" s="4">
        <f>0.02</f>
        <v>0.02</v>
      </c>
      <c r="V5113" s="2" t="s">
        <v>186</v>
      </c>
      <c r="W5113" s="2" t="s">
        <v>208</v>
      </c>
      <c r="X5113" s="2" t="s">
        <v>64</v>
      </c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/>
      <c r="AH5113" s="2" t="s">
        <v>69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6027</v>
      </c>
      <c r="B5114" s="2" t="s">
        <v>6019</v>
      </c>
      <c r="C5114" s="2" t="s">
        <v>47</v>
      </c>
      <c r="D5114" s="2" t="s">
        <v>1935</v>
      </c>
      <c r="E5114" s="2" t="s">
        <v>744</v>
      </c>
      <c r="F5114" s="2" t="s">
        <v>116</v>
      </c>
      <c r="G5114" s="2" t="s">
        <v>181</v>
      </c>
      <c r="H5114" s="2" t="s">
        <v>138</v>
      </c>
      <c r="I5114" s="2"/>
      <c r="J5114" s="2"/>
      <c r="K5114" s="2"/>
      <c r="L5114" s="2"/>
      <c r="M5114" s="2" t="s">
        <v>104</v>
      </c>
      <c r="N5114" s="3"/>
      <c r="O5114" s="3"/>
      <c r="P5114" s="4">
        <v>0.0</v>
      </c>
      <c r="Q5114" s="2" t="s">
        <v>105</v>
      </c>
      <c r="R5114" s="2" t="s">
        <v>106</v>
      </c>
      <c r="S5114" s="2" t="s">
        <v>107</v>
      </c>
      <c r="T5114" s="2" t="s">
        <v>108</v>
      </c>
      <c r="U5114" s="4">
        <f>0.0</f>
        <v>0.0</v>
      </c>
      <c r="V5114" s="2" t="s">
        <v>109</v>
      </c>
      <c r="W5114" s="2" t="s">
        <v>110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134</v>
      </c>
      <c r="AH5114" s="2" t="s">
        <v>69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6028</v>
      </c>
      <c r="B5115" s="2" t="s">
        <v>6029</v>
      </c>
      <c r="C5115" s="2" t="s">
        <v>47</v>
      </c>
      <c r="D5115" s="2" t="s">
        <v>2867</v>
      </c>
      <c r="E5115" s="2" t="s">
        <v>412</v>
      </c>
      <c r="F5115" s="2" t="s">
        <v>228</v>
      </c>
      <c r="G5115" s="2" t="s">
        <v>117</v>
      </c>
      <c r="H5115" s="2" t="s">
        <v>52</v>
      </c>
      <c r="I5115" s="2" t="s">
        <v>53</v>
      </c>
      <c r="J5115" s="2" t="s">
        <v>230</v>
      </c>
      <c r="K5115" s="2" t="s">
        <v>55</v>
      </c>
      <c r="L5115" s="2" t="s">
        <v>51</v>
      </c>
      <c r="M5115" s="2" t="s">
        <v>56</v>
      </c>
      <c r="N5115" s="3">
        <v>214493.6</v>
      </c>
      <c r="O5115" s="3" t="s">
        <v>57</v>
      </c>
      <c r="P5115" s="4">
        <f>IF(O5115="吨",N5115*1000,IF(O5115="万立方米",N5115*10000,""))</f>
        <v>214493600.0</v>
      </c>
      <c r="Q5115" s="2" t="s">
        <v>58</v>
      </c>
      <c r="R5115" s="2" t="s">
        <v>59</v>
      </c>
      <c r="S5115" s="2" t="s">
        <v>60</v>
      </c>
      <c r="T5115" s="2" t="s">
        <v>61</v>
      </c>
      <c r="U5115" s="4">
        <f>0.06</f>
        <v>0.06</v>
      </c>
      <c r="V5115" s="2" t="s">
        <v>62</v>
      </c>
      <c r="W5115" s="2" t="s">
        <v>63</v>
      </c>
      <c r="X5115" s="2" t="s">
        <v>64</v>
      </c>
      <c r="Y5115" s="2" t="s">
        <v>65</v>
      </c>
      <c r="Z5115" s="2">
        <v>0</v>
      </c>
      <c r="AA5115" s="2"/>
      <c r="AB5115" s="2"/>
      <c r="AC5115" s="4">
        <f>P5115*U5115/1000000</f>
        <v>12.869616</v>
      </c>
      <c r="AD5115" s="4">
        <f>AC5115*(1-Z5115/100)</f>
        <v>12.869616</v>
      </c>
      <c r="AE5115" s="2" t="s">
        <v>66</v>
      </c>
      <c r="AF5115" s="2" t="s">
        <v>67</v>
      </c>
      <c r="AG5115" s="2"/>
      <c r="AH5115" s="2" t="s">
        <v>69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6030</v>
      </c>
      <c r="B5116" s="2" t="s">
        <v>6029</v>
      </c>
      <c r="C5116" s="2" t="s">
        <v>47</v>
      </c>
      <c r="D5116" s="2" t="s">
        <v>2867</v>
      </c>
      <c r="E5116" s="2" t="s">
        <v>412</v>
      </c>
      <c r="F5116" s="2" t="s">
        <v>228</v>
      </c>
      <c r="G5116" s="2" t="s">
        <v>117</v>
      </c>
      <c r="H5116" s="2" t="s">
        <v>52</v>
      </c>
      <c r="I5116" s="2" t="s">
        <v>53</v>
      </c>
      <c r="J5116" s="2" t="s">
        <v>230</v>
      </c>
      <c r="K5116" s="2" t="s">
        <v>55</v>
      </c>
      <c r="L5116" s="2" t="s">
        <v>51</v>
      </c>
      <c r="M5116" s="2" t="s">
        <v>73</v>
      </c>
      <c r="N5116" s="3">
        <v>214493.6</v>
      </c>
      <c r="O5116" s="3" t="s">
        <v>57</v>
      </c>
      <c r="P5116" s="4">
        <f>IF(O5116="吨",N5116*1000,IF(O5116="万立方米",N5116*10000,""))</f>
        <v>214493600.0</v>
      </c>
      <c r="Q5116" s="2" t="s">
        <v>58</v>
      </c>
      <c r="R5116" s="2" t="s">
        <v>59</v>
      </c>
      <c r="S5116" s="2" t="s">
        <v>74</v>
      </c>
      <c r="T5116" s="2" t="s">
        <v>75</v>
      </c>
      <c r="U5116" s="4">
        <f>1.5</f>
        <v>1.5</v>
      </c>
      <c r="V5116" s="2" t="s">
        <v>62</v>
      </c>
      <c r="W5116" s="2" t="s">
        <v>76</v>
      </c>
      <c r="X5116" s="2" t="s">
        <v>64</v>
      </c>
      <c r="Y5116" s="2" t="s">
        <v>65</v>
      </c>
      <c r="Z5116" s="2">
        <v>0</v>
      </c>
      <c r="AA5116" s="2"/>
      <c r="AB5116" s="2"/>
      <c r="AC5116" s="4">
        <f>P5116*U5116/1000000</f>
        <v>321.7404</v>
      </c>
      <c r="AD5116" s="4">
        <f>AC5116*(1-Z5116/100)</f>
        <v>321.7404</v>
      </c>
      <c r="AE5116" s="2" t="s">
        <v>66</v>
      </c>
      <c r="AF5116" s="2" t="s">
        <v>67</v>
      </c>
      <c r="AG5116" s="2"/>
      <c r="AH5116" s="2" t="s">
        <v>69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6031</v>
      </c>
      <c r="B5117" s="2" t="s">
        <v>6029</v>
      </c>
      <c r="C5117" s="2" t="s">
        <v>47</v>
      </c>
      <c r="D5117" s="2" t="s">
        <v>2867</v>
      </c>
      <c r="E5117" s="2" t="s">
        <v>412</v>
      </c>
      <c r="F5117" s="2" t="s">
        <v>228</v>
      </c>
      <c r="G5117" s="2" t="s">
        <v>117</v>
      </c>
      <c r="H5117" s="2" t="s">
        <v>52</v>
      </c>
      <c r="I5117" s="2" t="s">
        <v>53</v>
      </c>
      <c r="J5117" s="2" t="s">
        <v>230</v>
      </c>
      <c r="K5117" s="2" t="s">
        <v>55</v>
      </c>
      <c r="L5117" s="2" t="s">
        <v>51</v>
      </c>
      <c r="M5117" s="2" t="s">
        <v>78</v>
      </c>
      <c r="N5117" s="3">
        <v>214493.6</v>
      </c>
      <c r="O5117" s="3" t="s">
        <v>57</v>
      </c>
      <c r="P5117" s="4">
        <f>IF(O5117="吨",N5117*1000,IF(O5117="万立方米",N5117*10000,""))</f>
        <v>214493600.0</v>
      </c>
      <c r="Q5117" s="2" t="s">
        <v>58</v>
      </c>
      <c r="R5117" s="2" t="s">
        <v>59</v>
      </c>
      <c r="S5117" s="2" t="s">
        <v>79</v>
      </c>
      <c r="T5117" s="2" t="s">
        <v>75</v>
      </c>
      <c r="U5117" s="4">
        <f>6.0</f>
        <v>6.0</v>
      </c>
      <c r="V5117" s="2" t="s">
        <v>62</v>
      </c>
      <c r="W5117" s="2" t="s">
        <v>80</v>
      </c>
      <c r="X5117" s="2" t="s">
        <v>64</v>
      </c>
      <c r="Y5117" s="2" t="s">
        <v>65</v>
      </c>
      <c r="Z5117" s="2">
        <v>0</v>
      </c>
      <c r="AA5117" s="2"/>
      <c r="AB5117" s="2"/>
      <c r="AC5117" s="4">
        <f>P5117*U5117/1000000</f>
        <v>1286.9616</v>
      </c>
      <c r="AD5117" s="4">
        <f>AC5117*(1-Z5117/100)</f>
        <v>1286.9616</v>
      </c>
      <c r="AE5117" s="2" t="s">
        <v>66</v>
      </c>
      <c r="AF5117" s="2" t="s">
        <v>67</v>
      </c>
      <c r="AG5117" s="2"/>
      <c r="AH5117" s="2" t="s">
        <v>69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6032</v>
      </c>
      <c r="B5118" s="2" t="s">
        <v>6029</v>
      </c>
      <c r="C5118" s="2" t="s">
        <v>47</v>
      </c>
      <c r="D5118" s="2" t="s">
        <v>2867</v>
      </c>
      <c r="E5118" s="2" t="s">
        <v>412</v>
      </c>
      <c r="F5118" s="2" t="s">
        <v>228</v>
      </c>
      <c r="G5118" s="2" t="s">
        <v>117</v>
      </c>
      <c r="H5118" s="2" t="s">
        <v>52</v>
      </c>
      <c r="I5118" s="2" t="s">
        <v>53</v>
      </c>
      <c r="J5118" s="2" t="s">
        <v>230</v>
      </c>
      <c r="K5118" s="2" t="s">
        <v>55</v>
      </c>
      <c r="L5118" s="2" t="s">
        <v>51</v>
      </c>
      <c r="M5118" s="2" t="s">
        <v>82</v>
      </c>
      <c r="N5118" s="3">
        <v>214493.6</v>
      </c>
      <c r="O5118" s="3" t="s">
        <v>57</v>
      </c>
      <c r="P5118" s="4">
        <f>IF(O5118="吨",N5118*1000,IF(O5118="万立方米",N5118*10000,""))</f>
        <v>214493600.0</v>
      </c>
      <c r="Q5118" s="2" t="s">
        <v>58</v>
      </c>
      <c r="R5118" s="2" t="s">
        <v>59</v>
      </c>
      <c r="S5118" s="2" t="s">
        <v>83</v>
      </c>
      <c r="T5118" s="2" t="s">
        <v>61</v>
      </c>
      <c r="U5118" s="4">
        <f>0.35</f>
        <v>0.35</v>
      </c>
      <c r="V5118" s="2" t="s">
        <v>62</v>
      </c>
      <c r="W5118" s="2" t="s">
        <v>84</v>
      </c>
      <c r="X5118" s="2" t="s">
        <v>64</v>
      </c>
      <c r="Y5118" s="2" t="s">
        <v>65</v>
      </c>
      <c r="Z5118" s="2">
        <v>0</v>
      </c>
      <c r="AA5118" s="2"/>
      <c r="AB5118" s="2"/>
      <c r="AC5118" s="4">
        <f>P5118*U5118/1000000</f>
        <v>75.07276</v>
      </c>
      <c r="AD5118" s="4">
        <f>AC5118*(1-Z5118/100)</f>
        <v>75.07276</v>
      </c>
      <c r="AE5118" s="2" t="s">
        <v>66</v>
      </c>
      <c r="AF5118" s="2" t="s">
        <v>67</v>
      </c>
      <c r="AG5118" s="2"/>
      <c r="AH5118" s="2" t="s">
        <v>69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6033</v>
      </c>
      <c r="B5119" s="2" t="s">
        <v>6029</v>
      </c>
      <c r="C5119" s="2" t="s">
        <v>47</v>
      </c>
      <c r="D5119" s="2" t="s">
        <v>2867</v>
      </c>
      <c r="E5119" s="2" t="s">
        <v>412</v>
      </c>
      <c r="F5119" s="2" t="s">
        <v>228</v>
      </c>
      <c r="G5119" s="2" t="s">
        <v>117</v>
      </c>
      <c r="H5119" s="2" t="s">
        <v>52</v>
      </c>
      <c r="I5119" s="2" t="s">
        <v>53</v>
      </c>
      <c r="J5119" s="2" t="s">
        <v>230</v>
      </c>
      <c r="K5119" s="2" t="s">
        <v>55</v>
      </c>
      <c r="L5119" s="2" t="s">
        <v>51</v>
      </c>
      <c r="M5119" s="2" t="s">
        <v>86</v>
      </c>
      <c r="N5119" s="3">
        <v>214493.6</v>
      </c>
      <c r="O5119" s="3" t="s">
        <v>57</v>
      </c>
      <c r="P5119" s="4">
        <f>IF(O5119="吨",N5119*1000,IF(O5119="万立方米",N5119*10000,""))</f>
        <v>214493600.0</v>
      </c>
      <c r="Q5119" s="2" t="s">
        <v>58</v>
      </c>
      <c r="R5119" s="2" t="s">
        <v>59</v>
      </c>
      <c r="S5119" s="2" t="s">
        <v>87</v>
      </c>
      <c r="T5119" s="2" t="s">
        <v>88</v>
      </c>
      <c r="U5119" s="4">
        <f>0.75</f>
        <v>0.75</v>
      </c>
      <c r="V5119" s="2" t="s">
        <v>62</v>
      </c>
      <c r="W5119" s="2" t="s">
        <v>89</v>
      </c>
      <c r="X5119" s="2" t="s">
        <v>64</v>
      </c>
      <c r="Y5119" s="2" t="s">
        <v>65</v>
      </c>
      <c r="Z5119" s="2">
        <v>0</v>
      </c>
      <c r="AA5119" s="2"/>
      <c r="AB5119" s="2"/>
      <c r="AC5119" s="4">
        <f>P5119*U5119/1000000</f>
        <v>160.8702</v>
      </c>
      <c r="AD5119" s="4">
        <f>AC5120*(1-AA5119/100)+(AC5119-AC5120)*(1-AB5119/100)</f>
        <v>160.8702</v>
      </c>
      <c r="AE5119" s="2" t="s">
        <v>66</v>
      </c>
      <c r="AF5119" s="2" t="s">
        <v>67</v>
      </c>
      <c r="AG5119" s="2"/>
      <c r="AH5119" s="2" t="s">
        <v>69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6034</v>
      </c>
      <c r="B5120" s="2" t="s">
        <v>6029</v>
      </c>
      <c r="C5120" s="2" t="s">
        <v>47</v>
      </c>
      <c r="D5120" s="2" t="s">
        <v>2867</v>
      </c>
      <c r="E5120" s="2" t="s">
        <v>412</v>
      </c>
      <c r="F5120" s="2" t="s">
        <v>228</v>
      </c>
      <c r="G5120" s="2" t="s">
        <v>117</v>
      </c>
      <c r="H5120" s="2" t="s">
        <v>52</v>
      </c>
      <c r="I5120" s="2" t="s">
        <v>53</v>
      </c>
      <c r="J5120" s="2" t="s">
        <v>230</v>
      </c>
      <c r="K5120" s="2" t="s">
        <v>55</v>
      </c>
      <c r="L5120" s="2" t="s">
        <v>51</v>
      </c>
      <c r="M5120" s="2" t="s">
        <v>91</v>
      </c>
      <c r="N5120" s="3">
        <v>214493.6</v>
      </c>
      <c r="O5120" s="3" t="s">
        <v>57</v>
      </c>
      <c r="P5120" s="4">
        <f>IF(O5120="吨",N5120*1000,IF(O5120="万立方米",N5120*10000,""))</f>
        <v>214493600.0</v>
      </c>
      <c r="Q5120" s="2" t="s">
        <v>58</v>
      </c>
      <c r="R5120" s="2" t="s">
        <v>59</v>
      </c>
      <c r="S5120" s="2" t="s">
        <v>92</v>
      </c>
      <c r="T5120" s="2" t="s">
        <v>88</v>
      </c>
      <c r="U5120" s="4">
        <f>0.75</f>
        <v>0.75</v>
      </c>
      <c r="V5120" s="2" t="s">
        <v>62</v>
      </c>
      <c r="W5120" s="2" t="s">
        <v>93</v>
      </c>
      <c r="X5120" s="2" t="s">
        <v>64</v>
      </c>
      <c r="Y5120" s="2" t="s">
        <v>65</v>
      </c>
      <c r="Z5120" s="2">
        <v>0</v>
      </c>
      <c r="AA5120" s="2"/>
      <c r="AB5120" s="2"/>
      <c r="AC5120" s="4">
        <f>P5120*U5120/1000000</f>
        <v>160.8702</v>
      </c>
      <c r="AD5120" s="4">
        <f>AC5120*(1-Z5120/100)</f>
        <v>160.8702</v>
      </c>
      <c r="AE5120" s="2" t="s">
        <v>66</v>
      </c>
      <c r="AF5120" s="2" t="s">
        <v>67</v>
      </c>
      <c r="AG5120" s="2"/>
      <c r="AH5120" s="2" t="s">
        <v>69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6035</v>
      </c>
      <c r="B5121" s="2" t="s">
        <v>6029</v>
      </c>
      <c r="C5121" s="2" t="s">
        <v>47</v>
      </c>
      <c r="D5121" s="2" t="s">
        <v>2867</v>
      </c>
      <c r="E5121" s="2" t="s">
        <v>412</v>
      </c>
      <c r="F5121" s="2" t="s">
        <v>228</v>
      </c>
      <c r="G5121" s="2" t="s">
        <v>117</v>
      </c>
      <c r="H5121" s="2" t="s">
        <v>52</v>
      </c>
      <c r="I5121" s="2" t="s">
        <v>53</v>
      </c>
      <c r="J5121" s="2" t="s">
        <v>230</v>
      </c>
      <c r="K5121" s="2" t="s">
        <v>55</v>
      </c>
      <c r="L5121" s="2" t="s">
        <v>51</v>
      </c>
      <c r="M5121" s="2" t="s">
        <v>95</v>
      </c>
      <c r="N5121" s="3">
        <v>214493.6</v>
      </c>
      <c r="O5121" s="3" t="s">
        <v>57</v>
      </c>
      <c r="P5121" s="4">
        <f>IF(O5121="吨",N5121*1000,IF(O5121="万立方米",N5121*10000,""))</f>
        <v>214493600.0</v>
      </c>
      <c r="Q5121" s="2" t="s">
        <v>58</v>
      </c>
      <c r="R5121" s="2" t="s">
        <v>59</v>
      </c>
      <c r="S5121" s="2" t="s">
        <v>96</v>
      </c>
      <c r="T5121" s="2" t="s">
        <v>97</v>
      </c>
      <c r="U5121" s="4">
        <f>1.7</f>
        <v>1.7</v>
      </c>
      <c r="V5121" s="2" t="s">
        <v>62</v>
      </c>
      <c r="W5121" s="2" t="s">
        <v>98</v>
      </c>
      <c r="X5121" s="2" t="s">
        <v>64</v>
      </c>
      <c r="Y5121" s="2" t="s">
        <v>65</v>
      </c>
      <c r="Z5121" s="2">
        <v>0</v>
      </c>
      <c r="AA5121" s="2"/>
      <c r="AB5121" s="2"/>
      <c r="AC5121" s="4">
        <f>P5121*U5121/1000000</f>
        <v>364.63912</v>
      </c>
      <c r="AD5121" s="4">
        <f>AC5121*(1-Z5121/100)</f>
        <v>364.63912</v>
      </c>
      <c r="AE5121" s="2" t="s">
        <v>66</v>
      </c>
      <c r="AF5121" s="2" t="s">
        <v>67</v>
      </c>
      <c r="AG5121" s="2"/>
      <c r="AH5121" s="2" t="s">
        <v>69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6036</v>
      </c>
      <c r="B5122" s="2" t="s">
        <v>6029</v>
      </c>
      <c r="C5122" s="2" t="s">
        <v>47</v>
      </c>
      <c r="D5122" s="2" t="s">
        <v>2867</v>
      </c>
      <c r="E5122" s="2" t="s">
        <v>412</v>
      </c>
      <c r="F5122" s="2" t="s">
        <v>228</v>
      </c>
      <c r="G5122" s="2" t="s">
        <v>117</v>
      </c>
      <c r="H5122" s="2" t="s">
        <v>52</v>
      </c>
      <c r="I5122" s="2" t="s">
        <v>53</v>
      </c>
      <c r="J5122" s="2" t="s">
        <v>230</v>
      </c>
      <c r="K5122" s="2" t="s">
        <v>55</v>
      </c>
      <c r="L5122" s="2" t="s">
        <v>51</v>
      </c>
      <c r="M5122" s="2" t="s">
        <v>100</v>
      </c>
      <c r="N5122" s="3">
        <v>214493.6</v>
      </c>
      <c r="O5122" s="3" t="s">
        <v>57</v>
      </c>
      <c r="P5122" s="4">
        <f>IF(O5122="吨",N5122*1000,IF(O5122="万立方米",N5122*10000,""))</f>
        <v>214493600.0</v>
      </c>
      <c r="Q5122" s="2" t="s">
        <v>58</v>
      </c>
      <c r="R5122" s="2" t="s">
        <v>59</v>
      </c>
      <c r="S5122" s="2" t="s">
        <v>101</v>
      </c>
      <c r="T5122" s="2" t="s">
        <v>75</v>
      </c>
      <c r="U5122" s="4">
        <f>0.12</f>
        <v>0.12</v>
      </c>
      <c r="V5122" s="2" t="s">
        <v>62</v>
      </c>
      <c r="W5122" s="2" t="s">
        <v>102</v>
      </c>
      <c r="X5122" s="2" t="s">
        <v>64</v>
      </c>
      <c r="Y5122" s="2" t="s">
        <v>65</v>
      </c>
      <c r="Z5122" s="2">
        <v>0</v>
      </c>
      <c r="AA5122" s="2"/>
      <c r="AB5122" s="2"/>
      <c r="AC5122" s="4">
        <f>P5122*U5122/1000000</f>
        <v>25.739232</v>
      </c>
      <c r="AD5122" s="4">
        <f>AC5122*(1-Z5122/100)</f>
        <v>25.739232</v>
      </c>
      <c r="AE5122" s="2" t="s">
        <v>66</v>
      </c>
      <c r="AF5122" s="2" t="s">
        <v>67</v>
      </c>
      <c r="AG5122" s="2"/>
      <c r="AH5122" s="2" t="s">
        <v>69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6037</v>
      </c>
      <c r="B5123" s="2" t="s">
        <v>6029</v>
      </c>
      <c r="C5123" s="2" t="s">
        <v>47</v>
      </c>
      <c r="D5123" s="2" t="s">
        <v>2867</v>
      </c>
      <c r="E5123" s="2" t="s">
        <v>412</v>
      </c>
      <c r="F5123" s="2" t="s">
        <v>228</v>
      </c>
      <c r="G5123" s="2" t="s">
        <v>117</v>
      </c>
      <c r="H5123" s="2" t="s">
        <v>52</v>
      </c>
      <c r="I5123" s="2"/>
      <c r="J5123" s="2"/>
      <c r="K5123" s="2"/>
      <c r="L5123" s="2"/>
      <c r="M5123" s="2" t="s">
        <v>104</v>
      </c>
      <c r="N5123" s="3"/>
      <c r="O5123" s="3"/>
      <c r="P5123" s="4">
        <v>0.0</v>
      </c>
      <c r="Q5123" s="2" t="s">
        <v>105</v>
      </c>
      <c r="R5123" s="2" t="s">
        <v>106</v>
      </c>
      <c r="S5123" s="2" t="s">
        <v>107</v>
      </c>
      <c r="T5123" s="2" t="s">
        <v>108</v>
      </c>
      <c r="U5123" s="4">
        <f>0.0</f>
        <v>0.0</v>
      </c>
      <c r="V5123" s="2" t="s">
        <v>109</v>
      </c>
      <c r="W5123" s="2" t="s">
        <v>110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134</v>
      </c>
      <c r="AH5123" s="2" t="s">
        <v>69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6038</v>
      </c>
      <c r="B5124" s="2" t="s">
        <v>6039</v>
      </c>
      <c r="C5124" s="2" t="s">
        <v>47</v>
      </c>
      <c r="D5124" s="2" t="s">
        <v>886</v>
      </c>
      <c r="E5124" s="2" t="s">
        <v>377</v>
      </c>
      <c r="F5124" s="2" t="s">
        <v>228</v>
      </c>
      <c r="G5124" s="2" t="s">
        <v>181</v>
      </c>
      <c r="H5124" s="2" t="s">
        <v>6040</v>
      </c>
      <c r="I5124" s="2" t="s">
        <v>53</v>
      </c>
      <c r="J5124" s="2" t="s">
        <v>118</v>
      </c>
      <c r="K5124" s="2" t="s">
        <v>118</v>
      </c>
      <c r="L5124" s="2" t="s">
        <v>119</v>
      </c>
      <c r="M5124" s="2" t="s">
        <v>56</v>
      </c>
      <c r="N5124" s="3">
        <v>3602.344</v>
      </c>
      <c r="O5124" s="3" t="s">
        <v>120</v>
      </c>
      <c r="P5124" s="2"/>
      <c r="Q5124" s="2"/>
      <c r="R5124" s="2" t="s">
        <v>121</v>
      </c>
      <c r="S5124" s="2"/>
      <c r="T5124" s="2" t="s">
        <v>108</v>
      </c>
      <c r="U5124" s="2"/>
      <c r="V5124" s="2"/>
      <c r="W5124" s="2" t="s">
        <v>122</v>
      </c>
      <c r="X5124" s="2" t="s">
        <v>64</v>
      </c>
      <c r="Y5124" s="2" t="s">
        <v>65</v>
      </c>
      <c r="Z5124" s="2">
        <v>0</v>
      </c>
      <c r="AA5124" s="2"/>
      <c r="AB5124" s="2"/>
      <c r="AC5124" s="2"/>
      <c r="AD5124" s="2"/>
      <c r="AE5124" s="2" t="s">
        <v>123</v>
      </c>
      <c r="AF5124" s="2" t="s">
        <v>124</v>
      </c>
      <c r="AG5124" s="2" t="s">
        <v>125</v>
      </c>
      <c r="AH5124" s="2" t="s">
        <v>69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6041</v>
      </c>
      <c r="B5125" s="2" t="s">
        <v>6039</v>
      </c>
      <c r="C5125" s="2" t="s">
        <v>47</v>
      </c>
      <c r="D5125" s="2" t="s">
        <v>886</v>
      </c>
      <c r="E5125" s="2" t="s">
        <v>377</v>
      </c>
      <c r="F5125" s="2" t="s">
        <v>228</v>
      </c>
      <c r="G5125" s="2" t="s">
        <v>181</v>
      </c>
      <c r="H5125" s="2" t="s">
        <v>6040</v>
      </c>
      <c r="I5125" s="2" t="s">
        <v>53</v>
      </c>
      <c r="J5125" s="2" t="s">
        <v>118</v>
      </c>
      <c r="K5125" s="2" t="s">
        <v>118</v>
      </c>
      <c r="L5125" s="2" t="s">
        <v>119</v>
      </c>
      <c r="M5125" s="2" t="s">
        <v>73</v>
      </c>
      <c r="N5125" s="3">
        <v>3602.344</v>
      </c>
      <c r="O5125" s="3" t="s">
        <v>120</v>
      </c>
      <c r="P5125" s="2"/>
      <c r="Q5125" s="2"/>
      <c r="R5125" s="2" t="s">
        <v>121</v>
      </c>
      <c r="S5125" s="2"/>
      <c r="T5125" s="2" t="s">
        <v>108</v>
      </c>
      <c r="U5125" s="2"/>
      <c r="V5125" s="2"/>
      <c r="W5125" s="2" t="s">
        <v>122</v>
      </c>
      <c r="X5125" s="2" t="s">
        <v>64</v>
      </c>
      <c r="Y5125" s="2" t="s">
        <v>65</v>
      </c>
      <c r="Z5125" s="2">
        <v>0</v>
      </c>
      <c r="AA5125" s="2"/>
      <c r="AB5125" s="2"/>
      <c r="AC5125" s="2"/>
      <c r="AD5125" s="2"/>
      <c r="AE5125" s="2" t="s">
        <v>123</v>
      </c>
      <c r="AF5125" s="2" t="s">
        <v>124</v>
      </c>
      <c r="AG5125" s="2" t="s">
        <v>125</v>
      </c>
      <c r="AH5125" s="2" t="s">
        <v>69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6042</v>
      </c>
      <c r="B5126" s="2" t="s">
        <v>6039</v>
      </c>
      <c r="C5126" s="2" t="s">
        <v>47</v>
      </c>
      <c r="D5126" s="2" t="s">
        <v>886</v>
      </c>
      <c r="E5126" s="2" t="s">
        <v>377</v>
      </c>
      <c r="F5126" s="2" t="s">
        <v>228</v>
      </c>
      <c r="G5126" s="2" t="s">
        <v>181</v>
      </c>
      <c r="H5126" s="2" t="s">
        <v>6040</v>
      </c>
      <c r="I5126" s="2" t="s">
        <v>53</v>
      </c>
      <c r="J5126" s="2" t="s">
        <v>118</v>
      </c>
      <c r="K5126" s="2" t="s">
        <v>118</v>
      </c>
      <c r="L5126" s="2" t="s">
        <v>119</v>
      </c>
      <c r="M5126" s="2" t="s">
        <v>78</v>
      </c>
      <c r="N5126" s="3">
        <v>3602.344</v>
      </c>
      <c r="O5126" s="3" t="s">
        <v>120</v>
      </c>
      <c r="P5126" s="2"/>
      <c r="Q5126" s="2"/>
      <c r="R5126" s="2" t="s">
        <v>121</v>
      </c>
      <c r="S5126" s="2"/>
      <c r="T5126" s="2" t="s">
        <v>108</v>
      </c>
      <c r="U5126" s="2"/>
      <c r="V5126" s="2"/>
      <c r="W5126" s="2" t="s">
        <v>122</v>
      </c>
      <c r="X5126" s="2" t="s">
        <v>64</v>
      </c>
      <c r="Y5126" s="2" t="s">
        <v>65</v>
      </c>
      <c r="Z5126" s="2">
        <v>0</v>
      </c>
      <c r="AA5126" s="2"/>
      <c r="AB5126" s="2"/>
      <c r="AC5126" s="2"/>
      <c r="AD5126" s="2"/>
      <c r="AE5126" s="2" t="s">
        <v>123</v>
      </c>
      <c r="AF5126" s="2" t="s">
        <v>124</v>
      </c>
      <c r="AG5126" s="2" t="s">
        <v>125</v>
      </c>
      <c r="AH5126" s="2" t="s">
        <v>69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6043</v>
      </c>
      <c r="B5127" s="2" t="s">
        <v>6039</v>
      </c>
      <c r="C5127" s="2" t="s">
        <v>47</v>
      </c>
      <c r="D5127" s="2" t="s">
        <v>886</v>
      </c>
      <c r="E5127" s="2" t="s">
        <v>377</v>
      </c>
      <c r="F5127" s="2" t="s">
        <v>228</v>
      </c>
      <c r="G5127" s="2" t="s">
        <v>181</v>
      </c>
      <c r="H5127" s="2" t="s">
        <v>6040</v>
      </c>
      <c r="I5127" s="2" t="s">
        <v>53</v>
      </c>
      <c r="J5127" s="2" t="s">
        <v>118</v>
      </c>
      <c r="K5127" s="2" t="s">
        <v>118</v>
      </c>
      <c r="L5127" s="2" t="s">
        <v>119</v>
      </c>
      <c r="M5127" s="2" t="s">
        <v>82</v>
      </c>
      <c r="N5127" s="3">
        <v>3602.344</v>
      </c>
      <c r="O5127" s="3" t="s">
        <v>120</v>
      </c>
      <c r="P5127" s="2"/>
      <c r="Q5127" s="2"/>
      <c r="R5127" s="2" t="s">
        <v>121</v>
      </c>
      <c r="S5127" s="2"/>
      <c r="T5127" s="2" t="s">
        <v>108</v>
      </c>
      <c r="U5127" s="2"/>
      <c r="V5127" s="2"/>
      <c r="W5127" s="2" t="s">
        <v>122</v>
      </c>
      <c r="X5127" s="2" t="s">
        <v>64</v>
      </c>
      <c r="Y5127" s="2" t="s">
        <v>65</v>
      </c>
      <c r="Z5127" s="2">
        <v>0</v>
      </c>
      <c r="AA5127" s="2"/>
      <c r="AB5127" s="2"/>
      <c r="AC5127" s="2"/>
      <c r="AD5127" s="2"/>
      <c r="AE5127" s="2" t="s">
        <v>123</v>
      </c>
      <c r="AF5127" s="2" t="s">
        <v>124</v>
      </c>
      <c r="AG5127" s="2" t="s">
        <v>125</v>
      </c>
      <c r="AH5127" s="2" t="s">
        <v>69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6044</v>
      </c>
      <c r="B5128" s="2" t="s">
        <v>6039</v>
      </c>
      <c r="C5128" s="2" t="s">
        <v>47</v>
      </c>
      <c r="D5128" s="2" t="s">
        <v>886</v>
      </c>
      <c r="E5128" s="2" t="s">
        <v>377</v>
      </c>
      <c r="F5128" s="2" t="s">
        <v>228</v>
      </c>
      <c r="G5128" s="2" t="s">
        <v>181</v>
      </c>
      <c r="H5128" s="2" t="s">
        <v>6040</v>
      </c>
      <c r="I5128" s="2" t="s">
        <v>53</v>
      </c>
      <c r="J5128" s="2" t="s">
        <v>118</v>
      </c>
      <c r="K5128" s="2" t="s">
        <v>118</v>
      </c>
      <c r="L5128" s="2" t="s">
        <v>119</v>
      </c>
      <c r="M5128" s="2" t="s">
        <v>86</v>
      </c>
      <c r="N5128" s="3">
        <v>3602.344</v>
      </c>
      <c r="O5128" s="3" t="s">
        <v>120</v>
      </c>
      <c r="P5128" s="2"/>
      <c r="Q5128" s="2"/>
      <c r="R5128" s="2" t="s">
        <v>121</v>
      </c>
      <c r="S5128" s="2"/>
      <c r="T5128" s="2" t="s">
        <v>108</v>
      </c>
      <c r="U5128" s="2"/>
      <c r="V5128" s="2"/>
      <c r="W5128" s="2" t="s">
        <v>122</v>
      </c>
      <c r="X5128" s="2" t="s">
        <v>64</v>
      </c>
      <c r="Y5128" s="2" t="s">
        <v>65</v>
      </c>
      <c r="Z5128" s="2">
        <v>0</v>
      </c>
      <c r="AA5128" s="2"/>
      <c r="AB5128" s="2"/>
      <c r="AC5128" s="2"/>
      <c r="AD5128" s="2"/>
      <c r="AE5128" s="2" t="s">
        <v>123</v>
      </c>
      <c r="AF5128" s="2" t="s">
        <v>124</v>
      </c>
      <c r="AG5128" s="2" t="s">
        <v>125</v>
      </c>
      <c r="AH5128" s="2" t="s">
        <v>69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6045</v>
      </c>
      <c r="B5129" s="2" t="s">
        <v>6039</v>
      </c>
      <c r="C5129" s="2" t="s">
        <v>47</v>
      </c>
      <c r="D5129" s="2" t="s">
        <v>886</v>
      </c>
      <c r="E5129" s="2" t="s">
        <v>377</v>
      </c>
      <c r="F5129" s="2" t="s">
        <v>228</v>
      </c>
      <c r="G5129" s="2" t="s">
        <v>181</v>
      </c>
      <c r="H5129" s="2" t="s">
        <v>6040</v>
      </c>
      <c r="I5129" s="2" t="s">
        <v>53</v>
      </c>
      <c r="J5129" s="2" t="s">
        <v>118</v>
      </c>
      <c r="K5129" s="2" t="s">
        <v>118</v>
      </c>
      <c r="L5129" s="2" t="s">
        <v>119</v>
      </c>
      <c r="M5129" s="2" t="s">
        <v>91</v>
      </c>
      <c r="N5129" s="3">
        <v>3602.344</v>
      </c>
      <c r="O5129" s="3" t="s">
        <v>120</v>
      </c>
      <c r="P5129" s="2"/>
      <c r="Q5129" s="2"/>
      <c r="R5129" s="2" t="s">
        <v>121</v>
      </c>
      <c r="S5129" s="2"/>
      <c r="T5129" s="2" t="s">
        <v>108</v>
      </c>
      <c r="U5129" s="2"/>
      <c r="V5129" s="2"/>
      <c r="W5129" s="2" t="s">
        <v>122</v>
      </c>
      <c r="X5129" s="2" t="s">
        <v>64</v>
      </c>
      <c r="Y5129" s="2" t="s">
        <v>65</v>
      </c>
      <c r="Z5129" s="2">
        <v>0</v>
      </c>
      <c r="AA5129" s="2"/>
      <c r="AB5129" s="2"/>
      <c r="AC5129" s="2"/>
      <c r="AD5129" s="2"/>
      <c r="AE5129" s="2" t="s">
        <v>123</v>
      </c>
      <c r="AF5129" s="2" t="s">
        <v>124</v>
      </c>
      <c r="AG5129" s="2" t="s">
        <v>125</v>
      </c>
      <c r="AH5129" s="2" t="s">
        <v>69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6046</v>
      </c>
      <c r="B5130" s="2" t="s">
        <v>6039</v>
      </c>
      <c r="C5130" s="2" t="s">
        <v>47</v>
      </c>
      <c r="D5130" s="2" t="s">
        <v>886</v>
      </c>
      <c r="E5130" s="2" t="s">
        <v>377</v>
      </c>
      <c r="F5130" s="2" t="s">
        <v>228</v>
      </c>
      <c r="G5130" s="2" t="s">
        <v>181</v>
      </c>
      <c r="H5130" s="2" t="s">
        <v>6040</v>
      </c>
      <c r="I5130" s="2" t="s">
        <v>53</v>
      </c>
      <c r="J5130" s="2" t="s">
        <v>118</v>
      </c>
      <c r="K5130" s="2" t="s">
        <v>118</v>
      </c>
      <c r="L5130" s="2" t="s">
        <v>119</v>
      </c>
      <c r="M5130" s="2" t="s">
        <v>95</v>
      </c>
      <c r="N5130" s="3">
        <v>3602.344</v>
      </c>
      <c r="O5130" s="3" t="s">
        <v>120</v>
      </c>
      <c r="P5130" s="2"/>
      <c r="Q5130" s="2"/>
      <c r="R5130" s="2" t="s">
        <v>121</v>
      </c>
      <c r="S5130" s="2"/>
      <c r="T5130" s="2" t="s">
        <v>108</v>
      </c>
      <c r="U5130" s="2"/>
      <c r="V5130" s="2"/>
      <c r="W5130" s="2" t="s">
        <v>122</v>
      </c>
      <c r="X5130" s="2" t="s">
        <v>64</v>
      </c>
      <c r="Y5130" s="2" t="s">
        <v>65</v>
      </c>
      <c r="Z5130" s="2">
        <v>0</v>
      </c>
      <c r="AA5130" s="2"/>
      <c r="AB5130" s="2"/>
      <c r="AC5130" s="2"/>
      <c r="AD5130" s="2"/>
      <c r="AE5130" s="2" t="s">
        <v>123</v>
      </c>
      <c r="AF5130" s="2" t="s">
        <v>124</v>
      </c>
      <c r="AG5130" s="2" t="s">
        <v>125</v>
      </c>
      <c r="AH5130" s="2" t="s">
        <v>69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6047</v>
      </c>
      <c r="B5131" s="2" t="s">
        <v>6039</v>
      </c>
      <c r="C5131" s="2" t="s">
        <v>47</v>
      </c>
      <c r="D5131" s="2" t="s">
        <v>886</v>
      </c>
      <c r="E5131" s="2" t="s">
        <v>377</v>
      </c>
      <c r="F5131" s="2" t="s">
        <v>228</v>
      </c>
      <c r="G5131" s="2" t="s">
        <v>181</v>
      </c>
      <c r="H5131" s="2" t="s">
        <v>6040</v>
      </c>
      <c r="I5131" s="2" t="s">
        <v>53</v>
      </c>
      <c r="J5131" s="2" t="s">
        <v>118</v>
      </c>
      <c r="K5131" s="2" t="s">
        <v>118</v>
      </c>
      <c r="L5131" s="2" t="s">
        <v>119</v>
      </c>
      <c r="M5131" s="2" t="s">
        <v>100</v>
      </c>
      <c r="N5131" s="3">
        <v>3602.344</v>
      </c>
      <c r="O5131" s="3" t="s">
        <v>120</v>
      </c>
      <c r="P5131" s="2"/>
      <c r="Q5131" s="2"/>
      <c r="R5131" s="2" t="s">
        <v>121</v>
      </c>
      <c r="S5131" s="2"/>
      <c r="T5131" s="2" t="s">
        <v>108</v>
      </c>
      <c r="U5131" s="2"/>
      <c r="V5131" s="2"/>
      <c r="W5131" s="2" t="s">
        <v>122</v>
      </c>
      <c r="X5131" s="2" t="s">
        <v>64</v>
      </c>
      <c r="Y5131" s="2" t="s">
        <v>65</v>
      </c>
      <c r="Z5131" s="2">
        <v>0</v>
      </c>
      <c r="AA5131" s="2"/>
      <c r="AB5131" s="2"/>
      <c r="AC5131" s="2"/>
      <c r="AD5131" s="2"/>
      <c r="AE5131" s="2" t="s">
        <v>123</v>
      </c>
      <c r="AF5131" s="2" t="s">
        <v>124</v>
      </c>
      <c r="AG5131" s="2" t="s">
        <v>125</v>
      </c>
      <c r="AH5131" s="2" t="s">
        <v>69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6048</v>
      </c>
      <c r="B5132" s="2" t="s">
        <v>6039</v>
      </c>
      <c r="C5132" s="2" t="s">
        <v>47</v>
      </c>
      <c r="D5132" s="2" t="s">
        <v>886</v>
      </c>
      <c r="E5132" s="2" t="s">
        <v>377</v>
      </c>
      <c r="F5132" s="2" t="s">
        <v>228</v>
      </c>
      <c r="G5132" s="2" t="s">
        <v>181</v>
      </c>
      <c r="H5132" s="2" t="s">
        <v>6040</v>
      </c>
      <c r="I5132" s="2"/>
      <c r="J5132" s="2"/>
      <c r="K5132" s="2"/>
      <c r="L5132" s="2"/>
      <c r="M5132" s="2" t="s">
        <v>104</v>
      </c>
      <c r="N5132" s="3"/>
      <c r="O5132" s="3"/>
      <c r="P5132" s="4">
        <v>0.0</v>
      </c>
      <c r="Q5132" s="2" t="s">
        <v>105</v>
      </c>
      <c r="R5132" s="2" t="s">
        <v>106</v>
      </c>
      <c r="S5132" s="2" t="s">
        <v>107</v>
      </c>
      <c r="T5132" s="2" t="s">
        <v>108</v>
      </c>
      <c r="U5132" s="4">
        <f>0.0</f>
        <v>0.0</v>
      </c>
      <c r="V5132" s="2" t="s">
        <v>109</v>
      </c>
      <c r="W5132" s="2" t="s">
        <v>110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134</v>
      </c>
      <c r="AH5132" s="2" t="s">
        <v>69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6049</v>
      </c>
      <c r="B5133" s="2" t="s">
        <v>6050</v>
      </c>
      <c r="C5133" s="2" t="s">
        <v>47</v>
      </c>
      <c r="D5133" s="2" t="s">
        <v>2305</v>
      </c>
      <c r="E5133" s="2" t="s">
        <v>377</v>
      </c>
      <c r="F5133" s="2" t="s">
        <v>228</v>
      </c>
      <c r="G5133" s="2" t="s">
        <v>117</v>
      </c>
      <c r="H5133" s="2" t="s">
        <v>229</v>
      </c>
      <c r="I5133" s="2" t="s">
        <v>53</v>
      </c>
      <c r="J5133" s="2" t="s">
        <v>230</v>
      </c>
      <c r="K5133" s="2" t="s">
        <v>55</v>
      </c>
      <c r="L5133" s="2" t="s">
        <v>51</v>
      </c>
      <c r="M5133" s="2" t="s">
        <v>56</v>
      </c>
      <c r="N5133" s="3">
        <v>191541</v>
      </c>
      <c r="O5133" s="3" t="s">
        <v>57</v>
      </c>
      <c r="P5133" s="4">
        <f>IF(O5133="吨",N5133*1000,IF(O5133="万立方米",N5133*10000,""))</f>
        <v>191541000.0</v>
      </c>
      <c r="Q5133" s="2" t="s">
        <v>58</v>
      </c>
      <c r="R5133" s="2" t="s">
        <v>59</v>
      </c>
      <c r="S5133" s="2" t="s">
        <v>60</v>
      </c>
      <c r="T5133" s="2" t="s">
        <v>61</v>
      </c>
      <c r="U5133" s="4">
        <f>0.06</f>
        <v>0.06</v>
      </c>
      <c r="V5133" s="2" t="s">
        <v>62</v>
      </c>
      <c r="W5133" s="2" t="s">
        <v>63</v>
      </c>
      <c r="X5133" s="2" t="s">
        <v>64</v>
      </c>
      <c r="Y5133" s="2" t="s">
        <v>65</v>
      </c>
      <c r="Z5133" s="2">
        <v>0</v>
      </c>
      <c r="AA5133" s="2"/>
      <c r="AB5133" s="2"/>
      <c r="AC5133" s="4">
        <f>P5133*U5133/1000000</f>
        <v>11.49246</v>
      </c>
      <c r="AD5133" s="4">
        <f>AC5133*(1-Z5133/100)</f>
        <v>11.49246</v>
      </c>
      <c r="AE5133" s="2" t="s">
        <v>66</v>
      </c>
      <c r="AF5133" s="2" t="s">
        <v>67</v>
      </c>
      <c r="AG5133" s="2" t="s">
        <v>68</v>
      </c>
      <c r="AH5133" s="2" t="s">
        <v>69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6051</v>
      </c>
      <c r="B5134" s="2" t="s">
        <v>6050</v>
      </c>
      <c r="C5134" s="2" t="s">
        <v>47</v>
      </c>
      <c r="D5134" s="2" t="s">
        <v>2305</v>
      </c>
      <c r="E5134" s="2" t="s">
        <v>377</v>
      </c>
      <c r="F5134" s="2" t="s">
        <v>228</v>
      </c>
      <c r="G5134" s="2" t="s">
        <v>117</v>
      </c>
      <c r="H5134" s="2" t="s">
        <v>229</v>
      </c>
      <c r="I5134" s="2" t="s">
        <v>53</v>
      </c>
      <c r="J5134" s="2" t="s">
        <v>230</v>
      </c>
      <c r="K5134" s="2" t="s">
        <v>55</v>
      </c>
      <c r="L5134" s="2" t="s">
        <v>51</v>
      </c>
      <c r="M5134" s="2" t="s">
        <v>73</v>
      </c>
      <c r="N5134" s="3">
        <v>191541</v>
      </c>
      <c r="O5134" s="3" t="s">
        <v>57</v>
      </c>
      <c r="P5134" s="4">
        <f>IF(O5134="吨",N5134*1000,IF(O5134="万立方米",N5134*10000,""))</f>
        <v>191541000.0</v>
      </c>
      <c r="Q5134" s="2" t="s">
        <v>58</v>
      </c>
      <c r="R5134" s="2" t="s">
        <v>59</v>
      </c>
      <c r="S5134" s="2" t="s">
        <v>74</v>
      </c>
      <c r="T5134" s="2" t="s">
        <v>75</v>
      </c>
      <c r="U5134" s="4">
        <f>1.5</f>
        <v>1.5</v>
      </c>
      <c r="V5134" s="2" t="s">
        <v>62</v>
      </c>
      <c r="W5134" s="2" t="s">
        <v>76</v>
      </c>
      <c r="X5134" s="2" t="s">
        <v>64</v>
      </c>
      <c r="Y5134" s="2" t="s">
        <v>65</v>
      </c>
      <c r="Z5134" s="2">
        <v>0</v>
      </c>
      <c r="AA5134" s="2"/>
      <c r="AB5134" s="2"/>
      <c r="AC5134" s="4">
        <f>P5134*U5134/1000000</f>
        <v>287.3115</v>
      </c>
      <c r="AD5134" s="4">
        <f>AC5134*(1-Z5134/100)</f>
        <v>287.3115</v>
      </c>
      <c r="AE5134" s="2" t="s">
        <v>66</v>
      </c>
      <c r="AF5134" s="2" t="s">
        <v>67</v>
      </c>
      <c r="AG5134" s="2" t="s">
        <v>68</v>
      </c>
      <c r="AH5134" s="2" t="s">
        <v>69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6052</v>
      </c>
      <c r="B5135" s="2" t="s">
        <v>6050</v>
      </c>
      <c r="C5135" s="2" t="s">
        <v>47</v>
      </c>
      <c r="D5135" s="2" t="s">
        <v>2305</v>
      </c>
      <c r="E5135" s="2" t="s">
        <v>377</v>
      </c>
      <c r="F5135" s="2" t="s">
        <v>228</v>
      </c>
      <c r="G5135" s="2" t="s">
        <v>117</v>
      </c>
      <c r="H5135" s="2" t="s">
        <v>229</v>
      </c>
      <c r="I5135" s="2" t="s">
        <v>53</v>
      </c>
      <c r="J5135" s="2" t="s">
        <v>230</v>
      </c>
      <c r="K5135" s="2" t="s">
        <v>55</v>
      </c>
      <c r="L5135" s="2" t="s">
        <v>51</v>
      </c>
      <c r="M5135" s="2" t="s">
        <v>78</v>
      </c>
      <c r="N5135" s="3">
        <v>191541</v>
      </c>
      <c r="O5135" s="3" t="s">
        <v>57</v>
      </c>
      <c r="P5135" s="4">
        <f>IF(O5135="吨",N5135*1000,IF(O5135="万立方米",N5135*10000,""))</f>
        <v>191541000.0</v>
      </c>
      <c r="Q5135" s="2" t="s">
        <v>58</v>
      </c>
      <c r="R5135" s="2" t="s">
        <v>59</v>
      </c>
      <c r="S5135" s="2" t="s">
        <v>79</v>
      </c>
      <c r="T5135" s="2" t="s">
        <v>75</v>
      </c>
      <c r="U5135" s="4">
        <f>6.0</f>
        <v>6.0</v>
      </c>
      <c r="V5135" s="2" t="s">
        <v>62</v>
      </c>
      <c r="W5135" s="2" t="s">
        <v>80</v>
      </c>
      <c r="X5135" s="2" t="s">
        <v>64</v>
      </c>
      <c r="Y5135" s="2" t="s">
        <v>65</v>
      </c>
      <c r="Z5135" s="2">
        <v>0</v>
      </c>
      <c r="AA5135" s="2"/>
      <c r="AB5135" s="2"/>
      <c r="AC5135" s="4">
        <f>P5135*U5135/1000000</f>
        <v>1149.246</v>
      </c>
      <c r="AD5135" s="4">
        <f>AC5135*(1-Z5135/100)</f>
        <v>1149.246</v>
      </c>
      <c r="AE5135" s="2" t="s">
        <v>66</v>
      </c>
      <c r="AF5135" s="2" t="s">
        <v>67</v>
      </c>
      <c r="AG5135" s="2" t="s">
        <v>68</v>
      </c>
      <c r="AH5135" s="2" t="s">
        <v>69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6053</v>
      </c>
      <c r="B5136" s="2" t="s">
        <v>6050</v>
      </c>
      <c r="C5136" s="2" t="s">
        <v>47</v>
      </c>
      <c r="D5136" s="2" t="s">
        <v>2305</v>
      </c>
      <c r="E5136" s="2" t="s">
        <v>377</v>
      </c>
      <c r="F5136" s="2" t="s">
        <v>228</v>
      </c>
      <c r="G5136" s="2" t="s">
        <v>117</v>
      </c>
      <c r="H5136" s="2" t="s">
        <v>229</v>
      </c>
      <c r="I5136" s="2" t="s">
        <v>53</v>
      </c>
      <c r="J5136" s="2" t="s">
        <v>230</v>
      </c>
      <c r="K5136" s="2" t="s">
        <v>55</v>
      </c>
      <c r="L5136" s="2" t="s">
        <v>51</v>
      </c>
      <c r="M5136" s="2" t="s">
        <v>82</v>
      </c>
      <c r="N5136" s="3">
        <v>191541</v>
      </c>
      <c r="O5136" s="3" t="s">
        <v>57</v>
      </c>
      <c r="P5136" s="4">
        <f>IF(O5136="吨",N5136*1000,IF(O5136="万立方米",N5136*10000,""))</f>
        <v>191541000.0</v>
      </c>
      <c r="Q5136" s="2" t="s">
        <v>58</v>
      </c>
      <c r="R5136" s="2" t="s">
        <v>59</v>
      </c>
      <c r="S5136" s="2" t="s">
        <v>83</v>
      </c>
      <c r="T5136" s="2" t="s">
        <v>61</v>
      </c>
      <c r="U5136" s="4">
        <f>0.35</f>
        <v>0.35</v>
      </c>
      <c r="V5136" s="2" t="s">
        <v>62</v>
      </c>
      <c r="W5136" s="2" t="s">
        <v>84</v>
      </c>
      <c r="X5136" s="2" t="s">
        <v>64</v>
      </c>
      <c r="Y5136" s="2" t="s">
        <v>65</v>
      </c>
      <c r="Z5136" s="2">
        <v>0</v>
      </c>
      <c r="AA5136" s="2"/>
      <c r="AB5136" s="2"/>
      <c r="AC5136" s="4">
        <f>P5136*U5136/1000000</f>
        <v>67.03935</v>
      </c>
      <c r="AD5136" s="4">
        <f>AC5136*(1-Z5136/100)</f>
        <v>67.03935</v>
      </c>
      <c r="AE5136" s="2" t="s">
        <v>66</v>
      </c>
      <c r="AF5136" s="2" t="s">
        <v>67</v>
      </c>
      <c r="AG5136" s="2" t="s">
        <v>68</v>
      </c>
      <c r="AH5136" s="2" t="s">
        <v>69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6054</v>
      </c>
      <c r="B5137" s="2" t="s">
        <v>6050</v>
      </c>
      <c r="C5137" s="2" t="s">
        <v>47</v>
      </c>
      <c r="D5137" s="2" t="s">
        <v>2305</v>
      </c>
      <c r="E5137" s="2" t="s">
        <v>377</v>
      </c>
      <c r="F5137" s="2" t="s">
        <v>228</v>
      </c>
      <c r="G5137" s="2" t="s">
        <v>117</v>
      </c>
      <c r="H5137" s="2" t="s">
        <v>229</v>
      </c>
      <c r="I5137" s="2" t="s">
        <v>53</v>
      </c>
      <c r="J5137" s="2" t="s">
        <v>230</v>
      </c>
      <c r="K5137" s="2" t="s">
        <v>55</v>
      </c>
      <c r="L5137" s="2" t="s">
        <v>51</v>
      </c>
      <c r="M5137" s="2" t="s">
        <v>86</v>
      </c>
      <c r="N5137" s="3">
        <v>191541</v>
      </c>
      <c r="O5137" s="3" t="s">
        <v>57</v>
      </c>
      <c r="P5137" s="4">
        <f>IF(O5137="吨",N5137*1000,IF(O5137="万立方米",N5137*10000,""))</f>
        <v>191541000.0</v>
      </c>
      <c r="Q5137" s="2" t="s">
        <v>58</v>
      </c>
      <c r="R5137" s="2" t="s">
        <v>59</v>
      </c>
      <c r="S5137" s="2" t="s">
        <v>87</v>
      </c>
      <c r="T5137" s="2" t="s">
        <v>88</v>
      </c>
      <c r="U5137" s="4">
        <f>0.75</f>
        <v>0.75</v>
      </c>
      <c r="V5137" s="2" t="s">
        <v>62</v>
      </c>
      <c r="W5137" s="2" t="s">
        <v>89</v>
      </c>
      <c r="X5137" s="2" t="s">
        <v>64</v>
      </c>
      <c r="Y5137" s="2" t="s">
        <v>65</v>
      </c>
      <c r="Z5137" s="2">
        <v>0</v>
      </c>
      <c r="AA5137" s="2"/>
      <c r="AB5137" s="2"/>
      <c r="AC5137" s="4">
        <f>P5137*U5137/1000000</f>
        <v>143.65575</v>
      </c>
      <c r="AD5137" s="4">
        <f>AC5138*(1-AA5137/100)+(AC5137-AC5138)*(1-AB5137/100)</f>
        <v>143.65575</v>
      </c>
      <c r="AE5137" s="2" t="s">
        <v>66</v>
      </c>
      <c r="AF5137" s="2" t="s">
        <v>67</v>
      </c>
      <c r="AG5137" s="2" t="s">
        <v>68</v>
      </c>
      <c r="AH5137" s="2" t="s">
        <v>69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6055</v>
      </c>
      <c r="B5138" s="2" t="s">
        <v>6050</v>
      </c>
      <c r="C5138" s="2" t="s">
        <v>47</v>
      </c>
      <c r="D5138" s="2" t="s">
        <v>2305</v>
      </c>
      <c r="E5138" s="2" t="s">
        <v>377</v>
      </c>
      <c r="F5138" s="2" t="s">
        <v>228</v>
      </c>
      <c r="G5138" s="2" t="s">
        <v>117</v>
      </c>
      <c r="H5138" s="2" t="s">
        <v>229</v>
      </c>
      <c r="I5138" s="2" t="s">
        <v>53</v>
      </c>
      <c r="J5138" s="2" t="s">
        <v>230</v>
      </c>
      <c r="K5138" s="2" t="s">
        <v>55</v>
      </c>
      <c r="L5138" s="2" t="s">
        <v>51</v>
      </c>
      <c r="M5138" s="2" t="s">
        <v>91</v>
      </c>
      <c r="N5138" s="3">
        <v>191541</v>
      </c>
      <c r="O5138" s="3" t="s">
        <v>57</v>
      </c>
      <c r="P5138" s="4">
        <f>IF(O5138="吨",N5138*1000,IF(O5138="万立方米",N5138*10000,""))</f>
        <v>191541000.0</v>
      </c>
      <c r="Q5138" s="2" t="s">
        <v>58</v>
      </c>
      <c r="R5138" s="2" t="s">
        <v>59</v>
      </c>
      <c r="S5138" s="2" t="s">
        <v>92</v>
      </c>
      <c r="T5138" s="2" t="s">
        <v>88</v>
      </c>
      <c r="U5138" s="4">
        <f>0.75</f>
        <v>0.75</v>
      </c>
      <c r="V5138" s="2" t="s">
        <v>62</v>
      </c>
      <c r="W5138" s="2" t="s">
        <v>93</v>
      </c>
      <c r="X5138" s="2" t="s">
        <v>64</v>
      </c>
      <c r="Y5138" s="2" t="s">
        <v>65</v>
      </c>
      <c r="Z5138" s="2">
        <v>0</v>
      </c>
      <c r="AA5138" s="2"/>
      <c r="AB5138" s="2"/>
      <c r="AC5138" s="4">
        <f>P5138*U5138/1000000</f>
        <v>143.65575</v>
      </c>
      <c r="AD5138" s="4">
        <f>AC5138*(1-Z5138/100)</f>
        <v>143.65575</v>
      </c>
      <c r="AE5138" s="2" t="s">
        <v>66</v>
      </c>
      <c r="AF5138" s="2" t="s">
        <v>67</v>
      </c>
      <c r="AG5138" s="2" t="s">
        <v>68</v>
      </c>
      <c r="AH5138" s="2" t="s">
        <v>69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6056</v>
      </c>
      <c r="B5139" s="2" t="s">
        <v>6050</v>
      </c>
      <c r="C5139" s="2" t="s">
        <v>47</v>
      </c>
      <c r="D5139" s="2" t="s">
        <v>2305</v>
      </c>
      <c r="E5139" s="2" t="s">
        <v>377</v>
      </c>
      <c r="F5139" s="2" t="s">
        <v>228</v>
      </c>
      <c r="G5139" s="2" t="s">
        <v>117</v>
      </c>
      <c r="H5139" s="2" t="s">
        <v>229</v>
      </c>
      <c r="I5139" s="2" t="s">
        <v>53</v>
      </c>
      <c r="J5139" s="2" t="s">
        <v>230</v>
      </c>
      <c r="K5139" s="2" t="s">
        <v>55</v>
      </c>
      <c r="L5139" s="2" t="s">
        <v>51</v>
      </c>
      <c r="M5139" s="2" t="s">
        <v>95</v>
      </c>
      <c r="N5139" s="3">
        <v>191541</v>
      </c>
      <c r="O5139" s="3" t="s">
        <v>57</v>
      </c>
      <c r="P5139" s="4">
        <f>IF(O5139="吨",N5139*1000,IF(O5139="万立方米",N5139*10000,""))</f>
        <v>191541000.0</v>
      </c>
      <c r="Q5139" s="2" t="s">
        <v>58</v>
      </c>
      <c r="R5139" s="2" t="s">
        <v>59</v>
      </c>
      <c r="S5139" s="2" t="s">
        <v>96</v>
      </c>
      <c r="T5139" s="2" t="s">
        <v>97</v>
      </c>
      <c r="U5139" s="4">
        <f>1.7</f>
        <v>1.7</v>
      </c>
      <c r="V5139" s="2" t="s">
        <v>62</v>
      </c>
      <c r="W5139" s="2" t="s">
        <v>98</v>
      </c>
      <c r="X5139" s="2" t="s">
        <v>64</v>
      </c>
      <c r="Y5139" s="2" t="s">
        <v>65</v>
      </c>
      <c r="Z5139" s="2">
        <v>0</v>
      </c>
      <c r="AA5139" s="2"/>
      <c r="AB5139" s="2"/>
      <c r="AC5139" s="4">
        <f>P5139*U5139/1000000</f>
        <v>325.6197</v>
      </c>
      <c r="AD5139" s="4">
        <f>AC5139*(1-Z5139/100)</f>
        <v>325.6197</v>
      </c>
      <c r="AE5139" s="2" t="s">
        <v>66</v>
      </c>
      <c r="AF5139" s="2" t="s">
        <v>67</v>
      </c>
      <c r="AG5139" s="2" t="s">
        <v>68</v>
      </c>
      <c r="AH5139" s="2" t="s">
        <v>69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6057</v>
      </c>
      <c r="B5140" s="2" t="s">
        <v>6050</v>
      </c>
      <c r="C5140" s="2" t="s">
        <v>47</v>
      </c>
      <c r="D5140" s="2" t="s">
        <v>2305</v>
      </c>
      <c r="E5140" s="2" t="s">
        <v>377</v>
      </c>
      <c r="F5140" s="2" t="s">
        <v>228</v>
      </c>
      <c r="G5140" s="2" t="s">
        <v>117</v>
      </c>
      <c r="H5140" s="2" t="s">
        <v>229</v>
      </c>
      <c r="I5140" s="2" t="s">
        <v>53</v>
      </c>
      <c r="J5140" s="2" t="s">
        <v>230</v>
      </c>
      <c r="K5140" s="2" t="s">
        <v>55</v>
      </c>
      <c r="L5140" s="2" t="s">
        <v>51</v>
      </c>
      <c r="M5140" s="2" t="s">
        <v>100</v>
      </c>
      <c r="N5140" s="3">
        <v>191541</v>
      </c>
      <c r="O5140" s="3" t="s">
        <v>57</v>
      </c>
      <c r="P5140" s="4">
        <f>IF(O5140="吨",N5140*1000,IF(O5140="万立方米",N5140*10000,""))</f>
        <v>191541000.0</v>
      </c>
      <c r="Q5140" s="2" t="s">
        <v>58</v>
      </c>
      <c r="R5140" s="2" t="s">
        <v>59</v>
      </c>
      <c r="S5140" s="2" t="s">
        <v>101</v>
      </c>
      <c r="T5140" s="2" t="s">
        <v>75</v>
      </c>
      <c r="U5140" s="4">
        <f>0.12</f>
        <v>0.12</v>
      </c>
      <c r="V5140" s="2" t="s">
        <v>62</v>
      </c>
      <c r="W5140" s="2" t="s">
        <v>102</v>
      </c>
      <c r="X5140" s="2" t="s">
        <v>64</v>
      </c>
      <c r="Y5140" s="2" t="s">
        <v>65</v>
      </c>
      <c r="Z5140" s="2">
        <v>0</v>
      </c>
      <c r="AA5140" s="2"/>
      <c r="AB5140" s="2"/>
      <c r="AC5140" s="4">
        <f>P5140*U5140/1000000</f>
        <v>22.98492</v>
      </c>
      <c r="AD5140" s="4">
        <f>AC5140*(1-Z5140/100)</f>
        <v>22.98492</v>
      </c>
      <c r="AE5140" s="2" t="s">
        <v>66</v>
      </c>
      <c r="AF5140" s="2" t="s">
        <v>67</v>
      </c>
      <c r="AG5140" s="2" t="s">
        <v>68</v>
      </c>
      <c r="AH5140" s="2" t="s">
        <v>69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6058</v>
      </c>
      <c r="B5141" s="2" t="s">
        <v>6050</v>
      </c>
      <c r="C5141" s="2" t="s">
        <v>47</v>
      </c>
      <c r="D5141" s="2" t="s">
        <v>2305</v>
      </c>
      <c r="E5141" s="2" t="s">
        <v>377</v>
      </c>
      <c r="F5141" s="2" t="s">
        <v>228</v>
      </c>
      <c r="G5141" s="2" t="s">
        <v>117</v>
      </c>
      <c r="H5141" s="2" t="s">
        <v>229</v>
      </c>
      <c r="I5141" s="2"/>
      <c r="J5141" s="2"/>
      <c r="K5141" s="2" t="s">
        <v>147</v>
      </c>
      <c r="L5141" s="2" t="s">
        <v>429</v>
      </c>
      <c r="M5141" s="2" t="s">
        <v>104</v>
      </c>
      <c r="N5141" s="3"/>
      <c r="O5141" s="3"/>
      <c r="P5141" s="2"/>
      <c r="Q5141" s="2" t="s">
        <v>105</v>
      </c>
      <c r="R5141" s="2" t="s">
        <v>106</v>
      </c>
      <c r="S5141" s="2" t="s">
        <v>107</v>
      </c>
      <c r="T5141" s="2" t="s">
        <v>108</v>
      </c>
      <c r="U5141" s="2"/>
      <c r="V5141" s="2" t="s">
        <v>109</v>
      </c>
      <c r="W5141" s="2" t="s">
        <v>110</v>
      </c>
      <c r="X5141" s="2"/>
      <c r="Y5141" s="2" t="s">
        <v>65</v>
      </c>
      <c r="Z5141" s="2">
        <v>0</v>
      </c>
      <c r="AA5141" s="2"/>
      <c r="AB5141" s="2"/>
      <c r="AC5141" s="2"/>
      <c r="AD5141" s="2"/>
      <c r="AE5141" s="2" t="s">
        <v>123</v>
      </c>
      <c r="AF5141" s="2" t="s">
        <v>222</v>
      </c>
      <c r="AG5141" s="2" t="s">
        <v>223</v>
      </c>
      <c r="AH5141" s="2" t="s">
        <v>69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6059</v>
      </c>
      <c r="B5142" s="2" t="s">
        <v>6060</v>
      </c>
      <c r="C5142" s="2" t="s">
        <v>47</v>
      </c>
      <c r="D5142" s="2" t="s">
        <v>6061</v>
      </c>
      <c r="E5142" s="2" t="s">
        <v>412</v>
      </c>
      <c r="F5142" s="2" t="s">
        <v>50</v>
      </c>
      <c r="G5142" s="2" t="s">
        <v>51</v>
      </c>
      <c r="H5142" s="2" t="s">
        <v>138</v>
      </c>
      <c r="I5142" s="2" t="s">
        <v>53</v>
      </c>
      <c r="J5142" s="2" t="s">
        <v>54</v>
      </c>
      <c r="K5142" s="2" t="s">
        <v>55</v>
      </c>
      <c r="L5142" s="2" t="s">
        <v>51</v>
      </c>
      <c r="M5142" s="2" t="s">
        <v>56</v>
      </c>
      <c r="N5142" s="3">
        <v>846066</v>
      </c>
      <c r="O5142" s="3" t="s">
        <v>57</v>
      </c>
      <c r="P5142" s="4">
        <f>IF(O5142="吨",N5142*1000,IF(O5142="万立方米",N5142*10000,""))</f>
        <v>846066000.0</v>
      </c>
      <c r="Q5142" s="2" t="s">
        <v>58</v>
      </c>
      <c r="R5142" s="2" t="s">
        <v>59</v>
      </c>
      <c r="S5142" s="2" t="s">
        <v>60</v>
      </c>
      <c r="T5142" s="2" t="s">
        <v>61</v>
      </c>
      <c r="U5142" s="4">
        <f>0.06</f>
        <v>0.06</v>
      </c>
      <c r="V5142" s="2" t="s">
        <v>62</v>
      </c>
      <c r="W5142" s="2" t="s">
        <v>63</v>
      </c>
      <c r="X5142" s="2" t="s">
        <v>64</v>
      </c>
      <c r="Y5142" s="2" t="s">
        <v>65</v>
      </c>
      <c r="Z5142" s="2">
        <v>0</v>
      </c>
      <c r="AA5142" s="2"/>
      <c r="AB5142" s="2"/>
      <c r="AC5142" s="4">
        <f>P5142*U5142/1000000</f>
        <v>50.76396</v>
      </c>
      <c r="AD5142" s="4">
        <f>AC5142*(1-Z5142/100)</f>
        <v>50.76396</v>
      </c>
      <c r="AE5142" s="2" t="s">
        <v>66</v>
      </c>
      <c r="AF5142" s="2" t="s">
        <v>67</v>
      </c>
      <c r="AG5142" s="2" t="s">
        <v>68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6062</v>
      </c>
      <c r="B5143" s="2" t="s">
        <v>6060</v>
      </c>
      <c r="C5143" s="2" t="s">
        <v>47</v>
      </c>
      <c r="D5143" s="2" t="s">
        <v>6061</v>
      </c>
      <c r="E5143" s="2" t="s">
        <v>412</v>
      </c>
      <c r="F5143" s="2" t="s">
        <v>50</v>
      </c>
      <c r="G5143" s="2" t="s">
        <v>51</v>
      </c>
      <c r="H5143" s="2" t="s">
        <v>138</v>
      </c>
      <c r="I5143" s="2" t="s">
        <v>53</v>
      </c>
      <c r="J5143" s="2" t="s">
        <v>54</v>
      </c>
      <c r="K5143" s="2" t="s">
        <v>55</v>
      </c>
      <c r="L5143" s="2" t="s">
        <v>51</v>
      </c>
      <c r="M5143" s="2" t="s">
        <v>73</v>
      </c>
      <c r="N5143" s="3">
        <v>846066</v>
      </c>
      <c r="O5143" s="3" t="s">
        <v>57</v>
      </c>
      <c r="P5143" s="4">
        <f>IF(O5143="吨",N5143*1000,IF(O5143="万立方米",N5143*10000,""))</f>
        <v>846066000.0</v>
      </c>
      <c r="Q5143" s="2" t="s">
        <v>58</v>
      </c>
      <c r="R5143" s="2" t="s">
        <v>59</v>
      </c>
      <c r="S5143" s="2" t="s">
        <v>74</v>
      </c>
      <c r="T5143" s="2" t="s">
        <v>75</v>
      </c>
      <c r="U5143" s="4">
        <f>1.5</f>
        <v>1.5</v>
      </c>
      <c r="V5143" s="2" t="s">
        <v>62</v>
      </c>
      <c r="W5143" s="2" t="s">
        <v>76</v>
      </c>
      <c r="X5143" s="2" t="s">
        <v>64</v>
      </c>
      <c r="Y5143" s="2" t="s">
        <v>65</v>
      </c>
      <c r="Z5143" s="2">
        <v>0</v>
      </c>
      <c r="AA5143" s="2"/>
      <c r="AB5143" s="2"/>
      <c r="AC5143" s="4">
        <f>P5143*U5143/1000000</f>
        <v>1269.099</v>
      </c>
      <c r="AD5143" s="4">
        <f>AC5143*(1-Z5143/100)</f>
        <v>1269.099</v>
      </c>
      <c r="AE5143" s="2" t="s">
        <v>66</v>
      </c>
      <c r="AF5143" s="2" t="s">
        <v>67</v>
      </c>
      <c r="AG5143" s="2" t="s">
        <v>68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6063</v>
      </c>
      <c r="B5144" s="2" t="s">
        <v>6060</v>
      </c>
      <c r="C5144" s="2" t="s">
        <v>47</v>
      </c>
      <c r="D5144" s="2" t="s">
        <v>6061</v>
      </c>
      <c r="E5144" s="2" t="s">
        <v>412</v>
      </c>
      <c r="F5144" s="2" t="s">
        <v>50</v>
      </c>
      <c r="G5144" s="2" t="s">
        <v>51</v>
      </c>
      <c r="H5144" s="2" t="s">
        <v>138</v>
      </c>
      <c r="I5144" s="2" t="s">
        <v>53</v>
      </c>
      <c r="J5144" s="2" t="s">
        <v>54</v>
      </c>
      <c r="K5144" s="2" t="s">
        <v>55</v>
      </c>
      <c r="L5144" s="2" t="s">
        <v>51</v>
      </c>
      <c r="M5144" s="2" t="s">
        <v>78</v>
      </c>
      <c r="N5144" s="3">
        <v>846066</v>
      </c>
      <c r="O5144" s="3" t="s">
        <v>57</v>
      </c>
      <c r="P5144" s="4">
        <f>IF(O5144="吨",N5144*1000,IF(O5144="万立方米",N5144*10000,""))</f>
        <v>846066000.0</v>
      </c>
      <c r="Q5144" s="2" t="s">
        <v>58</v>
      </c>
      <c r="R5144" s="2" t="s">
        <v>59</v>
      </c>
      <c r="S5144" s="2" t="s">
        <v>79</v>
      </c>
      <c r="T5144" s="2" t="s">
        <v>75</v>
      </c>
      <c r="U5144" s="4">
        <f>6.0</f>
        <v>6.0</v>
      </c>
      <c r="V5144" s="2" t="s">
        <v>62</v>
      </c>
      <c r="W5144" s="2" t="s">
        <v>80</v>
      </c>
      <c r="X5144" s="2" t="s">
        <v>64</v>
      </c>
      <c r="Y5144" s="2" t="s">
        <v>65</v>
      </c>
      <c r="Z5144" s="2">
        <v>0</v>
      </c>
      <c r="AA5144" s="2"/>
      <c r="AB5144" s="2"/>
      <c r="AC5144" s="4">
        <f>P5144*U5144/1000000</f>
        <v>5076.396</v>
      </c>
      <c r="AD5144" s="4">
        <f>AC5144*(1-Z5144/100)</f>
        <v>5076.396</v>
      </c>
      <c r="AE5144" s="2" t="s">
        <v>66</v>
      </c>
      <c r="AF5144" s="2" t="s">
        <v>67</v>
      </c>
      <c r="AG5144" s="2" t="s">
        <v>68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6064</v>
      </c>
      <c r="B5145" s="2" t="s">
        <v>6060</v>
      </c>
      <c r="C5145" s="2" t="s">
        <v>47</v>
      </c>
      <c r="D5145" s="2" t="s">
        <v>6061</v>
      </c>
      <c r="E5145" s="2" t="s">
        <v>412</v>
      </c>
      <c r="F5145" s="2" t="s">
        <v>50</v>
      </c>
      <c r="G5145" s="2" t="s">
        <v>51</v>
      </c>
      <c r="H5145" s="2" t="s">
        <v>138</v>
      </c>
      <c r="I5145" s="2" t="s">
        <v>53</v>
      </c>
      <c r="J5145" s="2" t="s">
        <v>54</v>
      </c>
      <c r="K5145" s="2" t="s">
        <v>55</v>
      </c>
      <c r="L5145" s="2" t="s">
        <v>51</v>
      </c>
      <c r="M5145" s="2" t="s">
        <v>82</v>
      </c>
      <c r="N5145" s="3">
        <v>846066</v>
      </c>
      <c r="O5145" s="3" t="s">
        <v>57</v>
      </c>
      <c r="P5145" s="4">
        <f>IF(O5145="吨",N5145*1000,IF(O5145="万立方米",N5145*10000,""))</f>
        <v>846066000.0</v>
      </c>
      <c r="Q5145" s="2" t="s">
        <v>58</v>
      </c>
      <c r="R5145" s="2" t="s">
        <v>59</v>
      </c>
      <c r="S5145" s="2" t="s">
        <v>83</v>
      </c>
      <c r="T5145" s="2" t="s">
        <v>61</v>
      </c>
      <c r="U5145" s="4">
        <f>0.35</f>
        <v>0.35</v>
      </c>
      <c r="V5145" s="2" t="s">
        <v>62</v>
      </c>
      <c r="W5145" s="2" t="s">
        <v>84</v>
      </c>
      <c r="X5145" s="2" t="s">
        <v>64</v>
      </c>
      <c r="Y5145" s="2" t="s">
        <v>65</v>
      </c>
      <c r="Z5145" s="2">
        <v>0</v>
      </c>
      <c r="AA5145" s="2"/>
      <c r="AB5145" s="2"/>
      <c r="AC5145" s="4">
        <f>P5145*U5145/1000000</f>
        <v>296.1231</v>
      </c>
      <c r="AD5145" s="4">
        <f>AC5145*(1-Z5145/100)</f>
        <v>296.1231</v>
      </c>
      <c r="AE5145" s="2" t="s">
        <v>66</v>
      </c>
      <c r="AF5145" s="2" t="s">
        <v>67</v>
      </c>
      <c r="AG5145" s="2" t="s">
        <v>68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6065</v>
      </c>
      <c r="B5146" s="2" t="s">
        <v>6060</v>
      </c>
      <c r="C5146" s="2" t="s">
        <v>47</v>
      </c>
      <c r="D5146" s="2" t="s">
        <v>6061</v>
      </c>
      <c r="E5146" s="2" t="s">
        <v>412</v>
      </c>
      <c r="F5146" s="2" t="s">
        <v>50</v>
      </c>
      <c r="G5146" s="2" t="s">
        <v>51</v>
      </c>
      <c r="H5146" s="2" t="s">
        <v>138</v>
      </c>
      <c r="I5146" s="2" t="s">
        <v>53</v>
      </c>
      <c r="J5146" s="2" t="s">
        <v>54</v>
      </c>
      <c r="K5146" s="2" t="s">
        <v>55</v>
      </c>
      <c r="L5146" s="2" t="s">
        <v>51</v>
      </c>
      <c r="M5146" s="2" t="s">
        <v>86</v>
      </c>
      <c r="N5146" s="3">
        <v>846066</v>
      </c>
      <c r="O5146" s="3" t="s">
        <v>57</v>
      </c>
      <c r="P5146" s="4">
        <f>IF(O5146="吨",N5146*1000,IF(O5146="万立方米",N5146*10000,""))</f>
        <v>846066000.0</v>
      </c>
      <c r="Q5146" s="2" t="s">
        <v>58</v>
      </c>
      <c r="R5146" s="2" t="s">
        <v>59</v>
      </c>
      <c r="S5146" s="2" t="s">
        <v>87</v>
      </c>
      <c r="T5146" s="2" t="s">
        <v>88</v>
      </c>
      <c r="U5146" s="4">
        <f>0.75</f>
        <v>0.75</v>
      </c>
      <c r="V5146" s="2" t="s">
        <v>62</v>
      </c>
      <c r="W5146" s="2" t="s">
        <v>89</v>
      </c>
      <c r="X5146" s="2" t="s">
        <v>64</v>
      </c>
      <c r="Y5146" s="2" t="s">
        <v>65</v>
      </c>
      <c r="Z5146" s="2">
        <v>0</v>
      </c>
      <c r="AA5146" s="2"/>
      <c r="AB5146" s="2"/>
      <c r="AC5146" s="4">
        <f>P5146*U5146/1000000</f>
        <v>634.5495</v>
      </c>
      <c r="AD5146" s="4">
        <f>AC5147*(1-AA5146/100)+(AC5146-AC5147)*(1-AB5146/100)</f>
        <v>634.5495</v>
      </c>
      <c r="AE5146" s="2" t="s">
        <v>66</v>
      </c>
      <c r="AF5146" s="2" t="s">
        <v>67</v>
      </c>
      <c r="AG5146" s="2" t="s">
        <v>68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6066</v>
      </c>
      <c r="B5147" s="2" t="s">
        <v>6060</v>
      </c>
      <c r="C5147" s="2" t="s">
        <v>47</v>
      </c>
      <c r="D5147" s="2" t="s">
        <v>6061</v>
      </c>
      <c r="E5147" s="2" t="s">
        <v>412</v>
      </c>
      <c r="F5147" s="2" t="s">
        <v>50</v>
      </c>
      <c r="G5147" s="2" t="s">
        <v>51</v>
      </c>
      <c r="H5147" s="2" t="s">
        <v>138</v>
      </c>
      <c r="I5147" s="2" t="s">
        <v>53</v>
      </c>
      <c r="J5147" s="2" t="s">
        <v>54</v>
      </c>
      <c r="K5147" s="2" t="s">
        <v>55</v>
      </c>
      <c r="L5147" s="2" t="s">
        <v>51</v>
      </c>
      <c r="M5147" s="2" t="s">
        <v>91</v>
      </c>
      <c r="N5147" s="3">
        <v>846066</v>
      </c>
      <c r="O5147" s="3" t="s">
        <v>57</v>
      </c>
      <c r="P5147" s="4">
        <f>IF(O5147="吨",N5147*1000,IF(O5147="万立方米",N5147*10000,""))</f>
        <v>846066000.0</v>
      </c>
      <c r="Q5147" s="2" t="s">
        <v>58</v>
      </c>
      <c r="R5147" s="2" t="s">
        <v>59</v>
      </c>
      <c r="S5147" s="2" t="s">
        <v>92</v>
      </c>
      <c r="T5147" s="2" t="s">
        <v>88</v>
      </c>
      <c r="U5147" s="4">
        <f>0.75</f>
        <v>0.75</v>
      </c>
      <c r="V5147" s="2" t="s">
        <v>62</v>
      </c>
      <c r="W5147" s="2" t="s">
        <v>93</v>
      </c>
      <c r="X5147" s="2" t="s">
        <v>64</v>
      </c>
      <c r="Y5147" s="2" t="s">
        <v>65</v>
      </c>
      <c r="Z5147" s="2">
        <v>0</v>
      </c>
      <c r="AA5147" s="2"/>
      <c r="AB5147" s="2"/>
      <c r="AC5147" s="4">
        <f>P5147*U5147/1000000</f>
        <v>634.5495</v>
      </c>
      <c r="AD5147" s="4">
        <f>AC5147*(1-Z5147/100)</f>
        <v>634.5495</v>
      </c>
      <c r="AE5147" s="2" t="s">
        <v>66</v>
      </c>
      <c r="AF5147" s="2" t="s">
        <v>67</v>
      </c>
      <c r="AG5147" s="2" t="s">
        <v>68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6067</v>
      </c>
      <c r="B5148" s="2" t="s">
        <v>6060</v>
      </c>
      <c r="C5148" s="2" t="s">
        <v>47</v>
      </c>
      <c r="D5148" s="2" t="s">
        <v>6061</v>
      </c>
      <c r="E5148" s="2" t="s">
        <v>412</v>
      </c>
      <c r="F5148" s="2" t="s">
        <v>50</v>
      </c>
      <c r="G5148" s="2" t="s">
        <v>51</v>
      </c>
      <c r="H5148" s="2" t="s">
        <v>138</v>
      </c>
      <c r="I5148" s="2" t="s">
        <v>53</v>
      </c>
      <c r="J5148" s="2" t="s">
        <v>54</v>
      </c>
      <c r="K5148" s="2" t="s">
        <v>55</v>
      </c>
      <c r="L5148" s="2" t="s">
        <v>51</v>
      </c>
      <c r="M5148" s="2" t="s">
        <v>95</v>
      </c>
      <c r="N5148" s="3">
        <v>846066</v>
      </c>
      <c r="O5148" s="3" t="s">
        <v>57</v>
      </c>
      <c r="P5148" s="4">
        <f>IF(O5148="吨",N5148*1000,IF(O5148="万立方米",N5148*10000,""))</f>
        <v>846066000.0</v>
      </c>
      <c r="Q5148" s="2" t="s">
        <v>58</v>
      </c>
      <c r="R5148" s="2" t="s">
        <v>59</v>
      </c>
      <c r="S5148" s="2" t="s">
        <v>96</v>
      </c>
      <c r="T5148" s="2" t="s">
        <v>97</v>
      </c>
      <c r="U5148" s="4">
        <f>1.7</f>
        <v>1.7</v>
      </c>
      <c r="V5148" s="2" t="s">
        <v>62</v>
      </c>
      <c r="W5148" s="2" t="s">
        <v>98</v>
      </c>
      <c r="X5148" s="2" t="s">
        <v>64</v>
      </c>
      <c r="Y5148" s="2" t="s">
        <v>65</v>
      </c>
      <c r="Z5148" s="2">
        <v>0</v>
      </c>
      <c r="AA5148" s="2"/>
      <c r="AB5148" s="2"/>
      <c r="AC5148" s="4">
        <f>P5148*U5148/1000000</f>
        <v>1438.3122</v>
      </c>
      <c r="AD5148" s="4">
        <f>AC5148*(1-Z5148/100)</f>
        <v>1438.3122</v>
      </c>
      <c r="AE5148" s="2" t="s">
        <v>66</v>
      </c>
      <c r="AF5148" s="2" t="s">
        <v>67</v>
      </c>
      <c r="AG5148" s="2" t="s">
        <v>68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6068</v>
      </c>
      <c r="B5149" s="2" t="s">
        <v>6060</v>
      </c>
      <c r="C5149" s="2" t="s">
        <v>47</v>
      </c>
      <c r="D5149" s="2" t="s">
        <v>6061</v>
      </c>
      <c r="E5149" s="2" t="s">
        <v>412</v>
      </c>
      <c r="F5149" s="2" t="s">
        <v>50</v>
      </c>
      <c r="G5149" s="2" t="s">
        <v>51</v>
      </c>
      <c r="H5149" s="2" t="s">
        <v>138</v>
      </c>
      <c r="I5149" s="2" t="s">
        <v>53</v>
      </c>
      <c r="J5149" s="2" t="s">
        <v>54</v>
      </c>
      <c r="K5149" s="2" t="s">
        <v>55</v>
      </c>
      <c r="L5149" s="2" t="s">
        <v>51</v>
      </c>
      <c r="M5149" s="2" t="s">
        <v>100</v>
      </c>
      <c r="N5149" s="3">
        <v>846066</v>
      </c>
      <c r="O5149" s="3" t="s">
        <v>57</v>
      </c>
      <c r="P5149" s="4">
        <f>IF(O5149="吨",N5149*1000,IF(O5149="万立方米",N5149*10000,""))</f>
        <v>846066000.0</v>
      </c>
      <c r="Q5149" s="2" t="s">
        <v>58</v>
      </c>
      <c r="R5149" s="2" t="s">
        <v>59</v>
      </c>
      <c r="S5149" s="2" t="s">
        <v>101</v>
      </c>
      <c r="T5149" s="2" t="s">
        <v>75</v>
      </c>
      <c r="U5149" s="4">
        <f>0.12</f>
        <v>0.12</v>
      </c>
      <c r="V5149" s="2" t="s">
        <v>62</v>
      </c>
      <c r="W5149" s="2" t="s">
        <v>102</v>
      </c>
      <c r="X5149" s="2" t="s">
        <v>64</v>
      </c>
      <c r="Y5149" s="2" t="s">
        <v>65</v>
      </c>
      <c r="Z5149" s="2">
        <v>0</v>
      </c>
      <c r="AA5149" s="2"/>
      <c r="AB5149" s="2"/>
      <c r="AC5149" s="4">
        <f>P5149*U5149/1000000</f>
        <v>101.52792</v>
      </c>
      <c r="AD5149" s="4">
        <f>AC5149*(1-Z5149/100)</f>
        <v>101.52792</v>
      </c>
      <c r="AE5149" s="2" t="s">
        <v>66</v>
      </c>
      <c r="AF5149" s="2" t="s">
        <v>67</v>
      </c>
      <c r="AG5149" s="2" t="s">
        <v>68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6069</v>
      </c>
      <c r="B5150" s="2" t="s">
        <v>6060</v>
      </c>
      <c r="C5150" s="2" t="s">
        <v>47</v>
      </c>
      <c r="D5150" s="2" t="s">
        <v>6061</v>
      </c>
      <c r="E5150" s="2" t="s">
        <v>412</v>
      </c>
      <c r="F5150" s="2" t="s">
        <v>50</v>
      </c>
      <c r="G5150" s="2" t="s">
        <v>51</v>
      </c>
      <c r="H5150" s="2" t="s">
        <v>138</v>
      </c>
      <c r="I5150" s="2"/>
      <c r="J5150" s="2"/>
      <c r="K5150" s="2" t="s">
        <v>147</v>
      </c>
      <c r="L5150" s="2" t="s">
        <v>148</v>
      </c>
      <c r="M5150" s="2" t="s">
        <v>104</v>
      </c>
      <c r="N5150" s="3"/>
      <c r="O5150" s="3"/>
      <c r="P5150" s="4">
        <v>846066000.0</v>
      </c>
      <c r="Q5150" s="2" t="s">
        <v>105</v>
      </c>
      <c r="R5150" s="2" t="s">
        <v>106</v>
      </c>
      <c r="S5150" s="2" t="s">
        <v>107</v>
      </c>
      <c r="T5150" s="2" t="s">
        <v>108</v>
      </c>
      <c r="U5150" s="4">
        <f>0.0</f>
        <v>0.0</v>
      </c>
      <c r="V5150" s="2" t="s">
        <v>109</v>
      </c>
      <c r="W5150" s="2" t="s">
        <v>110</v>
      </c>
      <c r="X5150" s="2"/>
      <c r="Y5150" s="2" t="s">
        <v>65</v>
      </c>
      <c r="Z5150" s="2">
        <v>0</v>
      </c>
      <c r="AA5150" s="2"/>
      <c r="AB5150" s="2"/>
      <c r="AC5150" s="4">
        <f>P5150*U5150/1000000</f>
        <v>0.0</v>
      </c>
      <c r="AD5150" s="4">
        <f>AC5150*(1-Z5150/100)</f>
        <v>0.0</v>
      </c>
      <c r="AE5150" s="2" t="s">
        <v>66</v>
      </c>
      <c r="AF5150" s="2" t="s">
        <v>67</v>
      </c>
      <c r="AG5150" s="2" t="s">
        <v>68</v>
      </c>
      <c r="AH5150" s="2" t="s">
        <v>69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6070</v>
      </c>
      <c r="B5151" s="2" t="s">
        <v>6071</v>
      </c>
      <c r="C5151" s="2" t="s">
        <v>47</v>
      </c>
      <c r="D5151" s="2" t="s">
        <v>6072</v>
      </c>
      <c r="E5151" s="2" t="s">
        <v>412</v>
      </c>
      <c r="F5151" s="2" t="s">
        <v>116</v>
      </c>
      <c r="G5151" s="2" t="s">
        <v>181</v>
      </c>
      <c r="H5151" s="2" t="s">
        <v>243</v>
      </c>
      <c r="I5151" s="2" t="s">
        <v>53</v>
      </c>
      <c r="J5151" s="2" t="s">
        <v>180</v>
      </c>
      <c r="K5151" s="2" t="s">
        <v>180</v>
      </c>
      <c r="L5151" s="2" t="s">
        <v>181</v>
      </c>
      <c r="M5151" s="2" t="s">
        <v>56</v>
      </c>
      <c r="N5151" s="3">
        <v>1</v>
      </c>
      <c r="O5151" s="3" t="s">
        <v>182</v>
      </c>
      <c r="P5151" s="4">
        <f>IF(O5151="吨",N5151*1000,IF(O5151="万立方米",N5151*10000,""))</f>
        <v>10000.0</v>
      </c>
      <c r="Q5151" s="2" t="s">
        <v>183</v>
      </c>
      <c r="R5151" s="2" t="s">
        <v>184</v>
      </c>
      <c r="S5151" s="2" t="s">
        <v>185</v>
      </c>
      <c r="T5151" s="2" t="s">
        <v>75</v>
      </c>
      <c r="U5151" s="4">
        <f>0.001</f>
        <v>0.001</v>
      </c>
      <c r="V5151" s="2" t="s">
        <v>186</v>
      </c>
      <c r="W5151" s="2" t="s">
        <v>187</v>
      </c>
      <c r="X5151" s="2" t="s">
        <v>64</v>
      </c>
      <c r="Y5151" s="2" t="s">
        <v>65</v>
      </c>
      <c r="Z5151" s="2">
        <v>0</v>
      </c>
      <c r="AA5151" s="2"/>
      <c r="AB5151" s="2"/>
      <c r="AC5151" s="4">
        <f>P5151*U5151/1000000</f>
        <v>1e-05</v>
      </c>
      <c r="AD5151" s="4">
        <f>AC5151*(1-Z5151/100)</f>
        <v>1e-05</v>
      </c>
      <c r="AE5151" s="2" t="s">
        <v>66</v>
      </c>
      <c r="AF5151" s="2" t="s">
        <v>67</v>
      </c>
      <c r="AG5151" s="2"/>
      <c r="AH5151" s="2" t="s">
        <v>69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6073</v>
      </c>
      <c r="B5152" s="2" t="s">
        <v>6071</v>
      </c>
      <c r="C5152" s="2" t="s">
        <v>47</v>
      </c>
      <c r="D5152" s="2" t="s">
        <v>6072</v>
      </c>
      <c r="E5152" s="2" t="s">
        <v>412</v>
      </c>
      <c r="F5152" s="2" t="s">
        <v>116</v>
      </c>
      <c r="G5152" s="2" t="s">
        <v>181</v>
      </c>
      <c r="H5152" s="2" t="s">
        <v>243</v>
      </c>
      <c r="I5152" s="2" t="s">
        <v>53</v>
      </c>
      <c r="J5152" s="2" t="s">
        <v>180</v>
      </c>
      <c r="K5152" s="2" t="s">
        <v>180</v>
      </c>
      <c r="L5152" s="2" t="s">
        <v>181</v>
      </c>
      <c r="M5152" s="2" t="s">
        <v>73</v>
      </c>
      <c r="N5152" s="3">
        <v>1</v>
      </c>
      <c r="O5152" s="3" t="s">
        <v>182</v>
      </c>
      <c r="P5152" s="4">
        <f>IF(O5152="吨",N5152*1000,IF(O5152="万立方米",N5152*10000,""))</f>
        <v>10000.0</v>
      </c>
      <c r="Q5152" s="2" t="s">
        <v>183</v>
      </c>
      <c r="R5152" s="2" t="s">
        <v>184</v>
      </c>
      <c r="S5152" s="2" t="s">
        <v>189</v>
      </c>
      <c r="T5152" s="2" t="s">
        <v>75</v>
      </c>
      <c r="U5152" s="4">
        <f>0.35</f>
        <v>0.35</v>
      </c>
      <c r="V5152" s="2" t="s">
        <v>186</v>
      </c>
      <c r="W5152" s="2" t="s">
        <v>190</v>
      </c>
      <c r="X5152" s="2" t="s">
        <v>64</v>
      </c>
      <c r="Y5152" s="2" t="s">
        <v>65</v>
      </c>
      <c r="Z5152" s="2">
        <v>0</v>
      </c>
      <c r="AA5152" s="2"/>
      <c r="AB5152" s="2"/>
      <c r="AC5152" s="4">
        <f>P5152*U5152/1000000</f>
        <v>0.0035</v>
      </c>
      <c r="AD5152" s="4">
        <f>AC5152*(1-Z5152/100)</f>
        <v>0.0035</v>
      </c>
      <c r="AE5152" s="2" t="s">
        <v>66</v>
      </c>
      <c r="AF5152" s="2" t="s">
        <v>67</v>
      </c>
      <c r="AG5152" s="2"/>
      <c r="AH5152" s="2" t="s">
        <v>69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6074</v>
      </c>
      <c r="B5153" s="2" t="s">
        <v>6071</v>
      </c>
      <c r="C5153" s="2" t="s">
        <v>47</v>
      </c>
      <c r="D5153" s="2" t="s">
        <v>6072</v>
      </c>
      <c r="E5153" s="2" t="s">
        <v>412</v>
      </c>
      <c r="F5153" s="2" t="s">
        <v>116</v>
      </c>
      <c r="G5153" s="2" t="s">
        <v>181</v>
      </c>
      <c r="H5153" s="2" t="s">
        <v>243</v>
      </c>
      <c r="I5153" s="2" t="s">
        <v>53</v>
      </c>
      <c r="J5153" s="2" t="s">
        <v>180</v>
      </c>
      <c r="K5153" s="2" t="s">
        <v>180</v>
      </c>
      <c r="L5153" s="2" t="s">
        <v>181</v>
      </c>
      <c r="M5153" s="2" t="s">
        <v>78</v>
      </c>
      <c r="N5153" s="3">
        <v>1</v>
      </c>
      <c r="O5153" s="3" t="s">
        <v>182</v>
      </c>
      <c r="P5153" s="4">
        <f>IF(O5153="吨",N5153*1000,IF(O5153="万立方米",N5153*10000,""))</f>
        <v>10000.0</v>
      </c>
      <c r="Q5153" s="2" t="s">
        <v>183</v>
      </c>
      <c r="R5153" s="2" t="s">
        <v>184</v>
      </c>
      <c r="S5153" s="2" t="s">
        <v>192</v>
      </c>
      <c r="T5153" s="2" t="s">
        <v>75</v>
      </c>
      <c r="U5153" s="4">
        <f>1.2</f>
        <v>1.2</v>
      </c>
      <c r="V5153" s="2" t="s">
        <v>186</v>
      </c>
      <c r="W5153" s="2" t="s">
        <v>193</v>
      </c>
      <c r="X5153" s="2" t="s">
        <v>64</v>
      </c>
      <c r="Y5153" s="2" t="s">
        <v>65</v>
      </c>
      <c r="Z5153" s="2">
        <v>0</v>
      </c>
      <c r="AA5153" s="2"/>
      <c r="AB5153" s="2"/>
      <c r="AC5153" s="4">
        <f>P5153*U5153/1000000</f>
        <v>0.012</v>
      </c>
      <c r="AD5153" s="4">
        <f>AC5153*(1-Z5153/100)</f>
        <v>0.012</v>
      </c>
      <c r="AE5153" s="2" t="s">
        <v>66</v>
      </c>
      <c r="AF5153" s="2" t="s">
        <v>67</v>
      </c>
      <c r="AG5153" s="2"/>
      <c r="AH5153" s="2" t="s">
        <v>69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6075</v>
      </c>
      <c r="B5154" s="2" t="s">
        <v>6071</v>
      </c>
      <c r="C5154" s="2" t="s">
        <v>47</v>
      </c>
      <c r="D5154" s="2" t="s">
        <v>6072</v>
      </c>
      <c r="E5154" s="2" t="s">
        <v>412</v>
      </c>
      <c r="F5154" s="2" t="s">
        <v>116</v>
      </c>
      <c r="G5154" s="2" t="s">
        <v>181</v>
      </c>
      <c r="H5154" s="2" t="s">
        <v>243</v>
      </c>
      <c r="I5154" s="2" t="s">
        <v>53</v>
      </c>
      <c r="J5154" s="2" t="s">
        <v>180</v>
      </c>
      <c r="K5154" s="2" t="s">
        <v>180</v>
      </c>
      <c r="L5154" s="2" t="s">
        <v>181</v>
      </c>
      <c r="M5154" s="2" t="s">
        <v>82</v>
      </c>
      <c r="N5154" s="3">
        <v>1</v>
      </c>
      <c r="O5154" s="3" t="s">
        <v>182</v>
      </c>
      <c r="P5154" s="4">
        <f>IF(O5154="吨",N5154*1000,IF(O5154="万立方米",N5154*10000,""))</f>
        <v>10000.0</v>
      </c>
      <c r="Q5154" s="2" t="s">
        <v>183</v>
      </c>
      <c r="R5154" s="2" t="s">
        <v>184</v>
      </c>
      <c r="S5154" s="2" t="s">
        <v>195</v>
      </c>
      <c r="T5154" s="2" t="s">
        <v>75</v>
      </c>
      <c r="U5154" s="4">
        <f>0.002</f>
        <v>0.002</v>
      </c>
      <c r="V5154" s="2" t="s">
        <v>186</v>
      </c>
      <c r="W5154" s="2" t="s">
        <v>196</v>
      </c>
      <c r="X5154" s="2" t="s">
        <v>64</v>
      </c>
      <c r="Y5154" s="2" t="s">
        <v>65</v>
      </c>
      <c r="Z5154" s="2">
        <v>0</v>
      </c>
      <c r="AA5154" s="2"/>
      <c r="AB5154" s="2"/>
      <c r="AC5154" s="4">
        <f>P5154*U5154/1000000</f>
        <v>2e-05</v>
      </c>
      <c r="AD5154" s="4">
        <f>AC5154*(1-Z5154/100)</f>
        <v>2e-05</v>
      </c>
      <c r="AE5154" s="2" t="s">
        <v>66</v>
      </c>
      <c r="AF5154" s="2" t="s">
        <v>67</v>
      </c>
      <c r="AG5154" s="2"/>
      <c r="AH5154" s="2" t="s">
        <v>69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6076</v>
      </c>
      <c r="B5155" s="2" t="s">
        <v>6071</v>
      </c>
      <c r="C5155" s="2" t="s">
        <v>47</v>
      </c>
      <c r="D5155" s="2" t="s">
        <v>6072</v>
      </c>
      <c r="E5155" s="2" t="s">
        <v>412</v>
      </c>
      <c r="F5155" s="2" t="s">
        <v>116</v>
      </c>
      <c r="G5155" s="2" t="s">
        <v>181</v>
      </c>
      <c r="H5155" s="2" t="s">
        <v>243</v>
      </c>
      <c r="I5155" s="2" t="s">
        <v>53</v>
      </c>
      <c r="J5155" s="2" t="s">
        <v>180</v>
      </c>
      <c r="K5155" s="2" t="s">
        <v>180</v>
      </c>
      <c r="L5155" s="2" t="s">
        <v>181</v>
      </c>
      <c r="M5155" s="2" t="s">
        <v>86</v>
      </c>
      <c r="N5155" s="3">
        <v>1</v>
      </c>
      <c r="O5155" s="3" t="s">
        <v>182</v>
      </c>
      <c r="P5155" s="4">
        <f>IF(O5155="吨",N5155*1000,IF(O5155="万立方米",N5155*10000,""))</f>
        <v>10000.0</v>
      </c>
      <c r="Q5155" s="2" t="s">
        <v>183</v>
      </c>
      <c r="R5155" s="2" t="s">
        <v>184</v>
      </c>
      <c r="S5155" s="2" t="s">
        <v>198</v>
      </c>
      <c r="T5155" s="2" t="s">
        <v>75</v>
      </c>
      <c r="U5155" s="4">
        <f>0.01</f>
        <v>0.01</v>
      </c>
      <c r="V5155" s="2" t="s">
        <v>186</v>
      </c>
      <c r="W5155" s="2" t="s">
        <v>199</v>
      </c>
      <c r="X5155" s="2" t="s">
        <v>64</v>
      </c>
      <c r="Y5155" s="2" t="s">
        <v>65</v>
      </c>
      <c r="Z5155" s="2">
        <v>0</v>
      </c>
      <c r="AA5155" s="2"/>
      <c r="AB5155" s="2"/>
      <c r="AC5155" s="4">
        <f>P5155*U5155/1000000</f>
        <v>0.0001</v>
      </c>
      <c r="AD5155" s="4">
        <f>AC5156*(1-AA5155/100)+(AC5155-AC5156)*(1-AB5155/100)</f>
        <v>0.0001</v>
      </c>
      <c r="AE5155" s="2" t="s">
        <v>66</v>
      </c>
      <c r="AF5155" s="2" t="s">
        <v>67</v>
      </c>
      <c r="AG5155" s="2"/>
      <c r="AH5155" s="2" t="s">
        <v>69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6077</v>
      </c>
      <c r="B5156" s="2" t="s">
        <v>6071</v>
      </c>
      <c r="C5156" s="2" t="s">
        <v>47</v>
      </c>
      <c r="D5156" s="2" t="s">
        <v>6072</v>
      </c>
      <c r="E5156" s="2" t="s">
        <v>412</v>
      </c>
      <c r="F5156" s="2" t="s">
        <v>116</v>
      </c>
      <c r="G5156" s="2" t="s">
        <v>181</v>
      </c>
      <c r="H5156" s="2" t="s">
        <v>243</v>
      </c>
      <c r="I5156" s="2" t="s">
        <v>53</v>
      </c>
      <c r="J5156" s="2" t="s">
        <v>180</v>
      </c>
      <c r="K5156" s="2" t="s">
        <v>180</v>
      </c>
      <c r="L5156" s="2" t="s">
        <v>181</v>
      </c>
      <c r="M5156" s="2" t="s">
        <v>91</v>
      </c>
      <c r="N5156" s="3">
        <v>1</v>
      </c>
      <c r="O5156" s="3" t="s">
        <v>182</v>
      </c>
      <c r="P5156" s="4">
        <f>IF(O5156="吨",N5156*1000,IF(O5156="万立方米",N5156*10000,""))</f>
        <v>10000.0</v>
      </c>
      <c r="Q5156" s="2" t="s">
        <v>183</v>
      </c>
      <c r="R5156" s="2" t="s">
        <v>184</v>
      </c>
      <c r="S5156" s="2" t="s">
        <v>201</v>
      </c>
      <c r="T5156" s="2" t="s">
        <v>75</v>
      </c>
      <c r="U5156" s="4">
        <f>0.005</f>
        <v>0.005</v>
      </c>
      <c r="V5156" s="2" t="s">
        <v>186</v>
      </c>
      <c r="W5156" s="2" t="s">
        <v>202</v>
      </c>
      <c r="X5156" s="2" t="s">
        <v>64</v>
      </c>
      <c r="Y5156" s="2" t="s">
        <v>65</v>
      </c>
      <c r="Z5156" s="2">
        <v>0</v>
      </c>
      <c r="AA5156" s="2"/>
      <c r="AB5156" s="2"/>
      <c r="AC5156" s="4">
        <f>P5156*U5156/1000000</f>
        <v>5e-05</v>
      </c>
      <c r="AD5156" s="4">
        <f>AC5156*(1-Z5156/100)</f>
        <v>5e-05</v>
      </c>
      <c r="AE5156" s="2" t="s">
        <v>66</v>
      </c>
      <c r="AF5156" s="2" t="s">
        <v>67</v>
      </c>
      <c r="AG5156" s="2"/>
      <c r="AH5156" s="2" t="s">
        <v>69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6078</v>
      </c>
      <c r="B5157" s="2" t="s">
        <v>6071</v>
      </c>
      <c r="C5157" s="2" t="s">
        <v>47</v>
      </c>
      <c r="D5157" s="2" t="s">
        <v>6072</v>
      </c>
      <c r="E5157" s="2" t="s">
        <v>412</v>
      </c>
      <c r="F5157" s="2" t="s">
        <v>116</v>
      </c>
      <c r="G5157" s="2" t="s">
        <v>181</v>
      </c>
      <c r="H5157" s="2" t="s">
        <v>243</v>
      </c>
      <c r="I5157" s="2" t="s">
        <v>53</v>
      </c>
      <c r="J5157" s="2" t="s">
        <v>180</v>
      </c>
      <c r="K5157" s="2" t="s">
        <v>180</v>
      </c>
      <c r="L5157" s="2" t="s">
        <v>181</v>
      </c>
      <c r="M5157" s="2" t="s">
        <v>95</v>
      </c>
      <c r="N5157" s="3">
        <v>1</v>
      </c>
      <c r="O5157" s="3" t="s">
        <v>182</v>
      </c>
      <c r="P5157" s="4">
        <f>IF(O5157="吨",N5157*1000,IF(O5157="万立方米",N5157*10000,""))</f>
        <v>10000.0</v>
      </c>
      <c r="Q5157" s="2" t="s">
        <v>183</v>
      </c>
      <c r="R5157" s="2" t="s">
        <v>184</v>
      </c>
      <c r="S5157" s="2" t="s">
        <v>204</v>
      </c>
      <c r="T5157" s="2" t="s">
        <v>75</v>
      </c>
      <c r="U5157" s="4">
        <f>0.005</f>
        <v>0.005</v>
      </c>
      <c r="V5157" s="2" t="s">
        <v>186</v>
      </c>
      <c r="W5157" s="2" t="s">
        <v>205</v>
      </c>
      <c r="X5157" s="2" t="s">
        <v>64</v>
      </c>
      <c r="Y5157" s="2" t="s">
        <v>65</v>
      </c>
      <c r="Z5157" s="2">
        <v>0</v>
      </c>
      <c r="AA5157" s="2"/>
      <c r="AB5157" s="2"/>
      <c r="AC5157" s="4">
        <f>P5157*U5157/1000000</f>
        <v>5e-05</v>
      </c>
      <c r="AD5157" s="4">
        <f>AC5157*(1-Z5157/100)</f>
        <v>5e-05</v>
      </c>
      <c r="AE5157" s="2" t="s">
        <v>66</v>
      </c>
      <c r="AF5157" s="2" t="s">
        <v>67</v>
      </c>
      <c r="AG5157" s="2"/>
      <c r="AH5157" s="2" t="s">
        <v>69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6079</v>
      </c>
      <c r="B5158" s="2" t="s">
        <v>6071</v>
      </c>
      <c r="C5158" s="2" t="s">
        <v>47</v>
      </c>
      <c r="D5158" s="2" t="s">
        <v>6072</v>
      </c>
      <c r="E5158" s="2" t="s">
        <v>412</v>
      </c>
      <c r="F5158" s="2" t="s">
        <v>116</v>
      </c>
      <c r="G5158" s="2" t="s">
        <v>181</v>
      </c>
      <c r="H5158" s="2" t="s">
        <v>243</v>
      </c>
      <c r="I5158" s="2" t="s">
        <v>53</v>
      </c>
      <c r="J5158" s="2" t="s">
        <v>180</v>
      </c>
      <c r="K5158" s="2" t="s">
        <v>180</v>
      </c>
      <c r="L5158" s="2" t="s">
        <v>181</v>
      </c>
      <c r="M5158" s="2" t="s">
        <v>100</v>
      </c>
      <c r="N5158" s="3">
        <v>1</v>
      </c>
      <c r="O5158" s="3" t="s">
        <v>182</v>
      </c>
      <c r="P5158" s="4">
        <f>IF(O5158="吨",N5158*1000,IF(O5158="万立方米",N5158*10000,""))</f>
        <v>10000.0</v>
      </c>
      <c r="Q5158" s="2" t="s">
        <v>183</v>
      </c>
      <c r="R5158" s="2" t="s">
        <v>184</v>
      </c>
      <c r="S5158" s="2" t="s">
        <v>207</v>
      </c>
      <c r="T5158" s="2" t="s">
        <v>75</v>
      </c>
      <c r="U5158" s="4">
        <f>0.02</f>
        <v>0.02</v>
      </c>
      <c r="V5158" s="2" t="s">
        <v>186</v>
      </c>
      <c r="W5158" s="2" t="s">
        <v>208</v>
      </c>
      <c r="X5158" s="2" t="s">
        <v>64</v>
      </c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/>
      <c r="AH5158" s="2" t="s">
        <v>69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6080</v>
      </c>
      <c r="B5159" s="2" t="s">
        <v>6071</v>
      </c>
      <c r="C5159" s="2" t="s">
        <v>47</v>
      </c>
      <c r="D5159" s="2" t="s">
        <v>6072</v>
      </c>
      <c r="E5159" s="2" t="s">
        <v>412</v>
      </c>
      <c r="F5159" s="2" t="s">
        <v>116</v>
      </c>
      <c r="G5159" s="2" t="s">
        <v>181</v>
      </c>
      <c r="H5159" s="2" t="s">
        <v>243</v>
      </c>
      <c r="I5159" s="2"/>
      <c r="J5159" s="2"/>
      <c r="K5159" s="2"/>
      <c r="L5159" s="2"/>
      <c r="M5159" s="2" t="s">
        <v>104</v>
      </c>
      <c r="N5159" s="3"/>
      <c r="O5159" s="3"/>
      <c r="P5159" s="4">
        <v>0.0</v>
      </c>
      <c r="Q5159" s="2" t="s">
        <v>105</v>
      </c>
      <c r="R5159" s="2" t="s">
        <v>106</v>
      </c>
      <c r="S5159" s="2" t="s">
        <v>107</v>
      </c>
      <c r="T5159" s="2" t="s">
        <v>108</v>
      </c>
      <c r="U5159" s="4">
        <f>0.0</f>
        <v>0.0</v>
      </c>
      <c r="V5159" s="2" t="s">
        <v>109</v>
      </c>
      <c r="W5159" s="2" t="s">
        <v>110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134</v>
      </c>
      <c r="AH5159" s="2" t="s">
        <v>69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6081</v>
      </c>
      <c r="B5160" s="2" t="s">
        <v>6082</v>
      </c>
      <c r="C5160" s="2" t="s">
        <v>47</v>
      </c>
      <c r="D5160" s="2" t="s">
        <v>4361</v>
      </c>
      <c r="E5160" s="2" t="s">
        <v>400</v>
      </c>
      <c r="F5160" s="2" t="s">
        <v>228</v>
      </c>
      <c r="G5160" s="2" t="s">
        <v>117</v>
      </c>
      <c r="H5160" s="2" t="s">
        <v>52</v>
      </c>
      <c r="I5160" s="2" t="s">
        <v>53</v>
      </c>
      <c r="J5160" s="2" t="s">
        <v>230</v>
      </c>
      <c r="K5160" s="2" t="s">
        <v>55</v>
      </c>
      <c r="L5160" s="2" t="s">
        <v>51</v>
      </c>
      <c r="M5160" s="2" t="s">
        <v>56</v>
      </c>
      <c r="N5160" s="3">
        <v>254494</v>
      </c>
      <c r="O5160" s="3" t="s">
        <v>57</v>
      </c>
      <c r="P5160" s="4">
        <f>IF(O5160="吨",N5160*1000,IF(O5160="万立方米",N5160*10000,""))</f>
        <v>254494000.0</v>
      </c>
      <c r="Q5160" s="2" t="s">
        <v>58</v>
      </c>
      <c r="R5160" s="2" t="s">
        <v>59</v>
      </c>
      <c r="S5160" s="2" t="s">
        <v>60</v>
      </c>
      <c r="T5160" s="2" t="s">
        <v>61</v>
      </c>
      <c r="U5160" s="4">
        <f>0.06</f>
        <v>0.06</v>
      </c>
      <c r="V5160" s="2" t="s">
        <v>62</v>
      </c>
      <c r="W5160" s="2" t="s">
        <v>63</v>
      </c>
      <c r="X5160" s="2" t="s">
        <v>64</v>
      </c>
      <c r="Y5160" s="2" t="s">
        <v>65</v>
      </c>
      <c r="Z5160" s="2">
        <v>0</v>
      </c>
      <c r="AA5160" s="2"/>
      <c r="AB5160" s="2"/>
      <c r="AC5160" s="4">
        <f>P5160*U5160/1000000</f>
        <v>15.26964</v>
      </c>
      <c r="AD5160" s="4">
        <f>AC5160*(1-Z5160/100)</f>
        <v>15.26964</v>
      </c>
      <c r="AE5160" s="2" t="s">
        <v>66</v>
      </c>
      <c r="AF5160" s="2" t="s">
        <v>67</v>
      </c>
      <c r="AG5160" s="2"/>
      <c r="AH5160" s="2" t="s">
        <v>69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6083</v>
      </c>
      <c r="B5161" s="2" t="s">
        <v>6082</v>
      </c>
      <c r="C5161" s="2" t="s">
        <v>47</v>
      </c>
      <c r="D5161" s="2" t="s">
        <v>4361</v>
      </c>
      <c r="E5161" s="2" t="s">
        <v>400</v>
      </c>
      <c r="F5161" s="2" t="s">
        <v>228</v>
      </c>
      <c r="G5161" s="2" t="s">
        <v>117</v>
      </c>
      <c r="H5161" s="2" t="s">
        <v>52</v>
      </c>
      <c r="I5161" s="2" t="s">
        <v>53</v>
      </c>
      <c r="J5161" s="2" t="s">
        <v>230</v>
      </c>
      <c r="K5161" s="2" t="s">
        <v>55</v>
      </c>
      <c r="L5161" s="2" t="s">
        <v>51</v>
      </c>
      <c r="M5161" s="2" t="s">
        <v>73</v>
      </c>
      <c r="N5161" s="3">
        <v>254494</v>
      </c>
      <c r="O5161" s="3" t="s">
        <v>57</v>
      </c>
      <c r="P5161" s="4">
        <f>IF(O5161="吨",N5161*1000,IF(O5161="万立方米",N5161*10000,""))</f>
        <v>254494000.0</v>
      </c>
      <c r="Q5161" s="2" t="s">
        <v>58</v>
      </c>
      <c r="R5161" s="2" t="s">
        <v>59</v>
      </c>
      <c r="S5161" s="2" t="s">
        <v>74</v>
      </c>
      <c r="T5161" s="2" t="s">
        <v>75</v>
      </c>
      <c r="U5161" s="4">
        <f>1.5</f>
        <v>1.5</v>
      </c>
      <c r="V5161" s="2" t="s">
        <v>62</v>
      </c>
      <c r="W5161" s="2" t="s">
        <v>76</v>
      </c>
      <c r="X5161" s="2" t="s">
        <v>64</v>
      </c>
      <c r="Y5161" s="2" t="s">
        <v>65</v>
      </c>
      <c r="Z5161" s="2">
        <v>0</v>
      </c>
      <c r="AA5161" s="2"/>
      <c r="AB5161" s="2"/>
      <c r="AC5161" s="4">
        <f>P5161*U5161/1000000</f>
        <v>381.741</v>
      </c>
      <c r="AD5161" s="4">
        <f>AC5161*(1-Z5161/100)</f>
        <v>381.741</v>
      </c>
      <c r="AE5161" s="2" t="s">
        <v>66</v>
      </c>
      <c r="AF5161" s="2" t="s">
        <v>67</v>
      </c>
      <c r="AG5161" s="2"/>
      <c r="AH5161" s="2" t="s">
        <v>69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6084</v>
      </c>
      <c r="B5162" s="2" t="s">
        <v>6082</v>
      </c>
      <c r="C5162" s="2" t="s">
        <v>47</v>
      </c>
      <c r="D5162" s="2" t="s">
        <v>4361</v>
      </c>
      <c r="E5162" s="2" t="s">
        <v>400</v>
      </c>
      <c r="F5162" s="2" t="s">
        <v>228</v>
      </c>
      <c r="G5162" s="2" t="s">
        <v>117</v>
      </c>
      <c r="H5162" s="2" t="s">
        <v>52</v>
      </c>
      <c r="I5162" s="2" t="s">
        <v>53</v>
      </c>
      <c r="J5162" s="2" t="s">
        <v>230</v>
      </c>
      <c r="K5162" s="2" t="s">
        <v>55</v>
      </c>
      <c r="L5162" s="2" t="s">
        <v>51</v>
      </c>
      <c r="M5162" s="2" t="s">
        <v>78</v>
      </c>
      <c r="N5162" s="3">
        <v>254494</v>
      </c>
      <c r="O5162" s="3" t="s">
        <v>57</v>
      </c>
      <c r="P5162" s="4">
        <f>IF(O5162="吨",N5162*1000,IF(O5162="万立方米",N5162*10000,""))</f>
        <v>254494000.0</v>
      </c>
      <c r="Q5162" s="2" t="s">
        <v>58</v>
      </c>
      <c r="R5162" s="2" t="s">
        <v>59</v>
      </c>
      <c r="S5162" s="2" t="s">
        <v>79</v>
      </c>
      <c r="T5162" s="2" t="s">
        <v>75</v>
      </c>
      <c r="U5162" s="4">
        <f>6.0</f>
        <v>6.0</v>
      </c>
      <c r="V5162" s="2" t="s">
        <v>62</v>
      </c>
      <c r="W5162" s="2" t="s">
        <v>80</v>
      </c>
      <c r="X5162" s="2" t="s">
        <v>64</v>
      </c>
      <c r="Y5162" s="2" t="s">
        <v>65</v>
      </c>
      <c r="Z5162" s="2">
        <v>0</v>
      </c>
      <c r="AA5162" s="2"/>
      <c r="AB5162" s="2"/>
      <c r="AC5162" s="4">
        <f>P5162*U5162/1000000</f>
        <v>1526.964</v>
      </c>
      <c r="AD5162" s="4">
        <f>AC5162*(1-Z5162/100)</f>
        <v>1526.964</v>
      </c>
      <c r="AE5162" s="2" t="s">
        <v>66</v>
      </c>
      <c r="AF5162" s="2" t="s">
        <v>67</v>
      </c>
      <c r="AG5162" s="2"/>
      <c r="AH5162" s="2" t="s">
        <v>69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6085</v>
      </c>
      <c r="B5163" s="2" t="s">
        <v>6082</v>
      </c>
      <c r="C5163" s="2" t="s">
        <v>47</v>
      </c>
      <c r="D5163" s="2" t="s">
        <v>4361</v>
      </c>
      <c r="E5163" s="2" t="s">
        <v>400</v>
      </c>
      <c r="F5163" s="2" t="s">
        <v>228</v>
      </c>
      <c r="G5163" s="2" t="s">
        <v>117</v>
      </c>
      <c r="H5163" s="2" t="s">
        <v>52</v>
      </c>
      <c r="I5163" s="2" t="s">
        <v>53</v>
      </c>
      <c r="J5163" s="2" t="s">
        <v>230</v>
      </c>
      <c r="K5163" s="2" t="s">
        <v>55</v>
      </c>
      <c r="L5163" s="2" t="s">
        <v>51</v>
      </c>
      <c r="M5163" s="2" t="s">
        <v>82</v>
      </c>
      <c r="N5163" s="3">
        <v>254494</v>
      </c>
      <c r="O5163" s="3" t="s">
        <v>57</v>
      </c>
      <c r="P5163" s="4">
        <f>IF(O5163="吨",N5163*1000,IF(O5163="万立方米",N5163*10000,""))</f>
        <v>254494000.0</v>
      </c>
      <c r="Q5163" s="2" t="s">
        <v>58</v>
      </c>
      <c r="R5163" s="2" t="s">
        <v>59</v>
      </c>
      <c r="S5163" s="2" t="s">
        <v>83</v>
      </c>
      <c r="T5163" s="2" t="s">
        <v>61</v>
      </c>
      <c r="U5163" s="4">
        <f>0.35</f>
        <v>0.35</v>
      </c>
      <c r="V5163" s="2" t="s">
        <v>62</v>
      </c>
      <c r="W5163" s="2" t="s">
        <v>84</v>
      </c>
      <c r="X5163" s="2" t="s">
        <v>64</v>
      </c>
      <c r="Y5163" s="2" t="s">
        <v>65</v>
      </c>
      <c r="Z5163" s="2">
        <v>0</v>
      </c>
      <c r="AA5163" s="2"/>
      <c r="AB5163" s="2"/>
      <c r="AC5163" s="4">
        <f>P5163*U5163/1000000</f>
        <v>89.0729</v>
      </c>
      <c r="AD5163" s="4">
        <f>AC5163*(1-Z5163/100)</f>
        <v>89.0729</v>
      </c>
      <c r="AE5163" s="2" t="s">
        <v>66</v>
      </c>
      <c r="AF5163" s="2" t="s">
        <v>67</v>
      </c>
      <c r="AG5163" s="2"/>
      <c r="AH5163" s="2" t="s">
        <v>69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6086</v>
      </c>
      <c r="B5164" s="2" t="s">
        <v>6082</v>
      </c>
      <c r="C5164" s="2" t="s">
        <v>47</v>
      </c>
      <c r="D5164" s="2" t="s">
        <v>4361</v>
      </c>
      <c r="E5164" s="2" t="s">
        <v>400</v>
      </c>
      <c r="F5164" s="2" t="s">
        <v>228</v>
      </c>
      <c r="G5164" s="2" t="s">
        <v>117</v>
      </c>
      <c r="H5164" s="2" t="s">
        <v>52</v>
      </c>
      <c r="I5164" s="2" t="s">
        <v>53</v>
      </c>
      <c r="J5164" s="2" t="s">
        <v>230</v>
      </c>
      <c r="K5164" s="2" t="s">
        <v>55</v>
      </c>
      <c r="L5164" s="2" t="s">
        <v>51</v>
      </c>
      <c r="M5164" s="2" t="s">
        <v>86</v>
      </c>
      <c r="N5164" s="3">
        <v>254494</v>
      </c>
      <c r="O5164" s="3" t="s">
        <v>57</v>
      </c>
      <c r="P5164" s="4">
        <f>IF(O5164="吨",N5164*1000,IF(O5164="万立方米",N5164*10000,""))</f>
        <v>254494000.0</v>
      </c>
      <c r="Q5164" s="2" t="s">
        <v>58</v>
      </c>
      <c r="R5164" s="2" t="s">
        <v>59</v>
      </c>
      <c r="S5164" s="2" t="s">
        <v>87</v>
      </c>
      <c r="T5164" s="2" t="s">
        <v>88</v>
      </c>
      <c r="U5164" s="4">
        <f>0.75</f>
        <v>0.75</v>
      </c>
      <c r="V5164" s="2" t="s">
        <v>62</v>
      </c>
      <c r="W5164" s="2" t="s">
        <v>89</v>
      </c>
      <c r="X5164" s="2" t="s">
        <v>64</v>
      </c>
      <c r="Y5164" s="2" t="s">
        <v>65</v>
      </c>
      <c r="Z5164" s="2">
        <v>0</v>
      </c>
      <c r="AA5164" s="2"/>
      <c r="AB5164" s="2"/>
      <c r="AC5164" s="4">
        <f>P5164*U5164/1000000</f>
        <v>190.8705</v>
      </c>
      <c r="AD5164" s="4">
        <f>AC5165*(1-AA5164/100)+(AC5164-AC5165)*(1-AB5164/100)</f>
        <v>190.8705</v>
      </c>
      <c r="AE5164" s="2" t="s">
        <v>66</v>
      </c>
      <c r="AF5164" s="2" t="s">
        <v>67</v>
      </c>
      <c r="AG5164" s="2"/>
      <c r="AH5164" s="2" t="s">
        <v>69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6087</v>
      </c>
      <c r="B5165" s="2" t="s">
        <v>6082</v>
      </c>
      <c r="C5165" s="2" t="s">
        <v>47</v>
      </c>
      <c r="D5165" s="2" t="s">
        <v>4361</v>
      </c>
      <c r="E5165" s="2" t="s">
        <v>400</v>
      </c>
      <c r="F5165" s="2" t="s">
        <v>228</v>
      </c>
      <c r="G5165" s="2" t="s">
        <v>117</v>
      </c>
      <c r="H5165" s="2" t="s">
        <v>52</v>
      </c>
      <c r="I5165" s="2" t="s">
        <v>53</v>
      </c>
      <c r="J5165" s="2" t="s">
        <v>230</v>
      </c>
      <c r="K5165" s="2" t="s">
        <v>55</v>
      </c>
      <c r="L5165" s="2" t="s">
        <v>51</v>
      </c>
      <c r="M5165" s="2" t="s">
        <v>91</v>
      </c>
      <c r="N5165" s="3">
        <v>254494</v>
      </c>
      <c r="O5165" s="3" t="s">
        <v>57</v>
      </c>
      <c r="P5165" s="4">
        <f>IF(O5165="吨",N5165*1000,IF(O5165="万立方米",N5165*10000,""))</f>
        <v>254494000.0</v>
      </c>
      <c r="Q5165" s="2" t="s">
        <v>58</v>
      </c>
      <c r="R5165" s="2" t="s">
        <v>59</v>
      </c>
      <c r="S5165" s="2" t="s">
        <v>92</v>
      </c>
      <c r="T5165" s="2" t="s">
        <v>88</v>
      </c>
      <c r="U5165" s="4">
        <f>0.75</f>
        <v>0.75</v>
      </c>
      <c r="V5165" s="2" t="s">
        <v>62</v>
      </c>
      <c r="W5165" s="2" t="s">
        <v>93</v>
      </c>
      <c r="X5165" s="2" t="s">
        <v>64</v>
      </c>
      <c r="Y5165" s="2" t="s">
        <v>65</v>
      </c>
      <c r="Z5165" s="2">
        <v>0</v>
      </c>
      <c r="AA5165" s="2"/>
      <c r="AB5165" s="2"/>
      <c r="AC5165" s="4">
        <f>P5165*U5165/1000000</f>
        <v>190.8705</v>
      </c>
      <c r="AD5165" s="4">
        <f>AC5165*(1-Z5165/100)</f>
        <v>190.8705</v>
      </c>
      <c r="AE5165" s="2" t="s">
        <v>66</v>
      </c>
      <c r="AF5165" s="2" t="s">
        <v>67</v>
      </c>
      <c r="AG5165" s="2"/>
      <c r="AH5165" s="2" t="s">
        <v>69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6088</v>
      </c>
      <c r="B5166" s="2" t="s">
        <v>6082</v>
      </c>
      <c r="C5166" s="2" t="s">
        <v>47</v>
      </c>
      <c r="D5166" s="2" t="s">
        <v>4361</v>
      </c>
      <c r="E5166" s="2" t="s">
        <v>400</v>
      </c>
      <c r="F5166" s="2" t="s">
        <v>228</v>
      </c>
      <c r="G5166" s="2" t="s">
        <v>117</v>
      </c>
      <c r="H5166" s="2" t="s">
        <v>52</v>
      </c>
      <c r="I5166" s="2" t="s">
        <v>53</v>
      </c>
      <c r="J5166" s="2" t="s">
        <v>230</v>
      </c>
      <c r="K5166" s="2" t="s">
        <v>55</v>
      </c>
      <c r="L5166" s="2" t="s">
        <v>51</v>
      </c>
      <c r="M5166" s="2" t="s">
        <v>95</v>
      </c>
      <c r="N5166" s="3">
        <v>254494</v>
      </c>
      <c r="O5166" s="3" t="s">
        <v>57</v>
      </c>
      <c r="P5166" s="4">
        <f>IF(O5166="吨",N5166*1000,IF(O5166="万立方米",N5166*10000,""))</f>
        <v>254494000.0</v>
      </c>
      <c r="Q5166" s="2" t="s">
        <v>58</v>
      </c>
      <c r="R5166" s="2" t="s">
        <v>59</v>
      </c>
      <c r="S5166" s="2" t="s">
        <v>96</v>
      </c>
      <c r="T5166" s="2" t="s">
        <v>97</v>
      </c>
      <c r="U5166" s="4">
        <f>1.7</f>
        <v>1.7</v>
      </c>
      <c r="V5166" s="2" t="s">
        <v>62</v>
      </c>
      <c r="W5166" s="2" t="s">
        <v>98</v>
      </c>
      <c r="X5166" s="2" t="s">
        <v>64</v>
      </c>
      <c r="Y5166" s="2" t="s">
        <v>65</v>
      </c>
      <c r="Z5166" s="2">
        <v>0</v>
      </c>
      <c r="AA5166" s="2"/>
      <c r="AB5166" s="2"/>
      <c r="AC5166" s="4">
        <f>P5166*U5166/1000000</f>
        <v>432.6398</v>
      </c>
      <c r="AD5166" s="4">
        <f>AC5166*(1-Z5166/100)</f>
        <v>432.6398</v>
      </c>
      <c r="AE5166" s="2" t="s">
        <v>66</v>
      </c>
      <c r="AF5166" s="2" t="s">
        <v>67</v>
      </c>
      <c r="AG5166" s="2"/>
      <c r="AH5166" s="2" t="s">
        <v>69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6089</v>
      </c>
      <c r="B5167" s="2" t="s">
        <v>6082</v>
      </c>
      <c r="C5167" s="2" t="s">
        <v>47</v>
      </c>
      <c r="D5167" s="2" t="s">
        <v>4361</v>
      </c>
      <c r="E5167" s="2" t="s">
        <v>400</v>
      </c>
      <c r="F5167" s="2" t="s">
        <v>228</v>
      </c>
      <c r="G5167" s="2" t="s">
        <v>117</v>
      </c>
      <c r="H5167" s="2" t="s">
        <v>52</v>
      </c>
      <c r="I5167" s="2" t="s">
        <v>53</v>
      </c>
      <c r="J5167" s="2" t="s">
        <v>230</v>
      </c>
      <c r="K5167" s="2" t="s">
        <v>55</v>
      </c>
      <c r="L5167" s="2" t="s">
        <v>51</v>
      </c>
      <c r="M5167" s="2" t="s">
        <v>100</v>
      </c>
      <c r="N5167" s="3">
        <v>254494</v>
      </c>
      <c r="O5167" s="3" t="s">
        <v>57</v>
      </c>
      <c r="P5167" s="4">
        <f>IF(O5167="吨",N5167*1000,IF(O5167="万立方米",N5167*10000,""))</f>
        <v>254494000.0</v>
      </c>
      <c r="Q5167" s="2" t="s">
        <v>58</v>
      </c>
      <c r="R5167" s="2" t="s">
        <v>59</v>
      </c>
      <c r="S5167" s="2" t="s">
        <v>101</v>
      </c>
      <c r="T5167" s="2" t="s">
        <v>75</v>
      </c>
      <c r="U5167" s="4">
        <f>0.12</f>
        <v>0.12</v>
      </c>
      <c r="V5167" s="2" t="s">
        <v>62</v>
      </c>
      <c r="W5167" s="2" t="s">
        <v>102</v>
      </c>
      <c r="X5167" s="2" t="s">
        <v>64</v>
      </c>
      <c r="Y5167" s="2" t="s">
        <v>65</v>
      </c>
      <c r="Z5167" s="2">
        <v>0</v>
      </c>
      <c r="AA5167" s="2"/>
      <c r="AB5167" s="2"/>
      <c r="AC5167" s="4">
        <f>P5167*U5167/1000000</f>
        <v>30.53928</v>
      </c>
      <c r="AD5167" s="4">
        <f>AC5167*(1-Z5167/100)</f>
        <v>30.53928</v>
      </c>
      <c r="AE5167" s="2" t="s">
        <v>66</v>
      </c>
      <c r="AF5167" s="2" t="s">
        <v>67</v>
      </c>
      <c r="AG5167" s="2"/>
      <c r="AH5167" s="2" t="s">
        <v>69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6090</v>
      </c>
      <c r="B5168" s="2" t="s">
        <v>6082</v>
      </c>
      <c r="C5168" s="2" t="s">
        <v>47</v>
      </c>
      <c r="D5168" s="2" t="s">
        <v>4361</v>
      </c>
      <c r="E5168" s="2" t="s">
        <v>400</v>
      </c>
      <c r="F5168" s="2" t="s">
        <v>228</v>
      </c>
      <c r="G5168" s="2" t="s">
        <v>117</v>
      </c>
      <c r="H5168" s="2" t="s">
        <v>52</v>
      </c>
      <c r="I5168" s="2"/>
      <c r="J5168" s="2"/>
      <c r="K5168" s="2"/>
      <c r="L5168" s="2"/>
      <c r="M5168" s="2" t="s">
        <v>104</v>
      </c>
      <c r="N5168" s="3"/>
      <c r="O5168" s="3"/>
      <c r="P5168" s="4">
        <v>0.0</v>
      </c>
      <c r="Q5168" s="2" t="s">
        <v>105</v>
      </c>
      <c r="R5168" s="2" t="s">
        <v>106</v>
      </c>
      <c r="S5168" s="2" t="s">
        <v>107</v>
      </c>
      <c r="T5168" s="2" t="s">
        <v>108</v>
      </c>
      <c r="U5168" s="4">
        <f>0.0</f>
        <v>0.0</v>
      </c>
      <c r="V5168" s="2" t="s">
        <v>109</v>
      </c>
      <c r="W5168" s="2" t="s">
        <v>110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134</v>
      </c>
      <c r="AH5168" s="2" t="s">
        <v>69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6091</v>
      </c>
      <c r="B5169" s="2" t="s">
        <v>6092</v>
      </c>
      <c r="C5169" s="2" t="s">
        <v>47</v>
      </c>
      <c r="D5169" s="2" t="s">
        <v>1584</v>
      </c>
      <c r="E5169" s="2" t="s">
        <v>744</v>
      </c>
      <c r="F5169" s="2" t="s">
        <v>228</v>
      </c>
      <c r="G5169" s="2" t="s">
        <v>117</v>
      </c>
      <c r="H5169" s="2" t="s">
        <v>138</v>
      </c>
      <c r="I5169" s="2" t="s">
        <v>53</v>
      </c>
      <c r="J5169" s="2" t="s">
        <v>230</v>
      </c>
      <c r="K5169" s="2" t="s">
        <v>55</v>
      </c>
      <c r="L5169" s="2" t="s">
        <v>51</v>
      </c>
      <c r="M5169" s="2" t="s">
        <v>56</v>
      </c>
      <c r="N5169" s="3">
        <v>284942</v>
      </c>
      <c r="O5169" s="3" t="s">
        <v>57</v>
      </c>
      <c r="P5169" s="4">
        <f>IF(O5169="吨",N5169*1000,IF(O5169="万立方米",N5169*10000,""))</f>
        <v>284942000.0</v>
      </c>
      <c r="Q5169" s="2" t="s">
        <v>58</v>
      </c>
      <c r="R5169" s="2" t="s">
        <v>59</v>
      </c>
      <c r="S5169" s="2" t="s">
        <v>60</v>
      </c>
      <c r="T5169" s="2" t="s">
        <v>61</v>
      </c>
      <c r="U5169" s="4">
        <f>0.06</f>
        <v>0.06</v>
      </c>
      <c r="V5169" s="2" t="s">
        <v>62</v>
      </c>
      <c r="W5169" s="2" t="s">
        <v>63</v>
      </c>
      <c r="X5169" s="2" t="s">
        <v>64</v>
      </c>
      <c r="Y5169" s="2" t="s">
        <v>65</v>
      </c>
      <c r="Z5169" s="2">
        <v>0</v>
      </c>
      <c r="AA5169" s="2"/>
      <c r="AB5169" s="2"/>
      <c r="AC5169" s="4">
        <f>P5169*U5169/1000000</f>
        <v>17.09652</v>
      </c>
      <c r="AD5169" s="4">
        <f>AC5169*(1-Z5169/100)</f>
        <v>17.09652</v>
      </c>
      <c r="AE5169" s="2" t="s">
        <v>66</v>
      </c>
      <c r="AF5169" s="2" t="s">
        <v>67</v>
      </c>
      <c r="AG5169" s="2" t="s">
        <v>68</v>
      </c>
      <c r="AH5169" s="2" t="s">
        <v>69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6093</v>
      </c>
      <c r="B5170" s="2" t="s">
        <v>6092</v>
      </c>
      <c r="C5170" s="2" t="s">
        <v>47</v>
      </c>
      <c r="D5170" s="2" t="s">
        <v>1584</v>
      </c>
      <c r="E5170" s="2" t="s">
        <v>744</v>
      </c>
      <c r="F5170" s="2" t="s">
        <v>228</v>
      </c>
      <c r="G5170" s="2" t="s">
        <v>117</v>
      </c>
      <c r="H5170" s="2" t="s">
        <v>138</v>
      </c>
      <c r="I5170" s="2" t="s">
        <v>53</v>
      </c>
      <c r="J5170" s="2" t="s">
        <v>230</v>
      </c>
      <c r="K5170" s="2" t="s">
        <v>55</v>
      </c>
      <c r="L5170" s="2" t="s">
        <v>51</v>
      </c>
      <c r="M5170" s="2" t="s">
        <v>73</v>
      </c>
      <c r="N5170" s="3">
        <v>284942</v>
      </c>
      <c r="O5170" s="3" t="s">
        <v>57</v>
      </c>
      <c r="P5170" s="4">
        <f>IF(O5170="吨",N5170*1000,IF(O5170="万立方米",N5170*10000,""))</f>
        <v>284942000.0</v>
      </c>
      <c r="Q5170" s="2" t="s">
        <v>58</v>
      </c>
      <c r="R5170" s="2" t="s">
        <v>59</v>
      </c>
      <c r="S5170" s="2" t="s">
        <v>74</v>
      </c>
      <c r="T5170" s="2" t="s">
        <v>75</v>
      </c>
      <c r="U5170" s="4">
        <f>1.5</f>
        <v>1.5</v>
      </c>
      <c r="V5170" s="2" t="s">
        <v>62</v>
      </c>
      <c r="W5170" s="2" t="s">
        <v>76</v>
      </c>
      <c r="X5170" s="2" t="s">
        <v>64</v>
      </c>
      <c r="Y5170" s="2" t="s">
        <v>65</v>
      </c>
      <c r="Z5170" s="2">
        <v>0</v>
      </c>
      <c r="AA5170" s="2"/>
      <c r="AB5170" s="2"/>
      <c r="AC5170" s="4">
        <f>P5170*U5170/1000000</f>
        <v>427.413</v>
      </c>
      <c r="AD5170" s="4">
        <f>AC5170*(1-Z5170/100)</f>
        <v>427.413</v>
      </c>
      <c r="AE5170" s="2" t="s">
        <v>66</v>
      </c>
      <c r="AF5170" s="2" t="s">
        <v>67</v>
      </c>
      <c r="AG5170" s="2" t="s">
        <v>68</v>
      </c>
      <c r="AH5170" s="2" t="s">
        <v>69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6094</v>
      </c>
      <c r="B5171" s="2" t="s">
        <v>6092</v>
      </c>
      <c r="C5171" s="2" t="s">
        <v>47</v>
      </c>
      <c r="D5171" s="2" t="s">
        <v>1584</v>
      </c>
      <c r="E5171" s="2" t="s">
        <v>744</v>
      </c>
      <c r="F5171" s="2" t="s">
        <v>228</v>
      </c>
      <c r="G5171" s="2" t="s">
        <v>117</v>
      </c>
      <c r="H5171" s="2" t="s">
        <v>138</v>
      </c>
      <c r="I5171" s="2" t="s">
        <v>53</v>
      </c>
      <c r="J5171" s="2" t="s">
        <v>230</v>
      </c>
      <c r="K5171" s="2" t="s">
        <v>55</v>
      </c>
      <c r="L5171" s="2" t="s">
        <v>51</v>
      </c>
      <c r="M5171" s="2" t="s">
        <v>78</v>
      </c>
      <c r="N5171" s="3">
        <v>284942</v>
      </c>
      <c r="O5171" s="3" t="s">
        <v>57</v>
      </c>
      <c r="P5171" s="4">
        <f>IF(O5171="吨",N5171*1000,IF(O5171="万立方米",N5171*10000,""))</f>
        <v>284942000.0</v>
      </c>
      <c r="Q5171" s="2" t="s">
        <v>58</v>
      </c>
      <c r="R5171" s="2" t="s">
        <v>59</v>
      </c>
      <c r="S5171" s="2" t="s">
        <v>79</v>
      </c>
      <c r="T5171" s="2" t="s">
        <v>75</v>
      </c>
      <c r="U5171" s="4">
        <f>6.0</f>
        <v>6.0</v>
      </c>
      <c r="V5171" s="2" t="s">
        <v>62</v>
      </c>
      <c r="W5171" s="2" t="s">
        <v>80</v>
      </c>
      <c r="X5171" s="2" t="s">
        <v>64</v>
      </c>
      <c r="Y5171" s="2" t="s">
        <v>65</v>
      </c>
      <c r="Z5171" s="2">
        <v>0</v>
      </c>
      <c r="AA5171" s="2"/>
      <c r="AB5171" s="2"/>
      <c r="AC5171" s="4">
        <f>P5171*U5171/1000000</f>
        <v>1709.652</v>
      </c>
      <c r="AD5171" s="4">
        <f>AC5171*(1-Z5171/100)</f>
        <v>1709.652</v>
      </c>
      <c r="AE5171" s="2" t="s">
        <v>66</v>
      </c>
      <c r="AF5171" s="2" t="s">
        <v>67</v>
      </c>
      <c r="AG5171" s="2" t="s">
        <v>68</v>
      </c>
      <c r="AH5171" s="2" t="s">
        <v>69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6095</v>
      </c>
      <c r="B5172" s="2" t="s">
        <v>6092</v>
      </c>
      <c r="C5172" s="2" t="s">
        <v>47</v>
      </c>
      <c r="D5172" s="2" t="s">
        <v>1584</v>
      </c>
      <c r="E5172" s="2" t="s">
        <v>744</v>
      </c>
      <c r="F5172" s="2" t="s">
        <v>228</v>
      </c>
      <c r="G5172" s="2" t="s">
        <v>117</v>
      </c>
      <c r="H5172" s="2" t="s">
        <v>138</v>
      </c>
      <c r="I5172" s="2" t="s">
        <v>53</v>
      </c>
      <c r="J5172" s="2" t="s">
        <v>230</v>
      </c>
      <c r="K5172" s="2" t="s">
        <v>55</v>
      </c>
      <c r="L5172" s="2" t="s">
        <v>51</v>
      </c>
      <c r="M5172" s="2" t="s">
        <v>82</v>
      </c>
      <c r="N5172" s="3">
        <v>284942</v>
      </c>
      <c r="O5172" s="3" t="s">
        <v>57</v>
      </c>
      <c r="P5172" s="4">
        <f>IF(O5172="吨",N5172*1000,IF(O5172="万立方米",N5172*10000,""))</f>
        <v>284942000.0</v>
      </c>
      <c r="Q5172" s="2" t="s">
        <v>58</v>
      </c>
      <c r="R5172" s="2" t="s">
        <v>59</v>
      </c>
      <c r="S5172" s="2" t="s">
        <v>83</v>
      </c>
      <c r="T5172" s="2" t="s">
        <v>61</v>
      </c>
      <c r="U5172" s="4">
        <f>0.35</f>
        <v>0.35</v>
      </c>
      <c r="V5172" s="2" t="s">
        <v>62</v>
      </c>
      <c r="W5172" s="2" t="s">
        <v>84</v>
      </c>
      <c r="X5172" s="2" t="s">
        <v>64</v>
      </c>
      <c r="Y5172" s="2" t="s">
        <v>65</v>
      </c>
      <c r="Z5172" s="2">
        <v>0</v>
      </c>
      <c r="AA5172" s="2"/>
      <c r="AB5172" s="2"/>
      <c r="AC5172" s="4">
        <f>P5172*U5172/1000000</f>
        <v>99.7297</v>
      </c>
      <c r="AD5172" s="4">
        <f>AC5172*(1-Z5172/100)</f>
        <v>99.7297</v>
      </c>
      <c r="AE5172" s="2" t="s">
        <v>66</v>
      </c>
      <c r="AF5172" s="2" t="s">
        <v>67</v>
      </c>
      <c r="AG5172" s="2" t="s">
        <v>68</v>
      </c>
      <c r="AH5172" s="2" t="s">
        <v>69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6096</v>
      </c>
      <c r="B5173" s="2" t="s">
        <v>6092</v>
      </c>
      <c r="C5173" s="2" t="s">
        <v>47</v>
      </c>
      <c r="D5173" s="2" t="s">
        <v>1584</v>
      </c>
      <c r="E5173" s="2" t="s">
        <v>744</v>
      </c>
      <c r="F5173" s="2" t="s">
        <v>228</v>
      </c>
      <c r="G5173" s="2" t="s">
        <v>117</v>
      </c>
      <c r="H5173" s="2" t="s">
        <v>138</v>
      </c>
      <c r="I5173" s="2" t="s">
        <v>53</v>
      </c>
      <c r="J5173" s="2" t="s">
        <v>230</v>
      </c>
      <c r="K5173" s="2" t="s">
        <v>55</v>
      </c>
      <c r="L5173" s="2" t="s">
        <v>51</v>
      </c>
      <c r="M5173" s="2" t="s">
        <v>86</v>
      </c>
      <c r="N5173" s="3">
        <v>284942</v>
      </c>
      <c r="O5173" s="3" t="s">
        <v>57</v>
      </c>
      <c r="P5173" s="4">
        <f>IF(O5173="吨",N5173*1000,IF(O5173="万立方米",N5173*10000,""))</f>
        <v>284942000.0</v>
      </c>
      <c r="Q5173" s="2" t="s">
        <v>58</v>
      </c>
      <c r="R5173" s="2" t="s">
        <v>59</v>
      </c>
      <c r="S5173" s="2" t="s">
        <v>87</v>
      </c>
      <c r="T5173" s="2" t="s">
        <v>88</v>
      </c>
      <c r="U5173" s="4">
        <f>0.75</f>
        <v>0.75</v>
      </c>
      <c r="V5173" s="2" t="s">
        <v>62</v>
      </c>
      <c r="W5173" s="2" t="s">
        <v>89</v>
      </c>
      <c r="X5173" s="2" t="s">
        <v>64</v>
      </c>
      <c r="Y5173" s="2" t="s">
        <v>65</v>
      </c>
      <c r="Z5173" s="2">
        <v>0</v>
      </c>
      <c r="AA5173" s="2"/>
      <c r="AB5173" s="2"/>
      <c r="AC5173" s="4">
        <f>P5173*U5173/1000000</f>
        <v>213.7065</v>
      </c>
      <c r="AD5173" s="4">
        <f>AC5174*(1-AA5173/100)+(AC5173-AC5174)*(1-AB5173/100)</f>
        <v>213.7065</v>
      </c>
      <c r="AE5173" s="2" t="s">
        <v>66</v>
      </c>
      <c r="AF5173" s="2" t="s">
        <v>67</v>
      </c>
      <c r="AG5173" s="2" t="s">
        <v>68</v>
      </c>
      <c r="AH5173" s="2" t="s">
        <v>69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6097</v>
      </c>
      <c r="B5174" s="2" t="s">
        <v>6092</v>
      </c>
      <c r="C5174" s="2" t="s">
        <v>47</v>
      </c>
      <c r="D5174" s="2" t="s">
        <v>1584</v>
      </c>
      <c r="E5174" s="2" t="s">
        <v>744</v>
      </c>
      <c r="F5174" s="2" t="s">
        <v>228</v>
      </c>
      <c r="G5174" s="2" t="s">
        <v>117</v>
      </c>
      <c r="H5174" s="2" t="s">
        <v>138</v>
      </c>
      <c r="I5174" s="2" t="s">
        <v>53</v>
      </c>
      <c r="J5174" s="2" t="s">
        <v>230</v>
      </c>
      <c r="K5174" s="2" t="s">
        <v>55</v>
      </c>
      <c r="L5174" s="2" t="s">
        <v>51</v>
      </c>
      <c r="M5174" s="2" t="s">
        <v>91</v>
      </c>
      <c r="N5174" s="3">
        <v>284942</v>
      </c>
      <c r="O5174" s="3" t="s">
        <v>57</v>
      </c>
      <c r="P5174" s="4">
        <f>IF(O5174="吨",N5174*1000,IF(O5174="万立方米",N5174*10000,""))</f>
        <v>284942000.0</v>
      </c>
      <c r="Q5174" s="2" t="s">
        <v>58</v>
      </c>
      <c r="R5174" s="2" t="s">
        <v>59</v>
      </c>
      <c r="S5174" s="2" t="s">
        <v>92</v>
      </c>
      <c r="T5174" s="2" t="s">
        <v>88</v>
      </c>
      <c r="U5174" s="4">
        <f>0.75</f>
        <v>0.75</v>
      </c>
      <c r="V5174" s="2" t="s">
        <v>62</v>
      </c>
      <c r="W5174" s="2" t="s">
        <v>93</v>
      </c>
      <c r="X5174" s="2" t="s">
        <v>64</v>
      </c>
      <c r="Y5174" s="2" t="s">
        <v>65</v>
      </c>
      <c r="Z5174" s="2">
        <v>0</v>
      </c>
      <c r="AA5174" s="2"/>
      <c r="AB5174" s="2"/>
      <c r="AC5174" s="4">
        <f>P5174*U5174/1000000</f>
        <v>213.7065</v>
      </c>
      <c r="AD5174" s="4">
        <f>AC5174*(1-Z5174/100)</f>
        <v>213.7065</v>
      </c>
      <c r="AE5174" s="2" t="s">
        <v>66</v>
      </c>
      <c r="AF5174" s="2" t="s">
        <v>67</v>
      </c>
      <c r="AG5174" s="2" t="s">
        <v>68</v>
      </c>
      <c r="AH5174" s="2" t="s">
        <v>69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6098</v>
      </c>
      <c r="B5175" s="2" t="s">
        <v>6092</v>
      </c>
      <c r="C5175" s="2" t="s">
        <v>47</v>
      </c>
      <c r="D5175" s="2" t="s">
        <v>1584</v>
      </c>
      <c r="E5175" s="2" t="s">
        <v>744</v>
      </c>
      <c r="F5175" s="2" t="s">
        <v>228</v>
      </c>
      <c r="G5175" s="2" t="s">
        <v>117</v>
      </c>
      <c r="H5175" s="2" t="s">
        <v>138</v>
      </c>
      <c r="I5175" s="2" t="s">
        <v>53</v>
      </c>
      <c r="J5175" s="2" t="s">
        <v>230</v>
      </c>
      <c r="K5175" s="2" t="s">
        <v>55</v>
      </c>
      <c r="L5175" s="2" t="s">
        <v>51</v>
      </c>
      <c r="M5175" s="2" t="s">
        <v>95</v>
      </c>
      <c r="N5175" s="3">
        <v>284942</v>
      </c>
      <c r="O5175" s="3" t="s">
        <v>57</v>
      </c>
      <c r="P5175" s="4">
        <f>IF(O5175="吨",N5175*1000,IF(O5175="万立方米",N5175*10000,""))</f>
        <v>284942000.0</v>
      </c>
      <c r="Q5175" s="2" t="s">
        <v>58</v>
      </c>
      <c r="R5175" s="2" t="s">
        <v>59</v>
      </c>
      <c r="S5175" s="2" t="s">
        <v>96</v>
      </c>
      <c r="T5175" s="2" t="s">
        <v>97</v>
      </c>
      <c r="U5175" s="4">
        <f>1.7</f>
        <v>1.7</v>
      </c>
      <c r="V5175" s="2" t="s">
        <v>62</v>
      </c>
      <c r="W5175" s="2" t="s">
        <v>98</v>
      </c>
      <c r="X5175" s="2" t="s">
        <v>64</v>
      </c>
      <c r="Y5175" s="2" t="s">
        <v>65</v>
      </c>
      <c r="Z5175" s="2">
        <v>0</v>
      </c>
      <c r="AA5175" s="2"/>
      <c r="AB5175" s="2"/>
      <c r="AC5175" s="4">
        <f>P5175*U5175/1000000</f>
        <v>484.4014</v>
      </c>
      <c r="AD5175" s="4">
        <f>AC5175*(1-Z5175/100)</f>
        <v>484.4014</v>
      </c>
      <c r="AE5175" s="2" t="s">
        <v>66</v>
      </c>
      <c r="AF5175" s="2" t="s">
        <v>67</v>
      </c>
      <c r="AG5175" s="2" t="s">
        <v>68</v>
      </c>
      <c r="AH5175" s="2" t="s">
        <v>69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6099</v>
      </c>
      <c r="B5176" s="2" t="s">
        <v>6092</v>
      </c>
      <c r="C5176" s="2" t="s">
        <v>47</v>
      </c>
      <c r="D5176" s="2" t="s">
        <v>1584</v>
      </c>
      <c r="E5176" s="2" t="s">
        <v>744</v>
      </c>
      <c r="F5176" s="2" t="s">
        <v>228</v>
      </c>
      <c r="G5176" s="2" t="s">
        <v>117</v>
      </c>
      <c r="H5176" s="2" t="s">
        <v>138</v>
      </c>
      <c r="I5176" s="2" t="s">
        <v>53</v>
      </c>
      <c r="J5176" s="2" t="s">
        <v>230</v>
      </c>
      <c r="K5176" s="2" t="s">
        <v>55</v>
      </c>
      <c r="L5176" s="2" t="s">
        <v>51</v>
      </c>
      <c r="M5176" s="2" t="s">
        <v>100</v>
      </c>
      <c r="N5176" s="3">
        <v>284942</v>
      </c>
      <c r="O5176" s="3" t="s">
        <v>57</v>
      </c>
      <c r="P5176" s="4">
        <f>IF(O5176="吨",N5176*1000,IF(O5176="万立方米",N5176*10000,""))</f>
        <v>284942000.0</v>
      </c>
      <c r="Q5176" s="2" t="s">
        <v>58</v>
      </c>
      <c r="R5176" s="2" t="s">
        <v>59</v>
      </c>
      <c r="S5176" s="2" t="s">
        <v>101</v>
      </c>
      <c r="T5176" s="2" t="s">
        <v>75</v>
      </c>
      <c r="U5176" s="4">
        <f>0.12</f>
        <v>0.12</v>
      </c>
      <c r="V5176" s="2" t="s">
        <v>62</v>
      </c>
      <c r="W5176" s="2" t="s">
        <v>102</v>
      </c>
      <c r="X5176" s="2" t="s">
        <v>64</v>
      </c>
      <c r="Y5176" s="2" t="s">
        <v>65</v>
      </c>
      <c r="Z5176" s="2">
        <v>0</v>
      </c>
      <c r="AA5176" s="2"/>
      <c r="AB5176" s="2"/>
      <c r="AC5176" s="4">
        <f>P5176*U5176/1000000</f>
        <v>34.19304</v>
      </c>
      <c r="AD5176" s="4">
        <f>AC5176*(1-Z5176/100)</f>
        <v>34.19304</v>
      </c>
      <c r="AE5176" s="2" t="s">
        <v>66</v>
      </c>
      <c r="AF5176" s="2" t="s">
        <v>67</v>
      </c>
      <c r="AG5176" s="2" t="s">
        <v>68</v>
      </c>
      <c r="AH5176" s="2" t="s">
        <v>69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6100</v>
      </c>
      <c r="B5177" s="2" t="s">
        <v>6092</v>
      </c>
      <c r="C5177" s="2" t="s">
        <v>47</v>
      </c>
      <c r="D5177" s="2" t="s">
        <v>1584</v>
      </c>
      <c r="E5177" s="2" t="s">
        <v>744</v>
      </c>
      <c r="F5177" s="2" t="s">
        <v>228</v>
      </c>
      <c r="G5177" s="2" t="s">
        <v>117</v>
      </c>
      <c r="H5177" s="2" t="s">
        <v>138</v>
      </c>
      <c r="I5177" s="2" t="s">
        <v>161</v>
      </c>
      <c r="J5177" s="2" t="s">
        <v>180</v>
      </c>
      <c r="K5177" s="2" t="s">
        <v>180</v>
      </c>
      <c r="L5177" s="2" t="s">
        <v>181</v>
      </c>
      <c r="M5177" s="2" t="s">
        <v>56</v>
      </c>
      <c r="N5177" s="3">
        <v>50.031</v>
      </c>
      <c r="O5177" s="3" t="s">
        <v>182</v>
      </c>
      <c r="P5177" s="4">
        <f>IF(O5177="吨",N5177*1000,IF(O5177="万立方米",N5177*10000,""))</f>
        <v>500310.0</v>
      </c>
      <c r="Q5177" s="2" t="s">
        <v>183</v>
      </c>
      <c r="R5177" s="2" t="s">
        <v>184</v>
      </c>
      <c r="S5177" s="2" t="s">
        <v>185</v>
      </c>
      <c r="T5177" s="2" t="s">
        <v>75</v>
      </c>
      <c r="U5177" s="4">
        <f>0.001</f>
        <v>0.001</v>
      </c>
      <c r="V5177" s="2" t="s">
        <v>186</v>
      </c>
      <c r="W5177" s="2" t="s">
        <v>187</v>
      </c>
      <c r="X5177" s="2" t="s">
        <v>64</v>
      </c>
      <c r="Y5177" s="2" t="s">
        <v>65</v>
      </c>
      <c r="Z5177" s="2">
        <v>0</v>
      </c>
      <c r="AA5177" s="2"/>
      <c r="AB5177" s="2"/>
      <c r="AC5177" s="4">
        <f>P5177*U5177/1000000</f>
        <v>0.00050031</v>
      </c>
      <c r="AD5177" s="4">
        <f>AC5177*(1-Z5177/100)</f>
        <v>0.00050031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6101</v>
      </c>
      <c r="B5178" s="2" t="s">
        <v>6092</v>
      </c>
      <c r="C5178" s="2" t="s">
        <v>47</v>
      </c>
      <c r="D5178" s="2" t="s">
        <v>1584</v>
      </c>
      <c r="E5178" s="2" t="s">
        <v>744</v>
      </c>
      <c r="F5178" s="2" t="s">
        <v>228</v>
      </c>
      <c r="G5178" s="2" t="s">
        <v>117</v>
      </c>
      <c r="H5178" s="2" t="s">
        <v>138</v>
      </c>
      <c r="I5178" s="2" t="s">
        <v>161</v>
      </c>
      <c r="J5178" s="2" t="s">
        <v>180</v>
      </c>
      <c r="K5178" s="2" t="s">
        <v>180</v>
      </c>
      <c r="L5178" s="2" t="s">
        <v>181</v>
      </c>
      <c r="M5178" s="2" t="s">
        <v>73</v>
      </c>
      <c r="N5178" s="3">
        <v>50.031</v>
      </c>
      <c r="O5178" s="3" t="s">
        <v>182</v>
      </c>
      <c r="P5178" s="4">
        <f>IF(O5178="吨",N5178*1000,IF(O5178="万立方米",N5178*10000,""))</f>
        <v>500310.0</v>
      </c>
      <c r="Q5178" s="2" t="s">
        <v>183</v>
      </c>
      <c r="R5178" s="2" t="s">
        <v>184</v>
      </c>
      <c r="S5178" s="2" t="s">
        <v>189</v>
      </c>
      <c r="T5178" s="2" t="s">
        <v>75</v>
      </c>
      <c r="U5178" s="4">
        <f>0.35</f>
        <v>0.35</v>
      </c>
      <c r="V5178" s="2" t="s">
        <v>186</v>
      </c>
      <c r="W5178" s="2" t="s">
        <v>190</v>
      </c>
      <c r="X5178" s="2" t="s">
        <v>64</v>
      </c>
      <c r="Y5178" s="2" t="s">
        <v>65</v>
      </c>
      <c r="Z5178" s="2">
        <v>0</v>
      </c>
      <c r="AA5178" s="2"/>
      <c r="AB5178" s="2"/>
      <c r="AC5178" s="4">
        <f>P5178*U5178/1000000</f>
        <v>0.1751085</v>
      </c>
      <c r="AD5178" s="4">
        <f>AC5178*(1-Z5178/100)</f>
        <v>0.1751085</v>
      </c>
      <c r="AE5178" s="2" t="s">
        <v>66</v>
      </c>
      <c r="AF5178" s="2" t="s">
        <v>67</v>
      </c>
      <c r="AG5178" s="2" t="s">
        <v>68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6102</v>
      </c>
      <c r="B5179" s="2" t="s">
        <v>6092</v>
      </c>
      <c r="C5179" s="2" t="s">
        <v>47</v>
      </c>
      <c r="D5179" s="2" t="s">
        <v>1584</v>
      </c>
      <c r="E5179" s="2" t="s">
        <v>744</v>
      </c>
      <c r="F5179" s="2" t="s">
        <v>228</v>
      </c>
      <c r="G5179" s="2" t="s">
        <v>117</v>
      </c>
      <c r="H5179" s="2" t="s">
        <v>138</v>
      </c>
      <c r="I5179" s="2" t="s">
        <v>161</v>
      </c>
      <c r="J5179" s="2" t="s">
        <v>180</v>
      </c>
      <c r="K5179" s="2" t="s">
        <v>180</v>
      </c>
      <c r="L5179" s="2" t="s">
        <v>181</v>
      </c>
      <c r="M5179" s="2" t="s">
        <v>78</v>
      </c>
      <c r="N5179" s="3">
        <v>50.031</v>
      </c>
      <c r="O5179" s="3" t="s">
        <v>182</v>
      </c>
      <c r="P5179" s="4">
        <f>IF(O5179="吨",N5179*1000,IF(O5179="万立方米",N5179*10000,""))</f>
        <v>500310.0</v>
      </c>
      <c r="Q5179" s="2" t="s">
        <v>183</v>
      </c>
      <c r="R5179" s="2" t="s">
        <v>184</v>
      </c>
      <c r="S5179" s="2" t="s">
        <v>192</v>
      </c>
      <c r="T5179" s="2" t="s">
        <v>75</v>
      </c>
      <c r="U5179" s="4">
        <f>1.2</f>
        <v>1.2</v>
      </c>
      <c r="V5179" s="2" t="s">
        <v>186</v>
      </c>
      <c r="W5179" s="2" t="s">
        <v>193</v>
      </c>
      <c r="X5179" s="2" t="s">
        <v>64</v>
      </c>
      <c r="Y5179" s="2" t="s">
        <v>65</v>
      </c>
      <c r="Z5179" s="2">
        <v>0</v>
      </c>
      <c r="AA5179" s="2"/>
      <c r="AB5179" s="2"/>
      <c r="AC5179" s="4">
        <f>P5179*U5179/1000000</f>
        <v>0.600372</v>
      </c>
      <c r="AD5179" s="4">
        <f>AC5179*(1-Z5179/100)</f>
        <v>0.600372</v>
      </c>
      <c r="AE5179" s="2" t="s">
        <v>66</v>
      </c>
      <c r="AF5179" s="2" t="s">
        <v>67</v>
      </c>
      <c r="AG5179" s="2" t="s">
        <v>68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6103</v>
      </c>
      <c r="B5180" s="2" t="s">
        <v>6092</v>
      </c>
      <c r="C5180" s="2" t="s">
        <v>47</v>
      </c>
      <c r="D5180" s="2" t="s">
        <v>1584</v>
      </c>
      <c r="E5180" s="2" t="s">
        <v>744</v>
      </c>
      <c r="F5180" s="2" t="s">
        <v>228</v>
      </c>
      <c r="G5180" s="2" t="s">
        <v>117</v>
      </c>
      <c r="H5180" s="2" t="s">
        <v>138</v>
      </c>
      <c r="I5180" s="2" t="s">
        <v>161</v>
      </c>
      <c r="J5180" s="2" t="s">
        <v>180</v>
      </c>
      <c r="K5180" s="2" t="s">
        <v>180</v>
      </c>
      <c r="L5180" s="2" t="s">
        <v>181</v>
      </c>
      <c r="M5180" s="2" t="s">
        <v>82</v>
      </c>
      <c r="N5180" s="3">
        <v>50.031</v>
      </c>
      <c r="O5180" s="3" t="s">
        <v>182</v>
      </c>
      <c r="P5180" s="4">
        <f>IF(O5180="吨",N5180*1000,IF(O5180="万立方米",N5180*10000,""))</f>
        <v>500310.0</v>
      </c>
      <c r="Q5180" s="2" t="s">
        <v>183</v>
      </c>
      <c r="R5180" s="2" t="s">
        <v>184</v>
      </c>
      <c r="S5180" s="2" t="s">
        <v>195</v>
      </c>
      <c r="T5180" s="2" t="s">
        <v>75</v>
      </c>
      <c r="U5180" s="4">
        <f>0.002</f>
        <v>0.002</v>
      </c>
      <c r="V5180" s="2" t="s">
        <v>186</v>
      </c>
      <c r="W5180" s="2" t="s">
        <v>196</v>
      </c>
      <c r="X5180" s="2" t="s">
        <v>64</v>
      </c>
      <c r="Y5180" s="2" t="s">
        <v>65</v>
      </c>
      <c r="Z5180" s="2">
        <v>0</v>
      </c>
      <c r="AA5180" s="2"/>
      <c r="AB5180" s="2"/>
      <c r="AC5180" s="4">
        <f>P5180*U5180/1000000</f>
        <v>0.00100062</v>
      </c>
      <c r="AD5180" s="4">
        <f>AC5180*(1-Z5180/100)</f>
        <v>0.00100062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6104</v>
      </c>
      <c r="B5181" s="2" t="s">
        <v>6092</v>
      </c>
      <c r="C5181" s="2" t="s">
        <v>47</v>
      </c>
      <c r="D5181" s="2" t="s">
        <v>1584</v>
      </c>
      <c r="E5181" s="2" t="s">
        <v>744</v>
      </c>
      <c r="F5181" s="2" t="s">
        <v>228</v>
      </c>
      <c r="G5181" s="2" t="s">
        <v>117</v>
      </c>
      <c r="H5181" s="2" t="s">
        <v>138</v>
      </c>
      <c r="I5181" s="2" t="s">
        <v>161</v>
      </c>
      <c r="J5181" s="2" t="s">
        <v>180</v>
      </c>
      <c r="K5181" s="2" t="s">
        <v>180</v>
      </c>
      <c r="L5181" s="2" t="s">
        <v>181</v>
      </c>
      <c r="M5181" s="2" t="s">
        <v>86</v>
      </c>
      <c r="N5181" s="3">
        <v>50.031</v>
      </c>
      <c r="O5181" s="3" t="s">
        <v>182</v>
      </c>
      <c r="P5181" s="4">
        <f>IF(O5181="吨",N5181*1000,IF(O5181="万立方米",N5181*10000,""))</f>
        <v>500310.0</v>
      </c>
      <c r="Q5181" s="2" t="s">
        <v>183</v>
      </c>
      <c r="R5181" s="2" t="s">
        <v>184</v>
      </c>
      <c r="S5181" s="2" t="s">
        <v>198</v>
      </c>
      <c r="T5181" s="2" t="s">
        <v>75</v>
      </c>
      <c r="U5181" s="4">
        <f>0.01</f>
        <v>0.01</v>
      </c>
      <c r="V5181" s="2" t="s">
        <v>186</v>
      </c>
      <c r="W5181" s="2" t="s">
        <v>199</v>
      </c>
      <c r="X5181" s="2" t="s">
        <v>64</v>
      </c>
      <c r="Y5181" s="2" t="s">
        <v>65</v>
      </c>
      <c r="Z5181" s="2">
        <v>0</v>
      </c>
      <c r="AA5181" s="2"/>
      <c r="AB5181" s="2"/>
      <c r="AC5181" s="4">
        <f>P5181*U5181/1000000</f>
        <v>0.005003100000000001</v>
      </c>
      <c r="AD5181" s="4">
        <f>AC5182*(1-AA5181/100)+(AC5181-AC5182)*(1-AB5181/100)</f>
        <v>0.005003100000000001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6105</v>
      </c>
      <c r="B5182" s="2" t="s">
        <v>6092</v>
      </c>
      <c r="C5182" s="2" t="s">
        <v>47</v>
      </c>
      <c r="D5182" s="2" t="s">
        <v>1584</v>
      </c>
      <c r="E5182" s="2" t="s">
        <v>744</v>
      </c>
      <c r="F5182" s="2" t="s">
        <v>228</v>
      </c>
      <c r="G5182" s="2" t="s">
        <v>117</v>
      </c>
      <c r="H5182" s="2" t="s">
        <v>138</v>
      </c>
      <c r="I5182" s="2" t="s">
        <v>161</v>
      </c>
      <c r="J5182" s="2" t="s">
        <v>180</v>
      </c>
      <c r="K5182" s="2" t="s">
        <v>180</v>
      </c>
      <c r="L5182" s="2" t="s">
        <v>181</v>
      </c>
      <c r="M5182" s="2" t="s">
        <v>91</v>
      </c>
      <c r="N5182" s="3">
        <v>50.031</v>
      </c>
      <c r="O5182" s="3" t="s">
        <v>182</v>
      </c>
      <c r="P5182" s="4">
        <f>IF(O5182="吨",N5182*1000,IF(O5182="万立方米",N5182*10000,""))</f>
        <v>500310.0</v>
      </c>
      <c r="Q5182" s="2" t="s">
        <v>183</v>
      </c>
      <c r="R5182" s="2" t="s">
        <v>184</v>
      </c>
      <c r="S5182" s="2" t="s">
        <v>201</v>
      </c>
      <c r="T5182" s="2" t="s">
        <v>75</v>
      </c>
      <c r="U5182" s="4">
        <f>0.005</f>
        <v>0.005</v>
      </c>
      <c r="V5182" s="2" t="s">
        <v>186</v>
      </c>
      <c r="W5182" s="2" t="s">
        <v>202</v>
      </c>
      <c r="X5182" s="2" t="s">
        <v>64</v>
      </c>
      <c r="Y5182" s="2" t="s">
        <v>65</v>
      </c>
      <c r="Z5182" s="2">
        <v>0</v>
      </c>
      <c r="AA5182" s="2"/>
      <c r="AB5182" s="2"/>
      <c r="AC5182" s="4">
        <f>P5182*U5182/1000000</f>
        <v>0.0025015500000000004</v>
      </c>
      <c r="AD5182" s="4">
        <f>AC5182*(1-Z5182/100)</f>
        <v>0.0025015500000000004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6106</v>
      </c>
      <c r="B5183" s="2" t="s">
        <v>6092</v>
      </c>
      <c r="C5183" s="2" t="s">
        <v>47</v>
      </c>
      <c r="D5183" s="2" t="s">
        <v>1584</v>
      </c>
      <c r="E5183" s="2" t="s">
        <v>744</v>
      </c>
      <c r="F5183" s="2" t="s">
        <v>228</v>
      </c>
      <c r="G5183" s="2" t="s">
        <v>117</v>
      </c>
      <c r="H5183" s="2" t="s">
        <v>138</v>
      </c>
      <c r="I5183" s="2" t="s">
        <v>161</v>
      </c>
      <c r="J5183" s="2" t="s">
        <v>180</v>
      </c>
      <c r="K5183" s="2" t="s">
        <v>180</v>
      </c>
      <c r="L5183" s="2" t="s">
        <v>181</v>
      </c>
      <c r="M5183" s="2" t="s">
        <v>95</v>
      </c>
      <c r="N5183" s="3">
        <v>50.031</v>
      </c>
      <c r="O5183" s="3" t="s">
        <v>182</v>
      </c>
      <c r="P5183" s="4">
        <f>IF(O5183="吨",N5183*1000,IF(O5183="万立方米",N5183*10000,""))</f>
        <v>500310.0</v>
      </c>
      <c r="Q5183" s="2" t="s">
        <v>183</v>
      </c>
      <c r="R5183" s="2" t="s">
        <v>184</v>
      </c>
      <c r="S5183" s="2" t="s">
        <v>204</v>
      </c>
      <c r="T5183" s="2" t="s">
        <v>75</v>
      </c>
      <c r="U5183" s="4">
        <f>0.005</f>
        <v>0.005</v>
      </c>
      <c r="V5183" s="2" t="s">
        <v>186</v>
      </c>
      <c r="W5183" s="2" t="s">
        <v>205</v>
      </c>
      <c r="X5183" s="2" t="s">
        <v>64</v>
      </c>
      <c r="Y5183" s="2" t="s">
        <v>65</v>
      </c>
      <c r="Z5183" s="2">
        <v>0</v>
      </c>
      <c r="AA5183" s="2"/>
      <c r="AB5183" s="2"/>
      <c r="AC5183" s="4">
        <f>P5183*U5183/1000000</f>
        <v>0.0025015500000000004</v>
      </c>
      <c r="AD5183" s="4">
        <f>AC5183*(1-Z5183/100)</f>
        <v>0.0025015500000000004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6107</v>
      </c>
      <c r="B5184" s="2" t="s">
        <v>6092</v>
      </c>
      <c r="C5184" s="2" t="s">
        <v>47</v>
      </c>
      <c r="D5184" s="2" t="s">
        <v>1584</v>
      </c>
      <c r="E5184" s="2" t="s">
        <v>744</v>
      </c>
      <c r="F5184" s="2" t="s">
        <v>228</v>
      </c>
      <c r="G5184" s="2" t="s">
        <v>117</v>
      </c>
      <c r="H5184" s="2" t="s">
        <v>138</v>
      </c>
      <c r="I5184" s="2" t="s">
        <v>161</v>
      </c>
      <c r="J5184" s="2" t="s">
        <v>180</v>
      </c>
      <c r="K5184" s="2" t="s">
        <v>180</v>
      </c>
      <c r="L5184" s="2" t="s">
        <v>181</v>
      </c>
      <c r="M5184" s="2" t="s">
        <v>100</v>
      </c>
      <c r="N5184" s="3">
        <v>50.031</v>
      </c>
      <c r="O5184" s="3" t="s">
        <v>182</v>
      </c>
      <c r="P5184" s="4">
        <f>IF(O5184="吨",N5184*1000,IF(O5184="万立方米",N5184*10000,""))</f>
        <v>500310.0</v>
      </c>
      <c r="Q5184" s="2" t="s">
        <v>183</v>
      </c>
      <c r="R5184" s="2" t="s">
        <v>184</v>
      </c>
      <c r="S5184" s="2" t="s">
        <v>207</v>
      </c>
      <c r="T5184" s="2" t="s">
        <v>75</v>
      </c>
      <c r="U5184" s="4">
        <f>0.02</f>
        <v>0.02</v>
      </c>
      <c r="V5184" s="2" t="s">
        <v>186</v>
      </c>
      <c r="W5184" s="2" t="s">
        <v>208</v>
      </c>
      <c r="X5184" s="2" t="s">
        <v>64</v>
      </c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68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6108</v>
      </c>
      <c r="B5185" s="2" t="s">
        <v>6092</v>
      </c>
      <c r="C5185" s="2" t="s">
        <v>47</v>
      </c>
      <c r="D5185" s="2" t="s">
        <v>1584</v>
      </c>
      <c r="E5185" s="2" t="s">
        <v>744</v>
      </c>
      <c r="F5185" s="2" t="s">
        <v>228</v>
      </c>
      <c r="G5185" s="2" t="s">
        <v>117</v>
      </c>
      <c r="H5185" s="2" t="s">
        <v>138</v>
      </c>
      <c r="I5185" s="2"/>
      <c r="J5185" s="2"/>
      <c r="K5185" s="2"/>
      <c r="L5185" s="2"/>
      <c r="M5185" s="2" t="s">
        <v>104</v>
      </c>
      <c r="N5185" s="3"/>
      <c r="O5185" s="3"/>
      <c r="P5185" s="4">
        <v>0.0</v>
      </c>
      <c r="Q5185" s="2" t="s">
        <v>105</v>
      </c>
      <c r="R5185" s="2" t="s">
        <v>106</v>
      </c>
      <c r="S5185" s="2" t="s">
        <v>107</v>
      </c>
      <c r="T5185" s="2" t="s">
        <v>108</v>
      </c>
      <c r="U5185" s="4">
        <f>0.0</f>
        <v>0.0</v>
      </c>
      <c r="V5185" s="2" t="s">
        <v>109</v>
      </c>
      <c r="W5185" s="2" t="s">
        <v>110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111</v>
      </c>
      <c r="AH5185" s="2" t="s">
        <v>69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6109</v>
      </c>
      <c r="B5186" s="2" t="s">
        <v>6110</v>
      </c>
      <c r="C5186" s="2" t="s">
        <v>47</v>
      </c>
      <c r="D5186" s="2" t="s">
        <v>1354</v>
      </c>
      <c r="E5186" s="2" t="s">
        <v>744</v>
      </c>
      <c r="F5186" s="2" t="s">
        <v>228</v>
      </c>
      <c r="G5186" s="2" t="s">
        <v>117</v>
      </c>
      <c r="H5186" s="2" t="s">
        <v>821</v>
      </c>
      <c r="I5186" s="2" t="s">
        <v>53</v>
      </c>
      <c r="J5186" s="2" t="s">
        <v>230</v>
      </c>
      <c r="K5186" s="2" t="s">
        <v>55</v>
      </c>
      <c r="L5186" s="2" t="s">
        <v>51</v>
      </c>
      <c r="M5186" s="2" t="s">
        <v>56</v>
      </c>
      <c r="N5186" s="3">
        <v>224870.1</v>
      </c>
      <c r="O5186" s="3" t="s">
        <v>57</v>
      </c>
      <c r="P5186" s="4">
        <f>IF(O5186="吨",N5186*1000,IF(O5186="万立方米",N5186*10000,""))</f>
        <v>224870100.0</v>
      </c>
      <c r="Q5186" s="2" t="s">
        <v>58</v>
      </c>
      <c r="R5186" s="2" t="s">
        <v>59</v>
      </c>
      <c r="S5186" s="2" t="s">
        <v>60</v>
      </c>
      <c r="T5186" s="2" t="s">
        <v>61</v>
      </c>
      <c r="U5186" s="4">
        <f>0.06</f>
        <v>0.06</v>
      </c>
      <c r="V5186" s="2" t="s">
        <v>62</v>
      </c>
      <c r="W5186" s="2" t="s">
        <v>63</v>
      </c>
      <c r="X5186" s="2" t="s">
        <v>64</v>
      </c>
      <c r="Y5186" s="2" t="s">
        <v>65</v>
      </c>
      <c r="Z5186" s="2">
        <v>0</v>
      </c>
      <c r="AA5186" s="2"/>
      <c r="AB5186" s="2"/>
      <c r="AC5186" s="4">
        <f>P5186*U5186/1000000</f>
        <v>13.492206</v>
      </c>
      <c r="AD5186" s="4">
        <f>AC5186*(1-Z5186/100)</f>
        <v>13.492206</v>
      </c>
      <c r="AE5186" s="2" t="s">
        <v>66</v>
      </c>
      <c r="AF5186" s="2" t="s">
        <v>67</v>
      </c>
      <c r="AG5186" s="2" t="s">
        <v>68</v>
      </c>
      <c r="AH5186" s="2" t="s">
        <v>69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6111</v>
      </c>
      <c r="B5187" s="2" t="s">
        <v>6110</v>
      </c>
      <c r="C5187" s="2" t="s">
        <v>47</v>
      </c>
      <c r="D5187" s="2" t="s">
        <v>1354</v>
      </c>
      <c r="E5187" s="2" t="s">
        <v>744</v>
      </c>
      <c r="F5187" s="2" t="s">
        <v>228</v>
      </c>
      <c r="G5187" s="2" t="s">
        <v>117</v>
      </c>
      <c r="H5187" s="2" t="s">
        <v>821</v>
      </c>
      <c r="I5187" s="2" t="s">
        <v>53</v>
      </c>
      <c r="J5187" s="2" t="s">
        <v>230</v>
      </c>
      <c r="K5187" s="2" t="s">
        <v>55</v>
      </c>
      <c r="L5187" s="2" t="s">
        <v>51</v>
      </c>
      <c r="M5187" s="2" t="s">
        <v>73</v>
      </c>
      <c r="N5187" s="3">
        <v>224870.1</v>
      </c>
      <c r="O5187" s="3" t="s">
        <v>57</v>
      </c>
      <c r="P5187" s="4">
        <f>IF(O5187="吨",N5187*1000,IF(O5187="万立方米",N5187*10000,""))</f>
        <v>224870100.0</v>
      </c>
      <c r="Q5187" s="2" t="s">
        <v>58</v>
      </c>
      <c r="R5187" s="2" t="s">
        <v>59</v>
      </c>
      <c r="S5187" s="2" t="s">
        <v>74</v>
      </c>
      <c r="T5187" s="2" t="s">
        <v>75</v>
      </c>
      <c r="U5187" s="4">
        <f>1.5</f>
        <v>1.5</v>
      </c>
      <c r="V5187" s="2" t="s">
        <v>62</v>
      </c>
      <c r="W5187" s="2" t="s">
        <v>76</v>
      </c>
      <c r="X5187" s="2" t="s">
        <v>64</v>
      </c>
      <c r="Y5187" s="2" t="s">
        <v>65</v>
      </c>
      <c r="Z5187" s="2">
        <v>0</v>
      </c>
      <c r="AA5187" s="2"/>
      <c r="AB5187" s="2"/>
      <c r="AC5187" s="4">
        <f>P5187*U5187/1000000</f>
        <v>337.30515</v>
      </c>
      <c r="AD5187" s="4">
        <f>AC5187*(1-Z5187/100)</f>
        <v>337.30515</v>
      </c>
      <c r="AE5187" s="2" t="s">
        <v>66</v>
      </c>
      <c r="AF5187" s="2" t="s">
        <v>67</v>
      </c>
      <c r="AG5187" s="2" t="s">
        <v>68</v>
      </c>
      <c r="AH5187" s="2" t="s">
        <v>69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6112</v>
      </c>
      <c r="B5188" s="2" t="s">
        <v>6110</v>
      </c>
      <c r="C5188" s="2" t="s">
        <v>47</v>
      </c>
      <c r="D5188" s="2" t="s">
        <v>1354</v>
      </c>
      <c r="E5188" s="2" t="s">
        <v>744</v>
      </c>
      <c r="F5188" s="2" t="s">
        <v>228</v>
      </c>
      <c r="G5188" s="2" t="s">
        <v>117</v>
      </c>
      <c r="H5188" s="2" t="s">
        <v>821</v>
      </c>
      <c r="I5188" s="2" t="s">
        <v>53</v>
      </c>
      <c r="J5188" s="2" t="s">
        <v>230</v>
      </c>
      <c r="K5188" s="2" t="s">
        <v>55</v>
      </c>
      <c r="L5188" s="2" t="s">
        <v>51</v>
      </c>
      <c r="M5188" s="2" t="s">
        <v>78</v>
      </c>
      <c r="N5188" s="3">
        <v>224870.1</v>
      </c>
      <c r="O5188" s="3" t="s">
        <v>57</v>
      </c>
      <c r="P5188" s="4">
        <f>IF(O5188="吨",N5188*1000,IF(O5188="万立方米",N5188*10000,""))</f>
        <v>224870100.0</v>
      </c>
      <c r="Q5188" s="2" t="s">
        <v>58</v>
      </c>
      <c r="R5188" s="2" t="s">
        <v>59</v>
      </c>
      <c r="S5188" s="2" t="s">
        <v>79</v>
      </c>
      <c r="T5188" s="2" t="s">
        <v>75</v>
      </c>
      <c r="U5188" s="4">
        <f>6.0</f>
        <v>6.0</v>
      </c>
      <c r="V5188" s="2" t="s">
        <v>62</v>
      </c>
      <c r="W5188" s="2" t="s">
        <v>80</v>
      </c>
      <c r="X5188" s="2" t="s">
        <v>64</v>
      </c>
      <c r="Y5188" s="2" t="s">
        <v>65</v>
      </c>
      <c r="Z5188" s="2">
        <v>0</v>
      </c>
      <c r="AA5188" s="2"/>
      <c r="AB5188" s="2"/>
      <c r="AC5188" s="4">
        <f>P5188*U5188/1000000</f>
        <v>1349.2206</v>
      </c>
      <c r="AD5188" s="4">
        <f>AC5188*(1-Z5188/100)</f>
        <v>1349.2206</v>
      </c>
      <c r="AE5188" s="2" t="s">
        <v>66</v>
      </c>
      <c r="AF5188" s="2" t="s">
        <v>67</v>
      </c>
      <c r="AG5188" s="2" t="s">
        <v>68</v>
      </c>
      <c r="AH5188" s="2" t="s">
        <v>69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6113</v>
      </c>
      <c r="B5189" s="2" t="s">
        <v>6110</v>
      </c>
      <c r="C5189" s="2" t="s">
        <v>47</v>
      </c>
      <c r="D5189" s="2" t="s">
        <v>1354</v>
      </c>
      <c r="E5189" s="2" t="s">
        <v>744</v>
      </c>
      <c r="F5189" s="2" t="s">
        <v>228</v>
      </c>
      <c r="G5189" s="2" t="s">
        <v>117</v>
      </c>
      <c r="H5189" s="2" t="s">
        <v>821</v>
      </c>
      <c r="I5189" s="2" t="s">
        <v>53</v>
      </c>
      <c r="J5189" s="2" t="s">
        <v>230</v>
      </c>
      <c r="K5189" s="2" t="s">
        <v>55</v>
      </c>
      <c r="L5189" s="2" t="s">
        <v>51</v>
      </c>
      <c r="M5189" s="2" t="s">
        <v>82</v>
      </c>
      <c r="N5189" s="3">
        <v>224870.1</v>
      </c>
      <c r="O5189" s="3" t="s">
        <v>57</v>
      </c>
      <c r="P5189" s="4">
        <f>IF(O5189="吨",N5189*1000,IF(O5189="万立方米",N5189*10000,""))</f>
        <v>224870100.0</v>
      </c>
      <c r="Q5189" s="2" t="s">
        <v>58</v>
      </c>
      <c r="R5189" s="2" t="s">
        <v>59</v>
      </c>
      <c r="S5189" s="2" t="s">
        <v>83</v>
      </c>
      <c r="T5189" s="2" t="s">
        <v>61</v>
      </c>
      <c r="U5189" s="4">
        <f>0.35</f>
        <v>0.35</v>
      </c>
      <c r="V5189" s="2" t="s">
        <v>62</v>
      </c>
      <c r="W5189" s="2" t="s">
        <v>84</v>
      </c>
      <c r="X5189" s="2" t="s">
        <v>64</v>
      </c>
      <c r="Y5189" s="2" t="s">
        <v>65</v>
      </c>
      <c r="Z5189" s="2">
        <v>0</v>
      </c>
      <c r="AA5189" s="2"/>
      <c r="AB5189" s="2"/>
      <c r="AC5189" s="4">
        <f>P5189*U5189/1000000</f>
        <v>78.704535</v>
      </c>
      <c r="AD5189" s="4">
        <f>AC5189*(1-Z5189/100)</f>
        <v>78.704535</v>
      </c>
      <c r="AE5189" s="2" t="s">
        <v>66</v>
      </c>
      <c r="AF5189" s="2" t="s">
        <v>67</v>
      </c>
      <c r="AG5189" s="2" t="s">
        <v>68</v>
      </c>
      <c r="AH5189" s="2" t="s">
        <v>69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6114</v>
      </c>
      <c r="B5190" s="2" t="s">
        <v>6110</v>
      </c>
      <c r="C5190" s="2" t="s">
        <v>47</v>
      </c>
      <c r="D5190" s="2" t="s">
        <v>1354</v>
      </c>
      <c r="E5190" s="2" t="s">
        <v>744</v>
      </c>
      <c r="F5190" s="2" t="s">
        <v>228</v>
      </c>
      <c r="G5190" s="2" t="s">
        <v>117</v>
      </c>
      <c r="H5190" s="2" t="s">
        <v>821</v>
      </c>
      <c r="I5190" s="2" t="s">
        <v>53</v>
      </c>
      <c r="J5190" s="2" t="s">
        <v>230</v>
      </c>
      <c r="K5190" s="2" t="s">
        <v>55</v>
      </c>
      <c r="L5190" s="2" t="s">
        <v>51</v>
      </c>
      <c r="M5190" s="2" t="s">
        <v>86</v>
      </c>
      <c r="N5190" s="3">
        <v>224870.1</v>
      </c>
      <c r="O5190" s="3" t="s">
        <v>57</v>
      </c>
      <c r="P5190" s="4">
        <f>IF(O5190="吨",N5190*1000,IF(O5190="万立方米",N5190*10000,""))</f>
        <v>224870100.0</v>
      </c>
      <c r="Q5190" s="2" t="s">
        <v>58</v>
      </c>
      <c r="R5190" s="2" t="s">
        <v>59</v>
      </c>
      <c r="S5190" s="2" t="s">
        <v>87</v>
      </c>
      <c r="T5190" s="2" t="s">
        <v>88</v>
      </c>
      <c r="U5190" s="4">
        <f>0.75</f>
        <v>0.75</v>
      </c>
      <c r="V5190" s="2" t="s">
        <v>62</v>
      </c>
      <c r="W5190" s="2" t="s">
        <v>89</v>
      </c>
      <c r="X5190" s="2" t="s">
        <v>64</v>
      </c>
      <c r="Y5190" s="2" t="s">
        <v>65</v>
      </c>
      <c r="Z5190" s="2">
        <v>0</v>
      </c>
      <c r="AA5190" s="2"/>
      <c r="AB5190" s="2"/>
      <c r="AC5190" s="4">
        <f>P5190*U5190/1000000</f>
        <v>168.652575</v>
      </c>
      <c r="AD5190" s="4">
        <f>AC5191*(1-AA5190/100)+(AC5190-AC5191)*(1-AB5190/100)</f>
        <v>168.652575</v>
      </c>
      <c r="AE5190" s="2" t="s">
        <v>66</v>
      </c>
      <c r="AF5190" s="2" t="s">
        <v>67</v>
      </c>
      <c r="AG5190" s="2" t="s">
        <v>68</v>
      </c>
      <c r="AH5190" s="2" t="s">
        <v>69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6115</v>
      </c>
      <c r="B5191" s="2" t="s">
        <v>6110</v>
      </c>
      <c r="C5191" s="2" t="s">
        <v>47</v>
      </c>
      <c r="D5191" s="2" t="s">
        <v>1354</v>
      </c>
      <c r="E5191" s="2" t="s">
        <v>744</v>
      </c>
      <c r="F5191" s="2" t="s">
        <v>228</v>
      </c>
      <c r="G5191" s="2" t="s">
        <v>117</v>
      </c>
      <c r="H5191" s="2" t="s">
        <v>821</v>
      </c>
      <c r="I5191" s="2" t="s">
        <v>53</v>
      </c>
      <c r="J5191" s="2" t="s">
        <v>230</v>
      </c>
      <c r="K5191" s="2" t="s">
        <v>55</v>
      </c>
      <c r="L5191" s="2" t="s">
        <v>51</v>
      </c>
      <c r="M5191" s="2" t="s">
        <v>91</v>
      </c>
      <c r="N5191" s="3">
        <v>224870.1</v>
      </c>
      <c r="O5191" s="3" t="s">
        <v>57</v>
      </c>
      <c r="P5191" s="4">
        <f>IF(O5191="吨",N5191*1000,IF(O5191="万立方米",N5191*10000,""))</f>
        <v>224870100.0</v>
      </c>
      <c r="Q5191" s="2" t="s">
        <v>58</v>
      </c>
      <c r="R5191" s="2" t="s">
        <v>59</v>
      </c>
      <c r="S5191" s="2" t="s">
        <v>92</v>
      </c>
      <c r="T5191" s="2" t="s">
        <v>88</v>
      </c>
      <c r="U5191" s="4">
        <f>0.75</f>
        <v>0.75</v>
      </c>
      <c r="V5191" s="2" t="s">
        <v>62</v>
      </c>
      <c r="W5191" s="2" t="s">
        <v>93</v>
      </c>
      <c r="X5191" s="2" t="s">
        <v>64</v>
      </c>
      <c r="Y5191" s="2" t="s">
        <v>65</v>
      </c>
      <c r="Z5191" s="2">
        <v>0</v>
      </c>
      <c r="AA5191" s="2"/>
      <c r="AB5191" s="2"/>
      <c r="AC5191" s="4">
        <f>P5191*U5191/1000000</f>
        <v>168.652575</v>
      </c>
      <c r="AD5191" s="4">
        <f>AC5191*(1-Z5191/100)</f>
        <v>168.652575</v>
      </c>
      <c r="AE5191" s="2" t="s">
        <v>66</v>
      </c>
      <c r="AF5191" s="2" t="s">
        <v>67</v>
      </c>
      <c r="AG5191" s="2" t="s">
        <v>68</v>
      </c>
      <c r="AH5191" s="2" t="s">
        <v>69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6116</v>
      </c>
      <c r="B5192" s="2" t="s">
        <v>6110</v>
      </c>
      <c r="C5192" s="2" t="s">
        <v>47</v>
      </c>
      <c r="D5192" s="2" t="s">
        <v>1354</v>
      </c>
      <c r="E5192" s="2" t="s">
        <v>744</v>
      </c>
      <c r="F5192" s="2" t="s">
        <v>228</v>
      </c>
      <c r="G5192" s="2" t="s">
        <v>117</v>
      </c>
      <c r="H5192" s="2" t="s">
        <v>821</v>
      </c>
      <c r="I5192" s="2" t="s">
        <v>53</v>
      </c>
      <c r="J5192" s="2" t="s">
        <v>230</v>
      </c>
      <c r="K5192" s="2" t="s">
        <v>55</v>
      </c>
      <c r="L5192" s="2" t="s">
        <v>51</v>
      </c>
      <c r="M5192" s="2" t="s">
        <v>95</v>
      </c>
      <c r="N5192" s="3">
        <v>224870.1</v>
      </c>
      <c r="O5192" s="3" t="s">
        <v>57</v>
      </c>
      <c r="P5192" s="4">
        <f>IF(O5192="吨",N5192*1000,IF(O5192="万立方米",N5192*10000,""))</f>
        <v>224870100.0</v>
      </c>
      <c r="Q5192" s="2" t="s">
        <v>58</v>
      </c>
      <c r="R5192" s="2" t="s">
        <v>59</v>
      </c>
      <c r="S5192" s="2" t="s">
        <v>96</v>
      </c>
      <c r="T5192" s="2" t="s">
        <v>97</v>
      </c>
      <c r="U5192" s="4">
        <f>1.7</f>
        <v>1.7</v>
      </c>
      <c r="V5192" s="2" t="s">
        <v>62</v>
      </c>
      <c r="W5192" s="2" t="s">
        <v>98</v>
      </c>
      <c r="X5192" s="2" t="s">
        <v>64</v>
      </c>
      <c r="Y5192" s="2" t="s">
        <v>65</v>
      </c>
      <c r="Z5192" s="2">
        <v>0</v>
      </c>
      <c r="AA5192" s="2"/>
      <c r="AB5192" s="2"/>
      <c r="AC5192" s="4">
        <f>P5192*U5192/1000000</f>
        <v>382.27917</v>
      </c>
      <c r="AD5192" s="4">
        <f>AC5192*(1-Z5192/100)</f>
        <v>382.27917</v>
      </c>
      <c r="AE5192" s="2" t="s">
        <v>66</v>
      </c>
      <c r="AF5192" s="2" t="s">
        <v>67</v>
      </c>
      <c r="AG5192" s="2" t="s">
        <v>68</v>
      </c>
      <c r="AH5192" s="2" t="s">
        <v>69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6117</v>
      </c>
      <c r="B5193" s="2" t="s">
        <v>6110</v>
      </c>
      <c r="C5193" s="2" t="s">
        <v>47</v>
      </c>
      <c r="D5193" s="2" t="s">
        <v>1354</v>
      </c>
      <c r="E5193" s="2" t="s">
        <v>744</v>
      </c>
      <c r="F5193" s="2" t="s">
        <v>228</v>
      </c>
      <c r="G5193" s="2" t="s">
        <v>117</v>
      </c>
      <c r="H5193" s="2" t="s">
        <v>821</v>
      </c>
      <c r="I5193" s="2" t="s">
        <v>53</v>
      </c>
      <c r="J5193" s="2" t="s">
        <v>230</v>
      </c>
      <c r="K5193" s="2" t="s">
        <v>55</v>
      </c>
      <c r="L5193" s="2" t="s">
        <v>51</v>
      </c>
      <c r="M5193" s="2" t="s">
        <v>100</v>
      </c>
      <c r="N5193" s="3">
        <v>224870.1</v>
      </c>
      <c r="O5193" s="3" t="s">
        <v>57</v>
      </c>
      <c r="P5193" s="4">
        <f>IF(O5193="吨",N5193*1000,IF(O5193="万立方米",N5193*10000,""))</f>
        <v>224870100.0</v>
      </c>
      <c r="Q5193" s="2" t="s">
        <v>58</v>
      </c>
      <c r="R5193" s="2" t="s">
        <v>59</v>
      </c>
      <c r="S5193" s="2" t="s">
        <v>101</v>
      </c>
      <c r="T5193" s="2" t="s">
        <v>75</v>
      </c>
      <c r="U5193" s="4">
        <f>0.12</f>
        <v>0.12</v>
      </c>
      <c r="V5193" s="2" t="s">
        <v>62</v>
      </c>
      <c r="W5193" s="2" t="s">
        <v>102</v>
      </c>
      <c r="X5193" s="2" t="s">
        <v>64</v>
      </c>
      <c r="Y5193" s="2" t="s">
        <v>65</v>
      </c>
      <c r="Z5193" s="2">
        <v>0</v>
      </c>
      <c r="AA5193" s="2"/>
      <c r="AB5193" s="2"/>
      <c r="AC5193" s="4">
        <f>P5193*U5193/1000000</f>
        <v>26.984412</v>
      </c>
      <c r="AD5193" s="4">
        <f>AC5193*(1-Z5193/100)</f>
        <v>26.984412</v>
      </c>
      <c r="AE5193" s="2" t="s">
        <v>66</v>
      </c>
      <c r="AF5193" s="2" t="s">
        <v>67</v>
      </c>
      <c r="AG5193" s="2" t="s">
        <v>68</v>
      </c>
      <c r="AH5193" s="2" t="s">
        <v>69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6118</v>
      </c>
      <c r="B5194" s="2" t="s">
        <v>6110</v>
      </c>
      <c r="C5194" s="2" t="s">
        <v>47</v>
      </c>
      <c r="D5194" s="2" t="s">
        <v>1354</v>
      </c>
      <c r="E5194" s="2" t="s">
        <v>744</v>
      </c>
      <c r="F5194" s="2" t="s">
        <v>228</v>
      </c>
      <c r="G5194" s="2" t="s">
        <v>117</v>
      </c>
      <c r="H5194" s="2" t="s">
        <v>821</v>
      </c>
      <c r="I5194" s="2" t="s">
        <v>161</v>
      </c>
      <c r="J5194" s="2" t="s">
        <v>180</v>
      </c>
      <c r="K5194" s="2" t="s">
        <v>180</v>
      </c>
      <c r="L5194" s="2" t="s">
        <v>181</v>
      </c>
      <c r="M5194" s="2" t="s">
        <v>56</v>
      </c>
      <c r="N5194" s="3">
        <v>16.55</v>
      </c>
      <c r="O5194" s="3" t="s">
        <v>182</v>
      </c>
      <c r="P5194" s="4">
        <f>IF(O5194="吨",N5194*1000,IF(O5194="万立方米",N5194*10000,""))</f>
        <v>165500.0</v>
      </c>
      <c r="Q5194" s="2" t="s">
        <v>183</v>
      </c>
      <c r="R5194" s="2" t="s">
        <v>184</v>
      </c>
      <c r="S5194" s="2" t="s">
        <v>185</v>
      </c>
      <c r="T5194" s="2" t="s">
        <v>75</v>
      </c>
      <c r="U5194" s="4">
        <f>0.001</f>
        <v>0.001</v>
      </c>
      <c r="V5194" s="2" t="s">
        <v>186</v>
      </c>
      <c r="W5194" s="2" t="s">
        <v>187</v>
      </c>
      <c r="X5194" s="2" t="s">
        <v>64</v>
      </c>
      <c r="Y5194" s="2" t="s">
        <v>65</v>
      </c>
      <c r="Z5194" s="2">
        <v>0</v>
      </c>
      <c r="AA5194" s="2"/>
      <c r="AB5194" s="2"/>
      <c r="AC5194" s="4">
        <f>P5194*U5194/1000000</f>
        <v>0.0001655</v>
      </c>
      <c r="AD5194" s="4">
        <f>AC5194*(1-Z5194/100)</f>
        <v>0.0001655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6119</v>
      </c>
      <c r="B5195" s="2" t="s">
        <v>6110</v>
      </c>
      <c r="C5195" s="2" t="s">
        <v>47</v>
      </c>
      <c r="D5195" s="2" t="s">
        <v>1354</v>
      </c>
      <c r="E5195" s="2" t="s">
        <v>744</v>
      </c>
      <c r="F5195" s="2" t="s">
        <v>228</v>
      </c>
      <c r="G5195" s="2" t="s">
        <v>117</v>
      </c>
      <c r="H5195" s="2" t="s">
        <v>821</v>
      </c>
      <c r="I5195" s="2" t="s">
        <v>161</v>
      </c>
      <c r="J5195" s="2" t="s">
        <v>180</v>
      </c>
      <c r="K5195" s="2" t="s">
        <v>180</v>
      </c>
      <c r="L5195" s="2" t="s">
        <v>181</v>
      </c>
      <c r="M5195" s="2" t="s">
        <v>73</v>
      </c>
      <c r="N5195" s="3">
        <v>16.55</v>
      </c>
      <c r="O5195" s="3" t="s">
        <v>182</v>
      </c>
      <c r="P5195" s="4">
        <f>IF(O5195="吨",N5195*1000,IF(O5195="万立方米",N5195*10000,""))</f>
        <v>165500.0</v>
      </c>
      <c r="Q5195" s="2" t="s">
        <v>183</v>
      </c>
      <c r="R5195" s="2" t="s">
        <v>184</v>
      </c>
      <c r="S5195" s="2" t="s">
        <v>189</v>
      </c>
      <c r="T5195" s="2" t="s">
        <v>75</v>
      </c>
      <c r="U5195" s="4">
        <f>0.35</f>
        <v>0.35</v>
      </c>
      <c r="V5195" s="2" t="s">
        <v>186</v>
      </c>
      <c r="W5195" s="2" t="s">
        <v>190</v>
      </c>
      <c r="X5195" s="2" t="s">
        <v>64</v>
      </c>
      <c r="Y5195" s="2" t="s">
        <v>65</v>
      </c>
      <c r="Z5195" s="2">
        <v>0</v>
      </c>
      <c r="AA5195" s="2"/>
      <c r="AB5195" s="2"/>
      <c r="AC5195" s="4">
        <f>P5195*U5195/1000000</f>
        <v>0.05792499999999999</v>
      </c>
      <c r="AD5195" s="4">
        <f>AC5195*(1-Z5195/100)</f>
        <v>0.05792499999999999</v>
      </c>
      <c r="AE5195" s="2" t="s">
        <v>66</v>
      </c>
      <c r="AF5195" s="2" t="s">
        <v>67</v>
      </c>
      <c r="AG5195" s="2" t="s">
        <v>68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6120</v>
      </c>
      <c r="B5196" s="2" t="s">
        <v>6110</v>
      </c>
      <c r="C5196" s="2" t="s">
        <v>47</v>
      </c>
      <c r="D5196" s="2" t="s">
        <v>1354</v>
      </c>
      <c r="E5196" s="2" t="s">
        <v>744</v>
      </c>
      <c r="F5196" s="2" t="s">
        <v>228</v>
      </c>
      <c r="G5196" s="2" t="s">
        <v>117</v>
      </c>
      <c r="H5196" s="2" t="s">
        <v>821</v>
      </c>
      <c r="I5196" s="2" t="s">
        <v>161</v>
      </c>
      <c r="J5196" s="2" t="s">
        <v>180</v>
      </c>
      <c r="K5196" s="2" t="s">
        <v>180</v>
      </c>
      <c r="L5196" s="2" t="s">
        <v>181</v>
      </c>
      <c r="M5196" s="2" t="s">
        <v>78</v>
      </c>
      <c r="N5196" s="3">
        <v>16.55</v>
      </c>
      <c r="O5196" s="3" t="s">
        <v>182</v>
      </c>
      <c r="P5196" s="4">
        <f>IF(O5196="吨",N5196*1000,IF(O5196="万立方米",N5196*10000,""))</f>
        <v>165500.0</v>
      </c>
      <c r="Q5196" s="2" t="s">
        <v>183</v>
      </c>
      <c r="R5196" s="2" t="s">
        <v>184</v>
      </c>
      <c r="S5196" s="2" t="s">
        <v>192</v>
      </c>
      <c r="T5196" s="2" t="s">
        <v>75</v>
      </c>
      <c r="U5196" s="4">
        <f>1.2</f>
        <v>1.2</v>
      </c>
      <c r="V5196" s="2" t="s">
        <v>186</v>
      </c>
      <c r="W5196" s="2" t="s">
        <v>193</v>
      </c>
      <c r="X5196" s="2" t="s">
        <v>64</v>
      </c>
      <c r="Y5196" s="2" t="s">
        <v>65</v>
      </c>
      <c r="Z5196" s="2">
        <v>0</v>
      </c>
      <c r="AA5196" s="2"/>
      <c r="AB5196" s="2"/>
      <c r="AC5196" s="4">
        <f>P5196*U5196/1000000</f>
        <v>0.1986</v>
      </c>
      <c r="AD5196" s="4">
        <f>AC5196*(1-Z5196/100)</f>
        <v>0.1986</v>
      </c>
      <c r="AE5196" s="2" t="s">
        <v>66</v>
      </c>
      <c r="AF5196" s="2" t="s">
        <v>67</v>
      </c>
      <c r="AG5196" s="2" t="s">
        <v>68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6121</v>
      </c>
      <c r="B5197" s="2" t="s">
        <v>6110</v>
      </c>
      <c r="C5197" s="2" t="s">
        <v>47</v>
      </c>
      <c r="D5197" s="2" t="s">
        <v>1354</v>
      </c>
      <c r="E5197" s="2" t="s">
        <v>744</v>
      </c>
      <c r="F5197" s="2" t="s">
        <v>228</v>
      </c>
      <c r="G5197" s="2" t="s">
        <v>117</v>
      </c>
      <c r="H5197" s="2" t="s">
        <v>821</v>
      </c>
      <c r="I5197" s="2" t="s">
        <v>161</v>
      </c>
      <c r="J5197" s="2" t="s">
        <v>180</v>
      </c>
      <c r="K5197" s="2" t="s">
        <v>180</v>
      </c>
      <c r="L5197" s="2" t="s">
        <v>181</v>
      </c>
      <c r="M5197" s="2" t="s">
        <v>82</v>
      </c>
      <c r="N5197" s="3">
        <v>16.55</v>
      </c>
      <c r="O5197" s="3" t="s">
        <v>182</v>
      </c>
      <c r="P5197" s="4">
        <f>IF(O5197="吨",N5197*1000,IF(O5197="万立方米",N5197*10000,""))</f>
        <v>165500.0</v>
      </c>
      <c r="Q5197" s="2" t="s">
        <v>183</v>
      </c>
      <c r="R5197" s="2" t="s">
        <v>184</v>
      </c>
      <c r="S5197" s="2" t="s">
        <v>195</v>
      </c>
      <c r="T5197" s="2" t="s">
        <v>75</v>
      </c>
      <c r="U5197" s="4">
        <f>0.002</f>
        <v>0.002</v>
      </c>
      <c r="V5197" s="2" t="s">
        <v>186</v>
      </c>
      <c r="W5197" s="2" t="s">
        <v>196</v>
      </c>
      <c r="X5197" s="2" t="s">
        <v>64</v>
      </c>
      <c r="Y5197" s="2" t="s">
        <v>65</v>
      </c>
      <c r="Z5197" s="2">
        <v>0</v>
      </c>
      <c r="AA5197" s="2"/>
      <c r="AB5197" s="2"/>
      <c r="AC5197" s="4">
        <f>P5197*U5197/1000000</f>
        <v>0.000331</v>
      </c>
      <c r="AD5197" s="4">
        <f>AC5197*(1-Z5197/100)</f>
        <v>0.000331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6122</v>
      </c>
      <c r="B5198" s="2" t="s">
        <v>6110</v>
      </c>
      <c r="C5198" s="2" t="s">
        <v>47</v>
      </c>
      <c r="D5198" s="2" t="s">
        <v>1354</v>
      </c>
      <c r="E5198" s="2" t="s">
        <v>744</v>
      </c>
      <c r="F5198" s="2" t="s">
        <v>228</v>
      </c>
      <c r="G5198" s="2" t="s">
        <v>117</v>
      </c>
      <c r="H5198" s="2" t="s">
        <v>821</v>
      </c>
      <c r="I5198" s="2" t="s">
        <v>161</v>
      </c>
      <c r="J5198" s="2" t="s">
        <v>180</v>
      </c>
      <c r="K5198" s="2" t="s">
        <v>180</v>
      </c>
      <c r="L5198" s="2" t="s">
        <v>181</v>
      </c>
      <c r="M5198" s="2" t="s">
        <v>86</v>
      </c>
      <c r="N5198" s="3">
        <v>16.55</v>
      </c>
      <c r="O5198" s="3" t="s">
        <v>182</v>
      </c>
      <c r="P5198" s="4">
        <f>IF(O5198="吨",N5198*1000,IF(O5198="万立方米",N5198*10000,""))</f>
        <v>165500.0</v>
      </c>
      <c r="Q5198" s="2" t="s">
        <v>183</v>
      </c>
      <c r="R5198" s="2" t="s">
        <v>184</v>
      </c>
      <c r="S5198" s="2" t="s">
        <v>198</v>
      </c>
      <c r="T5198" s="2" t="s">
        <v>75</v>
      </c>
      <c r="U5198" s="4">
        <f>0.01</f>
        <v>0.01</v>
      </c>
      <c r="V5198" s="2" t="s">
        <v>186</v>
      </c>
      <c r="W5198" s="2" t="s">
        <v>199</v>
      </c>
      <c r="X5198" s="2" t="s">
        <v>64</v>
      </c>
      <c r="Y5198" s="2" t="s">
        <v>65</v>
      </c>
      <c r="Z5198" s="2">
        <v>0</v>
      </c>
      <c r="AA5198" s="2"/>
      <c r="AB5198" s="2"/>
      <c r="AC5198" s="4">
        <f>P5198*U5198/1000000</f>
        <v>0.001655</v>
      </c>
      <c r="AD5198" s="4">
        <f>AC5199*(1-AA5198/100)+(AC5198-AC5199)*(1-AB5198/100)</f>
        <v>0.001655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6123</v>
      </c>
      <c r="B5199" s="2" t="s">
        <v>6110</v>
      </c>
      <c r="C5199" s="2" t="s">
        <v>47</v>
      </c>
      <c r="D5199" s="2" t="s">
        <v>1354</v>
      </c>
      <c r="E5199" s="2" t="s">
        <v>744</v>
      </c>
      <c r="F5199" s="2" t="s">
        <v>228</v>
      </c>
      <c r="G5199" s="2" t="s">
        <v>117</v>
      </c>
      <c r="H5199" s="2" t="s">
        <v>821</v>
      </c>
      <c r="I5199" s="2" t="s">
        <v>161</v>
      </c>
      <c r="J5199" s="2" t="s">
        <v>180</v>
      </c>
      <c r="K5199" s="2" t="s">
        <v>180</v>
      </c>
      <c r="L5199" s="2" t="s">
        <v>181</v>
      </c>
      <c r="M5199" s="2" t="s">
        <v>91</v>
      </c>
      <c r="N5199" s="3">
        <v>16.55</v>
      </c>
      <c r="O5199" s="3" t="s">
        <v>182</v>
      </c>
      <c r="P5199" s="4">
        <f>IF(O5199="吨",N5199*1000,IF(O5199="万立方米",N5199*10000,""))</f>
        <v>165500.0</v>
      </c>
      <c r="Q5199" s="2" t="s">
        <v>183</v>
      </c>
      <c r="R5199" s="2" t="s">
        <v>184</v>
      </c>
      <c r="S5199" s="2" t="s">
        <v>201</v>
      </c>
      <c r="T5199" s="2" t="s">
        <v>75</v>
      </c>
      <c r="U5199" s="4">
        <f>0.005</f>
        <v>0.005</v>
      </c>
      <c r="V5199" s="2" t="s">
        <v>186</v>
      </c>
      <c r="W5199" s="2" t="s">
        <v>202</v>
      </c>
      <c r="X5199" s="2" t="s">
        <v>64</v>
      </c>
      <c r="Y5199" s="2" t="s">
        <v>65</v>
      </c>
      <c r="Z5199" s="2">
        <v>0</v>
      </c>
      <c r="AA5199" s="2"/>
      <c r="AB5199" s="2"/>
      <c r="AC5199" s="4">
        <f>P5199*U5199/1000000</f>
        <v>0.0008275</v>
      </c>
      <c r="AD5199" s="4">
        <f>AC5199*(1-Z5199/100)</f>
        <v>0.0008275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6124</v>
      </c>
      <c r="B5200" s="2" t="s">
        <v>6110</v>
      </c>
      <c r="C5200" s="2" t="s">
        <v>47</v>
      </c>
      <c r="D5200" s="2" t="s">
        <v>1354</v>
      </c>
      <c r="E5200" s="2" t="s">
        <v>744</v>
      </c>
      <c r="F5200" s="2" t="s">
        <v>228</v>
      </c>
      <c r="G5200" s="2" t="s">
        <v>117</v>
      </c>
      <c r="H5200" s="2" t="s">
        <v>821</v>
      </c>
      <c r="I5200" s="2" t="s">
        <v>161</v>
      </c>
      <c r="J5200" s="2" t="s">
        <v>180</v>
      </c>
      <c r="K5200" s="2" t="s">
        <v>180</v>
      </c>
      <c r="L5200" s="2" t="s">
        <v>181</v>
      </c>
      <c r="M5200" s="2" t="s">
        <v>95</v>
      </c>
      <c r="N5200" s="3">
        <v>16.55</v>
      </c>
      <c r="O5200" s="3" t="s">
        <v>182</v>
      </c>
      <c r="P5200" s="4">
        <f>IF(O5200="吨",N5200*1000,IF(O5200="万立方米",N5200*10000,""))</f>
        <v>165500.0</v>
      </c>
      <c r="Q5200" s="2" t="s">
        <v>183</v>
      </c>
      <c r="R5200" s="2" t="s">
        <v>184</v>
      </c>
      <c r="S5200" s="2" t="s">
        <v>204</v>
      </c>
      <c r="T5200" s="2" t="s">
        <v>75</v>
      </c>
      <c r="U5200" s="4">
        <f>0.005</f>
        <v>0.005</v>
      </c>
      <c r="V5200" s="2" t="s">
        <v>186</v>
      </c>
      <c r="W5200" s="2" t="s">
        <v>205</v>
      </c>
      <c r="X5200" s="2" t="s">
        <v>64</v>
      </c>
      <c r="Y5200" s="2" t="s">
        <v>65</v>
      </c>
      <c r="Z5200" s="2">
        <v>0</v>
      </c>
      <c r="AA5200" s="2"/>
      <c r="AB5200" s="2"/>
      <c r="AC5200" s="4">
        <f>P5200*U5200/1000000</f>
        <v>0.0008275</v>
      </c>
      <c r="AD5200" s="4">
        <f>AC5200*(1-Z5200/100)</f>
        <v>0.0008275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6125</v>
      </c>
      <c r="B5201" s="2" t="s">
        <v>6110</v>
      </c>
      <c r="C5201" s="2" t="s">
        <v>47</v>
      </c>
      <c r="D5201" s="2" t="s">
        <v>1354</v>
      </c>
      <c r="E5201" s="2" t="s">
        <v>744</v>
      </c>
      <c r="F5201" s="2" t="s">
        <v>228</v>
      </c>
      <c r="G5201" s="2" t="s">
        <v>117</v>
      </c>
      <c r="H5201" s="2" t="s">
        <v>821</v>
      </c>
      <c r="I5201" s="2" t="s">
        <v>161</v>
      </c>
      <c r="J5201" s="2" t="s">
        <v>180</v>
      </c>
      <c r="K5201" s="2" t="s">
        <v>180</v>
      </c>
      <c r="L5201" s="2" t="s">
        <v>181</v>
      </c>
      <c r="M5201" s="2" t="s">
        <v>100</v>
      </c>
      <c r="N5201" s="3">
        <v>16.55</v>
      </c>
      <c r="O5201" s="3" t="s">
        <v>182</v>
      </c>
      <c r="P5201" s="4">
        <f>IF(O5201="吨",N5201*1000,IF(O5201="万立方米",N5201*10000,""))</f>
        <v>165500.0</v>
      </c>
      <c r="Q5201" s="2" t="s">
        <v>183</v>
      </c>
      <c r="R5201" s="2" t="s">
        <v>184</v>
      </c>
      <c r="S5201" s="2" t="s">
        <v>207</v>
      </c>
      <c r="T5201" s="2" t="s">
        <v>75</v>
      </c>
      <c r="U5201" s="4">
        <f>0.02</f>
        <v>0.02</v>
      </c>
      <c r="V5201" s="2" t="s">
        <v>186</v>
      </c>
      <c r="W5201" s="2" t="s">
        <v>208</v>
      </c>
      <c r="X5201" s="2" t="s">
        <v>64</v>
      </c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68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6126</v>
      </c>
      <c r="B5202" s="2" t="s">
        <v>6110</v>
      </c>
      <c r="C5202" s="2" t="s">
        <v>47</v>
      </c>
      <c r="D5202" s="2" t="s">
        <v>1354</v>
      </c>
      <c r="E5202" s="2" t="s">
        <v>744</v>
      </c>
      <c r="F5202" s="2" t="s">
        <v>228</v>
      </c>
      <c r="G5202" s="2" t="s">
        <v>117</v>
      </c>
      <c r="H5202" s="2" t="s">
        <v>821</v>
      </c>
      <c r="I5202" s="2"/>
      <c r="J5202" s="2"/>
      <c r="K5202" s="2"/>
      <c r="L5202" s="2"/>
      <c r="M5202" s="2" t="s">
        <v>104</v>
      </c>
      <c r="N5202" s="3"/>
      <c r="O5202" s="3"/>
      <c r="P5202" s="4">
        <v>0.0</v>
      </c>
      <c r="Q5202" s="2" t="s">
        <v>105</v>
      </c>
      <c r="R5202" s="2" t="s">
        <v>106</v>
      </c>
      <c r="S5202" s="2" t="s">
        <v>107</v>
      </c>
      <c r="T5202" s="2" t="s">
        <v>108</v>
      </c>
      <c r="U5202" s="4">
        <f>0.0</f>
        <v>0.0</v>
      </c>
      <c r="V5202" s="2" t="s">
        <v>109</v>
      </c>
      <c r="W5202" s="2" t="s">
        <v>110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111</v>
      </c>
      <c r="AH5202" s="2" t="s">
        <v>69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6127</v>
      </c>
      <c r="B5203" s="2" t="s">
        <v>6128</v>
      </c>
      <c r="C5203" s="2" t="s">
        <v>47</v>
      </c>
      <c r="D5203" s="2" t="s">
        <v>2305</v>
      </c>
      <c r="E5203" s="2" t="s">
        <v>377</v>
      </c>
      <c r="F5203" s="2" t="s">
        <v>228</v>
      </c>
      <c r="G5203" s="2" t="s">
        <v>117</v>
      </c>
      <c r="H5203" s="2" t="s">
        <v>323</v>
      </c>
      <c r="I5203" s="2" t="s">
        <v>53</v>
      </c>
      <c r="J5203" s="2" t="s">
        <v>230</v>
      </c>
      <c r="K5203" s="2" t="s">
        <v>55</v>
      </c>
      <c r="L5203" s="2" t="s">
        <v>51</v>
      </c>
      <c r="M5203" s="2" t="s">
        <v>56</v>
      </c>
      <c r="N5203" s="3">
        <v>186150</v>
      </c>
      <c r="O5203" s="3" t="s">
        <v>57</v>
      </c>
      <c r="P5203" s="4">
        <f>IF(O5203="吨",N5203*1000,IF(O5203="万立方米",N5203*10000,""))</f>
        <v>186150000.0</v>
      </c>
      <c r="Q5203" s="2" t="s">
        <v>58</v>
      </c>
      <c r="R5203" s="2" t="s">
        <v>59</v>
      </c>
      <c r="S5203" s="2" t="s">
        <v>60</v>
      </c>
      <c r="T5203" s="2" t="s">
        <v>61</v>
      </c>
      <c r="U5203" s="4">
        <f>0.06</f>
        <v>0.06</v>
      </c>
      <c r="V5203" s="2" t="s">
        <v>62</v>
      </c>
      <c r="W5203" s="2" t="s">
        <v>63</v>
      </c>
      <c r="X5203" s="2" t="s">
        <v>64</v>
      </c>
      <c r="Y5203" s="2" t="s">
        <v>65</v>
      </c>
      <c r="Z5203" s="2">
        <v>0</v>
      </c>
      <c r="AA5203" s="2"/>
      <c r="AB5203" s="2"/>
      <c r="AC5203" s="4">
        <f>P5203*U5203/1000000</f>
        <v>11.169</v>
      </c>
      <c r="AD5203" s="4">
        <f>AC5203*(1-Z5203/100)</f>
        <v>11.169</v>
      </c>
      <c r="AE5203" s="2" t="s">
        <v>66</v>
      </c>
      <c r="AF5203" s="2" t="s">
        <v>67</v>
      </c>
      <c r="AG5203" s="2" t="s">
        <v>68</v>
      </c>
      <c r="AH5203" s="2" t="s">
        <v>69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6129</v>
      </c>
      <c r="B5204" s="2" t="s">
        <v>6128</v>
      </c>
      <c r="C5204" s="2" t="s">
        <v>47</v>
      </c>
      <c r="D5204" s="2" t="s">
        <v>2305</v>
      </c>
      <c r="E5204" s="2" t="s">
        <v>377</v>
      </c>
      <c r="F5204" s="2" t="s">
        <v>228</v>
      </c>
      <c r="G5204" s="2" t="s">
        <v>117</v>
      </c>
      <c r="H5204" s="2" t="s">
        <v>323</v>
      </c>
      <c r="I5204" s="2" t="s">
        <v>53</v>
      </c>
      <c r="J5204" s="2" t="s">
        <v>230</v>
      </c>
      <c r="K5204" s="2" t="s">
        <v>55</v>
      </c>
      <c r="L5204" s="2" t="s">
        <v>51</v>
      </c>
      <c r="M5204" s="2" t="s">
        <v>73</v>
      </c>
      <c r="N5204" s="3">
        <v>186150</v>
      </c>
      <c r="O5204" s="3" t="s">
        <v>57</v>
      </c>
      <c r="P5204" s="4">
        <f>IF(O5204="吨",N5204*1000,IF(O5204="万立方米",N5204*10000,""))</f>
        <v>186150000.0</v>
      </c>
      <c r="Q5204" s="2" t="s">
        <v>58</v>
      </c>
      <c r="R5204" s="2" t="s">
        <v>59</v>
      </c>
      <c r="S5204" s="2" t="s">
        <v>74</v>
      </c>
      <c r="T5204" s="2" t="s">
        <v>75</v>
      </c>
      <c r="U5204" s="4">
        <f>1.5</f>
        <v>1.5</v>
      </c>
      <c r="V5204" s="2" t="s">
        <v>62</v>
      </c>
      <c r="W5204" s="2" t="s">
        <v>76</v>
      </c>
      <c r="X5204" s="2" t="s">
        <v>64</v>
      </c>
      <c r="Y5204" s="2" t="s">
        <v>65</v>
      </c>
      <c r="Z5204" s="2">
        <v>0</v>
      </c>
      <c r="AA5204" s="2"/>
      <c r="AB5204" s="2"/>
      <c r="AC5204" s="4">
        <f>P5204*U5204/1000000</f>
        <v>279.225</v>
      </c>
      <c r="AD5204" s="4">
        <f>AC5204*(1-Z5204/100)</f>
        <v>279.225</v>
      </c>
      <c r="AE5204" s="2" t="s">
        <v>66</v>
      </c>
      <c r="AF5204" s="2" t="s">
        <v>67</v>
      </c>
      <c r="AG5204" s="2" t="s">
        <v>68</v>
      </c>
      <c r="AH5204" s="2" t="s">
        <v>69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6130</v>
      </c>
      <c r="B5205" s="2" t="s">
        <v>6128</v>
      </c>
      <c r="C5205" s="2" t="s">
        <v>47</v>
      </c>
      <c r="D5205" s="2" t="s">
        <v>2305</v>
      </c>
      <c r="E5205" s="2" t="s">
        <v>377</v>
      </c>
      <c r="F5205" s="2" t="s">
        <v>228</v>
      </c>
      <c r="G5205" s="2" t="s">
        <v>117</v>
      </c>
      <c r="H5205" s="2" t="s">
        <v>323</v>
      </c>
      <c r="I5205" s="2" t="s">
        <v>53</v>
      </c>
      <c r="J5205" s="2" t="s">
        <v>230</v>
      </c>
      <c r="K5205" s="2" t="s">
        <v>55</v>
      </c>
      <c r="L5205" s="2" t="s">
        <v>51</v>
      </c>
      <c r="M5205" s="2" t="s">
        <v>78</v>
      </c>
      <c r="N5205" s="3">
        <v>186150</v>
      </c>
      <c r="O5205" s="3" t="s">
        <v>57</v>
      </c>
      <c r="P5205" s="4">
        <f>IF(O5205="吨",N5205*1000,IF(O5205="万立方米",N5205*10000,""))</f>
        <v>186150000.0</v>
      </c>
      <c r="Q5205" s="2" t="s">
        <v>58</v>
      </c>
      <c r="R5205" s="2" t="s">
        <v>59</v>
      </c>
      <c r="S5205" s="2" t="s">
        <v>79</v>
      </c>
      <c r="T5205" s="2" t="s">
        <v>75</v>
      </c>
      <c r="U5205" s="4">
        <f>6.0</f>
        <v>6.0</v>
      </c>
      <c r="V5205" s="2" t="s">
        <v>62</v>
      </c>
      <c r="W5205" s="2" t="s">
        <v>80</v>
      </c>
      <c r="X5205" s="2" t="s">
        <v>64</v>
      </c>
      <c r="Y5205" s="2" t="s">
        <v>65</v>
      </c>
      <c r="Z5205" s="2">
        <v>0</v>
      </c>
      <c r="AA5205" s="2"/>
      <c r="AB5205" s="2"/>
      <c r="AC5205" s="4">
        <f>P5205*U5205/1000000</f>
        <v>1116.9</v>
      </c>
      <c r="AD5205" s="4">
        <f>AC5205*(1-Z5205/100)</f>
        <v>1116.9</v>
      </c>
      <c r="AE5205" s="2" t="s">
        <v>66</v>
      </c>
      <c r="AF5205" s="2" t="s">
        <v>67</v>
      </c>
      <c r="AG5205" s="2" t="s">
        <v>68</v>
      </c>
      <c r="AH5205" s="2" t="s">
        <v>69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6131</v>
      </c>
      <c r="B5206" s="2" t="s">
        <v>6128</v>
      </c>
      <c r="C5206" s="2" t="s">
        <v>47</v>
      </c>
      <c r="D5206" s="2" t="s">
        <v>2305</v>
      </c>
      <c r="E5206" s="2" t="s">
        <v>377</v>
      </c>
      <c r="F5206" s="2" t="s">
        <v>228</v>
      </c>
      <c r="G5206" s="2" t="s">
        <v>117</v>
      </c>
      <c r="H5206" s="2" t="s">
        <v>323</v>
      </c>
      <c r="I5206" s="2" t="s">
        <v>53</v>
      </c>
      <c r="J5206" s="2" t="s">
        <v>230</v>
      </c>
      <c r="K5206" s="2" t="s">
        <v>55</v>
      </c>
      <c r="L5206" s="2" t="s">
        <v>51</v>
      </c>
      <c r="M5206" s="2" t="s">
        <v>82</v>
      </c>
      <c r="N5206" s="3">
        <v>186150</v>
      </c>
      <c r="O5206" s="3" t="s">
        <v>57</v>
      </c>
      <c r="P5206" s="4">
        <f>IF(O5206="吨",N5206*1000,IF(O5206="万立方米",N5206*10000,""))</f>
        <v>186150000.0</v>
      </c>
      <c r="Q5206" s="2" t="s">
        <v>58</v>
      </c>
      <c r="R5206" s="2" t="s">
        <v>59</v>
      </c>
      <c r="S5206" s="2" t="s">
        <v>83</v>
      </c>
      <c r="T5206" s="2" t="s">
        <v>61</v>
      </c>
      <c r="U5206" s="4">
        <f>0.35</f>
        <v>0.35</v>
      </c>
      <c r="V5206" s="2" t="s">
        <v>62</v>
      </c>
      <c r="W5206" s="2" t="s">
        <v>84</v>
      </c>
      <c r="X5206" s="2" t="s">
        <v>64</v>
      </c>
      <c r="Y5206" s="2" t="s">
        <v>65</v>
      </c>
      <c r="Z5206" s="2">
        <v>0</v>
      </c>
      <c r="AA5206" s="2"/>
      <c r="AB5206" s="2"/>
      <c r="AC5206" s="4">
        <f>P5206*U5206/1000000</f>
        <v>65.15249999999999</v>
      </c>
      <c r="AD5206" s="4">
        <f>AC5206*(1-Z5206/100)</f>
        <v>65.15249999999999</v>
      </c>
      <c r="AE5206" s="2" t="s">
        <v>66</v>
      </c>
      <c r="AF5206" s="2" t="s">
        <v>67</v>
      </c>
      <c r="AG5206" s="2" t="s">
        <v>68</v>
      </c>
      <c r="AH5206" s="2" t="s">
        <v>69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6132</v>
      </c>
      <c r="B5207" s="2" t="s">
        <v>6128</v>
      </c>
      <c r="C5207" s="2" t="s">
        <v>47</v>
      </c>
      <c r="D5207" s="2" t="s">
        <v>2305</v>
      </c>
      <c r="E5207" s="2" t="s">
        <v>377</v>
      </c>
      <c r="F5207" s="2" t="s">
        <v>228</v>
      </c>
      <c r="G5207" s="2" t="s">
        <v>117</v>
      </c>
      <c r="H5207" s="2" t="s">
        <v>323</v>
      </c>
      <c r="I5207" s="2" t="s">
        <v>53</v>
      </c>
      <c r="J5207" s="2" t="s">
        <v>230</v>
      </c>
      <c r="K5207" s="2" t="s">
        <v>55</v>
      </c>
      <c r="L5207" s="2" t="s">
        <v>51</v>
      </c>
      <c r="M5207" s="2" t="s">
        <v>86</v>
      </c>
      <c r="N5207" s="3">
        <v>186150</v>
      </c>
      <c r="O5207" s="3" t="s">
        <v>57</v>
      </c>
      <c r="P5207" s="4">
        <f>IF(O5207="吨",N5207*1000,IF(O5207="万立方米",N5207*10000,""))</f>
        <v>186150000.0</v>
      </c>
      <c r="Q5207" s="2" t="s">
        <v>58</v>
      </c>
      <c r="R5207" s="2" t="s">
        <v>59</v>
      </c>
      <c r="S5207" s="2" t="s">
        <v>87</v>
      </c>
      <c r="T5207" s="2" t="s">
        <v>88</v>
      </c>
      <c r="U5207" s="4">
        <f>0.75</f>
        <v>0.75</v>
      </c>
      <c r="V5207" s="2" t="s">
        <v>62</v>
      </c>
      <c r="W5207" s="2" t="s">
        <v>89</v>
      </c>
      <c r="X5207" s="2" t="s">
        <v>64</v>
      </c>
      <c r="Y5207" s="2" t="s">
        <v>65</v>
      </c>
      <c r="Z5207" s="2">
        <v>0</v>
      </c>
      <c r="AA5207" s="2"/>
      <c r="AB5207" s="2"/>
      <c r="AC5207" s="4">
        <f>P5207*U5207/1000000</f>
        <v>139.6125</v>
      </c>
      <c r="AD5207" s="4">
        <f>AC5208*(1-AA5207/100)+(AC5207-AC5208)*(1-AB5207/100)</f>
        <v>139.6125</v>
      </c>
      <c r="AE5207" s="2" t="s">
        <v>66</v>
      </c>
      <c r="AF5207" s="2" t="s">
        <v>67</v>
      </c>
      <c r="AG5207" s="2" t="s">
        <v>68</v>
      </c>
      <c r="AH5207" s="2" t="s">
        <v>69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6133</v>
      </c>
      <c r="B5208" s="2" t="s">
        <v>6128</v>
      </c>
      <c r="C5208" s="2" t="s">
        <v>47</v>
      </c>
      <c r="D5208" s="2" t="s">
        <v>2305</v>
      </c>
      <c r="E5208" s="2" t="s">
        <v>377</v>
      </c>
      <c r="F5208" s="2" t="s">
        <v>228</v>
      </c>
      <c r="G5208" s="2" t="s">
        <v>117</v>
      </c>
      <c r="H5208" s="2" t="s">
        <v>323</v>
      </c>
      <c r="I5208" s="2" t="s">
        <v>53</v>
      </c>
      <c r="J5208" s="2" t="s">
        <v>230</v>
      </c>
      <c r="K5208" s="2" t="s">
        <v>55</v>
      </c>
      <c r="L5208" s="2" t="s">
        <v>51</v>
      </c>
      <c r="M5208" s="2" t="s">
        <v>91</v>
      </c>
      <c r="N5208" s="3">
        <v>186150</v>
      </c>
      <c r="O5208" s="3" t="s">
        <v>57</v>
      </c>
      <c r="P5208" s="4">
        <f>IF(O5208="吨",N5208*1000,IF(O5208="万立方米",N5208*10000,""))</f>
        <v>186150000.0</v>
      </c>
      <c r="Q5208" s="2" t="s">
        <v>58</v>
      </c>
      <c r="R5208" s="2" t="s">
        <v>59</v>
      </c>
      <c r="S5208" s="2" t="s">
        <v>92</v>
      </c>
      <c r="T5208" s="2" t="s">
        <v>88</v>
      </c>
      <c r="U5208" s="4">
        <f>0.75</f>
        <v>0.75</v>
      </c>
      <c r="V5208" s="2" t="s">
        <v>62</v>
      </c>
      <c r="W5208" s="2" t="s">
        <v>93</v>
      </c>
      <c r="X5208" s="2" t="s">
        <v>64</v>
      </c>
      <c r="Y5208" s="2" t="s">
        <v>65</v>
      </c>
      <c r="Z5208" s="2">
        <v>0</v>
      </c>
      <c r="AA5208" s="2"/>
      <c r="AB5208" s="2"/>
      <c r="AC5208" s="4">
        <f>P5208*U5208/1000000</f>
        <v>139.6125</v>
      </c>
      <c r="AD5208" s="4">
        <f>AC5208*(1-Z5208/100)</f>
        <v>139.6125</v>
      </c>
      <c r="AE5208" s="2" t="s">
        <v>66</v>
      </c>
      <c r="AF5208" s="2" t="s">
        <v>67</v>
      </c>
      <c r="AG5208" s="2" t="s">
        <v>68</v>
      </c>
      <c r="AH5208" s="2" t="s">
        <v>69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6134</v>
      </c>
      <c r="B5209" s="2" t="s">
        <v>6128</v>
      </c>
      <c r="C5209" s="2" t="s">
        <v>47</v>
      </c>
      <c r="D5209" s="2" t="s">
        <v>2305</v>
      </c>
      <c r="E5209" s="2" t="s">
        <v>377</v>
      </c>
      <c r="F5209" s="2" t="s">
        <v>228</v>
      </c>
      <c r="G5209" s="2" t="s">
        <v>117</v>
      </c>
      <c r="H5209" s="2" t="s">
        <v>323</v>
      </c>
      <c r="I5209" s="2" t="s">
        <v>53</v>
      </c>
      <c r="J5209" s="2" t="s">
        <v>230</v>
      </c>
      <c r="K5209" s="2" t="s">
        <v>55</v>
      </c>
      <c r="L5209" s="2" t="s">
        <v>51</v>
      </c>
      <c r="M5209" s="2" t="s">
        <v>95</v>
      </c>
      <c r="N5209" s="3">
        <v>186150</v>
      </c>
      <c r="O5209" s="3" t="s">
        <v>57</v>
      </c>
      <c r="P5209" s="4">
        <f>IF(O5209="吨",N5209*1000,IF(O5209="万立方米",N5209*10000,""))</f>
        <v>186150000.0</v>
      </c>
      <c r="Q5209" s="2" t="s">
        <v>58</v>
      </c>
      <c r="R5209" s="2" t="s">
        <v>59</v>
      </c>
      <c r="S5209" s="2" t="s">
        <v>96</v>
      </c>
      <c r="T5209" s="2" t="s">
        <v>97</v>
      </c>
      <c r="U5209" s="4">
        <f>1.7</f>
        <v>1.7</v>
      </c>
      <c r="V5209" s="2" t="s">
        <v>62</v>
      </c>
      <c r="W5209" s="2" t="s">
        <v>98</v>
      </c>
      <c r="X5209" s="2" t="s">
        <v>64</v>
      </c>
      <c r="Y5209" s="2" t="s">
        <v>65</v>
      </c>
      <c r="Z5209" s="2">
        <v>0</v>
      </c>
      <c r="AA5209" s="2"/>
      <c r="AB5209" s="2"/>
      <c r="AC5209" s="4">
        <f>P5209*U5209/1000000</f>
        <v>316.455</v>
      </c>
      <c r="AD5209" s="4">
        <f>AC5209*(1-Z5209/100)</f>
        <v>316.455</v>
      </c>
      <c r="AE5209" s="2" t="s">
        <v>66</v>
      </c>
      <c r="AF5209" s="2" t="s">
        <v>67</v>
      </c>
      <c r="AG5209" s="2" t="s">
        <v>68</v>
      </c>
      <c r="AH5209" s="2" t="s">
        <v>69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6135</v>
      </c>
      <c r="B5210" s="2" t="s">
        <v>6128</v>
      </c>
      <c r="C5210" s="2" t="s">
        <v>47</v>
      </c>
      <c r="D5210" s="2" t="s">
        <v>2305</v>
      </c>
      <c r="E5210" s="2" t="s">
        <v>377</v>
      </c>
      <c r="F5210" s="2" t="s">
        <v>228</v>
      </c>
      <c r="G5210" s="2" t="s">
        <v>117</v>
      </c>
      <c r="H5210" s="2" t="s">
        <v>323</v>
      </c>
      <c r="I5210" s="2" t="s">
        <v>53</v>
      </c>
      <c r="J5210" s="2" t="s">
        <v>230</v>
      </c>
      <c r="K5210" s="2" t="s">
        <v>55</v>
      </c>
      <c r="L5210" s="2" t="s">
        <v>51</v>
      </c>
      <c r="M5210" s="2" t="s">
        <v>100</v>
      </c>
      <c r="N5210" s="3">
        <v>186150</v>
      </c>
      <c r="O5210" s="3" t="s">
        <v>57</v>
      </c>
      <c r="P5210" s="4">
        <f>IF(O5210="吨",N5210*1000,IF(O5210="万立方米",N5210*10000,""))</f>
        <v>186150000.0</v>
      </c>
      <c r="Q5210" s="2" t="s">
        <v>58</v>
      </c>
      <c r="R5210" s="2" t="s">
        <v>59</v>
      </c>
      <c r="S5210" s="2" t="s">
        <v>101</v>
      </c>
      <c r="T5210" s="2" t="s">
        <v>75</v>
      </c>
      <c r="U5210" s="4">
        <f>0.12</f>
        <v>0.12</v>
      </c>
      <c r="V5210" s="2" t="s">
        <v>62</v>
      </c>
      <c r="W5210" s="2" t="s">
        <v>102</v>
      </c>
      <c r="X5210" s="2" t="s">
        <v>64</v>
      </c>
      <c r="Y5210" s="2" t="s">
        <v>65</v>
      </c>
      <c r="Z5210" s="2">
        <v>0</v>
      </c>
      <c r="AA5210" s="2"/>
      <c r="AB5210" s="2"/>
      <c r="AC5210" s="4">
        <f>P5210*U5210/1000000</f>
        <v>22.338</v>
      </c>
      <c r="AD5210" s="4">
        <f>AC5210*(1-Z5210/100)</f>
        <v>22.338</v>
      </c>
      <c r="AE5210" s="2" t="s">
        <v>66</v>
      </c>
      <c r="AF5210" s="2" t="s">
        <v>67</v>
      </c>
      <c r="AG5210" s="2" t="s">
        <v>68</v>
      </c>
      <c r="AH5210" s="2" t="s">
        <v>69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6136</v>
      </c>
      <c r="B5211" s="2" t="s">
        <v>6128</v>
      </c>
      <c r="C5211" s="2" t="s">
        <v>47</v>
      </c>
      <c r="D5211" s="2" t="s">
        <v>2305</v>
      </c>
      <c r="E5211" s="2" t="s">
        <v>377</v>
      </c>
      <c r="F5211" s="2" t="s">
        <v>228</v>
      </c>
      <c r="G5211" s="2" t="s">
        <v>117</v>
      </c>
      <c r="H5211" s="2" t="s">
        <v>323</v>
      </c>
      <c r="I5211" s="2"/>
      <c r="J5211" s="2"/>
      <c r="K5211" s="2" t="s">
        <v>147</v>
      </c>
      <c r="L5211" s="2" t="s">
        <v>429</v>
      </c>
      <c r="M5211" s="2" t="s">
        <v>104</v>
      </c>
      <c r="N5211" s="3"/>
      <c r="O5211" s="3"/>
      <c r="P5211" s="2"/>
      <c r="Q5211" s="2" t="s">
        <v>105</v>
      </c>
      <c r="R5211" s="2" t="s">
        <v>106</v>
      </c>
      <c r="S5211" s="2" t="s">
        <v>107</v>
      </c>
      <c r="T5211" s="2" t="s">
        <v>108</v>
      </c>
      <c r="U5211" s="2"/>
      <c r="V5211" s="2" t="s">
        <v>109</v>
      </c>
      <c r="W5211" s="2" t="s">
        <v>110</v>
      </c>
      <c r="X5211" s="2"/>
      <c r="Y5211" s="2" t="s">
        <v>65</v>
      </c>
      <c r="Z5211" s="2">
        <v>0</v>
      </c>
      <c r="AA5211" s="2"/>
      <c r="AB5211" s="2"/>
      <c r="AC5211" s="2"/>
      <c r="AD5211" s="2"/>
      <c r="AE5211" s="2" t="s">
        <v>123</v>
      </c>
      <c r="AF5211" s="2" t="s">
        <v>222</v>
      </c>
      <c r="AG5211" s="2" t="s">
        <v>223</v>
      </c>
      <c r="AH5211" s="2" t="s">
        <v>69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6137</v>
      </c>
      <c r="B5212" s="2" t="s">
        <v>6138</v>
      </c>
      <c r="C5212" s="2" t="s">
        <v>47</v>
      </c>
      <c r="D5212" s="2" t="s">
        <v>4229</v>
      </c>
      <c r="E5212" s="2" t="s">
        <v>1493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270</v>
      </c>
      <c r="K5212" s="2" t="s">
        <v>55</v>
      </c>
      <c r="L5212" s="2" t="s">
        <v>51</v>
      </c>
      <c r="M5212" s="2" t="s">
        <v>56</v>
      </c>
      <c r="N5212" s="3">
        <v>833020</v>
      </c>
      <c r="O5212" s="3" t="s">
        <v>57</v>
      </c>
      <c r="P5212" s="4">
        <f>IF(O5212="吨",N5212*1000,IF(O5212="万立方米",N5212*10000,""))</f>
        <v>833020000.0</v>
      </c>
      <c r="Q5212" s="2" t="s">
        <v>58</v>
      </c>
      <c r="R5212" s="2" t="s">
        <v>59</v>
      </c>
      <c r="S5212" s="2" t="s">
        <v>60</v>
      </c>
      <c r="T5212" s="2" t="s">
        <v>61</v>
      </c>
      <c r="U5212" s="4">
        <f>0.06</f>
        <v>0.06</v>
      </c>
      <c r="V5212" s="2" t="s">
        <v>62</v>
      </c>
      <c r="W5212" s="2" t="s">
        <v>63</v>
      </c>
      <c r="X5212" s="2" t="s">
        <v>64</v>
      </c>
      <c r="Y5212" s="2" t="s">
        <v>65</v>
      </c>
      <c r="Z5212" s="2">
        <v>0</v>
      </c>
      <c r="AA5212" s="2"/>
      <c r="AB5212" s="2"/>
      <c r="AC5212" s="4">
        <f>P5212*U5212/1000000</f>
        <v>49.9812</v>
      </c>
      <c r="AD5212" s="4">
        <f>AC5212*(1-Z5212/100)</f>
        <v>49.9812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6139</v>
      </c>
      <c r="B5213" s="2" t="s">
        <v>6138</v>
      </c>
      <c r="C5213" s="2" t="s">
        <v>47</v>
      </c>
      <c r="D5213" s="2" t="s">
        <v>4229</v>
      </c>
      <c r="E5213" s="2" t="s">
        <v>1493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270</v>
      </c>
      <c r="K5213" s="2" t="s">
        <v>55</v>
      </c>
      <c r="L5213" s="2" t="s">
        <v>51</v>
      </c>
      <c r="M5213" s="2" t="s">
        <v>73</v>
      </c>
      <c r="N5213" s="3">
        <v>833020</v>
      </c>
      <c r="O5213" s="3" t="s">
        <v>57</v>
      </c>
      <c r="P5213" s="4">
        <f>IF(O5213="吨",N5213*1000,IF(O5213="万立方米",N5213*10000,""))</f>
        <v>833020000.0</v>
      </c>
      <c r="Q5213" s="2" t="s">
        <v>58</v>
      </c>
      <c r="R5213" s="2" t="s">
        <v>59</v>
      </c>
      <c r="S5213" s="2" t="s">
        <v>74</v>
      </c>
      <c r="T5213" s="2" t="s">
        <v>75</v>
      </c>
      <c r="U5213" s="4">
        <f>1.5</f>
        <v>1.5</v>
      </c>
      <c r="V5213" s="2" t="s">
        <v>62</v>
      </c>
      <c r="W5213" s="2" t="s">
        <v>76</v>
      </c>
      <c r="X5213" s="2" t="s">
        <v>64</v>
      </c>
      <c r="Y5213" s="2" t="s">
        <v>65</v>
      </c>
      <c r="Z5213" s="2">
        <v>0</v>
      </c>
      <c r="AA5213" s="2"/>
      <c r="AB5213" s="2"/>
      <c r="AC5213" s="4">
        <f>P5213*U5213/1000000</f>
        <v>1249.53</v>
      </c>
      <c r="AD5213" s="4">
        <f>AC5213*(1-Z5213/100)</f>
        <v>1249.53</v>
      </c>
      <c r="AE5213" s="2" t="s">
        <v>66</v>
      </c>
      <c r="AF5213" s="2" t="s">
        <v>67</v>
      </c>
      <c r="AG5213" s="2" t="s">
        <v>68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6140</v>
      </c>
      <c r="B5214" s="2" t="s">
        <v>6138</v>
      </c>
      <c r="C5214" s="2" t="s">
        <v>47</v>
      </c>
      <c r="D5214" s="2" t="s">
        <v>4229</v>
      </c>
      <c r="E5214" s="2" t="s">
        <v>1493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270</v>
      </c>
      <c r="K5214" s="2" t="s">
        <v>55</v>
      </c>
      <c r="L5214" s="2" t="s">
        <v>51</v>
      </c>
      <c r="M5214" s="2" t="s">
        <v>78</v>
      </c>
      <c r="N5214" s="3">
        <v>833020</v>
      </c>
      <c r="O5214" s="3" t="s">
        <v>57</v>
      </c>
      <c r="P5214" s="4">
        <f>IF(O5214="吨",N5214*1000,IF(O5214="万立方米",N5214*10000,""))</f>
        <v>833020000.0</v>
      </c>
      <c r="Q5214" s="2" t="s">
        <v>58</v>
      </c>
      <c r="R5214" s="2" t="s">
        <v>59</v>
      </c>
      <c r="S5214" s="2" t="s">
        <v>79</v>
      </c>
      <c r="T5214" s="2" t="s">
        <v>75</v>
      </c>
      <c r="U5214" s="4">
        <f>6.0</f>
        <v>6.0</v>
      </c>
      <c r="V5214" s="2" t="s">
        <v>62</v>
      </c>
      <c r="W5214" s="2" t="s">
        <v>80</v>
      </c>
      <c r="X5214" s="2" t="s">
        <v>64</v>
      </c>
      <c r="Y5214" s="2" t="s">
        <v>65</v>
      </c>
      <c r="Z5214" s="2">
        <v>0</v>
      </c>
      <c r="AA5214" s="2"/>
      <c r="AB5214" s="2"/>
      <c r="AC5214" s="4">
        <f>P5214*U5214/1000000</f>
        <v>4998.12</v>
      </c>
      <c r="AD5214" s="4">
        <f>AC5214*(1-Z5214/100)</f>
        <v>4998.12</v>
      </c>
      <c r="AE5214" s="2" t="s">
        <v>66</v>
      </c>
      <c r="AF5214" s="2" t="s">
        <v>67</v>
      </c>
      <c r="AG5214" s="2" t="s">
        <v>68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6141</v>
      </c>
      <c r="B5215" s="2" t="s">
        <v>6138</v>
      </c>
      <c r="C5215" s="2" t="s">
        <v>47</v>
      </c>
      <c r="D5215" s="2" t="s">
        <v>4229</v>
      </c>
      <c r="E5215" s="2" t="s">
        <v>1493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270</v>
      </c>
      <c r="K5215" s="2" t="s">
        <v>55</v>
      </c>
      <c r="L5215" s="2" t="s">
        <v>51</v>
      </c>
      <c r="M5215" s="2" t="s">
        <v>82</v>
      </c>
      <c r="N5215" s="3">
        <v>833020</v>
      </c>
      <c r="O5215" s="3" t="s">
        <v>57</v>
      </c>
      <c r="P5215" s="4">
        <f>IF(O5215="吨",N5215*1000,IF(O5215="万立方米",N5215*10000,""))</f>
        <v>833020000.0</v>
      </c>
      <c r="Q5215" s="2" t="s">
        <v>58</v>
      </c>
      <c r="R5215" s="2" t="s">
        <v>59</v>
      </c>
      <c r="S5215" s="2" t="s">
        <v>83</v>
      </c>
      <c r="T5215" s="2" t="s">
        <v>61</v>
      </c>
      <c r="U5215" s="4">
        <f>0.35</f>
        <v>0.35</v>
      </c>
      <c r="V5215" s="2" t="s">
        <v>62</v>
      </c>
      <c r="W5215" s="2" t="s">
        <v>84</v>
      </c>
      <c r="X5215" s="2" t="s">
        <v>64</v>
      </c>
      <c r="Y5215" s="2" t="s">
        <v>65</v>
      </c>
      <c r="Z5215" s="2">
        <v>0</v>
      </c>
      <c r="AA5215" s="2"/>
      <c r="AB5215" s="2"/>
      <c r="AC5215" s="4">
        <f>P5215*U5215/1000000</f>
        <v>291.557</v>
      </c>
      <c r="AD5215" s="4">
        <f>AC5215*(1-Z5215/100)</f>
        <v>291.557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6142</v>
      </c>
      <c r="B5216" s="2" t="s">
        <v>6138</v>
      </c>
      <c r="C5216" s="2" t="s">
        <v>47</v>
      </c>
      <c r="D5216" s="2" t="s">
        <v>4229</v>
      </c>
      <c r="E5216" s="2" t="s">
        <v>1493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270</v>
      </c>
      <c r="K5216" s="2" t="s">
        <v>55</v>
      </c>
      <c r="L5216" s="2" t="s">
        <v>51</v>
      </c>
      <c r="M5216" s="2" t="s">
        <v>86</v>
      </c>
      <c r="N5216" s="3">
        <v>833020</v>
      </c>
      <c r="O5216" s="3" t="s">
        <v>57</v>
      </c>
      <c r="P5216" s="4">
        <f>IF(O5216="吨",N5216*1000,IF(O5216="万立方米",N5216*10000,""))</f>
        <v>833020000.0</v>
      </c>
      <c r="Q5216" s="2" t="s">
        <v>58</v>
      </c>
      <c r="R5216" s="2" t="s">
        <v>59</v>
      </c>
      <c r="S5216" s="2" t="s">
        <v>87</v>
      </c>
      <c r="T5216" s="2" t="s">
        <v>88</v>
      </c>
      <c r="U5216" s="4">
        <f>0.75</f>
        <v>0.75</v>
      </c>
      <c r="V5216" s="2" t="s">
        <v>62</v>
      </c>
      <c r="W5216" s="2" t="s">
        <v>89</v>
      </c>
      <c r="X5216" s="2" t="s">
        <v>64</v>
      </c>
      <c r="Y5216" s="2" t="s">
        <v>65</v>
      </c>
      <c r="Z5216" s="2">
        <v>0</v>
      </c>
      <c r="AA5216" s="2"/>
      <c r="AB5216" s="2"/>
      <c r="AC5216" s="4">
        <f>P5216*U5216/1000000</f>
        <v>624.765</v>
      </c>
      <c r="AD5216" s="4">
        <f>AC5217*(1-AA5216/100)+(AC5216-AC5217)*(1-AB5216/100)</f>
        <v>624.765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6143</v>
      </c>
      <c r="B5217" s="2" t="s">
        <v>6138</v>
      </c>
      <c r="C5217" s="2" t="s">
        <v>47</v>
      </c>
      <c r="D5217" s="2" t="s">
        <v>4229</v>
      </c>
      <c r="E5217" s="2" t="s">
        <v>1493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270</v>
      </c>
      <c r="K5217" s="2" t="s">
        <v>55</v>
      </c>
      <c r="L5217" s="2" t="s">
        <v>51</v>
      </c>
      <c r="M5217" s="2" t="s">
        <v>91</v>
      </c>
      <c r="N5217" s="3">
        <v>833020</v>
      </c>
      <c r="O5217" s="3" t="s">
        <v>57</v>
      </c>
      <c r="P5217" s="4">
        <f>IF(O5217="吨",N5217*1000,IF(O5217="万立方米",N5217*10000,""))</f>
        <v>833020000.0</v>
      </c>
      <c r="Q5217" s="2" t="s">
        <v>58</v>
      </c>
      <c r="R5217" s="2" t="s">
        <v>59</v>
      </c>
      <c r="S5217" s="2" t="s">
        <v>92</v>
      </c>
      <c r="T5217" s="2" t="s">
        <v>88</v>
      </c>
      <c r="U5217" s="4">
        <f>0.75</f>
        <v>0.75</v>
      </c>
      <c r="V5217" s="2" t="s">
        <v>62</v>
      </c>
      <c r="W5217" s="2" t="s">
        <v>93</v>
      </c>
      <c r="X5217" s="2" t="s">
        <v>64</v>
      </c>
      <c r="Y5217" s="2" t="s">
        <v>65</v>
      </c>
      <c r="Z5217" s="2">
        <v>0</v>
      </c>
      <c r="AA5217" s="2"/>
      <c r="AB5217" s="2"/>
      <c r="AC5217" s="4">
        <f>P5217*U5217/1000000</f>
        <v>624.765</v>
      </c>
      <c r="AD5217" s="4">
        <f>AC5217*(1-Z5217/100)</f>
        <v>624.765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6144</v>
      </c>
      <c r="B5218" s="2" t="s">
        <v>6138</v>
      </c>
      <c r="C5218" s="2" t="s">
        <v>47</v>
      </c>
      <c r="D5218" s="2" t="s">
        <v>4229</v>
      </c>
      <c r="E5218" s="2" t="s">
        <v>1493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270</v>
      </c>
      <c r="K5218" s="2" t="s">
        <v>55</v>
      </c>
      <c r="L5218" s="2" t="s">
        <v>51</v>
      </c>
      <c r="M5218" s="2" t="s">
        <v>95</v>
      </c>
      <c r="N5218" s="3">
        <v>833020</v>
      </c>
      <c r="O5218" s="3" t="s">
        <v>57</v>
      </c>
      <c r="P5218" s="4">
        <f>IF(O5218="吨",N5218*1000,IF(O5218="万立方米",N5218*10000,""))</f>
        <v>833020000.0</v>
      </c>
      <c r="Q5218" s="2" t="s">
        <v>58</v>
      </c>
      <c r="R5218" s="2" t="s">
        <v>59</v>
      </c>
      <c r="S5218" s="2" t="s">
        <v>96</v>
      </c>
      <c r="T5218" s="2" t="s">
        <v>97</v>
      </c>
      <c r="U5218" s="4">
        <f>1.7</f>
        <v>1.7</v>
      </c>
      <c r="V5218" s="2" t="s">
        <v>62</v>
      </c>
      <c r="W5218" s="2" t="s">
        <v>98</v>
      </c>
      <c r="X5218" s="2" t="s">
        <v>64</v>
      </c>
      <c r="Y5218" s="2" t="s">
        <v>65</v>
      </c>
      <c r="Z5218" s="2">
        <v>0</v>
      </c>
      <c r="AA5218" s="2"/>
      <c r="AB5218" s="2"/>
      <c r="AC5218" s="4">
        <f>P5218*U5218/1000000</f>
        <v>1416.134</v>
      </c>
      <c r="AD5218" s="4">
        <f>AC5218*(1-Z5218/100)</f>
        <v>1416.134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6145</v>
      </c>
      <c r="B5219" s="2" t="s">
        <v>6138</v>
      </c>
      <c r="C5219" s="2" t="s">
        <v>47</v>
      </c>
      <c r="D5219" s="2" t="s">
        <v>4229</v>
      </c>
      <c r="E5219" s="2" t="s">
        <v>1493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270</v>
      </c>
      <c r="K5219" s="2" t="s">
        <v>55</v>
      </c>
      <c r="L5219" s="2" t="s">
        <v>51</v>
      </c>
      <c r="M5219" s="2" t="s">
        <v>100</v>
      </c>
      <c r="N5219" s="3">
        <v>833020</v>
      </c>
      <c r="O5219" s="3" t="s">
        <v>57</v>
      </c>
      <c r="P5219" s="4">
        <f>IF(O5219="吨",N5219*1000,IF(O5219="万立方米",N5219*10000,""))</f>
        <v>833020000.0</v>
      </c>
      <c r="Q5219" s="2" t="s">
        <v>58</v>
      </c>
      <c r="R5219" s="2" t="s">
        <v>59</v>
      </c>
      <c r="S5219" s="2" t="s">
        <v>101</v>
      </c>
      <c r="T5219" s="2" t="s">
        <v>75</v>
      </c>
      <c r="U5219" s="4">
        <f>0.12</f>
        <v>0.12</v>
      </c>
      <c r="V5219" s="2" t="s">
        <v>62</v>
      </c>
      <c r="W5219" s="2" t="s">
        <v>102</v>
      </c>
      <c r="X5219" s="2" t="s">
        <v>64</v>
      </c>
      <c r="Y5219" s="2" t="s">
        <v>65</v>
      </c>
      <c r="Z5219" s="2">
        <v>0</v>
      </c>
      <c r="AA5219" s="2"/>
      <c r="AB5219" s="2"/>
      <c r="AC5219" s="4">
        <f>P5219*U5219/1000000</f>
        <v>99.9624</v>
      </c>
      <c r="AD5219" s="4">
        <f>AC5219*(1-Z5219/100)</f>
        <v>99.9624</v>
      </c>
      <c r="AE5219" s="2" t="s">
        <v>66</v>
      </c>
      <c r="AF5219" s="2" t="s">
        <v>67</v>
      </c>
      <c r="AG5219" s="2" t="s">
        <v>68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6146</v>
      </c>
      <c r="B5220" s="2" t="s">
        <v>6138</v>
      </c>
      <c r="C5220" s="2" t="s">
        <v>47</v>
      </c>
      <c r="D5220" s="2" t="s">
        <v>4229</v>
      </c>
      <c r="E5220" s="2" t="s">
        <v>1493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104</v>
      </c>
      <c r="N5220" s="3"/>
      <c r="O5220" s="3"/>
      <c r="P5220" s="4">
        <v>0.0</v>
      </c>
      <c r="Q5220" s="2" t="s">
        <v>105</v>
      </c>
      <c r="R5220" s="2" t="s">
        <v>106</v>
      </c>
      <c r="S5220" s="2" t="s">
        <v>107</v>
      </c>
      <c r="T5220" s="2" t="s">
        <v>108</v>
      </c>
      <c r="U5220" s="4">
        <f>0.0</f>
        <v>0.0</v>
      </c>
      <c r="V5220" s="2" t="s">
        <v>109</v>
      </c>
      <c r="W5220" s="2" t="s">
        <v>110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111</v>
      </c>
      <c r="AH5220" s="2" t="s">
        <v>69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6147</v>
      </c>
      <c r="B5221" s="2" t="s">
        <v>6148</v>
      </c>
      <c r="C5221" s="2" t="s">
        <v>47</v>
      </c>
      <c r="D5221" s="2" t="s">
        <v>3537</v>
      </c>
      <c r="E5221" s="2" t="s">
        <v>258</v>
      </c>
      <c r="F5221" s="2" t="s">
        <v>50</v>
      </c>
      <c r="G5221" s="2" t="s">
        <v>51</v>
      </c>
      <c r="H5221" s="2" t="s">
        <v>138</v>
      </c>
      <c r="I5221" s="2" t="s">
        <v>53</v>
      </c>
      <c r="J5221" s="2" t="s">
        <v>464</v>
      </c>
      <c r="K5221" s="2" t="s">
        <v>55</v>
      </c>
      <c r="L5221" s="2" t="s">
        <v>51</v>
      </c>
      <c r="M5221" s="2" t="s">
        <v>56</v>
      </c>
      <c r="N5221" s="3">
        <v>575598</v>
      </c>
      <c r="O5221" s="3" t="s">
        <v>57</v>
      </c>
      <c r="P5221" s="4">
        <f>IF(O5221="吨",N5221*1000,IF(O5221="万立方米",N5221*10000,""))</f>
        <v>575598000.0</v>
      </c>
      <c r="Q5221" s="2" t="s">
        <v>58</v>
      </c>
      <c r="R5221" s="2" t="s">
        <v>59</v>
      </c>
      <c r="S5221" s="2" t="s">
        <v>60</v>
      </c>
      <c r="T5221" s="2" t="s">
        <v>61</v>
      </c>
      <c r="U5221" s="4">
        <f>0.06</f>
        <v>0.06</v>
      </c>
      <c r="V5221" s="2" t="s">
        <v>62</v>
      </c>
      <c r="W5221" s="2" t="s">
        <v>63</v>
      </c>
      <c r="X5221" s="2" t="s">
        <v>64</v>
      </c>
      <c r="Y5221" s="2" t="s">
        <v>65</v>
      </c>
      <c r="Z5221" s="2">
        <v>0</v>
      </c>
      <c r="AA5221" s="2"/>
      <c r="AB5221" s="2"/>
      <c r="AC5221" s="4">
        <f>P5221*U5221/1000000</f>
        <v>34.53588</v>
      </c>
      <c r="AD5221" s="4">
        <f>AC5221*(1-Z5221/100)</f>
        <v>34.53588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6149</v>
      </c>
      <c r="B5222" s="2" t="s">
        <v>6148</v>
      </c>
      <c r="C5222" s="2" t="s">
        <v>47</v>
      </c>
      <c r="D5222" s="2" t="s">
        <v>3537</v>
      </c>
      <c r="E5222" s="2" t="s">
        <v>258</v>
      </c>
      <c r="F5222" s="2" t="s">
        <v>50</v>
      </c>
      <c r="G5222" s="2" t="s">
        <v>51</v>
      </c>
      <c r="H5222" s="2" t="s">
        <v>138</v>
      </c>
      <c r="I5222" s="2" t="s">
        <v>53</v>
      </c>
      <c r="J5222" s="2" t="s">
        <v>464</v>
      </c>
      <c r="K5222" s="2" t="s">
        <v>55</v>
      </c>
      <c r="L5222" s="2" t="s">
        <v>51</v>
      </c>
      <c r="M5222" s="2" t="s">
        <v>73</v>
      </c>
      <c r="N5222" s="3">
        <v>575598</v>
      </c>
      <c r="O5222" s="3" t="s">
        <v>57</v>
      </c>
      <c r="P5222" s="4">
        <f>IF(O5222="吨",N5222*1000,IF(O5222="万立方米",N5222*10000,""))</f>
        <v>575598000.0</v>
      </c>
      <c r="Q5222" s="2" t="s">
        <v>58</v>
      </c>
      <c r="R5222" s="2" t="s">
        <v>59</v>
      </c>
      <c r="S5222" s="2" t="s">
        <v>74</v>
      </c>
      <c r="T5222" s="2" t="s">
        <v>75</v>
      </c>
      <c r="U5222" s="4">
        <f>1.5</f>
        <v>1.5</v>
      </c>
      <c r="V5222" s="2" t="s">
        <v>62</v>
      </c>
      <c r="W5222" s="2" t="s">
        <v>76</v>
      </c>
      <c r="X5222" s="2" t="s">
        <v>64</v>
      </c>
      <c r="Y5222" s="2" t="s">
        <v>65</v>
      </c>
      <c r="Z5222" s="2">
        <v>0</v>
      </c>
      <c r="AA5222" s="2"/>
      <c r="AB5222" s="2"/>
      <c r="AC5222" s="4">
        <f>P5222*U5222/1000000</f>
        <v>863.397</v>
      </c>
      <c r="AD5222" s="4">
        <f>AC5222*(1-Z5222/100)</f>
        <v>863.397</v>
      </c>
      <c r="AE5222" s="2" t="s">
        <v>66</v>
      </c>
      <c r="AF5222" s="2" t="s">
        <v>67</v>
      </c>
      <c r="AG5222" s="2" t="s">
        <v>68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6150</v>
      </c>
      <c r="B5223" s="2" t="s">
        <v>6148</v>
      </c>
      <c r="C5223" s="2" t="s">
        <v>47</v>
      </c>
      <c r="D5223" s="2" t="s">
        <v>3537</v>
      </c>
      <c r="E5223" s="2" t="s">
        <v>258</v>
      </c>
      <c r="F5223" s="2" t="s">
        <v>50</v>
      </c>
      <c r="G5223" s="2" t="s">
        <v>51</v>
      </c>
      <c r="H5223" s="2" t="s">
        <v>138</v>
      </c>
      <c r="I5223" s="2" t="s">
        <v>53</v>
      </c>
      <c r="J5223" s="2" t="s">
        <v>464</v>
      </c>
      <c r="K5223" s="2" t="s">
        <v>55</v>
      </c>
      <c r="L5223" s="2" t="s">
        <v>51</v>
      </c>
      <c r="M5223" s="2" t="s">
        <v>78</v>
      </c>
      <c r="N5223" s="3">
        <v>575598</v>
      </c>
      <c r="O5223" s="3" t="s">
        <v>57</v>
      </c>
      <c r="P5223" s="4">
        <f>IF(O5223="吨",N5223*1000,IF(O5223="万立方米",N5223*10000,""))</f>
        <v>575598000.0</v>
      </c>
      <c r="Q5223" s="2" t="s">
        <v>58</v>
      </c>
      <c r="R5223" s="2" t="s">
        <v>59</v>
      </c>
      <c r="S5223" s="2" t="s">
        <v>79</v>
      </c>
      <c r="T5223" s="2" t="s">
        <v>75</v>
      </c>
      <c r="U5223" s="4">
        <f>6.0</f>
        <v>6.0</v>
      </c>
      <c r="V5223" s="2" t="s">
        <v>62</v>
      </c>
      <c r="W5223" s="2" t="s">
        <v>80</v>
      </c>
      <c r="X5223" s="2" t="s">
        <v>64</v>
      </c>
      <c r="Y5223" s="2" t="s">
        <v>65</v>
      </c>
      <c r="Z5223" s="2">
        <v>0</v>
      </c>
      <c r="AA5223" s="2"/>
      <c r="AB5223" s="2"/>
      <c r="AC5223" s="4">
        <f>P5223*U5223/1000000</f>
        <v>3453.588</v>
      </c>
      <c r="AD5223" s="4">
        <f>AC5223*(1-Z5223/100)</f>
        <v>3453.588</v>
      </c>
      <c r="AE5223" s="2" t="s">
        <v>66</v>
      </c>
      <c r="AF5223" s="2" t="s">
        <v>67</v>
      </c>
      <c r="AG5223" s="2" t="s">
        <v>68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6151</v>
      </c>
      <c r="B5224" s="2" t="s">
        <v>6148</v>
      </c>
      <c r="C5224" s="2" t="s">
        <v>47</v>
      </c>
      <c r="D5224" s="2" t="s">
        <v>3537</v>
      </c>
      <c r="E5224" s="2" t="s">
        <v>258</v>
      </c>
      <c r="F5224" s="2" t="s">
        <v>50</v>
      </c>
      <c r="G5224" s="2" t="s">
        <v>51</v>
      </c>
      <c r="H5224" s="2" t="s">
        <v>138</v>
      </c>
      <c r="I5224" s="2" t="s">
        <v>53</v>
      </c>
      <c r="J5224" s="2" t="s">
        <v>464</v>
      </c>
      <c r="K5224" s="2" t="s">
        <v>55</v>
      </c>
      <c r="L5224" s="2" t="s">
        <v>51</v>
      </c>
      <c r="M5224" s="2" t="s">
        <v>82</v>
      </c>
      <c r="N5224" s="3">
        <v>575598</v>
      </c>
      <c r="O5224" s="3" t="s">
        <v>57</v>
      </c>
      <c r="P5224" s="4">
        <f>IF(O5224="吨",N5224*1000,IF(O5224="万立方米",N5224*10000,""))</f>
        <v>575598000.0</v>
      </c>
      <c r="Q5224" s="2" t="s">
        <v>58</v>
      </c>
      <c r="R5224" s="2" t="s">
        <v>59</v>
      </c>
      <c r="S5224" s="2" t="s">
        <v>83</v>
      </c>
      <c r="T5224" s="2" t="s">
        <v>61</v>
      </c>
      <c r="U5224" s="4">
        <f>0.35</f>
        <v>0.35</v>
      </c>
      <c r="V5224" s="2" t="s">
        <v>62</v>
      </c>
      <c r="W5224" s="2" t="s">
        <v>84</v>
      </c>
      <c r="X5224" s="2" t="s">
        <v>64</v>
      </c>
      <c r="Y5224" s="2" t="s">
        <v>65</v>
      </c>
      <c r="Z5224" s="2">
        <v>0</v>
      </c>
      <c r="AA5224" s="2"/>
      <c r="AB5224" s="2"/>
      <c r="AC5224" s="4">
        <f>P5224*U5224/1000000</f>
        <v>201.4593</v>
      </c>
      <c r="AD5224" s="4">
        <f>AC5224*(1-Z5224/100)</f>
        <v>201.4593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6152</v>
      </c>
      <c r="B5225" s="2" t="s">
        <v>6148</v>
      </c>
      <c r="C5225" s="2" t="s">
        <v>47</v>
      </c>
      <c r="D5225" s="2" t="s">
        <v>3537</v>
      </c>
      <c r="E5225" s="2" t="s">
        <v>258</v>
      </c>
      <c r="F5225" s="2" t="s">
        <v>50</v>
      </c>
      <c r="G5225" s="2" t="s">
        <v>51</v>
      </c>
      <c r="H5225" s="2" t="s">
        <v>138</v>
      </c>
      <c r="I5225" s="2" t="s">
        <v>53</v>
      </c>
      <c r="J5225" s="2" t="s">
        <v>464</v>
      </c>
      <c r="K5225" s="2" t="s">
        <v>55</v>
      </c>
      <c r="L5225" s="2" t="s">
        <v>51</v>
      </c>
      <c r="M5225" s="2" t="s">
        <v>86</v>
      </c>
      <c r="N5225" s="3">
        <v>575598</v>
      </c>
      <c r="O5225" s="3" t="s">
        <v>57</v>
      </c>
      <c r="P5225" s="4">
        <f>IF(O5225="吨",N5225*1000,IF(O5225="万立方米",N5225*10000,""))</f>
        <v>575598000.0</v>
      </c>
      <c r="Q5225" s="2" t="s">
        <v>58</v>
      </c>
      <c r="R5225" s="2" t="s">
        <v>59</v>
      </c>
      <c r="S5225" s="2" t="s">
        <v>87</v>
      </c>
      <c r="T5225" s="2" t="s">
        <v>88</v>
      </c>
      <c r="U5225" s="4">
        <f>0.75</f>
        <v>0.75</v>
      </c>
      <c r="V5225" s="2" t="s">
        <v>62</v>
      </c>
      <c r="W5225" s="2" t="s">
        <v>89</v>
      </c>
      <c r="X5225" s="2" t="s">
        <v>64</v>
      </c>
      <c r="Y5225" s="2" t="s">
        <v>65</v>
      </c>
      <c r="Z5225" s="2">
        <v>0</v>
      </c>
      <c r="AA5225" s="2"/>
      <c r="AB5225" s="2"/>
      <c r="AC5225" s="4">
        <f>P5225*U5225/1000000</f>
        <v>431.6985</v>
      </c>
      <c r="AD5225" s="4">
        <f>AC5226*(1-AA5225/100)+(AC5225-AC5226)*(1-AB5225/100)</f>
        <v>431.6985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6153</v>
      </c>
      <c r="B5226" s="2" t="s">
        <v>6148</v>
      </c>
      <c r="C5226" s="2" t="s">
        <v>47</v>
      </c>
      <c r="D5226" s="2" t="s">
        <v>3537</v>
      </c>
      <c r="E5226" s="2" t="s">
        <v>258</v>
      </c>
      <c r="F5226" s="2" t="s">
        <v>50</v>
      </c>
      <c r="G5226" s="2" t="s">
        <v>51</v>
      </c>
      <c r="H5226" s="2" t="s">
        <v>138</v>
      </c>
      <c r="I5226" s="2" t="s">
        <v>53</v>
      </c>
      <c r="J5226" s="2" t="s">
        <v>464</v>
      </c>
      <c r="K5226" s="2" t="s">
        <v>55</v>
      </c>
      <c r="L5226" s="2" t="s">
        <v>51</v>
      </c>
      <c r="M5226" s="2" t="s">
        <v>91</v>
      </c>
      <c r="N5226" s="3">
        <v>575598</v>
      </c>
      <c r="O5226" s="3" t="s">
        <v>57</v>
      </c>
      <c r="P5226" s="4">
        <f>IF(O5226="吨",N5226*1000,IF(O5226="万立方米",N5226*10000,""))</f>
        <v>575598000.0</v>
      </c>
      <c r="Q5226" s="2" t="s">
        <v>58</v>
      </c>
      <c r="R5226" s="2" t="s">
        <v>59</v>
      </c>
      <c r="S5226" s="2" t="s">
        <v>92</v>
      </c>
      <c r="T5226" s="2" t="s">
        <v>88</v>
      </c>
      <c r="U5226" s="4">
        <f>0.75</f>
        <v>0.75</v>
      </c>
      <c r="V5226" s="2" t="s">
        <v>62</v>
      </c>
      <c r="W5226" s="2" t="s">
        <v>93</v>
      </c>
      <c r="X5226" s="2" t="s">
        <v>64</v>
      </c>
      <c r="Y5226" s="2" t="s">
        <v>65</v>
      </c>
      <c r="Z5226" s="2">
        <v>0</v>
      </c>
      <c r="AA5226" s="2"/>
      <c r="AB5226" s="2"/>
      <c r="AC5226" s="4">
        <f>P5226*U5226/1000000</f>
        <v>431.6985</v>
      </c>
      <c r="AD5226" s="4">
        <f>AC5226*(1-Z5226/100)</f>
        <v>431.6985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6154</v>
      </c>
      <c r="B5227" s="2" t="s">
        <v>6148</v>
      </c>
      <c r="C5227" s="2" t="s">
        <v>47</v>
      </c>
      <c r="D5227" s="2" t="s">
        <v>3537</v>
      </c>
      <c r="E5227" s="2" t="s">
        <v>258</v>
      </c>
      <c r="F5227" s="2" t="s">
        <v>50</v>
      </c>
      <c r="G5227" s="2" t="s">
        <v>51</v>
      </c>
      <c r="H5227" s="2" t="s">
        <v>138</v>
      </c>
      <c r="I5227" s="2" t="s">
        <v>53</v>
      </c>
      <c r="J5227" s="2" t="s">
        <v>464</v>
      </c>
      <c r="K5227" s="2" t="s">
        <v>55</v>
      </c>
      <c r="L5227" s="2" t="s">
        <v>51</v>
      </c>
      <c r="M5227" s="2" t="s">
        <v>95</v>
      </c>
      <c r="N5227" s="3">
        <v>575598</v>
      </c>
      <c r="O5227" s="3" t="s">
        <v>57</v>
      </c>
      <c r="P5227" s="4">
        <f>IF(O5227="吨",N5227*1000,IF(O5227="万立方米",N5227*10000,""))</f>
        <v>575598000.0</v>
      </c>
      <c r="Q5227" s="2" t="s">
        <v>58</v>
      </c>
      <c r="R5227" s="2" t="s">
        <v>59</v>
      </c>
      <c r="S5227" s="2" t="s">
        <v>96</v>
      </c>
      <c r="T5227" s="2" t="s">
        <v>97</v>
      </c>
      <c r="U5227" s="4">
        <f>1.7</f>
        <v>1.7</v>
      </c>
      <c r="V5227" s="2" t="s">
        <v>62</v>
      </c>
      <c r="W5227" s="2" t="s">
        <v>98</v>
      </c>
      <c r="X5227" s="2" t="s">
        <v>64</v>
      </c>
      <c r="Y5227" s="2" t="s">
        <v>65</v>
      </c>
      <c r="Z5227" s="2">
        <v>0</v>
      </c>
      <c r="AA5227" s="2"/>
      <c r="AB5227" s="2"/>
      <c r="AC5227" s="4">
        <f>P5227*U5227/1000000</f>
        <v>978.5166</v>
      </c>
      <c r="AD5227" s="4">
        <f>AC5227*(1-Z5227/100)</f>
        <v>978.5166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6155</v>
      </c>
      <c r="B5228" s="2" t="s">
        <v>6148</v>
      </c>
      <c r="C5228" s="2" t="s">
        <v>47</v>
      </c>
      <c r="D5228" s="2" t="s">
        <v>3537</v>
      </c>
      <c r="E5228" s="2" t="s">
        <v>258</v>
      </c>
      <c r="F5228" s="2" t="s">
        <v>50</v>
      </c>
      <c r="G5228" s="2" t="s">
        <v>51</v>
      </c>
      <c r="H5228" s="2" t="s">
        <v>138</v>
      </c>
      <c r="I5228" s="2" t="s">
        <v>53</v>
      </c>
      <c r="J5228" s="2" t="s">
        <v>464</v>
      </c>
      <c r="K5228" s="2" t="s">
        <v>55</v>
      </c>
      <c r="L5228" s="2" t="s">
        <v>51</v>
      </c>
      <c r="M5228" s="2" t="s">
        <v>100</v>
      </c>
      <c r="N5228" s="3">
        <v>575598</v>
      </c>
      <c r="O5228" s="3" t="s">
        <v>57</v>
      </c>
      <c r="P5228" s="4">
        <f>IF(O5228="吨",N5228*1000,IF(O5228="万立方米",N5228*10000,""))</f>
        <v>575598000.0</v>
      </c>
      <c r="Q5228" s="2" t="s">
        <v>58</v>
      </c>
      <c r="R5228" s="2" t="s">
        <v>59</v>
      </c>
      <c r="S5228" s="2" t="s">
        <v>101</v>
      </c>
      <c r="T5228" s="2" t="s">
        <v>75</v>
      </c>
      <c r="U5228" s="4">
        <f>0.12</f>
        <v>0.12</v>
      </c>
      <c r="V5228" s="2" t="s">
        <v>62</v>
      </c>
      <c r="W5228" s="2" t="s">
        <v>102</v>
      </c>
      <c r="X5228" s="2" t="s">
        <v>64</v>
      </c>
      <c r="Y5228" s="2" t="s">
        <v>65</v>
      </c>
      <c r="Z5228" s="2">
        <v>0</v>
      </c>
      <c r="AA5228" s="2"/>
      <c r="AB5228" s="2"/>
      <c r="AC5228" s="4">
        <f>P5228*U5228/1000000</f>
        <v>69.07176</v>
      </c>
      <c r="AD5228" s="4">
        <f>AC5228*(1-Z5228/100)</f>
        <v>69.07176</v>
      </c>
      <c r="AE5228" s="2" t="s">
        <v>66</v>
      </c>
      <c r="AF5228" s="2" t="s">
        <v>67</v>
      </c>
      <c r="AG5228" s="2" t="s">
        <v>68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6156</v>
      </c>
      <c r="B5229" s="2" t="s">
        <v>6148</v>
      </c>
      <c r="C5229" s="2" t="s">
        <v>47</v>
      </c>
      <c r="D5229" s="2" t="s">
        <v>3537</v>
      </c>
      <c r="E5229" s="2" t="s">
        <v>258</v>
      </c>
      <c r="F5229" s="2" t="s">
        <v>50</v>
      </c>
      <c r="G5229" s="2" t="s">
        <v>51</v>
      </c>
      <c r="H5229" s="2" t="s">
        <v>138</v>
      </c>
      <c r="I5229" s="2" t="s">
        <v>161</v>
      </c>
      <c r="J5229" s="2" t="s">
        <v>279</v>
      </c>
      <c r="K5229" s="2" t="s">
        <v>55</v>
      </c>
      <c r="L5229" s="2" t="s">
        <v>51</v>
      </c>
      <c r="M5229" s="2" t="s">
        <v>56</v>
      </c>
      <c r="N5229" s="3">
        <v>155</v>
      </c>
      <c r="O5229" s="3" t="s">
        <v>57</v>
      </c>
      <c r="P5229" s="4">
        <f>IF(O5229="吨",N5229*1000,IF(O5229="万立方米",N5229*10000,""))</f>
        <v>155000.0</v>
      </c>
      <c r="Q5229" s="2" t="s">
        <v>58</v>
      </c>
      <c r="R5229" s="2" t="s">
        <v>59</v>
      </c>
      <c r="S5229" s="2" t="s">
        <v>60</v>
      </c>
      <c r="T5229" s="2" t="s">
        <v>61</v>
      </c>
      <c r="U5229" s="4">
        <f>0.06</f>
        <v>0.06</v>
      </c>
      <c r="V5229" s="2" t="s">
        <v>62</v>
      </c>
      <c r="W5229" s="2" t="s">
        <v>63</v>
      </c>
      <c r="X5229" s="2" t="s">
        <v>64</v>
      </c>
      <c r="Y5229" s="2" t="s">
        <v>65</v>
      </c>
      <c r="Z5229" s="2">
        <v>0</v>
      </c>
      <c r="AA5229" s="2"/>
      <c r="AB5229" s="2"/>
      <c r="AC5229" s="4">
        <f>P5229*U5229/1000000</f>
        <v>0.0093</v>
      </c>
      <c r="AD5229" s="4">
        <f>AC5229*(1-Z5229/100)</f>
        <v>0.0093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6157</v>
      </c>
      <c r="B5230" s="2" t="s">
        <v>6148</v>
      </c>
      <c r="C5230" s="2" t="s">
        <v>47</v>
      </c>
      <c r="D5230" s="2" t="s">
        <v>3537</v>
      </c>
      <c r="E5230" s="2" t="s">
        <v>258</v>
      </c>
      <c r="F5230" s="2" t="s">
        <v>50</v>
      </c>
      <c r="G5230" s="2" t="s">
        <v>51</v>
      </c>
      <c r="H5230" s="2" t="s">
        <v>138</v>
      </c>
      <c r="I5230" s="2" t="s">
        <v>161</v>
      </c>
      <c r="J5230" s="2" t="s">
        <v>279</v>
      </c>
      <c r="K5230" s="2" t="s">
        <v>55</v>
      </c>
      <c r="L5230" s="2" t="s">
        <v>51</v>
      </c>
      <c r="M5230" s="2" t="s">
        <v>73</v>
      </c>
      <c r="N5230" s="3">
        <v>155</v>
      </c>
      <c r="O5230" s="3" t="s">
        <v>57</v>
      </c>
      <c r="P5230" s="4">
        <f>IF(O5230="吨",N5230*1000,IF(O5230="万立方米",N5230*10000,""))</f>
        <v>155000.0</v>
      </c>
      <c r="Q5230" s="2" t="s">
        <v>58</v>
      </c>
      <c r="R5230" s="2" t="s">
        <v>59</v>
      </c>
      <c r="S5230" s="2" t="s">
        <v>74</v>
      </c>
      <c r="T5230" s="2" t="s">
        <v>75</v>
      </c>
      <c r="U5230" s="4">
        <f>1.5</f>
        <v>1.5</v>
      </c>
      <c r="V5230" s="2" t="s">
        <v>62</v>
      </c>
      <c r="W5230" s="2" t="s">
        <v>76</v>
      </c>
      <c r="X5230" s="2" t="s">
        <v>64</v>
      </c>
      <c r="Y5230" s="2" t="s">
        <v>65</v>
      </c>
      <c r="Z5230" s="2">
        <v>0</v>
      </c>
      <c r="AA5230" s="2"/>
      <c r="AB5230" s="2"/>
      <c r="AC5230" s="4">
        <f>P5230*U5230/1000000</f>
        <v>0.2325</v>
      </c>
      <c r="AD5230" s="4">
        <f>AC5230*(1-Z5230/100)</f>
        <v>0.2325</v>
      </c>
      <c r="AE5230" s="2" t="s">
        <v>66</v>
      </c>
      <c r="AF5230" s="2" t="s">
        <v>67</v>
      </c>
      <c r="AG5230" s="2" t="s">
        <v>68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6158</v>
      </c>
      <c r="B5231" s="2" t="s">
        <v>6148</v>
      </c>
      <c r="C5231" s="2" t="s">
        <v>47</v>
      </c>
      <c r="D5231" s="2" t="s">
        <v>3537</v>
      </c>
      <c r="E5231" s="2" t="s">
        <v>258</v>
      </c>
      <c r="F5231" s="2" t="s">
        <v>50</v>
      </c>
      <c r="G5231" s="2" t="s">
        <v>51</v>
      </c>
      <c r="H5231" s="2" t="s">
        <v>138</v>
      </c>
      <c r="I5231" s="2" t="s">
        <v>161</v>
      </c>
      <c r="J5231" s="2" t="s">
        <v>279</v>
      </c>
      <c r="K5231" s="2" t="s">
        <v>55</v>
      </c>
      <c r="L5231" s="2" t="s">
        <v>51</v>
      </c>
      <c r="M5231" s="2" t="s">
        <v>78</v>
      </c>
      <c r="N5231" s="3">
        <v>155</v>
      </c>
      <c r="O5231" s="3" t="s">
        <v>57</v>
      </c>
      <c r="P5231" s="4">
        <f>IF(O5231="吨",N5231*1000,IF(O5231="万立方米",N5231*10000,""))</f>
        <v>155000.0</v>
      </c>
      <c r="Q5231" s="2" t="s">
        <v>58</v>
      </c>
      <c r="R5231" s="2" t="s">
        <v>59</v>
      </c>
      <c r="S5231" s="2" t="s">
        <v>79</v>
      </c>
      <c r="T5231" s="2" t="s">
        <v>75</v>
      </c>
      <c r="U5231" s="4">
        <f>6.0</f>
        <v>6.0</v>
      </c>
      <c r="V5231" s="2" t="s">
        <v>62</v>
      </c>
      <c r="W5231" s="2" t="s">
        <v>80</v>
      </c>
      <c r="X5231" s="2" t="s">
        <v>64</v>
      </c>
      <c r="Y5231" s="2" t="s">
        <v>65</v>
      </c>
      <c r="Z5231" s="2">
        <v>0</v>
      </c>
      <c r="AA5231" s="2"/>
      <c r="AB5231" s="2"/>
      <c r="AC5231" s="4">
        <f>P5231*U5231/1000000</f>
        <v>0.93</v>
      </c>
      <c r="AD5231" s="4">
        <f>AC5231*(1-Z5231/100)</f>
        <v>0.93</v>
      </c>
      <c r="AE5231" s="2" t="s">
        <v>66</v>
      </c>
      <c r="AF5231" s="2" t="s">
        <v>67</v>
      </c>
      <c r="AG5231" s="2" t="s">
        <v>68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6159</v>
      </c>
      <c r="B5232" s="2" t="s">
        <v>6148</v>
      </c>
      <c r="C5232" s="2" t="s">
        <v>47</v>
      </c>
      <c r="D5232" s="2" t="s">
        <v>3537</v>
      </c>
      <c r="E5232" s="2" t="s">
        <v>258</v>
      </c>
      <c r="F5232" s="2" t="s">
        <v>50</v>
      </c>
      <c r="G5232" s="2" t="s">
        <v>51</v>
      </c>
      <c r="H5232" s="2" t="s">
        <v>138</v>
      </c>
      <c r="I5232" s="2" t="s">
        <v>161</v>
      </c>
      <c r="J5232" s="2" t="s">
        <v>279</v>
      </c>
      <c r="K5232" s="2" t="s">
        <v>55</v>
      </c>
      <c r="L5232" s="2" t="s">
        <v>51</v>
      </c>
      <c r="M5232" s="2" t="s">
        <v>82</v>
      </c>
      <c r="N5232" s="3">
        <v>155</v>
      </c>
      <c r="O5232" s="3" t="s">
        <v>57</v>
      </c>
      <c r="P5232" s="4">
        <f>IF(O5232="吨",N5232*1000,IF(O5232="万立方米",N5232*10000,""))</f>
        <v>155000.0</v>
      </c>
      <c r="Q5232" s="2" t="s">
        <v>58</v>
      </c>
      <c r="R5232" s="2" t="s">
        <v>59</v>
      </c>
      <c r="S5232" s="2" t="s">
        <v>83</v>
      </c>
      <c r="T5232" s="2" t="s">
        <v>61</v>
      </c>
      <c r="U5232" s="4">
        <f>0.35</f>
        <v>0.35</v>
      </c>
      <c r="V5232" s="2" t="s">
        <v>62</v>
      </c>
      <c r="W5232" s="2" t="s">
        <v>84</v>
      </c>
      <c r="X5232" s="2" t="s">
        <v>64</v>
      </c>
      <c r="Y5232" s="2" t="s">
        <v>65</v>
      </c>
      <c r="Z5232" s="2">
        <v>0</v>
      </c>
      <c r="AA5232" s="2"/>
      <c r="AB5232" s="2"/>
      <c r="AC5232" s="4">
        <f>P5232*U5232/1000000</f>
        <v>0.05425</v>
      </c>
      <c r="AD5232" s="4">
        <f>AC5232*(1-Z5232/100)</f>
        <v>0.05425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6160</v>
      </c>
      <c r="B5233" s="2" t="s">
        <v>6148</v>
      </c>
      <c r="C5233" s="2" t="s">
        <v>47</v>
      </c>
      <c r="D5233" s="2" t="s">
        <v>3537</v>
      </c>
      <c r="E5233" s="2" t="s">
        <v>258</v>
      </c>
      <c r="F5233" s="2" t="s">
        <v>50</v>
      </c>
      <c r="G5233" s="2" t="s">
        <v>51</v>
      </c>
      <c r="H5233" s="2" t="s">
        <v>138</v>
      </c>
      <c r="I5233" s="2" t="s">
        <v>161</v>
      </c>
      <c r="J5233" s="2" t="s">
        <v>279</v>
      </c>
      <c r="K5233" s="2" t="s">
        <v>55</v>
      </c>
      <c r="L5233" s="2" t="s">
        <v>51</v>
      </c>
      <c r="M5233" s="2" t="s">
        <v>86</v>
      </c>
      <c r="N5233" s="3">
        <v>155</v>
      </c>
      <c r="O5233" s="3" t="s">
        <v>57</v>
      </c>
      <c r="P5233" s="4">
        <f>IF(O5233="吨",N5233*1000,IF(O5233="万立方米",N5233*10000,""))</f>
        <v>155000.0</v>
      </c>
      <c r="Q5233" s="2" t="s">
        <v>58</v>
      </c>
      <c r="R5233" s="2" t="s">
        <v>59</v>
      </c>
      <c r="S5233" s="2" t="s">
        <v>87</v>
      </c>
      <c r="T5233" s="2" t="s">
        <v>88</v>
      </c>
      <c r="U5233" s="4">
        <f>0.75</f>
        <v>0.75</v>
      </c>
      <c r="V5233" s="2" t="s">
        <v>62</v>
      </c>
      <c r="W5233" s="2" t="s">
        <v>89</v>
      </c>
      <c r="X5233" s="2" t="s">
        <v>64</v>
      </c>
      <c r="Y5233" s="2" t="s">
        <v>65</v>
      </c>
      <c r="Z5233" s="2">
        <v>0</v>
      </c>
      <c r="AA5233" s="2"/>
      <c r="AB5233" s="2"/>
      <c r="AC5233" s="4">
        <f>P5233*U5233/1000000</f>
        <v>0.11625</v>
      </c>
      <c r="AD5233" s="4">
        <f>AC5234*(1-AA5233/100)+(AC5233-AC5234)*(1-AB5233/100)</f>
        <v>0.11625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6161</v>
      </c>
      <c r="B5234" s="2" t="s">
        <v>6148</v>
      </c>
      <c r="C5234" s="2" t="s">
        <v>47</v>
      </c>
      <c r="D5234" s="2" t="s">
        <v>3537</v>
      </c>
      <c r="E5234" s="2" t="s">
        <v>258</v>
      </c>
      <c r="F5234" s="2" t="s">
        <v>50</v>
      </c>
      <c r="G5234" s="2" t="s">
        <v>51</v>
      </c>
      <c r="H5234" s="2" t="s">
        <v>138</v>
      </c>
      <c r="I5234" s="2" t="s">
        <v>161</v>
      </c>
      <c r="J5234" s="2" t="s">
        <v>279</v>
      </c>
      <c r="K5234" s="2" t="s">
        <v>55</v>
      </c>
      <c r="L5234" s="2" t="s">
        <v>51</v>
      </c>
      <c r="M5234" s="2" t="s">
        <v>91</v>
      </c>
      <c r="N5234" s="3">
        <v>155</v>
      </c>
      <c r="O5234" s="3" t="s">
        <v>57</v>
      </c>
      <c r="P5234" s="4">
        <f>IF(O5234="吨",N5234*1000,IF(O5234="万立方米",N5234*10000,""))</f>
        <v>155000.0</v>
      </c>
      <c r="Q5234" s="2" t="s">
        <v>58</v>
      </c>
      <c r="R5234" s="2" t="s">
        <v>59</v>
      </c>
      <c r="S5234" s="2" t="s">
        <v>92</v>
      </c>
      <c r="T5234" s="2" t="s">
        <v>88</v>
      </c>
      <c r="U5234" s="4">
        <f>0.75</f>
        <v>0.75</v>
      </c>
      <c r="V5234" s="2" t="s">
        <v>62</v>
      </c>
      <c r="W5234" s="2" t="s">
        <v>93</v>
      </c>
      <c r="X5234" s="2" t="s">
        <v>64</v>
      </c>
      <c r="Y5234" s="2" t="s">
        <v>65</v>
      </c>
      <c r="Z5234" s="2">
        <v>0</v>
      </c>
      <c r="AA5234" s="2"/>
      <c r="AB5234" s="2"/>
      <c r="AC5234" s="4">
        <f>P5234*U5234/1000000</f>
        <v>0.11625</v>
      </c>
      <c r="AD5234" s="4">
        <f>AC5234*(1-Z5234/100)</f>
        <v>0.11625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6162</v>
      </c>
      <c r="B5235" s="2" t="s">
        <v>6148</v>
      </c>
      <c r="C5235" s="2" t="s">
        <v>47</v>
      </c>
      <c r="D5235" s="2" t="s">
        <v>3537</v>
      </c>
      <c r="E5235" s="2" t="s">
        <v>258</v>
      </c>
      <c r="F5235" s="2" t="s">
        <v>50</v>
      </c>
      <c r="G5235" s="2" t="s">
        <v>51</v>
      </c>
      <c r="H5235" s="2" t="s">
        <v>138</v>
      </c>
      <c r="I5235" s="2" t="s">
        <v>161</v>
      </c>
      <c r="J5235" s="2" t="s">
        <v>279</v>
      </c>
      <c r="K5235" s="2" t="s">
        <v>55</v>
      </c>
      <c r="L5235" s="2" t="s">
        <v>51</v>
      </c>
      <c r="M5235" s="2" t="s">
        <v>95</v>
      </c>
      <c r="N5235" s="3">
        <v>155</v>
      </c>
      <c r="O5235" s="3" t="s">
        <v>57</v>
      </c>
      <c r="P5235" s="4">
        <f>IF(O5235="吨",N5235*1000,IF(O5235="万立方米",N5235*10000,""))</f>
        <v>155000.0</v>
      </c>
      <c r="Q5235" s="2" t="s">
        <v>58</v>
      </c>
      <c r="R5235" s="2" t="s">
        <v>59</v>
      </c>
      <c r="S5235" s="2" t="s">
        <v>96</v>
      </c>
      <c r="T5235" s="2" t="s">
        <v>97</v>
      </c>
      <c r="U5235" s="4">
        <f>1.7</f>
        <v>1.7</v>
      </c>
      <c r="V5235" s="2" t="s">
        <v>62</v>
      </c>
      <c r="W5235" s="2" t="s">
        <v>98</v>
      </c>
      <c r="X5235" s="2" t="s">
        <v>64</v>
      </c>
      <c r="Y5235" s="2" t="s">
        <v>65</v>
      </c>
      <c r="Z5235" s="2">
        <v>0</v>
      </c>
      <c r="AA5235" s="2"/>
      <c r="AB5235" s="2"/>
      <c r="AC5235" s="4">
        <f>P5235*U5235/1000000</f>
        <v>0.2635</v>
      </c>
      <c r="AD5235" s="4">
        <f>AC5235*(1-Z5235/100)</f>
        <v>0.2635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6163</v>
      </c>
      <c r="B5236" s="2" t="s">
        <v>6148</v>
      </c>
      <c r="C5236" s="2" t="s">
        <v>47</v>
      </c>
      <c r="D5236" s="2" t="s">
        <v>3537</v>
      </c>
      <c r="E5236" s="2" t="s">
        <v>258</v>
      </c>
      <c r="F5236" s="2" t="s">
        <v>50</v>
      </c>
      <c r="G5236" s="2" t="s">
        <v>51</v>
      </c>
      <c r="H5236" s="2" t="s">
        <v>138</v>
      </c>
      <c r="I5236" s="2" t="s">
        <v>161</v>
      </c>
      <c r="J5236" s="2" t="s">
        <v>279</v>
      </c>
      <c r="K5236" s="2" t="s">
        <v>55</v>
      </c>
      <c r="L5236" s="2" t="s">
        <v>51</v>
      </c>
      <c r="M5236" s="2" t="s">
        <v>100</v>
      </c>
      <c r="N5236" s="3">
        <v>155</v>
      </c>
      <c r="O5236" s="3" t="s">
        <v>57</v>
      </c>
      <c r="P5236" s="4">
        <f>IF(O5236="吨",N5236*1000,IF(O5236="万立方米",N5236*10000,""))</f>
        <v>155000.0</v>
      </c>
      <c r="Q5236" s="2" t="s">
        <v>58</v>
      </c>
      <c r="R5236" s="2" t="s">
        <v>59</v>
      </c>
      <c r="S5236" s="2" t="s">
        <v>101</v>
      </c>
      <c r="T5236" s="2" t="s">
        <v>75</v>
      </c>
      <c r="U5236" s="4">
        <f>0.12</f>
        <v>0.12</v>
      </c>
      <c r="V5236" s="2" t="s">
        <v>62</v>
      </c>
      <c r="W5236" s="2" t="s">
        <v>102</v>
      </c>
      <c r="X5236" s="2" t="s">
        <v>64</v>
      </c>
      <c r="Y5236" s="2" t="s">
        <v>65</v>
      </c>
      <c r="Z5236" s="2">
        <v>0</v>
      </c>
      <c r="AA5236" s="2"/>
      <c r="AB5236" s="2"/>
      <c r="AC5236" s="4">
        <f>P5236*U5236/1000000</f>
        <v>0.0186</v>
      </c>
      <c r="AD5236" s="4">
        <f>AC5236*(1-Z5236/100)</f>
        <v>0.0186</v>
      </c>
      <c r="AE5236" s="2" t="s">
        <v>66</v>
      </c>
      <c r="AF5236" s="2" t="s">
        <v>67</v>
      </c>
      <c r="AG5236" s="2" t="s">
        <v>68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6164</v>
      </c>
      <c r="B5237" s="2" t="s">
        <v>6148</v>
      </c>
      <c r="C5237" s="2" t="s">
        <v>47</v>
      </c>
      <c r="D5237" s="2" t="s">
        <v>3537</v>
      </c>
      <c r="E5237" s="2" t="s">
        <v>258</v>
      </c>
      <c r="F5237" s="2" t="s">
        <v>50</v>
      </c>
      <c r="G5237" s="2" t="s">
        <v>51</v>
      </c>
      <c r="H5237" s="2" t="s">
        <v>138</v>
      </c>
      <c r="I5237" s="2"/>
      <c r="J5237" s="2"/>
      <c r="K5237" s="2"/>
      <c r="L5237" s="2"/>
      <c r="M5237" s="2" t="s">
        <v>104</v>
      </c>
      <c r="N5237" s="3"/>
      <c r="O5237" s="3"/>
      <c r="P5237" s="4">
        <v>0.0</v>
      </c>
      <c r="Q5237" s="2" t="s">
        <v>105</v>
      </c>
      <c r="R5237" s="2" t="s">
        <v>106</v>
      </c>
      <c r="S5237" s="2" t="s">
        <v>107</v>
      </c>
      <c r="T5237" s="2" t="s">
        <v>108</v>
      </c>
      <c r="U5237" s="4">
        <f>0.0</f>
        <v>0.0</v>
      </c>
      <c r="V5237" s="2" t="s">
        <v>109</v>
      </c>
      <c r="W5237" s="2" t="s">
        <v>110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111</v>
      </c>
      <c r="AH5237" s="2" t="s">
        <v>69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6165</v>
      </c>
      <c r="B5238" s="2" t="s">
        <v>6166</v>
      </c>
      <c r="C5238" s="2" t="s">
        <v>47</v>
      </c>
      <c r="D5238" s="2" t="s">
        <v>4633</v>
      </c>
      <c r="E5238" s="2" t="s">
        <v>412</v>
      </c>
      <c r="F5238" s="2" t="s">
        <v>228</v>
      </c>
      <c r="G5238" s="2" t="s">
        <v>117</v>
      </c>
      <c r="H5238" s="2" t="s">
        <v>52</v>
      </c>
      <c r="I5238" s="2" t="s">
        <v>53</v>
      </c>
      <c r="J5238" s="2" t="s">
        <v>230</v>
      </c>
      <c r="K5238" s="2" t="s">
        <v>55</v>
      </c>
      <c r="L5238" s="2" t="s">
        <v>51</v>
      </c>
      <c r="M5238" s="2" t="s">
        <v>56</v>
      </c>
      <c r="N5238" s="3">
        <v>188284.03</v>
      </c>
      <c r="O5238" s="3" t="s">
        <v>57</v>
      </c>
      <c r="P5238" s="4">
        <f>IF(O5238="吨",N5238*1000,IF(O5238="万立方米",N5238*10000,""))</f>
        <v>188284030.0</v>
      </c>
      <c r="Q5238" s="2" t="s">
        <v>58</v>
      </c>
      <c r="R5238" s="2" t="s">
        <v>59</v>
      </c>
      <c r="S5238" s="2" t="s">
        <v>60</v>
      </c>
      <c r="T5238" s="2" t="s">
        <v>61</v>
      </c>
      <c r="U5238" s="4">
        <f>0.06</f>
        <v>0.06</v>
      </c>
      <c r="V5238" s="2" t="s">
        <v>62</v>
      </c>
      <c r="W5238" s="2" t="s">
        <v>63</v>
      </c>
      <c r="X5238" s="2" t="s">
        <v>64</v>
      </c>
      <c r="Y5238" s="2" t="s">
        <v>65</v>
      </c>
      <c r="Z5238" s="2">
        <v>0</v>
      </c>
      <c r="AA5238" s="2"/>
      <c r="AB5238" s="2"/>
      <c r="AC5238" s="4">
        <f>P5238*U5238/1000000</f>
        <v>11.297041799999999</v>
      </c>
      <c r="AD5238" s="4">
        <f>AC5238*(1-Z5238/100)</f>
        <v>11.297041799999999</v>
      </c>
      <c r="AE5238" s="2" t="s">
        <v>66</v>
      </c>
      <c r="AF5238" s="2" t="s">
        <v>67</v>
      </c>
      <c r="AG5238" s="2"/>
      <c r="AH5238" s="2" t="s">
        <v>69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6167</v>
      </c>
      <c r="B5239" s="2" t="s">
        <v>6166</v>
      </c>
      <c r="C5239" s="2" t="s">
        <v>47</v>
      </c>
      <c r="D5239" s="2" t="s">
        <v>4633</v>
      </c>
      <c r="E5239" s="2" t="s">
        <v>412</v>
      </c>
      <c r="F5239" s="2" t="s">
        <v>228</v>
      </c>
      <c r="G5239" s="2" t="s">
        <v>117</v>
      </c>
      <c r="H5239" s="2" t="s">
        <v>52</v>
      </c>
      <c r="I5239" s="2" t="s">
        <v>53</v>
      </c>
      <c r="J5239" s="2" t="s">
        <v>230</v>
      </c>
      <c r="K5239" s="2" t="s">
        <v>55</v>
      </c>
      <c r="L5239" s="2" t="s">
        <v>51</v>
      </c>
      <c r="M5239" s="2" t="s">
        <v>73</v>
      </c>
      <c r="N5239" s="3">
        <v>188284.03</v>
      </c>
      <c r="O5239" s="3" t="s">
        <v>57</v>
      </c>
      <c r="P5239" s="4">
        <f>IF(O5239="吨",N5239*1000,IF(O5239="万立方米",N5239*10000,""))</f>
        <v>188284030.0</v>
      </c>
      <c r="Q5239" s="2" t="s">
        <v>58</v>
      </c>
      <c r="R5239" s="2" t="s">
        <v>59</v>
      </c>
      <c r="S5239" s="2" t="s">
        <v>74</v>
      </c>
      <c r="T5239" s="2" t="s">
        <v>75</v>
      </c>
      <c r="U5239" s="4">
        <f>1.5</f>
        <v>1.5</v>
      </c>
      <c r="V5239" s="2" t="s">
        <v>62</v>
      </c>
      <c r="W5239" s="2" t="s">
        <v>76</v>
      </c>
      <c r="X5239" s="2" t="s">
        <v>64</v>
      </c>
      <c r="Y5239" s="2" t="s">
        <v>65</v>
      </c>
      <c r="Z5239" s="2">
        <v>0</v>
      </c>
      <c r="AA5239" s="2"/>
      <c r="AB5239" s="2"/>
      <c r="AC5239" s="4">
        <f>P5239*U5239/1000000</f>
        <v>282.426045</v>
      </c>
      <c r="AD5239" s="4">
        <f>AC5239*(1-Z5239/100)</f>
        <v>282.426045</v>
      </c>
      <c r="AE5239" s="2" t="s">
        <v>66</v>
      </c>
      <c r="AF5239" s="2" t="s">
        <v>67</v>
      </c>
      <c r="AG5239" s="2"/>
      <c r="AH5239" s="2" t="s">
        <v>69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6168</v>
      </c>
      <c r="B5240" s="2" t="s">
        <v>6166</v>
      </c>
      <c r="C5240" s="2" t="s">
        <v>47</v>
      </c>
      <c r="D5240" s="2" t="s">
        <v>4633</v>
      </c>
      <c r="E5240" s="2" t="s">
        <v>412</v>
      </c>
      <c r="F5240" s="2" t="s">
        <v>228</v>
      </c>
      <c r="G5240" s="2" t="s">
        <v>117</v>
      </c>
      <c r="H5240" s="2" t="s">
        <v>52</v>
      </c>
      <c r="I5240" s="2" t="s">
        <v>53</v>
      </c>
      <c r="J5240" s="2" t="s">
        <v>230</v>
      </c>
      <c r="K5240" s="2" t="s">
        <v>55</v>
      </c>
      <c r="L5240" s="2" t="s">
        <v>51</v>
      </c>
      <c r="M5240" s="2" t="s">
        <v>78</v>
      </c>
      <c r="N5240" s="3">
        <v>188284.03</v>
      </c>
      <c r="O5240" s="3" t="s">
        <v>57</v>
      </c>
      <c r="P5240" s="4">
        <f>IF(O5240="吨",N5240*1000,IF(O5240="万立方米",N5240*10000,""))</f>
        <v>188284030.0</v>
      </c>
      <c r="Q5240" s="2" t="s">
        <v>58</v>
      </c>
      <c r="R5240" s="2" t="s">
        <v>59</v>
      </c>
      <c r="S5240" s="2" t="s">
        <v>79</v>
      </c>
      <c r="T5240" s="2" t="s">
        <v>75</v>
      </c>
      <c r="U5240" s="4">
        <f>6.0</f>
        <v>6.0</v>
      </c>
      <c r="V5240" s="2" t="s">
        <v>62</v>
      </c>
      <c r="W5240" s="2" t="s">
        <v>80</v>
      </c>
      <c r="X5240" s="2" t="s">
        <v>64</v>
      </c>
      <c r="Y5240" s="2" t="s">
        <v>65</v>
      </c>
      <c r="Z5240" s="2">
        <v>0</v>
      </c>
      <c r="AA5240" s="2"/>
      <c r="AB5240" s="2"/>
      <c r="AC5240" s="4">
        <f>P5240*U5240/1000000</f>
        <v>1129.70418</v>
      </c>
      <c r="AD5240" s="4">
        <f>AC5240*(1-Z5240/100)</f>
        <v>1129.70418</v>
      </c>
      <c r="AE5240" s="2" t="s">
        <v>66</v>
      </c>
      <c r="AF5240" s="2" t="s">
        <v>67</v>
      </c>
      <c r="AG5240" s="2"/>
      <c r="AH5240" s="2" t="s">
        <v>69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6169</v>
      </c>
      <c r="B5241" s="2" t="s">
        <v>6166</v>
      </c>
      <c r="C5241" s="2" t="s">
        <v>47</v>
      </c>
      <c r="D5241" s="2" t="s">
        <v>4633</v>
      </c>
      <c r="E5241" s="2" t="s">
        <v>412</v>
      </c>
      <c r="F5241" s="2" t="s">
        <v>228</v>
      </c>
      <c r="G5241" s="2" t="s">
        <v>117</v>
      </c>
      <c r="H5241" s="2" t="s">
        <v>52</v>
      </c>
      <c r="I5241" s="2" t="s">
        <v>53</v>
      </c>
      <c r="J5241" s="2" t="s">
        <v>230</v>
      </c>
      <c r="K5241" s="2" t="s">
        <v>55</v>
      </c>
      <c r="L5241" s="2" t="s">
        <v>51</v>
      </c>
      <c r="M5241" s="2" t="s">
        <v>82</v>
      </c>
      <c r="N5241" s="3">
        <v>188284.03</v>
      </c>
      <c r="O5241" s="3" t="s">
        <v>57</v>
      </c>
      <c r="P5241" s="4">
        <f>IF(O5241="吨",N5241*1000,IF(O5241="万立方米",N5241*10000,""))</f>
        <v>188284030.0</v>
      </c>
      <c r="Q5241" s="2" t="s">
        <v>58</v>
      </c>
      <c r="R5241" s="2" t="s">
        <v>59</v>
      </c>
      <c r="S5241" s="2" t="s">
        <v>83</v>
      </c>
      <c r="T5241" s="2" t="s">
        <v>61</v>
      </c>
      <c r="U5241" s="4">
        <f>0.35</f>
        <v>0.35</v>
      </c>
      <c r="V5241" s="2" t="s">
        <v>62</v>
      </c>
      <c r="W5241" s="2" t="s">
        <v>84</v>
      </c>
      <c r="X5241" s="2" t="s">
        <v>64</v>
      </c>
      <c r="Y5241" s="2" t="s">
        <v>65</v>
      </c>
      <c r="Z5241" s="2">
        <v>0</v>
      </c>
      <c r="AA5241" s="2"/>
      <c r="AB5241" s="2"/>
      <c r="AC5241" s="4">
        <f>P5241*U5241/1000000</f>
        <v>65.89941049999999</v>
      </c>
      <c r="AD5241" s="4">
        <f>AC5241*(1-Z5241/100)</f>
        <v>65.89941049999999</v>
      </c>
      <c r="AE5241" s="2" t="s">
        <v>66</v>
      </c>
      <c r="AF5241" s="2" t="s">
        <v>67</v>
      </c>
      <c r="AG5241" s="2"/>
      <c r="AH5241" s="2" t="s">
        <v>69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6170</v>
      </c>
      <c r="B5242" s="2" t="s">
        <v>6166</v>
      </c>
      <c r="C5242" s="2" t="s">
        <v>47</v>
      </c>
      <c r="D5242" s="2" t="s">
        <v>4633</v>
      </c>
      <c r="E5242" s="2" t="s">
        <v>412</v>
      </c>
      <c r="F5242" s="2" t="s">
        <v>228</v>
      </c>
      <c r="G5242" s="2" t="s">
        <v>117</v>
      </c>
      <c r="H5242" s="2" t="s">
        <v>52</v>
      </c>
      <c r="I5242" s="2" t="s">
        <v>53</v>
      </c>
      <c r="J5242" s="2" t="s">
        <v>230</v>
      </c>
      <c r="K5242" s="2" t="s">
        <v>55</v>
      </c>
      <c r="L5242" s="2" t="s">
        <v>51</v>
      </c>
      <c r="M5242" s="2" t="s">
        <v>86</v>
      </c>
      <c r="N5242" s="3">
        <v>188284.03</v>
      </c>
      <c r="O5242" s="3" t="s">
        <v>57</v>
      </c>
      <c r="P5242" s="4">
        <f>IF(O5242="吨",N5242*1000,IF(O5242="万立方米",N5242*10000,""))</f>
        <v>188284030.0</v>
      </c>
      <c r="Q5242" s="2" t="s">
        <v>58</v>
      </c>
      <c r="R5242" s="2" t="s">
        <v>59</v>
      </c>
      <c r="S5242" s="2" t="s">
        <v>87</v>
      </c>
      <c r="T5242" s="2" t="s">
        <v>88</v>
      </c>
      <c r="U5242" s="4">
        <f>0.75</f>
        <v>0.75</v>
      </c>
      <c r="V5242" s="2" t="s">
        <v>62</v>
      </c>
      <c r="W5242" s="2" t="s">
        <v>89</v>
      </c>
      <c r="X5242" s="2" t="s">
        <v>64</v>
      </c>
      <c r="Y5242" s="2" t="s">
        <v>65</v>
      </c>
      <c r="Z5242" s="2">
        <v>0</v>
      </c>
      <c r="AA5242" s="2"/>
      <c r="AB5242" s="2"/>
      <c r="AC5242" s="4">
        <f>P5242*U5242/1000000</f>
        <v>141.2130225</v>
      </c>
      <c r="AD5242" s="4">
        <f>AC5243*(1-AA5242/100)+(AC5242-AC5243)*(1-AB5242/100)</f>
        <v>141.2130225</v>
      </c>
      <c r="AE5242" s="2" t="s">
        <v>66</v>
      </c>
      <c r="AF5242" s="2" t="s">
        <v>67</v>
      </c>
      <c r="AG5242" s="2"/>
      <c r="AH5242" s="2" t="s">
        <v>69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6171</v>
      </c>
      <c r="B5243" s="2" t="s">
        <v>6166</v>
      </c>
      <c r="C5243" s="2" t="s">
        <v>47</v>
      </c>
      <c r="D5243" s="2" t="s">
        <v>4633</v>
      </c>
      <c r="E5243" s="2" t="s">
        <v>412</v>
      </c>
      <c r="F5243" s="2" t="s">
        <v>228</v>
      </c>
      <c r="G5243" s="2" t="s">
        <v>117</v>
      </c>
      <c r="H5243" s="2" t="s">
        <v>52</v>
      </c>
      <c r="I5243" s="2" t="s">
        <v>53</v>
      </c>
      <c r="J5243" s="2" t="s">
        <v>230</v>
      </c>
      <c r="K5243" s="2" t="s">
        <v>55</v>
      </c>
      <c r="L5243" s="2" t="s">
        <v>51</v>
      </c>
      <c r="M5243" s="2" t="s">
        <v>91</v>
      </c>
      <c r="N5243" s="3">
        <v>188284.03</v>
      </c>
      <c r="O5243" s="3" t="s">
        <v>57</v>
      </c>
      <c r="P5243" s="4">
        <f>IF(O5243="吨",N5243*1000,IF(O5243="万立方米",N5243*10000,""))</f>
        <v>188284030.0</v>
      </c>
      <c r="Q5243" s="2" t="s">
        <v>58</v>
      </c>
      <c r="R5243" s="2" t="s">
        <v>59</v>
      </c>
      <c r="S5243" s="2" t="s">
        <v>92</v>
      </c>
      <c r="T5243" s="2" t="s">
        <v>88</v>
      </c>
      <c r="U5243" s="4">
        <f>0.75</f>
        <v>0.75</v>
      </c>
      <c r="V5243" s="2" t="s">
        <v>62</v>
      </c>
      <c r="W5243" s="2" t="s">
        <v>93</v>
      </c>
      <c r="X5243" s="2" t="s">
        <v>64</v>
      </c>
      <c r="Y5243" s="2" t="s">
        <v>65</v>
      </c>
      <c r="Z5243" s="2">
        <v>0</v>
      </c>
      <c r="AA5243" s="2"/>
      <c r="AB5243" s="2"/>
      <c r="AC5243" s="4">
        <f>P5243*U5243/1000000</f>
        <v>141.2130225</v>
      </c>
      <c r="AD5243" s="4">
        <f>AC5243*(1-Z5243/100)</f>
        <v>141.2130225</v>
      </c>
      <c r="AE5243" s="2" t="s">
        <v>66</v>
      </c>
      <c r="AF5243" s="2" t="s">
        <v>67</v>
      </c>
      <c r="AG5243" s="2"/>
      <c r="AH5243" s="2" t="s">
        <v>69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6172</v>
      </c>
      <c r="B5244" s="2" t="s">
        <v>6166</v>
      </c>
      <c r="C5244" s="2" t="s">
        <v>47</v>
      </c>
      <c r="D5244" s="2" t="s">
        <v>4633</v>
      </c>
      <c r="E5244" s="2" t="s">
        <v>412</v>
      </c>
      <c r="F5244" s="2" t="s">
        <v>228</v>
      </c>
      <c r="G5244" s="2" t="s">
        <v>117</v>
      </c>
      <c r="H5244" s="2" t="s">
        <v>52</v>
      </c>
      <c r="I5244" s="2" t="s">
        <v>53</v>
      </c>
      <c r="J5244" s="2" t="s">
        <v>230</v>
      </c>
      <c r="K5244" s="2" t="s">
        <v>55</v>
      </c>
      <c r="L5244" s="2" t="s">
        <v>51</v>
      </c>
      <c r="M5244" s="2" t="s">
        <v>95</v>
      </c>
      <c r="N5244" s="3">
        <v>188284.03</v>
      </c>
      <c r="O5244" s="3" t="s">
        <v>57</v>
      </c>
      <c r="P5244" s="4">
        <f>IF(O5244="吨",N5244*1000,IF(O5244="万立方米",N5244*10000,""))</f>
        <v>188284030.0</v>
      </c>
      <c r="Q5244" s="2" t="s">
        <v>58</v>
      </c>
      <c r="R5244" s="2" t="s">
        <v>59</v>
      </c>
      <c r="S5244" s="2" t="s">
        <v>96</v>
      </c>
      <c r="T5244" s="2" t="s">
        <v>97</v>
      </c>
      <c r="U5244" s="4">
        <f>1.7</f>
        <v>1.7</v>
      </c>
      <c r="V5244" s="2" t="s">
        <v>62</v>
      </c>
      <c r="W5244" s="2" t="s">
        <v>98</v>
      </c>
      <c r="X5244" s="2" t="s">
        <v>64</v>
      </c>
      <c r="Y5244" s="2" t="s">
        <v>65</v>
      </c>
      <c r="Z5244" s="2">
        <v>0</v>
      </c>
      <c r="AA5244" s="2"/>
      <c r="AB5244" s="2"/>
      <c r="AC5244" s="4">
        <f>P5244*U5244/1000000</f>
        <v>320.082851</v>
      </c>
      <c r="AD5244" s="4">
        <f>AC5244*(1-Z5244/100)</f>
        <v>320.082851</v>
      </c>
      <c r="AE5244" s="2" t="s">
        <v>66</v>
      </c>
      <c r="AF5244" s="2" t="s">
        <v>67</v>
      </c>
      <c r="AG5244" s="2"/>
      <c r="AH5244" s="2" t="s">
        <v>69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6173</v>
      </c>
      <c r="B5245" s="2" t="s">
        <v>6166</v>
      </c>
      <c r="C5245" s="2" t="s">
        <v>47</v>
      </c>
      <c r="D5245" s="2" t="s">
        <v>4633</v>
      </c>
      <c r="E5245" s="2" t="s">
        <v>412</v>
      </c>
      <c r="F5245" s="2" t="s">
        <v>228</v>
      </c>
      <c r="G5245" s="2" t="s">
        <v>117</v>
      </c>
      <c r="H5245" s="2" t="s">
        <v>52</v>
      </c>
      <c r="I5245" s="2" t="s">
        <v>53</v>
      </c>
      <c r="J5245" s="2" t="s">
        <v>230</v>
      </c>
      <c r="K5245" s="2" t="s">
        <v>55</v>
      </c>
      <c r="L5245" s="2" t="s">
        <v>51</v>
      </c>
      <c r="M5245" s="2" t="s">
        <v>100</v>
      </c>
      <c r="N5245" s="3">
        <v>188284.03</v>
      </c>
      <c r="O5245" s="3" t="s">
        <v>57</v>
      </c>
      <c r="P5245" s="4">
        <f>IF(O5245="吨",N5245*1000,IF(O5245="万立方米",N5245*10000,""))</f>
        <v>188284030.0</v>
      </c>
      <c r="Q5245" s="2" t="s">
        <v>58</v>
      </c>
      <c r="R5245" s="2" t="s">
        <v>59</v>
      </c>
      <c r="S5245" s="2" t="s">
        <v>101</v>
      </c>
      <c r="T5245" s="2" t="s">
        <v>75</v>
      </c>
      <c r="U5245" s="4">
        <f>0.12</f>
        <v>0.12</v>
      </c>
      <c r="V5245" s="2" t="s">
        <v>62</v>
      </c>
      <c r="W5245" s="2" t="s">
        <v>102</v>
      </c>
      <c r="X5245" s="2" t="s">
        <v>64</v>
      </c>
      <c r="Y5245" s="2" t="s">
        <v>65</v>
      </c>
      <c r="Z5245" s="2">
        <v>0</v>
      </c>
      <c r="AA5245" s="2"/>
      <c r="AB5245" s="2"/>
      <c r="AC5245" s="4">
        <f>P5245*U5245/1000000</f>
        <v>22.594083599999998</v>
      </c>
      <c r="AD5245" s="4">
        <f>AC5245*(1-Z5245/100)</f>
        <v>22.594083599999998</v>
      </c>
      <c r="AE5245" s="2" t="s">
        <v>66</v>
      </c>
      <c r="AF5245" s="2" t="s">
        <v>67</v>
      </c>
      <c r="AG5245" s="2"/>
      <c r="AH5245" s="2" t="s">
        <v>69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6174</v>
      </c>
      <c r="B5246" s="2" t="s">
        <v>6166</v>
      </c>
      <c r="C5246" s="2" t="s">
        <v>47</v>
      </c>
      <c r="D5246" s="2" t="s">
        <v>4633</v>
      </c>
      <c r="E5246" s="2" t="s">
        <v>412</v>
      </c>
      <c r="F5246" s="2" t="s">
        <v>228</v>
      </c>
      <c r="G5246" s="2" t="s">
        <v>117</v>
      </c>
      <c r="H5246" s="2" t="s">
        <v>52</v>
      </c>
      <c r="I5246" s="2" t="s">
        <v>161</v>
      </c>
      <c r="J5246" s="2" t="s">
        <v>180</v>
      </c>
      <c r="K5246" s="2" t="s">
        <v>180</v>
      </c>
      <c r="L5246" s="2" t="s">
        <v>181</v>
      </c>
      <c r="M5246" s="2" t="s">
        <v>56</v>
      </c>
      <c r="N5246" s="3">
        <v>4.76</v>
      </c>
      <c r="O5246" s="3" t="s">
        <v>182</v>
      </c>
      <c r="P5246" s="4">
        <f>IF(O5246="吨",N5246*1000,IF(O5246="万立方米",N5246*10000,""))</f>
        <v>47600.0</v>
      </c>
      <c r="Q5246" s="2" t="s">
        <v>183</v>
      </c>
      <c r="R5246" s="2" t="s">
        <v>184</v>
      </c>
      <c r="S5246" s="2" t="s">
        <v>185</v>
      </c>
      <c r="T5246" s="2" t="s">
        <v>75</v>
      </c>
      <c r="U5246" s="4">
        <f>0.001</f>
        <v>0.001</v>
      </c>
      <c r="V5246" s="2" t="s">
        <v>186</v>
      </c>
      <c r="W5246" s="2" t="s">
        <v>187</v>
      </c>
      <c r="X5246" s="2" t="s">
        <v>64</v>
      </c>
      <c r="Y5246" s="2" t="s">
        <v>65</v>
      </c>
      <c r="Z5246" s="2">
        <v>0</v>
      </c>
      <c r="AA5246" s="2"/>
      <c r="AB5246" s="2"/>
      <c r="AC5246" s="4">
        <f>P5246*U5246/1000000</f>
        <v>4.76e-05</v>
      </c>
      <c r="AD5246" s="4">
        <f>AC5246*(1-Z5246/100)</f>
        <v>4.76e-05</v>
      </c>
      <c r="AE5246" s="2" t="s">
        <v>66</v>
      </c>
      <c r="AF5246" s="2" t="s">
        <v>67</v>
      </c>
      <c r="AG5246" s="2"/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6175</v>
      </c>
      <c r="B5247" s="2" t="s">
        <v>6166</v>
      </c>
      <c r="C5247" s="2" t="s">
        <v>47</v>
      </c>
      <c r="D5247" s="2" t="s">
        <v>4633</v>
      </c>
      <c r="E5247" s="2" t="s">
        <v>412</v>
      </c>
      <c r="F5247" s="2" t="s">
        <v>228</v>
      </c>
      <c r="G5247" s="2" t="s">
        <v>117</v>
      </c>
      <c r="H5247" s="2" t="s">
        <v>52</v>
      </c>
      <c r="I5247" s="2" t="s">
        <v>161</v>
      </c>
      <c r="J5247" s="2" t="s">
        <v>180</v>
      </c>
      <c r="K5247" s="2" t="s">
        <v>180</v>
      </c>
      <c r="L5247" s="2" t="s">
        <v>181</v>
      </c>
      <c r="M5247" s="2" t="s">
        <v>73</v>
      </c>
      <c r="N5247" s="3">
        <v>4.76</v>
      </c>
      <c r="O5247" s="3" t="s">
        <v>182</v>
      </c>
      <c r="P5247" s="4">
        <f>IF(O5247="吨",N5247*1000,IF(O5247="万立方米",N5247*10000,""))</f>
        <v>47600.0</v>
      </c>
      <c r="Q5247" s="2" t="s">
        <v>183</v>
      </c>
      <c r="R5247" s="2" t="s">
        <v>184</v>
      </c>
      <c r="S5247" s="2" t="s">
        <v>189</v>
      </c>
      <c r="T5247" s="2" t="s">
        <v>75</v>
      </c>
      <c r="U5247" s="4">
        <f>0.35</f>
        <v>0.35</v>
      </c>
      <c r="V5247" s="2" t="s">
        <v>186</v>
      </c>
      <c r="W5247" s="2" t="s">
        <v>190</v>
      </c>
      <c r="X5247" s="2" t="s">
        <v>64</v>
      </c>
      <c r="Y5247" s="2" t="s">
        <v>65</v>
      </c>
      <c r="Z5247" s="2">
        <v>0</v>
      </c>
      <c r="AA5247" s="2"/>
      <c r="AB5247" s="2"/>
      <c r="AC5247" s="4">
        <f>P5247*U5247/1000000</f>
        <v>0.01666</v>
      </c>
      <c r="AD5247" s="4">
        <f>AC5247*(1-Z5247/100)</f>
        <v>0.01666</v>
      </c>
      <c r="AE5247" s="2" t="s">
        <v>66</v>
      </c>
      <c r="AF5247" s="2" t="s">
        <v>67</v>
      </c>
      <c r="AG5247" s="2"/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6176</v>
      </c>
      <c r="B5248" s="2" t="s">
        <v>6166</v>
      </c>
      <c r="C5248" s="2" t="s">
        <v>47</v>
      </c>
      <c r="D5248" s="2" t="s">
        <v>4633</v>
      </c>
      <c r="E5248" s="2" t="s">
        <v>412</v>
      </c>
      <c r="F5248" s="2" t="s">
        <v>228</v>
      </c>
      <c r="G5248" s="2" t="s">
        <v>117</v>
      </c>
      <c r="H5248" s="2" t="s">
        <v>52</v>
      </c>
      <c r="I5248" s="2" t="s">
        <v>161</v>
      </c>
      <c r="J5248" s="2" t="s">
        <v>180</v>
      </c>
      <c r="K5248" s="2" t="s">
        <v>180</v>
      </c>
      <c r="L5248" s="2" t="s">
        <v>181</v>
      </c>
      <c r="M5248" s="2" t="s">
        <v>78</v>
      </c>
      <c r="N5248" s="3">
        <v>4.76</v>
      </c>
      <c r="O5248" s="3" t="s">
        <v>182</v>
      </c>
      <c r="P5248" s="4">
        <f>IF(O5248="吨",N5248*1000,IF(O5248="万立方米",N5248*10000,""))</f>
        <v>47600.0</v>
      </c>
      <c r="Q5248" s="2" t="s">
        <v>183</v>
      </c>
      <c r="R5248" s="2" t="s">
        <v>184</v>
      </c>
      <c r="S5248" s="2" t="s">
        <v>192</v>
      </c>
      <c r="T5248" s="2" t="s">
        <v>75</v>
      </c>
      <c r="U5248" s="4">
        <f>1.2</f>
        <v>1.2</v>
      </c>
      <c r="V5248" s="2" t="s">
        <v>186</v>
      </c>
      <c r="W5248" s="2" t="s">
        <v>193</v>
      </c>
      <c r="X5248" s="2" t="s">
        <v>64</v>
      </c>
      <c r="Y5248" s="2" t="s">
        <v>65</v>
      </c>
      <c r="Z5248" s="2">
        <v>0</v>
      </c>
      <c r="AA5248" s="2"/>
      <c r="AB5248" s="2"/>
      <c r="AC5248" s="4">
        <f>P5248*U5248/1000000</f>
        <v>0.05712</v>
      </c>
      <c r="AD5248" s="4">
        <f>AC5248*(1-Z5248/100)</f>
        <v>0.05712</v>
      </c>
      <c r="AE5248" s="2" t="s">
        <v>66</v>
      </c>
      <c r="AF5248" s="2" t="s">
        <v>67</v>
      </c>
      <c r="AG5248" s="2"/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6177</v>
      </c>
      <c r="B5249" s="2" t="s">
        <v>6166</v>
      </c>
      <c r="C5249" s="2" t="s">
        <v>47</v>
      </c>
      <c r="D5249" s="2" t="s">
        <v>4633</v>
      </c>
      <c r="E5249" s="2" t="s">
        <v>412</v>
      </c>
      <c r="F5249" s="2" t="s">
        <v>228</v>
      </c>
      <c r="G5249" s="2" t="s">
        <v>117</v>
      </c>
      <c r="H5249" s="2" t="s">
        <v>52</v>
      </c>
      <c r="I5249" s="2" t="s">
        <v>161</v>
      </c>
      <c r="J5249" s="2" t="s">
        <v>180</v>
      </c>
      <c r="K5249" s="2" t="s">
        <v>180</v>
      </c>
      <c r="L5249" s="2" t="s">
        <v>181</v>
      </c>
      <c r="M5249" s="2" t="s">
        <v>82</v>
      </c>
      <c r="N5249" s="3">
        <v>4.76</v>
      </c>
      <c r="O5249" s="3" t="s">
        <v>182</v>
      </c>
      <c r="P5249" s="4">
        <f>IF(O5249="吨",N5249*1000,IF(O5249="万立方米",N5249*10000,""))</f>
        <v>47600.0</v>
      </c>
      <c r="Q5249" s="2" t="s">
        <v>183</v>
      </c>
      <c r="R5249" s="2" t="s">
        <v>184</v>
      </c>
      <c r="S5249" s="2" t="s">
        <v>195</v>
      </c>
      <c r="T5249" s="2" t="s">
        <v>75</v>
      </c>
      <c r="U5249" s="4">
        <f>0.002</f>
        <v>0.002</v>
      </c>
      <c r="V5249" s="2" t="s">
        <v>186</v>
      </c>
      <c r="W5249" s="2" t="s">
        <v>196</v>
      </c>
      <c r="X5249" s="2" t="s">
        <v>64</v>
      </c>
      <c r="Y5249" s="2" t="s">
        <v>65</v>
      </c>
      <c r="Z5249" s="2">
        <v>0</v>
      </c>
      <c r="AA5249" s="2"/>
      <c r="AB5249" s="2"/>
      <c r="AC5249" s="4">
        <f>P5249*U5249/1000000</f>
        <v>9.52e-05</v>
      </c>
      <c r="AD5249" s="4">
        <f>AC5249*(1-Z5249/100)</f>
        <v>9.52e-05</v>
      </c>
      <c r="AE5249" s="2" t="s">
        <v>66</v>
      </c>
      <c r="AF5249" s="2" t="s">
        <v>67</v>
      </c>
      <c r="AG5249" s="2"/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6178</v>
      </c>
      <c r="B5250" s="2" t="s">
        <v>6166</v>
      </c>
      <c r="C5250" s="2" t="s">
        <v>47</v>
      </c>
      <c r="D5250" s="2" t="s">
        <v>4633</v>
      </c>
      <c r="E5250" s="2" t="s">
        <v>412</v>
      </c>
      <c r="F5250" s="2" t="s">
        <v>228</v>
      </c>
      <c r="G5250" s="2" t="s">
        <v>117</v>
      </c>
      <c r="H5250" s="2" t="s">
        <v>52</v>
      </c>
      <c r="I5250" s="2" t="s">
        <v>161</v>
      </c>
      <c r="J5250" s="2" t="s">
        <v>180</v>
      </c>
      <c r="K5250" s="2" t="s">
        <v>180</v>
      </c>
      <c r="L5250" s="2" t="s">
        <v>181</v>
      </c>
      <c r="M5250" s="2" t="s">
        <v>86</v>
      </c>
      <c r="N5250" s="3">
        <v>4.76</v>
      </c>
      <c r="O5250" s="3" t="s">
        <v>182</v>
      </c>
      <c r="P5250" s="4">
        <f>IF(O5250="吨",N5250*1000,IF(O5250="万立方米",N5250*10000,""))</f>
        <v>47600.0</v>
      </c>
      <c r="Q5250" s="2" t="s">
        <v>183</v>
      </c>
      <c r="R5250" s="2" t="s">
        <v>184</v>
      </c>
      <c r="S5250" s="2" t="s">
        <v>198</v>
      </c>
      <c r="T5250" s="2" t="s">
        <v>75</v>
      </c>
      <c r="U5250" s="4">
        <f>0.01</f>
        <v>0.01</v>
      </c>
      <c r="V5250" s="2" t="s">
        <v>186</v>
      </c>
      <c r="W5250" s="2" t="s">
        <v>199</v>
      </c>
      <c r="X5250" s="2" t="s">
        <v>64</v>
      </c>
      <c r="Y5250" s="2" t="s">
        <v>65</v>
      </c>
      <c r="Z5250" s="2">
        <v>0</v>
      </c>
      <c r="AA5250" s="2"/>
      <c r="AB5250" s="2"/>
      <c r="AC5250" s="4">
        <f>P5250*U5250/1000000</f>
        <v>0.000476</v>
      </c>
      <c r="AD5250" s="4">
        <f>AC5251*(1-AA5250/100)+(AC5250-AC5251)*(1-AB5250/100)</f>
        <v>0.000476</v>
      </c>
      <c r="AE5250" s="2" t="s">
        <v>66</v>
      </c>
      <c r="AF5250" s="2" t="s">
        <v>67</v>
      </c>
      <c r="AG5250" s="2"/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6179</v>
      </c>
      <c r="B5251" s="2" t="s">
        <v>6166</v>
      </c>
      <c r="C5251" s="2" t="s">
        <v>47</v>
      </c>
      <c r="D5251" s="2" t="s">
        <v>4633</v>
      </c>
      <c r="E5251" s="2" t="s">
        <v>412</v>
      </c>
      <c r="F5251" s="2" t="s">
        <v>228</v>
      </c>
      <c r="G5251" s="2" t="s">
        <v>117</v>
      </c>
      <c r="H5251" s="2" t="s">
        <v>52</v>
      </c>
      <c r="I5251" s="2" t="s">
        <v>161</v>
      </c>
      <c r="J5251" s="2" t="s">
        <v>180</v>
      </c>
      <c r="K5251" s="2" t="s">
        <v>180</v>
      </c>
      <c r="L5251" s="2" t="s">
        <v>181</v>
      </c>
      <c r="M5251" s="2" t="s">
        <v>91</v>
      </c>
      <c r="N5251" s="3">
        <v>4.76</v>
      </c>
      <c r="O5251" s="3" t="s">
        <v>182</v>
      </c>
      <c r="P5251" s="4">
        <f>IF(O5251="吨",N5251*1000,IF(O5251="万立方米",N5251*10000,""))</f>
        <v>47600.0</v>
      </c>
      <c r="Q5251" s="2" t="s">
        <v>183</v>
      </c>
      <c r="R5251" s="2" t="s">
        <v>184</v>
      </c>
      <c r="S5251" s="2" t="s">
        <v>201</v>
      </c>
      <c r="T5251" s="2" t="s">
        <v>75</v>
      </c>
      <c r="U5251" s="4">
        <f>0.005</f>
        <v>0.005</v>
      </c>
      <c r="V5251" s="2" t="s">
        <v>186</v>
      </c>
      <c r="W5251" s="2" t="s">
        <v>202</v>
      </c>
      <c r="X5251" s="2" t="s">
        <v>64</v>
      </c>
      <c r="Y5251" s="2" t="s">
        <v>65</v>
      </c>
      <c r="Z5251" s="2">
        <v>0</v>
      </c>
      <c r="AA5251" s="2"/>
      <c r="AB5251" s="2"/>
      <c r="AC5251" s="4">
        <f>P5251*U5251/1000000</f>
        <v>0.000238</v>
      </c>
      <c r="AD5251" s="4">
        <f>AC5251*(1-Z5251/100)</f>
        <v>0.000238</v>
      </c>
      <c r="AE5251" s="2" t="s">
        <v>66</v>
      </c>
      <c r="AF5251" s="2" t="s">
        <v>67</v>
      </c>
      <c r="AG5251" s="2"/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6180</v>
      </c>
      <c r="B5252" s="2" t="s">
        <v>6166</v>
      </c>
      <c r="C5252" s="2" t="s">
        <v>47</v>
      </c>
      <c r="D5252" s="2" t="s">
        <v>4633</v>
      </c>
      <c r="E5252" s="2" t="s">
        <v>412</v>
      </c>
      <c r="F5252" s="2" t="s">
        <v>228</v>
      </c>
      <c r="G5252" s="2" t="s">
        <v>117</v>
      </c>
      <c r="H5252" s="2" t="s">
        <v>52</v>
      </c>
      <c r="I5252" s="2" t="s">
        <v>161</v>
      </c>
      <c r="J5252" s="2" t="s">
        <v>180</v>
      </c>
      <c r="K5252" s="2" t="s">
        <v>180</v>
      </c>
      <c r="L5252" s="2" t="s">
        <v>181</v>
      </c>
      <c r="M5252" s="2" t="s">
        <v>95</v>
      </c>
      <c r="N5252" s="3">
        <v>4.76</v>
      </c>
      <c r="O5252" s="3" t="s">
        <v>182</v>
      </c>
      <c r="P5252" s="4">
        <f>IF(O5252="吨",N5252*1000,IF(O5252="万立方米",N5252*10000,""))</f>
        <v>47600.0</v>
      </c>
      <c r="Q5252" s="2" t="s">
        <v>183</v>
      </c>
      <c r="R5252" s="2" t="s">
        <v>184</v>
      </c>
      <c r="S5252" s="2" t="s">
        <v>204</v>
      </c>
      <c r="T5252" s="2" t="s">
        <v>75</v>
      </c>
      <c r="U5252" s="4">
        <f>0.005</f>
        <v>0.005</v>
      </c>
      <c r="V5252" s="2" t="s">
        <v>186</v>
      </c>
      <c r="W5252" s="2" t="s">
        <v>205</v>
      </c>
      <c r="X5252" s="2" t="s">
        <v>64</v>
      </c>
      <c r="Y5252" s="2" t="s">
        <v>65</v>
      </c>
      <c r="Z5252" s="2">
        <v>0</v>
      </c>
      <c r="AA5252" s="2"/>
      <c r="AB5252" s="2"/>
      <c r="AC5252" s="4">
        <f>P5252*U5252/1000000</f>
        <v>0.000238</v>
      </c>
      <c r="AD5252" s="4">
        <f>AC5252*(1-Z5252/100)</f>
        <v>0.000238</v>
      </c>
      <c r="AE5252" s="2" t="s">
        <v>66</v>
      </c>
      <c r="AF5252" s="2" t="s">
        <v>67</v>
      </c>
      <c r="AG5252" s="2"/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6181</v>
      </c>
      <c r="B5253" s="2" t="s">
        <v>6166</v>
      </c>
      <c r="C5253" s="2" t="s">
        <v>47</v>
      </c>
      <c r="D5253" s="2" t="s">
        <v>4633</v>
      </c>
      <c r="E5253" s="2" t="s">
        <v>412</v>
      </c>
      <c r="F5253" s="2" t="s">
        <v>228</v>
      </c>
      <c r="G5253" s="2" t="s">
        <v>117</v>
      </c>
      <c r="H5253" s="2" t="s">
        <v>52</v>
      </c>
      <c r="I5253" s="2" t="s">
        <v>161</v>
      </c>
      <c r="J5253" s="2" t="s">
        <v>180</v>
      </c>
      <c r="K5253" s="2" t="s">
        <v>180</v>
      </c>
      <c r="L5253" s="2" t="s">
        <v>181</v>
      </c>
      <c r="M5253" s="2" t="s">
        <v>100</v>
      </c>
      <c r="N5253" s="3">
        <v>4.76</v>
      </c>
      <c r="O5253" s="3" t="s">
        <v>182</v>
      </c>
      <c r="P5253" s="4">
        <f>IF(O5253="吨",N5253*1000,IF(O5253="万立方米",N5253*10000,""))</f>
        <v>47600.0</v>
      </c>
      <c r="Q5253" s="2" t="s">
        <v>183</v>
      </c>
      <c r="R5253" s="2" t="s">
        <v>184</v>
      </c>
      <c r="S5253" s="2" t="s">
        <v>207</v>
      </c>
      <c r="T5253" s="2" t="s">
        <v>75</v>
      </c>
      <c r="U5253" s="4">
        <f>0.02</f>
        <v>0.02</v>
      </c>
      <c r="V5253" s="2" t="s">
        <v>186</v>
      </c>
      <c r="W5253" s="2" t="s">
        <v>208</v>
      </c>
      <c r="X5253" s="2" t="s">
        <v>64</v>
      </c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/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6182</v>
      </c>
      <c r="B5254" s="2" t="s">
        <v>6166</v>
      </c>
      <c r="C5254" s="2" t="s">
        <v>47</v>
      </c>
      <c r="D5254" s="2" t="s">
        <v>4633</v>
      </c>
      <c r="E5254" s="2" t="s">
        <v>412</v>
      </c>
      <c r="F5254" s="2" t="s">
        <v>228</v>
      </c>
      <c r="G5254" s="2" t="s">
        <v>117</v>
      </c>
      <c r="H5254" s="2" t="s">
        <v>52</v>
      </c>
      <c r="I5254" s="2"/>
      <c r="J5254" s="2"/>
      <c r="K5254" s="2"/>
      <c r="L5254" s="2"/>
      <c r="M5254" s="2" t="s">
        <v>104</v>
      </c>
      <c r="N5254" s="3"/>
      <c r="O5254" s="3"/>
      <c r="P5254" s="4">
        <v>0.0</v>
      </c>
      <c r="Q5254" s="2" t="s">
        <v>105</v>
      </c>
      <c r="R5254" s="2" t="s">
        <v>106</v>
      </c>
      <c r="S5254" s="2" t="s">
        <v>107</v>
      </c>
      <c r="T5254" s="2" t="s">
        <v>108</v>
      </c>
      <c r="U5254" s="4">
        <f>0.0</f>
        <v>0.0</v>
      </c>
      <c r="V5254" s="2" t="s">
        <v>109</v>
      </c>
      <c r="W5254" s="2" t="s">
        <v>110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134</v>
      </c>
      <c r="AH5254" s="2" t="s">
        <v>69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6183</v>
      </c>
      <c r="B5255" s="2" t="s">
        <v>6184</v>
      </c>
      <c r="C5255" s="2" t="s">
        <v>47</v>
      </c>
      <c r="D5255" s="2" t="s">
        <v>1112</v>
      </c>
      <c r="E5255" s="2" t="s">
        <v>227</v>
      </c>
      <c r="F5255" s="2" t="s">
        <v>178</v>
      </c>
      <c r="G5255" s="2" t="s">
        <v>179</v>
      </c>
      <c r="H5255" s="2" t="s">
        <v>138</v>
      </c>
      <c r="I5255" s="2" t="s">
        <v>53</v>
      </c>
      <c r="J5255" s="2" t="s">
        <v>180</v>
      </c>
      <c r="K5255" s="2" t="s">
        <v>180</v>
      </c>
      <c r="L5255" s="2" t="s">
        <v>181</v>
      </c>
      <c r="M5255" s="2" t="s">
        <v>56</v>
      </c>
      <c r="N5255" s="3">
        <v>86.39</v>
      </c>
      <c r="O5255" s="3" t="s">
        <v>182</v>
      </c>
      <c r="P5255" s="4">
        <f>IF(O5255="吨",N5255*1000,IF(O5255="万立方米",N5255*10000,""))</f>
        <v>863900.0</v>
      </c>
      <c r="Q5255" s="2" t="s">
        <v>183</v>
      </c>
      <c r="R5255" s="2" t="s">
        <v>184</v>
      </c>
      <c r="S5255" s="2" t="s">
        <v>185</v>
      </c>
      <c r="T5255" s="2" t="s">
        <v>75</v>
      </c>
      <c r="U5255" s="4">
        <f>0.001</f>
        <v>0.001</v>
      </c>
      <c r="V5255" s="2" t="s">
        <v>186</v>
      </c>
      <c r="W5255" s="2" t="s">
        <v>187</v>
      </c>
      <c r="X5255" s="2" t="s">
        <v>64</v>
      </c>
      <c r="Y5255" s="2" t="s">
        <v>65</v>
      </c>
      <c r="Z5255" s="2">
        <v>0</v>
      </c>
      <c r="AA5255" s="2"/>
      <c r="AB5255" s="2"/>
      <c r="AC5255" s="4">
        <f>P5255*U5255/1000000</f>
        <v>0.0008639</v>
      </c>
      <c r="AD5255" s="4">
        <f>AC5255*(1-Z5255/100)</f>
        <v>0.0008639</v>
      </c>
      <c r="AE5255" s="2" t="s">
        <v>66</v>
      </c>
      <c r="AF5255" s="2" t="s">
        <v>67</v>
      </c>
      <c r="AG5255" s="2" t="s">
        <v>68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6185</v>
      </c>
      <c r="B5256" s="2" t="s">
        <v>6184</v>
      </c>
      <c r="C5256" s="2" t="s">
        <v>47</v>
      </c>
      <c r="D5256" s="2" t="s">
        <v>1112</v>
      </c>
      <c r="E5256" s="2" t="s">
        <v>227</v>
      </c>
      <c r="F5256" s="2" t="s">
        <v>178</v>
      </c>
      <c r="G5256" s="2" t="s">
        <v>179</v>
      </c>
      <c r="H5256" s="2" t="s">
        <v>138</v>
      </c>
      <c r="I5256" s="2" t="s">
        <v>53</v>
      </c>
      <c r="J5256" s="2" t="s">
        <v>180</v>
      </c>
      <c r="K5256" s="2" t="s">
        <v>180</v>
      </c>
      <c r="L5256" s="2" t="s">
        <v>181</v>
      </c>
      <c r="M5256" s="2" t="s">
        <v>73</v>
      </c>
      <c r="N5256" s="3">
        <v>86.39</v>
      </c>
      <c r="O5256" s="3" t="s">
        <v>182</v>
      </c>
      <c r="P5256" s="4">
        <f>IF(O5256="吨",N5256*1000,IF(O5256="万立方米",N5256*10000,""))</f>
        <v>863900.0</v>
      </c>
      <c r="Q5256" s="2" t="s">
        <v>183</v>
      </c>
      <c r="R5256" s="2" t="s">
        <v>184</v>
      </c>
      <c r="S5256" s="2" t="s">
        <v>189</v>
      </c>
      <c r="T5256" s="2" t="s">
        <v>75</v>
      </c>
      <c r="U5256" s="4">
        <f>0.35</f>
        <v>0.35</v>
      </c>
      <c r="V5256" s="2" t="s">
        <v>186</v>
      </c>
      <c r="W5256" s="2" t="s">
        <v>190</v>
      </c>
      <c r="X5256" s="2" t="s">
        <v>64</v>
      </c>
      <c r="Y5256" s="2" t="s">
        <v>65</v>
      </c>
      <c r="Z5256" s="2">
        <v>0</v>
      </c>
      <c r="AA5256" s="2"/>
      <c r="AB5256" s="2"/>
      <c r="AC5256" s="4">
        <f>P5256*U5256/1000000</f>
        <v>0.302365</v>
      </c>
      <c r="AD5256" s="4">
        <f>AC5256*(1-Z5256/100)</f>
        <v>0.302365</v>
      </c>
      <c r="AE5256" s="2" t="s">
        <v>66</v>
      </c>
      <c r="AF5256" s="2" t="s">
        <v>67</v>
      </c>
      <c r="AG5256" s="2" t="s">
        <v>68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6186</v>
      </c>
      <c r="B5257" s="2" t="s">
        <v>6184</v>
      </c>
      <c r="C5257" s="2" t="s">
        <v>47</v>
      </c>
      <c r="D5257" s="2" t="s">
        <v>1112</v>
      </c>
      <c r="E5257" s="2" t="s">
        <v>227</v>
      </c>
      <c r="F5257" s="2" t="s">
        <v>178</v>
      </c>
      <c r="G5257" s="2" t="s">
        <v>179</v>
      </c>
      <c r="H5257" s="2" t="s">
        <v>138</v>
      </c>
      <c r="I5257" s="2" t="s">
        <v>53</v>
      </c>
      <c r="J5257" s="2" t="s">
        <v>180</v>
      </c>
      <c r="K5257" s="2" t="s">
        <v>180</v>
      </c>
      <c r="L5257" s="2" t="s">
        <v>181</v>
      </c>
      <c r="M5257" s="2" t="s">
        <v>78</v>
      </c>
      <c r="N5257" s="3">
        <v>86.39</v>
      </c>
      <c r="O5257" s="3" t="s">
        <v>182</v>
      </c>
      <c r="P5257" s="4">
        <f>IF(O5257="吨",N5257*1000,IF(O5257="万立方米",N5257*10000,""))</f>
        <v>863900.0</v>
      </c>
      <c r="Q5257" s="2" t="s">
        <v>183</v>
      </c>
      <c r="R5257" s="2" t="s">
        <v>184</v>
      </c>
      <c r="S5257" s="2" t="s">
        <v>192</v>
      </c>
      <c r="T5257" s="2" t="s">
        <v>75</v>
      </c>
      <c r="U5257" s="4">
        <f>1.2</f>
        <v>1.2</v>
      </c>
      <c r="V5257" s="2" t="s">
        <v>186</v>
      </c>
      <c r="W5257" s="2" t="s">
        <v>193</v>
      </c>
      <c r="X5257" s="2" t="s">
        <v>64</v>
      </c>
      <c r="Y5257" s="2" t="s">
        <v>65</v>
      </c>
      <c r="Z5257" s="2">
        <v>0</v>
      </c>
      <c r="AA5257" s="2"/>
      <c r="AB5257" s="2"/>
      <c r="AC5257" s="4">
        <f>P5257*U5257/1000000</f>
        <v>1.03668</v>
      </c>
      <c r="AD5257" s="4">
        <f>AC5257*(1-Z5257/100)</f>
        <v>1.03668</v>
      </c>
      <c r="AE5257" s="2" t="s">
        <v>66</v>
      </c>
      <c r="AF5257" s="2" t="s">
        <v>67</v>
      </c>
      <c r="AG5257" s="2" t="s">
        <v>68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6187</v>
      </c>
      <c r="B5258" s="2" t="s">
        <v>6184</v>
      </c>
      <c r="C5258" s="2" t="s">
        <v>47</v>
      </c>
      <c r="D5258" s="2" t="s">
        <v>1112</v>
      </c>
      <c r="E5258" s="2" t="s">
        <v>227</v>
      </c>
      <c r="F5258" s="2" t="s">
        <v>178</v>
      </c>
      <c r="G5258" s="2" t="s">
        <v>179</v>
      </c>
      <c r="H5258" s="2" t="s">
        <v>138</v>
      </c>
      <c r="I5258" s="2" t="s">
        <v>53</v>
      </c>
      <c r="J5258" s="2" t="s">
        <v>180</v>
      </c>
      <c r="K5258" s="2" t="s">
        <v>180</v>
      </c>
      <c r="L5258" s="2" t="s">
        <v>181</v>
      </c>
      <c r="M5258" s="2" t="s">
        <v>82</v>
      </c>
      <c r="N5258" s="3">
        <v>86.39</v>
      </c>
      <c r="O5258" s="3" t="s">
        <v>182</v>
      </c>
      <c r="P5258" s="4">
        <f>IF(O5258="吨",N5258*1000,IF(O5258="万立方米",N5258*10000,""))</f>
        <v>863900.0</v>
      </c>
      <c r="Q5258" s="2" t="s">
        <v>183</v>
      </c>
      <c r="R5258" s="2" t="s">
        <v>184</v>
      </c>
      <c r="S5258" s="2" t="s">
        <v>195</v>
      </c>
      <c r="T5258" s="2" t="s">
        <v>75</v>
      </c>
      <c r="U5258" s="4">
        <f>0.002</f>
        <v>0.002</v>
      </c>
      <c r="V5258" s="2" t="s">
        <v>186</v>
      </c>
      <c r="W5258" s="2" t="s">
        <v>196</v>
      </c>
      <c r="X5258" s="2" t="s">
        <v>64</v>
      </c>
      <c r="Y5258" s="2" t="s">
        <v>65</v>
      </c>
      <c r="Z5258" s="2">
        <v>0</v>
      </c>
      <c r="AA5258" s="2"/>
      <c r="AB5258" s="2"/>
      <c r="AC5258" s="4">
        <f>P5258*U5258/1000000</f>
        <v>0.0017278</v>
      </c>
      <c r="AD5258" s="4">
        <f>AC5258*(1-Z5258/100)</f>
        <v>0.0017278</v>
      </c>
      <c r="AE5258" s="2" t="s">
        <v>66</v>
      </c>
      <c r="AF5258" s="2" t="s">
        <v>67</v>
      </c>
      <c r="AG5258" s="2" t="s">
        <v>68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6188</v>
      </c>
      <c r="B5259" s="2" t="s">
        <v>6184</v>
      </c>
      <c r="C5259" s="2" t="s">
        <v>47</v>
      </c>
      <c r="D5259" s="2" t="s">
        <v>1112</v>
      </c>
      <c r="E5259" s="2" t="s">
        <v>227</v>
      </c>
      <c r="F5259" s="2" t="s">
        <v>178</v>
      </c>
      <c r="G5259" s="2" t="s">
        <v>179</v>
      </c>
      <c r="H5259" s="2" t="s">
        <v>138</v>
      </c>
      <c r="I5259" s="2" t="s">
        <v>53</v>
      </c>
      <c r="J5259" s="2" t="s">
        <v>180</v>
      </c>
      <c r="K5259" s="2" t="s">
        <v>180</v>
      </c>
      <c r="L5259" s="2" t="s">
        <v>181</v>
      </c>
      <c r="M5259" s="2" t="s">
        <v>86</v>
      </c>
      <c r="N5259" s="3">
        <v>86.39</v>
      </c>
      <c r="O5259" s="3" t="s">
        <v>182</v>
      </c>
      <c r="P5259" s="4">
        <f>IF(O5259="吨",N5259*1000,IF(O5259="万立方米",N5259*10000,""))</f>
        <v>863900.0</v>
      </c>
      <c r="Q5259" s="2" t="s">
        <v>183</v>
      </c>
      <c r="R5259" s="2" t="s">
        <v>184</v>
      </c>
      <c r="S5259" s="2" t="s">
        <v>198</v>
      </c>
      <c r="T5259" s="2" t="s">
        <v>75</v>
      </c>
      <c r="U5259" s="4">
        <f>0.01</f>
        <v>0.01</v>
      </c>
      <c r="V5259" s="2" t="s">
        <v>186</v>
      </c>
      <c r="W5259" s="2" t="s">
        <v>199</v>
      </c>
      <c r="X5259" s="2" t="s">
        <v>64</v>
      </c>
      <c r="Y5259" s="2" t="s">
        <v>65</v>
      </c>
      <c r="Z5259" s="2">
        <v>0</v>
      </c>
      <c r="AA5259" s="2"/>
      <c r="AB5259" s="2"/>
      <c r="AC5259" s="4">
        <f>P5259*U5259/1000000</f>
        <v>0.008639</v>
      </c>
      <c r="AD5259" s="4">
        <f>AC5260*(1-AA5259/100)+(AC5259-AC5260)*(1-AB5259/100)</f>
        <v>0.008639</v>
      </c>
      <c r="AE5259" s="2" t="s">
        <v>66</v>
      </c>
      <c r="AF5259" s="2" t="s">
        <v>67</v>
      </c>
      <c r="AG5259" s="2" t="s">
        <v>68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6189</v>
      </c>
      <c r="B5260" s="2" t="s">
        <v>6184</v>
      </c>
      <c r="C5260" s="2" t="s">
        <v>47</v>
      </c>
      <c r="D5260" s="2" t="s">
        <v>1112</v>
      </c>
      <c r="E5260" s="2" t="s">
        <v>227</v>
      </c>
      <c r="F5260" s="2" t="s">
        <v>178</v>
      </c>
      <c r="G5260" s="2" t="s">
        <v>179</v>
      </c>
      <c r="H5260" s="2" t="s">
        <v>138</v>
      </c>
      <c r="I5260" s="2" t="s">
        <v>53</v>
      </c>
      <c r="J5260" s="2" t="s">
        <v>180</v>
      </c>
      <c r="K5260" s="2" t="s">
        <v>180</v>
      </c>
      <c r="L5260" s="2" t="s">
        <v>181</v>
      </c>
      <c r="M5260" s="2" t="s">
        <v>91</v>
      </c>
      <c r="N5260" s="3">
        <v>86.39</v>
      </c>
      <c r="O5260" s="3" t="s">
        <v>182</v>
      </c>
      <c r="P5260" s="4">
        <f>IF(O5260="吨",N5260*1000,IF(O5260="万立方米",N5260*10000,""))</f>
        <v>863900.0</v>
      </c>
      <c r="Q5260" s="2" t="s">
        <v>183</v>
      </c>
      <c r="R5260" s="2" t="s">
        <v>184</v>
      </c>
      <c r="S5260" s="2" t="s">
        <v>201</v>
      </c>
      <c r="T5260" s="2" t="s">
        <v>75</v>
      </c>
      <c r="U5260" s="4">
        <f>0.005</f>
        <v>0.005</v>
      </c>
      <c r="V5260" s="2" t="s">
        <v>186</v>
      </c>
      <c r="W5260" s="2" t="s">
        <v>202</v>
      </c>
      <c r="X5260" s="2" t="s">
        <v>64</v>
      </c>
      <c r="Y5260" s="2" t="s">
        <v>65</v>
      </c>
      <c r="Z5260" s="2">
        <v>0</v>
      </c>
      <c r="AA5260" s="2"/>
      <c r="AB5260" s="2"/>
      <c r="AC5260" s="4">
        <f>P5260*U5260/1000000</f>
        <v>0.0043195</v>
      </c>
      <c r="AD5260" s="4">
        <f>AC5260*(1-Z5260/100)</f>
        <v>0.0043195</v>
      </c>
      <c r="AE5260" s="2" t="s">
        <v>66</v>
      </c>
      <c r="AF5260" s="2" t="s">
        <v>67</v>
      </c>
      <c r="AG5260" s="2" t="s">
        <v>68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6190</v>
      </c>
      <c r="B5261" s="2" t="s">
        <v>6184</v>
      </c>
      <c r="C5261" s="2" t="s">
        <v>47</v>
      </c>
      <c r="D5261" s="2" t="s">
        <v>1112</v>
      </c>
      <c r="E5261" s="2" t="s">
        <v>227</v>
      </c>
      <c r="F5261" s="2" t="s">
        <v>178</v>
      </c>
      <c r="G5261" s="2" t="s">
        <v>179</v>
      </c>
      <c r="H5261" s="2" t="s">
        <v>138</v>
      </c>
      <c r="I5261" s="2" t="s">
        <v>53</v>
      </c>
      <c r="J5261" s="2" t="s">
        <v>180</v>
      </c>
      <c r="K5261" s="2" t="s">
        <v>180</v>
      </c>
      <c r="L5261" s="2" t="s">
        <v>181</v>
      </c>
      <c r="M5261" s="2" t="s">
        <v>95</v>
      </c>
      <c r="N5261" s="3">
        <v>86.39</v>
      </c>
      <c r="O5261" s="3" t="s">
        <v>182</v>
      </c>
      <c r="P5261" s="4">
        <f>IF(O5261="吨",N5261*1000,IF(O5261="万立方米",N5261*10000,""))</f>
        <v>863900.0</v>
      </c>
      <c r="Q5261" s="2" t="s">
        <v>183</v>
      </c>
      <c r="R5261" s="2" t="s">
        <v>184</v>
      </c>
      <c r="S5261" s="2" t="s">
        <v>204</v>
      </c>
      <c r="T5261" s="2" t="s">
        <v>75</v>
      </c>
      <c r="U5261" s="4">
        <f>0.005</f>
        <v>0.005</v>
      </c>
      <c r="V5261" s="2" t="s">
        <v>186</v>
      </c>
      <c r="W5261" s="2" t="s">
        <v>205</v>
      </c>
      <c r="X5261" s="2" t="s">
        <v>64</v>
      </c>
      <c r="Y5261" s="2" t="s">
        <v>65</v>
      </c>
      <c r="Z5261" s="2">
        <v>0</v>
      </c>
      <c r="AA5261" s="2"/>
      <c r="AB5261" s="2"/>
      <c r="AC5261" s="4">
        <f>P5261*U5261/1000000</f>
        <v>0.0043195</v>
      </c>
      <c r="AD5261" s="4">
        <f>AC5261*(1-Z5261/100)</f>
        <v>0.0043195</v>
      </c>
      <c r="AE5261" s="2" t="s">
        <v>66</v>
      </c>
      <c r="AF5261" s="2" t="s">
        <v>67</v>
      </c>
      <c r="AG5261" s="2" t="s">
        <v>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6191</v>
      </c>
      <c r="B5262" s="2" t="s">
        <v>6184</v>
      </c>
      <c r="C5262" s="2" t="s">
        <v>47</v>
      </c>
      <c r="D5262" s="2" t="s">
        <v>1112</v>
      </c>
      <c r="E5262" s="2" t="s">
        <v>227</v>
      </c>
      <c r="F5262" s="2" t="s">
        <v>178</v>
      </c>
      <c r="G5262" s="2" t="s">
        <v>179</v>
      </c>
      <c r="H5262" s="2" t="s">
        <v>138</v>
      </c>
      <c r="I5262" s="2" t="s">
        <v>53</v>
      </c>
      <c r="J5262" s="2" t="s">
        <v>180</v>
      </c>
      <c r="K5262" s="2" t="s">
        <v>180</v>
      </c>
      <c r="L5262" s="2" t="s">
        <v>181</v>
      </c>
      <c r="M5262" s="2" t="s">
        <v>100</v>
      </c>
      <c r="N5262" s="3">
        <v>86.39</v>
      </c>
      <c r="O5262" s="3" t="s">
        <v>182</v>
      </c>
      <c r="P5262" s="4">
        <f>IF(O5262="吨",N5262*1000,IF(O5262="万立方米",N5262*10000,""))</f>
        <v>863900.0</v>
      </c>
      <c r="Q5262" s="2" t="s">
        <v>183</v>
      </c>
      <c r="R5262" s="2" t="s">
        <v>184</v>
      </c>
      <c r="S5262" s="2" t="s">
        <v>207</v>
      </c>
      <c r="T5262" s="2" t="s">
        <v>75</v>
      </c>
      <c r="U5262" s="4">
        <f>0.02</f>
        <v>0.02</v>
      </c>
      <c r="V5262" s="2" t="s">
        <v>186</v>
      </c>
      <c r="W5262" s="2" t="s">
        <v>208</v>
      </c>
      <c r="X5262" s="2" t="s">
        <v>64</v>
      </c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68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6192</v>
      </c>
      <c r="B5263" s="2" t="s">
        <v>6184</v>
      </c>
      <c r="C5263" s="2" t="s">
        <v>47</v>
      </c>
      <c r="D5263" s="2" t="s">
        <v>1112</v>
      </c>
      <c r="E5263" s="2" t="s">
        <v>227</v>
      </c>
      <c r="F5263" s="2" t="s">
        <v>178</v>
      </c>
      <c r="G5263" s="2" t="s">
        <v>179</v>
      </c>
      <c r="H5263" s="2" t="s">
        <v>138</v>
      </c>
      <c r="I5263" s="2"/>
      <c r="J5263" s="2"/>
      <c r="K5263" s="2" t="s">
        <v>147</v>
      </c>
      <c r="L5263" s="2" t="s">
        <v>148</v>
      </c>
      <c r="M5263" s="2" t="s">
        <v>104</v>
      </c>
      <c r="N5263" s="3"/>
      <c r="O5263" s="3"/>
      <c r="P5263" s="2"/>
      <c r="Q5263" s="2" t="s">
        <v>105</v>
      </c>
      <c r="R5263" s="2" t="s">
        <v>106</v>
      </c>
      <c r="S5263" s="2" t="s">
        <v>107</v>
      </c>
      <c r="T5263" s="2" t="s">
        <v>108</v>
      </c>
      <c r="U5263" s="2"/>
      <c r="V5263" s="2" t="s">
        <v>109</v>
      </c>
      <c r="W5263" s="2" t="s">
        <v>110</v>
      </c>
      <c r="X5263" s="2"/>
      <c r="Y5263" s="2" t="s">
        <v>65</v>
      </c>
      <c r="Z5263" s="2">
        <v>0</v>
      </c>
      <c r="AA5263" s="2"/>
      <c r="AB5263" s="2"/>
      <c r="AC5263" s="2"/>
      <c r="AD5263" s="2"/>
      <c r="AE5263" s="2" t="s">
        <v>123</v>
      </c>
      <c r="AF5263" s="2" t="s">
        <v>222</v>
      </c>
      <c r="AG5263" s="2" t="s">
        <v>223</v>
      </c>
      <c r="AH5263" s="2" t="s">
        <v>69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6193</v>
      </c>
      <c r="B5264" s="2" t="s">
        <v>6194</v>
      </c>
      <c r="C5264" s="2" t="s">
        <v>47</v>
      </c>
      <c r="D5264" s="2" t="s">
        <v>559</v>
      </c>
      <c r="E5264" s="2" t="s">
        <v>560</v>
      </c>
      <c r="F5264" s="2" t="s">
        <v>50</v>
      </c>
      <c r="G5264" s="2" t="s">
        <v>51</v>
      </c>
      <c r="H5264" s="2" t="s">
        <v>138</v>
      </c>
      <c r="I5264" s="2" t="s">
        <v>53</v>
      </c>
      <c r="J5264" s="2" t="s">
        <v>270</v>
      </c>
      <c r="K5264" s="2" t="s">
        <v>55</v>
      </c>
      <c r="L5264" s="2" t="s">
        <v>51</v>
      </c>
      <c r="M5264" s="2" t="s">
        <v>56</v>
      </c>
      <c r="N5264" s="3">
        <v>1942183</v>
      </c>
      <c r="O5264" s="3" t="s">
        <v>57</v>
      </c>
      <c r="P5264" s="4">
        <f>IF(O5264="吨",N5264*1000,IF(O5264="万立方米",N5264*10000,""))</f>
        <v>1942183000.0</v>
      </c>
      <c r="Q5264" s="2" t="s">
        <v>58</v>
      </c>
      <c r="R5264" s="2" t="s">
        <v>59</v>
      </c>
      <c r="S5264" s="2" t="s">
        <v>60</v>
      </c>
      <c r="T5264" s="2" t="s">
        <v>61</v>
      </c>
      <c r="U5264" s="4">
        <f>0.06</f>
        <v>0.06</v>
      </c>
      <c r="V5264" s="2" t="s">
        <v>62</v>
      </c>
      <c r="W5264" s="2" t="s">
        <v>63</v>
      </c>
      <c r="X5264" s="2" t="s">
        <v>64</v>
      </c>
      <c r="Y5264" s="2" t="s">
        <v>65</v>
      </c>
      <c r="Z5264" s="2">
        <v>0</v>
      </c>
      <c r="AA5264" s="2"/>
      <c r="AB5264" s="2"/>
      <c r="AC5264" s="4">
        <f>P5264*U5264/1000000</f>
        <v>116.53098</v>
      </c>
      <c r="AD5264" s="4">
        <f>AC5264*(1-Z5264/100)</f>
        <v>116.53098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6195</v>
      </c>
      <c r="B5265" s="2" t="s">
        <v>6194</v>
      </c>
      <c r="C5265" s="2" t="s">
        <v>47</v>
      </c>
      <c r="D5265" s="2" t="s">
        <v>559</v>
      </c>
      <c r="E5265" s="2" t="s">
        <v>560</v>
      </c>
      <c r="F5265" s="2" t="s">
        <v>50</v>
      </c>
      <c r="G5265" s="2" t="s">
        <v>51</v>
      </c>
      <c r="H5265" s="2" t="s">
        <v>138</v>
      </c>
      <c r="I5265" s="2" t="s">
        <v>53</v>
      </c>
      <c r="J5265" s="2" t="s">
        <v>270</v>
      </c>
      <c r="K5265" s="2" t="s">
        <v>55</v>
      </c>
      <c r="L5265" s="2" t="s">
        <v>51</v>
      </c>
      <c r="M5265" s="2" t="s">
        <v>73</v>
      </c>
      <c r="N5265" s="3">
        <v>1942183</v>
      </c>
      <c r="O5265" s="3" t="s">
        <v>57</v>
      </c>
      <c r="P5265" s="4">
        <f>IF(O5265="吨",N5265*1000,IF(O5265="万立方米",N5265*10000,""))</f>
        <v>1942183000.0</v>
      </c>
      <c r="Q5265" s="2" t="s">
        <v>58</v>
      </c>
      <c r="R5265" s="2" t="s">
        <v>59</v>
      </c>
      <c r="S5265" s="2" t="s">
        <v>74</v>
      </c>
      <c r="T5265" s="2" t="s">
        <v>75</v>
      </c>
      <c r="U5265" s="4">
        <f>1.5</f>
        <v>1.5</v>
      </c>
      <c r="V5265" s="2" t="s">
        <v>62</v>
      </c>
      <c r="W5265" s="2" t="s">
        <v>76</v>
      </c>
      <c r="X5265" s="2" t="s">
        <v>64</v>
      </c>
      <c r="Y5265" s="2" t="s">
        <v>65</v>
      </c>
      <c r="Z5265" s="2">
        <v>0</v>
      </c>
      <c r="AA5265" s="2"/>
      <c r="AB5265" s="2"/>
      <c r="AC5265" s="4">
        <f>P5265*U5265/1000000</f>
        <v>2913.2745</v>
      </c>
      <c r="AD5265" s="4">
        <f>AC5265*(1-Z5265/100)</f>
        <v>2913.2745</v>
      </c>
      <c r="AE5265" s="2" t="s">
        <v>66</v>
      </c>
      <c r="AF5265" s="2" t="s">
        <v>67</v>
      </c>
      <c r="AG5265" s="2" t="s">
        <v>68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6196</v>
      </c>
      <c r="B5266" s="2" t="s">
        <v>6194</v>
      </c>
      <c r="C5266" s="2" t="s">
        <v>47</v>
      </c>
      <c r="D5266" s="2" t="s">
        <v>559</v>
      </c>
      <c r="E5266" s="2" t="s">
        <v>560</v>
      </c>
      <c r="F5266" s="2" t="s">
        <v>50</v>
      </c>
      <c r="G5266" s="2" t="s">
        <v>51</v>
      </c>
      <c r="H5266" s="2" t="s">
        <v>138</v>
      </c>
      <c r="I5266" s="2" t="s">
        <v>53</v>
      </c>
      <c r="J5266" s="2" t="s">
        <v>270</v>
      </c>
      <c r="K5266" s="2" t="s">
        <v>55</v>
      </c>
      <c r="L5266" s="2" t="s">
        <v>51</v>
      </c>
      <c r="M5266" s="2" t="s">
        <v>78</v>
      </c>
      <c r="N5266" s="3">
        <v>1942183</v>
      </c>
      <c r="O5266" s="3" t="s">
        <v>57</v>
      </c>
      <c r="P5266" s="4">
        <f>IF(O5266="吨",N5266*1000,IF(O5266="万立方米",N5266*10000,""))</f>
        <v>1942183000.0</v>
      </c>
      <c r="Q5266" s="2" t="s">
        <v>58</v>
      </c>
      <c r="R5266" s="2" t="s">
        <v>59</v>
      </c>
      <c r="S5266" s="2" t="s">
        <v>79</v>
      </c>
      <c r="T5266" s="2" t="s">
        <v>75</v>
      </c>
      <c r="U5266" s="4">
        <f>6.0</f>
        <v>6.0</v>
      </c>
      <c r="V5266" s="2" t="s">
        <v>62</v>
      </c>
      <c r="W5266" s="2" t="s">
        <v>80</v>
      </c>
      <c r="X5266" s="2" t="s">
        <v>64</v>
      </c>
      <c r="Y5266" s="2" t="s">
        <v>65</v>
      </c>
      <c r="Z5266" s="2">
        <v>0</v>
      </c>
      <c r="AA5266" s="2"/>
      <c r="AB5266" s="2"/>
      <c r="AC5266" s="4">
        <f>P5266*U5266/1000000</f>
        <v>11653.098</v>
      </c>
      <c r="AD5266" s="4">
        <f>AC5266*(1-Z5266/100)</f>
        <v>11653.098</v>
      </c>
      <c r="AE5266" s="2" t="s">
        <v>66</v>
      </c>
      <c r="AF5266" s="2" t="s">
        <v>67</v>
      </c>
      <c r="AG5266" s="2" t="s">
        <v>68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6197</v>
      </c>
      <c r="B5267" s="2" t="s">
        <v>6194</v>
      </c>
      <c r="C5267" s="2" t="s">
        <v>47</v>
      </c>
      <c r="D5267" s="2" t="s">
        <v>559</v>
      </c>
      <c r="E5267" s="2" t="s">
        <v>560</v>
      </c>
      <c r="F5267" s="2" t="s">
        <v>50</v>
      </c>
      <c r="G5267" s="2" t="s">
        <v>51</v>
      </c>
      <c r="H5267" s="2" t="s">
        <v>138</v>
      </c>
      <c r="I5267" s="2" t="s">
        <v>53</v>
      </c>
      <c r="J5267" s="2" t="s">
        <v>270</v>
      </c>
      <c r="K5267" s="2" t="s">
        <v>55</v>
      </c>
      <c r="L5267" s="2" t="s">
        <v>51</v>
      </c>
      <c r="M5267" s="2" t="s">
        <v>82</v>
      </c>
      <c r="N5267" s="3">
        <v>1942183</v>
      </c>
      <c r="O5267" s="3" t="s">
        <v>57</v>
      </c>
      <c r="P5267" s="4">
        <f>IF(O5267="吨",N5267*1000,IF(O5267="万立方米",N5267*10000,""))</f>
        <v>1942183000.0</v>
      </c>
      <c r="Q5267" s="2" t="s">
        <v>58</v>
      </c>
      <c r="R5267" s="2" t="s">
        <v>59</v>
      </c>
      <c r="S5267" s="2" t="s">
        <v>83</v>
      </c>
      <c r="T5267" s="2" t="s">
        <v>61</v>
      </c>
      <c r="U5267" s="4">
        <f>0.35</f>
        <v>0.35</v>
      </c>
      <c r="V5267" s="2" t="s">
        <v>62</v>
      </c>
      <c r="W5267" s="2" t="s">
        <v>84</v>
      </c>
      <c r="X5267" s="2" t="s">
        <v>64</v>
      </c>
      <c r="Y5267" s="2" t="s">
        <v>65</v>
      </c>
      <c r="Z5267" s="2">
        <v>0</v>
      </c>
      <c r="AA5267" s="2"/>
      <c r="AB5267" s="2"/>
      <c r="AC5267" s="4">
        <f>P5267*U5267/1000000</f>
        <v>679.76405</v>
      </c>
      <c r="AD5267" s="4">
        <f>AC5267*(1-Z5267/100)</f>
        <v>679.76405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6198</v>
      </c>
      <c r="B5268" s="2" t="s">
        <v>6194</v>
      </c>
      <c r="C5268" s="2" t="s">
        <v>47</v>
      </c>
      <c r="D5268" s="2" t="s">
        <v>559</v>
      </c>
      <c r="E5268" s="2" t="s">
        <v>560</v>
      </c>
      <c r="F5268" s="2" t="s">
        <v>50</v>
      </c>
      <c r="G5268" s="2" t="s">
        <v>51</v>
      </c>
      <c r="H5268" s="2" t="s">
        <v>138</v>
      </c>
      <c r="I5268" s="2" t="s">
        <v>53</v>
      </c>
      <c r="J5268" s="2" t="s">
        <v>270</v>
      </c>
      <c r="K5268" s="2" t="s">
        <v>55</v>
      </c>
      <c r="L5268" s="2" t="s">
        <v>51</v>
      </c>
      <c r="M5268" s="2" t="s">
        <v>86</v>
      </c>
      <c r="N5268" s="3">
        <v>1942183</v>
      </c>
      <c r="O5268" s="3" t="s">
        <v>57</v>
      </c>
      <c r="P5268" s="4">
        <f>IF(O5268="吨",N5268*1000,IF(O5268="万立方米",N5268*10000,""))</f>
        <v>1942183000.0</v>
      </c>
      <c r="Q5268" s="2" t="s">
        <v>58</v>
      </c>
      <c r="R5268" s="2" t="s">
        <v>59</v>
      </c>
      <c r="S5268" s="2" t="s">
        <v>87</v>
      </c>
      <c r="T5268" s="2" t="s">
        <v>88</v>
      </c>
      <c r="U5268" s="4">
        <f>0.75</f>
        <v>0.75</v>
      </c>
      <c r="V5268" s="2" t="s">
        <v>62</v>
      </c>
      <c r="W5268" s="2" t="s">
        <v>89</v>
      </c>
      <c r="X5268" s="2" t="s">
        <v>64</v>
      </c>
      <c r="Y5268" s="2" t="s">
        <v>65</v>
      </c>
      <c r="Z5268" s="2">
        <v>0</v>
      </c>
      <c r="AA5268" s="2"/>
      <c r="AB5268" s="2"/>
      <c r="AC5268" s="4">
        <f>P5268*U5268/1000000</f>
        <v>1456.63725</v>
      </c>
      <c r="AD5268" s="4">
        <f>AC5269*(1-AA5268/100)+(AC5268-AC5269)*(1-AB5268/100)</f>
        <v>1456.63725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6199</v>
      </c>
      <c r="B5269" s="2" t="s">
        <v>6194</v>
      </c>
      <c r="C5269" s="2" t="s">
        <v>47</v>
      </c>
      <c r="D5269" s="2" t="s">
        <v>559</v>
      </c>
      <c r="E5269" s="2" t="s">
        <v>560</v>
      </c>
      <c r="F5269" s="2" t="s">
        <v>50</v>
      </c>
      <c r="G5269" s="2" t="s">
        <v>51</v>
      </c>
      <c r="H5269" s="2" t="s">
        <v>138</v>
      </c>
      <c r="I5269" s="2" t="s">
        <v>53</v>
      </c>
      <c r="J5269" s="2" t="s">
        <v>270</v>
      </c>
      <c r="K5269" s="2" t="s">
        <v>55</v>
      </c>
      <c r="L5269" s="2" t="s">
        <v>51</v>
      </c>
      <c r="M5269" s="2" t="s">
        <v>91</v>
      </c>
      <c r="N5269" s="3">
        <v>1942183</v>
      </c>
      <c r="O5269" s="3" t="s">
        <v>57</v>
      </c>
      <c r="P5269" s="4">
        <f>IF(O5269="吨",N5269*1000,IF(O5269="万立方米",N5269*10000,""))</f>
        <v>1942183000.0</v>
      </c>
      <c r="Q5269" s="2" t="s">
        <v>58</v>
      </c>
      <c r="R5269" s="2" t="s">
        <v>59</v>
      </c>
      <c r="S5269" s="2" t="s">
        <v>92</v>
      </c>
      <c r="T5269" s="2" t="s">
        <v>88</v>
      </c>
      <c r="U5269" s="4">
        <f>0.75</f>
        <v>0.75</v>
      </c>
      <c r="V5269" s="2" t="s">
        <v>62</v>
      </c>
      <c r="W5269" s="2" t="s">
        <v>93</v>
      </c>
      <c r="X5269" s="2" t="s">
        <v>64</v>
      </c>
      <c r="Y5269" s="2" t="s">
        <v>65</v>
      </c>
      <c r="Z5269" s="2">
        <v>0</v>
      </c>
      <c r="AA5269" s="2"/>
      <c r="AB5269" s="2"/>
      <c r="AC5269" s="4">
        <f>P5269*U5269/1000000</f>
        <v>1456.63725</v>
      </c>
      <c r="AD5269" s="4">
        <f>AC5269*(1-Z5269/100)</f>
        <v>1456.63725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6200</v>
      </c>
      <c r="B5270" s="2" t="s">
        <v>6194</v>
      </c>
      <c r="C5270" s="2" t="s">
        <v>47</v>
      </c>
      <c r="D5270" s="2" t="s">
        <v>559</v>
      </c>
      <c r="E5270" s="2" t="s">
        <v>560</v>
      </c>
      <c r="F5270" s="2" t="s">
        <v>50</v>
      </c>
      <c r="G5270" s="2" t="s">
        <v>51</v>
      </c>
      <c r="H5270" s="2" t="s">
        <v>138</v>
      </c>
      <c r="I5270" s="2" t="s">
        <v>53</v>
      </c>
      <c r="J5270" s="2" t="s">
        <v>270</v>
      </c>
      <c r="K5270" s="2" t="s">
        <v>55</v>
      </c>
      <c r="L5270" s="2" t="s">
        <v>51</v>
      </c>
      <c r="M5270" s="2" t="s">
        <v>95</v>
      </c>
      <c r="N5270" s="3">
        <v>1942183</v>
      </c>
      <c r="O5270" s="3" t="s">
        <v>57</v>
      </c>
      <c r="P5270" s="4">
        <f>IF(O5270="吨",N5270*1000,IF(O5270="万立方米",N5270*10000,""))</f>
        <v>1942183000.0</v>
      </c>
      <c r="Q5270" s="2" t="s">
        <v>58</v>
      </c>
      <c r="R5270" s="2" t="s">
        <v>59</v>
      </c>
      <c r="S5270" s="2" t="s">
        <v>96</v>
      </c>
      <c r="T5270" s="2" t="s">
        <v>97</v>
      </c>
      <c r="U5270" s="4">
        <f>1.7</f>
        <v>1.7</v>
      </c>
      <c r="V5270" s="2" t="s">
        <v>62</v>
      </c>
      <c r="W5270" s="2" t="s">
        <v>98</v>
      </c>
      <c r="X5270" s="2" t="s">
        <v>64</v>
      </c>
      <c r="Y5270" s="2" t="s">
        <v>65</v>
      </c>
      <c r="Z5270" s="2">
        <v>0</v>
      </c>
      <c r="AA5270" s="2"/>
      <c r="AB5270" s="2"/>
      <c r="AC5270" s="4">
        <f>P5270*U5270/1000000</f>
        <v>3301.7111</v>
      </c>
      <c r="AD5270" s="4">
        <f>AC5270*(1-Z5270/100)</f>
        <v>3301.7111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6201</v>
      </c>
      <c r="B5271" s="2" t="s">
        <v>6194</v>
      </c>
      <c r="C5271" s="2" t="s">
        <v>47</v>
      </c>
      <c r="D5271" s="2" t="s">
        <v>559</v>
      </c>
      <c r="E5271" s="2" t="s">
        <v>560</v>
      </c>
      <c r="F5271" s="2" t="s">
        <v>50</v>
      </c>
      <c r="G5271" s="2" t="s">
        <v>51</v>
      </c>
      <c r="H5271" s="2" t="s">
        <v>138</v>
      </c>
      <c r="I5271" s="2" t="s">
        <v>53</v>
      </c>
      <c r="J5271" s="2" t="s">
        <v>270</v>
      </c>
      <c r="K5271" s="2" t="s">
        <v>55</v>
      </c>
      <c r="L5271" s="2" t="s">
        <v>51</v>
      </c>
      <c r="M5271" s="2" t="s">
        <v>100</v>
      </c>
      <c r="N5271" s="3">
        <v>1942183</v>
      </c>
      <c r="O5271" s="3" t="s">
        <v>57</v>
      </c>
      <c r="P5271" s="4">
        <f>IF(O5271="吨",N5271*1000,IF(O5271="万立方米",N5271*10000,""))</f>
        <v>1942183000.0</v>
      </c>
      <c r="Q5271" s="2" t="s">
        <v>58</v>
      </c>
      <c r="R5271" s="2" t="s">
        <v>59</v>
      </c>
      <c r="S5271" s="2" t="s">
        <v>101</v>
      </c>
      <c r="T5271" s="2" t="s">
        <v>75</v>
      </c>
      <c r="U5271" s="4">
        <f>0.12</f>
        <v>0.12</v>
      </c>
      <c r="V5271" s="2" t="s">
        <v>62</v>
      </c>
      <c r="W5271" s="2" t="s">
        <v>102</v>
      </c>
      <c r="X5271" s="2" t="s">
        <v>64</v>
      </c>
      <c r="Y5271" s="2" t="s">
        <v>65</v>
      </c>
      <c r="Z5271" s="2">
        <v>0</v>
      </c>
      <c r="AA5271" s="2"/>
      <c r="AB5271" s="2"/>
      <c r="AC5271" s="4">
        <f>P5271*U5271/1000000</f>
        <v>233.06196</v>
      </c>
      <c r="AD5271" s="4">
        <f>AC5271*(1-Z5271/100)</f>
        <v>233.06196</v>
      </c>
      <c r="AE5271" s="2" t="s">
        <v>66</v>
      </c>
      <c r="AF5271" s="2" t="s">
        <v>67</v>
      </c>
      <c r="AG5271" s="2" t="s">
        <v>68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6202</v>
      </c>
      <c r="B5272" s="2" t="s">
        <v>6194</v>
      </c>
      <c r="C5272" s="2" t="s">
        <v>47</v>
      </c>
      <c r="D5272" s="2" t="s">
        <v>559</v>
      </c>
      <c r="E5272" s="2" t="s">
        <v>560</v>
      </c>
      <c r="F5272" s="2" t="s">
        <v>50</v>
      </c>
      <c r="G5272" s="2" t="s">
        <v>51</v>
      </c>
      <c r="H5272" s="2" t="s">
        <v>138</v>
      </c>
      <c r="I5272" s="2"/>
      <c r="J5272" s="2"/>
      <c r="K5272" s="2"/>
      <c r="L5272" s="2"/>
      <c r="M5272" s="2" t="s">
        <v>104</v>
      </c>
      <c r="N5272" s="3"/>
      <c r="O5272" s="3"/>
      <c r="P5272" s="4">
        <v>0.0</v>
      </c>
      <c r="Q5272" s="2" t="s">
        <v>105</v>
      </c>
      <c r="R5272" s="2" t="s">
        <v>106</v>
      </c>
      <c r="S5272" s="2" t="s">
        <v>107</v>
      </c>
      <c r="T5272" s="2" t="s">
        <v>108</v>
      </c>
      <c r="U5272" s="4">
        <f>0.0</f>
        <v>0.0</v>
      </c>
      <c r="V5272" s="2" t="s">
        <v>109</v>
      </c>
      <c r="W5272" s="2" t="s">
        <v>110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111</v>
      </c>
      <c r="AH5272" s="2" t="s">
        <v>69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6203</v>
      </c>
      <c r="B5273" s="2" t="s">
        <v>6204</v>
      </c>
      <c r="C5273" s="2" t="s">
        <v>47</v>
      </c>
      <c r="D5273" s="2" t="s">
        <v>2734</v>
      </c>
      <c r="E5273" s="2" t="s">
        <v>595</v>
      </c>
      <c r="F5273" s="2" t="s">
        <v>228</v>
      </c>
      <c r="G5273" s="2" t="s">
        <v>117</v>
      </c>
      <c r="H5273" s="2" t="s">
        <v>138</v>
      </c>
      <c r="I5273" s="2" t="s">
        <v>53</v>
      </c>
      <c r="J5273" s="2" t="s">
        <v>230</v>
      </c>
      <c r="K5273" s="2" t="s">
        <v>55</v>
      </c>
      <c r="L5273" s="2" t="s">
        <v>51</v>
      </c>
      <c r="M5273" s="2" t="s">
        <v>56</v>
      </c>
      <c r="N5273" s="3">
        <v>115921</v>
      </c>
      <c r="O5273" s="3" t="s">
        <v>57</v>
      </c>
      <c r="P5273" s="4">
        <f>IF(O5273="吨",N5273*1000,IF(O5273="万立方米",N5273*10000,""))</f>
        <v>115921000.0</v>
      </c>
      <c r="Q5273" s="2" t="s">
        <v>58</v>
      </c>
      <c r="R5273" s="2" t="s">
        <v>59</v>
      </c>
      <c r="S5273" s="2" t="s">
        <v>60</v>
      </c>
      <c r="T5273" s="2" t="s">
        <v>61</v>
      </c>
      <c r="U5273" s="4">
        <f>0.06</f>
        <v>0.06</v>
      </c>
      <c r="V5273" s="2" t="s">
        <v>62</v>
      </c>
      <c r="W5273" s="2" t="s">
        <v>63</v>
      </c>
      <c r="X5273" s="2" t="s">
        <v>64</v>
      </c>
      <c r="Y5273" s="2" t="s">
        <v>65</v>
      </c>
      <c r="Z5273" s="2">
        <v>0</v>
      </c>
      <c r="AA5273" s="2"/>
      <c r="AB5273" s="2"/>
      <c r="AC5273" s="4">
        <f>P5273*U5273/1000000</f>
        <v>6.95526</v>
      </c>
      <c r="AD5273" s="4">
        <f>AC5273*(1-Z5273/100)</f>
        <v>6.95526</v>
      </c>
      <c r="AE5273" s="2" t="s">
        <v>66</v>
      </c>
      <c r="AF5273" s="2" t="s">
        <v>67</v>
      </c>
      <c r="AG5273" s="2" t="s">
        <v>68</v>
      </c>
      <c r="AH5273" s="2" t="s">
        <v>69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6205</v>
      </c>
      <c r="B5274" s="2" t="s">
        <v>6204</v>
      </c>
      <c r="C5274" s="2" t="s">
        <v>47</v>
      </c>
      <c r="D5274" s="2" t="s">
        <v>2734</v>
      </c>
      <c r="E5274" s="2" t="s">
        <v>595</v>
      </c>
      <c r="F5274" s="2" t="s">
        <v>228</v>
      </c>
      <c r="G5274" s="2" t="s">
        <v>117</v>
      </c>
      <c r="H5274" s="2" t="s">
        <v>138</v>
      </c>
      <c r="I5274" s="2" t="s">
        <v>53</v>
      </c>
      <c r="J5274" s="2" t="s">
        <v>230</v>
      </c>
      <c r="K5274" s="2" t="s">
        <v>55</v>
      </c>
      <c r="L5274" s="2" t="s">
        <v>51</v>
      </c>
      <c r="M5274" s="2" t="s">
        <v>73</v>
      </c>
      <c r="N5274" s="3">
        <v>115921</v>
      </c>
      <c r="O5274" s="3" t="s">
        <v>57</v>
      </c>
      <c r="P5274" s="4">
        <f>IF(O5274="吨",N5274*1000,IF(O5274="万立方米",N5274*10000,""))</f>
        <v>115921000.0</v>
      </c>
      <c r="Q5274" s="2" t="s">
        <v>58</v>
      </c>
      <c r="R5274" s="2" t="s">
        <v>59</v>
      </c>
      <c r="S5274" s="2" t="s">
        <v>74</v>
      </c>
      <c r="T5274" s="2" t="s">
        <v>75</v>
      </c>
      <c r="U5274" s="4">
        <f>1.5</f>
        <v>1.5</v>
      </c>
      <c r="V5274" s="2" t="s">
        <v>62</v>
      </c>
      <c r="W5274" s="2" t="s">
        <v>76</v>
      </c>
      <c r="X5274" s="2" t="s">
        <v>64</v>
      </c>
      <c r="Y5274" s="2" t="s">
        <v>65</v>
      </c>
      <c r="Z5274" s="2">
        <v>0</v>
      </c>
      <c r="AA5274" s="2"/>
      <c r="AB5274" s="2"/>
      <c r="AC5274" s="4">
        <f>P5274*U5274/1000000</f>
        <v>173.8815</v>
      </c>
      <c r="AD5274" s="4">
        <f>AC5274*(1-Z5274/100)</f>
        <v>173.8815</v>
      </c>
      <c r="AE5274" s="2" t="s">
        <v>66</v>
      </c>
      <c r="AF5274" s="2" t="s">
        <v>67</v>
      </c>
      <c r="AG5274" s="2" t="s">
        <v>68</v>
      </c>
      <c r="AH5274" s="2" t="s">
        <v>69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6206</v>
      </c>
      <c r="B5275" s="2" t="s">
        <v>6204</v>
      </c>
      <c r="C5275" s="2" t="s">
        <v>47</v>
      </c>
      <c r="D5275" s="2" t="s">
        <v>2734</v>
      </c>
      <c r="E5275" s="2" t="s">
        <v>595</v>
      </c>
      <c r="F5275" s="2" t="s">
        <v>228</v>
      </c>
      <c r="G5275" s="2" t="s">
        <v>117</v>
      </c>
      <c r="H5275" s="2" t="s">
        <v>138</v>
      </c>
      <c r="I5275" s="2" t="s">
        <v>53</v>
      </c>
      <c r="J5275" s="2" t="s">
        <v>230</v>
      </c>
      <c r="K5275" s="2" t="s">
        <v>55</v>
      </c>
      <c r="L5275" s="2" t="s">
        <v>51</v>
      </c>
      <c r="M5275" s="2" t="s">
        <v>78</v>
      </c>
      <c r="N5275" s="3">
        <v>115921</v>
      </c>
      <c r="O5275" s="3" t="s">
        <v>57</v>
      </c>
      <c r="P5275" s="4">
        <f>IF(O5275="吨",N5275*1000,IF(O5275="万立方米",N5275*10000,""))</f>
        <v>115921000.0</v>
      </c>
      <c r="Q5275" s="2" t="s">
        <v>58</v>
      </c>
      <c r="R5275" s="2" t="s">
        <v>59</v>
      </c>
      <c r="S5275" s="2" t="s">
        <v>79</v>
      </c>
      <c r="T5275" s="2" t="s">
        <v>75</v>
      </c>
      <c r="U5275" s="4">
        <f>6.0</f>
        <v>6.0</v>
      </c>
      <c r="V5275" s="2" t="s">
        <v>62</v>
      </c>
      <c r="W5275" s="2" t="s">
        <v>80</v>
      </c>
      <c r="X5275" s="2" t="s">
        <v>64</v>
      </c>
      <c r="Y5275" s="2" t="s">
        <v>65</v>
      </c>
      <c r="Z5275" s="2">
        <v>0</v>
      </c>
      <c r="AA5275" s="2"/>
      <c r="AB5275" s="2"/>
      <c r="AC5275" s="4">
        <f>P5275*U5275/1000000</f>
        <v>695.526</v>
      </c>
      <c r="AD5275" s="4">
        <f>AC5275*(1-Z5275/100)</f>
        <v>695.526</v>
      </c>
      <c r="AE5275" s="2" t="s">
        <v>66</v>
      </c>
      <c r="AF5275" s="2" t="s">
        <v>67</v>
      </c>
      <c r="AG5275" s="2" t="s">
        <v>68</v>
      </c>
      <c r="AH5275" s="2" t="s">
        <v>69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6207</v>
      </c>
      <c r="B5276" s="2" t="s">
        <v>6204</v>
      </c>
      <c r="C5276" s="2" t="s">
        <v>47</v>
      </c>
      <c r="D5276" s="2" t="s">
        <v>2734</v>
      </c>
      <c r="E5276" s="2" t="s">
        <v>595</v>
      </c>
      <c r="F5276" s="2" t="s">
        <v>228</v>
      </c>
      <c r="G5276" s="2" t="s">
        <v>117</v>
      </c>
      <c r="H5276" s="2" t="s">
        <v>138</v>
      </c>
      <c r="I5276" s="2" t="s">
        <v>53</v>
      </c>
      <c r="J5276" s="2" t="s">
        <v>230</v>
      </c>
      <c r="K5276" s="2" t="s">
        <v>55</v>
      </c>
      <c r="L5276" s="2" t="s">
        <v>51</v>
      </c>
      <c r="M5276" s="2" t="s">
        <v>82</v>
      </c>
      <c r="N5276" s="3">
        <v>115921</v>
      </c>
      <c r="O5276" s="3" t="s">
        <v>57</v>
      </c>
      <c r="P5276" s="4">
        <f>IF(O5276="吨",N5276*1000,IF(O5276="万立方米",N5276*10000,""))</f>
        <v>115921000.0</v>
      </c>
      <c r="Q5276" s="2" t="s">
        <v>58</v>
      </c>
      <c r="R5276" s="2" t="s">
        <v>59</v>
      </c>
      <c r="S5276" s="2" t="s">
        <v>83</v>
      </c>
      <c r="T5276" s="2" t="s">
        <v>61</v>
      </c>
      <c r="U5276" s="4">
        <f>0.35</f>
        <v>0.35</v>
      </c>
      <c r="V5276" s="2" t="s">
        <v>62</v>
      </c>
      <c r="W5276" s="2" t="s">
        <v>84</v>
      </c>
      <c r="X5276" s="2" t="s">
        <v>64</v>
      </c>
      <c r="Y5276" s="2" t="s">
        <v>65</v>
      </c>
      <c r="Z5276" s="2">
        <v>0</v>
      </c>
      <c r="AA5276" s="2"/>
      <c r="AB5276" s="2"/>
      <c r="AC5276" s="4">
        <f>P5276*U5276/1000000</f>
        <v>40.57235</v>
      </c>
      <c r="AD5276" s="4">
        <f>AC5276*(1-Z5276/100)</f>
        <v>40.57235</v>
      </c>
      <c r="AE5276" s="2" t="s">
        <v>66</v>
      </c>
      <c r="AF5276" s="2" t="s">
        <v>67</v>
      </c>
      <c r="AG5276" s="2" t="s">
        <v>68</v>
      </c>
      <c r="AH5276" s="2" t="s">
        <v>69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6208</v>
      </c>
      <c r="B5277" s="2" t="s">
        <v>6204</v>
      </c>
      <c r="C5277" s="2" t="s">
        <v>47</v>
      </c>
      <c r="D5277" s="2" t="s">
        <v>2734</v>
      </c>
      <c r="E5277" s="2" t="s">
        <v>595</v>
      </c>
      <c r="F5277" s="2" t="s">
        <v>228</v>
      </c>
      <c r="G5277" s="2" t="s">
        <v>117</v>
      </c>
      <c r="H5277" s="2" t="s">
        <v>138</v>
      </c>
      <c r="I5277" s="2" t="s">
        <v>53</v>
      </c>
      <c r="J5277" s="2" t="s">
        <v>230</v>
      </c>
      <c r="K5277" s="2" t="s">
        <v>55</v>
      </c>
      <c r="L5277" s="2" t="s">
        <v>51</v>
      </c>
      <c r="M5277" s="2" t="s">
        <v>86</v>
      </c>
      <c r="N5277" s="3">
        <v>115921</v>
      </c>
      <c r="O5277" s="3" t="s">
        <v>57</v>
      </c>
      <c r="P5277" s="4">
        <f>IF(O5277="吨",N5277*1000,IF(O5277="万立方米",N5277*10000,""))</f>
        <v>115921000.0</v>
      </c>
      <c r="Q5277" s="2" t="s">
        <v>58</v>
      </c>
      <c r="R5277" s="2" t="s">
        <v>59</v>
      </c>
      <c r="S5277" s="2" t="s">
        <v>87</v>
      </c>
      <c r="T5277" s="2" t="s">
        <v>88</v>
      </c>
      <c r="U5277" s="4">
        <f>0.75</f>
        <v>0.75</v>
      </c>
      <c r="V5277" s="2" t="s">
        <v>62</v>
      </c>
      <c r="W5277" s="2" t="s">
        <v>89</v>
      </c>
      <c r="X5277" s="2" t="s">
        <v>64</v>
      </c>
      <c r="Y5277" s="2" t="s">
        <v>65</v>
      </c>
      <c r="Z5277" s="2">
        <v>0</v>
      </c>
      <c r="AA5277" s="2"/>
      <c r="AB5277" s="2"/>
      <c r="AC5277" s="4">
        <f>P5277*U5277/1000000</f>
        <v>86.94075</v>
      </c>
      <c r="AD5277" s="4">
        <f>AC5278*(1-AA5277/100)+(AC5277-AC5278)*(1-AB5277/100)</f>
        <v>86.94075</v>
      </c>
      <c r="AE5277" s="2" t="s">
        <v>66</v>
      </c>
      <c r="AF5277" s="2" t="s">
        <v>67</v>
      </c>
      <c r="AG5277" s="2" t="s">
        <v>68</v>
      </c>
      <c r="AH5277" s="2" t="s">
        <v>69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6209</v>
      </c>
      <c r="B5278" s="2" t="s">
        <v>6204</v>
      </c>
      <c r="C5278" s="2" t="s">
        <v>47</v>
      </c>
      <c r="D5278" s="2" t="s">
        <v>2734</v>
      </c>
      <c r="E5278" s="2" t="s">
        <v>595</v>
      </c>
      <c r="F5278" s="2" t="s">
        <v>228</v>
      </c>
      <c r="G5278" s="2" t="s">
        <v>117</v>
      </c>
      <c r="H5278" s="2" t="s">
        <v>138</v>
      </c>
      <c r="I5278" s="2" t="s">
        <v>53</v>
      </c>
      <c r="J5278" s="2" t="s">
        <v>230</v>
      </c>
      <c r="K5278" s="2" t="s">
        <v>55</v>
      </c>
      <c r="L5278" s="2" t="s">
        <v>51</v>
      </c>
      <c r="M5278" s="2" t="s">
        <v>91</v>
      </c>
      <c r="N5278" s="3">
        <v>115921</v>
      </c>
      <c r="O5278" s="3" t="s">
        <v>57</v>
      </c>
      <c r="P5278" s="4">
        <f>IF(O5278="吨",N5278*1000,IF(O5278="万立方米",N5278*10000,""))</f>
        <v>115921000.0</v>
      </c>
      <c r="Q5278" s="2" t="s">
        <v>58</v>
      </c>
      <c r="R5278" s="2" t="s">
        <v>59</v>
      </c>
      <c r="S5278" s="2" t="s">
        <v>92</v>
      </c>
      <c r="T5278" s="2" t="s">
        <v>88</v>
      </c>
      <c r="U5278" s="4">
        <f>0.75</f>
        <v>0.75</v>
      </c>
      <c r="V5278" s="2" t="s">
        <v>62</v>
      </c>
      <c r="W5278" s="2" t="s">
        <v>93</v>
      </c>
      <c r="X5278" s="2" t="s">
        <v>64</v>
      </c>
      <c r="Y5278" s="2" t="s">
        <v>65</v>
      </c>
      <c r="Z5278" s="2">
        <v>0</v>
      </c>
      <c r="AA5278" s="2"/>
      <c r="AB5278" s="2"/>
      <c r="AC5278" s="4">
        <f>P5278*U5278/1000000</f>
        <v>86.94075</v>
      </c>
      <c r="AD5278" s="4">
        <f>AC5278*(1-Z5278/100)</f>
        <v>86.94075</v>
      </c>
      <c r="AE5278" s="2" t="s">
        <v>66</v>
      </c>
      <c r="AF5278" s="2" t="s">
        <v>67</v>
      </c>
      <c r="AG5278" s="2" t="s">
        <v>68</v>
      </c>
      <c r="AH5278" s="2" t="s">
        <v>69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6210</v>
      </c>
      <c r="B5279" s="2" t="s">
        <v>6204</v>
      </c>
      <c r="C5279" s="2" t="s">
        <v>47</v>
      </c>
      <c r="D5279" s="2" t="s">
        <v>2734</v>
      </c>
      <c r="E5279" s="2" t="s">
        <v>595</v>
      </c>
      <c r="F5279" s="2" t="s">
        <v>228</v>
      </c>
      <c r="G5279" s="2" t="s">
        <v>117</v>
      </c>
      <c r="H5279" s="2" t="s">
        <v>138</v>
      </c>
      <c r="I5279" s="2" t="s">
        <v>53</v>
      </c>
      <c r="J5279" s="2" t="s">
        <v>230</v>
      </c>
      <c r="K5279" s="2" t="s">
        <v>55</v>
      </c>
      <c r="L5279" s="2" t="s">
        <v>51</v>
      </c>
      <c r="M5279" s="2" t="s">
        <v>95</v>
      </c>
      <c r="N5279" s="3">
        <v>115921</v>
      </c>
      <c r="O5279" s="3" t="s">
        <v>57</v>
      </c>
      <c r="P5279" s="4">
        <f>IF(O5279="吨",N5279*1000,IF(O5279="万立方米",N5279*10000,""))</f>
        <v>115921000.0</v>
      </c>
      <c r="Q5279" s="2" t="s">
        <v>58</v>
      </c>
      <c r="R5279" s="2" t="s">
        <v>59</v>
      </c>
      <c r="S5279" s="2" t="s">
        <v>96</v>
      </c>
      <c r="T5279" s="2" t="s">
        <v>97</v>
      </c>
      <c r="U5279" s="4">
        <f>1.7</f>
        <v>1.7</v>
      </c>
      <c r="V5279" s="2" t="s">
        <v>62</v>
      </c>
      <c r="W5279" s="2" t="s">
        <v>98</v>
      </c>
      <c r="X5279" s="2" t="s">
        <v>64</v>
      </c>
      <c r="Y5279" s="2" t="s">
        <v>65</v>
      </c>
      <c r="Z5279" s="2">
        <v>0</v>
      </c>
      <c r="AA5279" s="2"/>
      <c r="AB5279" s="2"/>
      <c r="AC5279" s="4">
        <f>P5279*U5279/1000000</f>
        <v>197.0657</v>
      </c>
      <c r="AD5279" s="4">
        <f>AC5279*(1-Z5279/100)</f>
        <v>197.0657</v>
      </c>
      <c r="AE5279" s="2" t="s">
        <v>66</v>
      </c>
      <c r="AF5279" s="2" t="s">
        <v>67</v>
      </c>
      <c r="AG5279" s="2" t="s">
        <v>68</v>
      </c>
      <c r="AH5279" s="2" t="s">
        <v>69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6211</v>
      </c>
      <c r="B5280" s="2" t="s">
        <v>6204</v>
      </c>
      <c r="C5280" s="2" t="s">
        <v>47</v>
      </c>
      <c r="D5280" s="2" t="s">
        <v>2734</v>
      </c>
      <c r="E5280" s="2" t="s">
        <v>595</v>
      </c>
      <c r="F5280" s="2" t="s">
        <v>228</v>
      </c>
      <c r="G5280" s="2" t="s">
        <v>117</v>
      </c>
      <c r="H5280" s="2" t="s">
        <v>138</v>
      </c>
      <c r="I5280" s="2" t="s">
        <v>53</v>
      </c>
      <c r="J5280" s="2" t="s">
        <v>230</v>
      </c>
      <c r="K5280" s="2" t="s">
        <v>55</v>
      </c>
      <c r="L5280" s="2" t="s">
        <v>51</v>
      </c>
      <c r="M5280" s="2" t="s">
        <v>100</v>
      </c>
      <c r="N5280" s="3">
        <v>115921</v>
      </c>
      <c r="O5280" s="3" t="s">
        <v>57</v>
      </c>
      <c r="P5280" s="4">
        <f>IF(O5280="吨",N5280*1000,IF(O5280="万立方米",N5280*10000,""))</f>
        <v>115921000.0</v>
      </c>
      <c r="Q5280" s="2" t="s">
        <v>58</v>
      </c>
      <c r="R5280" s="2" t="s">
        <v>59</v>
      </c>
      <c r="S5280" s="2" t="s">
        <v>101</v>
      </c>
      <c r="T5280" s="2" t="s">
        <v>75</v>
      </c>
      <c r="U5280" s="4">
        <f>0.12</f>
        <v>0.12</v>
      </c>
      <c r="V5280" s="2" t="s">
        <v>62</v>
      </c>
      <c r="W5280" s="2" t="s">
        <v>102</v>
      </c>
      <c r="X5280" s="2" t="s">
        <v>64</v>
      </c>
      <c r="Y5280" s="2" t="s">
        <v>65</v>
      </c>
      <c r="Z5280" s="2">
        <v>0</v>
      </c>
      <c r="AA5280" s="2"/>
      <c r="AB5280" s="2"/>
      <c r="AC5280" s="4">
        <f>P5280*U5280/1000000</f>
        <v>13.91052</v>
      </c>
      <c r="AD5280" s="4">
        <f>AC5280*(1-Z5280/100)</f>
        <v>13.91052</v>
      </c>
      <c r="AE5280" s="2" t="s">
        <v>66</v>
      </c>
      <c r="AF5280" s="2" t="s">
        <v>67</v>
      </c>
      <c r="AG5280" s="2" t="s">
        <v>68</v>
      </c>
      <c r="AH5280" s="2" t="s">
        <v>69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6212</v>
      </c>
      <c r="B5281" s="2" t="s">
        <v>6204</v>
      </c>
      <c r="C5281" s="2" t="s">
        <v>47</v>
      </c>
      <c r="D5281" s="2" t="s">
        <v>2734</v>
      </c>
      <c r="E5281" s="2" t="s">
        <v>595</v>
      </c>
      <c r="F5281" s="2" t="s">
        <v>228</v>
      </c>
      <c r="G5281" s="2" t="s">
        <v>117</v>
      </c>
      <c r="H5281" s="2" t="s">
        <v>138</v>
      </c>
      <c r="I5281" s="2"/>
      <c r="J5281" s="2"/>
      <c r="K5281" s="2" t="s">
        <v>147</v>
      </c>
      <c r="L5281" s="2" t="s">
        <v>148</v>
      </c>
      <c r="M5281" s="2" t="s">
        <v>104</v>
      </c>
      <c r="N5281" s="3"/>
      <c r="O5281" s="3"/>
      <c r="P5281" s="2"/>
      <c r="Q5281" s="2" t="s">
        <v>105</v>
      </c>
      <c r="R5281" s="2" t="s">
        <v>106</v>
      </c>
      <c r="S5281" s="2" t="s">
        <v>107</v>
      </c>
      <c r="T5281" s="2" t="s">
        <v>108</v>
      </c>
      <c r="U5281" s="2"/>
      <c r="V5281" s="2" t="s">
        <v>109</v>
      </c>
      <c r="W5281" s="2" t="s">
        <v>110</v>
      </c>
      <c r="X5281" s="2"/>
      <c r="Y5281" s="2" t="s">
        <v>65</v>
      </c>
      <c r="Z5281" s="2">
        <v>0</v>
      </c>
      <c r="AA5281" s="2"/>
      <c r="AB5281" s="2"/>
      <c r="AC5281" s="2"/>
      <c r="AD5281" s="2"/>
      <c r="AE5281" s="2" t="s">
        <v>123</v>
      </c>
      <c r="AF5281" s="2" t="s">
        <v>222</v>
      </c>
      <c r="AG5281" s="2" t="s">
        <v>223</v>
      </c>
      <c r="AH5281" s="2" t="s">
        <v>69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6213</v>
      </c>
      <c r="B5282" s="2" t="s">
        <v>6214</v>
      </c>
      <c r="C5282" s="2" t="s">
        <v>47</v>
      </c>
      <c r="D5282" s="2" t="s">
        <v>6215</v>
      </c>
      <c r="E5282" s="2" t="s">
        <v>227</v>
      </c>
      <c r="F5282" s="2" t="s">
        <v>50</v>
      </c>
      <c r="G5282" s="2" t="s">
        <v>179</v>
      </c>
      <c r="H5282" s="2" t="s">
        <v>52</v>
      </c>
      <c r="I5282" s="2" t="s">
        <v>53</v>
      </c>
      <c r="J5282" s="2" t="s">
        <v>180</v>
      </c>
      <c r="K5282" s="2" t="s">
        <v>180</v>
      </c>
      <c r="L5282" s="2" t="s">
        <v>181</v>
      </c>
      <c r="M5282" s="2" t="s">
        <v>56</v>
      </c>
      <c r="N5282" s="3">
        <v>24460.05</v>
      </c>
      <c r="O5282" s="3" t="s">
        <v>182</v>
      </c>
      <c r="P5282" s="4">
        <f>IF(O5282="吨",N5282*1000,IF(O5282="万立方米",N5282*10000,""))</f>
        <v>244600500.0</v>
      </c>
      <c r="Q5282" s="2" t="s">
        <v>183</v>
      </c>
      <c r="R5282" s="2" t="s">
        <v>184</v>
      </c>
      <c r="S5282" s="2" t="s">
        <v>185</v>
      </c>
      <c r="T5282" s="2" t="s">
        <v>75</v>
      </c>
      <c r="U5282" s="4">
        <f>0.001</f>
        <v>0.001</v>
      </c>
      <c r="V5282" s="2" t="s">
        <v>186</v>
      </c>
      <c r="W5282" s="2" t="s">
        <v>187</v>
      </c>
      <c r="X5282" s="2" t="s">
        <v>64</v>
      </c>
      <c r="Y5282" s="2" t="s">
        <v>65</v>
      </c>
      <c r="Z5282" s="2">
        <v>0</v>
      </c>
      <c r="AA5282" s="2"/>
      <c r="AB5282" s="2"/>
      <c r="AC5282" s="4">
        <f>P5282*U5282/1000000</f>
        <v>0.2446005</v>
      </c>
      <c r="AD5282" s="4">
        <f>AC5282*(1-Z5282/100)</f>
        <v>0.2446005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6216</v>
      </c>
      <c r="B5283" s="2" t="s">
        <v>6214</v>
      </c>
      <c r="C5283" s="2" t="s">
        <v>47</v>
      </c>
      <c r="D5283" s="2" t="s">
        <v>6215</v>
      </c>
      <c r="E5283" s="2" t="s">
        <v>227</v>
      </c>
      <c r="F5283" s="2" t="s">
        <v>50</v>
      </c>
      <c r="G5283" s="2" t="s">
        <v>179</v>
      </c>
      <c r="H5283" s="2" t="s">
        <v>52</v>
      </c>
      <c r="I5283" s="2" t="s">
        <v>53</v>
      </c>
      <c r="J5283" s="2" t="s">
        <v>180</v>
      </c>
      <c r="K5283" s="2" t="s">
        <v>180</v>
      </c>
      <c r="L5283" s="2" t="s">
        <v>181</v>
      </c>
      <c r="M5283" s="2" t="s">
        <v>73</v>
      </c>
      <c r="N5283" s="3">
        <v>24460.05</v>
      </c>
      <c r="O5283" s="3" t="s">
        <v>182</v>
      </c>
      <c r="P5283" s="4">
        <f>IF(O5283="吨",N5283*1000,IF(O5283="万立方米",N5283*10000,""))</f>
        <v>244600500.0</v>
      </c>
      <c r="Q5283" s="2" t="s">
        <v>183</v>
      </c>
      <c r="R5283" s="2" t="s">
        <v>184</v>
      </c>
      <c r="S5283" s="2" t="s">
        <v>189</v>
      </c>
      <c r="T5283" s="2" t="s">
        <v>75</v>
      </c>
      <c r="U5283" s="4">
        <f>0.35</f>
        <v>0.35</v>
      </c>
      <c r="V5283" s="2" t="s">
        <v>186</v>
      </c>
      <c r="W5283" s="2" t="s">
        <v>190</v>
      </c>
      <c r="X5283" s="2" t="s">
        <v>64</v>
      </c>
      <c r="Y5283" s="2" t="s">
        <v>65</v>
      </c>
      <c r="Z5283" s="2">
        <v>0</v>
      </c>
      <c r="AA5283" s="2"/>
      <c r="AB5283" s="2"/>
      <c r="AC5283" s="4">
        <f>P5283*U5283/1000000</f>
        <v>85.610175</v>
      </c>
      <c r="AD5283" s="4">
        <f>AC5283*(1-Z5283/100)</f>
        <v>85.610175</v>
      </c>
      <c r="AE5283" s="2" t="s">
        <v>66</v>
      </c>
      <c r="AF5283" s="2" t="s">
        <v>67</v>
      </c>
      <c r="AG5283" s="2" t="s">
        <v>68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6217</v>
      </c>
      <c r="B5284" s="2" t="s">
        <v>6214</v>
      </c>
      <c r="C5284" s="2" t="s">
        <v>47</v>
      </c>
      <c r="D5284" s="2" t="s">
        <v>6215</v>
      </c>
      <c r="E5284" s="2" t="s">
        <v>227</v>
      </c>
      <c r="F5284" s="2" t="s">
        <v>50</v>
      </c>
      <c r="G5284" s="2" t="s">
        <v>179</v>
      </c>
      <c r="H5284" s="2" t="s">
        <v>52</v>
      </c>
      <c r="I5284" s="2" t="s">
        <v>53</v>
      </c>
      <c r="J5284" s="2" t="s">
        <v>180</v>
      </c>
      <c r="K5284" s="2" t="s">
        <v>180</v>
      </c>
      <c r="L5284" s="2" t="s">
        <v>181</v>
      </c>
      <c r="M5284" s="2" t="s">
        <v>78</v>
      </c>
      <c r="N5284" s="3">
        <v>24460.05</v>
      </c>
      <c r="O5284" s="3" t="s">
        <v>182</v>
      </c>
      <c r="P5284" s="4">
        <f>IF(O5284="吨",N5284*1000,IF(O5284="万立方米",N5284*10000,""))</f>
        <v>244600500.0</v>
      </c>
      <c r="Q5284" s="2" t="s">
        <v>183</v>
      </c>
      <c r="R5284" s="2" t="s">
        <v>184</v>
      </c>
      <c r="S5284" s="2" t="s">
        <v>192</v>
      </c>
      <c r="T5284" s="2" t="s">
        <v>75</v>
      </c>
      <c r="U5284" s="4">
        <f>1.2</f>
        <v>1.2</v>
      </c>
      <c r="V5284" s="2" t="s">
        <v>186</v>
      </c>
      <c r="W5284" s="2" t="s">
        <v>193</v>
      </c>
      <c r="X5284" s="2" t="s">
        <v>64</v>
      </c>
      <c r="Y5284" s="2" t="s">
        <v>65</v>
      </c>
      <c r="Z5284" s="2">
        <v>0</v>
      </c>
      <c r="AA5284" s="2"/>
      <c r="AB5284" s="2"/>
      <c r="AC5284" s="4">
        <f>P5284*U5284/1000000</f>
        <v>293.5206</v>
      </c>
      <c r="AD5284" s="4">
        <f>AC5284*(1-Z5284/100)</f>
        <v>293.5206</v>
      </c>
      <c r="AE5284" s="2" t="s">
        <v>66</v>
      </c>
      <c r="AF5284" s="2" t="s">
        <v>67</v>
      </c>
      <c r="AG5284" s="2" t="s">
        <v>68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6218</v>
      </c>
      <c r="B5285" s="2" t="s">
        <v>6214</v>
      </c>
      <c r="C5285" s="2" t="s">
        <v>47</v>
      </c>
      <c r="D5285" s="2" t="s">
        <v>6215</v>
      </c>
      <c r="E5285" s="2" t="s">
        <v>227</v>
      </c>
      <c r="F5285" s="2" t="s">
        <v>50</v>
      </c>
      <c r="G5285" s="2" t="s">
        <v>179</v>
      </c>
      <c r="H5285" s="2" t="s">
        <v>52</v>
      </c>
      <c r="I5285" s="2" t="s">
        <v>53</v>
      </c>
      <c r="J5285" s="2" t="s">
        <v>180</v>
      </c>
      <c r="K5285" s="2" t="s">
        <v>180</v>
      </c>
      <c r="L5285" s="2" t="s">
        <v>181</v>
      </c>
      <c r="M5285" s="2" t="s">
        <v>82</v>
      </c>
      <c r="N5285" s="3">
        <v>24460.05</v>
      </c>
      <c r="O5285" s="3" t="s">
        <v>182</v>
      </c>
      <c r="P5285" s="4">
        <f>IF(O5285="吨",N5285*1000,IF(O5285="万立方米",N5285*10000,""))</f>
        <v>244600500.0</v>
      </c>
      <c r="Q5285" s="2" t="s">
        <v>183</v>
      </c>
      <c r="R5285" s="2" t="s">
        <v>184</v>
      </c>
      <c r="S5285" s="2" t="s">
        <v>195</v>
      </c>
      <c r="T5285" s="2" t="s">
        <v>75</v>
      </c>
      <c r="U5285" s="4">
        <f>0.002</f>
        <v>0.002</v>
      </c>
      <c r="V5285" s="2" t="s">
        <v>186</v>
      </c>
      <c r="W5285" s="2" t="s">
        <v>196</v>
      </c>
      <c r="X5285" s="2" t="s">
        <v>64</v>
      </c>
      <c r="Y5285" s="2" t="s">
        <v>65</v>
      </c>
      <c r="Z5285" s="2">
        <v>0</v>
      </c>
      <c r="AA5285" s="2"/>
      <c r="AB5285" s="2"/>
      <c r="AC5285" s="4">
        <f>P5285*U5285/1000000</f>
        <v>0.489201</v>
      </c>
      <c r="AD5285" s="4">
        <f>AC5285*(1-Z5285/100)</f>
        <v>0.489201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6219</v>
      </c>
      <c r="B5286" s="2" t="s">
        <v>6214</v>
      </c>
      <c r="C5286" s="2" t="s">
        <v>47</v>
      </c>
      <c r="D5286" s="2" t="s">
        <v>6215</v>
      </c>
      <c r="E5286" s="2" t="s">
        <v>227</v>
      </c>
      <c r="F5286" s="2" t="s">
        <v>50</v>
      </c>
      <c r="G5286" s="2" t="s">
        <v>179</v>
      </c>
      <c r="H5286" s="2" t="s">
        <v>52</v>
      </c>
      <c r="I5286" s="2" t="s">
        <v>53</v>
      </c>
      <c r="J5286" s="2" t="s">
        <v>180</v>
      </c>
      <c r="K5286" s="2" t="s">
        <v>180</v>
      </c>
      <c r="L5286" s="2" t="s">
        <v>181</v>
      </c>
      <c r="M5286" s="2" t="s">
        <v>86</v>
      </c>
      <c r="N5286" s="3">
        <v>24460.05</v>
      </c>
      <c r="O5286" s="3" t="s">
        <v>182</v>
      </c>
      <c r="P5286" s="4">
        <f>IF(O5286="吨",N5286*1000,IF(O5286="万立方米",N5286*10000,""))</f>
        <v>244600500.0</v>
      </c>
      <c r="Q5286" s="2" t="s">
        <v>183</v>
      </c>
      <c r="R5286" s="2" t="s">
        <v>184</v>
      </c>
      <c r="S5286" s="2" t="s">
        <v>198</v>
      </c>
      <c r="T5286" s="2" t="s">
        <v>75</v>
      </c>
      <c r="U5286" s="4">
        <f>0.01</f>
        <v>0.01</v>
      </c>
      <c r="V5286" s="2" t="s">
        <v>186</v>
      </c>
      <c r="W5286" s="2" t="s">
        <v>199</v>
      </c>
      <c r="X5286" s="2" t="s">
        <v>64</v>
      </c>
      <c r="Y5286" s="2" t="s">
        <v>65</v>
      </c>
      <c r="Z5286" s="2">
        <v>0</v>
      </c>
      <c r="AA5286" s="2"/>
      <c r="AB5286" s="2"/>
      <c r="AC5286" s="4">
        <f>P5286*U5286/1000000</f>
        <v>2.446005</v>
      </c>
      <c r="AD5286" s="4">
        <f>AC5287*(1-AA5286/100)+(AC5286-AC5287)*(1-AB5286/100)</f>
        <v>2.446005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6220</v>
      </c>
      <c r="B5287" s="2" t="s">
        <v>6214</v>
      </c>
      <c r="C5287" s="2" t="s">
        <v>47</v>
      </c>
      <c r="D5287" s="2" t="s">
        <v>6215</v>
      </c>
      <c r="E5287" s="2" t="s">
        <v>227</v>
      </c>
      <c r="F5287" s="2" t="s">
        <v>50</v>
      </c>
      <c r="G5287" s="2" t="s">
        <v>179</v>
      </c>
      <c r="H5287" s="2" t="s">
        <v>52</v>
      </c>
      <c r="I5287" s="2" t="s">
        <v>53</v>
      </c>
      <c r="J5287" s="2" t="s">
        <v>180</v>
      </c>
      <c r="K5287" s="2" t="s">
        <v>180</v>
      </c>
      <c r="L5287" s="2" t="s">
        <v>181</v>
      </c>
      <c r="M5287" s="2" t="s">
        <v>91</v>
      </c>
      <c r="N5287" s="3">
        <v>24460.05</v>
      </c>
      <c r="O5287" s="3" t="s">
        <v>182</v>
      </c>
      <c r="P5287" s="4">
        <f>IF(O5287="吨",N5287*1000,IF(O5287="万立方米",N5287*10000,""))</f>
        <v>244600500.0</v>
      </c>
      <c r="Q5287" s="2" t="s">
        <v>183</v>
      </c>
      <c r="R5287" s="2" t="s">
        <v>184</v>
      </c>
      <c r="S5287" s="2" t="s">
        <v>201</v>
      </c>
      <c r="T5287" s="2" t="s">
        <v>75</v>
      </c>
      <c r="U5287" s="4">
        <f>0.005</f>
        <v>0.005</v>
      </c>
      <c r="V5287" s="2" t="s">
        <v>186</v>
      </c>
      <c r="W5287" s="2" t="s">
        <v>202</v>
      </c>
      <c r="X5287" s="2" t="s">
        <v>64</v>
      </c>
      <c r="Y5287" s="2" t="s">
        <v>65</v>
      </c>
      <c r="Z5287" s="2">
        <v>0</v>
      </c>
      <c r="AA5287" s="2"/>
      <c r="AB5287" s="2"/>
      <c r="AC5287" s="4">
        <f>P5287*U5287/1000000</f>
        <v>1.2230025</v>
      </c>
      <c r="AD5287" s="4">
        <f>AC5287*(1-Z5287/100)</f>
        <v>1.2230025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6221</v>
      </c>
      <c r="B5288" s="2" t="s">
        <v>6214</v>
      </c>
      <c r="C5288" s="2" t="s">
        <v>47</v>
      </c>
      <c r="D5288" s="2" t="s">
        <v>6215</v>
      </c>
      <c r="E5288" s="2" t="s">
        <v>227</v>
      </c>
      <c r="F5288" s="2" t="s">
        <v>50</v>
      </c>
      <c r="G5288" s="2" t="s">
        <v>179</v>
      </c>
      <c r="H5288" s="2" t="s">
        <v>52</v>
      </c>
      <c r="I5288" s="2" t="s">
        <v>53</v>
      </c>
      <c r="J5288" s="2" t="s">
        <v>180</v>
      </c>
      <c r="K5288" s="2" t="s">
        <v>180</v>
      </c>
      <c r="L5288" s="2" t="s">
        <v>181</v>
      </c>
      <c r="M5288" s="2" t="s">
        <v>95</v>
      </c>
      <c r="N5288" s="3">
        <v>24460.05</v>
      </c>
      <c r="O5288" s="3" t="s">
        <v>182</v>
      </c>
      <c r="P5288" s="4">
        <f>IF(O5288="吨",N5288*1000,IF(O5288="万立方米",N5288*10000,""))</f>
        <v>244600500.0</v>
      </c>
      <c r="Q5288" s="2" t="s">
        <v>183</v>
      </c>
      <c r="R5288" s="2" t="s">
        <v>184</v>
      </c>
      <c r="S5288" s="2" t="s">
        <v>204</v>
      </c>
      <c r="T5288" s="2" t="s">
        <v>75</v>
      </c>
      <c r="U5288" s="4">
        <f>0.005</f>
        <v>0.005</v>
      </c>
      <c r="V5288" s="2" t="s">
        <v>186</v>
      </c>
      <c r="W5288" s="2" t="s">
        <v>205</v>
      </c>
      <c r="X5288" s="2" t="s">
        <v>64</v>
      </c>
      <c r="Y5288" s="2" t="s">
        <v>65</v>
      </c>
      <c r="Z5288" s="2">
        <v>0</v>
      </c>
      <c r="AA5288" s="2"/>
      <c r="AB5288" s="2"/>
      <c r="AC5288" s="4">
        <f>P5288*U5288/1000000</f>
        <v>1.2230025</v>
      </c>
      <c r="AD5288" s="4">
        <f>AC5288*(1-Z5288/100)</f>
        <v>1.2230025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6222</v>
      </c>
      <c r="B5289" s="2" t="s">
        <v>6214</v>
      </c>
      <c r="C5289" s="2" t="s">
        <v>47</v>
      </c>
      <c r="D5289" s="2" t="s">
        <v>6215</v>
      </c>
      <c r="E5289" s="2" t="s">
        <v>227</v>
      </c>
      <c r="F5289" s="2" t="s">
        <v>50</v>
      </c>
      <c r="G5289" s="2" t="s">
        <v>179</v>
      </c>
      <c r="H5289" s="2" t="s">
        <v>52</v>
      </c>
      <c r="I5289" s="2" t="s">
        <v>53</v>
      </c>
      <c r="J5289" s="2" t="s">
        <v>180</v>
      </c>
      <c r="K5289" s="2" t="s">
        <v>180</v>
      </c>
      <c r="L5289" s="2" t="s">
        <v>181</v>
      </c>
      <c r="M5289" s="2" t="s">
        <v>100</v>
      </c>
      <c r="N5289" s="3">
        <v>24460.05</v>
      </c>
      <c r="O5289" s="3" t="s">
        <v>182</v>
      </c>
      <c r="P5289" s="4">
        <f>IF(O5289="吨",N5289*1000,IF(O5289="万立方米",N5289*10000,""))</f>
        <v>244600500.0</v>
      </c>
      <c r="Q5289" s="2" t="s">
        <v>183</v>
      </c>
      <c r="R5289" s="2" t="s">
        <v>184</v>
      </c>
      <c r="S5289" s="2" t="s">
        <v>207</v>
      </c>
      <c r="T5289" s="2" t="s">
        <v>75</v>
      </c>
      <c r="U5289" s="4">
        <f>0.02</f>
        <v>0.02</v>
      </c>
      <c r="V5289" s="2" t="s">
        <v>186</v>
      </c>
      <c r="W5289" s="2" t="s">
        <v>208</v>
      </c>
      <c r="X5289" s="2" t="s">
        <v>64</v>
      </c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68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6223</v>
      </c>
      <c r="B5290" s="2" t="s">
        <v>6214</v>
      </c>
      <c r="C5290" s="2" t="s">
        <v>47</v>
      </c>
      <c r="D5290" s="2" t="s">
        <v>6215</v>
      </c>
      <c r="E5290" s="2" t="s">
        <v>227</v>
      </c>
      <c r="F5290" s="2" t="s">
        <v>50</v>
      </c>
      <c r="G5290" s="2" t="s">
        <v>179</v>
      </c>
      <c r="H5290" s="2" t="s">
        <v>52</v>
      </c>
      <c r="I5290" s="2"/>
      <c r="J5290" s="2"/>
      <c r="K5290" s="2"/>
      <c r="L5290" s="2"/>
      <c r="M5290" s="2" t="s">
        <v>104</v>
      </c>
      <c r="N5290" s="3"/>
      <c r="O5290" s="3"/>
      <c r="P5290" s="4">
        <v>0.0</v>
      </c>
      <c r="Q5290" s="2" t="s">
        <v>105</v>
      </c>
      <c r="R5290" s="2" t="s">
        <v>106</v>
      </c>
      <c r="S5290" s="2" t="s">
        <v>107</v>
      </c>
      <c r="T5290" s="2" t="s">
        <v>108</v>
      </c>
      <c r="U5290" s="4">
        <f>0.0</f>
        <v>0.0</v>
      </c>
      <c r="V5290" s="2" t="s">
        <v>109</v>
      </c>
      <c r="W5290" s="2" t="s">
        <v>110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111</v>
      </c>
      <c r="AH5290" s="2" t="s">
        <v>69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6224</v>
      </c>
      <c r="B5291" s="2" t="s">
        <v>6225</v>
      </c>
      <c r="C5291" s="2" t="s">
        <v>47</v>
      </c>
      <c r="D5291" s="2" t="s">
        <v>2180</v>
      </c>
      <c r="E5291" s="2" t="s">
        <v>412</v>
      </c>
      <c r="F5291" s="2" t="s">
        <v>228</v>
      </c>
      <c r="G5291" s="2" t="s">
        <v>2181</v>
      </c>
      <c r="H5291" s="2" t="s">
        <v>138</v>
      </c>
      <c r="I5291" s="2" t="s">
        <v>53</v>
      </c>
      <c r="J5291" s="2" t="s">
        <v>230</v>
      </c>
      <c r="K5291" s="2" t="s">
        <v>55</v>
      </c>
      <c r="L5291" s="2" t="s">
        <v>51</v>
      </c>
      <c r="M5291" s="2" t="s">
        <v>56</v>
      </c>
      <c r="N5291" s="3">
        <v>186920</v>
      </c>
      <c r="O5291" s="3" t="s">
        <v>57</v>
      </c>
      <c r="P5291" s="4">
        <f>IF(O5291="吨",N5291*1000,IF(O5291="万立方米",N5291*10000,""))</f>
        <v>186920000.0</v>
      </c>
      <c r="Q5291" s="2" t="s">
        <v>58</v>
      </c>
      <c r="R5291" s="2" t="s">
        <v>59</v>
      </c>
      <c r="S5291" s="2" t="s">
        <v>60</v>
      </c>
      <c r="T5291" s="2" t="s">
        <v>61</v>
      </c>
      <c r="U5291" s="4">
        <f>0.06</f>
        <v>0.06</v>
      </c>
      <c r="V5291" s="2" t="s">
        <v>62</v>
      </c>
      <c r="W5291" s="2" t="s">
        <v>63</v>
      </c>
      <c r="X5291" s="2" t="s">
        <v>64</v>
      </c>
      <c r="Y5291" s="2" t="s">
        <v>65</v>
      </c>
      <c r="Z5291" s="2">
        <v>0</v>
      </c>
      <c r="AA5291" s="2"/>
      <c r="AB5291" s="2"/>
      <c r="AC5291" s="4">
        <f>P5291*U5291/1000000</f>
        <v>11.2152</v>
      </c>
      <c r="AD5291" s="4">
        <f>AC5291*(1-Z5291/100)</f>
        <v>11.2152</v>
      </c>
      <c r="AE5291" s="2" t="s">
        <v>66</v>
      </c>
      <c r="AF5291" s="2" t="s">
        <v>67</v>
      </c>
      <c r="AG5291" s="2" t="s">
        <v>68</v>
      </c>
      <c r="AH5291" s="2" t="s">
        <v>69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6226</v>
      </c>
      <c r="B5292" s="2" t="s">
        <v>6225</v>
      </c>
      <c r="C5292" s="2" t="s">
        <v>47</v>
      </c>
      <c r="D5292" s="2" t="s">
        <v>2180</v>
      </c>
      <c r="E5292" s="2" t="s">
        <v>412</v>
      </c>
      <c r="F5292" s="2" t="s">
        <v>228</v>
      </c>
      <c r="G5292" s="2" t="s">
        <v>2181</v>
      </c>
      <c r="H5292" s="2" t="s">
        <v>138</v>
      </c>
      <c r="I5292" s="2" t="s">
        <v>53</v>
      </c>
      <c r="J5292" s="2" t="s">
        <v>230</v>
      </c>
      <c r="K5292" s="2" t="s">
        <v>55</v>
      </c>
      <c r="L5292" s="2" t="s">
        <v>51</v>
      </c>
      <c r="M5292" s="2" t="s">
        <v>73</v>
      </c>
      <c r="N5292" s="3">
        <v>186920</v>
      </c>
      <c r="O5292" s="3" t="s">
        <v>57</v>
      </c>
      <c r="P5292" s="4">
        <f>IF(O5292="吨",N5292*1000,IF(O5292="万立方米",N5292*10000,""))</f>
        <v>186920000.0</v>
      </c>
      <c r="Q5292" s="2" t="s">
        <v>58</v>
      </c>
      <c r="R5292" s="2" t="s">
        <v>59</v>
      </c>
      <c r="S5292" s="2" t="s">
        <v>74</v>
      </c>
      <c r="T5292" s="2" t="s">
        <v>75</v>
      </c>
      <c r="U5292" s="4">
        <f>1.5</f>
        <v>1.5</v>
      </c>
      <c r="V5292" s="2" t="s">
        <v>62</v>
      </c>
      <c r="W5292" s="2" t="s">
        <v>76</v>
      </c>
      <c r="X5292" s="2" t="s">
        <v>64</v>
      </c>
      <c r="Y5292" s="2" t="s">
        <v>65</v>
      </c>
      <c r="Z5292" s="2">
        <v>0</v>
      </c>
      <c r="AA5292" s="2"/>
      <c r="AB5292" s="2"/>
      <c r="AC5292" s="4">
        <f>P5292*U5292/1000000</f>
        <v>280.38</v>
      </c>
      <c r="AD5292" s="4">
        <f>AC5292*(1-Z5292/100)</f>
        <v>280.38</v>
      </c>
      <c r="AE5292" s="2" t="s">
        <v>66</v>
      </c>
      <c r="AF5292" s="2" t="s">
        <v>67</v>
      </c>
      <c r="AG5292" s="2" t="s">
        <v>68</v>
      </c>
      <c r="AH5292" s="2" t="s">
        <v>69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6227</v>
      </c>
      <c r="B5293" s="2" t="s">
        <v>6225</v>
      </c>
      <c r="C5293" s="2" t="s">
        <v>47</v>
      </c>
      <c r="D5293" s="2" t="s">
        <v>2180</v>
      </c>
      <c r="E5293" s="2" t="s">
        <v>412</v>
      </c>
      <c r="F5293" s="2" t="s">
        <v>228</v>
      </c>
      <c r="G5293" s="2" t="s">
        <v>2181</v>
      </c>
      <c r="H5293" s="2" t="s">
        <v>138</v>
      </c>
      <c r="I5293" s="2" t="s">
        <v>53</v>
      </c>
      <c r="J5293" s="2" t="s">
        <v>230</v>
      </c>
      <c r="K5293" s="2" t="s">
        <v>55</v>
      </c>
      <c r="L5293" s="2" t="s">
        <v>51</v>
      </c>
      <c r="M5293" s="2" t="s">
        <v>78</v>
      </c>
      <c r="N5293" s="3">
        <v>186920</v>
      </c>
      <c r="O5293" s="3" t="s">
        <v>57</v>
      </c>
      <c r="P5293" s="4">
        <f>IF(O5293="吨",N5293*1000,IF(O5293="万立方米",N5293*10000,""))</f>
        <v>186920000.0</v>
      </c>
      <c r="Q5293" s="2" t="s">
        <v>58</v>
      </c>
      <c r="R5293" s="2" t="s">
        <v>59</v>
      </c>
      <c r="S5293" s="2" t="s">
        <v>79</v>
      </c>
      <c r="T5293" s="2" t="s">
        <v>75</v>
      </c>
      <c r="U5293" s="4">
        <f>6.0</f>
        <v>6.0</v>
      </c>
      <c r="V5293" s="2" t="s">
        <v>62</v>
      </c>
      <c r="W5293" s="2" t="s">
        <v>80</v>
      </c>
      <c r="X5293" s="2" t="s">
        <v>64</v>
      </c>
      <c r="Y5293" s="2" t="s">
        <v>65</v>
      </c>
      <c r="Z5293" s="2">
        <v>0</v>
      </c>
      <c r="AA5293" s="2"/>
      <c r="AB5293" s="2"/>
      <c r="AC5293" s="4">
        <f>P5293*U5293/1000000</f>
        <v>1121.52</v>
      </c>
      <c r="AD5293" s="4">
        <f>AC5293*(1-Z5293/100)</f>
        <v>1121.52</v>
      </c>
      <c r="AE5293" s="2" t="s">
        <v>66</v>
      </c>
      <c r="AF5293" s="2" t="s">
        <v>67</v>
      </c>
      <c r="AG5293" s="2" t="s">
        <v>68</v>
      </c>
      <c r="AH5293" s="2" t="s">
        <v>69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6228</v>
      </c>
      <c r="B5294" s="2" t="s">
        <v>6225</v>
      </c>
      <c r="C5294" s="2" t="s">
        <v>47</v>
      </c>
      <c r="D5294" s="2" t="s">
        <v>2180</v>
      </c>
      <c r="E5294" s="2" t="s">
        <v>412</v>
      </c>
      <c r="F5294" s="2" t="s">
        <v>228</v>
      </c>
      <c r="G5294" s="2" t="s">
        <v>2181</v>
      </c>
      <c r="H5294" s="2" t="s">
        <v>138</v>
      </c>
      <c r="I5294" s="2" t="s">
        <v>53</v>
      </c>
      <c r="J5294" s="2" t="s">
        <v>230</v>
      </c>
      <c r="K5294" s="2" t="s">
        <v>55</v>
      </c>
      <c r="L5294" s="2" t="s">
        <v>51</v>
      </c>
      <c r="M5294" s="2" t="s">
        <v>82</v>
      </c>
      <c r="N5294" s="3">
        <v>186920</v>
      </c>
      <c r="O5294" s="3" t="s">
        <v>57</v>
      </c>
      <c r="P5294" s="4">
        <f>IF(O5294="吨",N5294*1000,IF(O5294="万立方米",N5294*10000,""))</f>
        <v>186920000.0</v>
      </c>
      <c r="Q5294" s="2" t="s">
        <v>58</v>
      </c>
      <c r="R5294" s="2" t="s">
        <v>59</v>
      </c>
      <c r="S5294" s="2" t="s">
        <v>83</v>
      </c>
      <c r="T5294" s="2" t="s">
        <v>61</v>
      </c>
      <c r="U5294" s="4">
        <f>0.35</f>
        <v>0.35</v>
      </c>
      <c r="V5294" s="2" t="s">
        <v>62</v>
      </c>
      <c r="W5294" s="2" t="s">
        <v>84</v>
      </c>
      <c r="X5294" s="2" t="s">
        <v>64</v>
      </c>
      <c r="Y5294" s="2" t="s">
        <v>65</v>
      </c>
      <c r="Z5294" s="2">
        <v>0</v>
      </c>
      <c r="AA5294" s="2"/>
      <c r="AB5294" s="2"/>
      <c r="AC5294" s="4">
        <f>P5294*U5294/1000000</f>
        <v>65.422</v>
      </c>
      <c r="AD5294" s="4">
        <f>AC5294*(1-Z5294/100)</f>
        <v>65.422</v>
      </c>
      <c r="AE5294" s="2" t="s">
        <v>66</v>
      </c>
      <c r="AF5294" s="2" t="s">
        <v>67</v>
      </c>
      <c r="AG5294" s="2" t="s">
        <v>68</v>
      </c>
      <c r="AH5294" s="2" t="s">
        <v>69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6229</v>
      </c>
      <c r="B5295" s="2" t="s">
        <v>6225</v>
      </c>
      <c r="C5295" s="2" t="s">
        <v>47</v>
      </c>
      <c r="D5295" s="2" t="s">
        <v>2180</v>
      </c>
      <c r="E5295" s="2" t="s">
        <v>412</v>
      </c>
      <c r="F5295" s="2" t="s">
        <v>228</v>
      </c>
      <c r="G5295" s="2" t="s">
        <v>2181</v>
      </c>
      <c r="H5295" s="2" t="s">
        <v>138</v>
      </c>
      <c r="I5295" s="2" t="s">
        <v>53</v>
      </c>
      <c r="J5295" s="2" t="s">
        <v>230</v>
      </c>
      <c r="K5295" s="2" t="s">
        <v>55</v>
      </c>
      <c r="L5295" s="2" t="s">
        <v>51</v>
      </c>
      <c r="M5295" s="2" t="s">
        <v>86</v>
      </c>
      <c r="N5295" s="3">
        <v>186920</v>
      </c>
      <c r="O5295" s="3" t="s">
        <v>57</v>
      </c>
      <c r="P5295" s="4">
        <f>IF(O5295="吨",N5295*1000,IF(O5295="万立方米",N5295*10000,""))</f>
        <v>186920000.0</v>
      </c>
      <c r="Q5295" s="2" t="s">
        <v>58</v>
      </c>
      <c r="R5295" s="2" t="s">
        <v>59</v>
      </c>
      <c r="S5295" s="2" t="s">
        <v>87</v>
      </c>
      <c r="T5295" s="2" t="s">
        <v>88</v>
      </c>
      <c r="U5295" s="4">
        <f>0.75</f>
        <v>0.75</v>
      </c>
      <c r="V5295" s="2" t="s">
        <v>62</v>
      </c>
      <c r="W5295" s="2" t="s">
        <v>89</v>
      </c>
      <c r="X5295" s="2" t="s">
        <v>64</v>
      </c>
      <c r="Y5295" s="2" t="s">
        <v>65</v>
      </c>
      <c r="Z5295" s="2">
        <v>0</v>
      </c>
      <c r="AA5295" s="2"/>
      <c r="AB5295" s="2"/>
      <c r="AC5295" s="4">
        <f>P5295*U5295/1000000</f>
        <v>140.19</v>
      </c>
      <c r="AD5295" s="4">
        <f>AC5296*(1-AA5295/100)+(AC5295-AC5296)*(1-AB5295/100)</f>
        <v>140.19</v>
      </c>
      <c r="AE5295" s="2" t="s">
        <v>66</v>
      </c>
      <c r="AF5295" s="2" t="s">
        <v>67</v>
      </c>
      <c r="AG5295" s="2" t="s">
        <v>68</v>
      </c>
      <c r="AH5295" s="2" t="s">
        <v>69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6230</v>
      </c>
      <c r="B5296" s="2" t="s">
        <v>6225</v>
      </c>
      <c r="C5296" s="2" t="s">
        <v>47</v>
      </c>
      <c r="D5296" s="2" t="s">
        <v>2180</v>
      </c>
      <c r="E5296" s="2" t="s">
        <v>412</v>
      </c>
      <c r="F5296" s="2" t="s">
        <v>228</v>
      </c>
      <c r="G5296" s="2" t="s">
        <v>2181</v>
      </c>
      <c r="H5296" s="2" t="s">
        <v>138</v>
      </c>
      <c r="I5296" s="2" t="s">
        <v>53</v>
      </c>
      <c r="J5296" s="2" t="s">
        <v>230</v>
      </c>
      <c r="K5296" s="2" t="s">
        <v>55</v>
      </c>
      <c r="L5296" s="2" t="s">
        <v>51</v>
      </c>
      <c r="M5296" s="2" t="s">
        <v>91</v>
      </c>
      <c r="N5296" s="3">
        <v>186920</v>
      </c>
      <c r="O5296" s="3" t="s">
        <v>57</v>
      </c>
      <c r="P5296" s="4">
        <f>IF(O5296="吨",N5296*1000,IF(O5296="万立方米",N5296*10000,""))</f>
        <v>186920000.0</v>
      </c>
      <c r="Q5296" s="2" t="s">
        <v>58</v>
      </c>
      <c r="R5296" s="2" t="s">
        <v>59</v>
      </c>
      <c r="S5296" s="2" t="s">
        <v>92</v>
      </c>
      <c r="T5296" s="2" t="s">
        <v>88</v>
      </c>
      <c r="U5296" s="4">
        <f>0.75</f>
        <v>0.75</v>
      </c>
      <c r="V5296" s="2" t="s">
        <v>62</v>
      </c>
      <c r="W5296" s="2" t="s">
        <v>93</v>
      </c>
      <c r="X5296" s="2" t="s">
        <v>64</v>
      </c>
      <c r="Y5296" s="2" t="s">
        <v>65</v>
      </c>
      <c r="Z5296" s="2">
        <v>0</v>
      </c>
      <c r="AA5296" s="2"/>
      <c r="AB5296" s="2"/>
      <c r="AC5296" s="4">
        <f>P5296*U5296/1000000</f>
        <v>140.19</v>
      </c>
      <c r="AD5296" s="4">
        <f>AC5296*(1-Z5296/100)</f>
        <v>140.19</v>
      </c>
      <c r="AE5296" s="2" t="s">
        <v>66</v>
      </c>
      <c r="AF5296" s="2" t="s">
        <v>67</v>
      </c>
      <c r="AG5296" s="2" t="s">
        <v>68</v>
      </c>
      <c r="AH5296" s="2" t="s">
        <v>69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6231</v>
      </c>
      <c r="B5297" s="2" t="s">
        <v>6225</v>
      </c>
      <c r="C5297" s="2" t="s">
        <v>47</v>
      </c>
      <c r="D5297" s="2" t="s">
        <v>2180</v>
      </c>
      <c r="E5297" s="2" t="s">
        <v>412</v>
      </c>
      <c r="F5297" s="2" t="s">
        <v>228</v>
      </c>
      <c r="G5297" s="2" t="s">
        <v>2181</v>
      </c>
      <c r="H5297" s="2" t="s">
        <v>138</v>
      </c>
      <c r="I5297" s="2" t="s">
        <v>53</v>
      </c>
      <c r="J5297" s="2" t="s">
        <v>230</v>
      </c>
      <c r="K5297" s="2" t="s">
        <v>55</v>
      </c>
      <c r="L5297" s="2" t="s">
        <v>51</v>
      </c>
      <c r="M5297" s="2" t="s">
        <v>95</v>
      </c>
      <c r="N5297" s="3">
        <v>186920</v>
      </c>
      <c r="O5297" s="3" t="s">
        <v>57</v>
      </c>
      <c r="P5297" s="4">
        <f>IF(O5297="吨",N5297*1000,IF(O5297="万立方米",N5297*10000,""))</f>
        <v>186920000.0</v>
      </c>
      <c r="Q5297" s="2" t="s">
        <v>58</v>
      </c>
      <c r="R5297" s="2" t="s">
        <v>59</v>
      </c>
      <c r="S5297" s="2" t="s">
        <v>96</v>
      </c>
      <c r="T5297" s="2" t="s">
        <v>97</v>
      </c>
      <c r="U5297" s="4">
        <f>1.7</f>
        <v>1.7</v>
      </c>
      <c r="V5297" s="2" t="s">
        <v>62</v>
      </c>
      <c r="W5297" s="2" t="s">
        <v>98</v>
      </c>
      <c r="X5297" s="2" t="s">
        <v>64</v>
      </c>
      <c r="Y5297" s="2" t="s">
        <v>65</v>
      </c>
      <c r="Z5297" s="2">
        <v>0</v>
      </c>
      <c r="AA5297" s="2"/>
      <c r="AB5297" s="2"/>
      <c r="AC5297" s="4">
        <f>P5297*U5297/1000000</f>
        <v>317.764</v>
      </c>
      <c r="AD5297" s="4">
        <f>AC5297*(1-Z5297/100)</f>
        <v>317.764</v>
      </c>
      <c r="AE5297" s="2" t="s">
        <v>66</v>
      </c>
      <c r="AF5297" s="2" t="s">
        <v>67</v>
      </c>
      <c r="AG5297" s="2" t="s">
        <v>68</v>
      </c>
      <c r="AH5297" s="2" t="s">
        <v>69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6232</v>
      </c>
      <c r="B5298" s="2" t="s">
        <v>6225</v>
      </c>
      <c r="C5298" s="2" t="s">
        <v>47</v>
      </c>
      <c r="D5298" s="2" t="s">
        <v>2180</v>
      </c>
      <c r="E5298" s="2" t="s">
        <v>412</v>
      </c>
      <c r="F5298" s="2" t="s">
        <v>228</v>
      </c>
      <c r="G5298" s="2" t="s">
        <v>2181</v>
      </c>
      <c r="H5298" s="2" t="s">
        <v>138</v>
      </c>
      <c r="I5298" s="2" t="s">
        <v>53</v>
      </c>
      <c r="J5298" s="2" t="s">
        <v>230</v>
      </c>
      <c r="K5298" s="2" t="s">
        <v>55</v>
      </c>
      <c r="L5298" s="2" t="s">
        <v>51</v>
      </c>
      <c r="M5298" s="2" t="s">
        <v>100</v>
      </c>
      <c r="N5298" s="3">
        <v>186920</v>
      </c>
      <c r="O5298" s="3" t="s">
        <v>57</v>
      </c>
      <c r="P5298" s="4">
        <f>IF(O5298="吨",N5298*1000,IF(O5298="万立方米",N5298*10000,""))</f>
        <v>186920000.0</v>
      </c>
      <c r="Q5298" s="2" t="s">
        <v>58</v>
      </c>
      <c r="R5298" s="2" t="s">
        <v>59</v>
      </c>
      <c r="S5298" s="2" t="s">
        <v>101</v>
      </c>
      <c r="T5298" s="2" t="s">
        <v>75</v>
      </c>
      <c r="U5298" s="4">
        <f>0.12</f>
        <v>0.12</v>
      </c>
      <c r="V5298" s="2" t="s">
        <v>62</v>
      </c>
      <c r="W5298" s="2" t="s">
        <v>102</v>
      </c>
      <c r="X5298" s="2" t="s">
        <v>64</v>
      </c>
      <c r="Y5298" s="2" t="s">
        <v>65</v>
      </c>
      <c r="Z5298" s="2">
        <v>0</v>
      </c>
      <c r="AA5298" s="2"/>
      <c r="AB5298" s="2"/>
      <c r="AC5298" s="4">
        <f>P5298*U5298/1000000</f>
        <v>22.4304</v>
      </c>
      <c r="AD5298" s="4">
        <f>AC5298*(1-Z5298/100)</f>
        <v>22.4304</v>
      </c>
      <c r="AE5298" s="2" t="s">
        <v>66</v>
      </c>
      <c r="AF5298" s="2" t="s">
        <v>67</v>
      </c>
      <c r="AG5298" s="2" t="s">
        <v>68</v>
      </c>
      <c r="AH5298" s="2" t="s">
        <v>69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6233</v>
      </c>
      <c r="B5299" s="2" t="s">
        <v>6225</v>
      </c>
      <c r="C5299" s="2" t="s">
        <v>47</v>
      </c>
      <c r="D5299" s="2" t="s">
        <v>2180</v>
      </c>
      <c r="E5299" s="2" t="s">
        <v>412</v>
      </c>
      <c r="F5299" s="2" t="s">
        <v>228</v>
      </c>
      <c r="G5299" s="2" t="s">
        <v>2181</v>
      </c>
      <c r="H5299" s="2" t="s">
        <v>138</v>
      </c>
      <c r="I5299" s="2"/>
      <c r="J5299" s="2"/>
      <c r="K5299" s="2"/>
      <c r="L5299" s="2"/>
      <c r="M5299" s="2" t="s">
        <v>104</v>
      </c>
      <c r="N5299" s="3"/>
      <c r="O5299" s="3"/>
      <c r="P5299" s="4">
        <v>0.0</v>
      </c>
      <c r="Q5299" s="2" t="s">
        <v>105</v>
      </c>
      <c r="R5299" s="2" t="s">
        <v>106</v>
      </c>
      <c r="S5299" s="2" t="s">
        <v>107</v>
      </c>
      <c r="T5299" s="2" t="s">
        <v>108</v>
      </c>
      <c r="U5299" s="4">
        <f>0.0</f>
        <v>0.0</v>
      </c>
      <c r="V5299" s="2" t="s">
        <v>109</v>
      </c>
      <c r="W5299" s="2" t="s">
        <v>110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111</v>
      </c>
      <c r="AH5299" s="2" t="s">
        <v>69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6234</v>
      </c>
      <c r="B5300" s="2" t="s">
        <v>6235</v>
      </c>
      <c r="C5300" s="2" t="s">
        <v>47</v>
      </c>
      <c r="D5300" s="2" t="s">
        <v>5271</v>
      </c>
      <c r="E5300" s="2" t="s">
        <v>227</v>
      </c>
      <c r="F5300" s="2" t="s">
        <v>178</v>
      </c>
      <c r="G5300" s="2" t="s">
        <v>179</v>
      </c>
      <c r="H5300" s="2" t="s">
        <v>52</v>
      </c>
      <c r="I5300" s="2" t="s">
        <v>53</v>
      </c>
      <c r="J5300" s="2" t="s">
        <v>180</v>
      </c>
      <c r="K5300" s="2" t="s">
        <v>180</v>
      </c>
      <c r="L5300" s="2" t="s">
        <v>181</v>
      </c>
      <c r="M5300" s="2" t="s">
        <v>56</v>
      </c>
      <c r="N5300" s="3">
        <v>5562.099</v>
      </c>
      <c r="O5300" s="3" t="s">
        <v>182</v>
      </c>
      <c r="P5300" s="4">
        <f>IF(O5300="吨",N5300*1000,IF(O5300="万立方米",N5300*10000,""))</f>
        <v>55620990.0</v>
      </c>
      <c r="Q5300" s="2" t="s">
        <v>183</v>
      </c>
      <c r="R5300" s="2" t="s">
        <v>184</v>
      </c>
      <c r="S5300" s="2" t="s">
        <v>185</v>
      </c>
      <c r="T5300" s="2" t="s">
        <v>75</v>
      </c>
      <c r="U5300" s="4">
        <f>0.001</f>
        <v>0.001</v>
      </c>
      <c r="V5300" s="2" t="s">
        <v>186</v>
      </c>
      <c r="W5300" s="2" t="s">
        <v>187</v>
      </c>
      <c r="X5300" s="2" t="s">
        <v>64</v>
      </c>
      <c r="Y5300" s="2" t="s">
        <v>65</v>
      </c>
      <c r="Z5300" s="2">
        <v>0</v>
      </c>
      <c r="AA5300" s="2"/>
      <c r="AB5300" s="2"/>
      <c r="AC5300" s="4">
        <f>P5300*U5300/1000000</f>
        <v>0.055620989999999995</v>
      </c>
      <c r="AD5300" s="4">
        <f>AC5300*(1-Z5300/100)</f>
        <v>0.055620989999999995</v>
      </c>
      <c r="AE5300" s="2" t="s">
        <v>66</v>
      </c>
      <c r="AF5300" s="2" t="s">
        <v>67</v>
      </c>
      <c r="AG5300" s="2" t="s">
        <v>68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6236</v>
      </c>
      <c r="B5301" s="2" t="s">
        <v>6235</v>
      </c>
      <c r="C5301" s="2" t="s">
        <v>47</v>
      </c>
      <c r="D5301" s="2" t="s">
        <v>5271</v>
      </c>
      <c r="E5301" s="2" t="s">
        <v>227</v>
      </c>
      <c r="F5301" s="2" t="s">
        <v>178</v>
      </c>
      <c r="G5301" s="2" t="s">
        <v>179</v>
      </c>
      <c r="H5301" s="2" t="s">
        <v>52</v>
      </c>
      <c r="I5301" s="2" t="s">
        <v>53</v>
      </c>
      <c r="J5301" s="2" t="s">
        <v>180</v>
      </c>
      <c r="K5301" s="2" t="s">
        <v>180</v>
      </c>
      <c r="L5301" s="2" t="s">
        <v>181</v>
      </c>
      <c r="M5301" s="2" t="s">
        <v>73</v>
      </c>
      <c r="N5301" s="3">
        <v>5562.099</v>
      </c>
      <c r="O5301" s="3" t="s">
        <v>182</v>
      </c>
      <c r="P5301" s="4">
        <f>IF(O5301="吨",N5301*1000,IF(O5301="万立方米",N5301*10000,""))</f>
        <v>55620990.0</v>
      </c>
      <c r="Q5301" s="2" t="s">
        <v>183</v>
      </c>
      <c r="R5301" s="2" t="s">
        <v>184</v>
      </c>
      <c r="S5301" s="2" t="s">
        <v>189</v>
      </c>
      <c r="T5301" s="2" t="s">
        <v>75</v>
      </c>
      <c r="U5301" s="4">
        <f>0.35</f>
        <v>0.35</v>
      </c>
      <c r="V5301" s="2" t="s">
        <v>186</v>
      </c>
      <c r="W5301" s="2" t="s">
        <v>190</v>
      </c>
      <c r="X5301" s="2" t="s">
        <v>64</v>
      </c>
      <c r="Y5301" s="2" t="s">
        <v>65</v>
      </c>
      <c r="Z5301" s="2">
        <v>0</v>
      </c>
      <c r="AA5301" s="2"/>
      <c r="AB5301" s="2"/>
      <c r="AC5301" s="4">
        <f>P5301*U5301/1000000</f>
        <v>19.4673465</v>
      </c>
      <c r="AD5301" s="4">
        <f>AC5301*(1-Z5301/100)</f>
        <v>19.4673465</v>
      </c>
      <c r="AE5301" s="2" t="s">
        <v>66</v>
      </c>
      <c r="AF5301" s="2" t="s">
        <v>67</v>
      </c>
      <c r="AG5301" s="2" t="s">
        <v>68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6237</v>
      </c>
      <c r="B5302" s="2" t="s">
        <v>6235</v>
      </c>
      <c r="C5302" s="2" t="s">
        <v>47</v>
      </c>
      <c r="D5302" s="2" t="s">
        <v>5271</v>
      </c>
      <c r="E5302" s="2" t="s">
        <v>227</v>
      </c>
      <c r="F5302" s="2" t="s">
        <v>178</v>
      </c>
      <c r="G5302" s="2" t="s">
        <v>179</v>
      </c>
      <c r="H5302" s="2" t="s">
        <v>52</v>
      </c>
      <c r="I5302" s="2" t="s">
        <v>53</v>
      </c>
      <c r="J5302" s="2" t="s">
        <v>180</v>
      </c>
      <c r="K5302" s="2" t="s">
        <v>180</v>
      </c>
      <c r="L5302" s="2" t="s">
        <v>181</v>
      </c>
      <c r="M5302" s="2" t="s">
        <v>78</v>
      </c>
      <c r="N5302" s="3">
        <v>5562.099</v>
      </c>
      <c r="O5302" s="3" t="s">
        <v>182</v>
      </c>
      <c r="P5302" s="4">
        <f>IF(O5302="吨",N5302*1000,IF(O5302="万立方米",N5302*10000,""))</f>
        <v>55620990.0</v>
      </c>
      <c r="Q5302" s="2" t="s">
        <v>183</v>
      </c>
      <c r="R5302" s="2" t="s">
        <v>184</v>
      </c>
      <c r="S5302" s="2" t="s">
        <v>192</v>
      </c>
      <c r="T5302" s="2" t="s">
        <v>75</v>
      </c>
      <c r="U5302" s="4">
        <f>1.2</f>
        <v>1.2</v>
      </c>
      <c r="V5302" s="2" t="s">
        <v>186</v>
      </c>
      <c r="W5302" s="2" t="s">
        <v>193</v>
      </c>
      <c r="X5302" s="2" t="s">
        <v>64</v>
      </c>
      <c r="Y5302" s="2" t="s">
        <v>65</v>
      </c>
      <c r="Z5302" s="2">
        <v>0</v>
      </c>
      <c r="AA5302" s="2"/>
      <c r="AB5302" s="2"/>
      <c r="AC5302" s="4">
        <f>P5302*U5302/1000000</f>
        <v>66.745188</v>
      </c>
      <c r="AD5302" s="4">
        <f>AC5302*(1-Z5302/100)</f>
        <v>66.745188</v>
      </c>
      <c r="AE5302" s="2" t="s">
        <v>66</v>
      </c>
      <c r="AF5302" s="2" t="s">
        <v>67</v>
      </c>
      <c r="AG5302" s="2" t="s">
        <v>68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6238</v>
      </c>
      <c r="B5303" s="2" t="s">
        <v>6235</v>
      </c>
      <c r="C5303" s="2" t="s">
        <v>47</v>
      </c>
      <c r="D5303" s="2" t="s">
        <v>5271</v>
      </c>
      <c r="E5303" s="2" t="s">
        <v>227</v>
      </c>
      <c r="F5303" s="2" t="s">
        <v>178</v>
      </c>
      <c r="G5303" s="2" t="s">
        <v>179</v>
      </c>
      <c r="H5303" s="2" t="s">
        <v>52</v>
      </c>
      <c r="I5303" s="2" t="s">
        <v>53</v>
      </c>
      <c r="J5303" s="2" t="s">
        <v>180</v>
      </c>
      <c r="K5303" s="2" t="s">
        <v>180</v>
      </c>
      <c r="L5303" s="2" t="s">
        <v>181</v>
      </c>
      <c r="M5303" s="2" t="s">
        <v>82</v>
      </c>
      <c r="N5303" s="3">
        <v>5562.099</v>
      </c>
      <c r="O5303" s="3" t="s">
        <v>182</v>
      </c>
      <c r="P5303" s="4">
        <f>IF(O5303="吨",N5303*1000,IF(O5303="万立方米",N5303*10000,""))</f>
        <v>55620990.0</v>
      </c>
      <c r="Q5303" s="2" t="s">
        <v>183</v>
      </c>
      <c r="R5303" s="2" t="s">
        <v>184</v>
      </c>
      <c r="S5303" s="2" t="s">
        <v>195</v>
      </c>
      <c r="T5303" s="2" t="s">
        <v>75</v>
      </c>
      <c r="U5303" s="4">
        <f>0.002</f>
        <v>0.002</v>
      </c>
      <c r="V5303" s="2" t="s">
        <v>186</v>
      </c>
      <c r="W5303" s="2" t="s">
        <v>196</v>
      </c>
      <c r="X5303" s="2" t="s">
        <v>64</v>
      </c>
      <c r="Y5303" s="2" t="s">
        <v>65</v>
      </c>
      <c r="Z5303" s="2">
        <v>0</v>
      </c>
      <c r="AA5303" s="2"/>
      <c r="AB5303" s="2"/>
      <c r="AC5303" s="4">
        <f>P5303*U5303/1000000</f>
        <v>0.11124197999999999</v>
      </c>
      <c r="AD5303" s="4">
        <f>AC5303*(1-Z5303/100)</f>
        <v>0.11124197999999999</v>
      </c>
      <c r="AE5303" s="2" t="s">
        <v>66</v>
      </c>
      <c r="AF5303" s="2" t="s">
        <v>67</v>
      </c>
      <c r="AG5303" s="2" t="s">
        <v>68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6239</v>
      </c>
      <c r="B5304" s="2" t="s">
        <v>6235</v>
      </c>
      <c r="C5304" s="2" t="s">
        <v>47</v>
      </c>
      <c r="D5304" s="2" t="s">
        <v>5271</v>
      </c>
      <c r="E5304" s="2" t="s">
        <v>227</v>
      </c>
      <c r="F5304" s="2" t="s">
        <v>178</v>
      </c>
      <c r="G5304" s="2" t="s">
        <v>179</v>
      </c>
      <c r="H5304" s="2" t="s">
        <v>52</v>
      </c>
      <c r="I5304" s="2" t="s">
        <v>53</v>
      </c>
      <c r="J5304" s="2" t="s">
        <v>180</v>
      </c>
      <c r="K5304" s="2" t="s">
        <v>180</v>
      </c>
      <c r="L5304" s="2" t="s">
        <v>181</v>
      </c>
      <c r="M5304" s="2" t="s">
        <v>86</v>
      </c>
      <c r="N5304" s="3">
        <v>5562.099</v>
      </c>
      <c r="O5304" s="3" t="s">
        <v>182</v>
      </c>
      <c r="P5304" s="4">
        <f>IF(O5304="吨",N5304*1000,IF(O5304="万立方米",N5304*10000,""))</f>
        <v>55620990.0</v>
      </c>
      <c r="Q5304" s="2" t="s">
        <v>183</v>
      </c>
      <c r="R5304" s="2" t="s">
        <v>184</v>
      </c>
      <c r="S5304" s="2" t="s">
        <v>198</v>
      </c>
      <c r="T5304" s="2" t="s">
        <v>75</v>
      </c>
      <c r="U5304" s="4">
        <f>0.01</f>
        <v>0.01</v>
      </c>
      <c r="V5304" s="2" t="s">
        <v>186</v>
      </c>
      <c r="W5304" s="2" t="s">
        <v>199</v>
      </c>
      <c r="X5304" s="2" t="s">
        <v>64</v>
      </c>
      <c r="Y5304" s="2" t="s">
        <v>65</v>
      </c>
      <c r="Z5304" s="2">
        <v>0</v>
      </c>
      <c r="AA5304" s="2"/>
      <c r="AB5304" s="2"/>
      <c r="AC5304" s="4">
        <f>P5304*U5304/1000000</f>
        <v>0.5562099</v>
      </c>
      <c r="AD5304" s="4">
        <f>AC5305*(1-AA5304/100)+(AC5304-AC5305)*(1-AB5304/100)</f>
        <v>0.5562099</v>
      </c>
      <c r="AE5304" s="2" t="s">
        <v>66</v>
      </c>
      <c r="AF5304" s="2" t="s">
        <v>67</v>
      </c>
      <c r="AG5304" s="2" t="s">
        <v>68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6240</v>
      </c>
      <c r="B5305" s="2" t="s">
        <v>6235</v>
      </c>
      <c r="C5305" s="2" t="s">
        <v>47</v>
      </c>
      <c r="D5305" s="2" t="s">
        <v>5271</v>
      </c>
      <c r="E5305" s="2" t="s">
        <v>227</v>
      </c>
      <c r="F5305" s="2" t="s">
        <v>178</v>
      </c>
      <c r="G5305" s="2" t="s">
        <v>179</v>
      </c>
      <c r="H5305" s="2" t="s">
        <v>52</v>
      </c>
      <c r="I5305" s="2" t="s">
        <v>53</v>
      </c>
      <c r="J5305" s="2" t="s">
        <v>180</v>
      </c>
      <c r="K5305" s="2" t="s">
        <v>180</v>
      </c>
      <c r="L5305" s="2" t="s">
        <v>181</v>
      </c>
      <c r="M5305" s="2" t="s">
        <v>91</v>
      </c>
      <c r="N5305" s="3">
        <v>5562.099</v>
      </c>
      <c r="O5305" s="3" t="s">
        <v>182</v>
      </c>
      <c r="P5305" s="4">
        <f>IF(O5305="吨",N5305*1000,IF(O5305="万立方米",N5305*10000,""))</f>
        <v>55620990.0</v>
      </c>
      <c r="Q5305" s="2" t="s">
        <v>183</v>
      </c>
      <c r="R5305" s="2" t="s">
        <v>184</v>
      </c>
      <c r="S5305" s="2" t="s">
        <v>201</v>
      </c>
      <c r="T5305" s="2" t="s">
        <v>75</v>
      </c>
      <c r="U5305" s="4">
        <f>0.005</f>
        <v>0.005</v>
      </c>
      <c r="V5305" s="2" t="s">
        <v>186</v>
      </c>
      <c r="W5305" s="2" t="s">
        <v>202</v>
      </c>
      <c r="X5305" s="2" t="s">
        <v>64</v>
      </c>
      <c r="Y5305" s="2" t="s">
        <v>65</v>
      </c>
      <c r="Z5305" s="2">
        <v>0</v>
      </c>
      <c r="AA5305" s="2"/>
      <c r="AB5305" s="2"/>
      <c r="AC5305" s="4">
        <f>P5305*U5305/1000000</f>
        <v>0.27810495</v>
      </c>
      <c r="AD5305" s="4">
        <f>AC5305*(1-Z5305/100)</f>
        <v>0.27810495</v>
      </c>
      <c r="AE5305" s="2" t="s">
        <v>66</v>
      </c>
      <c r="AF5305" s="2" t="s">
        <v>67</v>
      </c>
      <c r="AG5305" s="2" t="s">
        <v>68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6241</v>
      </c>
      <c r="B5306" s="2" t="s">
        <v>6235</v>
      </c>
      <c r="C5306" s="2" t="s">
        <v>47</v>
      </c>
      <c r="D5306" s="2" t="s">
        <v>5271</v>
      </c>
      <c r="E5306" s="2" t="s">
        <v>227</v>
      </c>
      <c r="F5306" s="2" t="s">
        <v>178</v>
      </c>
      <c r="G5306" s="2" t="s">
        <v>179</v>
      </c>
      <c r="H5306" s="2" t="s">
        <v>52</v>
      </c>
      <c r="I5306" s="2" t="s">
        <v>53</v>
      </c>
      <c r="J5306" s="2" t="s">
        <v>180</v>
      </c>
      <c r="K5306" s="2" t="s">
        <v>180</v>
      </c>
      <c r="L5306" s="2" t="s">
        <v>181</v>
      </c>
      <c r="M5306" s="2" t="s">
        <v>95</v>
      </c>
      <c r="N5306" s="3">
        <v>5562.099</v>
      </c>
      <c r="O5306" s="3" t="s">
        <v>182</v>
      </c>
      <c r="P5306" s="4">
        <f>IF(O5306="吨",N5306*1000,IF(O5306="万立方米",N5306*10000,""))</f>
        <v>55620990.0</v>
      </c>
      <c r="Q5306" s="2" t="s">
        <v>183</v>
      </c>
      <c r="R5306" s="2" t="s">
        <v>184</v>
      </c>
      <c r="S5306" s="2" t="s">
        <v>204</v>
      </c>
      <c r="T5306" s="2" t="s">
        <v>75</v>
      </c>
      <c r="U5306" s="4">
        <f>0.005</f>
        <v>0.005</v>
      </c>
      <c r="V5306" s="2" t="s">
        <v>186</v>
      </c>
      <c r="W5306" s="2" t="s">
        <v>205</v>
      </c>
      <c r="X5306" s="2" t="s">
        <v>64</v>
      </c>
      <c r="Y5306" s="2" t="s">
        <v>65</v>
      </c>
      <c r="Z5306" s="2">
        <v>0</v>
      </c>
      <c r="AA5306" s="2"/>
      <c r="AB5306" s="2"/>
      <c r="AC5306" s="4">
        <f>P5306*U5306/1000000</f>
        <v>0.27810495</v>
      </c>
      <c r="AD5306" s="4">
        <f>AC5306*(1-Z5306/100)</f>
        <v>0.27810495</v>
      </c>
      <c r="AE5306" s="2" t="s">
        <v>66</v>
      </c>
      <c r="AF5306" s="2" t="s">
        <v>67</v>
      </c>
      <c r="AG5306" s="2" t="s">
        <v>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6242</v>
      </c>
      <c r="B5307" s="2" t="s">
        <v>6235</v>
      </c>
      <c r="C5307" s="2" t="s">
        <v>47</v>
      </c>
      <c r="D5307" s="2" t="s">
        <v>5271</v>
      </c>
      <c r="E5307" s="2" t="s">
        <v>227</v>
      </c>
      <c r="F5307" s="2" t="s">
        <v>178</v>
      </c>
      <c r="G5307" s="2" t="s">
        <v>179</v>
      </c>
      <c r="H5307" s="2" t="s">
        <v>52</v>
      </c>
      <c r="I5307" s="2" t="s">
        <v>53</v>
      </c>
      <c r="J5307" s="2" t="s">
        <v>180</v>
      </c>
      <c r="K5307" s="2" t="s">
        <v>180</v>
      </c>
      <c r="L5307" s="2" t="s">
        <v>181</v>
      </c>
      <c r="M5307" s="2" t="s">
        <v>100</v>
      </c>
      <c r="N5307" s="3">
        <v>5562.099</v>
      </c>
      <c r="O5307" s="3" t="s">
        <v>182</v>
      </c>
      <c r="P5307" s="4">
        <f>IF(O5307="吨",N5307*1000,IF(O5307="万立方米",N5307*10000,""))</f>
        <v>55620990.0</v>
      </c>
      <c r="Q5307" s="2" t="s">
        <v>183</v>
      </c>
      <c r="R5307" s="2" t="s">
        <v>184</v>
      </c>
      <c r="S5307" s="2" t="s">
        <v>207</v>
      </c>
      <c r="T5307" s="2" t="s">
        <v>75</v>
      </c>
      <c r="U5307" s="4">
        <f>0.02</f>
        <v>0.02</v>
      </c>
      <c r="V5307" s="2" t="s">
        <v>186</v>
      </c>
      <c r="W5307" s="2" t="s">
        <v>208</v>
      </c>
      <c r="X5307" s="2" t="s">
        <v>64</v>
      </c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68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6243</v>
      </c>
      <c r="B5308" s="2" t="s">
        <v>6235</v>
      </c>
      <c r="C5308" s="2" t="s">
        <v>47</v>
      </c>
      <c r="D5308" s="2" t="s">
        <v>5271</v>
      </c>
      <c r="E5308" s="2" t="s">
        <v>227</v>
      </c>
      <c r="F5308" s="2" t="s">
        <v>178</v>
      </c>
      <c r="G5308" s="2" t="s">
        <v>179</v>
      </c>
      <c r="H5308" s="2" t="s">
        <v>52</v>
      </c>
      <c r="I5308" s="2"/>
      <c r="J5308" s="2"/>
      <c r="K5308" s="2" t="s">
        <v>147</v>
      </c>
      <c r="L5308" s="2" t="s">
        <v>148</v>
      </c>
      <c r="M5308" s="2" t="s">
        <v>104</v>
      </c>
      <c r="N5308" s="3"/>
      <c r="O5308" s="3"/>
      <c r="P5308" s="2"/>
      <c r="Q5308" s="2" t="s">
        <v>105</v>
      </c>
      <c r="R5308" s="2" t="s">
        <v>106</v>
      </c>
      <c r="S5308" s="2" t="s">
        <v>107</v>
      </c>
      <c r="T5308" s="2" t="s">
        <v>108</v>
      </c>
      <c r="U5308" s="2"/>
      <c r="V5308" s="2" t="s">
        <v>109</v>
      </c>
      <c r="W5308" s="2" t="s">
        <v>110</v>
      </c>
      <c r="X5308" s="2"/>
      <c r="Y5308" s="2" t="s">
        <v>65</v>
      </c>
      <c r="Z5308" s="2">
        <v>0</v>
      </c>
      <c r="AA5308" s="2"/>
      <c r="AB5308" s="2"/>
      <c r="AC5308" s="2"/>
      <c r="AD5308" s="2"/>
      <c r="AE5308" s="2" t="s">
        <v>123</v>
      </c>
      <c r="AF5308" s="2" t="s">
        <v>222</v>
      </c>
      <c r="AG5308" s="2" t="s">
        <v>223</v>
      </c>
      <c r="AH5308" s="2" t="s">
        <v>69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6244</v>
      </c>
      <c r="B5309" s="2" t="s">
        <v>6245</v>
      </c>
      <c r="C5309" s="2" t="s">
        <v>47</v>
      </c>
      <c r="D5309" s="2" t="s">
        <v>798</v>
      </c>
      <c r="E5309" s="2" t="s">
        <v>799</v>
      </c>
      <c r="F5309" s="2" t="s">
        <v>116</v>
      </c>
      <c r="G5309" s="2" t="s">
        <v>181</v>
      </c>
      <c r="H5309" s="2" t="s">
        <v>52</v>
      </c>
      <c r="I5309" s="2" t="s">
        <v>53</v>
      </c>
      <c r="J5309" s="2" t="s">
        <v>180</v>
      </c>
      <c r="K5309" s="2" t="s">
        <v>180</v>
      </c>
      <c r="L5309" s="2" t="s">
        <v>181</v>
      </c>
      <c r="M5309" s="2" t="s">
        <v>56</v>
      </c>
      <c r="N5309" s="3">
        <v>190</v>
      </c>
      <c r="O5309" s="3" t="s">
        <v>182</v>
      </c>
      <c r="P5309" s="4">
        <f>IF(O5309="吨",N5309*1000,IF(O5309="万立方米",N5309*10000,""))</f>
        <v>1900000.0</v>
      </c>
      <c r="Q5309" s="2" t="s">
        <v>183</v>
      </c>
      <c r="R5309" s="2" t="s">
        <v>184</v>
      </c>
      <c r="S5309" s="2" t="s">
        <v>185</v>
      </c>
      <c r="T5309" s="2" t="s">
        <v>75</v>
      </c>
      <c r="U5309" s="4">
        <f>0.001</f>
        <v>0.001</v>
      </c>
      <c r="V5309" s="2" t="s">
        <v>186</v>
      </c>
      <c r="W5309" s="2" t="s">
        <v>187</v>
      </c>
      <c r="X5309" s="2" t="s">
        <v>64</v>
      </c>
      <c r="Y5309" s="2" t="s">
        <v>65</v>
      </c>
      <c r="Z5309" s="2">
        <v>0</v>
      </c>
      <c r="AA5309" s="2"/>
      <c r="AB5309" s="2"/>
      <c r="AC5309" s="4">
        <f>P5309*U5309/1000000</f>
        <v>0.0019</v>
      </c>
      <c r="AD5309" s="4">
        <f>AC5309*(1-Z5309/100)</f>
        <v>0.0019</v>
      </c>
      <c r="AE5309" s="2" t="s">
        <v>66</v>
      </c>
      <c r="AF5309" s="2" t="s">
        <v>67</v>
      </c>
      <c r="AG5309" s="2"/>
      <c r="AH5309" s="2" t="s">
        <v>69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6246</v>
      </c>
      <c r="B5310" s="2" t="s">
        <v>6245</v>
      </c>
      <c r="C5310" s="2" t="s">
        <v>47</v>
      </c>
      <c r="D5310" s="2" t="s">
        <v>798</v>
      </c>
      <c r="E5310" s="2" t="s">
        <v>799</v>
      </c>
      <c r="F5310" s="2" t="s">
        <v>116</v>
      </c>
      <c r="G5310" s="2" t="s">
        <v>181</v>
      </c>
      <c r="H5310" s="2" t="s">
        <v>52</v>
      </c>
      <c r="I5310" s="2" t="s">
        <v>53</v>
      </c>
      <c r="J5310" s="2" t="s">
        <v>180</v>
      </c>
      <c r="K5310" s="2" t="s">
        <v>180</v>
      </c>
      <c r="L5310" s="2" t="s">
        <v>181</v>
      </c>
      <c r="M5310" s="2" t="s">
        <v>73</v>
      </c>
      <c r="N5310" s="3">
        <v>190</v>
      </c>
      <c r="O5310" s="3" t="s">
        <v>182</v>
      </c>
      <c r="P5310" s="4">
        <f>IF(O5310="吨",N5310*1000,IF(O5310="万立方米",N5310*10000,""))</f>
        <v>1900000.0</v>
      </c>
      <c r="Q5310" s="2" t="s">
        <v>183</v>
      </c>
      <c r="R5310" s="2" t="s">
        <v>184</v>
      </c>
      <c r="S5310" s="2" t="s">
        <v>189</v>
      </c>
      <c r="T5310" s="2" t="s">
        <v>75</v>
      </c>
      <c r="U5310" s="4">
        <f>0.35</f>
        <v>0.35</v>
      </c>
      <c r="V5310" s="2" t="s">
        <v>186</v>
      </c>
      <c r="W5310" s="2" t="s">
        <v>190</v>
      </c>
      <c r="X5310" s="2" t="s">
        <v>64</v>
      </c>
      <c r="Y5310" s="2" t="s">
        <v>65</v>
      </c>
      <c r="Z5310" s="2">
        <v>0</v>
      </c>
      <c r="AA5310" s="2"/>
      <c r="AB5310" s="2"/>
      <c r="AC5310" s="4">
        <f>P5310*U5310/1000000</f>
        <v>0.665</v>
      </c>
      <c r="AD5310" s="4">
        <f>AC5310*(1-Z5310/100)</f>
        <v>0.665</v>
      </c>
      <c r="AE5310" s="2" t="s">
        <v>66</v>
      </c>
      <c r="AF5310" s="2" t="s">
        <v>67</v>
      </c>
      <c r="AG5310" s="2"/>
      <c r="AH5310" s="2" t="s">
        <v>69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6247</v>
      </c>
      <c r="B5311" s="2" t="s">
        <v>6245</v>
      </c>
      <c r="C5311" s="2" t="s">
        <v>47</v>
      </c>
      <c r="D5311" s="2" t="s">
        <v>798</v>
      </c>
      <c r="E5311" s="2" t="s">
        <v>799</v>
      </c>
      <c r="F5311" s="2" t="s">
        <v>116</v>
      </c>
      <c r="G5311" s="2" t="s">
        <v>181</v>
      </c>
      <c r="H5311" s="2" t="s">
        <v>52</v>
      </c>
      <c r="I5311" s="2" t="s">
        <v>53</v>
      </c>
      <c r="J5311" s="2" t="s">
        <v>180</v>
      </c>
      <c r="K5311" s="2" t="s">
        <v>180</v>
      </c>
      <c r="L5311" s="2" t="s">
        <v>181</v>
      </c>
      <c r="M5311" s="2" t="s">
        <v>78</v>
      </c>
      <c r="N5311" s="3">
        <v>190</v>
      </c>
      <c r="O5311" s="3" t="s">
        <v>182</v>
      </c>
      <c r="P5311" s="4">
        <f>IF(O5311="吨",N5311*1000,IF(O5311="万立方米",N5311*10000,""))</f>
        <v>1900000.0</v>
      </c>
      <c r="Q5311" s="2" t="s">
        <v>183</v>
      </c>
      <c r="R5311" s="2" t="s">
        <v>184</v>
      </c>
      <c r="S5311" s="2" t="s">
        <v>192</v>
      </c>
      <c r="T5311" s="2" t="s">
        <v>75</v>
      </c>
      <c r="U5311" s="4">
        <f>1.2</f>
        <v>1.2</v>
      </c>
      <c r="V5311" s="2" t="s">
        <v>186</v>
      </c>
      <c r="W5311" s="2" t="s">
        <v>193</v>
      </c>
      <c r="X5311" s="2" t="s">
        <v>64</v>
      </c>
      <c r="Y5311" s="2" t="s">
        <v>65</v>
      </c>
      <c r="Z5311" s="2">
        <v>0</v>
      </c>
      <c r="AA5311" s="2"/>
      <c r="AB5311" s="2"/>
      <c r="AC5311" s="4">
        <f>P5311*U5311/1000000</f>
        <v>2.28</v>
      </c>
      <c r="AD5311" s="4">
        <f>AC5311*(1-Z5311/100)</f>
        <v>2.28</v>
      </c>
      <c r="AE5311" s="2" t="s">
        <v>66</v>
      </c>
      <c r="AF5311" s="2" t="s">
        <v>67</v>
      </c>
      <c r="AG5311" s="2"/>
      <c r="AH5311" s="2" t="s">
        <v>69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6248</v>
      </c>
      <c r="B5312" s="2" t="s">
        <v>6245</v>
      </c>
      <c r="C5312" s="2" t="s">
        <v>47</v>
      </c>
      <c r="D5312" s="2" t="s">
        <v>798</v>
      </c>
      <c r="E5312" s="2" t="s">
        <v>799</v>
      </c>
      <c r="F5312" s="2" t="s">
        <v>116</v>
      </c>
      <c r="G5312" s="2" t="s">
        <v>181</v>
      </c>
      <c r="H5312" s="2" t="s">
        <v>52</v>
      </c>
      <c r="I5312" s="2" t="s">
        <v>53</v>
      </c>
      <c r="J5312" s="2" t="s">
        <v>180</v>
      </c>
      <c r="K5312" s="2" t="s">
        <v>180</v>
      </c>
      <c r="L5312" s="2" t="s">
        <v>181</v>
      </c>
      <c r="M5312" s="2" t="s">
        <v>82</v>
      </c>
      <c r="N5312" s="3">
        <v>190</v>
      </c>
      <c r="O5312" s="3" t="s">
        <v>182</v>
      </c>
      <c r="P5312" s="4">
        <f>IF(O5312="吨",N5312*1000,IF(O5312="万立方米",N5312*10000,""))</f>
        <v>1900000.0</v>
      </c>
      <c r="Q5312" s="2" t="s">
        <v>183</v>
      </c>
      <c r="R5312" s="2" t="s">
        <v>184</v>
      </c>
      <c r="S5312" s="2" t="s">
        <v>195</v>
      </c>
      <c r="T5312" s="2" t="s">
        <v>75</v>
      </c>
      <c r="U5312" s="4">
        <f>0.002</f>
        <v>0.002</v>
      </c>
      <c r="V5312" s="2" t="s">
        <v>186</v>
      </c>
      <c r="W5312" s="2" t="s">
        <v>196</v>
      </c>
      <c r="X5312" s="2" t="s">
        <v>64</v>
      </c>
      <c r="Y5312" s="2" t="s">
        <v>65</v>
      </c>
      <c r="Z5312" s="2">
        <v>0</v>
      </c>
      <c r="AA5312" s="2"/>
      <c r="AB5312" s="2"/>
      <c r="AC5312" s="4">
        <f>P5312*U5312/1000000</f>
        <v>0.0038</v>
      </c>
      <c r="AD5312" s="4">
        <f>AC5312*(1-Z5312/100)</f>
        <v>0.0038</v>
      </c>
      <c r="AE5312" s="2" t="s">
        <v>66</v>
      </c>
      <c r="AF5312" s="2" t="s">
        <v>67</v>
      </c>
      <c r="AG5312" s="2"/>
      <c r="AH5312" s="2" t="s">
        <v>69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6249</v>
      </c>
      <c r="B5313" s="2" t="s">
        <v>6245</v>
      </c>
      <c r="C5313" s="2" t="s">
        <v>47</v>
      </c>
      <c r="D5313" s="2" t="s">
        <v>798</v>
      </c>
      <c r="E5313" s="2" t="s">
        <v>799</v>
      </c>
      <c r="F5313" s="2" t="s">
        <v>116</v>
      </c>
      <c r="G5313" s="2" t="s">
        <v>181</v>
      </c>
      <c r="H5313" s="2" t="s">
        <v>52</v>
      </c>
      <c r="I5313" s="2" t="s">
        <v>53</v>
      </c>
      <c r="J5313" s="2" t="s">
        <v>180</v>
      </c>
      <c r="K5313" s="2" t="s">
        <v>180</v>
      </c>
      <c r="L5313" s="2" t="s">
        <v>181</v>
      </c>
      <c r="M5313" s="2" t="s">
        <v>86</v>
      </c>
      <c r="N5313" s="3">
        <v>190</v>
      </c>
      <c r="O5313" s="3" t="s">
        <v>182</v>
      </c>
      <c r="P5313" s="4">
        <f>IF(O5313="吨",N5313*1000,IF(O5313="万立方米",N5313*10000,""))</f>
        <v>1900000.0</v>
      </c>
      <c r="Q5313" s="2" t="s">
        <v>183</v>
      </c>
      <c r="R5313" s="2" t="s">
        <v>184</v>
      </c>
      <c r="S5313" s="2" t="s">
        <v>198</v>
      </c>
      <c r="T5313" s="2" t="s">
        <v>75</v>
      </c>
      <c r="U5313" s="4">
        <f>0.01</f>
        <v>0.01</v>
      </c>
      <c r="V5313" s="2" t="s">
        <v>186</v>
      </c>
      <c r="W5313" s="2" t="s">
        <v>199</v>
      </c>
      <c r="X5313" s="2" t="s">
        <v>64</v>
      </c>
      <c r="Y5313" s="2" t="s">
        <v>65</v>
      </c>
      <c r="Z5313" s="2">
        <v>0</v>
      </c>
      <c r="AA5313" s="2"/>
      <c r="AB5313" s="2"/>
      <c r="AC5313" s="4">
        <f>P5313*U5313/1000000</f>
        <v>0.019</v>
      </c>
      <c r="AD5313" s="4">
        <f>AC5314*(1-AA5313/100)+(AC5313-AC5314)*(1-AB5313/100)</f>
        <v>0.019</v>
      </c>
      <c r="AE5313" s="2" t="s">
        <v>66</v>
      </c>
      <c r="AF5313" s="2" t="s">
        <v>67</v>
      </c>
      <c r="AG5313" s="2"/>
      <c r="AH5313" s="2" t="s">
        <v>69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6250</v>
      </c>
      <c r="B5314" s="2" t="s">
        <v>6245</v>
      </c>
      <c r="C5314" s="2" t="s">
        <v>47</v>
      </c>
      <c r="D5314" s="2" t="s">
        <v>798</v>
      </c>
      <c r="E5314" s="2" t="s">
        <v>799</v>
      </c>
      <c r="F5314" s="2" t="s">
        <v>116</v>
      </c>
      <c r="G5314" s="2" t="s">
        <v>181</v>
      </c>
      <c r="H5314" s="2" t="s">
        <v>52</v>
      </c>
      <c r="I5314" s="2" t="s">
        <v>53</v>
      </c>
      <c r="J5314" s="2" t="s">
        <v>180</v>
      </c>
      <c r="K5314" s="2" t="s">
        <v>180</v>
      </c>
      <c r="L5314" s="2" t="s">
        <v>181</v>
      </c>
      <c r="M5314" s="2" t="s">
        <v>91</v>
      </c>
      <c r="N5314" s="3">
        <v>190</v>
      </c>
      <c r="O5314" s="3" t="s">
        <v>182</v>
      </c>
      <c r="P5314" s="4">
        <f>IF(O5314="吨",N5314*1000,IF(O5314="万立方米",N5314*10000,""))</f>
        <v>1900000.0</v>
      </c>
      <c r="Q5314" s="2" t="s">
        <v>183</v>
      </c>
      <c r="R5314" s="2" t="s">
        <v>184</v>
      </c>
      <c r="S5314" s="2" t="s">
        <v>201</v>
      </c>
      <c r="T5314" s="2" t="s">
        <v>75</v>
      </c>
      <c r="U5314" s="4">
        <f>0.005</f>
        <v>0.005</v>
      </c>
      <c r="V5314" s="2" t="s">
        <v>186</v>
      </c>
      <c r="W5314" s="2" t="s">
        <v>202</v>
      </c>
      <c r="X5314" s="2" t="s">
        <v>64</v>
      </c>
      <c r="Y5314" s="2" t="s">
        <v>65</v>
      </c>
      <c r="Z5314" s="2">
        <v>0</v>
      </c>
      <c r="AA5314" s="2"/>
      <c r="AB5314" s="2"/>
      <c r="AC5314" s="4">
        <f>P5314*U5314/1000000</f>
        <v>0.0095</v>
      </c>
      <c r="AD5314" s="4">
        <f>AC5314*(1-Z5314/100)</f>
        <v>0.0095</v>
      </c>
      <c r="AE5314" s="2" t="s">
        <v>66</v>
      </c>
      <c r="AF5314" s="2" t="s">
        <v>67</v>
      </c>
      <c r="AG5314" s="2"/>
      <c r="AH5314" s="2" t="s">
        <v>69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6251</v>
      </c>
      <c r="B5315" s="2" t="s">
        <v>6245</v>
      </c>
      <c r="C5315" s="2" t="s">
        <v>47</v>
      </c>
      <c r="D5315" s="2" t="s">
        <v>798</v>
      </c>
      <c r="E5315" s="2" t="s">
        <v>799</v>
      </c>
      <c r="F5315" s="2" t="s">
        <v>116</v>
      </c>
      <c r="G5315" s="2" t="s">
        <v>181</v>
      </c>
      <c r="H5315" s="2" t="s">
        <v>52</v>
      </c>
      <c r="I5315" s="2" t="s">
        <v>53</v>
      </c>
      <c r="J5315" s="2" t="s">
        <v>180</v>
      </c>
      <c r="K5315" s="2" t="s">
        <v>180</v>
      </c>
      <c r="L5315" s="2" t="s">
        <v>181</v>
      </c>
      <c r="M5315" s="2" t="s">
        <v>95</v>
      </c>
      <c r="N5315" s="3">
        <v>190</v>
      </c>
      <c r="O5315" s="3" t="s">
        <v>182</v>
      </c>
      <c r="P5315" s="4">
        <f>IF(O5315="吨",N5315*1000,IF(O5315="万立方米",N5315*10000,""))</f>
        <v>1900000.0</v>
      </c>
      <c r="Q5315" s="2" t="s">
        <v>183</v>
      </c>
      <c r="R5315" s="2" t="s">
        <v>184</v>
      </c>
      <c r="S5315" s="2" t="s">
        <v>204</v>
      </c>
      <c r="T5315" s="2" t="s">
        <v>75</v>
      </c>
      <c r="U5315" s="4">
        <f>0.005</f>
        <v>0.005</v>
      </c>
      <c r="V5315" s="2" t="s">
        <v>186</v>
      </c>
      <c r="W5315" s="2" t="s">
        <v>205</v>
      </c>
      <c r="X5315" s="2" t="s">
        <v>64</v>
      </c>
      <c r="Y5315" s="2" t="s">
        <v>65</v>
      </c>
      <c r="Z5315" s="2">
        <v>0</v>
      </c>
      <c r="AA5315" s="2"/>
      <c r="AB5315" s="2"/>
      <c r="AC5315" s="4">
        <f>P5315*U5315/1000000</f>
        <v>0.0095</v>
      </c>
      <c r="AD5315" s="4">
        <f>AC5315*(1-Z5315/100)</f>
        <v>0.0095</v>
      </c>
      <c r="AE5315" s="2" t="s">
        <v>66</v>
      </c>
      <c r="AF5315" s="2" t="s">
        <v>67</v>
      </c>
      <c r="AG5315" s="2"/>
      <c r="AH5315" s="2" t="s">
        <v>69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6252</v>
      </c>
      <c r="B5316" s="2" t="s">
        <v>6245</v>
      </c>
      <c r="C5316" s="2" t="s">
        <v>47</v>
      </c>
      <c r="D5316" s="2" t="s">
        <v>798</v>
      </c>
      <c r="E5316" s="2" t="s">
        <v>799</v>
      </c>
      <c r="F5316" s="2" t="s">
        <v>116</v>
      </c>
      <c r="G5316" s="2" t="s">
        <v>181</v>
      </c>
      <c r="H5316" s="2" t="s">
        <v>52</v>
      </c>
      <c r="I5316" s="2" t="s">
        <v>53</v>
      </c>
      <c r="J5316" s="2" t="s">
        <v>180</v>
      </c>
      <c r="K5316" s="2" t="s">
        <v>180</v>
      </c>
      <c r="L5316" s="2" t="s">
        <v>181</v>
      </c>
      <c r="M5316" s="2" t="s">
        <v>100</v>
      </c>
      <c r="N5316" s="3">
        <v>190</v>
      </c>
      <c r="O5316" s="3" t="s">
        <v>182</v>
      </c>
      <c r="P5316" s="4">
        <f>IF(O5316="吨",N5316*1000,IF(O5316="万立方米",N5316*10000,""))</f>
        <v>1900000.0</v>
      </c>
      <c r="Q5316" s="2" t="s">
        <v>183</v>
      </c>
      <c r="R5316" s="2" t="s">
        <v>184</v>
      </c>
      <c r="S5316" s="2" t="s">
        <v>207</v>
      </c>
      <c r="T5316" s="2" t="s">
        <v>75</v>
      </c>
      <c r="U5316" s="4">
        <f>0.02</f>
        <v>0.02</v>
      </c>
      <c r="V5316" s="2" t="s">
        <v>186</v>
      </c>
      <c r="W5316" s="2" t="s">
        <v>208</v>
      </c>
      <c r="X5316" s="2" t="s">
        <v>64</v>
      </c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/>
      <c r="AH5316" s="2" t="s">
        <v>69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6253</v>
      </c>
      <c r="B5317" s="2" t="s">
        <v>6245</v>
      </c>
      <c r="C5317" s="2" t="s">
        <v>47</v>
      </c>
      <c r="D5317" s="2" t="s">
        <v>798</v>
      </c>
      <c r="E5317" s="2" t="s">
        <v>799</v>
      </c>
      <c r="F5317" s="2" t="s">
        <v>116</v>
      </c>
      <c r="G5317" s="2" t="s">
        <v>181</v>
      </c>
      <c r="H5317" s="2" t="s">
        <v>52</v>
      </c>
      <c r="I5317" s="2"/>
      <c r="J5317" s="2"/>
      <c r="K5317" s="2"/>
      <c r="L5317" s="2"/>
      <c r="M5317" s="2" t="s">
        <v>104</v>
      </c>
      <c r="N5317" s="3"/>
      <c r="O5317" s="3"/>
      <c r="P5317" s="4">
        <v>0.0</v>
      </c>
      <c r="Q5317" s="2" t="s">
        <v>105</v>
      </c>
      <c r="R5317" s="2" t="s">
        <v>106</v>
      </c>
      <c r="S5317" s="2" t="s">
        <v>107</v>
      </c>
      <c r="T5317" s="2" t="s">
        <v>108</v>
      </c>
      <c r="U5317" s="4">
        <f>0.0</f>
        <v>0.0</v>
      </c>
      <c r="V5317" s="2" t="s">
        <v>109</v>
      </c>
      <c r="W5317" s="2" t="s">
        <v>110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134</v>
      </c>
      <c r="AH5317" s="2" t="s">
        <v>69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6254</v>
      </c>
      <c r="B5318" s="2" t="s">
        <v>6255</v>
      </c>
      <c r="C5318" s="2" t="s">
        <v>47</v>
      </c>
      <c r="D5318" s="2" t="s">
        <v>2691</v>
      </c>
      <c r="E5318" s="2" t="s">
        <v>227</v>
      </c>
      <c r="F5318" s="2" t="s">
        <v>228</v>
      </c>
      <c r="G5318" s="2" t="s">
        <v>179</v>
      </c>
      <c r="H5318" s="2" t="s">
        <v>52</v>
      </c>
      <c r="I5318" s="2" t="s">
        <v>53</v>
      </c>
      <c r="J5318" s="2" t="s">
        <v>180</v>
      </c>
      <c r="K5318" s="2" t="s">
        <v>180</v>
      </c>
      <c r="L5318" s="2" t="s">
        <v>181</v>
      </c>
      <c r="M5318" s="2" t="s">
        <v>56</v>
      </c>
      <c r="N5318" s="3">
        <v>1000</v>
      </c>
      <c r="O5318" s="3" t="s">
        <v>182</v>
      </c>
      <c r="P5318" s="4">
        <f>IF(O5318="吨",N5318*1000,IF(O5318="万立方米",N5318*10000,""))</f>
        <v>10000000.0</v>
      </c>
      <c r="Q5318" s="2" t="s">
        <v>183</v>
      </c>
      <c r="R5318" s="2" t="s">
        <v>184</v>
      </c>
      <c r="S5318" s="2" t="s">
        <v>185</v>
      </c>
      <c r="T5318" s="2" t="s">
        <v>75</v>
      </c>
      <c r="U5318" s="4">
        <f>0.001</f>
        <v>0.001</v>
      </c>
      <c r="V5318" s="2" t="s">
        <v>186</v>
      </c>
      <c r="W5318" s="2" t="s">
        <v>187</v>
      </c>
      <c r="X5318" s="2" t="s">
        <v>64</v>
      </c>
      <c r="Y5318" s="2" t="s">
        <v>65</v>
      </c>
      <c r="Z5318" s="2">
        <v>0</v>
      </c>
      <c r="AA5318" s="2"/>
      <c r="AB5318" s="2"/>
      <c r="AC5318" s="4">
        <f>P5318*U5318/1000000</f>
        <v>0.01</v>
      </c>
      <c r="AD5318" s="4">
        <f>AC5318*(1-Z5318/100)</f>
        <v>0.01</v>
      </c>
      <c r="AE5318" s="2" t="s">
        <v>66</v>
      </c>
      <c r="AF5318" s="2" t="s">
        <v>67</v>
      </c>
      <c r="AG5318" s="2" t="s">
        <v>68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6256</v>
      </c>
      <c r="B5319" s="2" t="s">
        <v>6255</v>
      </c>
      <c r="C5319" s="2" t="s">
        <v>47</v>
      </c>
      <c r="D5319" s="2" t="s">
        <v>2691</v>
      </c>
      <c r="E5319" s="2" t="s">
        <v>227</v>
      </c>
      <c r="F5319" s="2" t="s">
        <v>228</v>
      </c>
      <c r="G5319" s="2" t="s">
        <v>179</v>
      </c>
      <c r="H5319" s="2" t="s">
        <v>52</v>
      </c>
      <c r="I5319" s="2" t="s">
        <v>53</v>
      </c>
      <c r="J5319" s="2" t="s">
        <v>180</v>
      </c>
      <c r="K5319" s="2" t="s">
        <v>180</v>
      </c>
      <c r="L5319" s="2" t="s">
        <v>181</v>
      </c>
      <c r="M5319" s="2" t="s">
        <v>73</v>
      </c>
      <c r="N5319" s="3">
        <v>1000</v>
      </c>
      <c r="O5319" s="3" t="s">
        <v>182</v>
      </c>
      <c r="P5319" s="4">
        <f>IF(O5319="吨",N5319*1000,IF(O5319="万立方米",N5319*10000,""))</f>
        <v>10000000.0</v>
      </c>
      <c r="Q5319" s="2" t="s">
        <v>183</v>
      </c>
      <c r="R5319" s="2" t="s">
        <v>184</v>
      </c>
      <c r="S5319" s="2" t="s">
        <v>189</v>
      </c>
      <c r="T5319" s="2" t="s">
        <v>75</v>
      </c>
      <c r="U5319" s="4">
        <f>0.35</f>
        <v>0.35</v>
      </c>
      <c r="V5319" s="2" t="s">
        <v>186</v>
      </c>
      <c r="W5319" s="2" t="s">
        <v>190</v>
      </c>
      <c r="X5319" s="2" t="s">
        <v>64</v>
      </c>
      <c r="Y5319" s="2" t="s">
        <v>65</v>
      </c>
      <c r="Z5319" s="2">
        <v>0</v>
      </c>
      <c r="AA5319" s="2"/>
      <c r="AB5319" s="2"/>
      <c r="AC5319" s="4">
        <f>P5319*U5319/1000000</f>
        <v>3.5</v>
      </c>
      <c r="AD5319" s="4">
        <f>AC5319*(1-Z5319/100)</f>
        <v>3.5</v>
      </c>
      <c r="AE5319" s="2" t="s">
        <v>66</v>
      </c>
      <c r="AF5319" s="2" t="s">
        <v>67</v>
      </c>
      <c r="AG5319" s="2" t="s">
        <v>68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6257</v>
      </c>
      <c r="B5320" s="2" t="s">
        <v>6255</v>
      </c>
      <c r="C5320" s="2" t="s">
        <v>47</v>
      </c>
      <c r="D5320" s="2" t="s">
        <v>2691</v>
      </c>
      <c r="E5320" s="2" t="s">
        <v>227</v>
      </c>
      <c r="F5320" s="2" t="s">
        <v>228</v>
      </c>
      <c r="G5320" s="2" t="s">
        <v>179</v>
      </c>
      <c r="H5320" s="2" t="s">
        <v>52</v>
      </c>
      <c r="I5320" s="2" t="s">
        <v>53</v>
      </c>
      <c r="J5320" s="2" t="s">
        <v>180</v>
      </c>
      <c r="K5320" s="2" t="s">
        <v>180</v>
      </c>
      <c r="L5320" s="2" t="s">
        <v>181</v>
      </c>
      <c r="M5320" s="2" t="s">
        <v>78</v>
      </c>
      <c r="N5320" s="3">
        <v>1000</v>
      </c>
      <c r="O5320" s="3" t="s">
        <v>182</v>
      </c>
      <c r="P5320" s="4">
        <f>IF(O5320="吨",N5320*1000,IF(O5320="万立方米",N5320*10000,""))</f>
        <v>10000000.0</v>
      </c>
      <c r="Q5320" s="2" t="s">
        <v>183</v>
      </c>
      <c r="R5320" s="2" t="s">
        <v>184</v>
      </c>
      <c r="S5320" s="2" t="s">
        <v>192</v>
      </c>
      <c r="T5320" s="2" t="s">
        <v>75</v>
      </c>
      <c r="U5320" s="4">
        <f>1.2</f>
        <v>1.2</v>
      </c>
      <c r="V5320" s="2" t="s">
        <v>186</v>
      </c>
      <c r="W5320" s="2" t="s">
        <v>193</v>
      </c>
      <c r="X5320" s="2" t="s">
        <v>64</v>
      </c>
      <c r="Y5320" s="2" t="s">
        <v>65</v>
      </c>
      <c r="Z5320" s="2">
        <v>0</v>
      </c>
      <c r="AA5320" s="2"/>
      <c r="AB5320" s="2"/>
      <c r="AC5320" s="4">
        <f>P5320*U5320/1000000</f>
        <v>12.0</v>
      </c>
      <c r="AD5320" s="4">
        <f>AC5320*(1-Z5320/100)</f>
        <v>12.0</v>
      </c>
      <c r="AE5320" s="2" t="s">
        <v>66</v>
      </c>
      <c r="AF5320" s="2" t="s">
        <v>67</v>
      </c>
      <c r="AG5320" s="2" t="s">
        <v>68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6258</v>
      </c>
      <c r="B5321" s="2" t="s">
        <v>6255</v>
      </c>
      <c r="C5321" s="2" t="s">
        <v>47</v>
      </c>
      <c r="D5321" s="2" t="s">
        <v>2691</v>
      </c>
      <c r="E5321" s="2" t="s">
        <v>227</v>
      </c>
      <c r="F5321" s="2" t="s">
        <v>228</v>
      </c>
      <c r="G5321" s="2" t="s">
        <v>179</v>
      </c>
      <c r="H5321" s="2" t="s">
        <v>52</v>
      </c>
      <c r="I5321" s="2" t="s">
        <v>53</v>
      </c>
      <c r="J5321" s="2" t="s">
        <v>180</v>
      </c>
      <c r="K5321" s="2" t="s">
        <v>180</v>
      </c>
      <c r="L5321" s="2" t="s">
        <v>181</v>
      </c>
      <c r="M5321" s="2" t="s">
        <v>82</v>
      </c>
      <c r="N5321" s="3">
        <v>1000</v>
      </c>
      <c r="O5321" s="3" t="s">
        <v>182</v>
      </c>
      <c r="P5321" s="4">
        <f>IF(O5321="吨",N5321*1000,IF(O5321="万立方米",N5321*10000,""))</f>
        <v>10000000.0</v>
      </c>
      <c r="Q5321" s="2" t="s">
        <v>183</v>
      </c>
      <c r="R5321" s="2" t="s">
        <v>184</v>
      </c>
      <c r="S5321" s="2" t="s">
        <v>195</v>
      </c>
      <c r="T5321" s="2" t="s">
        <v>75</v>
      </c>
      <c r="U5321" s="4">
        <f>0.002</f>
        <v>0.002</v>
      </c>
      <c r="V5321" s="2" t="s">
        <v>186</v>
      </c>
      <c r="W5321" s="2" t="s">
        <v>196</v>
      </c>
      <c r="X5321" s="2" t="s">
        <v>64</v>
      </c>
      <c r="Y5321" s="2" t="s">
        <v>65</v>
      </c>
      <c r="Z5321" s="2">
        <v>0</v>
      </c>
      <c r="AA5321" s="2"/>
      <c r="AB5321" s="2"/>
      <c r="AC5321" s="4">
        <f>P5321*U5321/1000000</f>
        <v>0.02</v>
      </c>
      <c r="AD5321" s="4">
        <f>AC5321*(1-Z5321/100)</f>
        <v>0.02</v>
      </c>
      <c r="AE5321" s="2" t="s">
        <v>66</v>
      </c>
      <c r="AF5321" s="2" t="s">
        <v>67</v>
      </c>
      <c r="AG5321" s="2" t="s">
        <v>68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6259</v>
      </c>
      <c r="B5322" s="2" t="s">
        <v>6255</v>
      </c>
      <c r="C5322" s="2" t="s">
        <v>47</v>
      </c>
      <c r="D5322" s="2" t="s">
        <v>2691</v>
      </c>
      <c r="E5322" s="2" t="s">
        <v>227</v>
      </c>
      <c r="F5322" s="2" t="s">
        <v>228</v>
      </c>
      <c r="G5322" s="2" t="s">
        <v>179</v>
      </c>
      <c r="H5322" s="2" t="s">
        <v>52</v>
      </c>
      <c r="I5322" s="2" t="s">
        <v>53</v>
      </c>
      <c r="J5322" s="2" t="s">
        <v>180</v>
      </c>
      <c r="K5322" s="2" t="s">
        <v>180</v>
      </c>
      <c r="L5322" s="2" t="s">
        <v>181</v>
      </c>
      <c r="M5322" s="2" t="s">
        <v>86</v>
      </c>
      <c r="N5322" s="3">
        <v>1000</v>
      </c>
      <c r="O5322" s="3" t="s">
        <v>182</v>
      </c>
      <c r="P5322" s="4">
        <f>IF(O5322="吨",N5322*1000,IF(O5322="万立方米",N5322*10000,""))</f>
        <v>10000000.0</v>
      </c>
      <c r="Q5322" s="2" t="s">
        <v>183</v>
      </c>
      <c r="R5322" s="2" t="s">
        <v>184</v>
      </c>
      <c r="S5322" s="2" t="s">
        <v>198</v>
      </c>
      <c r="T5322" s="2" t="s">
        <v>75</v>
      </c>
      <c r="U5322" s="4">
        <f>0.01</f>
        <v>0.01</v>
      </c>
      <c r="V5322" s="2" t="s">
        <v>186</v>
      </c>
      <c r="W5322" s="2" t="s">
        <v>199</v>
      </c>
      <c r="X5322" s="2" t="s">
        <v>64</v>
      </c>
      <c r="Y5322" s="2" t="s">
        <v>65</v>
      </c>
      <c r="Z5322" s="2">
        <v>0</v>
      </c>
      <c r="AA5322" s="2"/>
      <c r="AB5322" s="2"/>
      <c r="AC5322" s="4">
        <f>P5322*U5322/1000000</f>
        <v>0.1</v>
      </c>
      <c r="AD5322" s="4">
        <f>AC5323*(1-AA5322/100)+(AC5322-AC5323)*(1-AB5322/100)</f>
        <v>0.1</v>
      </c>
      <c r="AE5322" s="2" t="s">
        <v>66</v>
      </c>
      <c r="AF5322" s="2" t="s">
        <v>67</v>
      </c>
      <c r="AG5322" s="2" t="s">
        <v>68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6260</v>
      </c>
      <c r="B5323" s="2" t="s">
        <v>6255</v>
      </c>
      <c r="C5323" s="2" t="s">
        <v>47</v>
      </c>
      <c r="D5323" s="2" t="s">
        <v>2691</v>
      </c>
      <c r="E5323" s="2" t="s">
        <v>227</v>
      </c>
      <c r="F5323" s="2" t="s">
        <v>228</v>
      </c>
      <c r="G5323" s="2" t="s">
        <v>179</v>
      </c>
      <c r="H5323" s="2" t="s">
        <v>52</v>
      </c>
      <c r="I5323" s="2" t="s">
        <v>53</v>
      </c>
      <c r="J5323" s="2" t="s">
        <v>180</v>
      </c>
      <c r="K5323" s="2" t="s">
        <v>180</v>
      </c>
      <c r="L5323" s="2" t="s">
        <v>181</v>
      </c>
      <c r="M5323" s="2" t="s">
        <v>91</v>
      </c>
      <c r="N5323" s="3">
        <v>1000</v>
      </c>
      <c r="O5323" s="3" t="s">
        <v>182</v>
      </c>
      <c r="P5323" s="4">
        <f>IF(O5323="吨",N5323*1000,IF(O5323="万立方米",N5323*10000,""))</f>
        <v>10000000.0</v>
      </c>
      <c r="Q5323" s="2" t="s">
        <v>183</v>
      </c>
      <c r="R5323" s="2" t="s">
        <v>184</v>
      </c>
      <c r="S5323" s="2" t="s">
        <v>201</v>
      </c>
      <c r="T5323" s="2" t="s">
        <v>75</v>
      </c>
      <c r="U5323" s="4">
        <f>0.005</f>
        <v>0.005</v>
      </c>
      <c r="V5323" s="2" t="s">
        <v>186</v>
      </c>
      <c r="W5323" s="2" t="s">
        <v>202</v>
      </c>
      <c r="X5323" s="2" t="s">
        <v>64</v>
      </c>
      <c r="Y5323" s="2" t="s">
        <v>65</v>
      </c>
      <c r="Z5323" s="2">
        <v>0</v>
      </c>
      <c r="AA5323" s="2"/>
      <c r="AB5323" s="2"/>
      <c r="AC5323" s="4">
        <f>P5323*U5323/1000000</f>
        <v>0.05</v>
      </c>
      <c r="AD5323" s="4">
        <f>AC5323*(1-Z5323/100)</f>
        <v>0.05</v>
      </c>
      <c r="AE5323" s="2" t="s">
        <v>66</v>
      </c>
      <c r="AF5323" s="2" t="s">
        <v>67</v>
      </c>
      <c r="AG5323" s="2" t="s">
        <v>68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6261</v>
      </c>
      <c r="B5324" s="2" t="s">
        <v>6255</v>
      </c>
      <c r="C5324" s="2" t="s">
        <v>47</v>
      </c>
      <c r="D5324" s="2" t="s">
        <v>2691</v>
      </c>
      <c r="E5324" s="2" t="s">
        <v>227</v>
      </c>
      <c r="F5324" s="2" t="s">
        <v>228</v>
      </c>
      <c r="G5324" s="2" t="s">
        <v>179</v>
      </c>
      <c r="H5324" s="2" t="s">
        <v>52</v>
      </c>
      <c r="I5324" s="2" t="s">
        <v>53</v>
      </c>
      <c r="J5324" s="2" t="s">
        <v>180</v>
      </c>
      <c r="K5324" s="2" t="s">
        <v>180</v>
      </c>
      <c r="L5324" s="2" t="s">
        <v>181</v>
      </c>
      <c r="M5324" s="2" t="s">
        <v>95</v>
      </c>
      <c r="N5324" s="3">
        <v>1000</v>
      </c>
      <c r="O5324" s="3" t="s">
        <v>182</v>
      </c>
      <c r="P5324" s="4">
        <f>IF(O5324="吨",N5324*1000,IF(O5324="万立方米",N5324*10000,""))</f>
        <v>10000000.0</v>
      </c>
      <c r="Q5324" s="2" t="s">
        <v>183</v>
      </c>
      <c r="R5324" s="2" t="s">
        <v>184</v>
      </c>
      <c r="S5324" s="2" t="s">
        <v>204</v>
      </c>
      <c r="T5324" s="2" t="s">
        <v>75</v>
      </c>
      <c r="U5324" s="4">
        <f>0.005</f>
        <v>0.005</v>
      </c>
      <c r="V5324" s="2" t="s">
        <v>186</v>
      </c>
      <c r="W5324" s="2" t="s">
        <v>205</v>
      </c>
      <c r="X5324" s="2" t="s">
        <v>64</v>
      </c>
      <c r="Y5324" s="2" t="s">
        <v>65</v>
      </c>
      <c r="Z5324" s="2">
        <v>0</v>
      </c>
      <c r="AA5324" s="2"/>
      <c r="AB5324" s="2"/>
      <c r="AC5324" s="4">
        <f>P5324*U5324/1000000</f>
        <v>0.05</v>
      </c>
      <c r="AD5324" s="4">
        <f>AC5324*(1-Z5324/100)</f>
        <v>0.05</v>
      </c>
      <c r="AE5324" s="2" t="s">
        <v>66</v>
      </c>
      <c r="AF5324" s="2" t="s">
        <v>67</v>
      </c>
      <c r="AG5324" s="2" t="s">
        <v>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6262</v>
      </c>
      <c r="B5325" s="2" t="s">
        <v>6255</v>
      </c>
      <c r="C5325" s="2" t="s">
        <v>47</v>
      </c>
      <c r="D5325" s="2" t="s">
        <v>2691</v>
      </c>
      <c r="E5325" s="2" t="s">
        <v>227</v>
      </c>
      <c r="F5325" s="2" t="s">
        <v>228</v>
      </c>
      <c r="G5325" s="2" t="s">
        <v>179</v>
      </c>
      <c r="H5325" s="2" t="s">
        <v>52</v>
      </c>
      <c r="I5325" s="2" t="s">
        <v>53</v>
      </c>
      <c r="J5325" s="2" t="s">
        <v>180</v>
      </c>
      <c r="K5325" s="2" t="s">
        <v>180</v>
      </c>
      <c r="L5325" s="2" t="s">
        <v>181</v>
      </c>
      <c r="M5325" s="2" t="s">
        <v>100</v>
      </c>
      <c r="N5325" s="3">
        <v>1000</v>
      </c>
      <c r="O5325" s="3" t="s">
        <v>182</v>
      </c>
      <c r="P5325" s="4">
        <f>IF(O5325="吨",N5325*1000,IF(O5325="万立方米",N5325*10000,""))</f>
        <v>10000000.0</v>
      </c>
      <c r="Q5325" s="2" t="s">
        <v>183</v>
      </c>
      <c r="R5325" s="2" t="s">
        <v>184</v>
      </c>
      <c r="S5325" s="2" t="s">
        <v>207</v>
      </c>
      <c r="T5325" s="2" t="s">
        <v>75</v>
      </c>
      <c r="U5325" s="4">
        <f>0.02</f>
        <v>0.02</v>
      </c>
      <c r="V5325" s="2" t="s">
        <v>186</v>
      </c>
      <c r="W5325" s="2" t="s">
        <v>208</v>
      </c>
      <c r="X5325" s="2" t="s">
        <v>64</v>
      </c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68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6263</v>
      </c>
      <c r="B5326" s="2" t="s">
        <v>6255</v>
      </c>
      <c r="C5326" s="2" t="s">
        <v>47</v>
      </c>
      <c r="D5326" s="2" t="s">
        <v>2691</v>
      </c>
      <c r="E5326" s="2" t="s">
        <v>227</v>
      </c>
      <c r="F5326" s="2" t="s">
        <v>228</v>
      </c>
      <c r="G5326" s="2" t="s">
        <v>179</v>
      </c>
      <c r="H5326" s="2" t="s">
        <v>52</v>
      </c>
      <c r="I5326" s="2"/>
      <c r="J5326" s="2"/>
      <c r="K5326" s="2" t="s">
        <v>147</v>
      </c>
      <c r="L5326" s="2" t="s">
        <v>148</v>
      </c>
      <c r="M5326" s="2" t="s">
        <v>104</v>
      </c>
      <c r="N5326" s="3"/>
      <c r="O5326" s="3"/>
      <c r="P5326" s="2"/>
      <c r="Q5326" s="2" t="s">
        <v>105</v>
      </c>
      <c r="R5326" s="2" t="s">
        <v>106</v>
      </c>
      <c r="S5326" s="2" t="s">
        <v>107</v>
      </c>
      <c r="T5326" s="2" t="s">
        <v>108</v>
      </c>
      <c r="U5326" s="2"/>
      <c r="V5326" s="2" t="s">
        <v>109</v>
      </c>
      <c r="W5326" s="2" t="s">
        <v>110</v>
      </c>
      <c r="X5326" s="2"/>
      <c r="Y5326" s="2" t="s">
        <v>65</v>
      </c>
      <c r="Z5326" s="2">
        <v>0</v>
      </c>
      <c r="AA5326" s="2"/>
      <c r="AB5326" s="2"/>
      <c r="AC5326" s="2"/>
      <c r="AD5326" s="2"/>
      <c r="AE5326" s="2" t="s">
        <v>123</v>
      </c>
      <c r="AF5326" s="2" t="s">
        <v>222</v>
      </c>
      <c r="AG5326" s="2" t="s">
        <v>223</v>
      </c>
      <c r="AH5326" s="2" t="s">
        <v>69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6264</v>
      </c>
      <c r="B5327" s="2" t="s">
        <v>6265</v>
      </c>
      <c r="C5327" s="2" t="s">
        <v>47</v>
      </c>
      <c r="D5327" s="2" t="s">
        <v>3311</v>
      </c>
      <c r="E5327" s="2" t="s">
        <v>177</v>
      </c>
      <c r="F5327" s="2" t="s">
        <v>178</v>
      </c>
      <c r="G5327" s="2" t="s">
        <v>179</v>
      </c>
      <c r="H5327" s="2" t="s">
        <v>243</v>
      </c>
      <c r="I5327" s="2" t="s">
        <v>53</v>
      </c>
      <c r="J5327" s="2" t="s">
        <v>180</v>
      </c>
      <c r="K5327" s="2" t="s">
        <v>180</v>
      </c>
      <c r="L5327" s="2" t="s">
        <v>181</v>
      </c>
      <c r="M5327" s="2" t="s">
        <v>56</v>
      </c>
      <c r="N5327" s="3">
        <v>26839.52</v>
      </c>
      <c r="O5327" s="3" t="s">
        <v>182</v>
      </c>
      <c r="P5327" s="4">
        <f>IF(O5327="吨",N5327*1000,IF(O5327="万立方米",N5327*10000,""))</f>
        <v>268395200.0</v>
      </c>
      <c r="Q5327" s="2" t="s">
        <v>183</v>
      </c>
      <c r="R5327" s="2" t="s">
        <v>184</v>
      </c>
      <c r="S5327" s="2" t="s">
        <v>185</v>
      </c>
      <c r="T5327" s="2" t="s">
        <v>75</v>
      </c>
      <c r="U5327" s="4">
        <f>0.001</f>
        <v>0.001</v>
      </c>
      <c r="V5327" s="2" t="s">
        <v>186</v>
      </c>
      <c r="W5327" s="2" t="s">
        <v>187</v>
      </c>
      <c r="X5327" s="2" t="s">
        <v>64</v>
      </c>
      <c r="Y5327" s="2" t="s">
        <v>65</v>
      </c>
      <c r="Z5327" s="2">
        <v>0</v>
      </c>
      <c r="AA5327" s="2"/>
      <c r="AB5327" s="2"/>
      <c r="AC5327" s="4">
        <f>P5327*U5327/1000000</f>
        <v>0.2683952</v>
      </c>
      <c r="AD5327" s="4">
        <f>AC5327*(1-Z5327/100)</f>
        <v>0.2683952</v>
      </c>
      <c r="AE5327" s="2" t="s">
        <v>66</v>
      </c>
      <c r="AF5327" s="2" t="s">
        <v>67</v>
      </c>
      <c r="AG5327" s="2" t="s">
        <v>68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6266</v>
      </c>
      <c r="B5328" s="2" t="s">
        <v>6265</v>
      </c>
      <c r="C5328" s="2" t="s">
        <v>47</v>
      </c>
      <c r="D5328" s="2" t="s">
        <v>3311</v>
      </c>
      <c r="E5328" s="2" t="s">
        <v>177</v>
      </c>
      <c r="F5328" s="2" t="s">
        <v>178</v>
      </c>
      <c r="G5328" s="2" t="s">
        <v>179</v>
      </c>
      <c r="H5328" s="2" t="s">
        <v>243</v>
      </c>
      <c r="I5328" s="2" t="s">
        <v>53</v>
      </c>
      <c r="J5328" s="2" t="s">
        <v>180</v>
      </c>
      <c r="K5328" s="2" t="s">
        <v>180</v>
      </c>
      <c r="L5328" s="2" t="s">
        <v>181</v>
      </c>
      <c r="M5328" s="2" t="s">
        <v>73</v>
      </c>
      <c r="N5328" s="3">
        <v>26839.52</v>
      </c>
      <c r="O5328" s="3" t="s">
        <v>182</v>
      </c>
      <c r="P5328" s="4">
        <f>IF(O5328="吨",N5328*1000,IF(O5328="万立方米",N5328*10000,""))</f>
        <v>268395200.0</v>
      </c>
      <c r="Q5328" s="2" t="s">
        <v>183</v>
      </c>
      <c r="R5328" s="2" t="s">
        <v>184</v>
      </c>
      <c r="S5328" s="2" t="s">
        <v>189</v>
      </c>
      <c r="T5328" s="2" t="s">
        <v>75</v>
      </c>
      <c r="U5328" s="4">
        <f>0.35</f>
        <v>0.35</v>
      </c>
      <c r="V5328" s="2" t="s">
        <v>186</v>
      </c>
      <c r="W5328" s="2" t="s">
        <v>190</v>
      </c>
      <c r="X5328" s="2" t="s">
        <v>64</v>
      </c>
      <c r="Y5328" s="2" t="s">
        <v>65</v>
      </c>
      <c r="Z5328" s="2">
        <v>0</v>
      </c>
      <c r="AA5328" s="2"/>
      <c r="AB5328" s="2"/>
      <c r="AC5328" s="4">
        <f>P5328*U5328/1000000</f>
        <v>93.93832</v>
      </c>
      <c r="AD5328" s="4">
        <f>AC5328*(1-Z5328/100)</f>
        <v>93.93832</v>
      </c>
      <c r="AE5328" s="2" t="s">
        <v>66</v>
      </c>
      <c r="AF5328" s="2" t="s">
        <v>67</v>
      </c>
      <c r="AG5328" s="2" t="s">
        <v>68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6267</v>
      </c>
      <c r="B5329" s="2" t="s">
        <v>6265</v>
      </c>
      <c r="C5329" s="2" t="s">
        <v>47</v>
      </c>
      <c r="D5329" s="2" t="s">
        <v>3311</v>
      </c>
      <c r="E5329" s="2" t="s">
        <v>177</v>
      </c>
      <c r="F5329" s="2" t="s">
        <v>178</v>
      </c>
      <c r="G5329" s="2" t="s">
        <v>179</v>
      </c>
      <c r="H5329" s="2" t="s">
        <v>243</v>
      </c>
      <c r="I5329" s="2" t="s">
        <v>53</v>
      </c>
      <c r="J5329" s="2" t="s">
        <v>180</v>
      </c>
      <c r="K5329" s="2" t="s">
        <v>180</v>
      </c>
      <c r="L5329" s="2" t="s">
        <v>181</v>
      </c>
      <c r="M5329" s="2" t="s">
        <v>78</v>
      </c>
      <c r="N5329" s="3">
        <v>26839.52</v>
      </c>
      <c r="O5329" s="3" t="s">
        <v>182</v>
      </c>
      <c r="P5329" s="4">
        <f>IF(O5329="吨",N5329*1000,IF(O5329="万立方米",N5329*10000,""))</f>
        <v>268395200.0</v>
      </c>
      <c r="Q5329" s="2" t="s">
        <v>183</v>
      </c>
      <c r="R5329" s="2" t="s">
        <v>184</v>
      </c>
      <c r="S5329" s="2" t="s">
        <v>192</v>
      </c>
      <c r="T5329" s="2" t="s">
        <v>75</v>
      </c>
      <c r="U5329" s="4">
        <f>1.2</f>
        <v>1.2</v>
      </c>
      <c r="V5329" s="2" t="s">
        <v>186</v>
      </c>
      <c r="W5329" s="2" t="s">
        <v>193</v>
      </c>
      <c r="X5329" s="2" t="s">
        <v>64</v>
      </c>
      <c r="Y5329" s="2" t="s">
        <v>65</v>
      </c>
      <c r="Z5329" s="2">
        <v>0</v>
      </c>
      <c r="AA5329" s="2"/>
      <c r="AB5329" s="2"/>
      <c r="AC5329" s="4">
        <f>P5329*U5329/1000000</f>
        <v>322.07424</v>
      </c>
      <c r="AD5329" s="4">
        <f>AC5329*(1-Z5329/100)</f>
        <v>322.07424</v>
      </c>
      <c r="AE5329" s="2" t="s">
        <v>66</v>
      </c>
      <c r="AF5329" s="2" t="s">
        <v>67</v>
      </c>
      <c r="AG5329" s="2" t="s">
        <v>68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6268</v>
      </c>
      <c r="B5330" s="2" t="s">
        <v>6265</v>
      </c>
      <c r="C5330" s="2" t="s">
        <v>47</v>
      </c>
      <c r="D5330" s="2" t="s">
        <v>3311</v>
      </c>
      <c r="E5330" s="2" t="s">
        <v>177</v>
      </c>
      <c r="F5330" s="2" t="s">
        <v>178</v>
      </c>
      <c r="G5330" s="2" t="s">
        <v>179</v>
      </c>
      <c r="H5330" s="2" t="s">
        <v>243</v>
      </c>
      <c r="I5330" s="2" t="s">
        <v>53</v>
      </c>
      <c r="J5330" s="2" t="s">
        <v>180</v>
      </c>
      <c r="K5330" s="2" t="s">
        <v>180</v>
      </c>
      <c r="L5330" s="2" t="s">
        <v>181</v>
      </c>
      <c r="M5330" s="2" t="s">
        <v>82</v>
      </c>
      <c r="N5330" s="3">
        <v>26839.52</v>
      </c>
      <c r="O5330" s="3" t="s">
        <v>182</v>
      </c>
      <c r="P5330" s="4">
        <f>IF(O5330="吨",N5330*1000,IF(O5330="万立方米",N5330*10000,""))</f>
        <v>268395200.0</v>
      </c>
      <c r="Q5330" s="2" t="s">
        <v>183</v>
      </c>
      <c r="R5330" s="2" t="s">
        <v>184</v>
      </c>
      <c r="S5330" s="2" t="s">
        <v>195</v>
      </c>
      <c r="T5330" s="2" t="s">
        <v>75</v>
      </c>
      <c r="U5330" s="4">
        <f>0.002</f>
        <v>0.002</v>
      </c>
      <c r="V5330" s="2" t="s">
        <v>186</v>
      </c>
      <c r="W5330" s="2" t="s">
        <v>196</v>
      </c>
      <c r="X5330" s="2" t="s">
        <v>64</v>
      </c>
      <c r="Y5330" s="2" t="s">
        <v>65</v>
      </c>
      <c r="Z5330" s="2">
        <v>0</v>
      </c>
      <c r="AA5330" s="2"/>
      <c r="AB5330" s="2"/>
      <c r="AC5330" s="4">
        <f>P5330*U5330/1000000</f>
        <v>0.5367904</v>
      </c>
      <c r="AD5330" s="4">
        <f>AC5330*(1-Z5330/100)</f>
        <v>0.5367904</v>
      </c>
      <c r="AE5330" s="2" t="s">
        <v>66</v>
      </c>
      <c r="AF5330" s="2" t="s">
        <v>67</v>
      </c>
      <c r="AG5330" s="2" t="s">
        <v>68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6269</v>
      </c>
      <c r="B5331" s="2" t="s">
        <v>6265</v>
      </c>
      <c r="C5331" s="2" t="s">
        <v>47</v>
      </c>
      <c r="D5331" s="2" t="s">
        <v>3311</v>
      </c>
      <c r="E5331" s="2" t="s">
        <v>177</v>
      </c>
      <c r="F5331" s="2" t="s">
        <v>178</v>
      </c>
      <c r="G5331" s="2" t="s">
        <v>179</v>
      </c>
      <c r="H5331" s="2" t="s">
        <v>243</v>
      </c>
      <c r="I5331" s="2" t="s">
        <v>53</v>
      </c>
      <c r="J5331" s="2" t="s">
        <v>180</v>
      </c>
      <c r="K5331" s="2" t="s">
        <v>180</v>
      </c>
      <c r="L5331" s="2" t="s">
        <v>181</v>
      </c>
      <c r="M5331" s="2" t="s">
        <v>86</v>
      </c>
      <c r="N5331" s="3">
        <v>26839.52</v>
      </c>
      <c r="O5331" s="3" t="s">
        <v>182</v>
      </c>
      <c r="P5331" s="4">
        <f>IF(O5331="吨",N5331*1000,IF(O5331="万立方米",N5331*10000,""))</f>
        <v>268395200.0</v>
      </c>
      <c r="Q5331" s="2" t="s">
        <v>183</v>
      </c>
      <c r="R5331" s="2" t="s">
        <v>184</v>
      </c>
      <c r="S5331" s="2" t="s">
        <v>198</v>
      </c>
      <c r="T5331" s="2" t="s">
        <v>75</v>
      </c>
      <c r="U5331" s="4">
        <f>0.01</f>
        <v>0.01</v>
      </c>
      <c r="V5331" s="2" t="s">
        <v>186</v>
      </c>
      <c r="W5331" s="2" t="s">
        <v>199</v>
      </c>
      <c r="X5331" s="2" t="s">
        <v>64</v>
      </c>
      <c r="Y5331" s="2" t="s">
        <v>65</v>
      </c>
      <c r="Z5331" s="2">
        <v>0</v>
      </c>
      <c r="AA5331" s="2"/>
      <c r="AB5331" s="2"/>
      <c r="AC5331" s="4">
        <f>P5331*U5331/1000000</f>
        <v>2.683952</v>
      </c>
      <c r="AD5331" s="4">
        <f>AC5332*(1-AA5331/100)+(AC5331-AC5332)*(1-AB5331/100)</f>
        <v>2.683952</v>
      </c>
      <c r="AE5331" s="2" t="s">
        <v>66</v>
      </c>
      <c r="AF5331" s="2" t="s">
        <v>67</v>
      </c>
      <c r="AG5331" s="2" t="s">
        <v>68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6270</v>
      </c>
      <c r="B5332" s="2" t="s">
        <v>6265</v>
      </c>
      <c r="C5332" s="2" t="s">
        <v>47</v>
      </c>
      <c r="D5332" s="2" t="s">
        <v>3311</v>
      </c>
      <c r="E5332" s="2" t="s">
        <v>177</v>
      </c>
      <c r="F5332" s="2" t="s">
        <v>178</v>
      </c>
      <c r="G5332" s="2" t="s">
        <v>179</v>
      </c>
      <c r="H5332" s="2" t="s">
        <v>243</v>
      </c>
      <c r="I5332" s="2" t="s">
        <v>53</v>
      </c>
      <c r="J5332" s="2" t="s">
        <v>180</v>
      </c>
      <c r="K5332" s="2" t="s">
        <v>180</v>
      </c>
      <c r="L5332" s="2" t="s">
        <v>181</v>
      </c>
      <c r="M5332" s="2" t="s">
        <v>91</v>
      </c>
      <c r="N5332" s="3">
        <v>26839.52</v>
      </c>
      <c r="O5332" s="3" t="s">
        <v>182</v>
      </c>
      <c r="P5332" s="4">
        <f>IF(O5332="吨",N5332*1000,IF(O5332="万立方米",N5332*10000,""))</f>
        <v>268395200.0</v>
      </c>
      <c r="Q5332" s="2" t="s">
        <v>183</v>
      </c>
      <c r="R5332" s="2" t="s">
        <v>184</v>
      </c>
      <c r="S5332" s="2" t="s">
        <v>201</v>
      </c>
      <c r="T5332" s="2" t="s">
        <v>75</v>
      </c>
      <c r="U5332" s="4">
        <f>0.005</f>
        <v>0.005</v>
      </c>
      <c r="V5332" s="2" t="s">
        <v>186</v>
      </c>
      <c r="W5332" s="2" t="s">
        <v>202</v>
      </c>
      <c r="X5332" s="2" t="s">
        <v>64</v>
      </c>
      <c r="Y5332" s="2" t="s">
        <v>65</v>
      </c>
      <c r="Z5332" s="2">
        <v>0</v>
      </c>
      <c r="AA5332" s="2"/>
      <c r="AB5332" s="2"/>
      <c r="AC5332" s="4">
        <f>P5332*U5332/1000000</f>
        <v>1.341976</v>
      </c>
      <c r="AD5332" s="4">
        <f>AC5332*(1-Z5332/100)</f>
        <v>1.341976</v>
      </c>
      <c r="AE5332" s="2" t="s">
        <v>66</v>
      </c>
      <c r="AF5332" s="2" t="s">
        <v>67</v>
      </c>
      <c r="AG5332" s="2" t="s">
        <v>68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6271</v>
      </c>
      <c r="B5333" s="2" t="s">
        <v>6265</v>
      </c>
      <c r="C5333" s="2" t="s">
        <v>47</v>
      </c>
      <c r="D5333" s="2" t="s">
        <v>3311</v>
      </c>
      <c r="E5333" s="2" t="s">
        <v>177</v>
      </c>
      <c r="F5333" s="2" t="s">
        <v>178</v>
      </c>
      <c r="G5333" s="2" t="s">
        <v>179</v>
      </c>
      <c r="H5333" s="2" t="s">
        <v>243</v>
      </c>
      <c r="I5333" s="2" t="s">
        <v>53</v>
      </c>
      <c r="J5333" s="2" t="s">
        <v>180</v>
      </c>
      <c r="K5333" s="2" t="s">
        <v>180</v>
      </c>
      <c r="L5333" s="2" t="s">
        <v>181</v>
      </c>
      <c r="M5333" s="2" t="s">
        <v>95</v>
      </c>
      <c r="N5333" s="3">
        <v>26839.52</v>
      </c>
      <c r="O5333" s="3" t="s">
        <v>182</v>
      </c>
      <c r="P5333" s="4">
        <f>IF(O5333="吨",N5333*1000,IF(O5333="万立方米",N5333*10000,""))</f>
        <v>268395200.0</v>
      </c>
      <c r="Q5333" s="2" t="s">
        <v>183</v>
      </c>
      <c r="R5333" s="2" t="s">
        <v>184</v>
      </c>
      <c r="S5333" s="2" t="s">
        <v>204</v>
      </c>
      <c r="T5333" s="2" t="s">
        <v>75</v>
      </c>
      <c r="U5333" s="4">
        <f>0.005</f>
        <v>0.005</v>
      </c>
      <c r="V5333" s="2" t="s">
        <v>186</v>
      </c>
      <c r="W5333" s="2" t="s">
        <v>205</v>
      </c>
      <c r="X5333" s="2" t="s">
        <v>64</v>
      </c>
      <c r="Y5333" s="2" t="s">
        <v>65</v>
      </c>
      <c r="Z5333" s="2">
        <v>0</v>
      </c>
      <c r="AA5333" s="2"/>
      <c r="AB5333" s="2"/>
      <c r="AC5333" s="4">
        <f>P5333*U5333/1000000</f>
        <v>1.341976</v>
      </c>
      <c r="AD5333" s="4">
        <f>AC5333*(1-Z5333/100)</f>
        <v>1.341976</v>
      </c>
      <c r="AE5333" s="2" t="s">
        <v>66</v>
      </c>
      <c r="AF5333" s="2" t="s">
        <v>67</v>
      </c>
      <c r="AG5333" s="2" t="s">
        <v>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6272</v>
      </c>
      <c r="B5334" s="2" t="s">
        <v>6265</v>
      </c>
      <c r="C5334" s="2" t="s">
        <v>47</v>
      </c>
      <c r="D5334" s="2" t="s">
        <v>3311</v>
      </c>
      <c r="E5334" s="2" t="s">
        <v>177</v>
      </c>
      <c r="F5334" s="2" t="s">
        <v>178</v>
      </c>
      <c r="G5334" s="2" t="s">
        <v>179</v>
      </c>
      <c r="H5334" s="2" t="s">
        <v>243</v>
      </c>
      <c r="I5334" s="2" t="s">
        <v>53</v>
      </c>
      <c r="J5334" s="2" t="s">
        <v>180</v>
      </c>
      <c r="K5334" s="2" t="s">
        <v>180</v>
      </c>
      <c r="L5334" s="2" t="s">
        <v>181</v>
      </c>
      <c r="M5334" s="2" t="s">
        <v>100</v>
      </c>
      <c r="N5334" s="3">
        <v>26839.52</v>
      </c>
      <c r="O5334" s="3" t="s">
        <v>182</v>
      </c>
      <c r="P5334" s="4">
        <f>IF(O5334="吨",N5334*1000,IF(O5334="万立方米",N5334*10000,""))</f>
        <v>268395200.0</v>
      </c>
      <c r="Q5334" s="2" t="s">
        <v>183</v>
      </c>
      <c r="R5334" s="2" t="s">
        <v>184</v>
      </c>
      <c r="S5334" s="2" t="s">
        <v>207</v>
      </c>
      <c r="T5334" s="2" t="s">
        <v>75</v>
      </c>
      <c r="U5334" s="4">
        <f>0.02</f>
        <v>0.02</v>
      </c>
      <c r="V5334" s="2" t="s">
        <v>186</v>
      </c>
      <c r="W5334" s="2" t="s">
        <v>208</v>
      </c>
      <c r="X5334" s="2" t="s">
        <v>64</v>
      </c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68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6273</v>
      </c>
      <c r="B5335" s="2" t="s">
        <v>6265</v>
      </c>
      <c r="C5335" s="2" t="s">
        <v>47</v>
      </c>
      <c r="D5335" s="2" t="s">
        <v>3311</v>
      </c>
      <c r="E5335" s="2" t="s">
        <v>177</v>
      </c>
      <c r="F5335" s="2" t="s">
        <v>178</v>
      </c>
      <c r="G5335" s="2" t="s">
        <v>179</v>
      </c>
      <c r="H5335" s="2" t="s">
        <v>243</v>
      </c>
      <c r="I5335" s="2"/>
      <c r="J5335" s="2"/>
      <c r="K5335" s="2" t="s">
        <v>147</v>
      </c>
      <c r="L5335" s="2" t="s">
        <v>148</v>
      </c>
      <c r="M5335" s="2" t="s">
        <v>104</v>
      </c>
      <c r="N5335" s="3"/>
      <c r="O5335" s="3"/>
      <c r="P5335" s="2"/>
      <c r="Q5335" s="2" t="s">
        <v>105</v>
      </c>
      <c r="R5335" s="2" t="s">
        <v>106</v>
      </c>
      <c r="S5335" s="2" t="s">
        <v>107</v>
      </c>
      <c r="T5335" s="2" t="s">
        <v>108</v>
      </c>
      <c r="U5335" s="2"/>
      <c r="V5335" s="2" t="s">
        <v>109</v>
      </c>
      <c r="W5335" s="2" t="s">
        <v>110</v>
      </c>
      <c r="X5335" s="2"/>
      <c r="Y5335" s="2" t="s">
        <v>65</v>
      </c>
      <c r="Z5335" s="2">
        <v>0</v>
      </c>
      <c r="AA5335" s="2"/>
      <c r="AB5335" s="2"/>
      <c r="AC5335" s="2"/>
      <c r="AD5335" s="2"/>
      <c r="AE5335" s="2" t="s">
        <v>123</v>
      </c>
      <c r="AF5335" s="2" t="s">
        <v>222</v>
      </c>
      <c r="AG5335" s="2" t="s">
        <v>223</v>
      </c>
      <c r="AH5335" s="2" t="s">
        <v>69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6274</v>
      </c>
      <c r="B5336" s="2" t="s">
        <v>6275</v>
      </c>
      <c r="C5336" s="2" t="s">
        <v>47</v>
      </c>
      <c r="D5336" s="2" t="s">
        <v>1354</v>
      </c>
      <c r="E5336" s="2" t="s">
        <v>744</v>
      </c>
      <c r="F5336" s="2" t="s">
        <v>228</v>
      </c>
      <c r="G5336" s="2" t="s">
        <v>117</v>
      </c>
      <c r="H5336" s="2" t="s">
        <v>1373</v>
      </c>
      <c r="I5336" s="2" t="s">
        <v>53</v>
      </c>
      <c r="J5336" s="2" t="s">
        <v>230</v>
      </c>
      <c r="K5336" s="2" t="s">
        <v>55</v>
      </c>
      <c r="L5336" s="2" t="s">
        <v>51</v>
      </c>
      <c r="M5336" s="2" t="s">
        <v>56</v>
      </c>
      <c r="N5336" s="3">
        <v>122489.27</v>
      </c>
      <c r="O5336" s="3" t="s">
        <v>57</v>
      </c>
      <c r="P5336" s="4">
        <f>IF(O5336="吨",N5336*1000,IF(O5336="万立方米",N5336*10000,""))</f>
        <v>122489270.0</v>
      </c>
      <c r="Q5336" s="2" t="s">
        <v>58</v>
      </c>
      <c r="R5336" s="2" t="s">
        <v>59</v>
      </c>
      <c r="S5336" s="2" t="s">
        <v>60</v>
      </c>
      <c r="T5336" s="2" t="s">
        <v>61</v>
      </c>
      <c r="U5336" s="4">
        <f>0.06</f>
        <v>0.06</v>
      </c>
      <c r="V5336" s="2" t="s">
        <v>62</v>
      </c>
      <c r="W5336" s="2" t="s">
        <v>63</v>
      </c>
      <c r="X5336" s="2" t="s">
        <v>64</v>
      </c>
      <c r="Y5336" s="2" t="s">
        <v>65</v>
      </c>
      <c r="Z5336" s="2">
        <v>0</v>
      </c>
      <c r="AA5336" s="2"/>
      <c r="AB5336" s="2"/>
      <c r="AC5336" s="4">
        <f>P5336*U5336/1000000</f>
        <v>7.3493562</v>
      </c>
      <c r="AD5336" s="4">
        <f>AC5336*(1-Z5336/100)</f>
        <v>7.3493562</v>
      </c>
      <c r="AE5336" s="2" t="s">
        <v>66</v>
      </c>
      <c r="AF5336" s="2" t="s">
        <v>67</v>
      </c>
      <c r="AG5336" s="2" t="s">
        <v>68</v>
      </c>
      <c r="AH5336" s="2" t="s">
        <v>69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6276</v>
      </c>
      <c r="B5337" s="2" t="s">
        <v>6275</v>
      </c>
      <c r="C5337" s="2" t="s">
        <v>47</v>
      </c>
      <c r="D5337" s="2" t="s">
        <v>1354</v>
      </c>
      <c r="E5337" s="2" t="s">
        <v>744</v>
      </c>
      <c r="F5337" s="2" t="s">
        <v>228</v>
      </c>
      <c r="G5337" s="2" t="s">
        <v>117</v>
      </c>
      <c r="H5337" s="2" t="s">
        <v>1373</v>
      </c>
      <c r="I5337" s="2" t="s">
        <v>53</v>
      </c>
      <c r="J5337" s="2" t="s">
        <v>230</v>
      </c>
      <c r="K5337" s="2" t="s">
        <v>55</v>
      </c>
      <c r="L5337" s="2" t="s">
        <v>51</v>
      </c>
      <c r="M5337" s="2" t="s">
        <v>73</v>
      </c>
      <c r="N5337" s="3">
        <v>122489.27</v>
      </c>
      <c r="O5337" s="3" t="s">
        <v>57</v>
      </c>
      <c r="P5337" s="4">
        <f>IF(O5337="吨",N5337*1000,IF(O5337="万立方米",N5337*10000,""))</f>
        <v>122489270.0</v>
      </c>
      <c r="Q5337" s="2" t="s">
        <v>58</v>
      </c>
      <c r="R5337" s="2" t="s">
        <v>59</v>
      </c>
      <c r="S5337" s="2" t="s">
        <v>74</v>
      </c>
      <c r="T5337" s="2" t="s">
        <v>75</v>
      </c>
      <c r="U5337" s="4">
        <f>1.5</f>
        <v>1.5</v>
      </c>
      <c r="V5337" s="2" t="s">
        <v>62</v>
      </c>
      <c r="W5337" s="2" t="s">
        <v>76</v>
      </c>
      <c r="X5337" s="2" t="s">
        <v>64</v>
      </c>
      <c r="Y5337" s="2" t="s">
        <v>65</v>
      </c>
      <c r="Z5337" s="2">
        <v>0</v>
      </c>
      <c r="AA5337" s="2"/>
      <c r="AB5337" s="2"/>
      <c r="AC5337" s="4">
        <f>P5337*U5337/1000000</f>
        <v>183.733905</v>
      </c>
      <c r="AD5337" s="4">
        <f>AC5337*(1-Z5337/100)</f>
        <v>183.733905</v>
      </c>
      <c r="AE5337" s="2" t="s">
        <v>66</v>
      </c>
      <c r="AF5337" s="2" t="s">
        <v>67</v>
      </c>
      <c r="AG5337" s="2" t="s">
        <v>68</v>
      </c>
      <c r="AH5337" s="2" t="s">
        <v>69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6277</v>
      </c>
      <c r="B5338" s="2" t="s">
        <v>6275</v>
      </c>
      <c r="C5338" s="2" t="s">
        <v>47</v>
      </c>
      <c r="D5338" s="2" t="s">
        <v>1354</v>
      </c>
      <c r="E5338" s="2" t="s">
        <v>744</v>
      </c>
      <c r="F5338" s="2" t="s">
        <v>228</v>
      </c>
      <c r="G5338" s="2" t="s">
        <v>117</v>
      </c>
      <c r="H5338" s="2" t="s">
        <v>1373</v>
      </c>
      <c r="I5338" s="2" t="s">
        <v>53</v>
      </c>
      <c r="J5338" s="2" t="s">
        <v>230</v>
      </c>
      <c r="K5338" s="2" t="s">
        <v>55</v>
      </c>
      <c r="L5338" s="2" t="s">
        <v>51</v>
      </c>
      <c r="M5338" s="2" t="s">
        <v>78</v>
      </c>
      <c r="N5338" s="3">
        <v>122489.27</v>
      </c>
      <c r="O5338" s="3" t="s">
        <v>57</v>
      </c>
      <c r="P5338" s="4">
        <f>IF(O5338="吨",N5338*1000,IF(O5338="万立方米",N5338*10000,""))</f>
        <v>122489270.0</v>
      </c>
      <c r="Q5338" s="2" t="s">
        <v>58</v>
      </c>
      <c r="R5338" s="2" t="s">
        <v>59</v>
      </c>
      <c r="S5338" s="2" t="s">
        <v>79</v>
      </c>
      <c r="T5338" s="2" t="s">
        <v>75</v>
      </c>
      <c r="U5338" s="4">
        <f>6.0</f>
        <v>6.0</v>
      </c>
      <c r="V5338" s="2" t="s">
        <v>62</v>
      </c>
      <c r="W5338" s="2" t="s">
        <v>80</v>
      </c>
      <c r="X5338" s="2" t="s">
        <v>64</v>
      </c>
      <c r="Y5338" s="2" t="s">
        <v>65</v>
      </c>
      <c r="Z5338" s="2">
        <v>0</v>
      </c>
      <c r="AA5338" s="2"/>
      <c r="AB5338" s="2"/>
      <c r="AC5338" s="4">
        <f>P5338*U5338/1000000</f>
        <v>734.93562</v>
      </c>
      <c r="AD5338" s="4">
        <f>AC5338*(1-Z5338/100)</f>
        <v>734.93562</v>
      </c>
      <c r="AE5338" s="2" t="s">
        <v>66</v>
      </c>
      <c r="AF5338" s="2" t="s">
        <v>67</v>
      </c>
      <c r="AG5338" s="2" t="s">
        <v>68</v>
      </c>
      <c r="AH5338" s="2" t="s">
        <v>69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6278</v>
      </c>
      <c r="B5339" s="2" t="s">
        <v>6275</v>
      </c>
      <c r="C5339" s="2" t="s">
        <v>47</v>
      </c>
      <c r="D5339" s="2" t="s">
        <v>1354</v>
      </c>
      <c r="E5339" s="2" t="s">
        <v>744</v>
      </c>
      <c r="F5339" s="2" t="s">
        <v>228</v>
      </c>
      <c r="G5339" s="2" t="s">
        <v>117</v>
      </c>
      <c r="H5339" s="2" t="s">
        <v>1373</v>
      </c>
      <c r="I5339" s="2" t="s">
        <v>53</v>
      </c>
      <c r="J5339" s="2" t="s">
        <v>230</v>
      </c>
      <c r="K5339" s="2" t="s">
        <v>55</v>
      </c>
      <c r="L5339" s="2" t="s">
        <v>51</v>
      </c>
      <c r="M5339" s="2" t="s">
        <v>82</v>
      </c>
      <c r="N5339" s="3">
        <v>122489.27</v>
      </c>
      <c r="O5339" s="3" t="s">
        <v>57</v>
      </c>
      <c r="P5339" s="4">
        <f>IF(O5339="吨",N5339*1000,IF(O5339="万立方米",N5339*10000,""))</f>
        <v>122489270.0</v>
      </c>
      <c r="Q5339" s="2" t="s">
        <v>58</v>
      </c>
      <c r="R5339" s="2" t="s">
        <v>59</v>
      </c>
      <c r="S5339" s="2" t="s">
        <v>83</v>
      </c>
      <c r="T5339" s="2" t="s">
        <v>61</v>
      </c>
      <c r="U5339" s="4">
        <f>0.35</f>
        <v>0.35</v>
      </c>
      <c r="V5339" s="2" t="s">
        <v>62</v>
      </c>
      <c r="W5339" s="2" t="s">
        <v>84</v>
      </c>
      <c r="X5339" s="2" t="s">
        <v>64</v>
      </c>
      <c r="Y5339" s="2" t="s">
        <v>65</v>
      </c>
      <c r="Z5339" s="2">
        <v>0</v>
      </c>
      <c r="AA5339" s="2"/>
      <c r="AB5339" s="2"/>
      <c r="AC5339" s="4">
        <f>P5339*U5339/1000000</f>
        <v>42.8712445</v>
      </c>
      <c r="AD5339" s="4">
        <f>AC5339*(1-Z5339/100)</f>
        <v>42.8712445</v>
      </c>
      <c r="AE5339" s="2" t="s">
        <v>66</v>
      </c>
      <c r="AF5339" s="2" t="s">
        <v>67</v>
      </c>
      <c r="AG5339" s="2" t="s">
        <v>68</v>
      </c>
      <c r="AH5339" s="2" t="s">
        <v>69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6279</v>
      </c>
      <c r="B5340" s="2" t="s">
        <v>6275</v>
      </c>
      <c r="C5340" s="2" t="s">
        <v>47</v>
      </c>
      <c r="D5340" s="2" t="s">
        <v>1354</v>
      </c>
      <c r="E5340" s="2" t="s">
        <v>744</v>
      </c>
      <c r="F5340" s="2" t="s">
        <v>228</v>
      </c>
      <c r="G5340" s="2" t="s">
        <v>117</v>
      </c>
      <c r="H5340" s="2" t="s">
        <v>1373</v>
      </c>
      <c r="I5340" s="2" t="s">
        <v>53</v>
      </c>
      <c r="J5340" s="2" t="s">
        <v>230</v>
      </c>
      <c r="K5340" s="2" t="s">
        <v>55</v>
      </c>
      <c r="L5340" s="2" t="s">
        <v>51</v>
      </c>
      <c r="M5340" s="2" t="s">
        <v>86</v>
      </c>
      <c r="N5340" s="3">
        <v>122489.27</v>
      </c>
      <c r="O5340" s="3" t="s">
        <v>57</v>
      </c>
      <c r="P5340" s="4">
        <f>IF(O5340="吨",N5340*1000,IF(O5340="万立方米",N5340*10000,""))</f>
        <v>122489270.0</v>
      </c>
      <c r="Q5340" s="2" t="s">
        <v>58</v>
      </c>
      <c r="R5340" s="2" t="s">
        <v>59</v>
      </c>
      <c r="S5340" s="2" t="s">
        <v>87</v>
      </c>
      <c r="T5340" s="2" t="s">
        <v>88</v>
      </c>
      <c r="U5340" s="4">
        <f>0.75</f>
        <v>0.75</v>
      </c>
      <c r="V5340" s="2" t="s">
        <v>62</v>
      </c>
      <c r="W5340" s="2" t="s">
        <v>89</v>
      </c>
      <c r="X5340" s="2" t="s">
        <v>64</v>
      </c>
      <c r="Y5340" s="2" t="s">
        <v>65</v>
      </c>
      <c r="Z5340" s="2">
        <v>0</v>
      </c>
      <c r="AA5340" s="2"/>
      <c r="AB5340" s="2"/>
      <c r="AC5340" s="4">
        <f>P5340*U5340/1000000</f>
        <v>91.8669525</v>
      </c>
      <c r="AD5340" s="4">
        <f>AC5341*(1-AA5340/100)+(AC5340-AC5341)*(1-AB5340/100)</f>
        <v>91.8669525</v>
      </c>
      <c r="AE5340" s="2" t="s">
        <v>66</v>
      </c>
      <c r="AF5340" s="2" t="s">
        <v>67</v>
      </c>
      <c r="AG5340" s="2" t="s">
        <v>68</v>
      </c>
      <c r="AH5340" s="2" t="s">
        <v>69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6280</v>
      </c>
      <c r="B5341" s="2" t="s">
        <v>6275</v>
      </c>
      <c r="C5341" s="2" t="s">
        <v>47</v>
      </c>
      <c r="D5341" s="2" t="s">
        <v>1354</v>
      </c>
      <c r="E5341" s="2" t="s">
        <v>744</v>
      </c>
      <c r="F5341" s="2" t="s">
        <v>228</v>
      </c>
      <c r="G5341" s="2" t="s">
        <v>117</v>
      </c>
      <c r="H5341" s="2" t="s">
        <v>1373</v>
      </c>
      <c r="I5341" s="2" t="s">
        <v>53</v>
      </c>
      <c r="J5341" s="2" t="s">
        <v>230</v>
      </c>
      <c r="K5341" s="2" t="s">
        <v>55</v>
      </c>
      <c r="L5341" s="2" t="s">
        <v>51</v>
      </c>
      <c r="M5341" s="2" t="s">
        <v>91</v>
      </c>
      <c r="N5341" s="3">
        <v>122489.27</v>
      </c>
      <c r="O5341" s="3" t="s">
        <v>57</v>
      </c>
      <c r="P5341" s="4">
        <f>IF(O5341="吨",N5341*1000,IF(O5341="万立方米",N5341*10000,""))</f>
        <v>122489270.0</v>
      </c>
      <c r="Q5341" s="2" t="s">
        <v>58</v>
      </c>
      <c r="R5341" s="2" t="s">
        <v>59</v>
      </c>
      <c r="S5341" s="2" t="s">
        <v>92</v>
      </c>
      <c r="T5341" s="2" t="s">
        <v>88</v>
      </c>
      <c r="U5341" s="4">
        <f>0.75</f>
        <v>0.75</v>
      </c>
      <c r="V5341" s="2" t="s">
        <v>62</v>
      </c>
      <c r="W5341" s="2" t="s">
        <v>93</v>
      </c>
      <c r="X5341" s="2" t="s">
        <v>64</v>
      </c>
      <c r="Y5341" s="2" t="s">
        <v>65</v>
      </c>
      <c r="Z5341" s="2">
        <v>0</v>
      </c>
      <c r="AA5341" s="2"/>
      <c r="AB5341" s="2"/>
      <c r="AC5341" s="4">
        <f>P5341*U5341/1000000</f>
        <v>91.8669525</v>
      </c>
      <c r="AD5341" s="4">
        <f>AC5341*(1-Z5341/100)</f>
        <v>91.8669525</v>
      </c>
      <c r="AE5341" s="2" t="s">
        <v>66</v>
      </c>
      <c r="AF5341" s="2" t="s">
        <v>67</v>
      </c>
      <c r="AG5341" s="2" t="s">
        <v>68</v>
      </c>
      <c r="AH5341" s="2" t="s">
        <v>69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6281</v>
      </c>
      <c r="B5342" s="2" t="s">
        <v>6275</v>
      </c>
      <c r="C5342" s="2" t="s">
        <v>47</v>
      </c>
      <c r="D5342" s="2" t="s">
        <v>1354</v>
      </c>
      <c r="E5342" s="2" t="s">
        <v>744</v>
      </c>
      <c r="F5342" s="2" t="s">
        <v>228</v>
      </c>
      <c r="G5342" s="2" t="s">
        <v>117</v>
      </c>
      <c r="H5342" s="2" t="s">
        <v>1373</v>
      </c>
      <c r="I5342" s="2" t="s">
        <v>53</v>
      </c>
      <c r="J5342" s="2" t="s">
        <v>230</v>
      </c>
      <c r="K5342" s="2" t="s">
        <v>55</v>
      </c>
      <c r="L5342" s="2" t="s">
        <v>51</v>
      </c>
      <c r="M5342" s="2" t="s">
        <v>95</v>
      </c>
      <c r="N5342" s="3">
        <v>122489.27</v>
      </c>
      <c r="O5342" s="3" t="s">
        <v>57</v>
      </c>
      <c r="P5342" s="4">
        <f>IF(O5342="吨",N5342*1000,IF(O5342="万立方米",N5342*10000,""))</f>
        <v>122489270.0</v>
      </c>
      <c r="Q5342" s="2" t="s">
        <v>58</v>
      </c>
      <c r="R5342" s="2" t="s">
        <v>59</v>
      </c>
      <c r="S5342" s="2" t="s">
        <v>96</v>
      </c>
      <c r="T5342" s="2" t="s">
        <v>97</v>
      </c>
      <c r="U5342" s="4">
        <f>1.7</f>
        <v>1.7</v>
      </c>
      <c r="V5342" s="2" t="s">
        <v>62</v>
      </c>
      <c r="W5342" s="2" t="s">
        <v>98</v>
      </c>
      <c r="X5342" s="2" t="s">
        <v>64</v>
      </c>
      <c r="Y5342" s="2" t="s">
        <v>65</v>
      </c>
      <c r="Z5342" s="2">
        <v>0</v>
      </c>
      <c r="AA5342" s="2"/>
      <c r="AB5342" s="2"/>
      <c r="AC5342" s="4">
        <f>P5342*U5342/1000000</f>
        <v>208.231759</v>
      </c>
      <c r="AD5342" s="4">
        <f>AC5342*(1-Z5342/100)</f>
        <v>208.231759</v>
      </c>
      <c r="AE5342" s="2" t="s">
        <v>66</v>
      </c>
      <c r="AF5342" s="2" t="s">
        <v>67</v>
      </c>
      <c r="AG5342" s="2" t="s">
        <v>68</v>
      </c>
      <c r="AH5342" s="2" t="s">
        <v>69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6282</v>
      </c>
      <c r="B5343" s="2" t="s">
        <v>6275</v>
      </c>
      <c r="C5343" s="2" t="s">
        <v>47</v>
      </c>
      <c r="D5343" s="2" t="s">
        <v>1354</v>
      </c>
      <c r="E5343" s="2" t="s">
        <v>744</v>
      </c>
      <c r="F5343" s="2" t="s">
        <v>228</v>
      </c>
      <c r="G5343" s="2" t="s">
        <v>117</v>
      </c>
      <c r="H5343" s="2" t="s">
        <v>1373</v>
      </c>
      <c r="I5343" s="2" t="s">
        <v>53</v>
      </c>
      <c r="J5343" s="2" t="s">
        <v>230</v>
      </c>
      <c r="K5343" s="2" t="s">
        <v>55</v>
      </c>
      <c r="L5343" s="2" t="s">
        <v>51</v>
      </c>
      <c r="M5343" s="2" t="s">
        <v>100</v>
      </c>
      <c r="N5343" s="3">
        <v>122489.27</v>
      </c>
      <c r="O5343" s="3" t="s">
        <v>57</v>
      </c>
      <c r="P5343" s="4">
        <f>IF(O5343="吨",N5343*1000,IF(O5343="万立方米",N5343*10000,""))</f>
        <v>122489270.0</v>
      </c>
      <c r="Q5343" s="2" t="s">
        <v>58</v>
      </c>
      <c r="R5343" s="2" t="s">
        <v>59</v>
      </c>
      <c r="S5343" s="2" t="s">
        <v>101</v>
      </c>
      <c r="T5343" s="2" t="s">
        <v>75</v>
      </c>
      <c r="U5343" s="4">
        <f>0.12</f>
        <v>0.12</v>
      </c>
      <c r="V5343" s="2" t="s">
        <v>62</v>
      </c>
      <c r="W5343" s="2" t="s">
        <v>102</v>
      </c>
      <c r="X5343" s="2" t="s">
        <v>64</v>
      </c>
      <c r="Y5343" s="2" t="s">
        <v>65</v>
      </c>
      <c r="Z5343" s="2">
        <v>0</v>
      </c>
      <c r="AA5343" s="2"/>
      <c r="AB5343" s="2"/>
      <c r="AC5343" s="4">
        <f>P5343*U5343/1000000</f>
        <v>14.6987124</v>
      </c>
      <c r="AD5343" s="4">
        <f>AC5343*(1-Z5343/100)</f>
        <v>14.6987124</v>
      </c>
      <c r="AE5343" s="2" t="s">
        <v>66</v>
      </c>
      <c r="AF5343" s="2" t="s">
        <v>67</v>
      </c>
      <c r="AG5343" s="2" t="s">
        <v>68</v>
      </c>
      <c r="AH5343" s="2" t="s">
        <v>69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6283</v>
      </c>
      <c r="B5344" s="2" t="s">
        <v>6275</v>
      </c>
      <c r="C5344" s="2" t="s">
        <v>47</v>
      </c>
      <c r="D5344" s="2" t="s">
        <v>1354</v>
      </c>
      <c r="E5344" s="2" t="s">
        <v>744</v>
      </c>
      <c r="F5344" s="2" t="s">
        <v>228</v>
      </c>
      <c r="G5344" s="2" t="s">
        <v>117</v>
      </c>
      <c r="H5344" s="2" t="s">
        <v>1373</v>
      </c>
      <c r="I5344" s="2" t="s">
        <v>161</v>
      </c>
      <c r="J5344" s="2" t="s">
        <v>180</v>
      </c>
      <c r="K5344" s="2" t="s">
        <v>180</v>
      </c>
      <c r="L5344" s="2" t="s">
        <v>181</v>
      </c>
      <c r="M5344" s="2" t="s">
        <v>56</v>
      </c>
      <c r="N5344" s="3">
        <v>10.241</v>
      </c>
      <c r="O5344" s="3" t="s">
        <v>182</v>
      </c>
      <c r="P5344" s="4">
        <f>IF(O5344="吨",N5344*1000,IF(O5344="万立方米",N5344*10000,""))</f>
        <v>102410.0</v>
      </c>
      <c r="Q5344" s="2" t="s">
        <v>183</v>
      </c>
      <c r="R5344" s="2" t="s">
        <v>184</v>
      </c>
      <c r="S5344" s="2" t="s">
        <v>185</v>
      </c>
      <c r="T5344" s="2" t="s">
        <v>75</v>
      </c>
      <c r="U5344" s="4">
        <f>0.001</f>
        <v>0.001</v>
      </c>
      <c r="V5344" s="2" t="s">
        <v>186</v>
      </c>
      <c r="W5344" s="2" t="s">
        <v>187</v>
      </c>
      <c r="X5344" s="2" t="s">
        <v>64</v>
      </c>
      <c r="Y5344" s="2" t="s">
        <v>65</v>
      </c>
      <c r="Z5344" s="2">
        <v>0</v>
      </c>
      <c r="AA5344" s="2"/>
      <c r="AB5344" s="2"/>
      <c r="AC5344" s="4">
        <f>P5344*U5344/1000000</f>
        <v>0.00010240999999999999</v>
      </c>
      <c r="AD5344" s="4">
        <f>AC5344*(1-Z5344/100)</f>
        <v>0.00010240999999999999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6284</v>
      </c>
      <c r="B5345" s="2" t="s">
        <v>6275</v>
      </c>
      <c r="C5345" s="2" t="s">
        <v>47</v>
      </c>
      <c r="D5345" s="2" t="s">
        <v>1354</v>
      </c>
      <c r="E5345" s="2" t="s">
        <v>744</v>
      </c>
      <c r="F5345" s="2" t="s">
        <v>228</v>
      </c>
      <c r="G5345" s="2" t="s">
        <v>117</v>
      </c>
      <c r="H5345" s="2" t="s">
        <v>1373</v>
      </c>
      <c r="I5345" s="2" t="s">
        <v>161</v>
      </c>
      <c r="J5345" s="2" t="s">
        <v>180</v>
      </c>
      <c r="K5345" s="2" t="s">
        <v>180</v>
      </c>
      <c r="L5345" s="2" t="s">
        <v>181</v>
      </c>
      <c r="M5345" s="2" t="s">
        <v>73</v>
      </c>
      <c r="N5345" s="3">
        <v>10.241</v>
      </c>
      <c r="O5345" s="3" t="s">
        <v>182</v>
      </c>
      <c r="P5345" s="4">
        <f>IF(O5345="吨",N5345*1000,IF(O5345="万立方米",N5345*10000,""))</f>
        <v>102410.0</v>
      </c>
      <c r="Q5345" s="2" t="s">
        <v>183</v>
      </c>
      <c r="R5345" s="2" t="s">
        <v>184</v>
      </c>
      <c r="S5345" s="2" t="s">
        <v>189</v>
      </c>
      <c r="T5345" s="2" t="s">
        <v>75</v>
      </c>
      <c r="U5345" s="4">
        <f>0.35</f>
        <v>0.35</v>
      </c>
      <c r="V5345" s="2" t="s">
        <v>186</v>
      </c>
      <c r="W5345" s="2" t="s">
        <v>190</v>
      </c>
      <c r="X5345" s="2" t="s">
        <v>64</v>
      </c>
      <c r="Y5345" s="2" t="s">
        <v>65</v>
      </c>
      <c r="Z5345" s="2">
        <v>0</v>
      </c>
      <c r="AA5345" s="2"/>
      <c r="AB5345" s="2"/>
      <c r="AC5345" s="4">
        <f>P5345*U5345/1000000</f>
        <v>0.0358435</v>
      </c>
      <c r="AD5345" s="4">
        <f>AC5345*(1-Z5345/100)</f>
        <v>0.0358435</v>
      </c>
      <c r="AE5345" s="2" t="s">
        <v>66</v>
      </c>
      <c r="AF5345" s="2" t="s">
        <v>67</v>
      </c>
      <c r="AG5345" s="2" t="s">
        <v>68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6285</v>
      </c>
      <c r="B5346" s="2" t="s">
        <v>6275</v>
      </c>
      <c r="C5346" s="2" t="s">
        <v>47</v>
      </c>
      <c r="D5346" s="2" t="s">
        <v>1354</v>
      </c>
      <c r="E5346" s="2" t="s">
        <v>744</v>
      </c>
      <c r="F5346" s="2" t="s">
        <v>228</v>
      </c>
      <c r="G5346" s="2" t="s">
        <v>117</v>
      </c>
      <c r="H5346" s="2" t="s">
        <v>1373</v>
      </c>
      <c r="I5346" s="2" t="s">
        <v>161</v>
      </c>
      <c r="J5346" s="2" t="s">
        <v>180</v>
      </c>
      <c r="K5346" s="2" t="s">
        <v>180</v>
      </c>
      <c r="L5346" s="2" t="s">
        <v>181</v>
      </c>
      <c r="M5346" s="2" t="s">
        <v>78</v>
      </c>
      <c r="N5346" s="3">
        <v>10.241</v>
      </c>
      <c r="O5346" s="3" t="s">
        <v>182</v>
      </c>
      <c r="P5346" s="4">
        <f>IF(O5346="吨",N5346*1000,IF(O5346="万立方米",N5346*10000,""))</f>
        <v>102410.0</v>
      </c>
      <c r="Q5346" s="2" t="s">
        <v>183</v>
      </c>
      <c r="R5346" s="2" t="s">
        <v>184</v>
      </c>
      <c r="S5346" s="2" t="s">
        <v>192</v>
      </c>
      <c r="T5346" s="2" t="s">
        <v>75</v>
      </c>
      <c r="U5346" s="4">
        <f>1.2</f>
        <v>1.2</v>
      </c>
      <c r="V5346" s="2" t="s">
        <v>186</v>
      </c>
      <c r="W5346" s="2" t="s">
        <v>193</v>
      </c>
      <c r="X5346" s="2" t="s">
        <v>64</v>
      </c>
      <c r="Y5346" s="2" t="s">
        <v>65</v>
      </c>
      <c r="Z5346" s="2">
        <v>0</v>
      </c>
      <c r="AA5346" s="2"/>
      <c r="AB5346" s="2"/>
      <c r="AC5346" s="4">
        <f>P5346*U5346/1000000</f>
        <v>0.122892</v>
      </c>
      <c r="AD5346" s="4">
        <f>AC5346*(1-Z5346/100)</f>
        <v>0.122892</v>
      </c>
      <c r="AE5346" s="2" t="s">
        <v>66</v>
      </c>
      <c r="AF5346" s="2" t="s">
        <v>67</v>
      </c>
      <c r="AG5346" s="2" t="s">
        <v>68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6286</v>
      </c>
      <c r="B5347" s="2" t="s">
        <v>6275</v>
      </c>
      <c r="C5347" s="2" t="s">
        <v>47</v>
      </c>
      <c r="D5347" s="2" t="s">
        <v>1354</v>
      </c>
      <c r="E5347" s="2" t="s">
        <v>744</v>
      </c>
      <c r="F5347" s="2" t="s">
        <v>228</v>
      </c>
      <c r="G5347" s="2" t="s">
        <v>117</v>
      </c>
      <c r="H5347" s="2" t="s">
        <v>1373</v>
      </c>
      <c r="I5347" s="2" t="s">
        <v>161</v>
      </c>
      <c r="J5347" s="2" t="s">
        <v>180</v>
      </c>
      <c r="K5347" s="2" t="s">
        <v>180</v>
      </c>
      <c r="L5347" s="2" t="s">
        <v>181</v>
      </c>
      <c r="M5347" s="2" t="s">
        <v>82</v>
      </c>
      <c r="N5347" s="3">
        <v>10.241</v>
      </c>
      <c r="O5347" s="3" t="s">
        <v>182</v>
      </c>
      <c r="P5347" s="4">
        <f>IF(O5347="吨",N5347*1000,IF(O5347="万立方米",N5347*10000,""))</f>
        <v>102410.0</v>
      </c>
      <c r="Q5347" s="2" t="s">
        <v>183</v>
      </c>
      <c r="R5347" s="2" t="s">
        <v>184</v>
      </c>
      <c r="S5347" s="2" t="s">
        <v>195</v>
      </c>
      <c r="T5347" s="2" t="s">
        <v>75</v>
      </c>
      <c r="U5347" s="4">
        <f>0.002</f>
        <v>0.002</v>
      </c>
      <c r="V5347" s="2" t="s">
        <v>186</v>
      </c>
      <c r="W5347" s="2" t="s">
        <v>196</v>
      </c>
      <c r="X5347" s="2" t="s">
        <v>64</v>
      </c>
      <c r="Y5347" s="2" t="s">
        <v>65</v>
      </c>
      <c r="Z5347" s="2">
        <v>0</v>
      </c>
      <c r="AA5347" s="2"/>
      <c r="AB5347" s="2"/>
      <c r="AC5347" s="4">
        <f>P5347*U5347/1000000</f>
        <v>0.00020481999999999998</v>
      </c>
      <c r="AD5347" s="4">
        <f>AC5347*(1-Z5347/100)</f>
        <v>0.00020481999999999998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6287</v>
      </c>
      <c r="B5348" s="2" t="s">
        <v>6275</v>
      </c>
      <c r="C5348" s="2" t="s">
        <v>47</v>
      </c>
      <c r="D5348" s="2" t="s">
        <v>1354</v>
      </c>
      <c r="E5348" s="2" t="s">
        <v>744</v>
      </c>
      <c r="F5348" s="2" t="s">
        <v>228</v>
      </c>
      <c r="G5348" s="2" t="s">
        <v>117</v>
      </c>
      <c r="H5348" s="2" t="s">
        <v>1373</v>
      </c>
      <c r="I5348" s="2" t="s">
        <v>161</v>
      </c>
      <c r="J5348" s="2" t="s">
        <v>180</v>
      </c>
      <c r="K5348" s="2" t="s">
        <v>180</v>
      </c>
      <c r="L5348" s="2" t="s">
        <v>181</v>
      </c>
      <c r="M5348" s="2" t="s">
        <v>86</v>
      </c>
      <c r="N5348" s="3">
        <v>10.241</v>
      </c>
      <c r="O5348" s="3" t="s">
        <v>182</v>
      </c>
      <c r="P5348" s="4">
        <f>IF(O5348="吨",N5348*1000,IF(O5348="万立方米",N5348*10000,""))</f>
        <v>102410.0</v>
      </c>
      <c r="Q5348" s="2" t="s">
        <v>183</v>
      </c>
      <c r="R5348" s="2" t="s">
        <v>184</v>
      </c>
      <c r="S5348" s="2" t="s">
        <v>198</v>
      </c>
      <c r="T5348" s="2" t="s">
        <v>75</v>
      </c>
      <c r="U5348" s="4">
        <f>0.01</f>
        <v>0.01</v>
      </c>
      <c r="V5348" s="2" t="s">
        <v>186</v>
      </c>
      <c r="W5348" s="2" t="s">
        <v>199</v>
      </c>
      <c r="X5348" s="2" t="s">
        <v>64</v>
      </c>
      <c r="Y5348" s="2" t="s">
        <v>65</v>
      </c>
      <c r="Z5348" s="2">
        <v>0</v>
      </c>
      <c r="AA5348" s="2"/>
      <c r="AB5348" s="2"/>
      <c r="AC5348" s="4">
        <f>P5348*U5348/1000000</f>
        <v>0.0010241</v>
      </c>
      <c r="AD5348" s="4">
        <f>AC5349*(1-AA5348/100)+(AC5348-AC5349)*(1-AB5348/100)</f>
        <v>0.0010241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6288</v>
      </c>
      <c r="B5349" s="2" t="s">
        <v>6275</v>
      </c>
      <c r="C5349" s="2" t="s">
        <v>47</v>
      </c>
      <c r="D5349" s="2" t="s">
        <v>1354</v>
      </c>
      <c r="E5349" s="2" t="s">
        <v>744</v>
      </c>
      <c r="F5349" s="2" t="s">
        <v>228</v>
      </c>
      <c r="G5349" s="2" t="s">
        <v>117</v>
      </c>
      <c r="H5349" s="2" t="s">
        <v>1373</v>
      </c>
      <c r="I5349" s="2" t="s">
        <v>161</v>
      </c>
      <c r="J5349" s="2" t="s">
        <v>180</v>
      </c>
      <c r="K5349" s="2" t="s">
        <v>180</v>
      </c>
      <c r="L5349" s="2" t="s">
        <v>181</v>
      </c>
      <c r="M5349" s="2" t="s">
        <v>91</v>
      </c>
      <c r="N5349" s="3">
        <v>10.241</v>
      </c>
      <c r="O5349" s="3" t="s">
        <v>182</v>
      </c>
      <c r="P5349" s="4">
        <f>IF(O5349="吨",N5349*1000,IF(O5349="万立方米",N5349*10000,""))</f>
        <v>102410.0</v>
      </c>
      <c r="Q5349" s="2" t="s">
        <v>183</v>
      </c>
      <c r="R5349" s="2" t="s">
        <v>184</v>
      </c>
      <c r="S5349" s="2" t="s">
        <v>201</v>
      </c>
      <c r="T5349" s="2" t="s">
        <v>75</v>
      </c>
      <c r="U5349" s="4">
        <f>0.005</f>
        <v>0.005</v>
      </c>
      <c r="V5349" s="2" t="s">
        <v>186</v>
      </c>
      <c r="W5349" s="2" t="s">
        <v>202</v>
      </c>
      <c r="X5349" s="2" t="s">
        <v>64</v>
      </c>
      <c r="Y5349" s="2" t="s">
        <v>65</v>
      </c>
      <c r="Z5349" s="2">
        <v>0</v>
      </c>
      <c r="AA5349" s="2"/>
      <c r="AB5349" s="2"/>
      <c r="AC5349" s="4">
        <f>P5349*U5349/1000000</f>
        <v>0.00051205</v>
      </c>
      <c r="AD5349" s="4">
        <f>AC5349*(1-Z5349/100)</f>
        <v>0.00051205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6289</v>
      </c>
      <c r="B5350" s="2" t="s">
        <v>6275</v>
      </c>
      <c r="C5350" s="2" t="s">
        <v>47</v>
      </c>
      <c r="D5350" s="2" t="s">
        <v>1354</v>
      </c>
      <c r="E5350" s="2" t="s">
        <v>744</v>
      </c>
      <c r="F5350" s="2" t="s">
        <v>228</v>
      </c>
      <c r="G5350" s="2" t="s">
        <v>117</v>
      </c>
      <c r="H5350" s="2" t="s">
        <v>1373</v>
      </c>
      <c r="I5350" s="2" t="s">
        <v>161</v>
      </c>
      <c r="J5350" s="2" t="s">
        <v>180</v>
      </c>
      <c r="K5350" s="2" t="s">
        <v>180</v>
      </c>
      <c r="L5350" s="2" t="s">
        <v>181</v>
      </c>
      <c r="M5350" s="2" t="s">
        <v>95</v>
      </c>
      <c r="N5350" s="3">
        <v>10.241</v>
      </c>
      <c r="O5350" s="3" t="s">
        <v>182</v>
      </c>
      <c r="P5350" s="4">
        <f>IF(O5350="吨",N5350*1000,IF(O5350="万立方米",N5350*10000,""))</f>
        <v>102410.0</v>
      </c>
      <c r="Q5350" s="2" t="s">
        <v>183</v>
      </c>
      <c r="R5350" s="2" t="s">
        <v>184</v>
      </c>
      <c r="S5350" s="2" t="s">
        <v>204</v>
      </c>
      <c r="T5350" s="2" t="s">
        <v>75</v>
      </c>
      <c r="U5350" s="4">
        <f>0.005</f>
        <v>0.005</v>
      </c>
      <c r="V5350" s="2" t="s">
        <v>186</v>
      </c>
      <c r="W5350" s="2" t="s">
        <v>205</v>
      </c>
      <c r="X5350" s="2" t="s">
        <v>64</v>
      </c>
      <c r="Y5350" s="2" t="s">
        <v>65</v>
      </c>
      <c r="Z5350" s="2">
        <v>0</v>
      </c>
      <c r="AA5350" s="2"/>
      <c r="AB5350" s="2"/>
      <c r="AC5350" s="4">
        <f>P5350*U5350/1000000</f>
        <v>0.00051205</v>
      </c>
      <c r="AD5350" s="4">
        <f>AC5350*(1-Z5350/100)</f>
        <v>0.00051205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6290</v>
      </c>
      <c r="B5351" s="2" t="s">
        <v>6275</v>
      </c>
      <c r="C5351" s="2" t="s">
        <v>47</v>
      </c>
      <c r="D5351" s="2" t="s">
        <v>1354</v>
      </c>
      <c r="E5351" s="2" t="s">
        <v>744</v>
      </c>
      <c r="F5351" s="2" t="s">
        <v>228</v>
      </c>
      <c r="G5351" s="2" t="s">
        <v>117</v>
      </c>
      <c r="H5351" s="2" t="s">
        <v>1373</v>
      </c>
      <c r="I5351" s="2" t="s">
        <v>161</v>
      </c>
      <c r="J5351" s="2" t="s">
        <v>180</v>
      </c>
      <c r="K5351" s="2" t="s">
        <v>180</v>
      </c>
      <c r="L5351" s="2" t="s">
        <v>181</v>
      </c>
      <c r="M5351" s="2" t="s">
        <v>100</v>
      </c>
      <c r="N5351" s="3">
        <v>10.241</v>
      </c>
      <c r="O5351" s="3" t="s">
        <v>182</v>
      </c>
      <c r="P5351" s="4">
        <f>IF(O5351="吨",N5351*1000,IF(O5351="万立方米",N5351*10000,""))</f>
        <v>102410.0</v>
      </c>
      <c r="Q5351" s="2" t="s">
        <v>183</v>
      </c>
      <c r="R5351" s="2" t="s">
        <v>184</v>
      </c>
      <c r="S5351" s="2" t="s">
        <v>207</v>
      </c>
      <c r="T5351" s="2" t="s">
        <v>75</v>
      </c>
      <c r="U5351" s="4">
        <f>0.02</f>
        <v>0.02</v>
      </c>
      <c r="V5351" s="2" t="s">
        <v>186</v>
      </c>
      <c r="W5351" s="2" t="s">
        <v>208</v>
      </c>
      <c r="X5351" s="2" t="s">
        <v>64</v>
      </c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68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6291</v>
      </c>
      <c r="B5352" s="2" t="s">
        <v>6275</v>
      </c>
      <c r="C5352" s="2" t="s">
        <v>47</v>
      </c>
      <c r="D5352" s="2" t="s">
        <v>1354</v>
      </c>
      <c r="E5352" s="2" t="s">
        <v>744</v>
      </c>
      <c r="F5352" s="2" t="s">
        <v>228</v>
      </c>
      <c r="G5352" s="2" t="s">
        <v>117</v>
      </c>
      <c r="H5352" s="2" t="s">
        <v>1373</v>
      </c>
      <c r="I5352" s="2"/>
      <c r="J5352" s="2"/>
      <c r="K5352" s="2"/>
      <c r="L5352" s="2"/>
      <c r="M5352" s="2" t="s">
        <v>104</v>
      </c>
      <c r="N5352" s="3"/>
      <c r="O5352" s="3"/>
      <c r="P5352" s="4">
        <v>0.0</v>
      </c>
      <c r="Q5352" s="2" t="s">
        <v>105</v>
      </c>
      <c r="R5352" s="2" t="s">
        <v>106</v>
      </c>
      <c r="S5352" s="2" t="s">
        <v>107</v>
      </c>
      <c r="T5352" s="2" t="s">
        <v>108</v>
      </c>
      <c r="U5352" s="4">
        <f>0.0</f>
        <v>0.0</v>
      </c>
      <c r="V5352" s="2" t="s">
        <v>109</v>
      </c>
      <c r="W5352" s="2" t="s">
        <v>110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111</v>
      </c>
      <c r="AH5352" s="2" t="s">
        <v>69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6292</v>
      </c>
      <c r="B5353" s="2" t="s">
        <v>6293</v>
      </c>
      <c r="C5353" s="2" t="s">
        <v>47</v>
      </c>
      <c r="D5353" s="2" t="s">
        <v>4901</v>
      </c>
      <c r="E5353" s="2" t="s">
        <v>258</v>
      </c>
      <c r="F5353" s="2" t="s">
        <v>228</v>
      </c>
      <c r="G5353" s="2" t="s">
        <v>117</v>
      </c>
      <c r="H5353" s="2" t="s">
        <v>138</v>
      </c>
      <c r="I5353" s="2" t="s">
        <v>53</v>
      </c>
      <c r="J5353" s="2" t="s">
        <v>230</v>
      </c>
      <c r="K5353" s="2" t="s">
        <v>55</v>
      </c>
      <c r="L5353" s="2" t="s">
        <v>51</v>
      </c>
      <c r="M5353" s="2" t="s">
        <v>56</v>
      </c>
      <c r="N5353" s="3">
        <v>163257.68</v>
      </c>
      <c r="O5353" s="3" t="s">
        <v>57</v>
      </c>
      <c r="P5353" s="4">
        <f>IF(O5353="吨",N5353*1000,IF(O5353="万立方米",N5353*10000,""))</f>
        <v>163257680.0</v>
      </c>
      <c r="Q5353" s="2" t="s">
        <v>58</v>
      </c>
      <c r="R5353" s="2" t="s">
        <v>59</v>
      </c>
      <c r="S5353" s="2" t="s">
        <v>60</v>
      </c>
      <c r="T5353" s="2" t="s">
        <v>61</v>
      </c>
      <c r="U5353" s="4">
        <f>0.06</f>
        <v>0.06</v>
      </c>
      <c r="V5353" s="2" t="s">
        <v>62</v>
      </c>
      <c r="W5353" s="2" t="s">
        <v>63</v>
      </c>
      <c r="X5353" s="2" t="s">
        <v>64</v>
      </c>
      <c r="Y5353" s="2" t="s">
        <v>65</v>
      </c>
      <c r="Z5353" s="2">
        <v>0</v>
      </c>
      <c r="AA5353" s="2"/>
      <c r="AB5353" s="2"/>
      <c r="AC5353" s="4">
        <f>P5353*U5353/1000000</f>
        <v>9.795460799999999</v>
      </c>
      <c r="AD5353" s="4">
        <f>AC5353*(1-Z5353/100)</f>
        <v>9.795460799999999</v>
      </c>
      <c r="AE5353" s="2" t="s">
        <v>66</v>
      </c>
      <c r="AF5353" s="2" t="s">
        <v>67</v>
      </c>
      <c r="AG5353" s="2" t="s">
        <v>68</v>
      </c>
      <c r="AH5353" s="2" t="s">
        <v>69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6294</v>
      </c>
      <c r="B5354" s="2" t="s">
        <v>6293</v>
      </c>
      <c r="C5354" s="2" t="s">
        <v>47</v>
      </c>
      <c r="D5354" s="2" t="s">
        <v>4901</v>
      </c>
      <c r="E5354" s="2" t="s">
        <v>258</v>
      </c>
      <c r="F5354" s="2" t="s">
        <v>228</v>
      </c>
      <c r="G5354" s="2" t="s">
        <v>117</v>
      </c>
      <c r="H5354" s="2" t="s">
        <v>138</v>
      </c>
      <c r="I5354" s="2" t="s">
        <v>53</v>
      </c>
      <c r="J5354" s="2" t="s">
        <v>230</v>
      </c>
      <c r="K5354" s="2" t="s">
        <v>55</v>
      </c>
      <c r="L5354" s="2" t="s">
        <v>51</v>
      </c>
      <c r="M5354" s="2" t="s">
        <v>73</v>
      </c>
      <c r="N5354" s="3">
        <v>163257.68</v>
      </c>
      <c r="O5354" s="3" t="s">
        <v>57</v>
      </c>
      <c r="P5354" s="4">
        <f>IF(O5354="吨",N5354*1000,IF(O5354="万立方米",N5354*10000,""))</f>
        <v>163257680.0</v>
      </c>
      <c r="Q5354" s="2" t="s">
        <v>58</v>
      </c>
      <c r="R5354" s="2" t="s">
        <v>59</v>
      </c>
      <c r="S5354" s="2" t="s">
        <v>74</v>
      </c>
      <c r="T5354" s="2" t="s">
        <v>75</v>
      </c>
      <c r="U5354" s="4">
        <f>1.5</f>
        <v>1.5</v>
      </c>
      <c r="V5354" s="2" t="s">
        <v>62</v>
      </c>
      <c r="W5354" s="2" t="s">
        <v>76</v>
      </c>
      <c r="X5354" s="2" t="s">
        <v>64</v>
      </c>
      <c r="Y5354" s="2" t="s">
        <v>65</v>
      </c>
      <c r="Z5354" s="2">
        <v>0</v>
      </c>
      <c r="AA5354" s="2"/>
      <c r="AB5354" s="2"/>
      <c r="AC5354" s="4">
        <f>P5354*U5354/1000000</f>
        <v>244.88652</v>
      </c>
      <c r="AD5354" s="4">
        <f>AC5354*(1-Z5354/100)</f>
        <v>244.88652</v>
      </c>
      <c r="AE5354" s="2" t="s">
        <v>66</v>
      </c>
      <c r="AF5354" s="2" t="s">
        <v>67</v>
      </c>
      <c r="AG5354" s="2" t="s">
        <v>68</v>
      </c>
      <c r="AH5354" s="2" t="s">
        <v>69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6295</v>
      </c>
      <c r="B5355" s="2" t="s">
        <v>6293</v>
      </c>
      <c r="C5355" s="2" t="s">
        <v>47</v>
      </c>
      <c r="D5355" s="2" t="s">
        <v>4901</v>
      </c>
      <c r="E5355" s="2" t="s">
        <v>258</v>
      </c>
      <c r="F5355" s="2" t="s">
        <v>228</v>
      </c>
      <c r="G5355" s="2" t="s">
        <v>117</v>
      </c>
      <c r="H5355" s="2" t="s">
        <v>138</v>
      </c>
      <c r="I5355" s="2" t="s">
        <v>53</v>
      </c>
      <c r="J5355" s="2" t="s">
        <v>230</v>
      </c>
      <c r="K5355" s="2" t="s">
        <v>55</v>
      </c>
      <c r="L5355" s="2" t="s">
        <v>51</v>
      </c>
      <c r="M5355" s="2" t="s">
        <v>78</v>
      </c>
      <c r="N5355" s="3">
        <v>163257.68</v>
      </c>
      <c r="O5355" s="3" t="s">
        <v>57</v>
      </c>
      <c r="P5355" s="4">
        <f>IF(O5355="吨",N5355*1000,IF(O5355="万立方米",N5355*10000,""))</f>
        <v>163257680.0</v>
      </c>
      <c r="Q5355" s="2" t="s">
        <v>58</v>
      </c>
      <c r="R5355" s="2" t="s">
        <v>59</v>
      </c>
      <c r="S5355" s="2" t="s">
        <v>79</v>
      </c>
      <c r="T5355" s="2" t="s">
        <v>75</v>
      </c>
      <c r="U5355" s="4">
        <f>6.0</f>
        <v>6.0</v>
      </c>
      <c r="V5355" s="2" t="s">
        <v>62</v>
      </c>
      <c r="W5355" s="2" t="s">
        <v>80</v>
      </c>
      <c r="X5355" s="2" t="s">
        <v>64</v>
      </c>
      <c r="Y5355" s="2" t="s">
        <v>65</v>
      </c>
      <c r="Z5355" s="2">
        <v>0</v>
      </c>
      <c r="AA5355" s="2"/>
      <c r="AB5355" s="2"/>
      <c r="AC5355" s="4">
        <f>P5355*U5355/1000000</f>
        <v>979.54608</v>
      </c>
      <c r="AD5355" s="4">
        <f>AC5355*(1-Z5355/100)</f>
        <v>979.54608</v>
      </c>
      <c r="AE5355" s="2" t="s">
        <v>66</v>
      </c>
      <c r="AF5355" s="2" t="s">
        <v>67</v>
      </c>
      <c r="AG5355" s="2" t="s">
        <v>68</v>
      </c>
      <c r="AH5355" s="2" t="s">
        <v>69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6296</v>
      </c>
      <c r="B5356" s="2" t="s">
        <v>6293</v>
      </c>
      <c r="C5356" s="2" t="s">
        <v>47</v>
      </c>
      <c r="D5356" s="2" t="s">
        <v>4901</v>
      </c>
      <c r="E5356" s="2" t="s">
        <v>258</v>
      </c>
      <c r="F5356" s="2" t="s">
        <v>228</v>
      </c>
      <c r="G5356" s="2" t="s">
        <v>117</v>
      </c>
      <c r="H5356" s="2" t="s">
        <v>138</v>
      </c>
      <c r="I5356" s="2" t="s">
        <v>53</v>
      </c>
      <c r="J5356" s="2" t="s">
        <v>230</v>
      </c>
      <c r="K5356" s="2" t="s">
        <v>55</v>
      </c>
      <c r="L5356" s="2" t="s">
        <v>51</v>
      </c>
      <c r="M5356" s="2" t="s">
        <v>82</v>
      </c>
      <c r="N5356" s="3">
        <v>163257.68</v>
      </c>
      <c r="O5356" s="3" t="s">
        <v>57</v>
      </c>
      <c r="P5356" s="4">
        <f>IF(O5356="吨",N5356*1000,IF(O5356="万立方米",N5356*10000,""))</f>
        <v>163257680.0</v>
      </c>
      <c r="Q5356" s="2" t="s">
        <v>58</v>
      </c>
      <c r="R5356" s="2" t="s">
        <v>59</v>
      </c>
      <c r="S5356" s="2" t="s">
        <v>83</v>
      </c>
      <c r="T5356" s="2" t="s">
        <v>61</v>
      </c>
      <c r="U5356" s="4">
        <f>0.35</f>
        <v>0.35</v>
      </c>
      <c r="V5356" s="2" t="s">
        <v>62</v>
      </c>
      <c r="W5356" s="2" t="s">
        <v>84</v>
      </c>
      <c r="X5356" s="2" t="s">
        <v>64</v>
      </c>
      <c r="Y5356" s="2" t="s">
        <v>65</v>
      </c>
      <c r="Z5356" s="2">
        <v>0</v>
      </c>
      <c r="AA5356" s="2"/>
      <c r="AB5356" s="2"/>
      <c r="AC5356" s="4">
        <f>P5356*U5356/1000000</f>
        <v>57.140188</v>
      </c>
      <c r="AD5356" s="4">
        <f>AC5356*(1-Z5356/100)</f>
        <v>57.140188</v>
      </c>
      <c r="AE5356" s="2" t="s">
        <v>66</v>
      </c>
      <c r="AF5356" s="2" t="s">
        <v>67</v>
      </c>
      <c r="AG5356" s="2" t="s">
        <v>68</v>
      </c>
      <c r="AH5356" s="2" t="s">
        <v>69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6297</v>
      </c>
      <c r="B5357" s="2" t="s">
        <v>6293</v>
      </c>
      <c r="C5357" s="2" t="s">
        <v>47</v>
      </c>
      <c r="D5357" s="2" t="s">
        <v>4901</v>
      </c>
      <c r="E5357" s="2" t="s">
        <v>258</v>
      </c>
      <c r="F5357" s="2" t="s">
        <v>228</v>
      </c>
      <c r="G5357" s="2" t="s">
        <v>117</v>
      </c>
      <c r="H5357" s="2" t="s">
        <v>138</v>
      </c>
      <c r="I5357" s="2" t="s">
        <v>53</v>
      </c>
      <c r="J5357" s="2" t="s">
        <v>230</v>
      </c>
      <c r="K5357" s="2" t="s">
        <v>55</v>
      </c>
      <c r="L5357" s="2" t="s">
        <v>51</v>
      </c>
      <c r="M5357" s="2" t="s">
        <v>86</v>
      </c>
      <c r="N5357" s="3">
        <v>163257.68</v>
      </c>
      <c r="O5357" s="3" t="s">
        <v>57</v>
      </c>
      <c r="P5357" s="4">
        <f>IF(O5357="吨",N5357*1000,IF(O5357="万立方米",N5357*10000,""))</f>
        <v>163257680.0</v>
      </c>
      <c r="Q5357" s="2" t="s">
        <v>58</v>
      </c>
      <c r="R5357" s="2" t="s">
        <v>59</v>
      </c>
      <c r="S5357" s="2" t="s">
        <v>87</v>
      </c>
      <c r="T5357" s="2" t="s">
        <v>88</v>
      </c>
      <c r="U5357" s="4">
        <f>0.75</f>
        <v>0.75</v>
      </c>
      <c r="V5357" s="2" t="s">
        <v>62</v>
      </c>
      <c r="W5357" s="2" t="s">
        <v>89</v>
      </c>
      <c r="X5357" s="2" t="s">
        <v>64</v>
      </c>
      <c r="Y5357" s="2" t="s">
        <v>65</v>
      </c>
      <c r="Z5357" s="2">
        <v>0</v>
      </c>
      <c r="AA5357" s="2"/>
      <c r="AB5357" s="2"/>
      <c r="AC5357" s="4">
        <f>P5357*U5357/1000000</f>
        <v>122.44326</v>
      </c>
      <c r="AD5357" s="4">
        <f>AC5358*(1-AA5357/100)+(AC5357-AC5358)*(1-AB5357/100)</f>
        <v>122.44326</v>
      </c>
      <c r="AE5357" s="2" t="s">
        <v>66</v>
      </c>
      <c r="AF5357" s="2" t="s">
        <v>67</v>
      </c>
      <c r="AG5357" s="2" t="s">
        <v>68</v>
      </c>
      <c r="AH5357" s="2" t="s">
        <v>69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6298</v>
      </c>
      <c r="B5358" s="2" t="s">
        <v>6293</v>
      </c>
      <c r="C5358" s="2" t="s">
        <v>47</v>
      </c>
      <c r="D5358" s="2" t="s">
        <v>4901</v>
      </c>
      <c r="E5358" s="2" t="s">
        <v>258</v>
      </c>
      <c r="F5358" s="2" t="s">
        <v>228</v>
      </c>
      <c r="G5358" s="2" t="s">
        <v>117</v>
      </c>
      <c r="H5358" s="2" t="s">
        <v>138</v>
      </c>
      <c r="I5358" s="2" t="s">
        <v>53</v>
      </c>
      <c r="J5358" s="2" t="s">
        <v>230</v>
      </c>
      <c r="K5358" s="2" t="s">
        <v>55</v>
      </c>
      <c r="L5358" s="2" t="s">
        <v>51</v>
      </c>
      <c r="M5358" s="2" t="s">
        <v>91</v>
      </c>
      <c r="N5358" s="3">
        <v>163257.68</v>
      </c>
      <c r="O5358" s="3" t="s">
        <v>57</v>
      </c>
      <c r="P5358" s="4">
        <f>IF(O5358="吨",N5358*1000,IF(O5358="万立方米",N5358*10000,""))</f>
        <v>163257680.0</v>
      </c>
      <c r="Q5358" s="2" t="s">
        <v>58</v>
      </c>
      <c r="R5358" s="2" t="s">
        <v>59</v>
      </c>
      <c r="S5358" s="2" t="s">
        <v>92</v>
      </c>
      <c r="T5358" s="2" t="s">
        <v>88</v>
      </c>
      <c r="U5358" s="4">
        <f>0.75</f>
        <v>0.75</v>
      </c>
      <c r="V5358" s="2" t="s">
        <v>62</v>
      </c>
      <c r="W5358" s="2" t="s">
        <v>93</v>
      </c>
      <c r="X5358" s="2" t="s">
        <v>64</v>
      </c>
      <c r="Y5358" s="2" t="s">
        <v>65</v>
      </c>
      <c r="Z5358" s="2">
        <v>0</v>
      </c>
      <c r="AA5358" s="2"/>
      <c r="AB5358" s="2"/>
      <c r="AC5358" s="4">
        <f>P5358*U5358/1000000</f>
        <v>122.44326</v>
      </c>
      <c r="AD5358" s="4">
        <f>AC5358*(1-Z5358/100)</f>
        <v>122.44326</v>
      </c>
      <c r="AE5358" s="2" t="s">
        <v>66</v>
      </c>
      <c r="AF5358" s="2" t="s">
        <v>67</v>
      </c>
      <c r="AG5358" s="2" t="s">
        <v>68</v>
      </c>
      <c r="AH5358" s="2" t="s">
        <v>69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6299</v>
      </c>
      <c r="B5359" s="2" t="s">
        <v>6293</v>
      </c>
      <c r="C5359" s="2" t="s">
        <v>47</v>
      </c>
      <c r="D5359" s="2" t="s">
        <v>4901</v>
      </c>
      <c r="E5359" s="2" t="s">
        <v>258</v>
      </c>
      <c r="F5359" s="2" t="s">
        <v>228</v>
      </c>
      <c r="G5359" s="2" t="s">
        <v>117</v>
      </c>
      <c r="H5359" s="2" t="s">
        <v>138</v>
      </c>
      <c r="I5359" s="2" t="s">
        <v>53</v>
      </c>
      <c r="J5359" s="2" t="s">
        <v>230</v>
      </c>
      <c r="K5359" s="2" t="s">
        <v>55</v>
      </c>
      <c r="L5359" s="2" t="s">
        <v>51</v>
      </c>
      <c r="M5359" s="2" t="s">
        <v>95</v>
      </c>
      <c r="N5359" s="3">
        <v>163257.68</v>
      </c>
      <c r="O5359" s="3" t="s">
        <v>57</v>
      </c>
      <c r="P5359" s="4">
        <f>IF(O5359="吨",N5359*1000,IF(O5359="万立方米",N5359*10000,""))</f>
        <v>163257680.0</v>
      </c>
      <c r="Q5359" s="2" t="s">
        <v>58</v>
      </c>
      <c r="R5359" s="2" t="s">
        <v>59</v>
      </c>
      <c r="S5359" s="2" t="s">
        <v>96</v>
      </c>
      <c r="T5359" s="2" t="s">
        <v>97</v>
      </c>
      <c r="U5359" s="4">
        <f>1.7</f>
        <v>1.7</v>
      </c>
      <c r="V5359" s="2" t="s">
        <v>62</v>
      </c>
      <c r="W5359" s="2" t="s">
        <v>98</v>
      </c>
      <c r="X5359" s="2" t="s">
        <v>64</v>
      </c>
      <c r="Y5359" s="2" t="s">
        <v>65</v>
      </c>
      <c r="Z5359" s="2">
        <v>0</v>
      </c>
      <c r="AA5359" s="2"/>
      <c r="AB5359" s="2"/>
      <c r="AC5359" s="4">
        <f>P5359*U5359/1000000</f>
        <v>277.538056</v>
      </c>
      <c r="AD5359" s="4">
        <f>AC5359*(1-Z5359/100)</f>
        <v>277.538056</v>
      </c>
      <c r="AE5359" s="2" t="s">
        <v>66</v>
      </c>
      <c r="AF5359" s="2" t="s">
        <v>67</v>
      </c>
      <c r="AG5359" s="2" t="s">
        <v>68</v>
      </c>
      <c r="AH5359" s="2" t="s">
        <v>69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6300</v>
      </c>
      <c r="B5360" s="2" t="s">
        <v>6293</v>
      </c>
      <c r="C5360" s="2" t="s">
        <v>47</v>
      </c>
      <c r="D5360" s="2" t="s">
        <v>4901</v>
      </c>
      <c r="E5360" s="2" t="s">
        <v>258</v>
      </c>
      <c r="F5360" s="2" t="s">
        <v>228</v>
      </c>
      <c r="G5360" s="2" t="s">
        <v>117</v>
      </c>
      <c r="H5360" s="2" t="s">
        <v>138</v>
      </c>
      <c r="I5360" s="2" t="s">
        <v>53</v>
      </c>
      <c r="J5360" s="2" t="s">
        <v>230</v>
      </c>
      <c r="K5360" s="2" t="s">
        <v>55</v>
      </c>
      <c r="L5360" s="2" t="s">
        <v>51</v>
      </c>
      <c r="M5360" s="2" t="s">
        <v>100</v>
      </c>
      <c r="N5360" s="3">
        <v>163257.68</v>
      </c>
      <c r="O5360" s="3" t="s">
        <v>57</v>
      </c>
      <c r="P5360" s="4">
        <f>IF(O5360="吨",N5360*1000,IF(O5360="万立方米",N5360*10000,""))</f>
        <v>163257680.0</v>
      </c>
      <c r="Q5360" s="2" t="s">
        <v>58</v>
      </c>
      <c r="R5360" s="2" t="s">
        <v>59</v>
      </c>
      <c r="S5360" s="2" t="s">
        <v>101</v>
      </c>
      <c r="T5360" s="2" t="s">
        <v>75</v>
      </c>
      <c r="U5360" s="4">
        <f>0.12</f>
        <v>0.12</v>
      </c>
      <c r="V5360" s="2" t="s">
        <v>62</v>
      </c>
      <c r="W5360" s="2" t="s">
        <v>102</v>
      </c>
      <c r="X5360" s="2" t="s">
        <v>64</v>
      </c>
      <c r="Y5360" s="2" t="s">
        <v>65</v>
      </c>
      <c r="Z5360" s="2">
        <v>0</v>
      </c>
      <c r="AA5360" s="2"/>
      <c r="AB5360" s="2"/>
      <c r="AC5360" s="4">
        <f>P5360*U5360/1000000</f>
        <v>19.590921599999998</v>
      </c>
      <c r="AD5360" s="4">
        <f>AC5360*(1-Z5360/100)</f>
        <v>19.590921599999998</v>
      </c>
      <c r="AE5360" s="2" t="s">
        <v>66</v>
      </c>
      <c r="AF5360" s="2" t="s">
        <v>67</v>
      </c>
      <c r="AG5360" s="2" t="s">
        <v>68</v>
      </c>
      <c r="AH5360" s="2" t="s">
        <v>69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6301</v>
      </c>
      <c r="B5361" s="2" t="s">
        <v>6293</v>
      </c>
      <c r="C5361" s="2" t="s">
        <v>47</v>
      </c>
      <c r="D5361" s="2" t="s">
        <v>4901</v>
      </c>
      <c r="E5361" s="2" t="s">
        <v>258</v>
      </c>
      <c r="F5361" s="2" t="s">
        <v>228</v>
      </c>
      <c r="G5361" s="2" t="s">
        <v>117</v>
      </c>
      <c r="H5361" s="2" t="s">
        <v>138</v>
      </c>
      <c r="I5361" s="2"/>
      <c r="J5361" s="2"/>
      <c r="K5361" s="2" t="s">
        <v>147</v>
      </c>
      <c r="L5361" s="2" t="s">
        <v>253</v>
      </c>
      <c r="M5361" s="2" t="s">
        <v>104</v>
      </c>
      <c r="N5361" s="3"/>
      <c r="O5361" s="3"/>
      <c r="P5361" s="2"/>
      <c r="Q5361" s="2" t="s">
        <v>105</v>
      </c>
      <c r="R5361" s="2" t="s">
        <v>106</v>
      </c>
      <c r="S5361" s="2" t="s">
        <v>107</v>
      </c>
      <c r="T5361" s="2" t="s">
        <v>108</v>
      </c>
      <c r="U5361" s="2"/>
      <c r="V5361" s="2" t="s">
        <v>109</v>
      </c>
      <c r="W5361" s="2" t="s">
        <v>110</v>
      </c>
      <c r="X5361" s="2"/>
      <c r="Y5361" s="2" t="s">
        <v>65</v>
      </c>
      <c r="Z5361" s="2">
        <v>0</v>
      </c>
      <c r="AA5361" s="2"/>
      <c r="AB5361" s="2"/>
      <c r="AC5361" s="2"/>
      <c r="AD5361" s="2"/>
      <c r="AE5361" s="2" t="s">
        <v>123</v>
      </c>
      <c r="AF5361" s="2" t="s">
        <v>222</v>
      </c>
      <c r="AG5361" s="2" t="s">
        <v>223</v>
      </c>
      <c r="AH5361" s="2" t="s">
        <v>69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6302</v>
      </c>
      <c r="B5362" s="2" t="s">
        <v>6303</v>
      </c>
      <c r="C5362" s="2" t="s">
        <v>47</v>
      </c>
      <c r="D5362" s="2" t="s">
        <v>2669</v>
      </c>
      <c r="E5362" s="2" t="s">
        <v>177</v>
      </c>
      <c r="F5362" s="2" t="s">
        <v>178</v>
      </c>
      <c r="G5362" s="2" t="s">
        <v>179</v>
      </c>
      <c r="H5362" s="2" t="s">
        <v>52</v>
      </c>
      <c r="I5362" s="2" t="s">
        <v>53</v>
      </c>
      <c r="J5362" s="2" t="s">
        <v>180</v>
      </c>
      <c r="K5362" s="2" t="s">
        <v>180</v>
      </c>
      <c r="L5362" s="2" t="s">
        <v>181</v>
      </c>
      <c r="M5362" s="2" t="s">
        <v>56</v>
      </c>
      <c r="N5362" s="3">
        <v>1286</v>
      </c>
      <c r="O5362" s="3" t="s">
        <v>182</v>
      </c>
      <c r="P5362" s="4">
        <f>IF(O5362="吨",N5362*1000,IF(O5362="万立方米",N5362*10000,""))</f>
        <v>12860000.0</v>
      </c>
      <c r="Q5362" s="2" t="s">
        <v>183</v>
      </c>
      <c r="R5362" s="2" t="s">
        <v>184</v>
      </c>
      <c r="S5362" s="2" t="s">
        <v>185</v>
      </c>
      <c r="T5362" s="2" t="s">
        <v>75</v>
      </c>
      <c r="U5362" s="4">
        <f>0.001</f>
        <v>0.001</v>
      </c>
      <c r="V5362" s="2" t="s">
        <v>186</v>
      </c>
      <c r="W5362" s="2" t="s">
        <v>187</v>
      </c>
      <c r="X5362" s="2" t="s">
        <v>64</v>
      </c>
      <c r="Y5362" s="2" t="s">
        <v>65</v>
      </c>
      <c r="Z5362" s="2">
        <v>0</v>
      </c>
      <c r="AA5362" s="2"/>
      <c r="AB5362" s="2"/>
      <c r="AC5362" s="4">
        <f>P5362*U5362/1000000</f>
        <v>0.01286</v>
      </c>
      <c r="AD5362" s="4">
        <f>AC5362*(1-Z5362/100)</f>
        <v>0.01286</v>
      </c>
      <c r="AE5362" s="2" t="s">
        <v>66</v>
      </c>
      <c r="AF5362" s="2" t="s">
        <v>67</v>
      </c>
      <c r="AG5362" s="2"/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6304</v>
      </c>
      <c r="B5363" s="2" t="s">
        <v>6303</v>
      </c>
      <c r="C5363" s="2" t="s">
        <v>47</v>
      </c>
      <c r="D5363" s="2" t="s">
        <v>2669</v>
      </c>
      <c r="E5363" s="2" t="s">
        <v>177</v>
      </c>
      <c r="F5363" s="2" t="s">
        <v>178</v>
      </c>
      <c r="G5363" s="2" t="s">
        <v>179</v>
      </c>
      <c r="H5363" s="2" t="s">
        <v>52</v>
      </c>
      <c r="I5363" s="2" t="s">
        <v>53</v>
      </c>
      <c r="J5363" s="2" t="s">
        <v>180</v>
      </c>
      <c r="K5363" s="2" t="s">
        <v>180</v>
      </c>
      <c r="L5363" s="2" t="s">
        <v>181</v>
      </c>
      <c r="M5363" s="2" t="s">
        <v>73</v>
      </c>
      <c r="N5363" s="3">
        <v>1286</v>
      </c>
      <c r="O5363" s="3" t="s">
        <v>182</v>
      </c>
      <c r="P5363" s="4">
        <f>IF(O5363="吨",N5363*1000,IF(O5363="万立方米",N5363*10000,""))</f>
        <v>12860000.0</v>
      </c>
      <c r="Q5363" s="2" t="s">
        <v>183</v>
      </c>
      <c r="R5363" s="2" t="s">
        <v>184</v>
      </c>
      <c r="S5363" s="2" t="s">
        <v>189</v>
      </c>
      <c r="T5363" s="2" t="s">
        <v>75</v>
      </c>
      <c r="U5363" s="4">
        <f>0.35</f>
        <v>0.35</v>
      </c>
      <c r="V5363" s="2" t="s">
        <v>186</v>
      </c>
      <c r="W5363" s="2" t="s">
        <v>190</v>
      </c>
      <c r="X5363" s="2" t="s">
        <v>64</v>
      </c>
      <c r="Y5363" s="2" t="s">
        <v>65</v>
      </c>
      <c r="Z5363" s="2">
        <v>0</v>
      </c>
      <c r="AA5363" s="2"/>
      <c r="AB5363" s="2"/>
      <c r="AC5363" s="4">
        <f>P5363*U5363/1000000</f>
        <v>4.501</v>
      </c>
      <c r="AD5363" s="4">
        <f>AC5363*(1-Z5363/100)</f>
        <v>4.501</v>
      </c>
      <c r="AE5363" s="2" t="s">
        <v>66</v>
      </c>
      <c r="AF5363" s="2" t="s">
        <v>67</v>
      </c>
      <c r="AG5363" s="2"/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6305</v>
      </c>
      <c r="B5364" s="2" t="s">
        <v>6303</v>
      </c>
      <c r="C5364" s="2" t="s">
        <v>47</v>
      </c>
      <c r="D5364" s="2" t="s">
        <v>2669</v>
      </c>
      <c r="E5364" s="2" t="s">
        <v>177</v>
      </c>
      <c r="F5364" s="2" t="s">
        <v>178</v>
      </c>
      <c r="G5364" s="2" t="s">
        <v>179</v>
      </c>
      <c r="H5364" s="2" t="s">
        <v>52</v>
      </c>
      <c r="I5364" s="2" t="s">
        <v>53</v>
      </c>
      <c r="J5364" s="2" t="s">
        <v>180</v>
      </c>
      <c r="K5364" s="2" t="s">
        <v>180</v>
      </c>
      <c r="L5364" s="2" t="s">
        <v>181</v>
      </c>
      <c r="M5364" s="2" t="s">
        <v>78</v>
      </c>
      <c r="N5364" s="3">
        <v>1286</v>
      </c>
      <c r="O5364" s="3" t="s">
        <v>182</v>
      </c>
      <c r="P5364" s="4">
        <f>IF(O5364="吨",N5364*1000,IF(O5364="万立方米",N5364*10000,""))</f>
        <v>12860000.0</v>
      </c>
      <c r="Q5364" s="2" t="s">
        <v>183</v>
      </c>
      <c r="R5364" s="2" t="s">
        <v>184</v>
      </c>
      <c r="S5364" s="2" t="s">
        <v>192</v>
      </c>
      <c r="T5364" s="2" t="s">
        <v>75</v>
      </c>
      <c r="U5364" s="4">
        <f>1.2</f>
        <v>1.2</v>
      </c>
      <c r="V5364" s="2" t="s">
        <v>186</v>
      </c>
      <c r="W5364" s="2" t="s">
        <v>193</v>
      </c>
      <c r="X5364" s="2" t="s">
        <v>64</v>
      </c>
      <c r="Y5364" s="2" t="s">
        <v>65</v>
      </c>
      <c r="Z5364" s="2">
        <v>0</v>
      </c>
      <c r="AA5364" s="2"/>
      <c r="AB5364" s="2"/>
      <c r="AC5364" s="4">
        <f>P5364*U5364/1000000</f>
        <v>15.432</v>
      </c>
      <c r="AD5364" s="4">
        <f>AC5364*(1-Z5364/100)</f>
        <v>15.432</v>
      </c>
      <c r="AE5364" s="2" t="s">
        <v>66</v>
      </c>
      <c r="AF5364" s="2" t="s">
        <v>67</v>
      </c>
      <c r="AG5364" s="2"/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6306</v>
      </c>
      <c r="B5365" s="2" t="s">
        <v>6303</v>
      </c>
      <c r="C5365" s="2" t="s">
        <v>47</v>
      </c>
      <c r="D5365" s="2" t="s">
        <v>2669</v>
      </c>
      <c r="E5365" s="2" t="s">
        <v>177</v>
      </c>
      <c r="F5365" s="2" t="s">
        <v>178</v>
      </c>
      <c r="G5365" s="2" t="s">
        <v>179</v>
      </c>
      <c r="H5365" s="2" t="s">
        <v>52</v>
      </c>
      <c r="I5365" s="2" t="s">
        <v>53</v>
      </c>
      <c r="J5365" s="2" t="s">
        <v>180</v>
      </c>
      <c r="K5365" s="2" t="s">
        <v>180</v>
      </c>
      <c r="L5365" s="2" t="s">
        <v>181</v>
      </c>
      <c r="M5365" s="2" t="s">
        <v>82</v>
      </c>
      <c r="N5365" s="3">
        <v>1286</v>
      </c>
      <c r="O5365" s="3" t="s">
        <v>182</v>
      </c>
      <c r="P5365" s="4">
        <f>IF(O5365="吨",N5365*1000,IF(O5365="万立方米",N5365*10000,""))</f>
        <v>12860000.0</v>
      </c>
      <c r="Q5365" s="2" t="s">
        <v>183</v>
      </c>
      <c r="R5365" s="2" t="s">
        <v>184</v>
      </c>
      <c r="S5365" s="2" t="s">
        <v>195</v>
      </c>
      <c r="T5365" s="2" t="s">
        <v>75</v>
      </c>
      <c r="U5365" s="4">
        <f>0.002</f>
        <v>0.002</v>
      </c>
      <c r="V5365" s="2" t="s">
        <v>186</v>
      </c>
      <c r="W5365" s="2" t="s">
        <v>196</v>
      </c>
      <c r="X5365" s="2" t="s">
        <v>64</v>
      </c>
      <c r="Y5365" s="2" t="s">
        <v>65</v>
      </c>
      <c r="Z5365" s="2">
        <v>0</v>
      </c>
      <c r="AA5365" s="2"/>
      <c r="AB5365" s="2"/>
      <c r="AC5365" s="4">
        <f>P5365*U5365/1000000</f>
        <v>0.02572</v>
      </c>
      <c r="AD5365" s="4">
        <f>AC5365*(1-Z5365/100)</f>
        <v>0.02572</v>
      </c>
      <c r="AE5365" s="2" t="s">
        <v>66</v>
      </c>
      <c r="AF5365" s="2" t="s">
        <v>67</v>
      </c>
      <c r="AG5365" s="2"/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6307</v>
      </c>
      <c r="B5366" s="2" t="s">
        <v>6303</v>
      </c>
      <c r="C5366" s="2" t="s">
        <v>47</v>
      </c>
      <c r="D5366" s="2" t="s">
        <v>2669</v>
      </c>
      <c r="E5366" s="2" t="s">
        <v>177</v>
      </c>
      <c r="F5366" s="2" t="s">
        <v>178</v>
      </c>
      <c r="G5366" s="2" t="s">
        <v>179</v>
      </c>
      <c r="H5366" s="2" t="s">
        <v>52</v>
      </c>
      <c r="I5366" s="2" t="s">
        <v>53</v>
      </c>
      <c r="J5366" s="2" t="s">
        <v>180</v>
      </c>
      <c r="K5366" s="2" t="s">
        <v>180</v>
      </c>
      <c r="L5366" s="2" t="s">
        <v>181</v>
      </c>
      <c r="M5366" s="2" t="s">
        <v>86</v>
      </c>
      <c r="N5366" s="3">
        <v>1286</v>
      </c>
      <c r="O5366" s="3" t="s">
        <v>182</v>
      </c>
      <c r="P5366" s="4">
        <f>IF(O5366="吨",N5366*1000,IF(O5366="万立方米",N5366*10000,""))</f>
        <v>12860000.0</v>
      </c>
      <c r="Q5366" s="2" t="s">
        <v>183</v>
      </c>
      <c r="R5366" s="2" t="s">
        <v>184</v>
      </c>
      <c r="S5366" s="2" t="s">
        <v>198</v>
      </c>
      <c r="T5366" s="2" t="s">
        <v>75</v>
      </c>
      <c r="U5366" s="4">
        <f>0.01</f>
        <v>0.01</v>
      </c>
      <c r="V5366" s="2" t="s">
        <v>186</v>
      </c>
      <c r="W5366" s="2" t="s">
        <v>199</v>
      </c>
      <c r="X5366" s="2" t="s">
        <v>64</v>
      </c>
      <c r="Y5366" s="2" t="s">
        <v>65</v>
      </c>
      <c r="Z5366" s="2">
        <v>0</v>
      </c>
      <c r="AA5366" s="2"/>
      <c r="AB5366" s="2"/>
      <c r="AC5366" s="4">
        <f>P5366*U5366/1000000</f>
        <v>0.1286</v>
      </c>
      <c r="AD5366" s="4">
        <f>AC5367*(1-AA5366/100)+(AC5366-AC5367)*(1-AB5366/100)</f>
        <v>0.1286</v>
      </c>
      <c r="AE5366" s="2" t="s">
        <v>66</v>
      </c>
      <c r="AF5366" s="2" t="s">
        <v>67</v>
      </c>
      <c r="AG5366" s="2"/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6308</v>
      </c>
      <c r="B5367" s="2" t="s">
        <v>6303</v>
      </c>
      <c r="C5367" s="2" t="s">
        <v>47</v>
      </c>
      <c r="D5367" s="2" t="s">
        <v>2669</v>
      </c>
      <c r="E5367" s="2" t="s">
        <v>177</v>
      </c>
      <c r="F5367" s="2" t="s">
        <v>178</v>
      </c>
      <c r="G5367" s="2" t="s">
        <v>179</v>
      </c>
      <c r="H5367" s="2" t="s">
        <v>52</v>
      </c>
      <c r="I5367" s="2" t="s">
        <v>53</v>
      </c>
      <c r="J5367" s="2" t="s">
        <v>180</v>
      </c>
      <c r="K5367" s="2" t="s">
        <v>180</v>
      </c>
      <c r="L5367" s="2" t="s">
        <v>181</v>
      </c>
      <c r="M5367" s="2" t="s">
        <v>91</v>
      </c>
      <c r="N5367" s="3">
        <v>1286</v>
      </c>
      <c r="O5367" s="3" t="s">
        <v>182</v>
      </c>
      <c r="P5367" s="4">
        <f>IF(O5367="吨",N5367*1000,IF(O5367="万立方米",N5367*10000,""))</f>
        <v>12860000.0</v>
      </c>
      <c r="Q5367" s="2" t="s">
        <v>183</v>
      </c>
      <c r="R5367" s="2" t="s">
        <v>184</v>
      </c>
      <c r="S5367" s="2" t="s">
        <v>201</v>
      </c>
      <c r="T5367" s="2" t="s">
        <v>75</v>
      </c>
      <c r="U5367" s="4">
        <f>0.005</f>
        <v>0.005</v>
      </c>
      <c r="V5367" s="2" t="s">
        <v>186</v>
      </c>
      <c r="W5367" s="2" t="s">
        <v>202</v>
      </c>
      <c r="X5367" s="2" t="s">
        <v>64</v>
      </c>
      <c r="Y5367" s="2" t="s">
        <v>65</v>
      </c>
      <c r="Z5367" s="2">
        <v>0</v>
      </c>
      <c r="AA5367" s="2"/>
      <c r="AB5367" s="2"/>
      <c r="AC5367" s="4">
        <f>P5367*U5367/1000000</f>
        <v>0.0643</v>
      </c>
      <c r="AD5367" s="4">
        <f>AC5367*(1-Z5367/100)</f>
        <v>0.0643</v>
      </c>
      <c r="AE5367" s="2" t="s">
        <v>66</v>
      </c>
      <c r="AF5367" s="2" t="s">
        <v>67</v>
      </c>
      <c r="AG5367" s="2"/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6309</v>
      </c>
      <c r="B5368" s="2" t="s">
        <v>6303</v>
      </c>
      <c r="C5368" s="2" t="s">
        <v>47</v>
      </c>
      <c r="D5368" s="2" t="s">
        <v>2669</v>
      </c>
      <c r="E5368" s="2" t="s">
        <v>177</v>
      </c>
      <c r="F5368" s="2" t="s">
        <v>178</v>
      </c>
      <c r="G5368" s="2" t="s">
        <v>179</v>
      </c>
      <c r="H5368" s="2" t="s">
        <v>52</v>
      </c>
      <c r="I5368" s="2" t="s">
        <v>53</v>
      </c>
      <c r="J5368" s="2" t="s">
        <v>180</v>
      </c>
      <c r="K5368" s="2" t="s">
        <v>180</v>
      </c>
      <c r="L5368" s="2" t="s">
        <v>181</v>
      </c>
      <c r="M5368" s="2" t="s">
        <v>95</v>
      </c>
      <c r="N5368" s="3">
        <v>1286</v>
      </c>
      <c r="O5368" s="3" t="s">
        <v>182</v>
      </c>
      <c r="P5368" s="4">
        <f>IF(O5368="吨",N5368*1000,IF(O5368="万立方米",N5368*10000,""))</f>
        <v>12860000.0</v>
      </c>
      <c r="Q5368" s="2" t="s">
        <v>183</v>
      </c>
      <c r="R5368" s="2" t="s">
        <v>184</v>
      </c>
      <c r="S5368" s="2" t="s">
        <v>204</v>
      </c>
      <c r="T5368" s="2" t="s">
        <v>75</v>
      </c>
      <c r="U5368" s="4">
        <f>0.005</f>
        <v>0.005</v>
      </c>
      <c r="V5368" s="2" t="s">
        <v>186</v>
      </c>
      <c r="W5368" s="2" t="s">
        <v>205</v>
      </c>
      <c r="X5368" s="2" t="s">
        <v>64</v>
      </c>
      <c r="Y5368" s="2" t="s">
        <v>65</v>
      </c>
      <c r="Z5368" s="2">
        <v>0</v>
      </c>
      <c r="AA5368" s="2"/>
      <c r="AB5368" s="2"/>
      <c r="AC5368" s="4">
        <f>P5368*U5368/1000000</f>
        <v>0.0643</v>
      </c>
      <c r="AD5368" s="4">
        <f>AC5368*(1-Z5368/100)</f>
        <v>0.0643</v>
      </c>
      <c r="AE5368" s="2" t="s">
        <v>66</v>
      </c>
      <c r="AF5368" s="2" t="s">
        <v>67</v>
      </c>
      <c r="AG5368" s="2"/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6310</v>
      </c>
      <c r="B5369" s="2" t="s">
        <v>6303</v>
      </c>
      <c r="C5369" s="2" t="s">
        <v>47</v>
      </c>
      <c r="D5369" s="2" t="s">
        <v>2669</v>
      </c>
      <c r="E5369" s="2" t="s">
        <v>177</v>
      </c>
      <c r="F5369" s="2" t="s">
        <v>178</v>
      </c>
      <c r="G5369" s="2" t="s">
        <v>179</v>
      </c>
      <c r="H5369" s="2" t="s">
        <v>52</v>
      </c>
      <c r="I5369" s="2" t="s">
        <v>53</v>
      </c>
      <c r="J5369" s="2" t="s">
        <v>180</v>
      </c>
      <c r="K5369" s="2" t="s">
        <v>180</v>
      </c>
      <c r="L5369" s="2" t="s">
        <v>181</v>
      </c>
      <c r="M5369" s="2" t="s">
        <v>100</v>
      </c>
      <c r="N5369" s="3">
        <v>1286</v>
      </c>
      <c r="O5369" s="3" t="s">
        <v>182</v>
      </c>
      <c r="P5369" s="4">
        <f>IF(O5369="吨",N5369*1000,IF(O5369="万立方米",N5369*10000,""))</f>
        <v>12860000.0</v>
      </c>
      <c r="Q5369" s="2" t="s">
        <v>183</v>
      </c>
      <c r="R5369" s="2" t="s">
        <v>184</v>
      </c>
      <c r="S5369" s="2" t="s">
        <v>207</v>
      </c>
      <c r="T5369" s="2" t="s">
        <v>75</v>
      </c>
      <c r="U5369" s="4">
        <f>0.02</f>
        <v>0.02</v>
      </c>
      <c r="V5369" s="2" t="s">
        <v>186</v>
      </c>
      <c r="W5369" s="2" t="s">
        <v>208</v>
      </c>
      <c r="X5369" s="2" t="s">
        <v>64</v>
      </c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/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6311</v>
      </c>
      <c r="B5370" s="2" t="s">
        <v>6303</v>
      </c>
      <c r="C5370" s="2" t="s">
        <v>47</v>
      </c>
      <c r="D5370" s="2" t="s">
        <v>2669</v>
      </c>
      <c r="E5370" s="2" t="s">
        <v>177</v>
      </c>
      <c r="F5370" s="2" t="s">
        <v>178</v>
      </c>
      <c r="G5370" s="2" t="s">
        <v>179</v>
      </c>
      <c r="H5370" s="2" t="s">
        <v>52</v>
      </c>
      <c r="I5370" s="2"/>
      <c r="J5370" s="2"/>
      <c r="K5370" s="2"/>
      <c r="L5370" s="2"/>
      <c r="M5370" s="2" t="s">
        <v>104</v>
      </c>
      <c r="N5370" s="3"/>
      <c r="O5370" s="3"/>
      <c r="P5370" s="4">
        <v>0.0</v>
      </c>
      <c r="Q5370" s="2" t="s">
        <v>105</v>
      </c>
      <c r="R5370" s="2" t="s">
        <v>106</v>
      </c>
      <c r="S5370" s="2" t="s">
        <v>107</v>
      </c>
      <c r="T5370" s="2" t="s">
        <v>108</v>
      </c>
      <c r="U5370" s="4">
        <f>0.0</f>
        <v>0.0</v>
      </c>
      <c r="V5370" s="2" t="s">
        <v>109</v>
      </c>
      <c r="W5370" s="2" t="s">
        <v>110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134</v>
      </c>
      <c r="AH5370" s="2" t="s">
        <v>69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6312</v>
      </c>
      <c r="B5371" s="2" t="s">
        <v>6313</v>
      </c>
      <c r="C5371" s="2" t="s">
        <v>47</v>
      </c>
      <c r="D5371" s="2" t="s">
        <v>3556</v>
      </c>
      <c r="E5371" s="2" t="s">
        <v>744</v>
      </c>
      <c r="F5371" s="2" t="s">
        <v>228</v>
      </c>
      <c r="G5371" s="2" t="s">
        <v>179</v>
      </c>
      <c r="H5371" s="2" t="s">
        <v>52</v>
      </c>
      <c r="I5371" s="2" t="s">
        <v>53</v>
      </c>
      <c r="J5371" s="2" t="s">
        <v>180</v>
      </c>
      <c r="K5371" s="2" t="s">
        <v>180</v>
      </c>
      <c r="L5371" s="2" t="s">
        <v>181</v>
      </c>
      <c r="M5371" s="2" t="s">
        <v>56</v>
      </c>
      <c r="N5371" s="3">
        <v>550</v>
      </c>
      <c r="O5371" s="3" t="s">
        <v>182</v>
      </c>
      <c r="P5371" s="4">
        <f>IF(O5371="吨",N5371*1000,IF(O5371="万立方米",N5371*10000,""))</f>
        <v>5500000.0</v>
      </c>
      <c r="Q5371" s="2" t="s">
        <v>183</v>
      </c>
      <c r="R5371" s="2" t="s">
        <v>184</v>
      </c>
      <c r="S5371" s="2" t="s">
        <v>185</v>
      </c>
      <c r="T5371" s="2" t="s">
        <v>75</v>
      </c>
      <c r="U5371" s="4">
        <f>0.001</f>
        <v>0.001</v>
      </c>
      <c r="V5371" s="2" t="s">
        <v>186</v>
      </c>
      <c r="W5371" s="2" t="s">
        <v>187</v>
      </c>
      <c r="X5371" s="2" t="s">
        <v>64</v>
      </c>
      <c r="Y5371" s="2" t="s">
        <v>65</v>
      </c>
      <c r="Z5371" s="2">
        <v>0</v>
      </c>
      <c r="AA5371" s="2"/>
      <c r="AB5371" s="2"/>
      <c r="AC5371" s="4">
        <f>P5371*U5371/1000000</f>
        <v>0.0055</v>
      </c>
      <c r="AD5371" s="4">
        <f>AC5371*(1-Z5371/100)</f>
        <v>0.0055</v>
      </c>
      <c r="AE5371" s="2" t="s">
        <v>66</v>
      </c>
      <c r="AF5371" s="2" t="s">
        <v>67</v>
      </c>
      <c r="AG5371" s="2" t="s">
        <v>68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6314</v>
      </c>
      <c r="B5372" s="2" t="s">
        <v>6313</v>
      </c>
      <c r="C5372" s="2" t="s">
        <v>47</v>
      </c>
      <c r="D5372" s="2" t="s">
        <v>3556</v>
      </c>
      <c r="E5372" s="2" t="s">
        <v>744</v>
      </c>
      <c r="F5372" s="2" t="s">
        <v>228</v>
      </c>
      <c r="G5372" s="2" t="s">
        <v>179</v>
      </c>
      <c r="H5372" s="2" t="s">
        <v>52</v>
      </c>
      <c r="I5372" s="2" t="s">
        <v>53</v>
      </c>
      <c r="J5372" s="2" t="s">
        <v>180</v>
      </c>
      <c r="K5372" s="2" t="s">
        <v>180</v>
      </c>
      <c r="L5372" s="2" t="s">
        <v>181</v>
      </c>
      <c r="M5372" s="2" t="s">
        <v>73</v>
      </c>
      <c r="N5372" s="3">
        <v>550</v>
      </c>
      <c r="O5372" s="3" t="s">
        <v>182</v>
      </c>
      <c r="P5372" s="4">
        <f>IF(O5372="吨",N5372*1000,IF(O5372="万立方米",N5372*10000,""))</f>
        <v>5500000.0</v>
      </c>
      <c r="Q5372" s="2" t="s">
        <v>183</v>
      </c>
      <c r="R5372" s="2" t="s">
        <v>184</v>
      </c>
      <c r="S5372" s="2" t="s">
        <v>189</v>
      </c>
      <c r="T5372" s="2" t="s">
        <v>75</v>
      </c>
      <c r="U5372" s="4">
        <f>0.35</f>
        <v>0.35</v>
      </c>
      <c r="V5372" s="2" t="s">
        <v>186</v>
      </c>
      <c r="W5372" s="2" t="s">
        <v>190</v>
      </c>
      <c r="X5372" s="2" t="s">
        <v>64</v>
      </c>
      <c r="Y5372" s="2" t="s">
        <v>65</v>
      </c>
      <c r="Z5372" s="2">
        <v>0</v>
      </c>
      <c r="AA5372" s="2"/>
      <c r="AB5372" s="2"/>
      <c r="AC5372" s="4">
        <f>P5372*U5372/1000000</f>
        <v>1.9249999999999998</v>
      </c>
      <c r="AD5372" s="4">
        <f>AC5372*(1-Z5372/100)</f>
        <v>1.9249999999999998</v>
      </c>
      <c r="AE5372" s="2" t="s">
        <v>66</v>
      </c>
      <c r="AF5372" s="2" t="s">
        <v>67</v>
      </c>
      <c r="AG5372" s="2" t="s">
        <v>68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6315</v>
      </c>
      <c r="B5373" s="2" t="s">
        <v>6313</v>
      </c>
      <c r="C5373" s="2" t="s">
        <v>47</v>
      </c>
      <c r="D5373" s="2" t="s">
        <v>3556</v>
      </c>
      <c r="E5373" s="2" t="s">
        <v>744</v>
      </c>
      <c r="F5373" s="2" t="s">
        <v>228</v>
      </c>
      <c r="G5373" s="2" t="s">
        <v>179</v>
      </c>
      <c r="H5373" s="2" t="s">
        <v>52</v>
      </c>
      <c r="I5373" s="2" t="s">
        <v>53</v>
      </c>
      <c r="J5373" s="2" t="s">
        <v>180</v>
      </c>
      <c r="K5373" s="2" t="s">
        <v>180</v>
      </c>
      <c r="L5373" s="2" t="s">
        <v>181</v>
      </c>
      <c r="M5373" s="2" t="s">
        <v>78</v>
      </c>
      <c r="N5373" s="3">
        <v>550</v>
      </c>
      <c r="O5373" s="3" t="s">
        <v>182</v>
      </c>
      <c r="P5373" s="4">
        <f>IF(O5373="吨",N5373*1000,IF(O5373="万立方米",N5373*10000,""))</f>
        <v>5500000.0</v>
      </c>
      <c r="Q5373" s="2" t="s">
        <v>183</v>
      </c>
      <c r="R5373" s="2" t="s">
        <v>184</v>
      </c>
      <c r="S5373" s="2" t="s">
        <v>192</v>
      </c>
      <c r="T5373" s="2" t="s">
        <v>75</v>
      </c>
      <c r="U5373" s="4">
        <f>1.2</f>
        <v>1.2</v>
      </c>
      <c r="V5373" s="2" t="s">
        <v>186</v>
      </c>
      <c r="W5373" s="2" t="s">
        <v>193</v>
      </c>
      <c r="X5373" s="2" t="s">
        <v>64</v>
      </c>
      <c r="Y5373" s="2" t="s">
        <v>65</v>
      </c>
      <c r="Z5373" s="2">
        <v>0</v>
      </c>
      <c r="AA5373" s="2"/>
      <c r="AB5373" s="2"/>
      <c r="AC5373" s="4">
        <f>P5373*U5373/1000000</f>
        <v>6.6</v>
      </c>
      <c r="AD5373" s="4">
        <f>AC5373*(1-Z5373/100)</f>
        <v>6.6</v>
      </c>
      <c r="AE5373" s="2" t="s">
        <v>66</v>
      </c>
      <c r="AF5373" s="2" t="s">
        <v>67</v>
      </c>
      <c r="AG5373" s="2" t="s">
        <v>68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6316</v>
      </c>
      <c r="B5374" s="2" t="s">
        <v>6313</v>
      </c>
      <c r="C5374" s="2" t="s">
        <v>47</v>
      </c>
      <c r="D5374" s="2" t="s">
        <v>3556</v>
      </c>
      <c r="E5374" s="2" t="s">
        <v>744</v>
      </c>
      <c r="F5374" s="2" t="s">
        <v>228</v>
      </c>
      <c r="G5374" s="2" t="s">
        <v>179</v>
      </c>
      <c r="H5374" s="2" t="s">
        <v>52</v>
      </c>
      <c r="I5374" s="2" t="s">
        <v>53</v>
      </c>
      <c r="J5374" s="2" t="s">
        <v>180</v>
      </c>
      <c r="K5374" s="2" t="s">
        <v>180</v>
      </c>
      <c r="L5374" s="2" t="s">
        <v>181</v>
      </c>
      <c r="M5374" s="2" t="s">
        <v>82</v>
      </c>
      <c r="N5374" s="3">
        <v>550</v>
      </c>
      <c r="O5374" s="3" t="s">
        <v>182</v>
      </c>
      <c r="P5374" s="4">
        <f>IF(O5374="吨",N5374*1000,IF(O5374="万立方米",N5374*10000,""))</f>
        <v>5500000.0</v>
      </c>
      <c r="Q5374" s="2" t="s">
        <v>183</v>
      </c>
      <c r="R5374" s="2" t="s">
        <v>184</v>
      </c>
      <c r="S5374" s="2" t="s">
        <v>195</v>
      </c>
      <c r="T5374" s="2" t="s">
        <v>75</v>
      </c>
      <c r="U5374" s="4">
        <f>0.002</f>
        <v>0.002</v>
      </c>
      <c r="V5374" s="2" t="s">
        <v>186</v>
      </c>
      <c r="W5374" s="2" t="s">
        <v>196</v>
      </c>
      <c r="X5374" s="2" t="s">
        <v>64</v>
      </c>
      <c r="Y5374" s="2" t="s">
        <v>65</v>
      </c>
      <c r="Z5374" s="2">
        <v>0</v>
      </c>
      <c r="AA5374" s="2"/>
      <c r="AB5374" s="2"/>
      <c r="AC5374" s="4">
        <f>P5374*U5374/1000000</f>
        <v>0.011</v>
      </c>
      <c r="AD5374" s="4">
        <f>AC5374*(1-Z5374/100)</f>
        <v>0.011</v>
      </c>
      <c r="AE5374" s="2" t="s">
        <v>66</v>
      </c>
      <c r="AF5374" s="2" t="s">
        <v>67</v>
      </c>
      <c r="AG5374" s="2" t="s">
        <v>68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6317</v>
      </c>
      <c r="B5375" s="2" t="s">
        <v>6313</v>
      </c>
      <c r="C5375" s="2" t="s">
        <v>47</v>
      </c>
      <c r="D5375" s="2" t="s">
        <v>3556</v>
      </c>
      <c r="E5375" s="2" t="s">
        <v>744</v>
      </c>
      <c r="F5375" s="2" t="s">
        <v>228</v>
      </c>
      <c r="G5375" s="2" t="s">
        <v>179</v>
      </c>
      <c r="H5375" s="2" t="s">
        <v>52</v>
      </c>
      <c r="I5375" s="2" t="s">
        <v>53</v>
      </c>
      <c r="J5375" s="2" t="s">
        <v>180</v>
      </c>
      <c r="K5375" s="2" t="s">
        <v>180</v>
      </c>
      <c r="L5375" s="2" t="s">
        <v>181</v>
      </c>
      <c r="M5375" s="2" t="s">
        <v>86</v>
      </c>
      <c r="N5375" s="3">
        <v>550</v>
      </c>
      <c r="O5375" s="3" t="s">
        <v>182</v>
      </c>
      <c r="P5375" s="4">
        <f>IF(O5375="吨",N5375*1000,IF(O5375="万立方米",N5375*10000,""))</f>
        <v>5500000.0</v>
      </c>
      <c r="Q5375" s="2" t="s">
        <v>183</v>
      </c>
      <c r="R5375" s="2" t="s">
        <v>184</v>
      </c>
      <c r="S5375" s="2" t="s">
        <v>198</v>
      </c>
      <c r="T5375" s="2" t="s">
        <v>75</v>
      </c>
      <c r="U5375" s="4">
        <f>0.01</f>
        <v>0.01</v>
      </c>
      <c r="V5375" s="2" t="s">
        <v>186</v>
      </c>
      <c r="W5375" s="2" t="s">
        <v>199</v>
      </c>
      <c r="X5375" s="2" t="s">
        <v>64</v>
      </c>
      <c r="Y5375" s="2" t="s">
        <v>65</v>
      </c>
      <c r="Z5375" s="2">
        <v>0</v>
      </c>
      <c r="AA5375" s="2"/>
      <c r="AB5375" s="2"/>
      <c r="AC5375" s="4">
        <f>P5375*U5375/1000000</f>
        <v>0.055</v>
      </c>
      <c r="AD5375" s="4">
        <f>AC5376*(1-AA5375/100)+(AC5375-AC5376)*(1-AB5375/100)</f>
        <v>0.055</v>
      </c>
      <c r="AE5375" s="2" t="s">
        <v>66</v>
      </c>
      <c r="AF5375" s="2" t="s">
        <v>67</v>
      </c>
      <c r="AG5375" s="2" t="s">
        <v>68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6318</v>
      </c>
      <c r="B5376" s="2" t="s">
        <v>6313</v>
      </c>
      <c r="C5376" s="2" t="s">
        <v>47</v>
      </c>
      <c r="D5376" s="2" t="s">
        <v>3556</v>
      </c>
      <c r="E5376" s="2" t="s">
        <v>744</v>
      </c>
      <c r="F5376" s="2" t="s">
        <v>228</v>
      </c>
      <c r="G5376" s="2" t="s">
        <v>179</v>
      </c>
      <c r="H5376" s="2" t="s">
        <v>52</v>
      </c>
      <c r="I5376" s="2" t="s">
        <v>53</v>
      </c>
      <c r="J5376" s="2" t="s">
        <v>180</v>
      </c>
      <c r="K5376" s="2" t="s">
        <v>180</v>
      </c>
      <c r="L5376" s="2" t="s">
        <v>181</v>
      </c>
      <c r="M5376" s="2" t="s">
        <v>91</v>
      </c>
      <c r="N5376" s="3">
        <v>550</v>
      </c>
      <c r="O5376" s="3" t="s">
        <v>182</v>
      </c>
      <c r="P5376" s="4">
        <f>IF(O5376="吨",N5376*1000,IF(O5376="万立方米",N5376*10000,""))</f>
        <v>5500000.0</v>
      </c>
      <c r="Q5376" s="2" t="s">
        <v>183</v>
      </c>
      <c r="R5376" s="2" t="s">
        <v>184</v>
      </c>
      <c r="S5376" s="2" t="s">
        <v>201</v>
      </c>
      <c r="T5376" s="2" t="s">
        <v>75</v>
      </c>
      <c r="U5376" s="4">
        <f>0.005</f>
        <v>0.005</v>
      </c>
      <c r="V5376" s="2" t="s">
        <v>186</v>
      </c>
      <c r="W5376" s="2" t="s">
        <v>202</v>
      </c>
      <c r="X5376" s="2" t="s">
        <v>64</v>
      </c>
      <c r="Y5376" s="2" t="s">
        <v>65</v>
      </c>
      <c r="Z5376" s="2">
        <v>0</v>
      </c>
      <c r="AA5376" s="2"/>
      <c r="AB5376" s="2"/>
      <c r="AC5376" s="4">
        <f>P5376*U5376/1000000</f>
        <v>0.0275</v>
      </c>
      <c r="AD5376" s="4">
        <f>AC5376*(1-Z5376/100)</f>
        <v>0.0275</v>
      </c>
      <c r="AE5376" s="2" t="s">
        <v>66</v>
      </c>
      <c r="AF5376" s="2" t="s">
        <v>67</v>
      </c>
      <c r="AG5376" s="2" t="s">
        <v>68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6319</v>
      </c>
      <c r="B5377" s="2" t="s">
        <v>6313</v>
      </c>
      <c r="C5377" s="2" t="s">
        <v>47</v>
      </c>
      <c r="D5377" s="2" t="s">
        <v>3556</v>
      </c>
      <c r="E5377" s="2" t="s">
        <v>744</v>
      </c>
      <c r="F5377" s="2" t="s">
        <v>228</v>
      </c>
      <c r="G5377" s="2" t="s">
        <v>179</v>
      </c>
      <c r="H5377" s="2" t="s">
        <v>52</v>
      </c>
      <c r="I5377" s="2" t="s">
        <v>53</v>
      </c>
      <c r="J5377" s="2" t="s">
        <v>180</v>
      </c>
      <c r="K5377" s="2" t="s">
        <v>180</v>
      </c>
      <c r="L5377" s="2" t="s">
        <v>181</v>
      </c>
      <c r="M5377" s="2" t="s">
        <v>95</v>
      </c>
      <c r="N5377" s="3">
        <v>550</v>
      </c>
      <c r="O5377" s="3" t="s">
        <v>182</v>
      </c>
      <c r="P5377" s="4">
        <f>IF(O5377="吨",N5377*1000,IF(O5377="万立方米",N5377*10000,""))</f>
        <v>5500000.0</v>
      </c>
      <c r="Q5377" s="2" t="s">
        <v>183</v>
      </c>
      <c r="R5377" s="2" t="s">
        <v>184</v>
      </c>
      <c r="S5377" s="2" t="s">
        <v>204</v>
      </c>
      <c r="T5377" s="2" t="s">
        <v>75</v>
      </c>
      <c r="U5377" s="4">
        <f>0.005</f>
        <v>0.005</v>
      </c>
      <c r="V5377" s="2" t="s">
        <v>186</v>
      </c>
      <c r="W5377" s="2" t="s">
        <v>205</v>
      </c>
      <c r="X5377" s="2" t="s">
        <v>64</v>
      </c>
      <c r="Y5377" s="2" t="s">
        <v>65</v>
      </c>
      <c r="Z5377" s="2">
        <v>0</v>
      </c>
      <c r="AA5377" s="2"/>
      <c r="AB5377" s="2"/>
      <c r="AC5377" s="4">
        <f>P5377*U5377/1000000</f>
        <v>0.0275</v>
      </c>
      <c r="AD5377" s="4">
        <f>AC5377*(1-Z5377/100)</f>
        <v>0.0275</v>
      </c>
      <c r="AE5377" s="2" t="s">
        <v>66</v>
      </c>
      <c r="AF5377" s="2" t="s">
        <v>67</v>
      </c>
      <c r="AG5377" s="2" t="s">
        <v>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6320</v>
      </c>
      <c r="B5378" s="2" t="s">
        <v>6313</v>
      </c>
      <c r="C5378" s="2" t="s">
        <v>47</v>
      </c>
      <c r="D5378" s="2" t="s">
        <v>3556</v>
      </c>
      <c r="E5378" s="2" t="s">
        <v>744</v>
      </c>
      <c r="F5378" s="2" t="s">
        <v>228</v>
      </c>
      <c r="G5378" s="2" t="s">
        <v>179</v>
      </c>
      <c r="H5378" s="2" t="s">
        <v>52</v>
      </c>
      <c r="I5378" s="2" t="s">
        <v>53</v>
      </c>
      <c r="J5378" s="2" t="s">
        <v>180</v>
      </c>
      <c r="K5378" s="2" t="s">
        <v>180</v>
      </c>
      <c r="L5378" s="2" t="s">
        <v>181</v>
      </c>
      <c r="M5378" s="2" t="s">
        <v>100</v>
      </c>
      <c r="N5378" s="3">
        <v>550</v>
      </c>
      <c r="O5378" s="3" t="s">
        <v>182</v>
      </c>
      <c r="P5378" s="4">
        <f>IF(O5378="吨",N5378*1000,IF(O5378="万立方米",N5378*10000,""))</f>
        <v>5500000.0</v>
      </c>
      <c r="Q5378" s="2" t="s">
        <v>183</v>
      </c>
      <c r="R5378" s="2" t="s">
        <v>184</v>
      </c>
      <c r="S5378" s="2" t="s">
        <v>207</v>
      </c>
      <c r="T5378" s="2" t="s">
        <v>75</v>
      </c>
      <c r="U5378" s="4">
        <f>0.02</f>
        <v>0.02</v>
      </c>
      <c r="V5378" s="2" t="s">
        <v>186</v>
      </c>
      <c r="W5378" s="2" t="s">
        <v>208</v>
      </c>
      <c r="X5378" s="2" t="s">
        <v>64</v>
      </c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68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6321</v>
      </c>
      <c r="B5379" s="2" t="s">
        <v>6313</v>
      </c>
      <c r="C5379" s="2" t="s">
        <v>47</v>
      </c>
      <c r="D5379" s="2" t="s">
        <v>3556</v>
      </c>
      <c r="E5379" s="2" t="s">
        <v>744</v>
      </c>
      <c r="F5379" s="2" t="s">
        <v>228</v>
      </c>
      <c r="G5379" s="2" t="s">
        <v>179</v>
      </c>
      <c r="H5379" s="2" t="s">
        <v>52</v>
      </c>
      <c r="I5379" s="2"/>
      <c r="J5379" s="2"/>
      <c r="K5379" s="2" t="s">
        <v>147</v>
      </c>
      <c r="L5379" s="2" t="s">
        <v>148</v>
      </c>
      <c r="M5379" s="2" t="s">
        <v>104</v>
      </c>
      <c r="N5379" s="3"/>
      <c r="O5379" s="3"/>
      <c r="P5379" s="2"/>
      <c r="Q5379" s="2" t="s">
        <v>105</v>
      </c>
      <c r="R5379" s="2" t="s">
        <v>106</v>
      </c>
      <c r="S5379" s="2" t="s">
        <v>107</v>
      </c>
      <c r="T5379" s="2" t="s">
        <v>108</v>
      </c>
      <c r="U5379" s="2"/>
      <c r="V5379" s="2" t="s">
        <v>109</v>
      </c>
      <c r="W5379" s="2" t="s">
        <v>110</v>
      </c>
      <c r="X5379" s="2"/>
      <c r="Y5379" s="2" t="s">
        <v>65</v>
      </c>
      <c r="Z5379" s="2">
        <v>0</v>
      </c>
      <c r="AA5379" s="2"/>
      <c r="AB5379" s="2"/>
      <c r="AC5379" s="2"/>
      <c r="AD5379" s="2"/>
      <c r="AE5379" s="2" t="s">
        <v>123</v>
      </c>
      <c r="AF5379" s="2" t="s">
        <v>222</v>
      </c>
      <c r="AG5379" s="2" t="s">
        <v>223</v>
      </c>
      <c r="AH5379" s="2" t="s">
        <v>69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6322</v>
      </c>
      <c r="B5380" s="2" t="s">
        <v>6323</v>
      </c>
      <c r="C5380" s="2" t="s">
        <v>47</v>
      </c>
      <c r="D5380" s="2" t="s">
        <v>475</v>
      </c>
      <c r="E5380" s="2" t="s">
        <v>227</v>
      </c>
      <c r="F5380" s="2" t="s">
        <v>228</v>
      </c>
      <c r="G5380" s="2" t="s">
        <v>179</v>
      </c>
      <c r="H5380" s="2" t="s">
        <v>52</v>
      </c>
      <c r="I5380" s="2" t="s">
        <v>53</v>
      </c>
      <c r="J5380" s="2" t="s">
        <v>476</v>
      </c>
      <c r="K5380" s="2" t="s">
        <v>180</v>
      </c>
      <c r="L5380" s="2" t="s">
        <v>181</v>
      </c>
      <c r="M5380" s="2" t="s">
        <v>56</v>
      </c>
      <c r="N5380" s="3">
        <v>38.885</v>
      </c>
      <c r="O5380" s="3" t="s">
        <v>182</v>
      </c>
      <c r="P5380" s="4">
        <f>IF(O5380="吨",N5380*1000,IF(O5380="万立方米",N5380*10000,""))</f>
        <v>388850.0</v>
      </c>
      <c r="Q5380" s="2" t="s">
        <v>183</v>
      </c>
      <c r="R5380" s="2" t="s">
        <v>184</v>
      </c>
      <c r="S5380" s="2" t="s">
        <v>185</v>
      </c>
      <c r="T5380" s="2" t="s">
        <v>75</v>
      </c>
      <c r="U5380" s="4">
        <f>0.001</f>
        <v>0.001</v>
      </c>
      <c r="V5380" s="2" t="s">
        <v>186</v>
      </c>
      <c r="W5380" s="2" t="s">
        <v>187</v>
      </c>
      <c r="X5380" s="2" t="s">
        <v>64</v>
      </c>
      <c r="Y5380" s="2" t="s">
        <v>65</v>
      </c>
      <c r="Z5380" s="2">
        <v>0</v>
      </c>
      <c r="AA5380" s="2"/>
      <c r="AB5380" s="2"/>
      <c r="AC5380" s="4">
        <f>P5380*U5380/1000000</f>
        <v>0.00038885000000000005</v>
      </c>
      <c r="AD5380" s="4">
        <f>AC5380*(1-Z5380/100)</f>
        <v>0.00038885000000000005</v>
      </c>
      <c r="AE5380" s="2" t="s">
        <v>66</v>
      </c>
      <c r="AF5380" s="2" t="s">
        <v>67</v>
      </c>
      <c r="AG5380" s="2"/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6324</v>
      </c>
      <c r="B5381" s="2" t="s">
        <v>6323</v>
      </c>
      <c r="C5381" s="2" t="s">
        <v>47</v>
      </c>
      <c r="D5381" s="2" t="s">
        <v>475</v>
      </c>
      <c r="E5381" s="2" t="s">
        <v>227</v>
      </c>
      <c r="F5381" s="2" t="s">
        <v>228</v>
      </c>
      <c r="G5381" s="2" t="s">
        <v>179</v>
      </c>
      <c r="H5381" s="2" t="s">
        <v>52</v>
      </c>
      <c r="I5381" s="2" t="s">
        <v>53</v>
      </c>
      <c r="J5381" s="2" t="s">
        <v>476</v>
      </c>
      <c r="K5381" s="2" t="s">
        <v>180</v>
      </c>
      <c r="L5381" s="2" t="s">
        <v>181</v>
      </c>
      <c r="M5381" s="2" t="s">
        <v>73</v>
      </c>
      <c r="N5381" s="3">
        <v>38.885</v>
      </c>
      <c r="O5381" s="3" t="s">
        <v>182</v>
      </c>
      <c r="P5381" s="4">
        <f>IF(O5381="吨",N5381*1000,IF(O5381="万立方米",N5381*10000,""))</f>
        <v>388850.0</v>
      </c>
      <c r="Q5381" s="2" t="s">
        <v>183</v>
      </c>
      <c r="R5381" s="2" t="s">
        <v>184</v>
      </c>
      <c r="S5381" s="2" t="s">
        <v>189</v>
      </c>
      <c r="T5381" s="2" t="s">
        <v>75</v>
      </c>
      <c r="U5381" s="4">
        <f>0.35</f>
        <v>0.35</v>
      </c>
      <c r="V5381" s="2" t="s">
        <v>186</v>
      </c>
      <c r="W5381" s="2" t="s">
        <v>190</v>
      </c>
      <c r="X5381" s="2" t="s">
        <v>64</v>
      </c>
      <c r="Y5381" s="2" t="s">
        <v>65</v>
      </c>
      <c r="Z5381" s="2">
        <v>0</v>
      </c>
      <c r="AA5381" s="2"/>
      <c r="AB5381" s="2"/>
      <c r="AC5381" s="4">
        <f>P5381*U5381/1000000</f>
        <v>0.1360975</v>
      </c>
      <c r="AD5381" s="4">
        <f>AC5381*(1-Z5381/100)</f>
        <v>0.1360975</v>
      </c>
      <c r="AE5381" s="2" t="s">
        <v>66</v>
      </c>
      <c r="AF5381" s="2" t="s">
        <v>67</v>
      </c>
      <c r="AG5381" s="2"/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6325</v>
      </c>
      <c r="B5382" s="2" t="s">
        <v>6323</v>
      </c>
      <c r="C5382" s="2" t="s">
        <v>47</v>
      </c>
      <c r="D5382" s="2" t="s">
        <v>475</v>
      </c>
      <c r="E5382" s="2" t="s">
        <v>227</v>
      </c>
      <c r="F5382" s="2" t="s">
        <v>228</v>
      </c>
      <c r="G5382" s="2" t="s">
        <v>179</v>
      </c>
      <c r="H5382" s="2" t="s">
        <v>52</v>
      </c>
      <c r="I5382" s="2" t="s">
        <v>53</v>
      </c>
      <c r="J5382" s="2" t="s">
        <v>476</v>
      </c>
      <c r="K5382" s="2" t="s">
        <v>180</v>
      </c>
      <c r="L5382" s="2" t="s">
        <v>181</v>
      </c>
      <c r="M5382" s="2" t="s">
        <v>78</v>
      </c>
      <c r="N5382" s="3">
        <v>38.885</v>
      </c>
      <c r="O5382" s="3" t="s">
        <v>182</v>
      </c>
      <c r="P5382" s="4">
        <f>IF(O5382="吨",N5382*1000,IF(O5382="万立方米",N5382*10000,""))</f>
        <v>388850.0</v>
      </c>
      <c r="Q5382" s="2" t="s">
        <v>183</v>
      </c>
      <c r="R5382" s="2" t="s">
        <v>184</v>
      </c>
      <c r="S5382" s="2" t="s">
        <v>192</v>
      </c>
      <c r="T5382" s="2" t="s">
        <v>75</v>
      </c>
      <c r="U5382" s="4">
        <f>1.2</f>
        <v>1.2</v>
      </c>
      <c r="V5382" s="2" t="s">
        <v>186</v>
      </c>
      <c r="W5382" s="2" t="s">
        <v>193</v>
      </c>
      <c r="X5382" s="2" t="s">
        <v>64</v>
      </c>
      <c r="Y5382" s="2" t="s">
        <v>65</v>
      </c>
      <c r="Z5382" s="2">
        <v>0</v>
      </c>
      <c r="AA5382" s="2"/>
      <c r="AB5382" s="2"/>
      <c r="AC5382" s="4">
        <f>P5382*U5382/1000000</f>
        <v>0.46662</v>
      </c>
      <c r="AD5382" s="4">
        <f>AC5382*(1-Z5382/100)</f>
        <v>0.46662</v>
      </c>
      <c r="AE5382" s="2" t="s">
        <v>66</v>
      </c>
      <c r="AF5382" s="2" t="s">
        <v>67</v>
      </c>
      <c r="AG5382" s="2"/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6326</v>
      </c>
      <c r="B5383" s="2" t="s">
        <v>6323</v>
      </c>
      <c r="C5383" s="2" t="s">
        <v>47</v>
      </c>
      <c r="D5383" s="2" t="s">
        <v>475</v>
      </c>
      <c r="E5383" s="2" t="s">
        <v>227</v>
      </c>
      <c r="F5383" s="2" t="s">
        <v>228</v>
      </c>
      <c r="G5383" s="2" t="s">
        <v>179</v>
      </c>
      <c r="H5383" s="2" t="s">
        <v>52</v>
      </c>
      <c r="I5383" s="2" t="s">
        <v>53</v>
      </c>
      <c r="J5383" s="2" t="s">
        <v>476</v>
      </c>
      <c r="K5383" s="2" t="s">
        <v>180</v>
      </c>
      <c r="L5383" s="2" t="s">
        <v>181</v>
      </c>
      <c r="M5383" s="2" t="s">
        <v>82</v>
      </c>
      <c r="N5383" s="3">
        <v>38.885</v>
      </c>
      <c r="O5383" s="3" t="s">
        <v>182</v>
      </c>
      <c r="P5383" s="4">
        <f>IF(O5383="吨",N5383*1000,IF(O5383="万立方米",N5383*10000,""))</f>
        <v>388850.0</v>
      </c>
      <c r="Q5383" s="2" t="s">
        <v>183</v>
      </c>
      <c r="R5383" s="2" t="s">
        <v>184</v>
      </c>
      <c r="S5383" s="2" t="s">
        <v>195</v>
      </c>
      <c r="T5383" s="2" t="s">
        <v>75</v>
      </c>
      <c r="U5383" s="4">
        <f>0.002</f>
        <v>0.002</v>
      </c>
      <c r="V5383" s="2" t="s">
        <v>186</v>
      </c>
      <c r="W5383" s="2" t="s">
        <v>196</v>
      </c>
      <c r="X5383" s="2" t="s">
        <v>64</v>
      </c>
      <c r="Y5383" s="2" t="s">
        <v>65</v>
      </c>
      <c r="Z5383" s="2">
        <v>0</v>
      </c>
      <c r="AA5383" s="2"/>
      <c r="AB5383" s="2"/>
      <c r="AC5383" s="4">
        <f>P5383*U5383/1000000</f>
        <v>0.0007777000000000001</v>
      </c>
      <c r="AD5383" s="4">
        <f>AC5383*(1-Z5383/100)</f>
        <v>0.0007777000000000001</v>
      </c>
      <c r="AE5383" s="2" t="s">
        <v>66</v>
      </c>
      <c r="AF5383" s="2" t="s">
        <v>67</v>
      </c>
      <c r="AG5383" s="2"/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6327</v>
      </c>
      <c r="B5384" s="2" t="s">
        <v>6323</v>
      </c>
      <c r="C5384" s="2" t="s">
        <v>47</v>
      </c>
      <c r="D5384" s="2" t="s">
        <v>475</v>
      </c>
      <c r="E5384" s="2" t="s">
        <v>227</v>
      </c>
      <c r="F5384" s="2" t="s">
        <v>228</v>
      </c>
      <c r="G5384" s="2" t="s">
        <v>179</v>
      </c>
      <c r="H5384" s="2" t="s">
        <v>52</v>
      </c>
      <c r="I5384" s="2" t="s">
        <v>53</v>
      </c>
      <c r="J5384" s="2" t="s">
        <v>476</v>
      </c>
      <c r="K5384" s="2" t="s">
        <v>180</v>
      </c>
      <c r="L5384" s="2" t="s">
        <v>181</v>
      </c>
      <c r="M5384" s="2" t="s">
        <v>86</v>
      </c>
      <c r="N5384" s="3">
        <v>38.885</v>
      </c>
      <c r="O5384" s="3" t="s">
        <v>182</v>
      </c>
      <c r="P5384" s="4">
        <f>IF(O5384="吨",N5384*1000,IF(O5384="万立方米",N5384*10000,""))</f>
        <v>388850.0</v>
      </c>
      <c r="Q5384" s="2" t="s">
        <v>183</v>
      </c>
      <c r="R5384" s="2" t="s">
        <v>184</v>
      </c>
      <c r="S5384" s="2" t="s">
        <v>198</v>
      </c>
      <c r="T5384" s="2" t="s">
        <v>75</v>
      </c>
      <c r="U5384" s="4">
        <f>0.01</f>
        <v>0.01</v>
      </c>
      <c r="V5384" s="2" t="s">
        <v>186</v>
      </c>
      <c r="W5384" s="2" t="s">
        <v>199</v>
      </c>
      <c r="X5384" s="2" t="s">
        <v>64</v>
      </c>
      <c r="Y5384" s="2" t="s">
        <v>65</v>
      </c>
      <c r="Z5384" s="2">
        <v>0</v>
      </c>
      <c r="AA5384" s="2"/>
      <c r="AB5384" s="2"/>
      <c r="AC5384" s="4">
        <f>P5384*U5384/1000000</f>
        <v>0.0038885</v>
      </c>
      <c r="AD5384" s="4">
        <f>AC5385*(1-AA5384/100)+(AC5384-AC5385)*(1-AB5384/100)</f>
        <v>0.0038885</v>
      </c>
      <c r="AE5384" s="2" t="s">
        <v>66</v>
      </c>
      <c r="AF5384" s="2" t="s">
        <v>67</v>
      </c>
      <c r="AG5384" s="2"/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6328</v>
      </c>
      <c r="B5385" s="2" t="s">
        <v>6323</v>
      </c>
      <c r="C5385" s="2" t="s">
        <v>47</v>
      </c>
      <c r="D5385" s="2" t="s">
        <v>475</v>
      </c>
      <c r="E5385" s="2" t="s">
        <v>227</v>
      </c>
      <c r="F5385" s="2" t="s">
        <v>228</v>
      </c>
      <c r="G5385" s="2" t="s">
        <v>179</v>
      </c>
      <c r="H5385" s="2" t="s">
        <v>52</v>
      </c>
      <c r="I5385" s="2" t="s">
        <v>53</v>
      </c>
      <c r="J5385" s="2" t="s">
        <v>476</v>
      </c>
      <c r="K5385" s="2" t="s">
        <v>180</v>
      </c>
      <c r="L5385" s="2" t="s">
        <v>181</v>
      </c>
      <c r="M5385" s="2" t="s">
        <v>91</v>
      </c>
      <c r="N5385" s="3">
        <v>38.885</v>
      </c>
      <c r="O5385" s="3" t="s">
        <v>182</v>
      </c>
      <c r="P5385" s="4">
        <f>IF(O5385="吨",N5385*1000,IF(O5385="万立方米",N5385*10000,""))</f>
        <v>388850.0</v>
      </c>
      <c r="Q5385" s="2" t="s">
        <v>183</v>
      </c>
      <c r="R5385" s="2" t="s">
        <v>184</v>
      </c>
      <c r="S5385" s="2" t="s">
        <v>201</v>
      </c>
      <c r="T5385" s="2" t="s">
        <v>75</v>
      </c>
      <c r="U5385" s="4">
        <f>0.005</f>
        <v>0.005</v>
      </c>
      <c r="V5385" s="2" t="s">
        <v>186</v>
      </c>
      <c r="W5385" s="2" t="s">
        <v>202</v>
      </c>
      <c r="X5385" s="2" t="s">
        <v>64</v>
      </c>
      <c r="Y5385" s="2" t="s">
        <v>65</v>
      </c>
      <c r="Z5385" s="2">
        <v>0</v>
      </c>
      <c r="AA5385" s="2"/>
      <c r="AB5385" s="2"/>
      <c r="AC5385" s="4">
        <f>P5385*U5385/1000000</f>
        <v>0.00194425</v>
      </c>
      <c r="AD5385" s="4">
        <f>AC5385*(1-Z5385/100)</f>
        <v>0.00194425</v>
      </c>
      <c r="AE5385" s="2" t="s">
        <v>66</v>
      </c>
      <c r="AF5385" s="2" t="s">
        <v>67</v>
      </c>
      <c r="AG5385" s="2"/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6329</v>
      </c>
      <c r="B5386" s="2" t="s">
        <v>6323</v>
      </c>
      <c r="C5386" s="2" t="s">
        <v>47</v>
      </c>
      <c r="D5386" s="2" t="s">
        <v>475</v>
      </c>
      <c r="E5386" s="2" t="s">
        <v>227</v>
      </c>
      <c r="F5386" s="2" t="s">
        <v>228</v>
      </c>
      <c r="G5386" s="2" t="s">
        <v>179</v>
      </c>
      <c r="H5386" s="2" t="s">
        <v>52</v>
      </c>
      <c r="I5386" s="2" t="s">
        <v>53</v>
      </c>
      <c r="J5386" s="2" t="s">
        <v>476</v>
      </c>
      <c r="K5386" s="2" t="s">
        <v>180</v>
      </c>
      <c r="L5386" s="2" t="s">
        <v>181</v>
      </c>
      <c r="M5386" s="2" t="s">
        <v>95</v>
      </c>
      <c r="N5386" s="3">
        <v>38.885</v>
      </c>
      <c r="O5386" s="3" t="s">
        <v>182</v>
      </c>
      <c r="P5386" s="4">
        <f>IF(O5386="吨",N5386*1000,IF(O5386="万立方米",N5386*10000,""))</f>
        <v>388850.0</v>
      </c>
      <c r="Q5386" s="2" t="s">
        <v>183</v>
      </c>
      <c r="R5386" s="2" t="s">
        <v>184</v>
      </c>
      <c r="S5386" s="2" t="s">
        <v>204</v>
      </c>
      <c r="T5386" s="2" t="s">
        <v>75</v>
      </c>
      <c r="U5386" s="4">
        <f>0.005</f>
        <v>0.005</v>
      </c>
      <c r="V5386" s="2" t="s">
        <v>186</v>
      </c>
      <c r="W5386" s="2" t="s">
        <v>205</v>
      </c>
      <c r="X5386" s="2" t="s">
        <v>64</v>
      </c>
      <c r="Y5386" s="2" t="s">
        <v>65</v>
      </c>
      <c r="Z5386" s="2">
        <v>0</v>
      </c>
      <c r="AA5386" s="2"/>
      <c r="AB5386" s="2"/>
      <c r="AC5386" s="4">
        <f>P5386*U5386/1000000</f>
        <v>0.00194425</v>
      </c>
      <c r="AD5386" s="4">
        <f>AC5386*(1-Z5386/100)</f>
        <v>0.00194425</v>
      </c>
      <c r="AE5386" s="2" t="s">
        <v>66</v>
      </c>
      <c r="AF5386" s="2" t="s">
        <v>67</v>
      </c>
      <c r="AG5386" s="2"/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6330</v>
      </c>
      <c r="B5387" s="2" t="s">
        <v>6323</v>
      </c>
      <c r="C5387" s="2" t="s">
        <v>47</v>
      </c>
      <c r="D5387" s="2" t="s">
        <v>475</v>
      </c>
      <c r="E5387" s="2" t="s">
        <v>227</v>
      </c>
      <c r="F5387" s="2" t="s">
        <v>228</v>
      </c>
      <c r="G5387" s="2" t="s">
        <v>179</v>
      </c>
      <c r="H5387" s="2" t="s">
        <v>52</v>
      </c>
      <c r="I5387" s="2" t="s">
        <v>53</v>
      </c>
      <c r="J5387" s="2" t="s">
        <v>476</v>
      </c>
      <c r="K5387" s="2" t="s">
        <v>180</v>
      </c>
      <c r="L5387" s="2" t="s">
        <v>181</v>
      </c>
      <c r="M5387" s="2" t="s">
        <v>100</v>
      </c>
      <c r="N5387" s="3">
        <v>38.885</v>
      </c>
      <c r="O5387" s="3" t="s">
        <v>182</v>
      </c>
      <c r="P5387" s="4">
        <f>IF(O5387="吨",N5387*1000,IF(O5387="万立方米",N5387*10000,""))</f>
        <v>388850.0</v>
      </c>
      <c r="Q5387" s="2" t="s">
        <v>183</v>
      </c>
      <c r="R5387" s="2" t="s">
        <v>184</v>
      </c>
      <c r="S5387" s="2" t="s">
        <v>207</v>
      </c>
      <c r="T5387" s="2" t="s">
        <v>75</v>
      </c>
      <c r="U5387" s="4">
        <f>0.02</f>
        <v>0.02</v>
      </c>
      <c r="V5387" s="2" t="s">
        <v>186</v>
      </c>
      <c r="W5387" s="2" t="s">
        <v>208</v>
      </c>
      <c r="X5387" s="2" t="s">
        <v>64</v>
      </c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/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6331</v>
      </c>
      <c r="B5388" s="2" t="s">
        <v>6323</v>
      </c>
      <c r="C5388" s="2" t="s">
        <v>47</v>
      </c>
      <c r="D5388" s="2" t="s">
        <v>475</v>
      </c>
      <c r="E5388" s="2" t="s">
        <v>227</v>
      </c>
      <c r="F5388" s="2" t="s">
        <v>228</v>
      </c>
      <c r="G5388" s="2" t="s">
        <v>179</v>
      </c>
      <c r="H5388" s="2" t="s">
        <v>52</v>
      </c>
      <c r="I5388" s="2"/>
      <c r="J5388" s="2"/>
      <c r="K5388" s="2"/>
      <c r="L5388" s="2"/>
      <c r="M5388" s="2" t="s">
        <v>104</v>
      </c>
      <c r="N5388" s="3"/>
      <c r="O5388" s="3"/>
      <c r="P5388" s="4">
        <v>0.0</v>
      </c>
      <c r="Q5388" s="2" t="s">
        <v>105</v>
      </c>
      <c r="R5388" s="2" t="s">
        <v>106</v>
      </c>
      <c r="S5388" s="2" t="s">
        <v>107</v>
      </c>
      <c r="T5388" s="2" t="s">
        <v>108</v>
      </c>
      <c r="U5388" s="4">
        <f>0.0</f>
        <v>0.0</v>
      </c>
      <c r="V5388" s="2" t="s">
        <v>109</v>
      </c>
      <c r="W5388" s="2" t="s">
        <v>110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134</v>
      </c>
      <c r="AH5388" s="2" t="s">
        <v>69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6332</v>
      </c>
      <c r="B5389" s="2" t="s">
        <v>6333</v>
      </c>
      <c r="C5389" s="2" t="s">
        <v>47</v>
      </c>
      <c r="D5389" s="2" t="s">
        <v>2007</v>
      </c>
      <c r="E5389" s="2" t="s">
        <v>377</v>
      </c>
      <c r="F5389" s="2" t="s">
        <v>178</v>
      </c>
      <c r="G5389" s="2" t="s">
        <v>51</v>
      </c>
      <c r="H5389" s="2" t="s">
        <v>52</v>
      </c>
      <c r="I5389" s="2" t="s">
        <v>53</v>
      </c>
      <c r="J5389" s="2" t="s">
        <v>2008</v>
      </c>
      <c r="K5389" s="2" t="s">
        <v>55</v>
      </c>
      <c r="L5389" s="2" t="s">
        <v>51</v>
      </c>
      <c r="M5389" s="2" t="s">
        <v>56</v>
      </c>
      <c r="N5389" s="3">
        <v>485235.58</v>
      </c>
      <c r="O5389" s="3" t="s">
        <v>57</v>
      </c>
      <c r="P5389" s="4">
        <f>IF(O5389="吨",N5389*1000,IF(O5389="万立方米",N5389*10000,""))</f>
        <v>485235580.0</v>
      </c>
      <c r="Q5389" s="2" t="s">
        <v>58</v>
      </c>
      <c r="R5389" s="2" t="s">
        <v>59</v>
      </c>
      <c r="S5389" s="2" t="s">
        <v>60</v>
      </c>
      <c r="T5389" s="2" t="s">
        <v>61</v>
      </c>
      <c r="U5389" s="4">
        <f>0.06</f>
        <v>0.06</v>
      </c>
      <c r="V5389" s="2" t="s">
        <v>62</v>
      </c>
      <c r="W5389" s="2" t="s">
        <v>63</v>
      </c>
      <c r="X5389" s="2" t="s">
        <v>64</v>
      </c>
      <c r="Y5389" s="2" t="s">
        <v>65</v>
      </c>
      <c r="Z5389" s="2">
        <v>0</v>
      </c>
      <c r="AA5389" s="2"/>
      <c r="AB5389" s="2"/>
      <c r="AC5389" s="4">
        <f>P5389*U5389/1000000</f>
        <v>29.114134800000002</v>
      </c>
      <c r="AD5389" s="4">
        <f>AC5389*(1-Z5389/100)</f>
        <v>29.114134800000002</v>
      </c>
      <c r="AE5389" s="2" t="s">
        <v>66</v>
      </c>
      <c r="AF5389" s="2" t="s">
        <v>67</v>
      </c>
      <c r="AG5389" s="2" t="s">
        <v>68</v>
      </c>
      <c r="AH5389" s="2" t="s">
        <v>69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6334</v>
      </c>
      <c r="B5390" s="2" t="s">
        <v>6333</v>
      </c>
      <c r="C5390" s="2" t="s">
        <v>47</v>
      </c>
      <c r="D5390" s="2" t="s">
        <v>2007</v>
      </c>
      <c r="E5390" s="2" t="s">
        <v>377</v>
      </c>
      <c r="F5390" s="2" t="s">
        <v>178</v>
      </c>
      <c r="G5390" s="2" t="s">
        <v>51</v>
      </c>
      <c r="H5390" s="2" t="s">
        <v>52</v>
      </c>
      <c r="I5390" s="2" t="s">
        <v>53</v>
      </c>
      <c r="J5390" s="2" t="s">
        <v>2008</v>
      </c>
      <c r="K5390" s="2" t="s">
        <v>55</v>
      </c>
      <c r="L5390" s="2" t="s">
        <v>51</v>
      </c>
      <c r="M5390" s="2" t="s">
        <v>73</v>
      </c>
      <c r="N5390" s="3">
        <v>485235.58</v>
      </c>
      <c r="O5390" s="3" t="s">
        <v>57</v>
      </c>
      <c r="P5390" s="4">
        <f>IF(O5390="吨",N5390*1000,IF(O5390="万立方米",N5390*10000,""))</f>
        <v>485235580.0</v>
      </c>
      <c r="Q5390" s="2" t="s">
        <v>58</v>
      </c>
      <c r="R5390" s="2" t="s">
        <v>59</v>
      </c>
      <c r="S5390" s="2" t="s">
        <v>74</v>
      </c>
      <c r="T5390" s="2" t="s">
        <v>75</v>
      </c>
      <c r="U5390" s="4">
        <f>1.5</f>
        <v>1.5</v>
      </c>
      <c r="V5390" s="2" t="s">
        <v>62</v>
      </c>
      <c r="W5390" s="2" t="s">
        <v>76</v>
      </c>
      <c r="X5390" s="2" t="s">
        <v>64</v>
      </c>
      <c r="Y5390" s="2" t="s">
        <v>65</v>
      </c>
      <c r="Z5390" s="2">
        <v>0</v>
      </c>
      <c r="AA5390" s="2"/>
      <c r="AB5390" s="2"/>
      <c r="AC5390" s="4">
        <f>P5390*U5390/1000000</f>
        <v>727.85337</v>
      </c>
      <c r="AD5390" s="4">
        <f>AC5390*(1-Z5390/100)</f>
        <v>727.85337</v>
      </c>
      <c r="AE5390" s="2" t="s">
        <v>66</v>
      </c>
      <c r="AF5390" s="2" t="s">
        <v>67</v>
      </c>
      <c r="AG5390" s="2" t="s">
        <v>68</v>
      </c>
      <c r="AH5390" s="2" t="s">
        <v>69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6335</v>
      </c>
      <c r="B5391" s="2" t="s">
        <v>6333</v>
      </c>
      <c r="C5391" s="2" t="s">
        <v>47</v>
      </c>
      <c r="D5391" s="2" t="s">
        <v>2007</v>
      </c>
      <c r="E5391" s="2" t="s">
        <v>377</v>
      </c>
      <c r="F5391" s="2" t="s">
        <v>178</v>
      </c>
      <c r="G5391" s="2" t="s">
        <v>51</v>
      </c>
      <c r="H5391" s="2" t="s">
        <v>52</v>
      </c>
      <c r="I5391" s="2" t="s">
        <v>53</v>
      </c>
      <c r="J5391" s="2" t="s">
        <v>2008</v>
      </c>
      <c r="K5391" s="2" t="s">
        <v>55</v>
      </c>
      <c r="L5391" s="2" t="s">
        <v>51</v>
      </c>
      <c r="M5391" s="2" t="s">
        <v>78</v>
      </c>
      <c r="N5391" s="3">
        <v>485235.58</v>
      </c>
      <c r="O5391" s="3" t="s">
        <v>57</v>
      </c>
      <c r="P5391" s="4">
        <f>IF(O5391="吨",N5391*1000,IF(O5391="万立方米",N5391*10000,""))</f>
        <v>485235580.0</v>
      </c>
      <c r="Q5391" s="2" t="s">
        <v>58</v>
      </c>
      <c r="R5391" s="2" t="s">
        <v>59</v>
      </c>
      <c r="S5391" s="2" t="s">
        <v>79</v>
      </c>
      <c r="T5391" s="2" t="s">
        <v>75</v>
      </c>
      <c r="U5391" s="4">
        <f>6.0</f>
        <v>6.0</v>
      </c>
      <c r="V5391" s="2" t="s">
        <v>62</v>
      </c>
      <c r="W5391" s="2" t="s">
        <v>80</v>
      </c>
      <c r="X5391" s="2" t="s">
        <v>64</v>
      </c>
      <c r="Y5391" s="2" t="s">
        <v>65</v>
      </c>
      <c r="Z5391" s="2">
        <v>0</v>
      </c>
      <c r="AA5391" s="2"/>
      <c r="AB5391" s="2"/>
      <c r="AC5391" s="4">
        <f>P5391*U5391/1000000</f>
        <v>2911.41348</v>
      </c>
      <c r="AD5391" s="4">
        <f>AC5391*(1-Z5391/100)</f>
        <v>2911.41348</v>
      </c>
      <c r="AE5391" s="2" t="s">
        <v>66</v>
      </c>
      <c r="AF5391" s="2" t="s">
        <v>67</v>
      </c>
      <c r="AG5391" s="2" t="s">
        <v>68</v>
      </c>
      <c r="AH5391" s="2" t="s">
        <v>69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6336</v>
      </c>
      <c r="B5392" s="2" t="s">
        <v>6333</v>
      </c>
      <c r="C5392" s="2" t="s">
        <v>47</v>
      </c>
      <c r="D5392" s="2" t="s">
        <v>2007</v>
      </c>
      <c r="E5392" s="2" t="s">
        <v>377</v>
      </c>
      <c r="F5392" s="2" t="s">
        <v>178</v>
      </c>
      <c r="G5392" s="2" t="s">
        <v>51</v>
      </c>
      <c r="H5392" s="2" t="s">
        <v>52</v>
      </c>
      <c r="I5392" s="2" t="s">
        <v>53</v>
      </c>
      <c r="J5392" s="2" t="s">
        <v>2008</v>
      </c>
      <c r="K5392" s="2" t="s">
        <v>55</v>
      </c>
      <c r="L5392" s="2" t="s">
        <v>51</v>
      </c>
      <c r="M5392" s="2" t="s">
        <v>82</v>
      </c>
      <c r="N5392" s="3">
        <v>485235.58</v>
      </c>
      <c r="O5392" s="3" t="s">
        <v>57</v>
      </c>
      <c r="P5392" s="4">
        <f>IF(O5392="吨",N5392*1000,IF(O5392="万立方米",N5392*10000,""))</f>
        <v>485235580.0</v>
      </c>
      <c r="Q5392" s="2" t="s">
        <v>58</v>
      </c>
      <c r="R5392" s="2" t="s">
        <v>59</v>
      </c>
      <c r="S5392" s="2" t="s">
        <v>83</v>
      </c>
      <c r="T5392" s="2" t="s">
        <v>61</v>
      </c>
      <c r="U5392" s="4">
        <f>0.35</f>
        <v>0.35</v>
      </c>
      <c r="V5392" s="2" t="s">
        <v>62</v>
      </c>
      <c r="W5392" s="2" t="s">
        <v>84</v>
      </c>
      <c r="X5392" s="2" t="s">
        <v>64</v>
      </c>
      <c r="Y5392" s="2" t="s">
        <v>65</v>
      </c>
      <c r="Z5392" s="2">
        <v>0</v>
      </c>
      <c r="AA5392" s="2"/>
      <c r="AB5392" s="2"/>
      <c r="AC5392" s="4">
        <f>P5392*U5392/1000000</f>
        <v>169.832453</v>
      </c>
      <c r="AD5392" s="4">
        <f>AC5392*(1-Z5392/100)</f>
        <v>169.832453</v>
      </c>
      <c r="AE5392" s="2" t="s">
        <v>66</v>
      </c>
      <c r="AF5392" s="2" t="s">
        <v>67</v>
      </c>
      <c r="AG5392" s="2" t="s">
        <v>68</v>
      </c>
      <c r="AH5392" s="2" t="s">
        <v>69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6337</v>
      </c>
      <c r="B5393" s="2" t="s">
        <v>6333</v>
      </c>
      <c r="C5393" s="2" t="s">
        <v>47</v>
      </c>
      <c r="D5393" s="2" t="s">
        <v>2007</v>
      </c>
      <c r="E5393" s="2" t="s">
        <v>377</v>
      </c>
      <c r="F5393" s="2" t="s">
        <v>178</v>
      </c>
      <c r="G5393" s="2" t="s">
        <v>51</v>
      </c>
      <c r="H5393" s="2" t="s">
        <v>52</v>
      </c>
      <c r="I5393" s="2" t="s">
        <v>53</v>
      </c>
      <c r="J5393" s="2" t="s">
        <v>2008</v>
      </c>
      <c r="K5393" s="2" t="s">
        <v>55</v>
      </c>
      <c r="L5393" s="2" t="s">
        <v>51</v>
      </c>
      <c r="M5393" s="2" t="s">
        <v>86</v>
      </c>
      <c r="N5393" s="3">
        <v>485235.58</v>
      </c>
      <c r="O5393" s="3" t="s">
        <v>57</v>
      </c>
      <c r="P5393" s="4">
        <f>IF(O5393="吨",N5393*1000,IF(O5393="万立方米",N5393*10000,""))</f>
        <v>485235580.0</v>
      </c>
      <c r="Q5393" s="2" t="s">
        <v>58</v>
      </c>
      <c r="R5393" s="2" t="s">
        <v>59</v>
      </c>
      <c r="S5393" s="2" t="s">
        <v>87</v>
      </c>
      <c r="T5393" s="2" t="s">
        <v>88</v>
      </c>
      <c r="U5393" s="4">
        <f>0.75</f>
        <v>0.75</v>
      </c>
      <c r="V5393" s="2" t="s">
        <v>62</v>
      </c>
      <c r="W5393" s="2" t="s">
        <v>89</v>
      </c>
      <c r="X5393" s="2" t="s">
        <v>64</v>
      </c>
      <c r="Y5393" s="2" t="s">
        <v>65</v>
      </c>
      <c r="Z5393" s="2">
        <v>0</v>
      </c>
      <c r="AA5393" s="2"/>
      <c r="AB5393" s="2"/>
      <c r="AC5393" s="4">
        <f>P5393*U5393/1000000</f>
        <v>363.926685</v>
      </c>
      <c r="AD5393" s="4">
        <f>AC5394*(1-AA5393/100)+(AC5393-AC5394)*(1-AB5393/100)</f>
        <v>363.926685</v>
      </c>
      <c r="AE5393" s="2" t="s">
        <v>66</v>
      </c>
      <c r="AF5393" s="2" t="s">
        <v>67</v>
      </c>
      <c r="AG5393" s="2" t="s">
        <v>68</v>
      </c>
      <c r="AH5393" s="2" t="s">
        <v>69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6338</v>
      </c>
      <c r="B5394" s="2" t="s">
        <v>6333</v>
      </c>
      <c r="C5394" s="2" t="s">
        <v>47</v>
      </c>
      <c r="D5394" s="2" t="s">
        <v>2007</v>
      </c>
      <c r="E5394" s="2" t="s">
        <v>377</v>
      </c>
      <c r="F5394" s="2" t="s">
        <v>178</v>
      </c>
      <c r="G5394" s="2" t="s">
        <v>51</v>
      </c>
      <c r="H5394" s="2" t="s">
        <v>52</v>
      </c>
      <c r="I5394" s="2" t="s">
        <v>53</v>
      </c>
      <c r="J5394" s="2" t="s">
        <v>2008</v>
      </c>
      <c r="K5394" s="2" t="s">
        <v>55</v>
      </c>
      <c r="L5394" s="2" t="s">
        <v>51</v>
      </c>
      <c r="M5394" s="2" t="s">
        <v>91</v>
      </c>
      <c r="N5394" s="3">
        <v>485235.58</v>
      </c>
      <c r="O5394" s="3" t="s">
        <v>57</v>
      </c>
      <c r="P5394" s="4">
        <f>IF(O5394="吨",N5394*1000,IF(O5394="万立方米",N5394*10000,""))</f>
        <v>485235580.0</v>
      </c>
      <c r="Q5394" s="2" t="s">
        <v>58</v>
      </c>
      <c r="R5394" s="2" t="s">
        <v>59</v>
      </c>
      <c r="S5394" s="2" t="s">
        <v>92</v>
      </c>
      <c r="T5394" s="2" t="s">
        <v>88</v>
      </c>
      <c r="U5394" s="4">
        <f>0.75</f>
        <v>0.75</v>
      </c>
      <c r="V5394" s="2" t="s">
        <v>62</v>
      </c>
      <c r="W5394" s="2" t="s">
        <v>93</v>
      </c>
      <c r="X5394" s="2" t="s">
        <v>64</v>
      </c>
      <c r="Y5394" s="2" t="s">
        <v>65</v>
      </c>
      <c r="Z5394" s="2">
        <v>0</v>
      </c>
      <c r="AA5394" s="2"/>
      <c r="AB5394" s="2"/>
      <c r="AC5394" s="4">
        <f>P5394*U5394/1000000</f>
        <v>363.926685</v>
      </c>
      <c r="AD5394" s="4">
        <f>AC5394*(1-Z5394/100)</f>
        <v>363.926685</v>
      </c>
      <c r="AE5394" s="2" t="s">
        <v>66</v>
      </c>
      <c r="AF5394" s="2" t="s">
        <v>67</v>
      </c>
      <c r="AG5394" s="2" t="s">
        <v>68</v>
      </c>
      <c r="AH5394" s="2" t="s">
        <v>69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6339</v>
      </c>
      <c r="B5395" s="2" t="s">
        <v>6333</v>
      </c>
      <c r="C5395" s="2" t="s">
        <v>47</v>
      </c>
      <c r="D5395" s="2" t="s">
        <v>2007</v>
      </c>
      <c r="E5395" s="2" t="s">
        <v>377</v>
      </c>
      <c r="F5395" s="2" t="s">
        <v>178</v>
      </c>
      <c r="G5395" s="2" t="s">
        <v>51</v>
      </c>
      <c r="H5395" s="2" t="s">
        <v>52</v>
      </c>
      <c r="I5395" s="2" t="s">
        <v>53</v>
      </c>
      <c r="J5395" s="2" t="s">
        <v>2008</v>
      </c>
      <c r="K5395" s="2" t="s">
        <v>55</v>
      </c>
      <c r="L5395" s="2" t="s">
        <v>51</v>
      </c>
      <c r="M5395" s="2" t="s">
        <v>95</v>
      </c>
      <c r="N5395" s="3">
        <v>485235.58</v>
      </c>
      <c r="O5395" s="3" t="s">
        <v>57</v>
      </c>
      <c r="P5395" s="4">
        <f>IF(O5395="吨",N5395*1000,IF(O5395="万立方米",N5395*10000,""))</f>
        <v>485235580.0</v>
      </c>
      <c r="Q5395" s="2" t="s">
        <v>58</v>
      </c>
      <c r="R5395" s="2" t="s">
        <v>59</v>
      </c>
      <c r="S5395" s="2" t="s">
        <v>96</v>
      </c>
      <c r="T5395" s="2" t="s">
        <v>97</v>
      </c>
      <c r="U5395" s="4">
        <f>1.7</f>
        <v>1.7</v>
      </c>
      <c r="V5395" s="2" t="s">
        <v>62</v>
      </c>
      <c r="W5395" s="2" t="s">
        <v>98</v>
      </c>
      <c r="X5395" s="2" t="s">
        <v>64</v>
      </c>
      <c r="Y5395" s="2" t="s">
        <v>65</v>
      </c>
      <c r="Z5395" s="2">
        <v>0</v>
      </c>
      <c r="AA5395" s="2"/>
      <c r="AB5395" s="2"/>
      <c r="AC5395" s="4">
        <f>P5395*U5395/1000000</f>
        <v>824.900486</v>
      </c>
      <c r="AD5395" s="4">
        <f>AC5395*(1-Z5395/100)</f>
        <v>824.900486</v>
      </c>
      <c r="AE5395" s="2" t="s">
        <v>66</v>
      </c>
      <c r="AF5395" s="2" t="s">
        <v>67</v>
      </c>
      <c r="AG5395" s="2" t="s">
        <v>68</v>
      </c>
      <c r="AH5395" s="2" t="s">
        <v>69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6340</v>
      </c>
      <c r="B5396" s="2" t="s">
        <v>6333</v>
      </c>
      <c r="C5396" s="2" t="s">
        <v>47</v>
      </c>
      <c r="D5396" s="2" t="s">
        <v>2007</v>
      </c>
      <c r="E5396" s="2" t="s">
        <v>377</v>
      </c>
      <c r="F5396" s="2" t="s">
        <v>178</v>
      </c>
      <c r="G5396" s="2" t="s">
        <v>51</v>
      </c>
      <c r="H5396" s="2" t="s">
        <v>52</v>
      </c>
      <c r="I5396" s="2" t="s">
        <v>53</v>
      </c>
      <c r="J5396" s="2" t="s">
        <v>2008</v>
      </c>
      <c r="K5396" s="2" t="s">
        <v>55</v>
      </c>
      <c r="L5396" s="2" t="s">
        <v>51</v>
      </c>
      <c r="M5396" s="2" t="s">
        <v>100</v>
      </c>
      <c r="N5396" s="3">
        <v>485235.58</v>
      </c>
      <c r="O5396" s="3" t="s">
        <v>57</v>
      </c>
      <c r="P5396" s="4">
        <f>IF(O5396="吨",N5396*1000,IF(O5396="万立方米",N5396*10000,""))</f>
        <v>485235580.0</v>
      </c>
      <c r="Q5396" s="2" t="s">
        <v>58</v>
      </c>
      <c r="R5396" s="2" t="s">
        <v>59</v>
      </c>
      <c r="S5396" s="2" t="s">
        <v>101</v>
      </c>
      <c r="T5396" s="2" t="s">
        <v>75</v>
      </c>
      <c r="U5396" s="4">
        <f>0.12</f>
        <v>0.12</v>
      </c>
      <c r="V5396" s="2" t="s">
        <v>62</v>
      </c>
      <c r="W5396" s="2" t="s">
        <v>102</v>
      </c>
      <c r="X5396" s="2" t="s">
        <v>64</v>
      </c>
      <c r="Y5396" s="2" t="s">
        <v>65</v>
      </c>
      <c r="Z5396" s="2">
        <v>0</v>
      </c>
      <c r="AA5396" s="2"/>
      <c r="AB5396" s="2"/>
      <c r="AC5396" s="4">
        <f>P5396*U5396/1000000</f>
        <v>58.228269600000004</v>
      </c>
      <c r="AD5396" s="4">
        <f>AC5396*(1-Z5396/100)</f>
        <v>58.228269600000004</v>
      </c>
      <c r="AE5396" s="2" t="s">
        <v>66</v>
      </c>
      <c r="AF5396" s="2" t="s">
        <v>67</v>
      </c>
      <c r="AG5396" s="2" t="s">
        <v>68</v>
      </c>
      <c r="AH5396" s="2" t="s">
        <v>69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6341</v>
      </c>
      <c r="B5397" s="2" t="s">
        <v>6333</v>
      </c>
      <c r="C5397" s="2" t="s">
        <v>47</v>
      </c>
      <c r="D5397" s="2" t="s">
        <v>2007</v>
      </c>
      <c r="E5397" s="2" t="s">
        <v>377</v>
      </c>
      <c r="F5397" s="2" t="s">
        <v>178</v>
      </c>
      <c r="G5397" s="2" t="s">
        <v>51</v>
      </c>
      <c r="H5397" s="2" t="s">
        <v>52</v>
      </c>
      <c r="I5397" s="2" t="s">
        <v>161</v>
      </c>
      <c r="J5397" s="2" t="s">
        <v>2017</v>
      </c>
      <c r="K5397" s="2" t="s">
        <v>55</v>
      </c>
      <c r="L5397" s="2" t="s">
        <v>51</v>
      </c>
      <c r="M5397" s="2" t="s">
        <v>56</v>
      </c>
      <c r="N5397" s="3">
        <v>2204</v>
      </c>
      <c r="O5397" s="3" t="s">
        <v>57</v>
      </c>
      <c r="P5397" s="4">
        <f>IF(O5397="吨",N5397*1000,IF(O5397="万立方米",N5397*10000,""))</f>
        <v>2204000.0</v>
      </c>
      <c r="Q5397" s="2" t="s">
        <v>58</v>
      </c>
      <c r="R5397" s="2" t="s">
        <v>59</v>
      </c>
      <c r="S5397" s="2" t="s">
        <v>60</v>
      </c>
      <c r="T5397" s="2" t="s">
        <v>61</v>
      </c>
      <c r="U5397" s="4">
        <f>0.06</f>
        <v>0.06</v>
      </c>
      <c r="V5397" s="2" t="s">
        <v>62</v>
      </c>
      <c r="W5397" s="2" t="s">
        <v>63</v>
      </c>
      <c r="X5397" s="2" t="s">
        <v>64</v>
      </c>
      <c r="Y5397" s="2" t="s">
        <v>65</v>
      </c>
      <c r="Z5397" s="2">
        <v>0</v>
      </c>
      <c r="AA5397" s="2"/>
      <c r="AB5397" s="2"/>
      <c r="AC5397" s="4">
        <f>P5397*U5397/1000000</f>
        <v>0.13224</v>
      </c>
      <c r="AD5397" s="4">
        <f>AC5397*(1-Z5397/100)</f>
        <v>0.13224</v>
      </c>
      <c r="AE5397" s="2" t="s">
        <v>66</v>
      </c>
      <c r="AF5397" s="2" t="s">
        <v>67</v>
      </c>
      <c r="AG5397" s="2" t="s">
        <v>68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6342</v>
      </c>
      <c r="B5398" s="2" t="s">
        <v>6333</v>
      </c>
      <c r="C5398" s="2" t="s">
        <v>47</v>
      </c>
      <c r="D5398" s="2" t="s">
        <v>2007</v>
      </c>
      <c r="E5398" s="2" t="s">
        <v>377</v>
      </c>
      <c r="F5398" s="2" t="s">
        <v>178</v>
      </c>
      <c r="G5398" s="2" t="s">
        <v>51</v>
      </c>
      <c r="H5398" s="2" t="s">
        <v>52</v>
      </c>
      <c r="I5398" s="2" t="s">
        <v>161</v>
      </c>
      <c r="J5398" s="2" t="s">
        <v>2017</v>
      </c>
      <c r="K5398" s="2" t="s">
        <v>55</v>
      </c>
      <c r="L5398" s="2" t="s">
        <v>51</v>
      </c>
      <c r="M5398" s="2" t="s">
        <v>73</v>
      </c>
      <c r="N5398" s="3">
        <v>2204</v>
      </c>
      <c r="O5398" s="3" t="s">
        <v>57</v>
      </c>
      <c r="P5398" s="4">
        <f>IF(O5398="吨",N5398*1000,IF(O5398="万立方米",N5398*10000,""))</f>
        <v>2204000.0</v>
      </c>
      <c r="Q5398" s="2" t="s">
        <v>58</v>
      </c>
      <c r="R5398" s="2" t="s">
        <v>59</v>
      </c>
      <c r="S5398" s="2" t="s">
        <v>74</v>
      </c>
      <c r="T5398" s="2" t="s">
        <v>75</v>
      </c>
      <c r="U5398" s="4">
        <f>1.5</f>
        <v>1.5</v>
      </c>
      <c r="V5398" s="2" t="s">
        <v>62</v>
      </c>
      <c r="W5398" s="2" t="s">
        <v>76</v>
      </c>
      <c r="X5398" s="2" t="s">
        <v>64</v>
      </c>
      <c r="Y5398" s="2" t="s">
        <v>65</v>
      </c>
      <c r="Z5398" s="2">
        <v>0</v>
      </c>
      <c r="AA5398" s="2"/>
      <c r="AB5398" s="2"/>
      <c r="AC5398" s="4">
        <f>P5398*U5398/1000000</f>
        <v>3.306</v>
      </c>
      <c r="AD5398" s="4">
        <f>AC5398*(1-Z5398/100)</f>
        <v>3.306</v>
      </c>
      <c r="AE5398" s="2" t="s">
        <v>66</v>
      </c>
      <c r="AF5398" s="2" t="s">
        <v>67</v>
      </c>
      <c r="AG5398" s="2" t="s">
        <v>68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6343</v>
      </c>
      <c r="B5399" s="2" t="s">
        <v>6333</v>
      </c>
      <c r="C5399" s="2" t="s">
        <v>47</v>
      </c>
      <c r="D5399" s="2" t="s">
        <v>2007</v>
      </c>
      <c r="E5399" s="2" t="s">
        <v>377</v>
      </c>
      <c r="F5399" s="2" t="s">
        <v>178</v>
      </c>
      <c r="G5399" s="2" t="s">
        <v>51</v>
      </c>
      <c r="H5399" s="2" t="s">
        <v>52</v>
      </c>
      <c r="I5399" s="2" t="s">
        <v>161</v>
      </c>
      <c r="J5399" s="2" t="s">
        <v>2017</v>
      </c>
      <c r="K5399" s="2" t="s">
        <v>55</v>
      </c>
      <c r="L5399" s="2" t="s">
        <v>51</v>
      </c>
      <c r="M5399" s="2" t="s">
        <v>78</v>
      </c>
      <c r="N5399" s="3">
        <v>2204</v>
      </c>
      <c r="O5399" s="3" t="s">
        <v>57</v>
      </c>
      <c r="P5399" s="4">
        <f>IF(O5399="吨",N5399*1000,IF(O5399="万立方米",N5399*10000,""))</f>
        <v>2204000.0</v>
      </c>
      <c r="Q5399" s="2" t="s">
        <v>58</v>
      </c>
      <c r="R5399" s="2" t="s">
        <v>59</v>
      </c>
      <c r="S5399" s="2" t="s">
        <v>79</v>
      </c>
      <c r="T5399" s="2" t="s">
        <v>75</v>
      </c>
      <c r="U5399" s="4">
        <f>6.0</f>
        <v>6.0</v>
      </c>
      <c r="V5399" s="2" t="s">
        <v>62</v>
      </c>
      <c r="W5399" s="2" t="s">
        <v>80</v>
      </c>
      <c r="X5399" s="2" t="s">
        <v>64</v>
      </c>
      <c r="Y5399" s="2" t="s">
        <v>65</v>
      </c>
      <c r="Z5399" s="2">
        <v>0</v>
      </c>
      <c r="AA5399" s="2"/>
      <c r="AB5399" s="2"/>
      <c r="AC5399" s="4">
        <f>P5399*U5399/1000000</f>
        <v>13.224</v>
      </c>
      <c r="AD5399" s="4">
        <f>AC5399*(1-Z5399/100)</f>
        <v>13.224</v>
      </c>
      <c r="AE5399" s="2" t="s">
        <v>66</v>
      </c>
      <c r="AF5399" s="2" t="s">
        <v>67</v>
      </c>
      <c r="AG5399" s="2" t="s">
        <v>68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6344</v>
      </c>
      <c r="B5400" s="2" t="s">
        <v>6333</v>
      </c>
      <c r="C5400" s="2" t="s">
        <v>47</v>
      </c>
      <c r="D5400" s="2" t="s">
        <v>2007</v>
      </c>
      <c r="E5400" s="2" t="s">
        <v>377</v>
      </c>
      <c r="F5400" s="2" t="s">
        <v>178</v>
      </c>
      <c r="G5400" s="2" t="s">
        <v>51</v>
      </c>
      <c r="H5400" s="2" t="s">
        <v>52</v>
      </c>
      <c r="I5400" s="2" t="s">
        <v>161</v>
      </c>
      <c r="J5400" s="2" t="s">
        <v>2017</v>
      </c>
      <c r="K5400" s="2" t="s">
        <v>55</v>
      </c>
      <c r="L5400" s="2" t="s">
        <v>51</v>
      </c>
      <c r="M5400" s="2" t="s">
        <v>82</v>
      </c>
      <c r="N5400" s="3">
        <v>2204</v>
      </c>
      <c r="O5400" s="3" t="s">
        <v>57</v>
      </c>
      <c r="P5400" s="4">
        <f>IF(O5400="吨",N5400*1000,IF(O5400="万立方米",N5400*10000,""))</f>
        <v>2204000.0</v>
      </c>
      <c r="Q5400" s="2" t="s">
        <v>58</v>
      </c>
      <c r="R5400" s="2" t="s">
        <v>59</v>
      </c>
      <c r="S5400" s="2" t="s">
        <v>83</v>
      </c>
      <c r="T5400" s="2" t="s">
        <v>61</v>
      </c>
      <c r="U5400" s="4">
        <f>0.35</f>
        <v>0.35</v>
      </c>
      <c r="V5400" s="2" t="s">
        <v>62</v>
      </c>
      <c r="W5400" s="2" t="s">
        <v>84</v>
      </c>
      <c r="X5400" s="2" t="s">
        <v>64</v>
      </c>
      <c r="Y5400" s="2" t="s">
        <v>65</v>
      </c>
      <c r="Z5400" s="2">
        <v>0</v>
      </c>
      <c r="AA5400" s="2"/>
      <c r="AB5400" s="2"/>
      <c r="AC5400" s="4">
        <f>P5400*U5400/1000000</f>
        <v>0.7714</v>
      </c>
      <c r="AD5400" s="4">
        <f>AC5400*(1-Z5400/100)</f>
        <v>0.7714</v>
      </c>
      <c r="AE5400" s="2" t="s">
        <v>66</v>
      </c>
      <c r="AF5400" s="2" t="s">
        <v>67</v>
      </c>
      <c r="AG5400" s="2" t="s">
        <v>68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6345</v>
      </c>
      <c r="B5401" s="2" t="s">
        <v>6333</v>
      </c>
      <c r="C5401" s="2" t="s">
        <v>47</v>
      </c>
      <c r="D5401" s="2" t="s">
        <v>2007</v>
      </c>
      <c r="E5401" s="2" t="s">
        <v>377</v>
      </c>
      <c r="F5401" s="2" t="s">
        <v>178</v>
      </c>
      <c r="G5401" s="2" t="s">
        <v>51</v>
      </c>
      <c r="H5401" s="2" t="s">
        <v>52</v>
      </c>
      <c r="I5401" s="2" t="s">
        <v>161</v>
      </c>
      <c r="J5401" s="2" t="s">
        <v>2017</v>
      </c>
      <c r="K5401" s="2" t="s">
        <v>55</v>
      </c>
      <c r="L5401" s="2" t="s">
        <v>51</v>
      </c>
      <c r="M5401" s="2" t="s">
        <v>86</v>
      </c>
      <c r="N5401" s="3">
        <v>2204</v>
      </c>
      <c r="O5401" s="3" t="s">
        <v>57</v>
      </c>
      <c r="P5401" s="4">
        <f>IF(O5401="吨",N5401*1000,IF(O5401="万立方米",N5401*10000,""))</f>
        <v>2204000.0</v>
      </c>
      <c r="Q5401" s="2" t="s">
        <v>58</v>
      </c>
      <c r="R5401" s="2" t="s">
        <v>59</v>
      </c>
      <c r="S5401" s="2" t="s">
        <v>87</v>
      </c>
      <c r="T5401" s="2" t="s">
        <v>88</v>
      </c>
      <c r="U5401" s="4">
        <f>0.75</f>
        <v>0.75</v>
      </c>
      <c r="V5401" s="2" t="s">
        <v>62</v>
      </c>
      <c r="W5401" s="2" t="s">
        <v>89</v>
      </c>
      <c r="X5401" s="2" t="s">
        <v>64</v>
      </c>
      <c r="Y5401" s="2" t="s">
        <v>65</v>
      </c>
      <c r="Z5401" s="2">
        <v>0</v>
      </c>
      <c r="AA5401" s="2"/>
      <c r="AB5401" s="2"/>
      <c r="AC5401" s="4">
        <f>P5401*U5401/1000000</f>
        <v>1.653</v>
      </c>
      <c r="AD5401" s="4">
        <f>AC5402*(1-AA5401/100)+(AC5401-AC5402)*(1-AB5401/100)</f>
        <v>1.653</v>
      </c>
      <c r="AE5401" s="2" t="s">
        <v>66</v>
      </c>
      <c r="AF5401" s="2" t="s">
        <v>67</v>
      </c>
      <c r="AG5401" s="2" t="s">
        <v>68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6346</v>
      </c>
      <c r="B5402" s="2" t="s">
        <v>6333</v>
      </c>
      <c r="C5402" s="2" t="s">
        <v>47</v>
      </c>
      <c r="D5402" s="2" t="s">
        <v>2007</v>
      </c>
      <c r="E5402" s="2" t="s">
        <v>377</v>
      </c>
      <c r="F5402" s="2" t="s">
        <v>178</v>
      </c>
      <c r="G5402" s="2" t="s">
        <v>51</v>
      </c>
      <c r="H5402" s="2" t="s">
        <v>52</v>
      </c>
      <c r="I5402" s="2" t="s">
        <v>161</v>
      </c>
      <c r="J5402" s="2" t="s">
        <v>2017</v>
      </c>
      <c r="K5402" s="2" t="s">
        <v>55</v>
      </c>
      <c r="L5402" s="2" t="s">
        <v>51</v>
      </c>
      <c r="M5402" s="2" t="s">
        <v>91</v>
      </c>
      <c r="N5402" s="3">
        <v>2204</v>
      </c>
      <c r="O5402" s="3" t="s">
        <v>57</v>
      </c>
      <c r="P5402" s="4">
        <f>IF(O5402="吨",N5402*1000,IF(O5402="万立方米",N5402*10000,""))</f>
        <v>2204000.0</v>
      </c>
      <c r="Q5402" s="2" t="s">
        <v>58</v>
      </c>
      <c r="R5402" s="2" t="s">
        <v>59</v>
      </c>
      <c r="S5402" s="2" t="s">
        <v>92</v>
      </c>
      <c r="T5402" s="2" t="s">
        <v>88</v>
      </c>
      <c r="U5402" s="4">
        <f>0.75</f>
        <v>0.75</v>
      </c>
      <c r="V5402" s="2" t="s">
        <v>62</v>
      </c>
      <c r="W5402" s="2" t="s">
        <v>93</v>
      </c>
      <c r="X5402" s="2" t="s">
        <v>64</v>
      </c>
      <c r="Y5402" s="2" t="s">
        <v>65</v>
      </c>
      <c r="Z5402" s="2">
        <v>0</v>
      </c>
      <c r="AA5402" s="2"/>
      <c r="AB5402" s="2"/>
      <c r="AC5402" s="4">
        <f>P5402*U5402/1000000</f>
        <v>1.653</v>
      </c>
      <c r="AD5402" s="4">
        <f>AC5402*(1-Z5402/100)</f>
        <v>1.653</v>
      </c>
      <c r="AE5402" s="2" t="s">
        <v>66</v>
      </c>
      <c r="AF5402" s="2" t="s">
        <v>67</v>
      </c>
      <c r="AG5402" s="2" t="s">
        <v>68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6347</v>
      </c>
      <c r="B5403" s="2" t="s">
        <v>6333</v>
      </c>
      <c r="C5403" s="2" t="s">
        <v>47</v>
      </c>
      <c r="D5403" s="2" t="s">
        <v>2007</v>
      </c>
      <c r="E5403" s="2" t="s">
        <v>377</v>
      </c>
      <c r="F5403" s="2" t="s">
        <v>178</v>
      </c>
      <c r="G5403" s="2" t="s">
        <v>51</v>
      </c>
      <c r="H5403" s="2" t="s">
        <v>52</v>
      </c>
      <c r="I5403" s="2" t="s">
        <v>161</v>
      </c>
      <c r="J5403" s="2" t="s">
        <v>2017</v>
      </c>
      <c r="K5403" s="2" t="s">
        <v>55</v>
      </c>
      <c r="L5403" s="2" t="s">
        <v>51</v>
      </c>
      <c r="M5403" s="2" t="s">
        <v>95</v>
      </c>
      <c r="N5403" s="3">
        <v>2204</v>
      </c>
      <c r="O5403" s="3" t="s">
        <v>57</v>
      </c>
      <c r="P5403" s="4">
        <f>IF(O5403="吨",N5403*1000,IF(O5403="万立方米",N5403*10000,""))</f>
        <v>2204000.0</v>
      </c>
      <c r="Q5403" s="2" t="s">
        <v>58</v>
      </c>
      <c r="R5403" s="2" t="s">
        <v>59</v>
      </c>
      <c r="S5403" s="2" t="s">
        <v>96</v>
      </c>
      <c r="T5403" s="2" t="s">
        <v>97</v>
      </c>
      <c r="U5403" s="4">
        <f>1.7</f>
        <v>1.7</v>
      </c>
      <c r="V5403" s="2" t="s">
        <v>62</v>
      </c>
      <c r="W5403" s="2" t="s">
        <v>98</v>
      </c>
      <c r="X5403" s="2" t="s">
        <v>64</v>
      </c>
      <c r="Y5403" s="2" t="s">
        <v>65</v>
      </c>
      <c r="Z5403" s="2">
        <v>0</v>
      </c>
      <c r="AA5403" s="2"/>
      <c r="AB5403" s="2"/>
      <c r="AC5403" s="4">
        <f>P5403*U5403/1000000</f>
        <v>3.7468</v>
      </c>
      <c r="AD5403" s="4">
        <f>AC5403*(1-Z5403/100)</f>
        <v>3.7468</v>
      </c>
      <c r="AE5403" s="2" t="s">
        <v>66</v>
      </c>
      <c r="AF5403" s="2" t="s">
        <v>67</v>
      </c>
      <c r="AG5403" s="2" t="s">
        <v>68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6348</v>
      </c>
      <c r="B5404" s="2" t="s">
        <v>6333</v>
      </c>
      <c r="C5404" s="2" t="s">
        <v>47</v>
      </c>
      <c r="D5404" s="2" t="s">
        <v>2007</v>
      </c>
      <c r="E5404" s="2" t="s">
        <v>377</v>
      </c>
      <c r="F5404" s="2" t="s">
        <v>178</v>
      </c>
      <c r="G5404" s="2" t="s">
        <v>51</v>
      </c>
      <c r="H5404" s="2" t="s">
        <v>52</v>
      </c>
      <c r="I5404" s="2" t="s">
        <v>161</v>
      </c>
      <c r="J5404" s="2" t="s">
        <v>2017</v>
      </c>
      <c r="K5404" s="2" t="s">
        <v>55</v>
      </c>
      <c r="L5404" s="2" t="s">
        <v>51</v>
      </c>
      <c r="M5404" s="2" t="s">
        <v>100</v>
      </c>
      <c r="N5404" s="3">
        <v>2204</v>
      </c>
      <c r="O5404" s="3" t="s">
        <v>57</v>
      </c>
      <c r="P5404" s="4">
        <f>IF(O5404="吨",N5404*1000,IF(O5404="万立方米",N5404*10000,""))</f>
        <v>2204000.0</v>
      </c>
      <c r="Q5404" s="2" t="s">
        <v>58</v>
      </c>
      <c r="R5404" s="2" t="s">
        <v>59</v>
      </c>
      <c r="S5404" s="2" t="s">
        <v>101</v>
      </c>
      <c r="T5404" s="2" t="s">
        <v>75</v>
      </c>
      <c r="U5404" s="4">
        <f>0.12</f>
        <v>0.12</v>
      </c>
      <c r="V5404" s="2" t="s">
        <v>62</v>
      </c>
      <c r="W5404" s="2" t="s">
        <v>102</v>
      </c>
      <c r="X5404" s="2" t="s">
        <v>64</v>
      </c>
      <c r="Y5404" s="2" t="s">
        <v>65</v>
      </c>
      <c r="Z5404" s="2">
        <v>0</v>
      </c>
      <c r="AA5404" s="2"/>
      <c r="AB5404" s="2"/>
      <c r="AC5404" s="4">
        <f>P5404*U5404/1000000</f>
        <v>0.26448</v>
      </c>
      <c r="AD5404" s="4">
        <f>AC5404*(1-Z5404/100)</f>
        <v>0.26448</v>
      </c>
      <c r="AE5404" s="2" t="s">
        <v>66</v>
      </c>
      <c r="AF5404" s="2" t="s">
        <v>67</v>
      </c>
      <c r="AG5404" s="2" t="s">
        <v>68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6349</v>
      </c>
      <c r="B5405" s="2" t="s">
        <v>6333</v>
      </c>
      <c r="C5405" s="2" t="s">
        <v>47</v>
      </c>
      <c r="D5405" s="2" t="s">
        <v>2007</v>
      </c>
      <c r="E5405" s="2" t="s">
        <v>377</v>
      </c>
      <c r="F5405" s="2" t="s">
        <v>178</v>
      </c>
      <c r="G5405" s="2" t="s">
        <v>51</v>
      </c>
      <c r="H5405" s="2" t="s">
        <v>52</v>
      </c>
      <c r="I5405" s="2"/>
      <c r="J5405" s="2"/>
      <c r="K5405" s="2" t="s">
        <v>147</v>
      </c>
      <c r="L5405" s="2" t="s">
        <v>148</v>
      </c>
      <c r="M5405" s="2" t="s">
        <v>104</v>
      </c>
      <c r="N5405" s="3"/>
      <c r="O5405" s="3"/>
      <c r="P5405" s="4">
        <v>485235580.0</v>
      </c>
      <c r="Q5405" s="2" t="s">
        <v>105</v>
      </c>
      <c r="R5405" s="2" t="s">
        <v>106</v>
      </c>
      <c r="S5405" s="2" t="s">
        <v>107</v>
      </c>
      <c r="T5405" s="2" t="s">
        <v>108</v>
      </c>
      <c r="U5405" s="4">
        <f>0.0</f>
        <v>0.0</v>
      </c>
      <c r="V5405" s="2" t="s">
        <v>109</v>
      </c>
      <c r="W5405" s="2" t="s">
        <v>110</v>
      </c>
      <c r="X5405" s="2"/>
      <c r="Y5405" s="2" t="s">
        <v>65</v>
      </c>
      <c r="Z5405" s="2">
        <v>0</v>
      </c>
      <c r="AA5405" s="2"/>
      <c r="AB5405" s="2"/>
      <c r="AC5405" s="4">
        <f>P5405*U5405/1000000</f>
        <v>0.0</v>
      </c>
      <c r="AD5405" s="4">
        <f>AC5405*(1-Z5405/100)</f>
        <v>0.0</v>
      </c>
      <c r="AE5405" s="2" t="s">
        <v>66</v>
      </c>
      <c r="AF5405" s="2" t="s">
        <v>67</v>
      </c>
      <c r="AG5405" s="2" t="s">
        <v>68</v>
      </c>
      <c r="AH5405" s="2" t="s">
        <v>69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6350</v>
      </c>
      <c r="B5406" s="2" t="s">
        <v>6351</v>
      </c>
      <c r="C5406" s="2" t="s">
        <v>47</v>
      </c>
      <c r="D5406" s="2" t="s">
        <v>4361</v>
      </c>
      <c r="E5406" s="2" t="s">
        <v>400</v>
      </c>
      <c r="F5406" s="2" t="s">
        <v>228</v>
      </c>
      <c r="G5406" s="2" t="s">
        <v>117</v>
      </c>
      <c r="H5406" s="2" t="s">
        <v>323</v>
      </c>
      <c r="I5406" s="2" t="s">
        <v>53</v>
      </c>
      <c r="J5406" s="2" t="s">
        <v>230</v>
      </c>
      <c r="K5406" s="2" t="s">
        <v>55</v>
      </c>
      <c r="L5406" s="2" t="s">
        <v>51</v>
      </c>
      <c r="M5406" s="2" t="s">
        <v>56</v>
      </c>
      <c r="N5406" s="3">
        <v>277100</v>
      </c>
      <c r="O5406" s="3" t="s">
        <v>57</v>
      </c>
      <c r="P5406" s="4">
        <f>IF(O5406="吨",N5406*1000,IF(O5406="万立方米",N5406*10000,""))</f>
        <v>277100000.0</v>
      </c>
      <c r="Q5406" s="2" t="s">
        <v>58</v>
      </c>
      <c r="R5406" s="2" t="s">
        <v>59</v>
      </c>
      <c r="S5406" s="2" t="s">
        <v>60</v>
      </c>
      <c r="T5406" s="2" t="s">
        <v>61</v>
      </c>
      <c r="U5406" s="4">
        <f>0.06</f>
        <v>0.06</v>
      </c>
      <c r="V5406" s="2" t="s">
        <v>62</v>
      </c>
      <c r="W5406" s="2" t="s">
        <v>63</v>
      </c>
      <c r="X5406" s="2" t="s">
        <v>64</v>
      </c>
      <c r="Y5406" s="2" t="s">
        <v>65</v>
      </c>
      <c r="Z5406" s="2">
        <v>0</v>
      </c>
      <c r="AA5406" s="2"/>
      <c r="AB5406" s="2"/>
      <c r="AC5406" s="4">
        <f>P5406*U5406/1000000</f>
        <v>16.626</v>
      </c>
      <c r="AD5406" s="4">
        <f>AC5406*(1-Z5406/100)</f>
        <v>16.626</v>
      </c>
      <c r="AE5406" s="2" t="s">
        <v>66</v>
      </c>
      <c r="AF5406" s="2" t="s">
        <v>67</v>
      </c>
      <c r="AG5406" s="2"/>
      <c r="AH5406" s="2" t="s">
        <v>69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6352</v>
      </c>
      <c r="B5407" s="2" t="s">
        <v>6351</v>
      </c>
      <c r="C5407" s="2" t="s">
        <v>47</v>
      </c>
      <c r="D5407" s="2" t="s">
        <v>4361</v>
      </c>
      <c r="E5407" s="2" t="s">
        <v>400</v>
      </c>
      <c r="F5407" s="2" t="s">
        <v>228</v>
      </c>
      <c r="G5407" s="2" t="s">
        <v>117</v>
      </c>
      <c r="H5407" s="2" t="s">
        <v>323</v>
      </c>
      <c r="I5407" s="2" t="s">
        <v>53</v>
      </c>
      <c r="J5407" s="2" t="s">
        <v>230</v>
      </c>
      <c r="K5407" s="2" t="s">
        <v>55</v>
      </c>
      <c r="L5407" s="2" t="s">
        <v>51</v>
      </c>
      <c r="M5407" s="2" t="s">
        <v>73</v>
      </c>
      <c r="N5407" s="3">
        <v>277100</v>
      </c>
      <c r="O5407" s="3" t="s">
        <v>57</v>
      </c>
      <c r="P5407" s="4">
        <f>IF(O5407="吨",N5407*1000,IF(O5407="万立方米",N5407*10000,""))</f>
        <v>277100000.0</v>
      </c>
      <c r="Q5407" s="2" t="s">
        <v>58</v>
      </c>
      <c r="R5407" s="2" t="s">
        <v>59</v>
      </c>
      <c r="S5407" s="2" t="s">
        <v>74</v>
      </c>
      <c r="T5407" s="2" t="s">
        <v>75</v>
      </c>
      <c r="U5407" s="4">
        <f>1.5</f>
        <v>1.5</v>
      </c>
      <c r="V5407" s="2" t="s">
        <v>62</v>
      </c>
      <c r="W5407" s="2" t="s">
        <v>76</v>
      </c>
      <c r="X5407" s="2" t="s">
        <v>64</v>
      </c>
      <c r="Y5407" s="2" t="s">
        <v>65</v>
      </c>
      <c r="Z5407" s="2">
        <v>0</v>
      </c>
      <c r="AA5407" s="2"/>
      <c r="AB5407" s="2"/>
      <c r="AC5407" s="4">
        <f>P5407*U5407/1000000</f>
        <v>415.65</v>
      </c>
      <c r="AD5407" s="4">
        <f>AC5407*(1-Z5407/100)</f>
        <v>415.65</v>
      </c>
      <c r="AE5407" s="2" t="s">
        <v>66</v>
      </c>
      <c r="AF5407" s="2" t="s">
        <v>67</v>
      </c>
      <c r="AG5407" s="2"/>
      <c r="AH5407" s="2" t="s">
        <v>69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6353</v>
      </c>
      <c r="B5408" s="2" t="s">
        <v>6351</v>
      </c>
      <c r="C5408" s="2" t="s">
        <v>47</v>
      </c>
      <c r="D5408" s="2" t="s">
        <v>4361</v>
      </c>
      <c r="E5408" s="2" t="s">
        <v>400</v>
      </c>
      <c r="F5408" s="2" t="s">
        <v>228</v>
      </c>
      <c r="G5408" s="2" t="s">
        <v>117</v>
      </c>
      <c r="H5408" s="2" t="s">
        <v>323</v>
      </c>
      <c r="I5408" s="2" t="s">
        <v>53</v>
      </c>
      <c r="J5408" s="2" t="s">
        <v>230</v>
      </c>
      <c r="K5408" s="2" t="s">
        <v>55</v>
      </c>
      <c r="L5408" s="2" t="s">
        <v>51</v>
      </c>
      <c r="M5408" s="2" t="s">
        <v>78</v>
      </c>
      <c r="N5408" s="3">
        <v>277100</v>
      </c>
      <c r="O5408" s="3" t="s">
        <v>57</v>
      </c>
      <c r="P5408" s="4">
        <f>IF(O5408="吨",N5408*1000,IF(O5408="万立方米",N5408*10000,""))</f>
        <v>277100000.0</v>
      </c>
      <c r="Q5408" s="2" t="s">
        <v>58</v>
      </c>
      <c r="R5408" s="2" t="s">
        <v>59</v>
      </c>
      <c r="S5408" s="2" t="s">
        <v>79</v>
      </c>
      <c r="T5408" s="2" t="s">
        <v>75</v>
      </c>
      <c r="U5408" s="4">
        <f>6.0</f>
        <v>6.0</v>
      </c>
      <c r="V5408" s="2" t="s">
        <v>62</v>
      </c>
      <c r="W5408" s="2" t="s">
        <v>80</v>
      </c>
      <c r="X5408" s="2" t="s">
        <v>64</v>
      </c>
      <c r="Y5408" s="2" t="s">
        <v>65</v>
      </c>
      <c r="Z5408" s="2">
        <v>0</v>
      </c>
      <c r="AA5408" s="2"/>
      <c r="AB5408" s="2"/>
      <c r="AC5408" s="4">
        <f>P5408*U5408/1000000</f>
        <v>1662.6</v>
      </c>
      <c r="AD5408" s="4">
        <f>AC5408*(1-Z5408/100)</f>
        <v>1662.6</v>
      </c>
      <c r="AE5408" s="2" t="s">
        <v>66</v>
      </c>
      <c r="AF5408" s="2" t="s">
        <v>67</v>
      </c>
      <c r="AG5408" s="2"/>
      <c r="AH5408" s="2" t="s">
        <v>69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6354</v>
      </c>
      <c r="B5409" s="2" t="s">
        <v>6351</v>
      </c>
      <c r="C5409" s="2" t="s">
        <v>47</v>
      </c>
      <c r="D5409" s="2" t="s">
        <v>4361</v>
      </c>
      <c r="E5409" s="2" t="s">
        <v>400</v>
      </c>
      <c r="F5409" s="2" t="s">
        <v>228</v>
      </c>
      <c r="G5409" s="2" t="s">
        <v>117</v>
      </c>
      <c r="H5409" s="2" t="s">
        <v>323</v>
      </c>
      <c r="I5409" s="2" t="s">
        <v>53</v>
      </c>
      <c r="J5409" s="2" t="s">
        <v>230</v>
      </c>
      <c r="K5409" s="2" t="s">
        <v>55</v>
      </c>
      <c r="L5409" s="2" t="s">
        <v>51</v>
      </c>
      <c r="M5409" s="2" t="s">
        <v>82</v>
      </c>
      <c r="N5409" s="3">
        <v>277100</v>
      </c>
      <c r="O5409" s="3" t="s">
        <v>57</v>
      </c>
      <c r="P5409" s="4">
        <f>IF(O5409="吨",N5409*1000,IF(O5409="万立方米",N5409*10000,""))</f>
        <v>277100000.0</v>
      </c>
      <c r="Q5409" s="2" t="s">
        <v>58</v>
      </c>
      <c r="R5409" s="2" t="s">
        <v>59</v>
      </c>
      <c r="S5409" s="2" t="s">
        <v>83</v>
      </c>
      <c r="T5409" s="2" t="s">
        <v>61</v>
      </c>
      <c r="U5409" s="4">
        <f>0.35</f>
        <v>0.35</v>
      </c>
      <c r="V5409" s="2" t="s">
        <v>62</v>
      </c>
      <c r="W5409" s="2" t="s">
        <v>84</v>
      </c>
      <c r="X5409" s="2" t="s">
        <v>64</v>
      </c>
      <c r="Y5409" s="2" t="s">
        <v>65</v>
      </c>
      <c r="Z5409" s="2">
        <v>0</v>
      </c>
      <c r="AA5409" s="2"/>
      <c r="AB5409" s="2"/>
      <c r="AC5409" s="4">
        <f>P5409*U5409/1000000</f>
        <v>96.985</v>
      </c>
      <c r="AD5409" s="4">
        <f>AC5409*(1-Z5409/100)</f>
        <v>96.985</v>
      </c>
      <c r="AE5409" s="2" t="s">
        <v>66</v>
      </c>
      <c r="AF5409" s="2" t="s">
        <v>67</v>
      </c>
      <c r="AG5409" s="2"/>
      <c r="AH5409" s="2" t="s">
        <v>69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6355</v>
      </c>
      <c r="B5410" s="2" t="s">
        <v>6351</v>
      </c>
      <c r="C5410" s="2" t="s">
        <v>47</v>
      </c>
      <c r="D5410" s="2" t="s">
        <v>4361</v>
      </c>
      <c r="E5410" s="2" t="s">
        <v>400</v>
      </c>
      <c r="F5410" s="2" t="s">
        <v>228</v>
      </c>
      <c r="G5410" s="2" t="s">
        <v>117</v>
      </c>
      <c r="H5410" s="2" t="s">
        <v>323</v>
      </c>
      <c r="I5410" s="2" t="s">
        <v>53</v>
      </c>
      <c r="J5410" s="2" t="s">
        <v>230</v>
      </c>
      <c r="K5410" s="2" t="s">
        <v>55</v>
      </c>
      <c r="L5410" s="2" t="s">
        <v>51</v>
      </c>
      <c r="M5410" s="2" t="s">
        <v>86</v>
      </c>
      <c r="N5410" s="3">
        <v>277100</v>
      </c>
      <c r="O5410" s="3" t="s">
        <v>57</v>
      </c>
      <c r="P5410" s="4">
        <f>IF(O5410="吨",N5410*1000,IF(O5410="万立方米",N5410*10000,""))</f>
        <v>277100000.0</v>
      </c>
      <c r="Q5410" s="2" t="s">
        <v>58</v>
      </c>
      <c r="R5410" s="2" t="s">
        <v>59</v>
      </c>
      <c r="S5410" s="2" t="s">
        <v>87</v>
      </c>
      <c r="T5410" s="2" t="s">
        <v>88</v>
      </c>
      <c r="U5410" s="4">
        <f>0.75</f>
        <v>0.75</v>
      </c>
      <c r="V5410" s="2" t="s">
        <v>62</v>
      </c>
      <c r="W5410" s="2" t="s">
        <v>89</v>
      </c>
      <c r="X5410" s="2" t="s">
        <v>64</v>
      </c>
      <c r="Y5410" s="2" t="s">
        <v>65</v>
      </c>
      <c r="Z5410" s="2">
        <v>0</v>
      </c>
      <c r="AA5410" s="2"/>
      <c r="AB5410" s="2"/>
      <c r="AC5410" s="4">
        <f>P5410*U5410/1000000</f>
        <v>207.825</v>
      </c>
      <c r="AD5410" s="4">
        <f>AC5411*(1-AA5410/100)+(AC5410-AC5411)*(1-AB5410/100)</f>
        <v>207.825</v>
      </c>
      <c r="AE5410" s="2" t="s">
        <v>66</v>
      </c>
      <c r="AF5410" s="2" t="s">
        <v>67</v>
      </c>
      <c r="AG5410" s="2"/>
      <c r="AH5410" s="2" t="s">
        <v>69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6356</v>
      </c>
      <c r="B5411" s="2" t="s">
        <v>6351</v>
      </c>
      <c r="C5411" s="2" t="s">
        <v>47</v>
      </c>
      <c r="D5411" s="2" t="s">
        <v>4361</v>
      </c>
      <c r="E5411" s="2" t="s">
        <v>400</v>
      </c>
      <c r="F5411" s="2" t="s">
        <v>228</v>
      </c>
      <c r="G5411" s="2" t="s">
        <v>117</v>
      </c>
      <c r="H5411" s="2" t="s">
        <v>323</v>
      </c>
      <c r="I5411" s="2" t="s">
        <v>53</v>
      </c>
      <c r="J5411" s="2" t="s">
        <v>230</v>
      </c>
      <c r="K5411" s="2" t="s">
        <v>55</v>
      </c>
      <c r="L5411" s="2" t="s">
        <v>51</v>
      </c>
      <c r="M5411" s="2" t="s">
        <v>91</v>
      </c>
      <c r="N5411" s="3">
        <v>277100</v>
      </c>
      <c r="O5411" s="3" t="s">
        <v>57</v>
      </c>
      <c r="P5411" s="4">
        <f>IF(O5411="吨",N5411*1000,IF(O5411="万立方米",N5411*10000,""))</f>
        <v>277100000.0</v>
      </c>
      <c r="Q5411" s="2" t="s">
        <v>58</v>
      </c>
      <c r="R5411" s="2" t="s">
        <v>59</v>
      </c>
      <c r="S5411" s="2" t="s">
        <v>92</v>
      </c>
      <c r="T5411" s="2" t="s">
        <v>88</v>
      </c>
      <c r="U5411" s="4">
        <f>0.75</f>
        <v>0.75</v>
      </c>
      <c r="V5411" s="2" t="s">
        <v>62</v>
      </c>
      <c r="W5411" s="2" t="s">
        <v>93</v>
      </c>
      <c r="X5411" s="2" t="s">
        <v>64</v>
      </c>
      <c r="Y5411" s="2" t="s">
        <v>65</v>
      </c>
      <c r="Z5411" s="2">
        <v>0</v>
      </c>
      <c r="AA5411" s="2"/>
      <c r="AB5411" s="2"/>
      <c r="AC5411" s="4">
        <f>P5411*U5411/1000000</f>
        <v>207.825</v>
      </c>
      <c r="AD5411" s="4">
        <f>AC5411*(1-Z5411/100)</f>
        <v>207.825</v>
      </c>
      <c r="AE5411" s="2" t="s">
        <v>66</v>
      </c>
      <c r="AF5411" s="2" t="s">
        <v>67</v>
      </c>
      <c r="AG5411" s="2"/>
      <c r="AH5411" s="2" t="s">
        <v>69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6357</v>
      </c>
      <c r="B5412" s="2" t="s">
        <v>6351</v>
      </c>
      <c r="C5412" s="2" t="s">
        <v>47</v>
      </c>
      <c r="D5412" s="2" t="s">
        <v>4361</v>
      </c>
      <c r="E5412" s="2" t="s">
        <v>400</v>
      </c>
      <c r="F5412" s="2" t="s">
        <v>228</v>
      </c>
      <c r="G5412" s="2" t="s">
        <v>117</v>
      </c>
      <c r="H5412" s="2" t="s">
        <v>323</v>
      </c>
      <c r="I5412" s="2" t="s">
        <v>53</v>
      </c>
      <c r="J5412" s="2" t="s">
        <v>230</v>
      </c>
      <c r="K5412" s="2" t="s">
        <v>55</v>
      </c>
      <c r="L5412" s="2" t="s">
        <v>51</v>
      </c>
      <c r="M5412" s="2" t="s">
        <v>95</v>
      </c>
      <c r="N5412" s="3">
        <v>277100</v>
      </c>
      <c r="O5412" s="3" t="s">
        <v>57</v>
      </c>
      <c r="P5412" s="4">
        <f>IF(O5412="吨",N5412*1000,IF(O5412="万立方米",N5412*10000,""))</f>
        <v>277100000.0</v>
      </c>
      <c r="Q5412" s="2" t="s">
        <v>58</v>
      </c>
      <c r="R5412" s="2" t="s">
        <v>59</v>
      </c>
      <c r="S5412" s="2" t="s">
        <v>96</v>
      </c>
      <c r="T5412" s="2" t="s">
        <v>97</v>
      </c>
      <c r="U5412" s="4">
        <f>1.7</f>
        <v>1.7</v>
      </c>
      <c r="V5412" s="2" t="s">
        <v>62</v>
      </c>
      <c r="W5412" s="2" t="s">
        <v>98</v>
      </c>
      <c r="X5412" s="2" t="s">
        <v>64</v>
      </c>
      <c r="Y5412" s="2" t="s">
        <v>65</v>
      </c>
      <c r="Z5412" s="2">
        <v>0</v>
      </c>
      <c r="AA5412" s="2"/>
      <c r="AB5412" s="2"/>
      <c r="AC5412" s="4">
        <f>P5412*U5412/1000000</f>
        <v>471.07</v>
      </c>
      <c r="AD5412" s="4">
        <f>AC5412*(1-Z5412/100)</f>
        <v>471.07</v>
      </c>
      <c r="AE5412" s="2" t="s">
        <v>66</v>
      </c>
      <c r="AF5412" s="2" t="s">
        <v>67</v>
      </c>
      <c r="AG5412" s="2"/>
      <c r="AH5412" s="2" t="s">
        <v>69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6358</v>
      </c>
      <c r="B5413" s="2" t="s">
        <v>6351</v>
      </c>
      <c r="C5413" s="2" t="s">
        <v>47</v>
      </c>
      <c r="D5413" s="2" t="s">
        <v>4361</v>
      </c>
      <c r="E5413" s="2" t="s">
        <v>400</v>
      </c>
      <c r="F5413" s="2" t="s">
        <v>228</v>
      </c>
      <c r="G5413" s="2" t="s">
        <v>117</v>
      </c>
      <c r="H5413" s="2" t="s">
        <v>323</v>
      </c>
      <c r="I5413" s="2" t="s">
        <v>53</v>
      </c>
      <c r="J5413" s="2" t="s">
        <v>230</v>
      </c>
      <c r="K5413" s="2" t="s">
        <v>55</v>
      </c>
      <c r="L5413" s="2" t="s">
        <v>51</v>
      </c>
      <c r="M5413" s="2" t="s">
        <v>100</v>
      </c>
      <c r="N5413" s="3">
        <v>277100</v>
      </c>
      <c r="O5413" s="3" t="s">
        <v>57</v>
      </c>
      <c r="P5413" s="4">
        <f>IF(O5413="吨",N5413*1000,IF(O5413="万立方米",N5413*10000,""))</f>
        <v>277100000.0</v>
      </c>
      <c r="Q5413" s="2" t="s">
        <v>58</v>
      </c>
      <c r="R5413" s="2" t="s">
        <v>59</v>
      </c>
      <c r="S5413" s="2" t="s">
        <v>101</v>
      </c>
      <c r="T5413" s="2" t="s">
        <v>75</v>
      </c>
      <c r="U5413" s="4">
        <f>0.12</f>
        <v>0.12</v>
      </c>
      <c r="V5413" s="2" t="s">
        <v>62</v>
      </c>
      <c r="W5413" s="2" t="s">
        <v>102</v>
      </c>
      <c r="X5413" s="2" t="s">
        <v>64</v>
      </c>
      <c r="Y5413" s="2" t="s">
        <v>65</v>
      </c>
      <c r="Z5413" s="2">
        <v>0</v>
      </c>
      <c r="AA5413" s="2"/>
      <c r="AB5413" s="2"/>
      <c r="AC5413" s="4">
        <f>P5413*U5413/1000000</f>
        <v>33.252</v>
      </c>
      <c r="AD5413" s="4">
        <f>AC5413*(1-Z5413/100)</f>
        <v>33.252</v>
      </c>
      <c r="AE5413" s="2" t="s">
        <v>66</v>
      </c>
      <c r="AF5413" s="2" t="s">
        <v>67</v>
      </c>
      <c r="AG5413" s="2"/>
      <c r="AH5413" s="2" t="s">
        <v>69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6359</v>
      </c>
      <c r="B5414" s="2" t="s">
        <v>6351</v>
      </c>
      <c r="C5414" s="2" t="s">
        <v>47</v>
      </c>
      <c r="D5414" s="2" t="s">
        <v>4361</v>
      </c>
      <c r="E5414" s="2" t="s">
        <v>400</v>
      </c>
      <c r="F5414" s="2" t="s">
        <v>228</v>
      </c>
      <c r="G5414" s="2" t="s">
        <v>117</v>
      </c>
      <c r="H5414" s="2" t="s">
        <v>323</v>
      </c>
      <c r="I5414" s="2"/>
      <c r="J5414" s="2"/>
      <c r="K5414" s="2"/>
      <c r="L5414" s="2"/>
      <c r="M5414" s="2" t="s">
        <v>104</v>
      </c>
      <c r="N5414" s="3"/>
      <c r="O5414" s="3"/>
      <c r="P5414" s="4">
        <v>0.0</v>
      </c>
      <c r="Q5414" s="2" t="s">
        <v>105</v>
      </c>
      <c r="R5414" s="2" t="s">
        <v>106</v>
      </c>
      <c r="S5414" s="2" t="s">
        <v>107</v>
      </c>
      <c r="T5414" s="2" t="s">
        <v>108</v>
      </c>
      <c r="U5414" s="4">
        <f>0.0</f>
        <v>0.0</v>
      </c>
      <c r="V5414" s="2" t="s">
        <v>109</v>
      </c>
      <c r="W5414" s="2" t="s">
        <v>110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134</v>
      </c>
      <c r="AH5414" s="2" t="s">
        <v>69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6360</v>
      </c>
      <c r="B5415" s="2" t="s">
        <v>6361</v>
      </c>
      <c r="C5415" s="2" t="s">
        <v>47</v>
      </c>
      <c r="D5415" s="2" t="s">
        <v>5210</v>
      </c>
      <c r="E5415" s="2" t="s">
        <v>400</v>
      </c>
      <c r="F5415" s="2" t="s">
        <v>178</v>
      </c>
      <c r="G5415" s="2" t="s">
        <v>51</v>
      </c>
      <c r="H5415" s="2" t="s">
        <v>52</v>
      </c>
      <c r="I5415" s="2" t="s">
        <v>53</v>
      </c>
      <c r="J5415" s="2" t="s">
        <v>270</v>
      </c>
      <c r="K5415" s="2" t="s">
        <v>55</v>
      </c>
      <c r="L5415" s="2" t="s">
        <v>51</v>
      </c>
      <c r="M5415" s="2" t="s">
        <v>56</v>
      </c>
      <c r="N5415" s="3">
        <v>1119571</v>
      </c>
      <c r="O5415" s="3" t="s">
        <v>57</v>
      </c>
      <c r="P5415" s="4">
        <f>IF(O5415="吨",N5415*1000,IF(O5415="万立方米",N5415*10000,""))</f>
        <v>1119571000.0</v>
      </c>
      <c r="Q5415" s="2" t="s">
        <v>58</v>
      </c>
      <c r="R5415" s="2" t="s">
        <v>59</v>
      </c>
      <c r="S5415" s="2" t="s">
        <v>60</v>
      </c>
      <c r="T5415" s="2" t="s">
        <v>61</v>
      </c>
      <c r="U5415" s="4">
        <f>0.06</f>
        <v>0.06</v>
      </c>
      <c r="V5415" s="2" t="s">
        <v>62</v>
      </c>
      <c r="W5415" s="2" t="s">
        <v>63</v>
      </c>
      <c r="X5415" s="2" t="s">
        <v>64</v>
      </c>
      <c r="Y5415" s="2" t="s">
        <v>65</v>
      </c>
      <c r="Z5415" s="2">
        <v>0</v>
      </c>
      <c r="AA5415" s="2"/>
      <c r="AB5415" s="2"/>
      <c r="AC5415" s="4">
        <f>P5415*U5415/1000000</f>
        <v>67.17426</v>
      </c>
      <c r="AD5415" s="4">
        <f>AC5415*(1-Z5415/100)</f>
        <v>67.17426</v>
      </c>
      <c r="AE5415" s="2" t="s">
        <v>66</v>
      </c>
      <c r="AF5415" s="2" t="s">
        <v>67</v>
      </c>
      <c r="AG5415" s="2"/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6362</v>
      </c>
      <c r="B5416" s="2" t="s">
        <v>6361</v>
      </c>
      <c r="C5416" s="2" t="s">
        <v>47</v>
      </c>
      <c r="D5416" s="2" t="s">
        <v>5210</v>
      </c>
      <c r="E5416" s="2" t="s">
        <v>400</v>
      </c>
      <c r="F5416" s="2" t="s">
        <v>178</v>
      </c>
      <c r="G5416" s="2" t="s">
        <v>51</v>
      </c>
      <c r="H5416" s="2" t="s">
        <v>52</v>
      </c>
      <c r="I5416" s="2" t="s">
        <v>53</v>
      </c>
      <c r="J5416" s="2" t="s">
        <v>270</v>
      </c>
      <c r="K5416" s="2" t="s">
        <v>55</v>
      </c>
      <c r="L5416" s="2" t="s">
        <v>51</v>
      </c>
      <c r="M5416" s="2" t="s">
        <v>73</v>
      </c>
      <c r="N5416" s="3">
        <v>1119571</v>
      </c>
      <c r="O5416" s="3" t="s">
        <v>57</v>
      </c>
      <c r="P5416" s="4">
        <f>IF(O5416="吨",N5416*1000,IF(O5416="万立方米",N5416*10000,""))</f>
        <v>1119571000.0</v>
      </c>
      <c r="Q5416" s="2" t="s">
        <v>58</v>
      </c>
      <c r="R5416" s="2" t="s">
        <v>59</v>
      </c>
      <c r="S5416" s="2" t="s">
        <v>74</v>
      </c>
      <c r="T5416" s="2" t="s">
        <v>75</v>
      </c>
      <c r="U5416" s="4">
        <f>1.5</f>
        <v>1.5</v>
      </c>
      <c r="V5416" s="2" t="s">
        <v>62</v>
      </c>
      <c r="W5416" s="2" t="s">
        <v>76</v>
      </c>
      <c r="X5416" s="2" t="s">
        <v>64</v>
      </c>
      <c r="Y5416" s="2" t="s">
        <v>65</v>
      </c>
      <c r="Z5416" s="2">
        <v>0</v>
      </c>
      <c r="AA5416" s="2"/>
      <c r="AB5416" s="2"/>
      <c r="AC5416" s="4">
        <f>P5416*U5416/1000000</f>
        <v>1679.3565</v>
      </c>
      <c r="AD5416" s="4">
        <f>AC5416*(1-Z5416/100)</f>
        <v>1679.3565</v>
      </c>
      <c r="AE5416" s="2" t="s">
        <v>66</v>
      </c>
      <c r="AF5416" s="2" t="s">
        <v>67</v>
      </c>
      <c r="AG5416" s="2"/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6363</v>
      </c>
      <c r="B5417" s="2" t="s">
        <v>6361</v>
      </c>
      <c r="C5417" s="2" t="s">
        <v>47</v>
      </c>
      <c r="D5417" s="2" t="s">
        <v>5210</v>
      </c>
      <c r="E5417" s="2" t="s">
        <v>400</v>
      </c>
      <c r="F5417" s="2" t="s">
        <v>178</v>
      </c>
      <c r="G5417" s="2" t="s">
        <v>51</v>
      </c>
      <c r="H5417" s="2" t="s">
        <v>52</v>
      </c>
      <c r="I5417" s="2" t="s">
        <v>53</v>
      </c>
      <c r="J5417" s="2" t="s">
        <v>270</v>
      </c>
      <c r="K5417" s="2" t="s">
        <v>55</v>
      </c>
      <c r="L5417" s="2" t="s">
        <v>51</v>
      </c>
      <c r="M5417" s="2" t="s">
        <v>78</v>
      </c>
      <c r="N5417" s="3">
        <v>1119571</v>
      </c>
      <c r="O5417" s="3" t="s">
        <v>57</v>
      </c>
      <c r="P5417" s="4">
        <f>IF(O5417="吨",N5417*1000,IF(O5417="万立方米",N5417*10000,""))</f>
        <v>1119571000.0</v>
      </c>
      <c r="Q5417" s="2" t="s">
        <v>58</v>
      </c>
      <c r="R5417" s="2" t="s">
        <v>59</v>
      </c>
      <c r="S5417" s="2" t="s">
        <v>79</v>
      </c>
      <c r="T5417" s="2" t="s">
        <v>75</v>
      </c>
      <c r="U5417" s="4">
        <f>6.0</f>
        <v>6.0</v>
      </c>
      <c r="V5417" s="2" t="s">
        <v>62</v>
      </c>
      <c r="W5417" s="2" t="s">
        <v>80</v>
      </c>
      <c r="X5417" s="2" t="s">
        <v>64</v>
      </c>
      <c r="Y5417" s="2" t="s">
        <v>65</v>
      </c>
      <c r="Z5417" s="2">
        <v>0</v>
      </c>
      <c r="AA5417" s="2"/>
      <c r="AB5417" s="2"/>
      <c r="AC5417" s="4">
        <f>P5417*U5417/1000000</f>
        <v>6717.426</v>
      </c>
      <c r="AD5417" s="4">
        <f>AC5417*(1-Z5417/100)</f>
        <v>6717.426</v>
      </c>
      <c r="AE5417" s="2" t="s">
        <v>66</v>
      </c>
      <c r="AF5417" s="2" t="s">
        <v>67</v>
      </c>
      <c r="AG5417" s="2"/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6364</v>
      </c>
      <c r="B5418" s="2" t="s">
        <v>6361</v>
      </c>
      <c r="C5418" s="2" t="s">
        <v>47</v>
      </c>
      <c r="D5418" s="2" t="s">
        <v>5210</v>
      </c>
      <c r="E5418" s="2" t="s">
        <v>400</v>
      </c>
      <c r="F5418" s="2" t="s">
        <v>178</v>
      </c>
      <c r="G5418" s="2" t="s">
        <v>51</v>
      </c>
      <c r="H5418" s="2" t="s">
        <v>52</v>
      </c>
      <c r="I5418" s="2" t="s">
        <v>53</v>
      </c>
      <c r="J5418" s="2" t="s">
        <v>270</v>
      </c>
      <c r="K5418" s="2" t="s">
        <v>55</v>
      </c>
      <c r="L5418" s="2" t="s">
        <v>51</v>
      </c>
      <c r="M5418" s="2" t="s">
        <v>82</v>
      </c>
      <c r="N5418" s="3">
        <v>1119571</v>
      </c>
      <c r="O5418" s="3" t="s">
        <v>57</v>
      </c>
      <c r="P5418" s="4">
        <f>IF(O5418="吨",N5418*1000,IF(O5418="万立方米",N5418*10000,""))</f>
        <v>1119571000.0</v>
      </c>
      <c r="Q5418" s="2" t="s">
        <v>58</v>
      </c>
      <c r="R5418" s="2" t="s">
        <v>59</v>
      </c>
      <c r="S5418" s="2" t="s">
        <v>83</v>
      </c>
      <c r="T5418" s="2" t="s">
        <v>61</v>
      </c>
      <c r="U5418" s="4">
        <f>0.35</f>
        <v>0.35</v>
      </c>
      <c r="V5418" s="2" t="s">
        <v>62</v>
      </c>
      <c r="W5418" s="2" t="s">
        <v>84</v>
      </c>
      <c r="X5418" s="2" t="s">
        <v>64</v>
      </c>
      <c r="Y5418" s="2" t="s">
        <v>65</v>
      </c>
      <c r="Z5418" s="2">
        <v>0</v>
      </c>
      <c r="AA5418" s="2"/>
      <c r="AB5418" s="2"/>
      <c r="AC5418" s="4">
        <f>P5418*U5418/1000000</f>
        <v>391.84985</v>
      </c>
      <c r="AD5418" s="4">
        <f>AC5418*(1-Z5418/100)</f>
        <v>391.84985</v>
      </c>
      <c r="AE5418" s="2" t="s">
        <v>66</v>
      </c>
      <c r="AF5418" s="2" t="s">
        <v>67</v>
      </c>
      <c r="AG5418" s="2"/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6365</v>
      </c>
      <c r="B5419" s="2" t="s">
        <v>6361</v>
      </c>
      <c r="C5419" s="2" t="s">
        <v>47</v>
      </c>
      <c r="D5419" s="2" t="s">
        <v>5210</v>
      </c>
      <c r="E5419" s="2" t="s">
        <v>400</v>
      </c>
      <c r="F5419" s="2" t="s">
        <v>178</v>
      </c>
      <c r="G5419" s="2" t="s">
        <v>51</v>
      </c>
      <c r="H5419" s="2" t="s">
        <v>52</v>
      </c>
      <c r="I5419" s="2" t="s">
        <v>53</v>
      </c>
      <c r="J5419" s="2" t="s">
        <v>270</v>
      </c>
      <c r="K5419" s="2" t="s">
        <v>55</v>
      </c>
      <c r="L5419" s="2" t="s">
        <v>51</v>
      </c>
      <c r="M5419" s="2" t="s">
        <v>86</v>
      </c>
      <c r="N5419" s="3">
        <v>1119571</v>
      </c>
      <c r="O5419" s="3" t="s">
        <v>57</v>
      </c>
      <c r="P5419" s="4">
        <f>IF(O5419="吨",N5419*1000,IF(O5419="万立方米",N5419*10000,""))</f>
        <v>1119571000.0</v>
      </c>
      <c r="Q5419" s="2" t="s">
        <v>58</v>
      </c>
      <c r="R5419" s="2" t="s">
        <v>59</v>
      </c>
      <c r="S5419" s="2" t="s">
        <v>87</v>
      </c>
      <c r="T5419" s="2" t="s">
        <v>88</v>
      </c>
      <c r="U5419" s="4">
        <f>0.75</f>
        <v>0.75</v>
      </c>
      <c r="V5419" s="2" t="s">
        <v>62</v>
      </c>
      <c r="W5419" s="2" t="s">
        <v>89</v>
      </c>
      <c r="X5419" s="2" t="s">
        <v>64</v>
      </c>
      <c r="Y5419" s="2" t="s">
        <v>65</v>
      </c>
      <c r="Z5419" s="2">
        <v>0</v>
      </c>
      <c r="AA5419" s="2"/>
      <c r="AB5419" s="2"/>
      <c r="AC5419" s="4">
        <f>P5419*U5419/1000000</f>
        <v>839.67825</v>
      </c>
      <c r="AD5419" s="4">
        <f>AC5420*(1-AA5419/100)+(AC5419-AC5420)*(1-AB5419/100)</f>
        <v>839.67825</v>
      </c>
      <c r="AE5419" s="2" t="s">
        <v>66</v>
      </c>
      <c r="AF5419" s="2" t="s">
        <v>67</v>
      </c>
      <c r="AG5419" s="2"/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6366</v>
      </c>
      <c r="B5420" s="2" t="s">
        <v>6361</v>
      </c>
      <c r="C5420" s="2" t="s">
        <v>47</v>
      </c>
      <c r="D5420" s="2" t="s">
        <v>5210</v>
      </c>
      <c r="E5420" s="2" t="s">
        <v>400</v>
      </c>
      <c r="F5420" s="2" t="s">
        <v>178</v>
      </c>
      <c r="G5420" s="2" t="s">
        <v>51</v>
      </c>
      <c r="H5420" s="2" t="s">
        <v>52</v>
      </c>
      <c r="I5420" s="2" t="s">
        <v>53</v>
      </c>
      <c r="J5420" s="2" t="s">
        <v>270</v>
      </c>
      <c r="K5420" s="2" t="s">
        <v>55</v>
      </c>
      <c r="L5420" s="2" t="s">
        <v>51</v>
      </c>
      <c r="M5420" s="2" t="s">
        <v>91</v>
      </c>
      <c r="N5420" s="3">
        <v>1119571</v>
      </c>
      <c r="O5420" s="3" t="s">
        <v>57</v>
      </c>
      <c r="P5420" s="4">
        <f>IF(O5420="吨",N5420*1000,IF(O5420="万立方米",N5420*10000,""))</f>
        <v>1119571000.0</v>
      </c>
      <c r="Q5420" s="2" t="s">
        <v>58</v>
      </c>
      <c r="R5420" s="2" t="s">
        <v>59</v>
      </c>
      <c r="S5420" s="2" t="s">
        <v>92</v>
      </c>
      <c r="T5420" s="2" t="s">
        <v>88</v>
      </c>
      <c r="U5420" s="4">
        <f>0.75</f>
        <v>0.75</v>
      </c>
      <c r="V5420" s="2" t="s">
        <v>62</v>
      </c>
      <c r="W5420" s="2" t="s">
        <v>93</v>
      </c>
      <c r="X5420" s="2" t="s">
        <v>64</v>
      </c>
      <c r="Y5420" s="2" t="s">
        <v>65</v>
      </c>
      <c r="Z5420" s="2">
        <v>0</v>
      </c>
      <c r="AA5420" s="2"/>
      <c r="AB5420" s="2"/>
      <c r="AC5420" s="4">
        <f>P5420*U5420/1000000</f>
        <v>839.67825</v>
      </c>
      <c r="AD5420" s="4">
        <f>AC5420*(1-Z5420/100)</f>
        <v>839.67825</v>
      </c>
      <c r="AE5420" s="2" t="s">
        <v>66</v>
      </c>
      <c r="AF5420" s="2" t="s">
        <v>67</v>
      </c>
      <c r="AG5420" s="2"/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6367</v>
      </c>
      <c r="B5421" s="2" t="s">
        <v>6361</v>
      </c>
      <c r="C5421" s="2" t="s">
        <v>47</v>
      </c>
      <c r="D5421" s="2" t="s">
        <v>5210</v>
      </c>
      <c r="E5421" s="2" t="s">
        <v>400</v>
      </c>
      <c r="F5421" s="2" t="s">
        <v>178</v>
      </c>
      <c r="G5421" s="2" t="s">
        <v>51</v>
      </c>
      <c r="H5421" s="2" t="s">
        <v>52</v>
      </c>
      <c r="I5421" s="2" t="s">
        <v>53</v>
      </c>
      <c r="J5421" s="2" t="s">
        <v>270</v>
      </c>
      <c r="K5421" s="2" t="s">
        <v>55</v>
      </c>
      <c r="L5421" s="2" t="s">
        <v>51</v>
      </c>
      <c r="M5421" s="2" t="s">
        <v>95</v>
      </c>
      <c r="N5421" s="3">
        <v>1119571</v>
      </c>
      <c r="O5421" s="3" t="s">
        <v>57</v>
      </c>
      <c r="P5421" s="4">
        <f>IF(O5421="吨",N5421*1000,IF(O5421="万立方米",N5421*10000,""))</f>
        <v>1119571000.0</v>
      </c>
      <c r="Q5421" s="2" t="s">
        <v>58</v>
      </c>
      <c r="R5421" s="2" t="s">
        <v>59</v>
      </c>
      <c r="S5421" s="2" t="s">
        <v>96</v>
      </c>
      <c r="T5421" s="2" t="s">
        <v>97</v>
      </c>
      <c r="U5421" s="4">
        <f>1.7</f>
        <v>1.7</v>
      </c>
      <c r="V5421" s="2" t="s">
        <v>62</v>
      </c>
      <c r="W5421" s="2" t="s">
        <v>98</v>
      </c>
      <c r="X5421" s="2" t="s">
        <v>64</v>
      </c>
      <c r="Y5421" s="2" t="s">
        <v>65</v>
      </c>
      <c r="Z5421" s="2">
        <v>0</v>
      </c>
      <c r="AA5421" s="2"/>
      <c r="AB5421" s="2"/>
      <c r="AC5421" s="4">
        <f>P5421*U5421/1000000</f>
        <v>1903.2707</v>
      </c>
      <c r="AD5421" s="4">
        <f>AC5421*(1-Z5421/100)</f>
        <v>1903.2707</v>
      </c>
      <c r="AE5421" s="2" t="s">
        <v>66</v>
      </c>
      <c r="AF5421" s="2" t="s">
        <v>67</v>
      </c>
      <c r="AG5421" s="2"/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6368</v>
      </c>
      <c r="B5422" s="2" t="s">
        <v>6361</v>
      </c>
      <c r="C5422" s="2" t="s">
        <v>47</v>
      </c>
      <c r="D5422" s="2" t="s">
        <v>5210</v>
      </c>
      <c r="E5422" s="2" t="s">
        <v>400</v>
      </c>
      <c r="F5422" s="2" t="s">
        <v>178</v>
      </c>
      <c r="G5422" s="2" t="s">
        <v>51</v>
      </c>
      <c r="H5422" s="2" t="s">
        <v>52</v>
      </c>
      <c r="I5422" s="2" t="s">
        <v>53</v>
      </c>
      <c r="J5422" s="2" t="s">
        <v>270</v>
      </c>
      <c r="K5422" s="2" t="s">
        <v>55</v>
      </c>
      <c r="L5422" s="2" t="s">
        <v>51</v>
      </c>
      <c r="M5422" s="2" t="s">
        <v>100</v>
      </c>
      <c r="N5422" s="3">
        <v>1119571</v>
      </c>
      <c r="O5422" s="3" t="s">
        <v>57</v>
      </c>
      <c r="P5422" s="4">
        <f>IF(O5422="吨",N5422*1000,IF(O5422="万立方米",N5422*10000,""))</f>
        <v>1119571000.0</v>
      </c>
      <c r="Q5422" s="2" t="s">
        <v>58</v>
      </c>
      <c r="R5422" s="2" t="s">
        <v>59</v>
      </c>
      <c r="S5422" s="2" t="s">
        <v>101</v>
      </c>
      <c r="T5422" s="2" t="s">
        <v>75</v>
      </c>
      <c r="U5422" s="4">
        <f>0.12</f>
        <v>0.12</v>
      </c>
      <c r="V5422" s="2" t="s">
        <v>62</v>
      </c>
      <c r="W5422" s="2" t="s">
        <v>102</v>
      </c>
      <c r="X5422" s="2" t="s">
        <v>64</v>
      </c>
      <c r="Y5422" s="2" t="s">
        <v>65</v>
      </c>
      <c r="Z5422" s="2">
        <v>0</v>
      </c>
      <c r="AA5422" s="2"/>
      <c r="AB5422" s="2"/>
      <c r="AC5422" s="4">
        <f>P5422*U5422/1000000</f>
        <v>134.34852</v>
      </c>
      <c r="AD5422" s="4">
        <f>AC5422*(1-Z5422/100)</f>
        <v>134.34852</v>
      </c>
      <c r="AE5422" s="2" t="s">
        <v>66</v>
      </c>
      <c r="AF5422" s="2" t="s">
        <v>67</v>
      </c>
      <c r="AG5422" s="2"/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6369</v>
      </c>
      <c r="B5423" s="2" t="s">
        <v>6361</v>
      </c>
      <c r="C5423" s="2" t="s">
        <v>47</v>
      </c>
      <c r="D5423" s="2" t="s">
        <v>5210</v>
      </c>
      <c r="E5423" s="2" t="s">
        <v>400</v>
      </c>
      <c r="F5423" s="2" t="s">
        <v>178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104</v>
      </c>
      <c r="N5423" s="3"/>
      <c r="O5423" s="3"/>
      <c r="P5423" s="4">
        <v>0.0</v>
      </c>
      <c r="Q5423" s="2" t="s">
        <v>105</v>
      </c>
      <c r="R5423" s="2" t="s">
        <v>106</v>
      </c>
      <c r="S5423" s="2" t="s">
        <v>107</v>
      </c>
      <c r="T5423" s="2" t="s">
        <v>108</v>
      </c>
      <c r="U5423" s="4">
        <f>0.0</f>
        <v>0.0</v>
      </c>
      <c r="V5423" s="2" t="s">
        <v>109</v>
      </c>
      <c r="W5423" s="2" t="s">
        <v>110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134</v>
      </c>
      <c r="AH5423" s="2" t="s">
        <v>69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6370</v>
      </c>
      <c r="B5424" s="2" t="s">
        <v>6371</v>
      </c>
      <c r="C5424" s="2" t="s">
        <v>47</v>
      </c>
      <c r="D5424" s="2" t="s">
        <v>2266</v>
      </c>
      <c r="E5424" s="2" t="s">
        <v>744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270</v>
      </c>
      <c r="K5424" s="2" t="s">
        <v>55</v>
      </c>
      <c r="L5424" s="2" t="s">
        <v>51</v>
      </c>
      <c r="M5424" s="2" t="s">
        <v>56</v>
      </c>
      <c r="N5424" s="3">
        <v>605757</v>
      </c>
      <c r="O5424" s="3" t="s">
        <v>57</v>
      </c>
      <c r="P5424" s="4">
        <f>IF(O5424="吨",N5424*1000,IF(O5424="万立方米",N5424*10000,""))</f>
        <v>605757000.0</v>
      </c>
      <c r="Q5424" s="2" t="s">
        <v>58</v>
      </c>
      <c r="R5424" s="2" t="s">
        <v>59</v>
      </c>
      <c r="S5424" s="2" t="s">
        <v>60</v>
      </c>
      <c r="T5424" s="2" t="s">
        <v>61</v>
      </c>
      <c r="U5424" s="4">
        <f>0.06</f>
        <v>0.06</v>
      </c>
      <c r="V5424" s="2" t="s">
        <v>62</v>
      </c>
      <c r="W5424" s="2" t="s">
        <v>63</v>
      </c>
      <c r="X5424" s="2" t="s">
        <v>64</v>
      </c>
      <c r="Y5424" s="2" t="s">
        <v>65</v>
      </c>
      <c r="Z5424" s="2">
        <v>0</v>
      </c>
      <c r="AA5424" s="2"/>
      <c r="AB5424" s="2"/>
      <c r="AC5424" s="4">
        <f>P5424*U5424/1000000</f>
        <v>36.34542</v>
      </c>
      <c r="AD5424" s="4">
        <f>AC5424*(1-Z5424/100)</f>
        <v>36.34542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6372</v>
      </c>
      <c r="B5425" s="2" t="s">
        <v>6371</v>
      </c>
      <c r="C5425" s="2" t="s">
        <v>47</v>
      </c>
      <c r="D5425" s="2" t="s">
        <v>2266</v>
      </c>
      <c r="E5425" s="2" t="s">
        <v>744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270</v>
      </c>
      <c r="K5425" s="2" t="s">
        <v>55</v>
      </c>
      <c r="L5425" s="2" t="s">
        <v>51</v>
      </c>
      <c r="M5425" s="2" t="s">
        <v>73</v>
      </c>
      <c r="N5425" s="3">
        <v>605757</v>
      </c>
      <c r="O5425" s="3" t="s">
        <v>57</v>
      </c>
      <c r="P5425" s="4">
        <f>IF(O5425="吨",N5425*1000,IF(O5425="万立方米",N5425*10000,""))</f>
        <v>605757000.0</v>
      </c>
      <c r="Q5425" s="2" t="s">
        <v>58</v>
      </c>
      <c r="R5425" s="2" t="s">
        <v>59</v>
      </c>
      <c r="S5425" s="2" t="s">
        <v>74</v>
      </c>
      <c r="T5425" s="2" t="s">
        <v>75</v>
      </c>
      <c r="U5425" s="4">
        <f>1.5</f>
        <v>1.5</v>
      </c>
      <c r="V5425" s="2" t="s">
        <v>62</v>
      </c>
      <c r="W5425" s="2" t="s">
        <v>76</v>
      </c>
      <c r="X5425" s="2" t="s">
        <v>64</v>
      </c>
      <c r="Y5425" s="2" t="s">
        <v>65</v>
      </c>
      <c r="Z5425" s="2">
        <v>0</v>
      </c>
      <c r="AA5425" s="2"/>
      <c r="AB5425" s="2"/>
      <c r="AC5425" s="4">
        <f>P5425*U5425/1000000</f>
        <v>908.6355</v>
      </c>
      <c r="AD5425" s="4">
        <f>AC5425*(1-Z5425/100)</f>
        <v>908.6355</v>
      </c>
      <c r="AE5425" s="2" t="s">
        <v>66</v>
      </c>
      <c r="AF5425" s="2" t="s">
        <v>67</v>
      </c>
      <c r="AG5425" s="2" t="s">
        <v>68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6373</v>
      </c>
      <c r="B5426" s="2" t="s">
        <v>6371</v>
      </c>
      <c r="C5426" s="2" t="s">
        <v>47</v>
      </c>
      <c r="D5426" s="2" t="s">
        <v>2266</v>
      </c>
      <c r="E5426" s="2" t="s">
        <v>744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270</v>
      </c>
      <c r="K5426" s="2" t="s">
        <v>55</v>
      </c>
      <c r="L5426" s="2" t="s">
        <v>51</v>
      </c>
      <c r="M5426" s="2" t="s">
        <v>78</v>
      </c>
      <c r="N5426" s="3">
        <v>605757</v>
      </c>
      <c r="O5426" s="3" t="s">
        <v>57</v>
      </c>
      <c r="P5426" s="4">
        <f>IF(O5426="吨",N5426*1000,IF(O5426="万立方米",N5426*10000,""))</f>
        <v>605757000.0</v>
      </c>
      <c r="Q5426" s="2" t="s">
        <v>58</v>
      </c>
      <c r="R5426" s="2" t="s">
        <v>59</v>
      </c>
      <c r="S5426" s="2" t="s">
        <v>79</v>
      </c>
      <c r="T5426" s="2" t="s">
        <v>75</v>
      </c>
      <c r="U5426" s="4">
        <f>6.0</f>
        <v>6.0</v>
      </c>
      <c r="V5426" s="2" t="s">
        <v>62</v>
      </c>
      <c r="W5426" s="2" t="s">
        <v>80</v>
      </c>
      <c r="X5426" s="2" t="s">
        <v>64</v>
      </c>
      <c r="Y5426" s="2" t="s">
        <v>65</v>
      </c>
      <c r="Z5426" s="2">
        <v>0</v>
      </c>
      <c r="AA5426" s="2"/>
      <c r="AB5426" s="2"/>
      <c r="AC5426" s="4">
        <f>P5426*U5426/1000000</f>
        <v>3634.542</v>
      </c>
      <c r="AD5426" s="4">
        <f>AC5426*(1-Z5426/100)</f>
        <v>3634.542</v>
      </c>
      <c r="AE5426" s="2" t="s">
        <v>66</v>
      </c>
      <c r="AF5426" s="2" t="s">
        <v>67</v>
      </c>
      <c r="AG5426" s="2" t="s">
        <v>68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6374</v>
      </c>
      <c r="B5427" s="2" t="s">
        <v>6371</v>
      </c>
      <c r="C5427" s="2" t="s">
        <v>47</v>
      </c>
      <c r="D5427" s="2" t="s">
        <v>2266</v>
      </c>
      <c r="E5427" s="2" t="s">
        <v>744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270</v>
      </c>
      <c r="K5427" s="2" t="s">
        <v>55</v>
      </c>
      <c r="L5427" s="2" t="s">
        <v>51</v>
      </c>
      <c r="M5427" s="2" t="s">
        <v>82</v>
      </c>
      <c r="N5427" s="3">
        <v>605757</v>
      </c>
      <c r="O5427" s="3" t="s">
        <v>57</v>
      </c>
      <c r="P5427" s="4">
        <f>IF(O5427="吨",N5427*1000,IF(O5427="万立方米",N5427*10000,""))</f>
        <v>605757000.0</v>
      </c>
      <c r="Q5427" s="2" t="s">
        <v>58</v>
      </c>
      <c r="R5427" s="2" t="s">
        <v>59</v>
      </c>
      <c r="S5427" s="2" t="s">
        <v>83</v>
      </c>
      <c r="T5427" s="2" t="s">
        <v>61</v>
      </c>
      <c r="U5427" s="4">
        <f>0.35</f>
        <v>0.35</v>
      </c>
      <c r="V5427" s="2" t="s">
        <v>62</v>
      </c>
      <c r="W5427" s="2" t="s">
        <v>84</v>
      </c>
      <c r="X5427" s="2" t="s">
        <v>64</v>
      </c>
      <c r="Y5427" s="2" t="s">
        <v>65</v>
      </c>
      <c r="Z5427" s="2">
        <v>0</v>
      </c>
      <c r="AA5427" s="2"/>
      <c r="AB5427" s="2"/>
      <c r="AC5427" s="4">
        <f>P5427*U5427/1000000</f>
        <v>212.01495</v>
      </c>
      <c r="AD5427" s="4">
        <f>AC5427*(1-Z5427/100)</f>
        <v>212.01495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6375</v>
      </c>
      <c r="B5428" s="2" t="s">
        <v>6371</v>
      </c>
      <c r="C5428" s="2" t="s">
        <v>47</v>
      </c>
      <c r="D5428" s="2" t="s">
        <v>2266</v>
      </c>
      <c r="E5428" s="2" t="s">
        <v>744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270</v>
      </c>
      <c r="K5428" s="2" t="s">
        <v>55</v>
      </c>
      <c r="L5428" s="2" t="s">
        <v>51</v>
      </c>
      <c r="M5428" s="2" t="s">
        <v>86</v>
      </c>
      <c r="N5428" s="3">
        <v>605757</v>
      </c>
      <c r="O5428" s="3" t="s">
        <v>57</v>
      </c>
      <c r="P5428" s="4">
        <f>IF(O5428="吨",N5428*1000,IF(O5428="万立方米",N5428*10000,""))</f>
        <v>605757000.0</v>
      </c>
      <c r="Q5428" s="2" t="s">
        <v>58</v>
      </c>
      <c r="R5428" s="2" t="s">
        <v>59</v>
      </c>
      <c r="S5428" s="2" t="s">
        <v>87</v>
      </c>
      <c r="T5428" s="2" t="s">
        <v>88</v>
      </c>
      <c r="U5428" s="4">
        <f>0.75</f>
        <v>0.75</v>
      </c>
      <c r="V5428" s="2" t="s">
        <v>62</v>
      </c>
      <c r="W5428" s="2" t="s">
        <v>89</v>
      </c>
      <c r="X5428" s="2" t="s">
        <v>64</v>
      </c>
      <c r="Y5428" s="2" t="s">
        <v>65</v>
      </c>
      <c r="Z5428" s="2">
        <v>0</v>
      </c>
      <c r="AA5428" s="2"/>
      <c r="AB5428" s="2"/>
      <c r="AC5428" s="4">
        <f>P5428*U5428/1000000</f>
        <v>454.31775</v>
      </c>
      <c r="AD5428" s="4">
        <f>AC5429*(1-AA5428/100)+(AC5428-AC5429)*(1-AB5428/100)</f>
        <v>454.31775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6376</v>
      </c>
      <c r="B5429" s="2" t="s">
        <v>6371</v>
      </c>
      <c r="C5429" s="2" t="s">
        <v>47</v>
      </c>
      <c r="D5429" s="2" t="s">
        <v>2266</v>
      </c>
      <c r="E5429" s="2" t="s">
        <v>744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270</v>
      </c>
      <c r="K5429" s="2" t="s">
        <v>55</v>
      </c>
      <c r="L5429" s="2" t="s">
        <v>51</v>
      </c>
      <c r="M5429" s="2" t="s">
        <v>91</v>
      </c>
      <c r="N5429" s="3">
        <v>605757</v>
      </c>
      <c r="O5429" s="3" t="s">
        <v>57</v>
      </c>
      <c r="P5429" s="4">
        <f>IF(O5429="吨",N5429*1000,IF(O5429="万立方米",N5429*10000,""))</f>
        <v>605757000.0</v>
      </c>
      <c r="Q5429" s="2" t="s">
        <v>58</v>
      </c>
      <c r="R5429" s="2" t="s">
        <v>59</v>
      </c>
      <c r="S5429" s="2" t="s">
        <v>92</v>
      </c>
      <c r="T5429" s="2" t="s">
        <v>88</v>
      </c>
      <c r="U5429" s="4">
        <f>0.75</f>
        <v>0.75</v>
      </c>
      <c r="V5429" s="2" t="s">
        <v>62</v>
      </c>
      <c r="W5429" s="2" t="s">
        <v>93</v>
      </c>
      <c r="X5429" s="2" t="s">
        <v>64</v>
      </c>
      <c r="Y5429" s="2" t="s">
        <v>65</v>
      </c>
      <c r="Z5429" s="2">
        <v>0</v>
      </c>
      <c r="AA5429" s="2"/>
      <c r="AB5429" s="2"/>
      <c r="AC5429" s="4">
        <f>P5429*U5429/1000000</f>
        <v>454.31775</v>
      </c>
      <c r="AD5429" s="4">
        <f>AC5429*(1-Z5429/100)</f>
        <v>454.31775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6377</v>
      </c>
      <c r="B5430" s="2" t="s">
        <v>6371</v>
      </c>
      <c r="C5430" s="2" t="s">
        <v>47</v>
      </c>
      <c r="D5430" s="2" t="s">
        <v>2266</v>
      </c>
      <c r="E5430" s="2" t="s">
        <v>744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270</v>
      </c>
      <c r="K5430" s="2" t="s">
        <v>55</v>
      </c>
      <c r="L5430" s="2" t="s">
        <v>51</v>
      </c>
      <c r="M5430" s="2" t="s">
        <v>95</v>
      </c>
      <c r="N5430" s="3">
        <v>605757</v>
      </c>
      <c r="O5430" s="3" t="s">
        <v>57</v>
      </c>
      <c r="P5430" s="4">
        <f>IF(O5430="吨",N5430*1000,IF(O5430="万立方米",N5430*10000,""))</f>
        <v>605757000.0</v>
      </c>
      <c r="Q5430" s="2" t="s">
        <v>58</v>
      </c>
      <c r="R5430" s="2" t="s">
        <v>59</v>
      </c>
      <c r="S5430" s="2" t="s">
        <v>96</v>
      </c>
      <c r="T5430" s="2" t="s">
        <v>97</v>
      </c>
      <c r="U5430" s="4">
        <f>1.7</f>
        <v>1.7</v>
      </c>
      <c r="V5430" s="2" t="s">
        <v>62</v>
      </c>
      <c r="W5430" s="2" t="s">
        <v>98</v>
      </c>
      <c r="X5430" s="2" t="s">
        <v>64</v>
      </c>
      <c r="Y5430" s="2" t="s">
        <v>65</v>
      </c>
      <c r="Z5430" s="2">
        <v>0</v>
      </c>
      <c r="AA5430" s="2"/>
      <c r="AB5430" s="2"/>
      <c r="AC5430" s="4">
        <f>P5430*U5430/1000000</f>
        <v>1029.7869</v>
      </c>
      <c r="AD5430" s="4">
        <f>AC5430*(1-Z5430/100)</f>
        <v>1029.7869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6378</v>
      </c>
      <c r="B5431" s="2" t="s">
        <v>6371</v>
      </c>
      <c r="C5431" s="2" t="s">
        <v>47</v>
      </c>
      <c r="D5431" s="2" t="s">
        <v>2266</v>
      </c>
      <c r="E5431" s="2" t="s">
        <v>744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270</v>
      </c>
      <c r="K5431" s="2" t="s">
        <v>55</v>
      </c>
      <c r="L5431" s="2" t="s">
        <v>51</v>
      </c>
      <c r="M5431" s="2" t="s">
        <v>100</v>
      </c>
      <c r="N5431" s="3">
        <v>605757</v>
      </c>
      <c r="O5431" s="3" t="s">
        <v>57</v>
      </c>
      <c r="P5431" s="4">
        <f>IF(O5431="吨",N5431*1000,IF(O5431="万立方米",N5431*10000,""))</f>
        <v>605757000.0</v>
      </c>
      <c r="Q5431" s="2" t="s">
        <v>58</v>
      </c>
      <c r="R5431" s="2" t="s">
        <v>59</v>
      </c>
      <c r="S5431" s="2" t="s">
        <v>101</v>
      </c>
      <c r="T5431" s="2" t="s">
        <v>75</v>
      </c>
      <c r="U5431" s="4">
        <f>0.12</f>
        <v>0.12</v>
      </c>
      <c r="V5431" s="2" t="s">
        <v>62</v>
      </c>
      <c r="W5431" s="2" t="s">
        <v>102</v>
      </c>
      <c r="X5431" s="2" t="s">
        <v>64</v>
      </c>
      <c r="Y5431" s="2" t="s">
        <v>65</v>
      </c>
      <c r="Z5431" s="2">
        <v>0</v>
      </c>
      <c r="AA5431" s="2"/>
      <c r="AB5431" s="2"/>
      <c r="AC5431" s="4">
        <f>P5431*U5431/1000000</f>
        <v>72.69084</v>
      </c>
      <c r="AD5431" s="4">
        <f>AC5431*(1-Z5431/100)</f>
        <v>72.69084</v>
      </c>
      <c r="AE5431" s="2" t="s">
        <v>66</v>
      </c>
      <c r="AF5431" s="2" t="s">
        <v>67</v>
      </c>
      <c r="AG5431" s="2" t="s">
        <v>68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6379</v>
      </c>
      <c r="B5432" s="2" t="s">
        <v>6371</v>
      </c>
      <c r="C5432" s="2" t="s">
        <v>47</v>
      </c>
      <c r="D5432" s="2" t="s">
        <v>2266</v>
      </c>
      <c r="E5432" s="2" t="s">
        <v>744</v>
      </c>
      <c r="F5432" s="2" t="s">
        <v>50</v>
      </c>
      <c r="G5432" s="2" t="s">
        <v>51</v>
      </c>
      <c r="H5432" s="2" t="s">
        <v>52</v>
      </c>
      <c r="I5432" s="2" t="s">
        <v>161</v>
      </c>
      <c r="J5432" s="2" t="s">
        <v>180</v>
      </c>
      <c r="K5432" s="2" t="s">
        <v>180</v>
      </c>
      <c r="L5432" s="2" t="s">
        <v>181</v>
      </c>
      <c r="M5432" s="2" t="s">
        <v>56</v>
      </c>
      <c r="N5432" s="3">
        <v>73</v>
      </c>
      <c r="O5432" s="3" t="s">
        <v>182</v>
      </c>
      <c r="P5432" s="4">
        <f>IF(O5432="吨",N5432*1000,IF(O5432="万立方米",N5432*10000,""))</f>
        <v>730000.0</v>
      </c>
      <c r="Q5432" s="2" t="s">
        <v>183</v>
      </c>
      <c r="R5432" s="2" t="s">
        <v>184</v>
      </c>
      <c r="S5432" s="2" t="s">
        <v>185</v>
      </c>
      <c r="T5432" s="2" t="s">
        <v>75</v>
      </c>
      <c r="U5432" s="4">
        <f>0.001</f>
        <v>0.001</v>
      </c>
      <c r="V5432" s="2" t="s">
        <v>186</v>
      </c>
      <c r="W5432" s="2" t="s">
        <v>187</v>
      </c>
      <c r="X5432" s="2" t="s">
        <v>64</v>
      </c>
      <c r="Y5432" s="2" t="s">
        <v>65</v>
      </c>
      <c r="Z5432" s="2">
        <v>0</v>
      </c>
      <c r="AA5432" s="2"/>
      <c r="AB5432" s="2"/>
      <c r="AC5432" s="4">
        <f>P5432*U5432/1000000</f>
        <v>0.00073</v>
      </c>
      <c r="AD5432" s="4">
        <f>AC5432*(1-Z5432/100)</f>
        <v>0.00073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6380</v>
      </c>
      <c r="B5433" s="2" t="s">
        <v>6371</v>
      </c>
      <c r="C5433" s="2" t="s">
        <v>47</v>
      </c>
      <c r="D5433" s="2" t="s">
        <v>2266</v>
      </c>
      <c r="E5433" s="2" t="s">
        <v>744</v>
      </c>
      <c r="F5433" s="2" t="s">
        <v>50</v>
      </c>
      <c r="G5433" s="2" t="s">
        <v>51</v>
      </c>
      <c r="H5433" s="2" t="s">
        <v>52</v>
      </c>
      <c r="I5433" s="2" t="s">
        <v>161</v>
      </c>
      <c r="J5433" s="2" t="s">
        <v>180</v>
      </c>
      <c r="K5433" s="2" t="s">
        <v>180</v>
      </c>
      <c r="L5433" s="2" t="s">
        <v>181</v>
      </c>
      <c r="M5433" s="2" t="s">
        <v>73</v>
      </c>
      <c r="N5433" s="3">
        <v>73</v>
      </c>
      <c r="O5433" s="3" t="s">
        <v>182</v>
      </c>
      <c r="P5433" s="4">
        <f>IF(O5433="吨",N5433*1000,IF(O5433="万立方米",N5433*10000,""))</f>
        <v>730000.0</v>
      </c>
      <c r="Q5433" s="2" t="s">
        <v>183</v>
      </c>
      <c r="R5433" s="2" t="s">
        <v>184</v>
      </c>
      <c r="S5433" s="2" t="s">
        <v>189</v>
      </c>
      <c r="T5433" s="2" t="s">
        <v>75</v>
      </c>
      <c r="U5433" s="4">
        <f>0.35</f>
        <v>0.35</v>
      </c>
      <c r="V5433" s="2" t="s">
        <v>186</v>
      </c>
      <c r="W5433" s="2" t="s">
        <v>190</v>
      </c>
      <c r="X5433" s="2" t="s">
        <v>64</v>
      </c>
      <c r="Y5433" s="2" t="s">
        <v>65</v>
      </c>
      <c r="Z5433" s="2">
        <v>0</v>
      </c>
      <c r="AA5433" s="2"/>
      <c r="AB5433" s="2"/>
      <c r="AC5433" s="4">
        <f>P5433*U5433/1000000</f>
        <v>0.25549999999999995</v>
      </c>
      <c r="AD5433" s="4">
        <f>AC5433*(1-Z5433/100)</f>
        <v>0.25549999999999995</v>
      </c>
      <c r="AE5433" s="2" t="s">
        <v>66</v>
      </c>
      <c r="AF5433" s="2" t="s">
        <v>67</v>
      </c>
      <c r="AG5433" s="2" t="s">
        <v>68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6381</v>
      </c>
      <c r="B5434" s="2" t="s">
        <v>6371</v>
      </c>
      <c r="C5434" s="2" t="s">
        <v>47</v>
      </c>
      <c r="D5434" s="2" t="s">
        <v>2266</v>
      </c>
      <c r="E5434" s="2" t="s">
        <v>744</v>
      </c>
      <c r="F5434" s="2" t="s">
        <v>50</v>
      </c>
      <c r="G5434" s="2" t="s">
        <v>51</v>
      </c>
      <c r="H5434" s="2" t="s">
        <v>52</v>
      </c>
      <c r="I5434" s="2" t="s">
        <v>161</v>
      </c>
      <c r="J5434" s="2" t="s">
        <v>180</v>
      </c>
      <c r="K5434" s="2" t="s">
        <v>180</v>
      </c>
      <c r="L5434" s="2" t="s">
        <v>181</v>
      </c>
      <c r="M5434" s="2" t="s">
        <v>78</v>
      </c>
      <c r="N5434" s="3">
        <v>73</v>
      </c>
      <c r="O5434" s="3" t="s">
        <v>182</v>
      </c>
      <c r="P5434" s="4">
        <f>IF(O5434="吨",N5434*1000,IF(O5434="万立方米",N5434*10000,""))</f>
        <v>730000.0</v>
      </c>
      <c r="Q5434" s="2" t="s">
        <v>183</v>
      </c>
      <c r="R5434" s="2" t="s">
        <v>184</v>
      </c>
      <c r="S5434" s="2" t="s">
        <v>192</v>
      </c>
      <c r="T5434" s="2" t="s">
        <v>75</v>
      </c>
      <c r="U5434" s="4">
        <f>1.2</f>
        <v>1.2</v>
      </c>
      <c r="V5434" s="2" t="s">
        <v>186</v>
      </c>
      <c r="W5434" s="2" t="s">
        <v>193</v>
      </c>
      <c r="X5434" s="2" t="s">
        <v>64</v>
      </c>
      <c r="Y5434" s="2" t="s">
        <v>65</v>
      </c>
      <c r="Z5434" s="2">
        <v>0</v>
      </c>
      <c r="AA5434" s="2"/>
      <c r="AB5434" s="2"/>
      <c r="AC5434" s="4">
        <f>P5434*U5434/1000000</f>
        <v>0.876</v>
      </c>
      <c r="AD5434" s="4">
        <f>AC5434*(1-Z5434/100)</f>
        <v>0.876</v>
      </c>
      <c r="AE5434" s="2" t="s">
        <v>66</v>
      </c>
      <c r="AF5434" s="2" t="s">
        <v>67</v>
      </c>
      <c r="AG5434" s="2" t="s">
        <v>68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6382</v>
      </c>
      <c r="B5435" s="2" t="s">
        <v>6371</v>
      </c>
      <c r="C5435" s="2" t="s">
        <v>47</v>
      </c>
      <c r="D5435" s="2" t="s">
        <v>2266</v>
      </c>
      <c r="E5435" s="2" t="s">
        <v>744</v>
      </c>
      <c r="F5435" s="2" t="s">
        <v>50</v>
      </c>
      <c r="G5435" s="2" t="s">
        <v>51</v>
      </c>
      <c r="H5435" s="2" t="s">
        <v>52</v>
      </c>
      <c r="I5435" s="2" t="s">
        <v>161</v>
      </c>
      <c r="J5435" s="2" t="s">
        <v>180</v>
      </c>
      <c r="K5435" s="2" t="s">
        <v>180</v>
      </c>
      <c r="L5435" s="2" t="s">
        <v>181</v>
      </c>
      <c r="M5435" s="2" t="s">
        <v>82</v>
      </c>
      <c r="N5435" s="3">
        <v>73</v>
      </c>
      <c r="O5435" s="3" t="s">
        <v>182</v>
      </c>
      <c r="P5435" s="4">
        <f>IF(O5435="吨",N5435*1000,IF(O5435="万立方米",N5435*10000,""))</f>
        <v>730000.0</v>
      </c>
      <c r="Q5435" s="2" t="s">
        <v>183</v>
      </c>
      <c r="R5435" s="2" t="s">
        <v>184</v>
      </c>
      <c r="S5435" s="2" t="s">
        <v>195</v>
      </c>
      <c r="T5435" s="2" t="s">
        <v>75</v>
      </c>
      <c r="U5435" s="4">
        <f>0.002</f>
        <v>0.002</v>
      </c>
      <c r="V5435" s="2" t="s">
        <v>186</v>
      </c>
      <c r="W5435" s="2" t="s">
        <v>196</v>
      </c>
      <c r="X5435" s="2" t="s">
        <v>64</v>
      </c>
      <c r="Y5435" s="2" t="s">
        <v>65</v>
      </c>
      <c r="Z5435" s="2">
        <v>0</v>
      </c>
      <c r="AA5435" s="2"/>
      <c r="AB5435" s="2"/>
      <c r="AC5435" s="4">
        <f>P5435*U5435/1000000</f>
        <v>0.00146</v>
      </c>
      <c r="AD5435" s="4">
        <f>AC5435*(1-Z5435/100)</f>
        <v>0.00146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6383</v>
      </c>
      <c r="B5436" s="2" t="s">
        <v>6371</v>
      </c>
      <c r="C5436" s="2" t="s">
        <v>47</v>
      </c>
      <c r="D5436" s="2" t="s">
        <v>2266</v>
      </c>
      <c r="E5436" s="2" t="s">
        <v>744</v>
      </c>
      <c r="F5436" s="2" t="s">
        <v>50</v>
      </c>
      <c r="G5436" s="2" t="s">
        <v>51</v>
      </c>
      <c r="H5436" s="2" t="s">
        <v>52</v>
      </c>
      <c r="I5436" s="2" t="s">
        <v>161</v>
      </c>
      <c r="J5436" s="2" t="s">
        <v>180</v>
      </c>
      <c r="K5436" s="2" t="s">
        <v>180</v>
      </c>
      <c r="L5436" s="2" t="s">
        <v>181</v>
      </c>
      <c r="M5436" s="2" t="s">
        <v>86</v>
      </c>
      <c r="N5436" s="3">
        <v>73</v>
      </c>
      <c r="O5436" s="3" t="s">
        <v>182</v>
      </c>
      <c r="P5436" s="4">
        <f>IF(O5436="吨",N5436*1000,IF(O5436="万立方米",N5436*10000,""))</f>
        <v>730000.0</v>
      </c>
      <c r="Q5436" s="2" t="s">
        <v>183</v>
      </c>
      <c r="R5436" s="2" t="s">
        <v>184</v>
      </c>
      <c r="S5436" s="2" t="s">
        <v>198</v>
      </c>
      <c r="T5436" s="2" t="s">
        <v>75</v>
      </c>
      <c r="U5436" s="4">
        <f>0.01</f>
        <v>0.01</v>
      </c>
      <c r="V5436" s="2" t="s">
        <v>186</v>
      </c>
      <c r="W5436" s="2" t="s">
        <v>199</v>
      </c>
      <c r="X5436" s="2" t="s">
        <v>64</v>
      </c>
      <c r="Y5436" s="2" t="s">
        <v>65</v>
      </c>
      <c r="Z5436" s="2">
        <v>0</v>
      </c>
      <c r="AA5436" s="2"/>
      <c r="AB5436" s="2"/>
      <c r="AC5436" s="4">
        <f>P5436*U5436/1000000</f>
        <v>0.0073</v>
      </c>
      <c r="AD5436" s="4">
        <f>AC5437*(1-AA5436/100)+(AC5436-AC5437)*(1-AB5436/100)</f>
        <v>0.0073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6384</v>
      </c>
      <c r="B5437" s="2" t="s">
        <v>6371</v>
      </c>
      <c r="C5437" s="2" t="s">
        <v>47</v>
      </c>
      <c r="D5437" s="2" t="s">
        <v>2266</v>
      </c>
      <c r="E5437" s="2" t="s">
        <v>744</v>
      </c>
      <c r="F5437" s="2" t="s">
        <v>50</v>
      </c>
      <c r="G5437" s="2" t="s">
        <v>51</v>
      </c>
      <c r="H5437" s="2" t="s">
        <v>52</v>
      </c>
      <c r="I5437" s="2" t="s">
        <v>161</v>
      </c>
      <c r="J5437" s="2" t="s">
        <v>180</v>
      </c>
      <c r="K5437" s="2" t="s">
        <v>180</v>
      </c>
      <c r="L5437" s="2" t="s">
        <v>181</v>
      </c>
      <c r="M5437" s="2" t="s">
        <v>91</v>
      </c>
      <c r="N5437" s="3">
        <v>73</v>
      </c>
      <c r="O5437" s="3" t="s">
        <v>182</v>
      </c>
      <c r="P5437" s="4">
        <f>IF(O5437="吨",N5437*1000,IF(O5437="万立方米",N5437*10000,""))</f>
        <v>730000.0</v>
      </c>
      <c r="Q5437" s="2" t="s">
        <v>183</v>
      </c>
      <c r="R5437" s="2" t="s">
        <v>184</v>
      </c>
      <c r="S5437" s="2" t="s">
        <v>201</v>
      </c>
      <c r="T5437" s="2" t="s">
        <v>75</v>
      </c>
      <c r="U5437" s="4">
        <f>0.005</f>
        <v>0.005</v>
      </c>
      <c r="V5437" s="2" t="s">
        <v>186</v>
      </c>
      <c r="W5437" s="2" t="s">
        <v>202</v>
      </c>
      <c r="X5437" s="2" t="s">
        <v>64</v>
      </c>
      <c r="Y5437" s="2" t="s">
        <v>65</v>
      </c>
      <c r="Z5437" s="2">
        <v>0</v>
      </c>
      <c r="AA5437" s="2"/>
      <c r="AB5437" s="2"/>
      <c r="AC5437" s="4">
        <f>P5437*U5437/1000000</f>
        <v>0.00365</v>
      </c>
      <c r="AD5437" s="4">
        <f>AC5437*(1-Z5437/100)</f>
        <v>0.00365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6385</v>
      </c>
      <c r="B5438" s="2" t="s">
        <v>6371</v>
      </c>
      <c r="C5438" s="2" t="s">
        <v>47</v>
      </c>
      <c r="D5438" s="2" t="s">
        <v>2266</v>
      </c>
      <c r="E5438" s="2" t="s">
        <v>744</v>
      </c>
      <c r="F5438" s="2" t="s">
        <v>50</v>
      </c>
      <c r="G5438" s="2" t="s">
        <v>51</v>
      </c>
      <c r="H5438" s="2" t="s">
        <v>52</v>
      </c>
      <c r="I5438" s="2" t="s">
        <v>161</v>
      </c>
      <c r="J5438" s="2" t="s">
        <v>180</v>
      </c>
      <c r="K5438" s="2" t="s">
        <v>180</v>
      </c>
      <c r="L5438" s="2" t="s">
        <v>181</v>
      </c>
      <c r="M5438" s="2" t="s">
        <v>95</v>
      </c>
      <c r="N5438" s="3">
        <v>73</v>
      </c>
      <c r="O5438" s="3" t="s">
        <v>182</v>
      </c>
      <c r="P5438" s="4">
        <f>IF(O5438="吨",N5438*1000,IF(O5438="万立方米",N5438*10000,""))</f>
        <v>730000.0</v>
      </c>
      <c r="Q5438" s="2" t="s">
        <v>183</v>
      </c>
      <c r="R5438" s="2" t="s">
        <v>184</v>
      </c>
      <c r="S5438" s="2" t="s">
        <v>204</v>
      </c>
      <c r="T5438" s="2" t="s">
        <v>75</v>
      </c>
      <c r="U5438" s="4">
        <f>0.005</f>
        <v>0.005</v>
      </c>
      <c r="V5438" s="2" t="s">
        <v>186</v>
      </c>
      <c r="W5438" s="2" t="s">
        <v>205</v>
      </c>
      <c r="X5438" s="2" t="s">
        <v>64</v>
      </c>
      <c r="Y5438" s="2" t="s">
        <v>65</v>
      </c>
      <c r="Z5438" s="2">
        <v>0</v>
      </c>
      <c r="AA5438" s="2"/>
      <c r="AB5438" s="2"/>
      <c r="AC5438" s="4">
        <f>P5438*U5438/1000000</f>
        <v>0.00365</v>
      </c>
      <c r="AD5438" s="4">
        <f>AC5438*(1-Z5438/100)</f>
        <v>0.00365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6386</v>
      </c>
      <c r="B5439" s="2" t="s">
        <v>6371</v>
      </c>
      <c r="C5439" s="2" t="s">
        <v>47</v>
      </c>
      <c r="D5439" s="2" t="s">
        <v>2266</v>
      </c>
      <c r="E5439" s="2" t="s">
        <v>744</v>
      </c>
      <c r="F5439" s="2" t="s">
        <v>50</v>
      </c>
      <c r="G5439" s="2" t="s">
        <v>51</v>
      </c>
      <c r="H5439" s="2" t="s">
        <v>52</v>
      </c>
      <c r="I5439" s="2" t="s">
        <v>161</v>
      </c>
      <c r="J5439" s="2" t="s">
        <v>180</v>
      </c>
      <c r="K5439" s="2" t="s">
        <v>180</v>
      </c>
      <c r="L5439" s="2" t="s">
        <v>181</v>
      </c>
      <c r="M5439" s="2" t="s">
        <v>100</v>
      </c>
      <c r="N5439" s="3">
        <v>73</v>
      </c>
      <c r="O5439" s="3" t="s">
        <v>182</v>
      </c>
      <c r="P5439" s="4">
        <f>IF(O5439="吨",N5439*1000,IF(O5439="万立方米",N5439*10000,""))</f>
        <v>730000.0</v>
      </c>
      <c r="Q5439" s="2" t="s">
        <v>183</v>
      </c>
      <c r="R5439" s="2" t="s">
        <v>184</v>
      </c>
      <c r="S5439" s="2" t="s">
        <v>207</v>
      </c>
      <c r="T5439" s="2" t="s">
        <v>75</v>
      </c>
      <c r="U5439" s="4">
        <f>0.02</f>
        <v>0.02</v>
      </c>
      <c r="V5439" s="2" t="s">
        <v>186</v>
      </c>
      <c r="W5439" s="2" t="s">
        <v>208</v>
      </c>
      <c r="X5439" s="2" t="s">
        <v>64</v>
      </c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68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6387</v>
      </c>
      <c r="B5440" s="2" t="s">
        <v>6371</v>
      </c>
      <c r="C5440" s="2" t="s">
        <v>47</v>
      </c>
      <c r="D5440" s="2" t="s">
        <v>2266</v>
      </c>
      <c r="E5440" s="2" t="s">
        <v>744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104</v>
      </c>
      <c r="N5440" s="3"/>
      <c r="O5440" s="3"/>
      <c r="P5440" s="4">
        <v>0.0</v>
      </c>
      <c r="Q5440" s="2" t="s">
        <v>105</v>
      </c>
      <c r="R5440" s="2" t="s">
        <v>106</v>
      </c>
      <c r="S5440" s="2" t="s">
        <v>107</v>
      </c>
      <c r="T5440" s="2" t="s">
        <v>108</v>
      </c>
      <c r="U5440" s="4">
        <f>0.0</f>
        <v>0.0</v>
      </c>
      <c r="V5440" s="2" t="s">
        <v>109</v>
      </c>
      <c r="W5440" s="2" t="s">
        <v>110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111</v>
      </c>
      <c r="AH5440" s="2" t="s">
        <v>69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6388</v>
      </c>
      <c r="B5441" s="2" t="s">
        <v>6389</v>
      </c>
      <c r="C5441" s="2" t="s">
        <v>47</v>
      </c>
      <c r="D5441" s="2" t="s">
        <v>1739</v>
      </c>
      <c r="E5441" s="2" t="s">
        <v>595</v>
      </c>
      <c r="F5441" s="2" t="s">
        <v>116</v>
      </c>
      <c r="G5441" s="2" t="s">
        <v>117</v>
      </c>
      <c r="H5441" s="2" t="s">
        <v>52</v>
      </c>
      <c r="I5441" s="2" t="s">
        <v>53</v>
      </c>
      <c r="J5441" s="2" t="s">
        <v>118</v>
      </c>
      <c r="K5441" s="2" t="s">
        <v>118</v>
      </c>
      <c r="L5441" s="2" t="s">
        <v>311</v>
      </c>
      <c r="M5441" s="2" t="s">
        <v>56</v>
      </c>
      <c r="N5441" s="3">
        <v>14713</v>
      </c>
      <c r="O5441" s="3" t="s">
        <v>120</v>
      </c>
      <c r="P5441" s="2"/>
      <c r="Q5441" s="2"/>
      <c r="R5441" s="2" t="s">
        <v>121</v>
      </c>
      <c r="S5441" s="2"/>
      <c r="T5441" s="2" t="s">
        <v>108</v>
      </c>
      <c r="U5441" s="2"/>
      <c r="V5441" s="2"/>
      <c r="W5441" s="2" t="s">
        <v>122</v>
      </c>
      <c r="X5441" s="2" t="s">
        <v>64</v>
      </c>
      <c r="Y5441" s="2" t="s">
        <v>65</v>
      </c>
      <c r="Z5441" s="2">
        <v>0</v>
      </c>
      <c r="AA5441" s="2"/>
      <c r="AB5441" s="2"/>
      <c r="AC5441" s="2"/>
      <c r="AD5441" s="2"/>
      <c r="AE5441" s="2" t="s">
        <v>123</v>
      </c>
      <c r="AF5441" s="2" t="s">
        <v>124</v>
      </c>
      <c r="AG5441" s="2" t="s">
        <v>125</v>
      </c>
      <c r="AH5441" s="2" t="s">
        <v>69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6390</v>
      </c>
      <c r="B5442" s="2" t="s">
        <v>6389</v>
      </c>
      <c r="C5442" s="2" t="s">
        <v>47</v>
      </c>
      <c r="D5442" s="2" t="s">
        <v>1739</v>
      </c>
      <c r="E5442" s="2" t="s">
        <v>595</v>
      </c>
      <c r="F5442" s="2" t="s">
        <v>116</v>
      </c>
      <c r="G5442" s="2" t="s">
        <v>117</v>
      </c>
      <c r="H5442" s="2" t="s">
        <v>52</v>
      </c>
      <c r="I5442" s="2" t="s">
        <v>53</v>
      </c>
      <c r="J5442" s="2" t="s">
        <v>118</v>
      </c>
      <c r="K5442" s="2" t="s">
        <v>118</v>
      </c>
      <c r="L5442" s="2" t="s">
        <v>311</v>
      </c>
      <c r="M5442" s="2" t="s">
        <v>73</v>
      </c>
      <c r="N5442" s="3">
        <v>14713</v>
      </c>
      <c r="O5442" s="3" t="s">
        <v>120</v>
      </c>
      <c r="P5442" s="2"/>
      <c r="Q5442" s="2"/>
      <c r="R5442" s="2" t="s">
        <v>121</v>
      </c>
      <c r="S5442" s="2"/>
      <c r="T5442" s="2" t="s">
        <v>108</v>
      </c>
      <c r="U5442" s="2"/>
      <c r="V5442" s="2"/>
      <c r="W5442" s="2" t="s">
        <v>122</v>
      </c>
      <c r="X5442" s="2" t="s">
        <v>64</v>
      </c>
      <c r="Y5442" s="2" t="s">
        <v>65</v>
      </c>
      <c r="Z5442" s="2">
        <v>0</v>
      </c>
      <c r="AA5442" s="2"/>
      <c r="AB5442" s="2"/>
      <c r="AC5442" s="2"/>
      <c r="AD5442" s="2"/>
      <c r="AE5442" s="2" t="s">
        <v>123</v>
      </c>
      <c r="AF5442" s="2" t="s">
        <v>124</v>
      </c>
      <c r="AG5442" s="2" t="s">
        <v>125</v>
      </c>
      <c r="AH5442" s="2" t="s">
        <v>69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6391</v>
      </c>
      <c r="B5443" s="2" t="s">
        <v>6389</v>
      </c>
      <c r="C5443" s="2" t="s">
        <v>47</v>
      </c>
      <c r="D5443" s="2" t="s">
        <v>1739</v>
      </c>
      <c r="E5443" s="2" t="s">
        <v>595</v>
      </c>
      <c r="F5443" s="2" t="s">
        <v>116</v>
      </c>
      <c r="G5443" s="2" t="s">
        <v>117</v>
      </c>
      <c r="H5443" s="2" t="s">
        <v>52</v>
      </c>
      <c r="I5443" s="2" t="s">
        <v>53</v>
      </c>
      <c r="J5443" s="2" t="s">
        <v>118</v>
      </c>
      <c r="K5443" s="2" t="s">
        <v>118</v>
      </c>
      <c r="L5443" s="2" t="s">
        <v>311</v>
      </c>
      <c r="M5443" s="2" t="s">
        <v>78</v>
      </c>
      <c r="N5443" s="3">
        <v>14713</v>
      </c>
      <c r="O5443" s="3" t="s">
        <v>120</v>
      </c>
      <c r="P5443" s="2"/>
      <c r="Q5443" s="2"/>
      <c r="R5443" s="2" t="s">
        <v>121</v>
      </c>
      <c r="S5443" s="2"/>
      <c r="T5443" s="2" t="s">
        <v>108</v>
      </c>
      <c r="U5443" s="2"/>
      <c r="V5443" s="2"/>
      <c r="W5443" s="2" t="s">
        <v>122</v>
      </c>
      <c r="X5443" s="2" t="s">
        <v>64</v>
      </c>
      <c r="Y5443" s="2" t="s">
        <v>65</v>
      </c>
      <c r="Z5443" s="2">
        <v>0</v>
      </c>
      <c r="AA5443" s="2"/>
      <c r="AB5443" s="2"/>
      <c r="AC5443" s="2"/>
      <c r="AD5443" s="2"/>
      <c r="AE5443" s="2" t="s">
        <v>123</v>
      </c>
      <c r="AF5443" s="2" t="s">
        <v>124</v>
      </c>
      <c r="AG5443" s="2" t="s">
        <v>125</v>
      </c>
      <c r="AH5443" s="2" t="s">
        <v>69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6392</v>
      </c>
      <c r="B5444" s="2" t="s">
        <v>6389</v>
      </c>
      <c r="C5444" s="2" t="s">
        <v>47</v>
      </c>
      <c r="D5444" s="2" t="s">
        <v>1739</v>
      </c>
      <c r="E5444" s="2" t="s">
        <v>595</v>
      </c>
      <c r="F5444" s="2" t="s">
        <v>116</v>
      </c>
      <c r="G5444" s="2" t="s">
        <v>117</v>
      </c>
      <c r="H5444" s="2" t="s">
        <v>52</v>
      </c>
      <c r="I5444" s="2" t="s">
        <v>53</v>
      </c>
      <c r="J5444" s="2" t="s">
        <v>118</v>
      </c>
      <c r="K5444" s="2" t="s">
        <v>118</v>
      </c>
      <c r="L5444" s="2" t="s">
        <v>311</v>
      </c>
      <c r="M5444" s="2" t="s">
        <v>82</v>
      </c>
      <c r="N5444" s="3">
        <v>14713</v>
      </c>
      <c r="O5444" s="3" t="s">
        <v>120</v>
      </c>
      <c r="P5444" s="2"/>
      <c r="Q5444" s="2"/>
      <c r="R5444" s="2" t="s">
        <v>121</v>
      </c>
      <c r="S5444" s="2"/>
      <c r="T5444" s="2" t="s">
        <v>108</v>
      </c>
      <c r="U5444" s="2"/>
      <c r="V5444" s="2"/>
      <c r="W5444" s="2" t="s">
        <v>122</v>
      </c>
      <c r="X5444" s="2" t="s">
        <v>64</v>
      </c>
      <c r="Y5444" s="2" t="s">
        <v>65</v>
      </c>
      <c r="Z5444" s="2">
        <v>0</v>
      </c>
      <c r="AA5444" s="2"/>
      <c r="AB5444" s="2"/>
      <c r="AC5444" s="2"/>
      <c r="AD5444" s="2"/>
      <c r="AE5444" s="2" t="s">
        <v>123</v>
      </c>
      <c r="AF5444" s="2" t="s">
        <v>124</v>
      </c>
      <c r="AG5444" s="2" t="s">
        <v>125</v>
      </c>
      <c r="AH5444" s="2" t="s">
        <v>69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6393</v>
      </c>
      <c r="B5445" s="2" t="s">
        <v>6389</v>
      </c>
      <c r="C5445" s="2" t="s">
        <v>47</v>
      </c>
      <c r="D5445" s="2" t="s">
        <v>1739</v>
      </c>
      <c r="E5445" s="2" t="s">
        <v>595</v>
      </c>
      <c r="F5445" s="2" t="s">
        <v>116</v>
      </c>
      <c r="G5445" s="2" t="s">
        <v>117</v>
      </c>
      <c r="H5445" s="2" t="s">
        <v>52</v>
      </c>
      <c r="I5445" s="2" t="s">
        <v>53</v>
      </c>
      <c r="J5445" s="2" t="s">
        <v>118</v>
      </c>
      <c r="K5445" s="2" t="s">
        <v>118</v>
      </c>
      <c r="L5445" s="2" t="s">
        <v>311</v>
      </c>
      <c r="M5445" s="2" t="s">
        <v>86</v>
      </c>
      <c r="N5445" s="3">
        <v>14713</v>
      </c>
      <c r="O5445" s="3" t="s">
        <v>120</v>
      </c>
      <c r="P5445" s="2"/>
      <c r="Q5445" s="2"/>
      <c r="R5445" s="2" t="s">
        <v>121</v>
      </c>
      <c r="S5445" s="2"/>
      <c r="T5445" s="2" t="s">
        <v>108</v>
      </c>
      <c r="U5445" s="2"/>
      <c r="V5445" s="2"/>
      <c r="W5445" s="2" t="s">
        <v>122</v>
      </c>
      <c r="X5445" s="2" t="s">
        <v>64</v>
      </c>
      <c r="Y5445" s="2" t="s">
        <v>65</v>
      </c>
      <c r="Z5445" s="2">
        <v>0</v>
      </c>
      <c r="AA5445" s="2"/>
      <c r="AB5445" s="2"/>
      <c r="AC5445" s="2"/>
      <c r="AD5445" s="2"/>
      <c r="AE5445" s="2" t="s">
        <v>123</v>
      </c>
      <c r="AF5445" s="2" t="s">
        <v>124</v>
      </c>
      <c r="AG5445" s="2" t="s">
        <v>125</v>
      </c>
      <c r="AH5445" s="2" t="s">
        <v>69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6394</v>
      </c>
      <c r="B5446" s="2" t="s">
        <v>6389</v>
      </c>
      <c r="C5446" s="2" t="s">
        <v>47</v>
      </c>
      <c r="D5446" s="2" t="s">
        <v>1739</v>
      </c>
      <c r="E5446" s="2" t="s">
        <v>595</v>
      </c>
      <c r="F5446" s="2" t="s">
        <v>116</v>
      </c>
      <c r="G5446" s="2" t="s">
        <v>117</v>
      </c>
      <c r="H5446" s="2" t="s">
        <v>52</v>
      </c>
      <c r="I5446" s="2" t="s">
        <v>53</v>
      </c>
      <c r="J5446" s="2" t="s">
        <v>118</v>
      </c>
      <c r="K5446" s="2" t="s">
        <v>118</v>
      </c>
      <c r="L5446" s="2" t="s">
        <v>311</v>
      </c>
      <c r="M5446" s="2" t="s">
        <v>91</v>
      </c>
      <c r="N5446" s="3">
        <v>14713</v>
      </c>
      <c r="O5446" s="3" t="s">
        <v>120</v>
      </c>
      <c r="P5446" s="2"/>
      <c r="Q5446" s="2"/>
      <c r="R5446" s="2" t="s">
        <v>121</v>
      </c>
      <c r="S5446" s="2"/>
      <c r="T5446" s="2" t="s">
        <v>108</v>
      </c>
      <c r="U5446" s="2"/>
      <c r="V5446" s="2"/>
      <c r="W5446" s="2" t="s">
        <v>122</v>
      </c>
      <c r="X5446" s="2" t="s">
        <v>64</v>
      </c>
      <c r="Y5446" s="2" t="s">
        <v>65</v>
      </c>
      <c r="Z5446" s="2">
        <v>0</v>
      </c>
      <c r="AA5446" s="2"/>
      <c r="AB5446" s="2"/>
      <c r="AC5446" s="2"/>
      <c r="AD5446" s="2"/>
      <c r="AE5446" s="2" t="s">
        <v>123</v>
      </c>
      <c r="AF5446" s="2" t="s">
        <v>124</v>
      </c>
      <c r="AG5446" s="2" t="s">
        <v>125</v>
      </c>
      <c r="AH5446" s="2" t="s">
        <v>69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6395</v>
      </c>
      <c r="B5447" s="2" t="s">
        <v>6389</v>
      </c>
      <c r="C5447" s="2" t="s">
        <v>47</v>
      </c>
      <c r="D5447" s="2" t="s">
        <v>1739</v>
      </c>
      <c r="E5447" s="2" t="s">
        <v>595</v>
      </c>
      <c r="F5447" s="2" t="s">
        <v>116</v>
      </c>
      <c r="G5447" s="2" t="s">
        <v>117</v>
      </c>
      <c r="H5447" s="2" t="s">
        <v>52</v>
      </c>
      <c r="I5447" s="2" t="s">
        <v>53</v>
      </c>
      <c r="J5447" s="2" t="s">
        <v>118</v>
      </c>
      <c r="K5447" s="2" t="s">
        <v>118</v>
      </c>
      <c r="L5447" s="2" t="s">
        <v>311</v>
      </c>
      <c r="M5447" s="2" t="s">
        <v>95</v>
      </c>
      <c r="N5447" s="3">
        <v>14713</v>
      </c>
      <c r="O5447" s="3" t="s">
        <v>120</v>
      </c>
      <c r="P5447" s="2"/>
      <c r="Q5447" s="2"/>
      <c r="R5447" s="2" t="s">
        <v>121</v>
      </c>
      <c r="S5447" s="2"/>
      <c r="T5447" s="2" t="s">
        <v>108</v>
      </c>
      <c r="U5447" s="2"/>
      <c r="V5447" s="2"/>
      <c r="W5447" s="2" t="s">
        <v>122</v>
      </c>
      <c r="X5447" s="2" t="s">
        <v>64</v>
      </c>
      <c r="Y5447" s="2" t="s">
        <v>65</v>
      </c>
      <c r="Z5447" s="2">
        <v>0</v>
      </c>
      <c r="AA5447" s="2"/>
      <c r="AB5447" s="2"/>
      <c r="AC5447" s="2"/>
      <c r="AD5447" s="2"/>
      <c r="AE5447" s="2" t="s">
        <v>123</v>
      </c>
      <c r="AF5447" s="2" t="s">
        <v>124</v>
      </c>
      <c r="AG5447" s="2" t="s">
        <v>125</v>
      </c>
      <c r="AH5447" s="2" t="s">
        <v>69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6396</v>
      </c>
      <c r="B5448" s="2" t="s">
        <v>6389</v>
      </c>
      <c r="C5448" s="2" t="s">
        <v>47</v>
      </c>
      <c r="D5448" s="2" t="s">
        <v>1739</v>
      </c>
      <c r="E5448" s="2" t="s">
        <v>595</v>
      </c>
      <c r="F5448" s="2" t="s">
        <v>116</v>
      </c>
      <c r="G5448" s="2" t="s">
        <v>117</v>
      </c>
      <c r="H5448" s="2" t="s">
        <v>52</v>
      </c>
      <c r="I5448" s="2" t="s">
        <v>53</v>
      </c>
      <c r="J5448" s="2" t="s">
        <v>118</v>
      </c>
      <c r="K5448" s="2" t="s">
        <v>118</v>
      </c>
      <c r="L5448" s="2" t="s">
        <v>311</v>
      </c>
      <c r="M5448" s="2" t="s">
        <v>100</v>
      </c>
      <c r="N5448" s="3">
        <v>14713</v>
      </c>
      <c r="O5448" s="3" t="s">
        <v>120</v>
      </c>
      <c r="P5448" s="2"/>
      <c r="Q5448" s="2"/>
      <c r="R5448" s="2" t="s">
        <v>121</v>
      </c>
      <c r="S5448" s="2"/>
      <c r="T5448" s="2" t="s">
        <v>108</v>
      </c>
      <c r="U5448" s="2"/>
      <c r="V5448" s="2"/>
      <c r="W5448" s="2" t="s">
        <v>122</v>
      </c>
      <c r="X5448" s="2" t="s">
        <v>64</v>
      </c>
      <c r="Y5448" s="2" t="s">
        <v>65</v>
      </c>
      <c r="Z5448" s="2">
        <v>0</v>
      </c>
      <c r="AA5448" s="2"/>
      <c r="AB5448" s="2"/>
      <c r="AC5448" s="2"/>
      <c r="AD5448" s="2"/>
      <c r="AE5448" s="2" t="s">
        <v>123</v>
      </c>
      <c r="AF5448" s="2" t="s">
        <v>124</v>
      </c>
      <c r="AG5448" s="2" t="s">
        <v>125</v>
      </c>
      <c r="AH5448" s="2" t="s">
        <v>69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6397</v>
      </c>
      <c r="B5449" s="2" t="s">
        <v>6389</v>
      </c>
      <c r="C5449" s="2" t="s">
        <v>47</v>
      </c>
      <c r="D5449" s="2" t="s">
        <v>1739</v>
      </c>
      <c r="E5449" s="2" t="s">
        <v>595</v>
      </c>
      <c r="F5449" s="2" t="s">
        <v>116</v>
      </c>
      <c r="G5449" s="2" t="s">
        <v>117</v>
      </c>
      <c r="H5449" s="2" t="s">
        <v>52</v>
      </c>
      <c r="I5449" s="2"/>
      <c r="J5449" s="2"/>
      <c r="K5449" s="2"/>
      <c r="L5449" s="2"/>
      <c r="M5449" s="2" t="s">
        <v>104</v>
      </c>
      <c r="N5449" s="3"/>
      <c r="O5449" s="3"/>
      <c r="P5449" s="4">
        <v>0.0</v>
      </c>
      <c r="Q5449" s="2" t="s">
        <v>105</v>
      </c>
      <c r="R5449" s="2" t="s">
        <v>106</v>
      </c>
      <c r="S5449" s="2" t="s">
        <v>107</v>
      </c>
      <c r="T5449" s="2" t="s">
        <v>108</v>
      </c>
      <c r="U5449" s="4">
        <f>0.0</f>
        <v>0.0</v>
      </c>
      <c r="V5449" s="2" t="s">
        <v>109</v>
      </c>
      <c r="W5449" s="2" t="s">
        <v>110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134</v>
      </c>
      <c r="AH5449" s="2" t="s">
        <v>69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6398</v>
      </c>
      <c r="B5450" s="2" t="s">
        <v>6399</v>
      </c>
      <c r="C5450" s="2" t="s">
        <v>47</v>
      </c>
      <c r="D5450" s="2" t="s">
        <v>3973</v>
      </c>
      <c r="E5450" s="2" t="s">
        <v>346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270</v>
      </c>
      <c r="K5450" s="2" t="s">
        <v>55</v>
      </c>
      <c r="L5450" s="2" t="s">
        <v>51</v>
      </c>
      <c r="M5450" s="2" t="s">
        <v>56</v>
      </c>
      <c r="N5450" s="3">
        <v>1278416</v>
      </c>
      <c r="O5450" s="3" t="s">
        <v>57</v>
      </c>
      <c r="P5450" s="4">
        <f>IF(O5450="吨",N5450*1000,IF(O5450="万立方米",N5450*10000,""))</f>
        <v>1278416000.0</v>
      </c>
      <c r="Q5450" s="2" t="s">
        <v>58</v>
      </c>
      <c r="R5450" s="2" t="s">
        <v>59</v>
      </c>
      <c r="S5450" s="2" t="s">
        <v>60</v>
      </c>
      <c r="T5450" s="2" t="s">
        <v>61</v>
      </c>
      <c r="U5450" s="4">
        <f>0.06</f>
        <v>0.06</v>
      </c>
      <c r="V5450" s="2" t="s">
        <v>62</v>
      </c>
      <c r="W5450" s="2" t="s">
        <v>63</v>
      </c>
      <c r="X5450" s="2" t="s">
        <v>64</v>
      </c>
      <c r="Y5450" s="2" t="s">
        <v>65</v>
      </c>
      <c r="Z5450" s="2">
        <v>0</v>
      </c>
      <c r="AA5450" s="2"/>
      <c r="AB5450" s="2"/>
      <c r="AC5450" s="4">
        <f>P5450*U5450/1000000</f>
        <v>76.70496</v>
      </c>
      <c r="AD5450" s="4">
        <f>AC5450*(1-Z5450/100)</f>
        <v>76.70496</v>
      </c>
      <c r="AE5450" s="2" t="s">
        <v>66</v>
      </c>
      <c r="AF5450" s="2" t="s">
        <v>67</v>
      </c>
      <c r="AG5450" s="2" t="s">
        <v>68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6400</v>
      </c>
      <c r="B5451" s="2" t="s">
        <v>6399</v>
      </c>
      <c r="C5451" s="2" t="s">
        <v>47</v>
      </c>
      <c r="D5451" s="2" t="s">
        <v>3973</v>
      </c>
      <c r="E5451" s="2" t="s">
        <v>346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270</v>
      </c>
      <c r="K5451" s="2" t="s">
        <v>55</v>
      </c>
      <c r="L5451" s="2" t="s">
        <v>51</v>
      </c>
      <c r="M5451" s="2" t="s">
        <v>73</v>
      </c>
      <c r="N5451" s="3">
        <v>1278416</v>
      </c>
      <c r="O5451" s="3" t="s">
        <v>57</v>
      </c>
      <c r="P5451" s="4">
        <f>IF(O5451="吨",N5451*1000,IF(O5451="万立方米",N5451*10000,""))</f>
        <v>1278416000.0</v>
      </c>
      <c r="Q5451" s="2" t="s">
        <v>58</v>
      </c>
      <c r="R5451" s="2" t="s">
        <v>59</v>
      </c>
      <c r="S5451" s="2" t="s">
        <v>74</v>
      </c>
      <c r="T5451" s="2" t="s">
        <v>75</v>
      </c>
      <c r="U5451" s="4">
        <f>1.5</f>
        <v>1.5</v>
      </c>
      <c r="V5451" s="2" t="s">
        <v>62</v>
      </c>
      <c r="W5451" s="2" t="s">
        <v>76</v>
      </c>
      <c r="X5451" s="2" t="s">
        <v>64</v>
      </c>
      <c r="Y5451" s="2" t="s">
        <v>65</v>
      </c>
      <c r="Z5451" s="2">
        <v>0</v>
      </c>
      <c r="AA5451" s="2"/>
      <c r="AB5451" s="2"/>
      <c r="AC5451" s="4">
        <f>P5451*U5451/1000000</f>
        <v>1917.624</v>
      </c>
      <c r="AD5451" s="4">
        <f>AC5451*(1-Z5451/100)</f>
        <v>1917.624</v>
      </c>
      <c r="AE5451" s="2" t="s">
        <v>66</v>
      </c>
      <c r="AF5451" s="2" t="s">
        <v>67</v>
      </c>
      <c r="AG5451" s="2" t="s">
        <v>68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6401</v>
      </c>
      <c r="B5452" s="2" t="s">
        <v>6399</v>
      </c>
      <c r="C5452" s="2" t="s">
        <v>47</v>
      </c>
      <c r="D5452" s="2" t="s">
        <v>3973</v>
      </c>
      <c r="E5452" s="2" t="s">
        <v>346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270</v>
      </c>
      <c r="K5452" s="2" t="s">
        <v>55</v>
      </c>
      <c r="L5452" s="2" t="s">
        <v>51</v>
      </c>
      <c r="M5452" s="2" t="s">
        <v>78</v>
      </c>
      <c r="N5452" s="3">
        <v>1278416</v>
      </c>
      <c r="O5452" s="3" t="s">
        <v>57</v>
      </c>
      <c r="P5452" s="4">
        <f>IF(O5452="吨",N5452*1000,IF(O5452="万立方米",N5452*10000,""))</f>
        <v>1278416000.0</v>
      </c>
      <c r="Q5452" s="2" t="s">
        <v>58</v>
      </c>
      <c r="R5452" s="2" t="s">
        <v>59</v>
      </c>
      <c r="S5452" s="2" t="s">
        <v>79</v>
      </c>
      <c r="T5452" s="2" t="s">
        <v>75</v>
      </c>
      <c r="U5452" s="4">
        <f>6.0</f>
        <v>6.0</v>
      </c>
      <c r="V5452" s="2" t="s">
        <v>62</v>
      </c>
      <c r="W5452" s="2" t="s">
        <v>80</v>
      </c>
      <c r="X5452" s="2" t="s">
        <v>64</v>
      </c>
      <c r="Y5452" s="2" t="s">
        <v>65</v>
      </c>
      <c r="Z5452" s="2">
        <v>0</v>
      </c>
      <c r="AA5452" s="2"/>
      <c r="AB5452" s="2"/>
      <c r="AC5452" s="4">
        <f>P5452*U5452/1000000</f>
        <v>7670.496</v>
      </c>
      <c r="AD5452" s="4">
        <f>AC5452*(1-Z5452/100)</f>
        <v>7670.496</v>
      </c>
      <c r="AE5452" s="2" t="s">
        <v>66</v>
      </c>
      <c r="AF5452" s="2" t="s">
        <v>67</v>
      </c>
      <c r="AG5452" s="2" t="s">
        <v>68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6402</v>
      </c>
      <c r="B5453" s="2" t="s">
        <v>6399</v>
      </c>
      <c r="C5453" s="2" t="s">
        <v>47</v>
      </c>
      <c r="D5453" s="2" t="s">
        <v>3973</v>
      </c>
      <c r="E5453" s="2" t="s">
        <v>346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270</v>
      </c>
      <c r="K5453" s="2" t="s">
        <v>55</v>
      </c>
      <c r="L5453" s="2" t="s">
        <v>51</v>
      </c>
      <c r="M5453" s="2" t="s">
        <v>82</v>
      </c>
      <c r="N5453" s="3">
        <v>1278416</v>
      </c>
      <c r="O5453" s="3" t="s">
        <v>57</v>
      </c>
      <c r="P5453" s="4">
        <f>IF(O5453="吨",N5453*1000,IF(O5453="万立方米",N5453*10000,""))</f>
        <v>1278416000.0</v>
      </c>
      <c r="Q5453" s="2" t="s">
        <v>58</v>
      </c>
      <c r="R5453" s="2" t="s">
        <v>59</v>
      </c>
      <c r="S5453" s="2" t="s">
        <v>83</v>
      </c>
      <c r="T5453" s="2" t="s">
        <v>61</v>
      </c>
      <c r="U5453" s="4">
        <f>0.35</f>
        <v>0.35</v>
      </c>
      <c r="V5453" s="2" t="s">
        <v>62</v>
      </c>
      <c r="W5453" s="2" t="s">
        <v>84</v>
      </c>
      <c r="X5453" s="2" t="s">
        <v>64</v>
      </c>
      <c r="Y5453" s="2" t="s">
        <v>65</v>
      </c>
      <c r="Z5453" s="2">
        <v>0</v>
      </c>
      <c r="AA5453" s="2"/>
      <c r="AB5453" s="2"/>
      <c r="AC5453" s="4">
        <f>P5453*U5453/1000000</f>
        <v>447.4456</v>
      </c>
      <c r="AD5453" s="4">
        <f>AC5453*(1-Z5453/100)</f>
        <v>447.4456</v>
      </c>
      <c r="AE5453" s="2" t="s">
        <v>66</v>
      </c>
      <c r="AF5453" s="2" t="s">
        <v>67</v>
      </c>
      <c r="AG5453" s="2" t="s">
        <v>68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6403</v>
      </c>
      <c r="B5454" s="2" t="s">
        <v>6399</v>
      </c>
      <c r="C5454" s="2" t="s">
        <v>47</v>
      </c>
      <c r="D5454" s="2" t="s">
        <v>3973</v>
      </c>
      <c r="E5454" s="2" t="s">
        <v>346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270</v>
      </c>
      <c r="K5454" s="2" t="s">
        <v>55</v>
      </c>
      <c r="L5454" s="2" t="s">
        <v>51</v>
      </c>
      <c r="M5454" s="2" t="s">
        <v>86</v>
      </c>
      <c r="N5454" s="3">
        <v>1278416</v>
      </c>
      <c r="O5454" s="3" t="s">
        <v>57</v>
      </c>
      <c r="P5454" s="4">
        <f>IF(O5454="吨",N5454*1000,IF(O5454="万立方米",N5454*10000,""))</f>
        <v>1278416000.0</v>
      </c>
      <c r="Q5454" s="2" t="s">
        <v>58</v>
      </c>
      <c r="R5454" s="2" t="s">
        <v>59</v>
      </c>
      <c r="S5454" s="2" t="s">
        <v>87</v>
      </c>
      <c r="T5454" s="2" t="s">
        <v>88</v>
      </c>
      <c r="U5454" s="4">
        <f>0.75</f>
        <v>0.75</v>
      </c>
      <c r="V5454" s="2" t="s">
        <v>62</v>
      </c>
      <c r="W5454" s="2" t="s">
        <v>89</v>
      </c>
      <c r="X5454" s="2" t="s">
        <v>64</v>
      </c>
      <c r="Y5454" s="2" t="s">
        <v>65</v>
      </c>
      <c r="Z5454" s="2">
        <v>0</v>
      </c>
      <c r="AA5454" s="2"/>
      <c r="AB5454" s="2"/>
      <c r="AC5454" s="4">
        <f>P5454*U5454/1000000</f>
        <v>958.812</v>
      </c>
      <c r="AD5454" s="4">
        <f>AC5455*(1-AA5454/100)+(AC5454-AC5455)*(1-AB5454/100)</f>
        <v>958.812</v>
      </c>
      <c r="AE5454" s="2" t="s">
        <v>66</v>
      </c>
      <c r="AF5454" s="2" t="s">
        <v>67</v>
      </c>
      <c r="AG5454" s="2" t="s">
        <v>68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6404</v>
      </c>
      <c r="B5455" s="2" t="s">
        <v>6399</v>
      </c>
      <c r="C5455" s="2" t="s">
        <v>47</v>
      </c>
      <c r="D5455" s="2" t="s">
        <v>3973</v>
      </c>
      <c r="E5455" s="2" t="s">
        <v>346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270</v>
      </c>
      <c r="K5455" s="2" t="s">
        <v>55</v>
      </c>
      <c r="L5455" s="2" t="s">
        <v>51</v>
      </c>
      <c r="M5455" s="2" t="s">
        <v>91</v>
      </c>
      <c r="N5455" s="3">
        <v>1278416</v>
      </c>
      <c r="O5455" s="3" t="s">
        <v>57</v>
      </c>
      <c r="P5455" s="4">
        <f>IF(O5455="吨",N5455*1000,IF(O5455="万立方米",N5455*10000,""))</f>
        <v>1278416000.0</v>
      </c>
      <c r="Q5455" s="2" t="s">
        <v>58</v>
      </c>
      <c r="R5455" s="2" t="s">
        <v>59</v>
      </c>
      <c r="S5455" s="2" t="s">
        <v>92</v>
      </c>
      <c r="T5455" s="2" t="s">
        <v>88</v>
      </c>
      <c r="U5455" s="4">
        <f>0.75</f>
        <v>0.75</v>
      </c>
      <c r="V5455" s="2" t="s">
        <v>62</v>
      </c>
      <c r="W5455" s="2" t="s">
        <v>93</v>
      </c>
      <c r="X5455" s="2" t="s">
        <v>64</v>
      </c>
      <c r="Y5455" s="2" t="s">
        <v>65</v>
      </c>
      <c r="Z5455" s="2">
        <v>0</v>
      </c>
      <c r="AA5455" s="2"/>
      <c r="AB5455" s="2"/>
      <c r="AC5455" s="4">
        <f>P5455*U5455/1000000</f>
        <v>958.812</v>
      </c>
      <c r="AD5455" s="4">
        <f>AC5455*(1-Z5455/100)</f>
        <v>958.812</v>
      </c>
      <c r="AE5455" s="2" t="s">
        <v>66</v>
      </c>
      <c r="AF5455" s="2" t="s">
        <v>67</v>
      </c>
      <c r="AG5455" s="2" t="s">
        <v>68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6405</v>
      </c>
      <c r="B5456" s="2" t="s">
        <v>6399</v>
      </c>
      <c r="C5456" s="2" t="s">
        <v>47</v>
      </c>
      <c r="D5456" s="2" t="s">
        <v>3973</v>
      </c>
      <c r="E5456" s="2" t="s">
        <v>346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270</v>
      </c>
      <c r="K5456" s="2" t="s">
        <v>55</v>
      </c>
      <c r="L5456" s="2" t="s">
        <v>51</v>
      </c>
      <c r="M5456" s="2" t="s">
        <v>95</v>
      </c>
      <c r="N5456" s="3">
        <v>1278416</v>
      </c>
      <c r="O5456" s="3" t="s">
        <v>57</v>
      </c>
      <c r="P5456" s="4">
        <f>IF(O5456="吨",N5456*1000,IF(O5456="万立方米",N5456*10000,""))</f>
        <v>1278416000.0</v>
      </c>
      <c r="Q5456" s="2" t="s">
        <v>58</v>
      </c>
      <c r="R5456" s="2" t="s">
        <v>59</v>
      </c>
      <c r="S5456" s="2" t="s">
        <v>96</v>
      </c>
      <c r="T5456" s="2" t="s">
        <v>97</v>
      </c>
      <c r="U5456" s="4">
        <f>1.7</f>
        <v>1.7</v>
      </c>
      <c r="V5456" s="2" t="s">
        <v>62</v>
      </c>
      <c r="W5456" s="2" t="s">
        <v>98</v>
      </c>
      <c r="X5456" s="2" t="s">
        <v>64</v>
      </c>
      <c r="Y5456" s="2" t="s">
        <v>65</v>
      </c>
      <c r="Z5456" s="2">
        <v>0</v>
      </c>
      <c r="AA5456" s="2"/>
      <c r="AB5456" s="2"/>
      <c r="AC5456" s="4">
        <f>P5456*U5456/1000000</f>
        <v>2173.3072</v>
      </c>
      <c r="AD5456" s="4">
        <f>AC5456*(1-Z5456/100)</f>
        <v>2173.3072</v>
      </c>
      <c r="AE5456" s="2" t="s">
        <v>66</v>
      </c>
      <c r="AF5456" s="2" t="s">
        <v>67</v>
      </c>
      <c r="AG5456" s="2" t="s">
        <v>68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6406</v>
      </c>
      <c r="B5457" s="2" t="s">
        <v>6399</v>
      </c>
      <c r="C5457" s="2" t="s">
        <v>47</v>
      </c>
      <c r="D5457" s="2" t="s">
        <v>3973</v>
      </c>
      <c r="E5457" s="2" t="s">
        <v>346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270</v>
      </c>
      <c r="K5457" s="2" t="s">
        <v>55</v>
      </c>
      <c r="L5457" s="2" t="s">
        <v>51</v>
      </c>
      <c r="M5457" s="2" t="s">
        <v>100</v>
      </c>
      <c r="N5457" s="3">
        <v>1278416</v>
      </c>
      <c r="O5457" s="3" t="s">
        <v>57</v>
      </c>
      <c r="P5457" s="4">
        <f>IF(O5457="吨",N5457*1000,IF(O5457="万立方米",N5457*10000,""))</f>
        <v>1278416000.0</v>
      </c>
      <c r="Q5457" s="2" t="s">
        <v>58</v>
      </c>
      <c r="R5457" s="2" t="s">
        <v>59</v>
      </c>
      <c r="S5457" s="2" t="s">
        <v>101</v>
      </c>
      <c r="T5457" s="2" t="s">
        <v>75</v>
      </c>
      <c r="U5457" s="4">
        <f>0.12</f>
        <v>0.12</v>
      </c>
      <c r="V5457" s="2" t="s">
        <v>62</v>
      </c>
      <c r="W5457" s="2" t="s">
        <v>102</v>
      </c>
      <c r="X5457" s="2" t="s">
        <v>64</v>
      </c>
      <c r="Y5457" s="2" t="s">
        <v>65</v>
      </c>
      <c r="Z5457" s="2">
        <v>0</v>
      </c>
      <c r="AA5457" s="2"/>
      <c r="AB5457" s="2"/>
      <c r="AC5457" s="4">
        <f>P5457*U5457/1000000</f>
        <v>153.40992</v>
      </c>
      <c r="AD5457" s="4">
        <f>AC5457*(1-Z5457/100)</f>
        <v>153.40992</v>
      </c>
      <c r="AE5457" s="2" t="s">
        <v>66</v>
      </c>
      <c r="AF5457" s="2" t="s">
        <v>67</v>
      </c>
      <c r="AG5457" s="2" t="s">
        <v>68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6407</v>
      </c>
      <c r="B5458" s="2" t="s">
        <v>6399</v>
      </c>
      <c r="C5458" s="2" t="s">
        <v>47</v>
      </c>
      <c r="D5458" s="2" t="s">
        <v>3973</v>
      </c>
      <c r="E5458" s="2" t="s">
        <v>346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147</v>
      </c>
      <c r="L5458" s="2" t="s">
        <v>148</v>
      </c>
      <c r="M5458" s="2" t="s">
        <v>104</v>
      </c>
      <c r="N5458" s="3"/>
      <c r="O5458" s="3"/>
      <c r="P5458" s="4">
        <v>1278416000.0</v>
      </c>
      <c r="Q5458" s="2" t="s">
        <v>105</v>
      </c>
      <c r="R5458" s="2" t="s">
        <v>106</v>
      </c>
      <c r="S5458" s="2" t="s">
        <v>107</v>
      </c>
      <c r="T5458" s="2" t="s">
        <v>108</v>
      </c>
      <c r="U5458" s="4">
        <f>0.0</f>
        <v>0.0</v>
      </c>
      <c r="V5458" s="2" t="s">
        <v>109</v>
      </c>
      <c r="W5458" s="2" t="s">
        <v>110</v>
      </c>
      <c r="X5458" s="2"/>
      <c r="Y5458" s="2" t="s">
        <v>65</v>
      </c>
      <c r="Z5458" s="2">
        <v>0</v>
      </c>
      <c r="AA5458" s="2"/>
      <c r="AB5458" s="2"/>
      <c r="AC5458" s="4">
        <f>P5458*U5458/1000000</f>
        <v>0.0</v>
      </c>
      <c r="AD5458" s="4">
        <f>AC5458*(1-Z5458/100)</f>
        <v>0.0</v>
      </c>
      <c r="AE5458" s="2" t="s">
        <v>66</v>
      </c>
      <c r="AF5458" s="2" t="s">
        <v>67</v>
      </c>
      <c r="AG5458" s="2" t="s">
        <v>68</v>
      </c>
      <c r="AH5458" s="2" t="s">
        <v>69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6408</v>
      </c>
      <c r="B5459" s="2" t="s">
        <v>6409</v>
      </c>
      <c r="C5459" s="2" t="s">
        <v>47</v>
      </c>
      <c r="D5459" s="2" t="s">
        <v>1134</v>
      </c>
      <c r="E5459" s="2" t="s">
        <v>227</v>
      </c>
      <c r="F5459" s="2" t="s">
        <v>228</v>
      </c>
      <c r="G5459" s="2" t="s">
        <v>117</v>
      </c>
      <c r="H5459" s="2" t="s">
        <v>628</v>
      </c>
      <c r="I5459" s="2" t="s">
        <v>53</v>
      </c>
      <c r="J5459" s="2" t="s">
        <v>533</v>
      </c>
      <c r="K5459" s="2" t="s">
        <v>533</v>
      </c>
      <c r="L5459" s="2" t="s">
        <v>119</v>
      </c>
      <c r="M5459" s="2" t="s">
        <v>56</v>
      </c>
      <c r="N5459" s="3">
        <v>2606.9</v>
      </c>
      <c r="O5459" s="3" t="s">
        <v>120</v>
      </c>
      <c r="P5459" s="2"/>
      <c r="Q5459" s="2"/>
      <c r="R5459" s="2" t="s">
        <v>121</v>
      </c>
      <c r="S5459" s="2"/>
      <c r="T5459" s="2" t="s">
        <v>108</v>
      </c>
      <c r="U5459" s="2"/>
      <c r="V5459" s="2"/>
      <c r="W5459" s="2" t="s">
        <v>122</v>
      </c>
      <c r="X5459" s="2" t="s">
        <v>64</v>
      </c>
      <c r="Y5459" s="2" t="s">
        <v>65</v>
      </c>
      <c r="Z5459" s="2">
        <v>0</v>
      </c>
      <c r="AA5459" s="2"/>
      <c r="AB5459" s="2"/>
      <c r="AC5459" s="2"/>
      <c r="AD5459" s="2"/>
      <c r="AE5459" s="2" t="s">
        <v>123</v>
      </c>
      <c r="AF5459" s="2" t="s">
        <v>124</v>
      </c>
      <c r="AG5459" s="2" t="s">
        <v>125</v>
      </c>
      <c r="AH5459" s="2" t="s">
        <v>69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6410</v>
      </c>
      <c r="B5460" s="2" t="s">
        <v>6409</v>
      </c>
      <c r="C5460" s="2" t="s">
        <v>47</v>
      </c>
      <c r="D5460" s="2" t="s">
        <v>1134</v>
      </c>
      <c r="E5460" s="2" t="s">
        <v>227</v>
      </c>
      <c r="F5460" s="2" t="s">
        <v>228</v>
      </c>
      <c r="G5460" s="2" t="s">
        <v>117</v>
      </c>
      <c r="H5460" s="2" t="s">
        <v>628</v>
      </c>
      <c r="I5460" s="2" t="s">
        <v>53</v>
      </c>
      <c r="J5460" s="2" t="s">
        <v>533</v>
      </c>
      <c r="K5460" s="2" t="s">
        <v>533</v>
      </c>
      <c r="L5460" s="2" t="s">
        <v>119</v>
      </c>
      <c r="M5460" s="2" t="s">
        <v>73</v>
      </c>
      <c r="N5460" s="3">
        <v>2606.9</v>
      </c>
      <c r="O5460" s="3" t="s">
        <v>120</v>
      </c>
      <c r="P5460" s="2"/>
      <c r="Q5460" s="2"/>
      <c r="R5460" s="2" t="s">
        <v>121</v>
      </c>
      <c r="S5460" s="2"/>
      <c r="T5460" s="2" t="s">
        <v>108</v>
      </c>
      <c r="U5460" s="2"/>
      <c r="V5460" s="2"/>
      <c r="W5460" s="2" t="s">
        <v>122</v>
      </c>
      <c r="X5460" s="2" t="s">
        <v>64</v>
      </c>
      <c r="Y5460" s="2" t="s">
        <v>65</v>
      </c>
      <c r="Z5460" s="2">
        <v>0</v>
      </c>
      <c r="AA5460" s="2"/>
      <c r="AB5460" s="2"/>
      <c r="AC5460" s="2"/>
      <c r="AD5460" s="2"/>
      <c r="AE5460" s="2" t="s">
        <v>123</v>
      </c>
      <c r="AF5460" s="2" t="s">
        <v>124</v>
      </c>
      <c r="AG5460" s="2" t="s">
        <v>125</v>
      </c>
      <c r="AH5460" s="2" t="s">
        <v>69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6411</v>
      </c>
      <c r="B5461" s="2" t="s">
        <v>6409</v>
      </c>
      <c r="C5461" s="2" t="s">
        <v>47</v>
      </c>
      <c r="D5461" s="2" t="s">
        <v>1134</v>
      </c>
      <c r="E5461" s="2" t="s">
        <v>227</v>
      </c>
      <c r="F5461" s="2" t="s">
        <v>228</v>
      </c>
      <c r="G5461" s="2" t="s">
        <v>117</v>
      </c>
      <c r="H5461" s="2" t="s">
        <v>628</v>
      </c>
      <c r="I5461" s="2" t="s">
        <v>53</v>
      </c>
      <c r="J5461" s="2" t="s">
        <v>533</v>
      </c>
      <c r="K5461" s="2" t="s">
        <v>533</v>
      </c>
      <c r="L5461" s="2" t="s">
        <v>119</v>
      </c>
      <c r="M5461" s="2" t="s">
        <v>78</v>
      </c>
      <c r="N5461" s="3">
        <v>2606.9</v>
      </c>
      <c r="O5461" s="3" t="s">
        <v>120</v>
      </c>
      <c r="P5461" s="2"/>
      <c r="Q5461" s="2"/>
      <c r="R5461" s="2" t="s">
        <v>121</v>
      </c>
      <c r="S5461" s="2"/>
      <c r="T5461" s="2" t="s">
        <v>108</v>
      </c>
      <c r="U5461" s="2"/>
      <c r="V5461" s="2"/>
      <c r="W5461" s="2" t="s">
        <v>122</v>
      </c>
      <c r="X5461" s="2" t="s">
        <v>64</v>
      </c>
      <c r="Y5461" s="2" t="s">
        <v>65</v>
      </c>
      <c r="Z5461" s="2">
        <v>0</v>
      </c>
      <c r="AA5461" s="2"/>
      <c r="AB5461" s="2"/>
      <c r="AC5461" s="2"/>
      <c r="AD5461" s="2"/>
      <c r="AE5461" s="2" t="s">
        <v>123</v>
      </c>
      <c r="AF5461" s="2" t="s">
        <v>124</v>
      </c>
      <c r="AG5461" s="2" t="s">
        <v>125</v>
      </c>
      <c r="AH5461" s="2" t="s">
        <v>69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6412</v>
      </c>
      <c r="B5462" s="2" t="s">
        <v>6409</v>
      </c>
      <c r="C5462" s="2" t="s">
        <v>47</v>
      </c>
      <c r="D5462" s="2" t="s">
        <v>1134</v>
      </c>
      <c r="E5462" s="2" t="s">
        <v>227</v>
      </c>
      <c r="F5462" s="2" t="s">
        <v>228</v>
      </c>
      <c r="G5462" s="2" t="s">
        <v>117</v>
      </c>
      <c r="H5462" s="2" t="s">
        <v>628</v>
      </c>
      <c r="I5462" s="2" t="s">
        <v>53</v>
      </c>
      <c r="J5462" s="2" t="s">
        <v>533</v>
      </c>
      <c r="K5462" s="2" t="s">
        <v>533</v>
      </c>
      <c r="L5462" s="2" t="s">
        <v>119</v>
      </c>
      <c r="M5462" s="2" t="s">
        <v>82</v>
      </c>
      <c r="N5462" s="3">
        <v>2606.9</v>
      </c>
      <c r="O5462" s="3" t="s">
        <v>120</v>
      </c>
      <c r="P5462" s="2"/>
      <c r="Q5462" s="2"/>
      <c r="R5462" s="2" t="s">
        <v>121</v>
      </c>
      <c r="S5462" s="2"/>
      <c r="T5462" s="2" t="s">
        <v>108</v>
      </c>
      <c r="U5462" s="2"/>
      <c r="V5462" s="2"/>
      <c r="W5462" s="2" t="s">
        <v>122</v>
      </c>
      <c r="X5462" s="2" t="s">
        <v>64</v>
      </c>
      <c r="Y5462" s="2" t="s">
        <v>65</v>
      </c>
      <c r="Z5462" s="2">
        <v>0</v>
      </c>
      <c r="AA5462" s="2"/>
      <c r="AB5462" s="2"/>
      <c r="AC5462" s="2"/>
      <c r="AD5462" s="2"/>
      <c r="AE5462" s="2" t="s">
        <v>123</v>
      </c>
      <c r="AF5462" s="2" t="s">
        <v>124</v>
      </c>
      <c r="AG5462" s="2" t="s">
        <v>125</v>
      </c>
      <c r="AH5462" s="2" t="s">
        <v>69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6413</v>
      </c>
      <c r="B5463" s="2" t="s">
        <v>6409</v>
      </c>
      <c r="C5463" s="2" t="s">
        <v>47</v>
      </c>
      <c r="D5463" s="2" t="s">
        <v>1134</v>
      </c>
      <c r="E5463" s="2" t="s">
        <v>227</v>
      </c>
      <c r="F5463" s="2" t="s">
        <v>228</v>
      </c>
      <c r="G5463" s="2" t="s">
        <v>117</v>
      </c>
      <c r="H5463" s="2" t="s">
        <v>628</v>
      </c>
      <c r="I5463" s="2" t="s">
        <v>53</v>
      </c>
      <c r="J5463" s="2" t="s">
        <v>533</v>
      </c>
      <c r="K5463" s="2" t="s">
        <v>533</v>
      </c>
      <c r="L5463" s="2" t="s">
        <v>119</v>
      </c>
      <c r="M5463" s="2" t="s">
        <v>86</v>
      </c>
      <c r="N5463" s="3">
        <v>2606.9</v>
      </c>
      <c r="O5463" s="3" t="s">
        <v>120</v>
      </c>
      <c r="P5463" s="2"/>
      <c r="Q5463" s="2"/>
      <c r="R5463" s="2" t="s">
        <v>121</v>
      </c>
      <c r="S5463" s="2"/>
      <c r="T5463" s="2" t="s">
        <v>108</v>
      </c>
      <c r="U5463" s="2"/>
      <c r="V5463" s="2"/>
      <c r="W5463" s="2" t="s">
        <v>122</v>
      </c>
      <c r="X5463" s="2" t="s">
        <v>64</v>
      </c>
      <c r="Y5463" s="2" t="s">
        <v>65</v>
      </c>
      <c r="Z5463" s="2">
        <v>0</v>
      </c>
      <c r="AA5463" s="2"/>
      <c r="AB5463" s="2"/>
      <c r="AC5463" s="2"/>
      <c r="AD5463" s="2"/>
      <c r="AE5463" s="2" t="s">
        <v>123</v>
      </c>
      <c r="AF5463" s="2" t="s">
        <v>124</v>
      </c>
      <c r="AG5463" s="2" t="s">
        <v>125</v>
      </c>
      <c r="AH5463" s="2" t="s">
        <v>69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6414</v>
      </c>
      <c r="B5464" s="2" t="s">
        <v>6409</v>
      </c>
      <c r="C5464" s="2" t="s">
        <v>47</v>
      </c>
      <c r="D5464" s="2" t="s">
        <v>1134</v>
      </c>
      <c r="E5464" s="2" t="s">
        <v>227</v>
      </c>
      <c r="F5464" s="2" t="s">
        <v>228</v>
      </c>
      <c r="G5464" s="2" t="s">
        <v>117</v>
      </c>
      <c r="H5464" s="2" t="s">
        <v>628</v>
      </c>
      <c r="I5464" s="2" t="s">
        <v>53</v>
      </c>
      <c r="J5464" s="2" t="s">
        <v>533</v>
      </c>
      <c r="K5464" s="2" t="s">
        <v>533</v>
      </c>
      <c r="L5464" s="2" t="s">
        <v>119</v>
      </c>
      <c r="M5464" s="2" t="s">
        <v>91</v>
      </c>
      <c r="N5464" s="3">
        <v>2606.9</v>
      </c>
      <c r="O5464" s="3" t="s">
        <v>120</v>
      </c>
      <c r="P5464" s="2"/>
      <c r="Q5464" s="2"/>
      <c r="R5464" s="2" t="s">
        <v>121</v>
      </c>
      <c r="S5464" s="2"/>
      <c r="T5464" s="2" t="s">
        <v>108</v>
      </c>
      <c r="U5464" s="2"/>
      <c r="V5464" s="2"/>
      <c r="W5464" s="2" t="s">
        <v>122</v>
      </c>
      <c r="X5464" s="2" t="s">
        <v>64</v>
      </c>
      <c r="Y5464" s="2" t="s">
        <v>65</v>
      </c>
      <c r="Z5464" s="2">
        <v>0</v>
      </c>
      <c r="AA5464" s="2"/>
      <c r="AB5464" s="2"/>
      <c r="AC5464" s="2"/>
      <c r="AD5464" s="2"/>
      <c r="AE5464" s="2" t="s">
        <v>123</v>
      </c>
      <c r="AF5464" s="2" t="s">
        <v>124</v>
      </c>
      <c r="AG5464" s="2" t="s">
        <v>125</v>
      </c>
      <c r="AH5464" s="2" t="s">
        <v>69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6415</v>
      </c>
      <c r="B5465" s="2" t="s">
        <v>6409</v>
      </c>
      <c r="C5465" s="2" t="s">
        <v>47</v>
      </c>
      <c r="D5465" s="2" t="s">
        <v>1134</v>
      </c>
      <c r="E5465" s="2" t="s">
        <v>227</v>
      </c>
      <c r="F5465" s="2" t="s">
        <v>228</v>
      </c>
      <c r="G5465" s="2" t="s">
        <v>117</v>
      </c>
      <c r="H5465" s="2" t="s">
        <v>628</v>
      </c>
      <c r="I5465" s="2" t="s">
        <v>53</v>
      </c>
      <c r="J5465" s="2" t="s">
        <v>533</v>
      </c>
      <c r="K5465" s="2" t="s">
        <v>533</v>
      </c>
      <c r="L5465" s="2" t="s">
        <v>119</v>
      </c>
      <c r="M5465" s="2" t="s">
        <v>95</v>
      </c>
      <c r="N5465" s="3">
        <v>2606.9</v>
      </c>
      <c r="O5465" s="3" t="s">
        <v>120</v>
      </c>
      <c r="P5465" s="2"/>
      <c r="Q5465" s="2"/>
      <c r="R5465" s="2" t="s">
        <v>121</v>
      </c>
      <c r="S5465" s="2"/>
      <c r="T5465" s="2" t="s">
        <v>108</v>
      </c>
      <c r="U5465" s="2"/>
      <c r="V5465" s="2"/>
      <c r="W5465" s="2" t="s">
        <v>122</v>
      </c>
      <c r="X5465" s="2" t="s">
        <v>64</v>
      </c>
      <c r="Y5465" s="2" t="s">
        <v>65</v>
      </c>
      <c r="Z5465" s="2">
        <v>0</v>
      </c>
      <c r="AA5465" s="2"/>
      <c r="AB5465" s="2"/>
      <c r="AC5465" s="2"/>
      <c r="AD5465" s="2"/>
      <c r="AE5465" s="2" t="s">
        <v>123</v>
      </c>
      <c r="AF5465" s="2" t="s">
        <v>124</v>
      </c>
      <c r="AG5465" s="2" t="s">
        <v>125</v>
      </c>
      <c r="AH5465" s="2" t="s">
        <v>69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6416</v>
      </c>
      <c r="B5466" s="2" t="s">
        <v>6409</v>
      </c>
      <c r="C5466" s="2" t="s">
        <v>47</v>
      </c>
      <c r="D5466" s="2" t="s">
        <v>1134</v>
      </c>
      <c r="E5466" s="2" t="s">
        <v>227</v>
      </c>
      <c r="F5466" s="2" t="s">
        <v>228</v>
      </c>
      <c r="G5466" s="2" t="s">
        <v>117</v>
      </c>
      <c r="H5466" s="2" t="s">
        <v>628</v>
      </c>
      <c r="I5466" s="2" t="s">
        <v>53</v>
      </c>
      <c r="J5466" s="2" t="s">
        <v>533</v>
      </c>
      <c r="K5466" s="2" t="s">
        <v>533</v>
      </c>
      <c r="L5466" s="2" t="s">
        <v>119</v>
      </c>
      <c r="M5466" s="2" t="s">
        <v>100</v>
      </c>
      <c r="N5466" s="3">
        <v>2606.9</v>
      </c>
      <c r="O5466" s="3" t="s">
        <v>120</v>
      </c>
      <c r="P5466" s="2"/>
      <c r="Q5466" s="2"/>
      <c r="R5466" s="2" t="s">
        <v>121</v>
      </c>
      <c r="S5466" s="2"/>
      <c r="T5466" s="2" t="s">
        <v>108</v>
      </c>
      <c r="U5466" s="2"/>
      <c r="V5466" s="2"/>
      <c r="W5466" s="2" t="s">
        <v>122</v>
      </c>
      <c r="X5466" s="2" t="s">
        <v>64</v>
      </c>
      <c r="Y5466" s="2" t="s">
        <v>65</v>
      </c>
      <c r="Z5466" s="2">
        <v>0</v>
      </c>
      <c r="AA5466" s="2"/>
      <c r="AB5466" s="2"/>
      <c r="AC5466" s="2"/>
      <c r="AD5466" s="2"/>
      <c r="AE5466" s="2" t="s">
        <v>123</v>
      </c>
      <c r="AF5466" s="2" t="s">
        <v>124</v>
      </c>
      <c r="AG5466" s="2" t="s">
        <v>125</v>
      </c>
      <c r="AH5466" s="2" t="s">
        <v>69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6417</v>
      </c>
      <c r="B5467" s="2" t="s">
        <v>6409</v>
      </c>
      <c r="C5467" s="2" t="s">
        <v>47</v>
      </c>
      <c r="D5467" s="2" t="s">
        <v>1134</v>
      </c>
      <c r="E5467" s="2" t="s">
        <v>227</v>
      </c>
      <c r="F5467" s="2" t="s">
        <v>228</v>
      </c>
      <c r="G5467" s="2" t="s">
        <v>117</v>
      </c>
      <c r="H5467" s="2" t="s">
        <v>628</v>
      </c>
      <c r="I5467" s="2"/>
      <c r="J5467" s="2"/>
      <c r="K5467" s="2"/>
      <c r="L5467" s="2"/>
      <c r="M5467" s="2" t="s">
        <v>104</v>
      </c>
      <c r="N5467" s="3"/>
      <c r="O5467" s="3"/>
      <c r="P5467" s="4">
        <v>0.0</v>
      </c>
      <c r="Q5467" s="2" t="s">
        <v>105</v>
      </c>
      <c r="R5467" s="2" t="s">
        <v>106</v>
      </c>
      <c r="S5467" s="2" t="s">
        <v>107</v>
      </c>
      <c r="T5467" s="2" t="s">
        <v>108</v>
      </c>
      <c r="U5467" s="4">
        <f>0.0</f>
        <v>0.0</v>
      </c>
      <c r="V5467" s="2" t="s">
        <v>109</v>
      </c>
      <c r="W5467" s="2" t="s">
        <v>110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134</v>
      </c>
      <c r="AH5467" s="2" t="s">
        <v>69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6418</v>
      </c>
      <c r="B5468" s="2" t="s">
        <v>6419</v>
      </c>
      <c r="C5468" s="2" t="s">
        <v>47</v>
      </c>
      <c r="D5468" s="2" t="s">
        <v>1018</v>
      </c>
      <c r="E5468" s="2" t="s">
        <v>227</v>
      </c>
      <c r="F5468" s="2" t="s">
        <v>228</v>
      </c>
      <c r="G5468" s="2" t="s">
        <v>179</v>
      </c>
      <c r="H5468" s="2" t="s">
        <v>323</v>
      </c>
      <c r="I5468" s="2" t="s">
        <v>53</v>
      </c>
      <c r="J5468" s="2" t="s">
        <v>476</v>
      </c>
      <c r="K5468" s="2" t="s">
        <v>180</v>
      </c>
      <c r="L5468" s="2" t="s">
        <v>181</v>
      </c>
      <c r="M5468" s="2" t="s">
        <v>56</v>
      </c>
      <c r="N5468" s="3">
        <v>462.5</v>
      </c>
      <c r="O5468" s="3" t="s">
        <v>182</v>
      </c>
      <c r="P5468" s="4">
        <f>IF(O5468="吨",N5468*1000,IF(O5468="万立方米",N5468*10000,""))</f>
        <v>4625000.0</v>
      </c>
      <c r="Q5468" s="2" t="s">
        <v>183</v>
      </c>
      <c r="R5468" s="2" t="s">
        <v>184</v>
      </c>
      <c r="S5468" s="2" t="s">
        <v>185</v>
      </c>
      <c r="T5468" s="2" t="s">
        <v>75</v>
      </c>
      <c r="U5468" s="4">
        <f>0.001</f>
        <v>0.001</v>
      </c>
      <c r="V5468" s="2" t="s">
        <v>186</v>
      </c>
      <c r="W5468" s="2" t="s">
        <v>187</v>
      </c>
      <c r="X5468" s="2" t="s">
        <v>64</v>
      </c>
      <c r="Y5468" s="2" t="s">
        <v>65</v>
      </c>
      <c r="Z5468" s="2">
        <v>0</v>
      </c>
      <c r="AA5468" s="2"/>
      <c r="AB5468" s="2"/>
      <c r="AC5468" s="4">
        <f>P5468*U5468/1000000</f>
        <v>0.004625</v>
      </c>
      <c r="AD5468" s="4">
        <f>AC5468*(1-Z5468/100)</f>
        <v>0.004625</v>
      </c>
      <c r="AE5468" s="2" t="s">
        <v>66</v>
      </c>
      <c r="AF5468" s="2" t="s">
        <v>67</v>
      </c>
      <c r="AG5468" s="2"/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6420</v>
      </c>
      <c r="B5469" s="2" t="s">
        <v>6419</v>
      </c>
      <c r="C5469" s="2" t="s">
        <v>47</v>
      </c>
      <c r="D5469" s="2" t="s">
        <v>1018</v>
      </c>
      <c r="E5469" s="2" t="s">
        <v>227</v>
      </c>
      <c r="F5469" s="2" t="s">
        <v>228</v>
      </c>
      <c r="G5469" s="2" t="s">
        <v>179</v>
      </c>
      <c r="H5469" s="2" t="s">
        <v>323</v>
      </c>
      <c r="I5469" s="2" t="s">
        <v>53</v>
      </c>
      <c r="J5469" s="2" t="s">
        <v>476</v>
      </c>
      <c r="K5469" s="2" t="s">
        <v>180</v>
      </c>
      <c r="L5469" s="2" t="s">
        <v>181</v>
      </c>
      <c r="M5469" s="2" t="s">
        <v>73</v>
      </c>
      <c r="N5469" s="3">
        <v>462.5</v>
      </c>
      <c r="O5469" s="3" t="s">
        <v>182</v>
      </c>
      <c r="P5469" s="4">
        <f>IF(O5469="吨",N5469*1000,IF(O5469="万立方米",N5469*10000,""))</f>
        <v>4625000.0</v>
      </c>
      <c r="Q5469" s="2" t="s">
        <v>183</v>
      </c>
      <c r="R5469" s="2" t="s">
        <v>184</v>
      </c>
      <c r="S5469" s="2" t="s">
        <v>189</v>
      </c>
      <c r="T5469" s="2" t="s">
        <v>75</v>
      </c>
      <c r="U5469" s="4">
        <f>0.35</f>
        <v>0.35</v>
      </c>
      <c r="V5469" s="2" t="s">
        <v>186</v>
      </c>
      <c r="W5469" s="2" t="s">
        <v>190</v>
      </c>
      <c r="X5469" s="2" t="s">
        <v>64</v>
      </c>
      <c r="Y5469" s="2" t="s">
        <v>65</v>
      </c>
      <c r="Z5469" s="2">
        <v>0</v>
      </c>
      <c r="AA5469" s="2"/>
      <c r="AB5469" s="2"/>
      <c r="AC5469" s="4">
        <f>P5469*U5469/1000000</f>
        <v>1.61875</v>
      </c>
      <c r="AD5469" s="4">
        <f>AC5469*(1-Z5469/100)</f>
        <v>1.61875</v>
      </c>
      <c r="AE5469" s="2" t="s">
        <v>66</v>
      </c>
      <c r="AF5469" s="2" t="s">
        <v>67</v>
      </c>
      <c r="AG5469" s="2"/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6421</v>
      </c>
      <c r="B5470" s="2" t="s">
        <v>6419</v>
      </c>
      <c r="C5470" s="2" t="s">
        <v>47</v>
      </c>
      <c r="D5470" s="2" t="s">
        <v>1018</v>
      </c>
      <c r="E5470" s="2" t="s">
        <v>227</v>
      </c>
      <c r="F5470" s="2" t="s">
        <v>228</v>
      </c>
      <c r="G5470" s="2" t="s">
        <v>179</v>
      </c>
      <c r="H5470" s="2" t="s">
        <v>323</v>
      </c>
      <c r="I5470" s="2" t="s">
        <v>53</v>
      </c>
      <c r="J5470" s="2" t="s">
        <v>476</v>
      </c>
      <c r="K5470" s="2" t="s">
        <v>180</v>
      </c>
      <c r="L5470" s="2" t="s">
        <v>181</v>
      </c>
      <c r="M5470" s="2" t="s">
        <v>78</v>
      </c>
      <c r="N5470" s="3">
        <v>462.5</v>
      </c>
      <c r="O5470" s="3" t="s">
        <v>182</v>
      </c>
      <c r="P5470" s="4">
        <f>IF(O5470="吨",N5470*1000,IF(O5470="万立方米",N5470*10000,""))</f>
        <v>4625000.0</v>
      </c>
      <c r="Q5470" s="2" t="s">
        <v>183</v>
      </c>
      <c r="R5470" s="2" t="s">
        <v>184</v>
      </c>
      <c r="S5470" s="2" t="s">
        <v>192</v>
      </c>
      <c r="T5470" s="2" t="s">
        <v>75</v>
      </c>
      <c r="U5470" s="4">
        <f>1.2</f>
        <v>1.2</v>
      </c>
      <c r="V5470" s="2" t="s">
        <v>186</v>
      </c>
      <c r="W5470" s="2" t="s">
        <v>193</v>
      </c>
      <c r="X5470" s="2" t="s">
        <v>64</v>
      </c>
      <c r="Y5470" s="2" t="s">
        <v>65</v>
      </c>
      <c r="Z5470" s="2">
        <v>0</v>
      </c>
      <c r="AA5470" s="2"/>
      <c r="AB5470" s="2"/>
      <c r="AC5470" s="4">
        <f>P5470*U5470/1000000</f>
        <v>5.55</v>
      </c>
      <c r="AD5470" s="4">
        <f>AC5470*(1-Z5470/100)</f>
        <v>5.55</v>
      </c>
      <c r="AE5470" s="2" t="s">
        <v>66</v>
      </c>
      <c r="AF5470" s="2" t="s">
        <v>67</v>
      </c>
      <c r="AG5470" s="2"/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6422</v>
      </c>
      <c r="B5471" s="2" t="s">
        <v>6419</v>
      </c>
      <c r="C5471" s="2" t="s">
        <v>47</v>
      </c>
      <c r="D5471" s="2" t="s">
        <v>1018</v>
      </c>
      <c r="E5471" s="2" t="s">
        <v>227</v>
      </c>
      <c r="F5471" s="2" t="s">
        <v>228</v>
      </c>
      <c r="G5471" s="2" t="s">
        <v>179</v>
      </c>
      <c r="H5471" s="2" t="s">
        <v>323</v>
      </c>
      <c r="I5471" s="2" t="s">
        <v>53</v>
      </c>
      <c r="J5471" s="2" t="s">
        <v>476</v>
      </c>
      <c r="K5471" s="2" t="s">
        <v>180</v>
      </c>
      <c r="L5471" s="2" t="s">
        <v>181</v>
      </c>
      <c r="M5471" s="2" t="s">
        <v>82</v>
      </c>
      <c r="N5471" s="3">
        <v>462.5</v>
      </c>
      <c r="O5471" s="3" t="s">
        <v>182</v>
      </c>
      <c r="P5471" s="4">
        <f>IF(O5471="吨",N5471*1000,IF(O5471="万立方米",N5471*10000,""))</f>
        <v>4625000.0</v>
      </c>
      <c r="Q5471" s="2" t="s">
        <v>183</v>
      </c>
      <c r="R5471" s="2" t="s">
        <v>184</v>
      </c>
      <c r="S5471" s="2" t="s">
        <v>195</v>
      </c>
      <c r="T5471" s="2" t="s">
        <v>75</v>
      </c>
      <c r="U5471" s="4">
        <f>0.002</f>
        <v>0.002</v>
      </c>
      <c r="V5471" s="2" t="s">
        <v>186</v>
      </c>
      <c r="W5471" s="2" t="s">
        <v>196</v>
      </c>
      <c r="X5471" s="2" t="s">
        <v>64</v>
      </c>
      <c r="Y5471" s="2" t="s">
        <v>65</v>
      </c>
      <c r="Z5471" s="2">
        <v>0</v>
      </c>
      <c r="AA5471" s="2"/>
      <c r="AB5471" s="2"/>
      <c r="AC5471" s="4">
        <f>P5471*U5471/1000000</f>
        <v>0.00925</v>
      </c>
      <c r="AD5471" s="4">
        <f>AC5471*(1-Z5471/100)</f>
        <v>0.00925</v>
      </c>
      <c r="AE5471" s="2" t="s">
        <v>66</v>
      </c>
      <c r="AF5471" s="2" t="s">
        <v>67</v>
      </c>
      <c r="AG5471" s="2"/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6423</v>
      </c>
      <c r="B5472" s="2" t="s">
        <v>6419</v>
      </c>
      <c r="C5472" s="2" t="s">
        <v>47</v>
      </c>
      <c r="D5472" s="2" t="s">
        <v>1018</v>
      </c>
      <c r="E5472" s="2" t="s">
        <v>227</v>
      </c>
      <c r="F5472" s="2" t="s">
        <v>228</v>
      </c>
      <c r="G5472" s="2" t="s">
        <v>179</v>
      </c>
      <c r="H5472" s="2" t="s">
        <v>323</v>
      </c>
      <c r="I5472" s="2" t="s">
        <v>53</v>
      </c>
      <c r="J5472" s="2" t="s">
        <v>476</v>
      </c>
      <c r="K5472" s="2" t="s">
        <v>180</v>
      </c>
      <c r="L5472" s="2" t="s">
        <v>181</v>
      </c>
      <c r="M5472" s="2" t="s">
        <v>86</v>
      </c>
      <c r="N5472" s="3">
        <v>462.5</v>
      </c>
      <c r="O5472" s="3" t="s">
        <v>182</v>
      </c>
      <c r="P5472" s="4">
        <f>IF(O5472="吨",N5472*1000,IF(O5472="万立方米",N5472*10000,""))</f>
        <v>4625000.0</v>
      </c>
      <c r="Q5472" s="2" t="s">
        <v>183</v>
      </c>
      <c r="R5472" s="2" t="s">
        <v>184</v>
      </c>
      <c r="S5472" s="2" t="s">
        <v>198</v>
      </c>
      <c r="T5472" s="2" t="s">
        <v>75</v>
      </c>
      <c r="U5472" s="4">
        <f>0.01</f>
        <v>0.01</v>
      </c>
      <c r="V5472" s="2" t="s">
        <v>186</v>
      </c>
      <c r="W5472" s="2" t="s">
        <v>199</v>
      </c>
      <c r="X5472" s="2" t="s">
        <v>64</v>
      </c>
      <c r="Y5472" s="2" t="s">
        <v>65</v>
      </c>
      <c r="Z5472" s="2">
        <v>0</v>
      </c>
      <c r="AA5472" s="2"/>
      <c r="AB5472" s="2"/>
      <c r="AC5472" s="4">
        <f>P5472*U5472/1000000</f>
        <v>0.04625</v>
      </c>
      <c r="AD5472" s="4">
        <f>AC5473*(1-AA5472/100)+(AC5472-AC5473)*(1-AB5472/100)</f>
        <v>0.04625</v>
      </c>
      <c r="AE5472" s="2" t="s">
        <v>66</v>
      </c>
      <c r="AF5472" s="2" t="s">
        <v>67</v>
      </c>
      <c r="AG5472" s="2"/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6424</v>
      </c>
      <c r="B5473" s="2" t="s">
        <v>6419</v>
      </c>
      <c r="C5473" s="2" t="s">
        <v>47</v>
      </c>
      <c r="D5473" s="2" t="s">
        <v>1018</v>
      </c>
      <c r="E5473" s="2" t="s">
        <v>227</v>
      </c>
      <c r="F5473" s="2" t="s">
        <v>228</v>
      </c>
      <c r="G5473" s="2" t="s">
        <v>179</v>
      </c>
      <c r="H5473" s="2" t="s">
        <v>323</v>
      </c>
      <c r="I5473" s="2" t="s">
        <v>53</v>
      </c>
      <c r="J5473" s="2" t="s">
        <v>476</v>
      </c>
      <c r="K5473" s="2" t="s">
        <v>180</v>
      </c>
      <c r="L5473" s="2" t="s">
        <v>181</v>
      </c>
      <c r="M5473" s="2" t="s">
        <v>91</v>
      </c>
      <c r="N5473" s="3">
        <v>462.5</v>
      </c>
      <c r="O5473" s="3" t="s">
        <v>182</v>
      </c>
      <c r="P5473" s="4">
        <f>IF(O5473="吨",N5473*1000,IF(O5473="万立方米",N5473*10000,""))</f>
        <v>4625000.0</v>
      </c>
      <c r="Q5473" s="2" t="s">
        <v>183</v>
      </c>
      <c r="R5473" s="2" t="s">
        <v>184</v>
      </c>
      <c r="S5473" s="2" t="s">
        <v>201</v>
      </c>
      <c r="T5473" s="2" t="s">
        <v>75</v>
      </c>
      <c r="U5473" s="4">
        <f>0.005</f>
        <v>0.005</v>
      </c>
      <c r="V5473" s="2" t="s">
        <v>186</v>
      </c>
      <c r="W5473" s="2" t="s">
        <v>202</v>
      </c>
      <c r="X5473" s="2" t="s">
        <v>64</v>
      </c>
      <c r="Y5473" s="2" t="s">
        <v>65</v>
      </c>
      <c r="Z5473" s="2">
        <v>0</v>
      </c>
      <c r="AA5473" s="2"/>
      <c r="AB5473" s="2"/>
      <c r="AC5473" s="4">
        <f>P5473*U5473/1000000</f>
        <v>0.023125</v>
      </c>
      <c r="AD5473" s="4">
        <f>AC5473*(1-Z5473/100)</f>
        <v>0.023125</v>
      </c>
      <c r="AE5473" s="2" t="s">
        <v>66</v>
      </c>
      <c r="AF5473" s="2" t="s">
        <v>67</v>
      </c>
      <c r="AG5473" s="2"/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6425</v>
      </c>
      <c r="B5474" s="2" t="s">
        <v>6419</v>
      </c>
      <c r="C5474" s="2" t="s">
        <v>47</v>
      </c>
      <c r="D5474" s="2" t="s">
        <v>1018</v>
      </c>
      <c r="E5474" s="2" t="s">
        <v>227</v>
      </c>
      <c r="F5474" s="2" t="s">
        <v>228</v>
      </c>
      <c r="G5474" s="2" t="s">
        <v>179</v>
      </c>
      <c r="H5474" s="2" t="s">
        <v>323</v>
      </c>
      <c r="I5474" s="2" t="s">
        <v>53</v>
      </c>
      <c r="J5474" s="2" t="s">
        <v>476</v>
      </c>
      <c r="K5474" s="2" t="s">
        <v>180</v>
      </c>
      <c r="L5474" s="2" t="s">
        <v>181</v>
      </c>
      <c r="M5474" s="2" t="s">
        <v>95</v>
      </c>
      <c r="N5474" s="3">
        <v>462.5</v>
      </c>
      <c r="O5474" s="3" t="s">
        <v>182</v>
      </c>
      <c r="P5474" s="4">
        <f>IF(O5474="吨",N5474*1000,IF(O5474="万立方米",N5474*10000,""))</f>
        <v>4625000.0</v>
      </c>
      <c r="Q5474" s="2" t="s">
        <v>183</v>
      </c>
      <c r="R5474" s="2" t="s">
        <v>184</v>
      </c>
      <c r="S5474" s="2" t="s">
        <v>204</v>
      </c>
      <c r="T5474" s="2" t="s">
        <v>75</v>
      </c>
      <c r="U5474" s="4">
        <f>0.005</f>
        <v>0.005</v>
      </c>
      <c r="V5474" s="2" t="s">
        <v>186</v>
      </c>
      <c r="W5474" s="2" t="s">
        <v>205</v>
      </c>
      <c r="X5474" s="2" t="s">
        <v>64</v>
      </c>
      <c r="Y5474" s="2" t="s">
        <v>65</v>
      </c>
      <c r="Z5474" s="2">
        <v>0</v>
      </c>
      <c r="AA5474" s="2"/>
      <c r="AB5474" s="2"/>
      <c r="AC5474" s="4">
        <f>P5474*U5474/1000000</f>
        <v>0.023125</v>
      </c>
      <c r="AD5474" s="4">
        <f>AC5474*(1-Z5474/100)</f>
        <v>0.023125</v>
      </c>
      <c r="AE5474" s="2" t="s">
        <v>66</v>
      </c>
      <c r="AF5474" s="2" t="s">
        <v>67</v>
      </c>
      <c r="AG5474" s="2"/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6426</v>
      </c>
      <c r="B5475" s="2" t="s">
        <v>6419</v>
      </c>
      <c r="C5475" s="2" t="s">
        <v>47</v>
      </c>
      <c r="D5475" s="2" t="s">
        <v>1018</v>
      </c>
      <c r="E5475" s="2" t="s">
        <v>227</v>
      </c>
      <c r="F5475" s="2" t="s">
        <v>228</v>
      </c>
      <c r="G5475" s="2" t="s">
        <v>179</v>
      </c>
      <c r="H5475" s="2" t="s">
        <v>323</v>
      </c>
      <c r="I5475" s="2" t="s">
        <v>53</v>
      </c>
      <c r="J5475" s="2" t="s">
        <v>476</v>
      </c>
      <c r="K5475" s="2" t="s">
        <v>180</v>
      </c>
      <c r="L5475" s="2" t="s">
        <v>181</v>
      </c>
      <c r="M5475" s="2" t="s">
        <v>100</v>
      </c>
      <c r="N5475" s="3">
        <v>462.5</v>
      </c>
      <c r="O5475" s="3" t="s">
        <v>182</v>
      </c>
      <c r="P5475" s="4">
        <f>IF(O5475="吨",N5475*1000,IF(O5475="万立方米",N5475*10000,""))</f>
        <v>4625000.0</v>
      </c>
      <c r="Q5475" s="2" t="s">
        <v>183</v>
      </c>
      <c r="R5475" s="2" t="s">
        <v>184</v>
      </c>
      <c r="S5475" s="2" t="s">
        <v>207</v>
      </c>
      <c r="T5475" s="2" t="s">
        <v>75</v>
      </c>
      <c r="U5475" s="4">
        <f>0.02</f>
        <v>0.02</v>
      </c>
      <c r="V5475" s="2" t="s">
        <v>186</v>
      </c>
      <c r="W5475" s="2" t="s">
        <v>208</v>
      </c>
      <c r="X5475" s="2" t="s">
        <v>64</v>
      </c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/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6427</v>
      </c>
      <c r="B5476" s="2" t="s">
        <v>6419</v>
      </c>
      <c r="C5476" s="2" t="s">
        <v>47</v>
      </c>
      <c r="D5476" s="2" t="s">
        <v>1018</v>
      </c>
      <c r="E5476" s="2" t="s">
        <v>227</v>
      </c>
      <c r="F5476" s="2" t="s">
        <v>228</v>
      </c>
      <c r="G5476" s="2" t="s">
        <v>179</v>
      </c>
      <c r="H5476" s="2" t="s">
        <v>323</v>
      </c>
      <c r="I5476" s="2"/>
      <c r="J5476" s="2"/>
      <c r="K5476" s="2"/>
      <c r="L5476" s="2"/>
      <c r="M5476" s="2" t="s">
        <v>104</v>
      </c>
      <c r="N5476" s="3"/>
      <c r="O5476" s="3"/>
      <c r="P5476" s="4">
        <v>0.0</v>
      </c>
      <c r="Q5476" s="2" t="s">
        <v>105</v>
      </c>
      <c r="R5476" s="2" t="s">
        <v>106</v>
      </c>
      <c r="S5476" s="2" t="s">
        <v>107</v>
      </c>
      <c r="T5476" s="2" t="s">
        <v>108</v>
      </c>
      <c r="U5476" s="4">
        <f>0.0</f>
        <v>0.0</v>
      </c>
      <c r="V5476" s="2" t="s">
        <v>109</v>
      </c>
      <c r="W5476" s="2" t="s">
        <v>110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134</v>
      </c>
      <c r="AH5476" s="2" t="s">
        <v>69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6428</v>
      </c>
      <c r="B5477" s="2" t="s">
        <v>6429</v>
      </c>
      <c r="C5477" s="2" t="s">
        <v>47</v>
      </c>
      <c r="D5477" s="2" t="s">
        <v>6430</v>
      </c>
      <c r="E5477" s="2" t="s">
        <v>731</v>
      </c>
      <c r="F5477" s="2" t="s">
        <v>116</v>
      </c>
      <c r="G5477" s="2" t="s">
        <v>51</v>
      </c>
      <c r="H5477" s="2" t="s">
        <v>52</v>
      </c>
      <c r="I5477" s="2" t="s">
        <v>53</v>
      </c>
      <c r="J5477" s="2" t="s">
        <v>1406</v>
      </c>
      <c r="K5477" s="2" t="s">
        <v>55</v>
      </c>
      <c r="L5477" s="2" t="s">
        <v>51</v>
      </c>
      <c r="M5477" s="2" t="s">
        <v>56</v>
      </c>
      <c r="N5477" s="3">
        <v>12822</v>
      </c>
      <c r="O5477" s="3" t="s">
        <v>57</v>
      </c>
      <c r="P5477" s="4">
        <f>IF(O5477="吨",N5477*1000,IF(O5477="万立方米",N5477*10000,""))</f>
        <v>12822000.0</v>
      </c>
      <c r="Q5477" s="2" t="s">
        <v>58</v>
      </c>
      <c r="R5477" s="2" t="s">
        <v>59</v>
      </c>
      <c r="S5477" s="2" t="s">
        <v>60</v>
      </c>
      <c r="T5477" s="2" t="s">
        <v>61</v>
      </c>
      <c r="U5477" s="4">
        <f>0.06</f>
        <v>0.06</v>
      </c>
      <c r="V5477" s="2" t="s">
        <v>62</v>
      </c>
      <c r="W5477" s="2" t="s">
        <v>63</v>
      </c>
      <c r="X5477" s="2" t="s">
        <v>64</v>
      </c>
      <c r="Y5477" s="2" t="s">
        <v>65</v>
      </c>
      <c r="Z5477" s="2">
        <v>0</v>
      </c>
      <c r="AA5477" s="2"/>
      <c r="AB5477" s="2"/>
      <c r="AC5477" s="4">
        <f>P5477*U5477/1000000</f>
        <v>0.76932</v>
      </c>
      <c r="AD5477" s="4">
        <f>AC5477*(1-Z5477/100)</f>
        <v>0.76932</v>
      </c>
      <c r="AE5477" s="2" t="s">
        <v>66</v>
      </c>
      <c r="AF5477" s="2" t="s">
        <v>67</v>
      </c>
      <c r="AG5477" s="2"/>
      <c r="AH5477" s="2" t="s">
        <v>69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6431</v>
      </c>
      <c r="B5478" s="2" t="s">
        <v>6429</v>
      </c>
      <c r="C5478" s="2" t="s">
        <v>47</v>
      </c>
      <c r="D5478" s="2" t="s">
        <v>6430</v>
      </c>
      <c r="E5478" s="2" t="s">
        <v>731</v>
      </c>
      <c r="F5478" s="2" t="s">
        <v>116</v>
      </c>
      <c r="G5478" s="2" t="s">
        <v>51</v>
      </c>
      <c r="H5478" s="2" t="s">
        <v>52</v>
      </c>
      <c r="I5478" s="2" t="s">
        <v>53</v>
      </c>
      <c r="J5478" s="2" t="s">
        <v>1406</v>
      </c>
      <c r="K5478" s="2" t="s">
        <v>55</v>
      </c>
      <c r="L5478" s="2" t="s">
        <v>51</v>
      </c>
      <c r="M5478" s="2" t="s">
        <v>73</v>
      </c>
      <c r="N5478" s="3">
        <v>12822</v>
      </c>
      <c r="O5478" s="3" t="s">
        <v>57</v>
      </c>
      <c r="P5478" s="4">
        <f>IF(O5478="吨",N5478*1000,IF(O5478="万立方米",N5478*10000,""))</f>
        <v>12822000.0</v>
      </c>
      <c r="Q5478" s="2" t="s">
        <v>58</v>
      </c>
      <c r="R5478" s="2" t="s">
        <v>59</v>
      </c>
      <c r="S5478" s="2" t="s">
        <v>74</v>
      </c>
      <c r="T5478" s="2" t="s">
        <v>75</v>
      </c>
      <c r="U5478" s="4">
        <f>1.5</f>
        <v>1.5</v>
      </c>
      <c r="V5478" s="2" t="s">
        <v>62</v>
      </c>
      <c r="W5478" s="2" t="s">
        <v>76</v>
      </c>
      <c r="X5478" s="2" t="s">
        <v>64</v>
      </c>
      <c r="Y5478" s="2" t="s">
        <v>65</v>
      </c>
      <c r="Z5478" s="2">
        <v>0</v>
      </c>
      <c r="AA5478" s="2"/>
      <c r="AB5478" s="2"/>
      <c r="AC5478" s="4">
        <f>P5478*U5478/1000000</f>
        <v>19.233</v>
      </c>
      <c r="AD5478" s="4">
        <f>AC5478*(1-Z5478/100)</f>
        <v>19.233</v>
      </c>
      <c r="AE5478" s="2" t="s">
        <v>66</v>
      </c>
      <c r="AF5478" s="2" t="s">
        <v>67</v>
      </c>
      <c r="AG5478" s="2"/>
      <c r="AH5478" s="2" t="s">
        <v>69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6432</v>
      </c>
      <c r="B5479" s="2" t="s">
        <v>6429</v>
      </c>
      <c r="C5479" s="2" t="s">
        <v>47</v>
      </c>
      <c r="D5479" s="2" t="s">
        <v>6430</v>
      </c>
      <c r="E5479" s="2" t="s">
        <v>731</v>
      </c>
      <c r="F5479" s="2" t="s">
        <v>116</v>
      </c>
      <c r="G5479" s="2" t="s">
        <v>51</v>
      </c>
      <c r="H5479" s="2" t="s">
        <v>52</v>
      </c>
      <c r="I5479" s="2" t="s">
        <v>53</v>
      </c>
      <c r="J5479" s="2" t="s">
        <v>1406</v>
      </c>
      <c r="K5479" s="2" t="s">
        <v>55</v>
      </c>
      <c r="L5479" s="2" t="s">
        <v>51</v>
      </c>
      <c r="M5479" s="2" t="s">
        <v>78</v>
      </c>
      <c r="N5479" s="3">
        <v>12822</v>
      </c>
      <c r="O5479" s="3" t="s">
        <v>57</v>
      </c>
      <c r="P5479" s="4">
        <f>IF(O5479="吨",N5479*1000,IF(O5479="万立方米",N5479*10000,""))</f>
        <v>12822000.0</v>
      </c>
      <c r="Q5479" s="2" t="s">
        <v>58</v>
      </c>
      <c r="R5479" s="2" t="s">
        <v>59</v>
      </c>
      <c r="S5479" s="2" t="s">
        <v>79</v>
      </c>
      <c r="T5479" s="2" t="s">
        <v>75</v>
      </c>
      <c r="U5479" s="4">
        <f>6.0</f>
        <v>6.0</v>
      </c>
      <c r="V5479" s="2" t="s">
        <v>62</v>
      </c>
      <c r="W5479" s="2" t="s">
        <v>80</v>
      </c>
      <c r="X5479" s="2" t="s">
        <v>64</v>
      </c>
      <c r="Y5479" s="2" t="s">
        <v>65</v>
      </c>
      <c r="Z5479" s="2">
        <v>0</v>
      </c>
      <c r="AA5479" s="2"/>
      <c r="AB5479" s="2"/>
      <c r="AC5479" s="4">
        <f>P5479*U5479/1000000</f>
        <v>76.932</v>
      </c>
      <c r="AD5479" s="4">
        <f>AC5479*(1-Z5479/100)</f>
        <v>76.932</v>
      </c>
      <c r="AE5479" s="2" t="s">
        <v>66</v>
      </c>
      <c r="AF5479" s="2" t="s">
        <v>67</v>
      </c>
      <c r="AG5479" s="2"/>
      <c r="AH5479" s="2" t="s">
        <v>69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6433</v>
      </c>
      <c r="B5480" s="2" t="s">
        <v>6429</v>
      </c>
      <c r="C5480" s="2" t="s">
        <v>47</v>
      </c>
      <c r="D5480" s="2" t="s">
        <v>6430</v>
      </c>
      <c r="E5480" s="2" t="s">
        <v>731</v>
      </c>
      <c r="F5480" s="2" t="s">
        <v>116</v>
      </c>
      <c r="G5480" s="2" t="s">
        <v>51</v>
      </c>
      <c r="H5480" s="2" t="s">
        <v>52</v>
      </c>
      <c r="I5480" s="2" t="s">
        <v>53</v>
      </c>
      <c r="J5480" s="2" t="s">
        <v>1406</v>
      </c>
      <c r="K5480" s="2" t="s">
        <v>55</v>
      </c>
      <c r="L5480" s="2" t="s">
        <v>51</v>
      </c>
      <c r="M5480" s="2" t="s">
        <v>82</v>
      </c>
      <c r="N5480" s="3">
        <v>12822</v>
      </c>
      <c r="O5480" s="3" t="s">
        <v>57</v>
      </c>
      <c r="P5480" s="4">
        <f>IF(O5480="吨",N5480*1000,IF(O5480="万立方米",N5480*10000,""))</f>
        <v>12822000.0</v>
      </c>
      <c r="Q5480" s="2" t="s">
        <v>58</v>
      </c>
      <c r="R5480" s="2" t="s">
        <v>59</v>
      </c>
      <c r="S5480" s="2" t="s">
        <v>83</v>
      </c>
      <c r="T5480" s="2" t="s">
        <v>61</v>
      </c>
      <c r="U5480" s="4">
        <f>0.35</f>
        <v>0.35</v>
      </c>
      <c r="V5480" s="2" t="s">
        <v>62</v>
      </c>
      <c r="W5480" s="2" t="s">
        <v>84</v>
      </c>
      <c r="X5480" s="2" t="s">
        <v>64</v>
      </c>
      <c r="Y5480" s="2" t="s">
        <v>65</v>
      </c>
      <c r="Z5480" s="2">
        <v>0</v>
      </c>
      <c r="AA5480" s="2"/>
      <c r="AB5480" s="2"/>
      <c r="AC5480" s="4">
        <f>P5480*U5480/1000000</f>
        <v>4.4877</v>
      </c>
      <c r="AD5480" s="4">
        <f>AC5480*(1-Z5480/100)</f>
        <v>4.4877</v>
      </c>
      <c r="AE5480" s="2" t="s">
        <v>66</v>
      </c>
      <c r="AF5480" s="2" t="s">
        <v>67</v>
      </c>
      <c r="AG5480" s="2"/>
      <c r="AH5480" s="2" t="s">
        <v>69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6434</v>
      </c>
      <c r="B5481" s="2" t="s">
        <v>6429</v>
      </c>
      <c r="C5481" s="2" t="s">
        <v>47</v>
      </c>
      <c r="D5481" s="2" t="s">
        <v>6430</v>
      </c>
      <c r="E5481" s="2" t="s">
        <v>731</v>
      </c>
      <c r="F5481" s="2" t="s">
        <v>116</v>
      </c>
      <c r="G5481" s="2" t="s">
        <v>51</v>
      </c>
      <c r="H5481" s="2" t="s">
        <v>52</v>
      </c>
      <c r="I5481" s="2" t="s">
        <v>53</v>
      </c>
      <c r="J5481" s="2" t="s">
        <v>1406</v>
      </c>
      <c r="K5481" s="2" t="s">
        <v>55</v>
      </c>
      <c r="L5481" s="2" t="s">
        <v>51</v>
      </c>
      <c r="M5481" s="2" t="s">
        <v>86</v>
      </c>
      <c r="N5481" s="3">
        <v>12822</v>
      </c>
      <c r="O5481" s="3" t="s">
        <v>57</v>
      </c>
      <c r="P5481" s="4">
        <f>IF(O5481="吨",N5481*1000,IF(O5481="万立方米",N5481*10000,""))</f>
        <v>12822000.0</v>
      </c>
      <c r="Q5481" s="2" t="s">
        <v>58</v>
      </c>
      <c r="R5481" s="2" t="s">
        <v>59</v>
      </c>
      <c r="S5481" s="2" t="s">
        <v>87</v>
      </c>
      <c r="T5481" s="2" t="s">
        <v>88</v>
      </c>
      <c r="U5481" s="4">
        <f>0.75</f>
        <v>0.75</v>
      </c>
      <c r="V5481" s="2" t="s">
        <v>62</v>
      </c>
      <c r="W5481" s="2" t="s">
        <v>89</v>
      </c>
      <c r="X5481" s="2" t="s">
        <v>64</v>
      </c>
      <c r="Y5481" s="2" t="s">
        <v>65</v>
      </c>
      <c r="Z5481" s="2">
        <v>0</v>
      </c>
      <c r="AA5481" s="2"/>
      <c r="AB5481" s="2"/>
      <c r="AC5481" s="4">
        <f>P5481*U5481/1000000</f>
        <v>9.6165</v>
      </c>
      <c r="AD5481" s="4">
        <f>AC5482*(1-AA5481/100)+(AC5481-AC5482)*(1-AB5481/100)</f>
        <v>9.6165</v>
      </c>
      <c r="AE5481" s="2" t="s">
        <v>66</v>
      </c>
      <c r="AF5481" s="2" t="s">
        <v>67</v>
      </c>
      <c r="AG5481" s="2"/>
      <c r="AH5481" s="2" t="s">
        <v>69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6435</v>
      </c>
      <c r="B5482" s="2" t="s">
        <v>6429</v>
      </c>
      <c r="C5482" s="2" t="s">
        <v>47</v>
      </c>
      <c r="D5482" s="2" t="s">
        <v>6430</v>
      </c>
      <c r="E5482" s="2" t="s">
        <v>731</v>
      </c>
      <c r="F5482" s="2" t="s">
        <v>116</v>
      </c>
      <c r="G5482" s="2" t="s">
        <v>51</v>
      </c>
      <c r="H5482" s="2" t="s">
        <v>52</v>
      </c>
      <c r="I5482" s="2" t="s">
        <v>53</v>
      </c>
      <c r="J5482" s="2" t="s">
        <v>1406</v>
      </c>
      <c r="K5482" s="2" t="s">
        <v>55</v>
      </c>
      <c r="L5482" s="2" t="s">
        <v>51</v>
      </c>
      <c r="M5482" s="2" t="s">
        <v>91</v>
      </c>
      <c r="N5482" s="3">
        <v>12822</v>
      </c>
      <c r="O5482" s="3" t="s">
        <v>57</v>
      </c>
      <c r="P5482" s="4">
        <f>IF(O5482="吨",N5482*1000,IF(O5482="万立方米",N5482*10000,""))</f>
        <v>12822000.0</v>
      </c>
      <c r="Q5482" s="2" t="s">
        <v>58</v>
      </c>
      <c r="R5482" s="2" t="s">
        <v>59</v>
      </c>
      <c r="S5482" s="2" t="s">
        <v>92</v>
      </c>
      <c r="T5482" s="2" t="s">
        <v>88</v>
      </c>
      <c r="U5482" s="4">
        <f>0.75</f>
        <v>0.75</v>
      </c>
      <c r="V5482" s="2" t="s">
        <v>62</v>
      </c>
      <c r="W5482" s="2" t="s">
        <v>93</v>
      </c>
      <c r="X5482" s="2" t="s">
        <v>64</v>
      </c>
      <c r="Y5482" s="2" t="s">
        <v>65</v>
      </c>
      <c r="Z5482" s="2">
        <v>0</v>
      </c>
      <c r="AA5482" s="2"/>
      <c r="AB5482" s="2"/>
      <c r="AC5482" s="4">
        <f>P5482*U5482/1000000</f>
        <v>9.6165</v>
      </c>
      <c r="AD5482" s="4">
        <f>AC5482*(1-Z5482/100)</f>
        <v>9.6165</v>
      </c>
      <c r="AE5482" s="2" t="s">
        <v>66</v>
      </c>
      <c r="AF5482" s="2" t="s">
        <v>67</v>
      </c>
      <c r="AG5482" s="2"/>
      <c r="AH5482" s="2" t="s">
        <v>69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6436</v>
      </c>
      <c r="B5483" s="2" t="s">
        <v>6429</v>
      </c>
      <c r="C5483" s="2" t="s">
        <v>47</v>
      </c>
      <c r="D5483" s="2" t="s">
        <v>6430</v>
      </c>
      <c r="E5483" s="2" t="s">
        <v>731</v>
      </c>
      <c r="F5483" s="2" t="s">
        <v>116</v>
      </c>
      <c r="G5483" s="2" t="s">
        <v>51</v>
      </c>
      <c r="H5483" s="2" t="s">
        <v>52</v>
      </c>
      <c r="I5483" s="2" t="s">
        <v>53</v>
      </c>
      <c r="J5483" s="2" t="s">
        <v>1406</v>
      </c>
      <c r="K5483" s="2" t="s">
        <v>55</v>
      </c>
      <c r="L5483" s="2" t="s">
        <v>51</v>
      </c>
      <c r="M5483" s="2" t="s">
        <v>95</v>
      </c>
      <c r="N5483" s="3">
        <v>12822</v>
      </c>
      <c r="O5483" s="3" t="s">
        <v>57</v>
      </c>
      <c r="P5483" s="4">
        <f>IF(O5483="吨",N5483*1000,IF(O5483="万立方米",N5483*10000,""))</f>
        <v>12822000.0</v>
      </c>
      <c r="Q5483" s="2" t="s">
        <v>58</v>
      </c>
      <c r="R5483" s="2" t="s">
        <v>59</v>
      </c>
      <c r="S5483" s="2" t="s">
        <v>96</v>
      </c>
      <c r="T5483" s="2" t="s">
        <v>97</v>
      </c>
      <c r="U5483" s="4">
        <f>1.7</f>
        <v>1.7</v>
      </c>
      <c r="V5483" s="2" t="s">
        <v>62</v>
      </c>
      <c r="W5483" s="2" t="s">
        <v>98</v>
      </c>
      <c r="X5483" s="2" t="s">
        <v>64</v>
      </c>
      <c r="Y5483" s="2" t="s">
        <v>65</v>
      </c>
      <c r="Z5483" s="2">
        <v>0</v>
      </c>
      <c r="AA5483" s="2"/>
      <c r="AB5483" s="2"/>
      <c r="AC5483" s="4">
        <f>P5483*U5483/1000000</f>
        <v>21.7974</v>
      </c>
      <c r="AD5483" s="4">
        <f>AC5483*(1-Z5483/100)</f>
        <v>21.7974</v>
      </c>
      <c r="AE5483" s="2" t="s">
        <v>66</v>
      </c>
      <c r="AF5483" s="2" t="s">
        <v>67</v>
      </c>
      <c r="AG5483" s="2"/>
      <c r="AH5483" s="2" t="s">
        <v>69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6437</v>
      </c>
      <c r="B5484" s="2" t="s">
        <v>6429</v>
      </c>
      <c r="C5484" s="2" t="s">
        <v>47</v>
      </c>
      <c r="D5484" s="2" t="s">
        <v>6430</v>
      </c>
      <c r="E5484" s="2" t="s">
        <v>731</v>
      </c>
      <c r="F5484" s="2" t="s">
        <v>116</v>
      </c>
      <c r="G5484" s="2" t="s">
        <v>51</v>
      </c>
      <c r="H5484" s="2" t="s">
        <v>52</v>
      </c>
      <c r="I5484" s="2" t="s">
        <v>53</v>
      </c>
      <c r="J5484" s="2" t="s">
        <v>1406</v>
      </c>
      <c r="K5484" s="2" t="s">
        <v>55</v>
      </c>
      <c r="L5484" s="2" t="s">
        <v>51</v>
      </c>
      <c r="M5484" s="2" t="s">
        <v>100</v>
      </c>
      <c r="N5484" s="3">
        <v>12822</v>
      </c>
      <c r="O5484" s="3" t="s">
        <v>57</v>
      </c>
      <c r="P5484" s="4">
        <f>IF(O5484="吨",N5484*1000,IF(O5484="万立方米",N5484*10000,""))</f>
        <v>12822000.0</v>
      </c>
      <c r="Q5484" s="2" t="s">
        <v>58</v>
      </c>
      <c r="R5484" s="2" t="s">
        <v>59</v>
      </c>
      <c r="S5484" s="2" t="s">
        <v>101</v>
      </c>
      <c r="T5484" s="2" t="s">
        <v>75</v>
      </c>
      <c r="U5484" s="4">
        <f>0.12</f>
        <v>0.12</v>
      </c>
      <c r="V5484" s="2" t="s">
        <v>62</v>
      </c>
      <c r="W5484" s="2" t="s">
        <v>102</v>
      </c>
      <c r="X5484" s="2" t="s">
        <v>64</v>
      </c>
      <c r="Y5484" s="2" t="s">
        <v>65</v>
      </c>
      <c r="Z5484" s="2">
        <v>0</v>
      </c>
      <c r="AA5484" s="2"/>
      <c r="AB5484" s="2"/>
      <c r="AC5484" s="4">
        <f>P5484*U5484/1000000</f>
        <v>1.53864</v>
      </c>
      <c r="AD5484" s="4">
        <f>AC5484*(1-Z5484/100)</f>
        <v>1.53864</v>
      </c>
      <c r="AE5484" s="2" t="s">
        <v>66</v>
      </c>
      <c r="AF5484" s="2" t="s">
        <v>67</v>
      </c>
      <c r="AG5484" s="2"/>
      <c r="AH5484" s="2" t="s">
        <v>69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6438</v>
      </c>
      <c r="B5485" s="2" t="s">
        <v>6429</v>
      </c>
      <c r="C5485" s="2" t="s">
        <v>47</v>
      </c>
      <c r="D5485" s="2" t="s">
        <v>6430</v>
      </c>
      <c r="E5485" s="2" t="s">
        <v>731</v>
      </c>
      <c r="F5485" s="2" t="s">
        <v>116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104</v>
      </c>
      <c r="N5485" s="3"/>
      <c r="O5485" s="3"/>
      <c r="P5485" s="4">
        <v>0.0</v>
      </c>
      <c r="Q5485" s="2" t="s">
        <v>105</v>
      </c>
      <c r="R5485" s="2" t="s">
        <v>106</v>
      </c>
      <c r="S5485" s="2" t="s">
        <v>107</v>
      </c>
      <c r="T5485" s="2" t="s">
        <v>108</v>
      </c>
      <c r="U5485" s="4">
        <f>0.0</f>
        <v>0.0</v>
      </c>
      <c r="V5485" s="2" t="s">
        <v>109</v>
      </c>
      <c r="W5485" s="2" t="s">
        <v>110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134</v>
      </c>
      <c r="AH5485" s="2" t="s">
        <v>69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6439</v>
      </c>
      <c r="B5486" s="2" t="s">
        <v>6440</v>
      </c>
      <c r="C5486" s="2" t="s">
        <v>47</v>
      </c>
      <c r="D5486" s="2" t="s">
        <v>226</v>
      </c>
      <c r="E5486" s="2" t="s">
        <v>227</v>
      </c>
      <c r="F5486" s="2" t="s">
        <v>228</v>
      </c>
      <c r="G5486" s="2" t="s">
        <v>117</v>
      </c>
      <c r="H5486" s="2" t="s">
        <v>138</v>
      </c>
      <c r="I5486" s="2" t="s">
        <v>53</v>
      </c>
      <c r="J5486" s="2" t="s">
        <v>230</v>
      </c>
      <c r="K5486" s="2" t="s">
        <v>55</v>
      </c>
      <c r="L5486" s="2" t="s">
        <v>51</v>
      </c>
      <c r="M5486" s="2" t="s">
        <v>56</v>
      </c>
      <c r="N5486" s="3">
        <v>176995.1</v>
      </c>
      <c r="O5486" s="3" t="s">
        <v>57</v>
      </c>
      <c r="P5486" s="4">
        <f>IF(O5486="吨",N5486*1000,IF(O5486="万立方米",N5486*10000,""))</f>
        <v>176995100.0</v>
      </c>
      <c r="Q5486" s="2" t="s">
        <v>58</v>
      </c>
      <c r="R5486" s="2" t="s">
        <v>59</v>
      </c>
      <c r="S5486" s="2" t="s">
        <v>60</v>
      </c>
      <c r="T5486" s="2" t="s">
        <v>61</v>
      </c>
      <c r="U5486" s="4">
        <f>0.06</f>
        <v>0.06</v>
      </c>
      <c r="V5486" s="2" t="s">
        <v>62</v>
      </c>
      <c r="W5486" s="2" t="s">
        <v>63</v>
      </c>
      <c r="X5486" s="2" t="s">
        <v>64</v>
      </c>
      <c r="Y5486" s="2" t="s">
        <v>65</v>
      </c>
      <c r="Z5486" s="2">
        <v>0</v>
      </c>
      <c r="AA5486" s="2"/>
      <c r="AB5486" s="2"/>
      <c r="AC5486" s="4">
        <f>P5486*U5486/1000000</f>
        <v>10.619706</v>
      </c>
      <c r="AD5486" s="4">
        <f>AC5486*(1-Z5486/100)</f>
        <v>10.619706</v>
      </c>
      <c r="AE5486" s="2" t="s">
        <v>66</v>
      </c>
      <c r="AF5486" s="2" t="s">
        <v>67</v>
      </c>
      <c r="AG5486" s="2"/>
      <c r="AH5486" s="2" t="s">
        <v>69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6441</v>
      </c>
      <c r="B5487" s="2" t="s">
        <v>6440</v>
      </c>
      <c r="C5487" s="2" t="s">
        <v>47</v>
      </c>
      <c r="D5487" s="2" t="s">
        <v>226</v>
      </c>
      <c r="E5487" s="2" t="s">
        <v>227</v>
      </c>
      <c r="F5487" s="2" t="s">
        <v>228</v>
      </c>
      <c r="G5487" s="2" t="s">
        <v>117</v>
      </c>
      <c r="H5487" s="2" t="s">
        <v>138</v>
      </c>
      <c r="I5487" s="2" t="s">
        <v>53</v>
      </c>
      <c r="J5487" s="2" t="s">
        <v>230</v>
      </c>
      <c r="K5487" s="2" t="s">
        <v>55</v>
      </c>
      <c r="L5487" s="2" t="s">
        <v>51</v>
      </c>
      <c r="M5487" s="2" t="s">
        <v>73</v>
      </c>
      <c r="N5487" s="3">
        <v>176995.1</v>
      </c>
      <c r="O5487" s="3" t="s">
        <v>57</v>
      </c>
      <c r="P5487" s="4">
        <f>IF(O5487="吨",N5487*1000,IF(O5487="万立方米",N5487*10000,""))</f>
        <v>176995100.0</v>
      </c>
      <c r="Q5487" s="2" t="s">
        <v>58</v>
      </c>
      <c r="R5487" s="2" t="s">
        <v>59</v>
      </c>
      <c r="S5487" s="2" t="s">
        <v>74</v>
      </c>
      <c r="T5487" s="2" t="s">
        <v>75</v>
      </c>
      <c r="U5487" s="4">
        <f>1.5</f>
        <v>1.5</v>
      </c>
      <c r="V5487" s="2" t="s">
        <v>62</v>
      </c>
      <c r="W5487" s="2" t="s">
        <v>76</v>
      </c>
      <c r="X5487" s="2" t="s">
        <v>64</v>
      </c>
      <c r="Y5487" s="2" t="s">
        <v>65</v>
      </c>
      <c r="Z5487" s="2">
        <v>0</v>
      </c>
      <c r="AA5487" s="2"/>
      <c r="AB5487" s="2"/>
      <c r="AC5487" s="4">
        <f>P5487*U5487/1000000</f>
        <v>265.49265</v>
      </c>
      <c r="AD5487" s="4">
        <f>AC5487*(1-Z5487/100)</f>
        <v>265.49265</v>
      </c>
      <c r="AE5487" s="2" t="s">
        <v>66</v>
      </c>
      <c r="AF5487" s="2" t="s">
        <v>67</v>
      </c>
      <c r="AG5487" s="2"/>
      <c r="AH5487" s="2" t="s">
        <v>69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6442</v>
      </c>
      <c r="B5488" s="2" t="s">
        <v>6440</v>
      </c>
      <c r="C5488" s="2" t="s">
        <v>47</v>
      </c>
      <c r="D5488" s="2" t="s">
        <v>226</v>
      </c>
      <c r="E5488" s="2" t="s">
        <v>227</v>
      </c>
      <c r="F5488" s="2" t="s">
        <v>228</v>
      </c>
      <c r="G5488" s="2" t="s">
        <v>117</v>
      </c>
      <c r="H5488" s="2" t="s">
        <v>138</v>
      </c>
      <c r="I5488" s="2" t="s">
        <v>53</v>
      </c>
      <c r="J5488" s="2" t="s">
        <v>230</v>
      </c>
      <c r="K5488" s="2" t="s">
        <v>55</v>
      </c>
      <c r="L5488" s="2" t="s">
        <v>51</v>
      </c>
      <c r="M5488" s="2" t="s">
        <v>78</v>
      </c>
      <c r="N5488" s="3">
        <v>176995.1</v>
      </c>
      <c r="O5488" s="3" t="s">
        <v>57</v>
      </c>
      <c r="P5488" s="4">
        <f>IF(O5488="吨",N5488*1000,IF(O5488="万立方米",N5488*10000,""))</f>
        <v>176995100.0</v>
      </c>
      <c r="Q5488" s="2" t="s">
        <v>58</v>
      </c>
      <c r="R5488" s="2" t="s">
        <v>59</v>
      </c>
      <c r="S5488" s="2" t="s">
        <v>79</v>
      </c>
      <c r="T5488" s="2" t="s">
        <v>75</v>
      </c>
      <c r="U5488" s="4">
        <f>6.0</f>
        <v>6.0</v>
      </c>
      <c r="V5488" s="2" t="s">
        <v>62</v>
      </c>
      <c r="W5488" s="2" t="s">
        <v>80</v>
      </c>
      <c r="X5488" s="2" t="s">
        <v>64</v>
      </c>
      <c r="Y5488" s="2" t="s">
        <v>65</v>
      </c>
      <c r="Z5488" s="2">
        <v>0</v>
      </c>
      <c r="AA5488" s="2"/>
      <c r="AB5488" s="2"/>
      <c r="AC5488" s="4">
        <f>P5488*U5488/1000000</f>
        <v>1061.9706</v>
      </c>
      <c r="AD5488" s="4">
        <f>AC5488*(1-Z5488/100)</f>
        <v>1061.9706</v>
      </c>
      <c r="AE5488" s="2" t="s">
        <v>66</v>
      </c>
      <c r="AF5488" s="2" t="s">
        <v>67</v>
      </c>
      <c r="AG5488" s="2"/>
      <c r="AH5488" s="2" t="s">
        <v>69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6443</v>
      </c>
      <c r="B5489" s="2" t="s">
        <v>6440</v>
      </c>
      <c r="C5489" s="2" t="s">
        <v>47</v>
      </c>
      <c r="D5489" s="2" t="s">
        <v>226</v>
      </c>
      <c r="E5489" s="2" t="s">
        <v>227</v>
      </c>
      <c r="F5489" s="2" t="s">
        <v>228</v>
      </c>
      <c r="G5489" s="2" t="s">
        <v>117</v>
      </c>
      <c r="H5489" s="2" t="s">
        <v>138</v>
      </c>
      <c r="I5489" s="2" t="s">
        <v>53</v>
      </c>
      <c r="J5489" s="2" t="s">
        <v>230</v>
      </c>
      <c r="K5489" s="2" t="s">
        <v>55</v>
      </c>
      <c r="L5489" s="2" t="s">
        <v>51</v>
      </c>
      <c r="M5489" s="2" t="s">
        <v>82</v>
      </c>
      <c r="N5489" s="3">
        <v>176995.1</v>
      </c>
      <c r="O5489" s="3" t="s">
        <v>57</v>
      </c>
      <c r="P5489" s="4">
        <f>IF(O5489="吨",N5489*1000,IF(O5489="万立方米",N5489*10000,""))</f>
        <v>176995100.0</v>
      </c>
      <c r="Q5489" s="2" t="s">
        <v>58</v>
      </c>
      <c r="R5489" s="2" t="s">
        <v>59</v>
      </c>
      <c r="S5489" s="2" t="s">
        <v>83</v>
      </c>
      <c r="T5489" s="2" t="s">
        <v>61</v>
      </c>
      <c r="U5489" s="4">
        <f>0.35</f>
        <v>0.35</v>
      </c>
      <c r="V5489" s="2" t="s">
        <v>62</v>
      </c>
      <c r="W5489" s="2" t="s">
        <v>84</v>
      </c>
      <c r="X5489" s="2" t="s">
        <v>64</v>
      </c>
      <c r="Y5489" s="2" t="s">
        <v>65</v>
      </c>
      <c r="Z5489" s="2">
        <v>0</v>
      </c>
      <c r="AA5489" s="2"/>
      <c r="AB5489" s="2"/>
      <c r="AC5489" s="4">
        <f>P5489*U5489/1000000</f>
        <v>61.94828499999999</v>
      </c>
      <c r="AD5489" s="4">
        <f>AC5489*(1-Z5489/100)</f>
        <v>61.94828499999999</v>
      </c>
      <c r="AE5489" s="2" t="s">
        <v>66</v>
      </c>
      <c r="AF5489" s="2" t="s">
        <v>67</v>
      </c>
      <c r="AG5489" s="2"/>
      <c r="AH5489" s="2" t="s">
        <v>69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6444</v>
      </c>
      <c r="B5490" s="2" t="s">
        <v>6440</v>
      </c>
      <c r="C5490" s="2" t="s">
        <v>47</v>
      </c>
      <c r="D5490" s="2" t="s">
        <v>226</v>
      </c>
      <c r="E5490" s="2" t="s">
        <v>227</v>
      </c>
      <c r="F5490" s="2" t="s">
        <v>228</v>
      </c>
      <c r="G5490" s="2" t="s">
        <v>117</v>
      </c>
      <c r="H5490" s="2" t="s">
        <v>138</v>
      </c>
      <c r="I5490" s="2" t="s">
        <v>53</v>
      </c>
      <c r="J5490" s="2" t="s">
        <v>230</v>
      </c>
      <c r="K5490" s="2" t="s">
        <v>55</v>
      </c>
      <c r="L5490" s="2" t="s">
        <v>51</v>
      </c>
      <c r="M5490" s="2" t="s">
        <v>86</v>
      </c>
      <c r="N5490" s="3">
        <v>176995.1</v>
      </c>
      <c r="O5490" s="3" t="s">
        <v>57</v>
      </c>
      <c r="P5490" s="4">
        <f>IF(O5490="吨",N5490*1000,IF(O5490="万立方米",N5490*10000,""))</f>
        <v>176995100.0</v>
      </c>
      <c r="Q5490" s="2" t="s">
        <v>58</v>
      </c>
      <c r="R5490" s="2" t="s">
        <v>59</v>
      </c>
      <c r="S5490" s="2" t="s">
        <v>87</v>
      </c>
      <c r="T5490" s="2" t="s">
        <v>88</v>
      </c>
      <c r="U5490" s="4">
        <f>0.75</f>
        <v>0.75</v>
      </c>
      <c r="V5490" s="2" t="s">
        <v>62</v>
      </c>
      <c r="W5490" s="2" t="s">
        <v>89</v>
      </c>
      <c r="X5490" s="2" t="s">
        <v>64</v>
      </c>
      <c r="Y5490" s="2" t="s">
        <v>65</v>
      </c>
      <c r="Z5490" s="2">
        <v>0</v>
      </c>
      <c r="AA5490" s="2"/>
      <c r="AB5490" s="2"/>
      <c r="AC5490" s="4">
        <f>P5490*U5490/1000000</f>
        <v>132.746325</v>
      </c>
      <c r="AD5490" s="4">
        <f>AC5491*(1-AA5490/100)+(AC5490-AC5491)*(1-AB5490/100)</f>
        <v>132.746325</v>
      </c>
      <c r="AE5490" s="2" t="s">
        <v>66</v>
      </c>
      <c r="AF5490" s="2" t="s">
        <v>67</v>
      </c>
      <c r="AG5490" s="2"/>
      <c r="AH5490" s="2" t="s">
        <v>69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6445</v>
      </c>
      <c r="B5491" s="2" t="s">
        <v>6440</v>
      </c>
      <c r="C5491" s="2" t="s">
        <v>47</v>
      </c>
      <c r="D5491" s="2" t="s">
        <v>226</v>
      </c>
      <c r="E5491" s="2" t="s">
        <v>227</v>
      </c>
      <c r="F5491" s="2" t="s">
        <v>228</v>
      </c>
      <c r="G5491" s="2" t="s">
        <v>117</v>
      </c>
      <c r="H5491" s="2" t="s">
        <v>138</v>
      </c>
      <c r="I5491" s="2" t="s">
        <v>53</v>
      </c>
      <c r="J5491" s="2" t="s">
        <v>230</v>
      </c>
      <c r="K5491" s="2" t="s">
        <v>55</v>
      </c>
      <c r="L5491" s="2" t="s">
        <v>51</v>
      </c>
      <c r="M5491" s="2" t="s">
        <v>91</v>
      </c>
      <c r="N5491" s="3">
        <v>176995.1</v>
      </c>
      <c r="O5491" s="3" t="s">
        <v>57</v>
      </c>
      <c r="P5491" s="4">
        <f>IF(O5491="吨",N5491*1000,IF(O5491="万立方米",N5491*10000,""))</f>
        <v>176995100.0</v>
      </c>
      <c r="Q5491" s="2" t="s">
        <v>58</v>
      </c>
      <c r="R5491" s="2" t="s">
        <v>59</v>
      </c>
      <c r="S5491" s="2" t="s">
        <v>92</v>
      </c>
      <c r="T5491" s="2" t="s">
        <v>88</v>
      </c>
      <c r="U5491" s="4">
        <f>0.75</f>
        <v>0.75</v>
      </c>
      <c r="V5491" s="2" t="s">
        <v>62</v>
      </c>
      <c r="W5491" s="2" t="s">
        <v>93</v>
      </c>
      <c r="X5491" s="2" t="s">
        <v>64</v>
      </c>
      <c r="Y5491" s="2" t="s">
        <v>65</v>
      </c>
      <c r="Z5491" s="2">
        <v>0</v>
      </c>
      <c r="AA5491" s="2"/>
      <c r="AB5491" s="2"/>
      <c r="AC5491" s="4">
        <f>P5491*U5491/1000000</f>
        <v>132.746325</v>
      </c>
      <c r="AD5491" s="4">
        <f>AC5491*(1-Z5491/100)</f>
        <v>132.746325</v>
      </c>
      <c r="AE5491" s="2" t="s">
        <v>66</v>
      </c>
      <c r="AF5491" s="2" t="s">
        <v>67</v>
      </c>
      <c r="AG5491" s="2"/>
      <c r="AH5491" s="2" t="s">
        <v>69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6446</v>
      </c>
      <c r="B5492" s="2" t="s">
        <v>6440</v>
      </c>
      <c r="C5492" s="2" t="s">
        <v>47</v>
      </c>
      <c r="D5492" s="2" t="s">
        <v>226</v>
      </c>
      <c r="E5492" s="2" t="s">
        <v>227</v>
      </c>
      <c r="F5492" s="2" t="s">
        <v>228</v>
      </c>
      <c r="G5492" s="2" t="s">
        <v>117</v>
      </c>
      <c r="H5492" s="2" t="s">
        <v>138</v>
      </c>
      <c r="I5492" s="2" t="s">
        <v>53</v>
      </c>
      <c r="J5492" s="2" t="s">
        <v>230</v>
      </c>
      <c r="K5492" s="2" t="s">
        <v>55</v>
      </c>
      <c r="L5492" s="2" t="s">
        <v>51</v>
      </c>
      <c r="M5492" s="2" t="s">
        <v>95</v>
      </c>
      <c r="N5492" s="3">
        <v>176995.1</v>
      </c>
      <c r="O5492" s="3" t="s">
        <v>57</v>
      </c>
      <c r="P5492" s="4">
        <f>IF(O5492="吨",N5492*1000,IF(O5492="万立方米",N5492*10000,""))</f>
        <v>176995100.0</v>
      </c>
      <c r="Q5492" s="2" t="s">
        <v>58</v>
      </c>
      <c r="R5492" s="2" t="s">
        <v>59</v>
      </c>
      <c r="S5492" s="2" t="s">
        <v>96</v>
      </c>
      <c r="T5492" s="2" t="s">
        <v>97</v>
      </c>
      <c r="U5492" s="4">
        <f>1.7</f>
        <v>1.7</v>
      </c>
      <c r="V5492" s="2" t="s">
        <v>62</v>
      </c>
      <c r="W5492" s="2" t="s">
        <v>98</v>
      </c>
      <c r="X5492" s="2" t="s">
        <v>64</v>
      </c>
      <c r="Y5492" s="2" t="s">
        <v>65</v>
      </c>
      <c r="Z5492" s="2">
        <v>0</v>
      </c>
      <c r="AA5492" s="2"/>
      <c r="AB5492" s="2"/>
      <c r="AC5492" s="4">
        <f>P5492*U5492/1000000</f>
        <v>300.89167</v>
      </c>
      <c r="AD5492" s="4">
        <f>AC5492*(1-Z5492/100)</f>
        <v>300.89167</v>
      </c>
      <c r="AE5492" s="2" t="s">
        <v>66</v>
      </c>
      <c r="AF5492" s="2" t="s">
        <v>67</v>
      </c>
      <c r="AG5492" s="2"/>
      <c r="AH5492" s="2" t="s">
        <v>69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6447</v>
      </c>
      <c r="B5493" s="2" t="s">
        <v>6440</v>
      </c>
      <c r="C5493" s="2" t="s">
        <v>47</v>
      </c>
      <c r="D5493" s="2" t="s">
        <v>226</v>
      </c>
      <c r="E5493" s="2" t="s">
        <v>227</v>
      </c>
      <c r="F5493" s="2" t="s">
        <v>228</v>
      </c>
      <c r="G5493" s="2" t="s">
        <v>117</v>
      </c>
      <c r="H5493" s="2" t="s">
        <v>138</v>
      </c>
      <c r="I5493" s="2" t="s">
        <v>53</v>
      </c>
      <c r="J5493" s="2" t="s">
        <v>230</v>
      </c>
      <c r="K5493" s="2" t="s">
        <v>55</v>
      </c>
      <c r="L5493" s="2" t="s">
        <v>51</v>
      </c>
      <c r="M5493" s="2" t="s">
        <v>100</v>
      </c>
      <c r="N5493" s="3">
        <v>176995.1</v>
      </c>
      <c r="O5493" s="3" t="s">
        <v>57</v>
      </c>
      <c r="P5493" s="4">
        <f>IF(O5493="吨",N5493*1000,IF(O5493="万立方米",N5493*10000,""))</f>
        <v>176995100.0</v>
      </c>
      <c r="Q5493" s="2" t="s">
        <v>58</v>
      </c>
      <c r="R5493" s="2" t="s">
        <v>59</v>
      </c>
      <c r="S5493" s="2" t="s">
        <v>101</v>
      </c>
      <c r="T5493" s="2" t="s">
        <v>75</v>
      </c>
      <c r="U5493" s="4">
        <f>0.12</f>
        <v>0.12</v>
      </c>
      <c r="V5493" s="2" t="s">
        <v>62</v>
      </c>
      <c r="W5493" s="2" t="s">
        <v>102</v>
      </c>
      <c r="X5493" s="2" t="s">
        <v>64</v>
      </c>
      <c r="Y5493" s="2" t="s">
        <v>65</v>
      </c>
      <c r="Z5493" s="2">
        <v>0</v>
      </c>
      <c r="AA5493" s="2"/>
      <c r="AB5493" s="2"/>
      <c r="AC5493" s="4">
        <f>P5493*U5493/1000000</f>
        <v>21.239412</v>
      </c>
      <c r="AD5493" s="4">
        <f>AC5493*(1-Z5493/100)</f>
        <v>21.239412</v>
      </c>
      <c r="AE5493" s="2" t="s">
        <v>66</v>
      </c>
      <c r="AF5493" s="2" t="s">
        <v>67</v>
      </c>
      <c r="AG5493" s="2"/>
      <c r="AH5493" s="2" t="s">
        <v>69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6448</v>
      </c>
      <c r="B5494" s="2" t="s">
        <v>6440</v>
      </c>
      <c r="C5494" s="2" t="s">
        <v>47</v>
      </c>
      <c r="D5494" s="2" t="s">
        <v>226</v>
      </c>
      <c r="E5494" s="2" t="s">
        <v>227</v>
      </c>
      <c r="F5494" s="2" t="s">
        <v>228</v>
      </c>
      <c r="G5494" s="2" t="s">
        <v>117</v>
      </c>
      <c r="H5494" s="2" t="s">
        <v>138</v>
      </c>
      <c r="I5494" s="2"/>
      <c r="J5494" s="2"/>
      <c r="K5494" s="2"/>
      <c r="L5494" s="2"/>
      <c r="M5494" s="2" t="s">
        <v>104</v>
      </c>
      <c r="N5494" s="3"/>
      <c r="O5494" s="3"/>
      <c r="P5494" s="4">
        <v>0.0</v>
      </c>
      <c r="Q5494" s="2" t="s">
        <v>105</v>
      </c>
      <c r="R5494" s="2" t="s">
        <v>106</v>
      </c>
      <c r="S5494" s="2" t="s">
        <v>107</v>
      </c>
      <c r="T5494" s="2" t="s">
        <v>108</v>
      </c>
      <c r="U5494" s="4">
        <f>0.0</f>
        <v>0.0</v>
      </c>
      <c r="V5494" s="2" t="s">
        <v>109</v>
      </c>
      <c r="W5494" s="2" t="s">
        <v>110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134</v>
      </c>
      <c r="AH5494" s="2" t="s">
        <v>69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6449</v>
      </c>
      <c r="B5495" s="2" t="s">
        <v>6450</v>
      </c>
      <c r="C5495" s="2" t="s">
        <v>47</v>
      </c>
      <c r="D5495" s="2" t="s">
        <v>2266</v>
      </c>
      <c r="E5495" s="2" t="s">
        <v>744</v>
      </c>
      <c r="F5495" s="2" t="s">
        <v>50</v>
      </c>
      <c r="G5495" s="2" t="s">
        <v>51</v>
      </c>
      <c r="H5495" s="2" t="s">
        <v>138</v>
      </c>
      <c r="I5495" s="2" t="s">
        <v>53</v>
      </c>
      <c r="J5495" s="2" t="s">
        <v>270</v>
      </c>
      <c r="K5495" s="2" t="s">
        <v>55</v>
      </c>
      <c r="L5495" s="2" t="s">
        <v>51</v>
      </c>
      <c r="M5495" s="2" t="s">
        <v>56</v>
      </c>
      <c r="N5495" s="3">
        <v>650520</v>
      </c>
      <c r="O5495" s="3" t="s">
        <v>57</v>
      </c>
      <c r="P5495" s="4">
        <f>IF(O5495="吨",N5495*1000,IF(O5495="万立方米",N5495*10000,""))</f>
        <v>650520000.0</v>
      </c>
      <c r="Q5495" s="2" t="s">
        <v>58</v>
      </c>
      <c r="R5495" s="2" t="s">
        <v>59</v>
      </c>
      <c r="S5495" s="2" t="s">
        <v>60</v>
      </c>
      <c r="T5495" s="2" t="s">
        <v>61</v>
      </c>
      <c r="U5495" s="4">
        <f>0.06</f>
        <v>0.06</v>
      </c>
      <c r="V5495" s="2" t="s">
        <v>62</v>
      </c>
      <c r="W5495" s="2" t="s">
        <v>63</v>
      </c>
      <c r="X5495" s="2" t="s">
        <v>64</v>
      </c>
      <c r="Y5495" s="2" t="s">
        <v>65</v>
      </c>
      <c r="Z5495" s="2">
        <v>0</v>
      </c>
      <c r="AA5495" s="2"/>
      <c r="AB5495" s="2"/>
      <c r="AC5495" s="4">
        <f>P5495*U5495/1000000</f>
        <v>39.0312</v>
      </c>
      <c r="AD5495" s="4">
        <f>AC5495*(1-Z5495/100)</f>
        <v>39.0312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6451</v>
      </c>
      <c r="B5496" s="2" t="s">
        <v>6450</v>
      </c>
      <c r="C5496" s="2" t="s">
        <v>47</v>
      </c>
      <c r="D5496" s="2" t="s">
        <v>2266</v>
      </c>
      <c r="E5496" s="2" t="s">
        <v>744</v>
      </c>
      <c r="F5496" s="2" t="s">
        <v>50</v>
      </c>
      <c r="G5496" s="2" t="s">
        <v>51</v>
      </c>
      <c r="H5496" s="2" t="s">
        <v>138</v>
      </c>
      <c r="I5496" s="2" t="s">
        <v>53</v>
      </c>
      <c r="J5496" s="2" t="s">
        <v>270</v>
      </c>
      <c r="K5496" s="2" t="s">
        <v>55</v>
      </c>
      <c r="L5496" s="2" t="s">
        <v>51</v>
      </c>
      <c r="M5496" s="2" t="s">
        <v>73</v>
      </c>
      <c r="N5496" s="3">
        <v>650520</v>
      </c>
      <c r="O5496" s="3" t="s">
        <v>57</v>
      </c>
      <c r="P5496" s="4">
        <f>IF(O5496="吨",N5496*1000,IF(O5496="万立方米",N5496*10000,""))</f>
        <v>650520000.0</v>
      </c>
      <c r="Q5496" s="2" t="s">
        <v>58</v>
      </c>
      <c r="R5496" s="2" t="s">
        <v>59</v>
      </c>
      <c r="S5496" s="2" t="s">
        <v>74</v>
      </c>
      <c r="T5496" s="2" t="s">
        <v>75</v>
      </c>
      <c r="U5496" s="4">
        <f>1.5</f>
        <v>1.5</v>
      </c>
      <c r="V5496" s="2" t="s">
        <v>62</v>
      </c>
      <c r="W5496" s="2" t="s">
        <v>76</v>
      </c>
      <c r="X5496" s="2" t="s">
        <v>64</v>
      </c>
      <c r="Y5496" s="2" t="s">
        <v>65</v>
      </c>
      <c r="Z5496" s="2">
        <v>0</v>
      </c>
      <c r="AA5496" s="2"/>
      <c r="AB5496" s="2"/>
      <c r="AC5496" s="4">
        <f>P5496*U5496/1000000</f>
        <v>975.78</v>
      </c>
      <c r="AD5496" s="4">
        <f>AC5496*(1-Z5496/100)</f>
        <v>975.78</v>
      </c>
      <c r="AE5496" s="2" t="s">
        <v>66</v>
      </c>
      <c r="AF5496" s="2" t="s">
        <v>67</v>
      </c>
      <c r="AG5496" s="2" t="s">
        <v>68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6452</v>
      </c>
      <c r="B5497" s="2" t="s">
        <v>6450</v>
      </c>
      <c r="C5497" s="2" t="s">
        <v>47</v>
      </c>
      <c r="D5497" s="2" t="s">
        <v>2266</v>
      </c>
      <c r="E5497" s="2" t="s">
        <v>744</v>
      </c>
      <c r="F5497" s="2" t="s">
        <v>50</v>
      </c>
      <c r="G5497" s="2" t="s">
        <v>51</v>
      </c>
      <c r="H5497" s="2" t="s">
        <v>138</v>
      </c>
      <c r="I5497" s="2" t="s">
        <v>53</v>
      </c>
      <c r="J5497" s="2" t="s">
        <v>270</v>
      </c>
      <c r="K5497" s="2" t="s">
        <v>55</v>
      </c>
      <c r="L5497" s="2" t="s">
        <v>51</v>
      </c>
      <c r="M5497" s="2" t="s">
        <v>78</v>
      </c>
      <c r="N5497" s="3">
        <v>650520</v>
      </c>
      <c r="O5497" s="3" t="s">
        <v>57</v>
      </c>
      <c r="P5497" s="4">
        <f>IF(O5497="吨",N5497*1000,IF(O5497="万立方米",N5497*10000,""))</f>
        <v>650520000.0</v>
      </c>
      <c r="Q5497" s="2" t="s">
        <v>58</v>
      </c>
      <c r="R5497" s="2" t="s">
        <v>59</v>
      </c>
      <c r="S5497" s="2" t="s">
        <v>79</v>
      </c>
      <c r="T5497" s="2" t="s">
        <v>75</v>
      </c>
      <c r="U5497" s="4">
        <f>6.0</f>
        <v>6.0</v>
      </c>
      <c r="V5497" s="2" t="s">
        <v>62</v>
      </c>
      <c r="W5497" s="2" t="s">
        <v>80</v>
      </c>
      <c r="X5497" s="2" t="s">
        <v>64</v>
      </c>
      <c r="Y5497" s="2" t="s">
        <v>65</v>
      </c>
      <c r="Z5497" s="2">
        <v>0</v>
      </c>
      <c r="AA5497" s="2"/>
      <c r="AB5497" s="2"/>
      <c r="AC5497" s="4">
        <f>P5497*U5497/1000000</f>
        <v>3903.12</v>
      </c>
      <c r="AD5497" s="4">
        <f>AC5497*(1-Z5497/100)</f>
        <v>3903.12</v>
      </c>
      <c r="AE5497" s="2" t="s">
        <v>66</v>
      </c>
      <c r="AF5497" s="2" t="s">
        <v>67</v>
      </c>
      <c r="AG5497" s="2" t="s">
        <v>68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6453</v>
      </c>
      <c r="B5498" s="2" t="s">
        <v>6450</v>
      </c>
      <c r="C5498" s="2" t="s">
        <v>47</v>
      </c>
      <c r="D5498" s="2" t="s">
        <v>2266</v>
      </c>
      <c r="E5498" s="2" t="s">
        <v>744</v>
      </c>
      <c r="F5498" s="2" t="s">
        <v>50</v>
      </c>
      <c r="G5498" s="2" t="s">
        <v>51</v>
      </c>
      <c r="H5498" s="2" t="s">
        <v>138</v>
      </c>
      <c r="I5498" s="2" t="s">
        <v>53</v>
      </c>
      <c r="J5498" s="2" t="s">
        <v>270</v>
      </c>
      <c r="K5498" s="2" t="s">
        <v>55</v>
      </c>
      <c r="L5498" s="2" t="s">
        <v>51</v>
      </c>
      <c r="M5498" s="2" t="s">
        <v>82</v>
      </c>
      <c r="N5498" s="3">
        <v>650520</v>
      </c>
      <c r="O5498" s="3" t="s">
        <v>57</v>
      </c>
      <c r="P5498" s="4">
        <f>IF(O5498="吨",N5498*1000,IF(O5498="万立方米",N5498*10000,""))</f>
        <v>650520000.0</v>
      </c>
      <c r="Q5498" s="2" t="s">
        <v>58</v>
      </c>
      <c r="R5498" s="2" t="s">
        <v>59</v>
      </c>
      <c r="S5498" s="2" t="s">
        <v>83</v>
      </c>
      <c r="T5498" s="2" t="s">
        <v>61</v>
      </c>
      <c r="U5498" s="4">
        <f>0.35</f>
        <v>0.35</v>
      </c>
      <c r="V5498" s="2" t="s">
        <v>62</v>
      </c>
      <c r="W5498" s="2" t="s">
        <v>84</v>
      </c>
      <c r="X5498" s="2" t="s">
        <v>64</v>
      </c>
      <c r="Y5498" s="2" t="s">
        <v>65</v>
      </c>
      <c r="Z5498" s="2">
        <v>0</v>
      </c>
      <c r="AA5498" s="2"/>
      <c r="AB5498" s="2"/>
      <c r="AC5498" s="4">
        <f>P5498*U5498/1000000</f>
        <v>227.682</v>
      </c>
      <c r="AD5498" s="4">
        <f>AC5498*(1-Z5498/100)</f>
        <v>227.682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6454</v>
      </c>
      <c r="B5499" s="2" t="s">
        <v>6450</v>
      </c>
      <c r="C5499" s="2" t="s">
        <v>47</v>
      </c>
      <c r="D5499" s="2" t="s">
        <v>2266</v>
      </c>
      <c r="E5499" s="2" t="s">
        <v>744</v>
      </c>
      <c r="F5499" s="2" t="s">
        <v>50</v>
      </c>
      <c r="G5499" s="2" t="s">
        <v>51</v>
      </c>
      <c r="H5499" s="2" t="s">
        <v>138</v>
      </c>
      <c r="I5499" s="2" t="s">
        <v>53</v>
      </c>
      <c r="J5499" s="2" t="s">
        <v>270</v>
      </c>
      <c r="K5499" s="2" t="s">
        <v>55</v>
      </c>
      <c r="L5499" s="2" t="s">
        <v>51</v>
      </c>
      <c r="M5499" s="2" t="s">
        <v>86</v>
      </c>
      <c r="N5499" s="3">
        <v>650520</v>
      </c>
      <c r="O5499" s="3" t="s">
        <v>57</v>
      </c>
      <c r="P5499" s="4">
        <f>IF(O5499="吨",N5499*1000,IF(O5499="万立方米",N5499*10000,""))</f>
        <v>650520000.0</v>
      </c>
      <c r="Q5499" s="2" t="s">
        <v>58</v>
      </c>
      <c r="R5499" s="2" t="s">
        <v>59</v>
      </c>
      <c r="S5499" s="2" t="s">
        <v>87</v>
      </c>
      <c r="T5499" s="2" t="s">
        <v>88</v>
      </c>
      <c r="U5499" s="4">
        <f>0.75</f>
        <v>0.75</v>
      </c>
      <c r="V5499" s="2" t="s">
        <v>62</v>
      </c>
      <c r="W5499" s="2" t="s">
        <v>89</v>
      </c>
      <c r="X5499" s="2" t="s">
        <v>64</v>
      </c>
      <c r="Y5499" s="2" t="s">
        <v>65</v>
      </c>
      <c r="Z5499" s="2">
        <v>0</v>
      </c>
      <c r="AA5499" s="2"/>
      <c r="AB5499" s="2"/>
      <c r="AC5499" s="4">
        <f>P5499*U5499/1000000</f>
        <v>487.89</v>
      </c>
      <c r="AD5499" s="4">
        <f>AC5500*(1-AA5499/100)+(AC5499-AC5500)*(1-AB5499/100)</f>
        <v>487.89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6455</v>
      </c>
      <c r="B5500" s="2" t="s">
        <v>6450</v>
      </c>
      <c r="C5500" s="2" t="s">
        <v>47</v>
      </c>
      <c r="D5500" s="2" t="s">
        <v>2266</v>
      </c>
      <c r="E5500" s="2" t="s">
        <v>744</v>
      </c>
      <c r="F5500" s="2" t="s">
        <v>50</v>
      </c>
      <c r="G5500" s="2" t="s">
        <v>51</v>
      </c>
      <c r="H5500" s="2" t="s">
        <v>138</v>
      </c>
      <c r="I5500" s="2" t="s">
        <v>53</v>
      </c>
      <c r="J5500" s="2" t="s">
        <v>270</v>
      </c>
      <c r="K5500" s="2" t="s">
        <v>55</v>
      </c>
      <c r="L5500" s="2" t="s">
        <v>51</v>
      </c>
      <c r="M5500" s="2" t="s">
        <v>91</v>
      </c>
      <c r="N5500" s="3">
        <v>650520</v>
      </c>
      <c r="O5500" s="3" t="s">
        <v>57</v>
      </c>
      <c r="P5500" s="4">
        <f>IF(O5500="吨",N5500*1000,IF(O5500="万立方米",N5500*10000,""))</f>
        <v>650520000.0</v>
      </c>
      <c r="Q5500" s="2" t="s">
        <v>58</v>
      </c>
      <c r="R5500" s="2" t="s">
        <v>59</v>
      </c>
      <c r="S5500" s="2" t="s">
        <v>92</v>
      </c>
      <c r="T5500" s="2" t="s">
        <v>88</v>
      </c>
      <c r="U5500" s="4">
        <f>0.75</f>
        <v>0.75</v>
      </c>
      <c r="V5500" s="2" t="s">
        <v>62</v>
      </c>
      <c r="W5500" s="2" t="s">
        <v>93</v>
      </c>
      <c r="X5500" s="2" t="s">
        <v>64</v>
      </c>
      <c r="Y5500" s="2" t="s">
        <v>65</v>
      </c>
      <c r="Z5500" s="2">
        <v>0</v>
      </c>
      <c r="AA5500" s="2"/>
      <c r="AB5500" s="2"/>
      <c r="AC5500" s="4">
        <f>P5500*U5500/1000000</f>
        <v>487.89</v>
      </c>
      <c r="AD5500" s="4">
        <f>AC5500*(1-Z5500/100)</f>
        <v>487.89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6456</v>
      </c>
      <c r="B5501" s="2" t="s">
        <v>6450</v>
      </c>
      <c r="C5501" s="2" t="s">
        <v>47</v>
      </c>
      <c r="D5501" s="2" t="s">
        <v>2266</v>
      </c>
      <c r="E5501" s="2" t="s">
        <v>744</v>
      </c>
      <c r="F5501" s="2" t="s">
        <v>50</v>
      </c>
      <c r="G5501" s="2" t="s">
        <v>51</v>
      </c>
      <c r="H5501" s="2" t="s">
        <v>138</v>
      </c>
      <c r="I5501" s="2" t="s">
        <v>53</v>
      </c>
      <c r="J5501" s="2" t="s">
        <v>270</v>
      </c>
      <c r="K5501" s="2" t="s">
        <v>55</v>
      </c>
      <c r="L5501" s="2" t="s">
        <v>51</v>
      </c>
      <c r="M5501" s="2" t="s">
        <v>95</v>
      </c>
      <c r="N5501" s="3">
        <v>650520</v>
      </c>
      <c r="O5501" s="3" t="s">
        <v>57</v>
      </c>
      <c r="P5501" s="4">
        <f>IF(O5501="吨",N5501*1000,IF(O5501="万立方米",N5501*10000,""))</f>
        <v>650520000.0</v>
      </c>
      <c r="Q5501" s="2" t="s">
        <v>58</v>
      </c>
      <c r="R5501" s="2" t="s">
        <v>59</v>
      </c>
      <c r="S5501" s="2" t="s">
        <v>96</v>
      </c>
      <c r="T5501" s="2" t="s">
        <v>97</v>
      </c>
      <c r="U5501" s="4">
        <f>1.7</f>
        <v>1.7</v>
      </c>
      <c r="V5501" s="2" t="s">
        <v>62</v>
      </c>
      <c r="W5501" s="2" t="s">
        <v>98</v>
      </c>
      <c r="X5501" s="2" t="s">
        <v>64</v>
      </c>
      <c r="Y5501" s="2" t="s">
        <v>65</v>
      </c>
      <c r="Z5501" s="2">
        <v>0</v>
      </c>
      <c r="AA5501" s="2"/>
      <c r="AB5501" s="2"/>
      <c r="AC5501" s="4">
        <f>P5501*U5501/1000000</f>
        <v>1105.884</v>
      </c>
      <c r="AD5501" s="4">
        <f>AC5501*(1-Z5501/100)</f>
        <v>1105.884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6457</v>
      </c>
      <c r="B5502" s="2" t="s">
        <v>6450</v>
      </c>
      <c r="C5502" s="2" t="s">
        <v>47</v>
      </c>
      <c r="D5502" s="2" t="s">
        <v>2266</v>
      </c>
      <c r="E5502" s="2" t="s">
        <v>744</v>
      </c>
      <c r="F5502" s="2" t="s">
        <v>50</v>
      </c>
      <c r="G5502" s="2" t="s">
        <v>51</v>
      </c>
      <c r="H5502" s="2" t="s">
        <v>138</v>
      </c>
      <c r="I5502" s="2" t="s">
        <v>53</v>
      </c>
      <c r="J5502" s="2" t="s">
        <v>270</v>
      </c>
      <c r="K5502" s="2" t="s">
        <v>55</v>
      </c>
      <c r="L5502" s="2" t="s">
        <v>51</v>
      </c>
      <c r="M5502" s="2" t="s">
        <v>100</v>
      </c>
      <c r="N5502" s="3">
        <v>650520</v>
      </c>
      <c r="O5502" s="3" t="s">
        <v>57</v>
      </c>
      <c r="P5502" s="4">
        <f>IF(O5502="吨",N5502*1000,IF(O5502="万立方米",N5502*10000,""))</f>
        <v>650520000.0</v>
      </c>
      <c r="Q5502" s="2" t="s">
        <v>58</v>
      </c>
      <c r="R5502" s="2" t="s">
        <v>59</v>
      </c>
      <c r="S5502" s="2" t="s">
        <v>101</v>
      </c>
      <c r="T5502" s="2" t="s">
        <v>75</v>
      </c>
      <c r="U5502" s="4">
        <f>0.12</f>
        <v>0.12</v>
      </c>
      <c r="V5502" s="2" t="s">
        <v>62</v>
      </c>
      <c r="W5502" s="2" t="s">
        <v>102</v>
      </c>
      <c r="X5502" s="2" t="s">
        <v>64</v>
      </c>
      <c r="Y5502" s="2" t="s">
        <v>65</v>
      </c>
      <c r="Z5502" s="2">
        <v>0</v>
      </c>
      <c r="AA5502" s="2"/>
      <c r="AB5502" s="2"/>
      <c r="AC5502" s="4">
        <f>P5502*U5502/1000000</f>
        <v>78.0624</v>
      </c>
      <c r="AD5502" s="4">
        <f>AC5502*(1-Z5502/100)</f>
        <v>78.0624</v>
      </c>
      <c r="AE5502" s="2" t="s">
        <v>66</v>
      </c>
      <c r="AF5502" s="2" t="s">
        <v>67</v>
      </c>
      <c r="AG5502" s="2" t="s">
        <v>68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6458</v>
      </c>
      <c r="B5503" s="2" t="s">
        <v>6450</v>
      </c>
      <c r="C5503" s="2" t="s">
        <v>47</v>
      </c>
      <c r="D5503" s="2" t="s">
        <v>2266</v>
      </c>
      <c r="E5503" s="2" t="s">
        <v>744</v>
      </c>
      <c r="F5503" s="2" t="s">
        <v>50</v>
      </c>
      <c r="G5503" s="2" t="s">
        <v>51</v>
      </c>
      <c r="H5503" s="2" t="s">
        <v>138</v>
      </c>
      <c r="I5503" s="2" t="s">
        <v>161</v>
      </c>
      <c r="J5503" s="2" t="s">
        <v>180</v>
      </c>
      <c r="K5503" s="2" t="s">
        <v>180</v>
      </c>
      <c r="L5503" s="2" t="s">
        <v>181</v>
      </c>
      <c r="M5503" s="2" t="s">
        <v>56</v>
      </c>
      <c r="N5503" s="3">
        <v>33</v>
      </c>
      <c r="O5503" s="3" t="s">
        <v>182</v>
      </c>
      <c r="P5503" s="4">
        <f>IF(O5503="吨",N5503*1000,IF(O5503="万立方米",N5503*10000,""))</f>
        <v>330000.0</v>
      </c>
      <c r="Q5503" s="2" t="s">
        <v>183</v>
      </c>
      <c r="R5503" s="2" t="s">
        <v>184</v>
      </c>
      <c r="S5503" s="2" t="s">
        <v>185</v>
      </c>
      <c r="T5503" s="2" t="s">
        <v>75</v>
      </c>
      <c r="U5503" s="4">
        <f>0.001</f>
        <v>0.001</v>
      </c>
      <c r="V5503" s="2" t="s">
        <v>186</v>
      </c>
      <c r="W5503" s="2" t="s">
        <v>187</v>
      </c>
      <c r="X5503" s="2" t="s">
        <v>64</v>
      </c>
      <c r="Y5503" s="2" t="s">
        <v>65</v>
      </c>
      <c r="Z5503" s="2">
        <v>0</v>
      </c>
      <c r="AA5503" s="2"/>
      <c r="AB5503" s="2"/>
      <c r="AC5503" s="4">
        <f>P5503*U5503/1000000</f>
        <v>0.00033</v>
      </c>
      <c r="AD5503" s="4">
        <f>AC5503*(1-Z5503/100)</f>
        <v>0.00033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6459</v>
      </c>
      <c r="B5504" s="2" t="s">
        <v>6450</v>
      </c>
      <c r="C5504" s="2" t="s">
        <v>47</v>
      </c>
      <c r="D5504" s="2" t="s">
        <v>2266</v>
      </c>
      <c r="E5504" s="2" t="s">
        <v>744</v>
      </c>
      <c r="F5504" s="2" t="s">
        <v>50</v>
      </c>
      <c r="G5504" s="2" t="s">
        <v>51</v>
      </c>
      <c r="H5504" s="2" t="s">
        <v>138</v>
      </c>
      <c r="I5504" s="2" t="s">
        <v>161</v>
      </c>
      <c r="J5504" s="2" t="s">
        <v>180</v>
      </c>
      <c r="K5504" s="2" t="s">
        <v>180</v>
      </c>
      <c r="L5504" s="2" t="s">
        <v>181</v>
      </c>
      <c r="M5504" s="2" t="s">
        <v>73</v>
      </c>
      <c r="N5504" s="3">
        <v>33</v>
      </c>
      <c r="O5504" s="3" t="s">
        <v>182</v>
      </c>
      <c r="P5504" s="4">
        <f>IF(O5504="吨",N5504*1000,IF(O5504="万立方米",N5504*10000,""))</f>
        <v>330000.0</v>
      </c>
      <c r="Q5504" s="2" t="s">
        <v>183</v>
      </c>
      <c r="R5504" s="2" t="s">
        <v>184</v>
      </c>
      <c r="S5504" s="2" t="s">
        <v>189</v>
      </c>
      <c r="T5504" s="2" t="s">
        <v>75</v>
      </c>
      <c r="U5504" s="4">
        <f>0.35</f>
        <v>0.35</v>
      </c>
      <c r="V5504" s="2" t="s">
        <v>186</v>
      </c>
      <c r="W5504" s="2" t="s">
        <v>190</v>
      </c>
      <c r="X5504" s="2" t="s">
        <v>64</v>
      </c>
      <c r="Y5504" s="2" t="s">
        <v>65</v>
      </c>
      <c r="Z5504" s="2">
        <v>0</v>
      </c>
      <c r="AA5504" s="2"/>
      <c r="AB5504" s="2"/>
      <c r="AC5504" s="4">
        <f>P5504*U5504/1000000</f>
        <v>0.11549999999999999</v>
      </c>
      <c r="AD5504" s="4">
        <f>AC5504*(1-Z5504/100)</f>
        <v>0.11549999999999999</v>
      </c>
      <c r="AE5504" s="2" t="s">
        <v>66</v>
      </c>
      <c r="AF5504" s="2" t="s">
        <v>67</v>
      </c>
      <c r="AG5504" s="2" t="s">
        <v>68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6460</v>
      </c>
      <c r="B5505" s="2" t="s">
        <v>6450</v>
      </c>
      <c r="C5505" s="2" t="s">
        <v>47</v>
      </c>
      <c r="D5505" s="2" t="s">
        <v>2266</v>
      </c>
      <c r="E5505" s="2" t="s">
        <v>744</v>
      </c>
      <c r="F5505" s="2" t="s">
        <v>50</v>
      </c>
      <c r="G5505" s="2" t="s">
        <v>51</v>
      </c>
      <c r="H5505" s="2" t="s">
        <v>138</v>
      </c>
      <c r="I5505" s="2" t="s">
        <v>161</v>
      </c>
      <c r="J5505" s="2" t="s">
        <v>180</v>
      </c>
      <c r="K5505" s="2" t="s">
        <v>180</v>
      </c>
      <c r="L5505" s="2" t="s">
        <v>181</v>
      </c>
      <c r="M5505" s="2" t="s">
        <v>78</v>
      </c>
      <c r="N5505" s="3">
        <v>33</v>
      </c>
      <c r="O5505" s="3" t="s">
        <v>182</v>
      </c>
      <c r="P5505" s="4">
        <f>IF(O5505="吨",N5505*1000,IF(O5505="万立方米",N5505*10000,""))</f>
        <v>330000.0</v>
      </c>
      <c r="Q5505" s="2" t="s">
        <v>183</v>
      </c>
      <c r="R5505" s="2" t="s">
        <v>184</v>
      </c>
      <c r="S5505" s="2" t="s">
        <v>192</v>
      </c>
      <c r="T5505" s="2" t="s">
        <v>75</v>
      </c>
      <c r="U5505" s="4">
        <f>1.2</f>
        <v>1.2</v>
      </c>
      <c r="V5505" s="2" t="s">
        <v>186</v>
      </c>
      <c r="W5505" s="2" t="s">
        <v>193</v>
      </c>
      <c r="X5505" s="2" t="s">
        <v>64</v>
      </c>
      <c r="Y5505" s="2" t="s">
        <v>65</v>
      </c>
      <c r="Z5505" s="2">
        <v>0</v>
      </c>
      <c r="AA5505" s="2"/>
      <c r="AB5505" s="2"/>
      <c r="AC5505" s="4">
        <f>P5505*U5505/1000000</f>
        <v>0.396</v>
      </c>
      <c r="AD5505" s="4">
        <f>AC5505*(1-Z5505/100)</f>
        <v>0.396</v>
      </c>
      <c r="AE5505" s="2" t="s">
        <v>66</v>
      </c>
      <c r="AF5505" s="2" t="s">
        <v>67</v>
      </c>
      <c r="AG5505" s="2" t="s">
        <v>68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6461</v>
      </c>
      <c r="B5506" s="2" t="s">
        <v>6450</v>
      </c>
      <c r="C5506" s="2" t="s">
        <v>47</v>
      </c>
      <c r="D5506" s="2" t="s">
        <v>2266</v>
      </c>
      <c r="E5506" s="2" t="s">
        <v>744</v>
      </c>
      <c r="F5506" s="2" t="s">
        <v>50</v>
      </c>
      <c r="G5506" s="2" t="s">
        <v>51</v>
      </c>
      <c r="H5506" s="2" t="s">
        <v>138</v>
      </c>
      <c r="I5506" s="2" t="s">
        <v>161</v>
      </c>
      <c r="J5506" s="2" t="s">
        <v>180</v>
      </c>
      <c r="K5506" s="2" t="s">
        <v>180</v>
      </c>
      <c r="L5506" s="2" t="s">
        <v>181</v>
      </c>
      <c r="M5506" s="2" t="s">
        <v>82</v>
      </c>
      <c r="N5506" s="3">
        <v>33</v>
      </c>
      <c r="O5506" s="3" t="s">
        <v>182</v>
      </c>
      <c r="P5506" s="4">
        <f>IF(O5506="吨",N5506*1000,IF(O5506="万立方米",N5506*10000,""))</f>
        <v>330000.0</v>
      </c>
      <c r="Q5506" s="2" t="s">
        <v>183</v>
      </c>
      <c r="R5506" s="2" t="s">
        <v>184</v>
      </c>
      <c r="S5506" s="2" t="s">
        <v>195</v>
      </c>
      <c r="T5506" s="2" t="s">
        <v>75</v>
      </c>
      <c r="U5506" s="4">
        <f>0.002</f>
        <v>0.002</v>
      </c>
      <c r="V5506" s="2" t="s">
        <v>186</v>
      </c>
      <c r="W5506" s="2" t="s">
        <v>196</v>
      </c>
      <c r="X5506" s="2" t="s">
        <v>64</v>
      </c>
      <c r="Y5506" s="2" t="s">
        <v>65</v>
      </c>
      <c r="Z5506" s="2">
        <v>0</v>
      </c>
      <c r="AA5506" s="2"/>
      <c r="AB5506" s="2"/>
      <c r="AC5506" s="4">
        <f>P5506*U5506/1000000</f>
        <v>0.00066</v>
      </c>
      <c r="AD5506" s="4">
        <f>AC5506*(1-Z5506/100)</f>
        <v>0.00066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6462</v>
      </c>
      <c r="B5507" s="2" t="s">
        <v>6450</v>
      </c>
      <c r="C5507" s="2" t="s">
        <v>47</v>
      </c>
      <c r="D5507" s="2" t="s">
        <v>2266</v>
      </c>
      <c r="E5507" s="2" t="s">
        <v>744</v>
      </c>
      <c r="F5507" s="2" t="s">
        <v>50</v>
      </c>
      <c r="G5507" s="2" t="s">
        <v>51</v>
      </c>
      <c r="H5507" s="2" t="s">
        <v>138</v>
      </c>
      <c r="I5507" s="2" t="s">
        <v>161</v>
      </c>
      <c r="J5507" s="2" t="s">
        <v>180</v>
      </c>
      <c r="K5507" s="2" t="s">
        <v>180</v>
      </c>
      <c r="L5507" s="2" t="s">
        <v>181</v>
      </c>
      <c r="M5507" s="2" t="s">
        <v>86</v>
      </c>
      <c r="N5507" s="3">
        <v>33</v>
      </c>
      <c r="O5507" s="3" t="s">
        <v>182</v>
      </c>
      <c r="P5507" s="4">
        <f>IF(O5507="吨",N5507*1000,IF(O5507="万立方米",N5507*10000,""))</f>
        <v>330000.0</v>
      </c>
      <c r="Q5507" s="2" t="s">
        <v>183</v>
      </c>
      <c r="R5507" s="2" t="s">
        <v>184</v>
      </c>
      <c r="S5507" s="2" t="s">
        <v>198</v>
      </c>
      <c r="T5507" s="2" t="s">
        <v>75</v>
      </c>
      <c r="U5507" s="4">
        <f>0.01</f>
        <v>0.01</v>
      </c>
      <c r="V5507" s="2" t="s">
        <v>186</v>
      </c>
      <c r="W5507" s="2" t="s">
        <v>199</v>
      </c>
      <c r="X5507" s="2" t="s">
        <v>64</v>
      </c>
      <c r="Y5507" s="2" t="s">
        <v>65</v>
      </c>
      <c r="Z5507" s="2">
        <v>0</v>
      </c>
      <c r="AA5507" s="2"/>
      <c r="AB5507" s="2"/>
      <c r="AC5507" s="4">
        <f>P5507*U5507/1000000</f>
        <v>0.0033</v>
      </c>
      <c r="AD5507" s="4">
        <f>AC5508*(1-AA5507/100)+(AC5507-AC5508)*(1-AB5507/100)</f>
        <v>0.0033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6463</v>
      </c>
      <c r="B5508" s="2" t="s">
        <v>6450</v>
      </c>
      <c r="C5508" s="2" t="s">
        <v>47</v>
      </c>
      <c r="D5508" s="2" t="s">
        <v>2266</v>
      </c>
      <c r="E5508" s="2" t="s">
        <v>744</v>
      </c>
      <c r="F5508" s="2" t="s">
        <v>50</v>
      </c>
      <c r="G5508" s="2" t="s">
        <v>51</v>
      </c>
      <c r="H5508" s="2" t="s">
        <v>138</v>
      </c>
      <c r="I5508" s="2" t="s">
        <v>161</v>
      </c>
      <c r="J5508" s="2" t="s">
        <v>180</v>
      </c>
      <c r="K5508" s="2" t="s">
        <v>180</v>
      </c>
      <c r="L5508" s="2" t="s">
        <v>181</v>
      </c>
      <c r="M5508" s="2" t="s">
        <v>91</v>
      </c>
      <c r="N5508" s="3">
        <v>33</v>
      </c>
      <c r="O5508" s="3" t="s">
        <v>182</v>
      </c>
      <c r="P5508" s="4">
        <f>IF(O5508="吨",N5508*1000,IF(O5508="万立方米",N5508*10000,""))</f>
        <v>330000.0</v>
      </c>
      <c r="Q5508" s="2" t="s">
        <v>183</v>
      </c>
      <c r="R5508" s="2" t="s">
        <v>184</v>
      </c>
      <c r="S5508" s="2" t="s">
        <v>201</v>
      </c>
      <c r="T5508" s="2" t="s">
        <v>75</v>
      </c>
      <c r="U5508" s="4">
        <f>0.005</f>
        <v>0.005</v>
      </c>
      <c r="V5508" s="2" t="s">
        <v>186</v>
      </c>
      <c r="W5508" s="2" t="s">
        <v>202</v>
      </c>
      <c r="X5508" s="2" t="s">
        <v>64</v>
      </c>
      <c r="Y5508" s="2" t="s">
        <v>65</v>
      </c>
      <c r="Z5508" s="2">
        <v>0</v>
      </c>
      <c r="AA5508" s="2"/>
      <c r="AB5508" s="2"/>
      <c r="AC5508" s="4">
        <f>P5508*U5508/1000000</f>
        <v>0.00165</v>
      </c>
      <c r="AD5508" s="4">
        <f>AC5508*(1-Z5508/100)</f>
        <v>0.00165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6464</v>
      </c>
      <c r="B5509" s="2" t="s">
        <v>6450</v>
      </c>
      <c r="C5509" s="2" t="s">
        <v>47</v>
      </c>
      <c r="D5509" s="2" t="s">
        <v>2266</v>
      </c>
      <c r="E5509" s="2" t="s">
        <v>744</v>
      </c>
      <c r="F5509" s="2" t="s">
        <v>50</v>
      </c>
      <c r="G5509" s="2" t="s">
        <v>51</v>
      </c>
      <c r="H5509" s="2" t="s">
        <v>138</v>
      </c>
      <c r="I5509" s="2" t="s">
        <v>161</v>
      </c>
      <c r="J5509" s="2" t="s">
        <v>180</v>
      </c>
      <c r="K5509" s="2" t="s">
        <v>180</v>
      </c>
      <c r="L5509" s="2" t="s">
        <v>181</v>
      </c>
      <c r="M5509" s="2" t="s">
        <v>95</v>
      </c>
      <c r="N5509" s="3">
        <v>33</v>
      </c>
      <c r="O5509" s="3" t="s">
        <v>182</v>
      </c>
      <c r="P5509" s="4">
        <f>IF(O5509="吨",N5509*1000,IF(O5509="万立方米",N5509*10000,""))</f>
        <v>330000.0</v>
      </c>
      <c r="Q5509" s="2" t="s">
        <v>183</v>
      </c>
      <c r="R5509" s="2" t="s">
        <v>184</v>
      </c>
      <c r="S5509" s="2" t="s">
        <v>204</v>
      </c>
      <c r="T5509" s="2" t="s">
        <v>75</v>
      </c>
      <c r="U5509" s="4">
        <f>0.005</f>
        <v>0.005</v>
      </c>
      <c r="V5509" s="2" t="s">
        <v>186</v>
      </c>
      <c r="W5509" s="2" t="s">
        <v>205</v>
      </c>
      <c r="X5509" s="2" t="s">
        <v>64</v>
      </c>
      <c r="Y5509" s="2" t="s">
        <v>65</v>
      </c>
      <c r="Z5509" s="2">
        <v>0</v>
      </c>
      <c r="AA5509" s="2"/>
      <c r="AB5509" s="2"/>
      <c r="AC5509" s="4">
        <f>P5509*U5509/1000000</f>
        <v>0.00165</v>
      </c>
      <c r="AD5509" s="4">
        <f>AC5509*(1-Z5509/100)</f>
        <v>0.00165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6465</v>
      </c>
      <c r="B5510" s="2" t="s">
        <v>6450</v>
      </c>
      <c r="C5510" s="2" t="s">
        <v>47</v>
      </c>
      <c r="D5510" s="2" t="s">
        <v>2266</v>
      </c>
      <c r="E5510" s="2" t="s">
        <v>744</v>
      </c>
      <c r="F5510" s="2" t="s">
        <v>50</v>
      </c>
      <c r="G5510" s="2" t="s">
        <v>51</v>
      </c>
      <c r="H5510" s="2" t="s">
        <v>138</v>
      </c>
      <c r="I5510" s="2" t="s">
        <v>161</v>
      </c>
      <c r="J5510" s="2" t="s">
        <v>180</v>
      </c>
      <c r="K5510" s="2" t="s">
        <v>180</v>
      </c>
      <c r="L5510" s="2" t="s">
        <v>181</v>
      </c>
      <c r="M5510" s="2" t="s">
        <v>100</v>
      </c>
      <c r="N5510" s="3">
        <v>33</v>
      </c>
      <c r="O5510" s="3" t="s">
        <v>182</v>
      </c>
      <c r="P5510" s="4">
        <f>IF(O5510="吨",N5510*1000,IF(O5510="万立方米",N5510*10000,""))</f>
        <v>330000.0</v>
      </c>
      <c r="Q5510" s="2" t="s">
        <v>183</v>
      </c>
      <c r="R5510" s="2" t="s">
        <v>184</v>
      </c>
      <c r="S5510" s="2" t="s">
        <v>207</v>
      </c>
      <c r="T5510" s="2" t="s">
        <v>75</v>
      </c>
      <c r="U5510" s="4">
        <f>0.02</f>
        <v>0.02</v>
      </c>
      <c r="V5510" s="2" t="s">
        <v>186</v>
      </c>
      <c r="W5510" s="2" t="s">
        <v>208</v>
      </c>
      <c r="X5510" s="2" t="s">
        <v>64</v>
      </c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68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6466</v>
      </c>
      <c r="B5511" s="2" t="s">
        <v>6450</v>
      </c>
      <c r="C5511" s="2" t="s">
        <v>47</v>
      </c>
      <c r="D5511" s="2" t="s">
        <v>2266</v>
      </c>
      <c r="E5511" s="2" t="s">
        <v>744</v>
      </c>
      <c r="F5511" s="2" t="s">
        <v>50</v>
      </c>
      <c r="G5511" s="2" t="s">
        <v>51</v>
      </c>
      <c r="H5511" s="2" t="s">
        <v>138</v>
      </c>
      <c r="I5511" s="2"/>
      <c r="J5511" s="2"/>
      <c r="K5511" s="2"/>
      <c r="L5511" s="2"/>
      <c r="M5511" s="2" t="s">
        <v>104</v>
      </c>
      <c r="N5511" s="3"/>
      <c r="O5511" s="3"/>
      <c r="P5511" s="4">
        <v>0.0</v>
      </c>
      <c r="Q5511" s="2" t="s">
        <v>105</v>
      </c>
      <c r="R5511" s="2" t="s">
        <v>106</v>
      </c>
      <c r="S5511" s="2" t="s">
        <v>107</v>
      </c>
      <c r="T5511" s="2" t="s">
        <v>108</v>
      </c>
      <c r="U5511" s="4">
        <f>0.0</f>
        <v>0.0</v>
      </c>
      <c r="V5511" s="2" t="s">
        <v>109</v>
      </c>
      <c r="W5511" s="2" t="s">
        <v>110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111</v>
      </c>
      <c r="AH5511" s="2" t="s">
        <v>69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6467</v>
      </c>
      <c r="B5512" s="2" t="s">
        <v>6468</v>
      </c>
      <c r="C5512" s="2" t="s">
        <v>47</v>
      </c>
      <c r="D5512" s="2" t="s">
        <v>661</v>
      </c>
      <c r="E5512" s="2" t="s">
        <v>346</v>
      </c>
      <c r="F5512" s="2" t="s">
        <v>228</v>
      </c>
      <c r="G5512" s="2" t="s">
        <v>572</v>
      </c>
      <c r="H5512" s="2" t="s">
        <v>138</v>
      </c>
      <c r="I5512" s="2" t="s">
        <v>53</v>
      </c>
      <c r="J5512" s="2" t="s">
        <v>230</v>
      </c>
      <c r="K5512" s="2" t="s">
        <v>55</v>
      </c>
      <c r="L5512" s="2" t="s">
        <v>51</v>
      </c>
      <c r="M5512" s="2" t="s">
        <v>56</v>
      </c>
      <c r="N5512" s="3">
        <v>274921</v>
      </c>
      <c r="O5512" s="3" t="s">
        <v>57</v>
      </c>
      <c r="P5512" s="4">
        <f>IF(O5512="吨",N5512*1000,IF(O5512="万立方米",N5512*10000,""))</f>
        <v>274921000.0</v>
      </c>
      <c r="Q5512" s="2" t="s">
        <v>58</v>
      </c>
      <c r="R5512" s="2" t="s">
        <v>59</v>
      </c>
      <c r="S5512" s="2" t="s">
        <v>60</v>
      </c>
      <c r="T5512" s="2" t="s">
        <v>61</v>
      </c>
      <c r="U5512" s="4">
        <f>0.06</f>
        <v>0.06</v>
      </c>
      <c r="V5512" s="2" t="s">
        <v>62</v>
      </c>
      <c r="W5512" s="2" t="s">
        <v>63</v>
      </c>
      <c r="X5512" s="2" t="s">
        <v>64</v>
      </c>
      <c r="Y5512" s="2" t="s">
        <v>65</v>
      </c>
      <c r="Z5512" s="2">
        <v>0</v>
      </c>
      <c r="AA5512" s="2"/>
      <c r="AB5512" s="2"/>
      <c r="AC5512" s="4">
        <f>P5512*U5512/1000000</f>
        <v>16.49526</v>
      </c>
      <c r="AD5512" s="4">
        <f>AC5512*(1-Z5512/100)</f>
        <v>16.49526</v>
      </c>
      <c r="AE5512" s="2" t="s">
        <v>66</v>
      </c>
      <c r="AF5512" s="2" t="s">
        <v>67</v>
      </c>
      <c r="AG5512" s="2" t="s">
        <v>68</v>
      </c>
      <c r="AH5512" s="2" t="s">
        <v>69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6469</v>
      </c>
      <c r="B5513" s="2" t="s">
        <v>6468</v>
      </c>
      <c r="C5513" s="2" t="s">
        <v>47</v>
      </c>
      <c r="D5513" s="2" t="s">
        <v>661</v>
      </c>
      <c r="E5513" s="2" t="s">
        <v>346</v>
      </c>
      <c r="F5513" s="2" t="s">
        <v>228</v>
      </c>
      <c r="G5513" s="2" t="s">
        <v>572</v>
      </c>
      <c r="H5513" s="2" t="s">
        <v>138</v>
      </c>
      <c r="I5513" s="2" t="s">
        <v>53</v>
      </c>
      <c r="J5513" s="2" t="s">
        <v>230</v>
      </c>
      <c r="K5513" s="2" t="s">
        <v>55</v>
      </c>
      <c r="L5513" s="2" t="s">
        <v>51</v>
      </c>
      <c r="M5513" s="2" t="s">
        <v>73</v>
      </c>
      <c r="N5513" s="3">
        <v>274921</v>
      </c>
      <c r="O5513" s="3" t="s">
        <v>57</v>
      </c>
      <c r="P5513" s="4">
        <f>IF(O5513="吨",N5513*1000,IF(O5513="万立方米",N5513*10000,""))</f>
        <v>274921000.0</v>
      </c>
      <c r="Q5513" s="2" t="s">
        <v>58</v>
      </c>
      <c r="R5513" s="2" t="s">
        <v>59</v>
      </c>
      <c r="S5513" s="2" t="s">
        <v>74</v>
      </c>
      <c r="T5513" s="2" t="s">
        <v>75</v>
      </c>
      <c r="U5513" s="4">
        <f>1.5</f>
        <v>1.5</v>
      </c>
      <c r="V5513" s="2" t="s">
        <v>62</v>
      </c>
      <c r="W5513" s="2" t="s">
        <v>76</v>
      </c>
      <c r="X5513" s="2" t="s">
        <v>64</v>
      </c>
      <c r="Y5513" s="2" t="s">
        <v>65</v>
      </c>
      <c r="Z5513" s="2">
        <v>0</v>
      </c>
      <c r="AA5513" s="2"/>
      <c r="AB5513" s="2"/>
      <c r="AC5513" s="4">
        <f>P5513*U5513/1000000</f>
        <v>412.3815</v>
      </c>
      <c r="AD5513" s="4">
        <f>AC5513*(1-Z5513/100)</f>
        <v>412.3815</v>
      </c>
      <c r="AE5513" s="2" t="s">
        <v>66</v>
      </c>
      <c r="AF5513" s="2" t="s">
        <v>67</v>
      </c>
      <c r="AG5513" s="2" t="s">
        <v>68</v>
      </c>
      <c r="AH5513" s="2" t="s">
        <v>69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6470</v>
      </c>
      <c r="B5514" s="2" t="s">
        <v>6468</v>
      </c>
      <c r="C5514" s="2" t="s">
        <v>47</v>
      </c>
      <c r="D5514" s="2" t="s">
        <v>661</v>
      </c>
      <c r="E5514" s="2" t="s">
        <v>346</v>
      </c>
      <c r="F5514" s="2" t="s">
        <v>228</v>
      </c>
      <c r="G5514" s="2" t="s">
        <v>572</v>
      </c>
      <c r="H5514" s="2" t="s">
        <v>138</v>
      </c>
      <c r="I5514" s="2" t="s">
        <v>53</v>
      </c>
      <c r="J5514" s="2" t="s">
        <v>230</v>
      </c>
      <c r="K5514" s="2" t="s">
        <v>55</v>
      </c>
      <c r="L5514" s="2" t="s">
        <v>51</v>
      </c>
      <c r="M5514" s="2" t="s">
        <v>78</v>
      </c>
      <c r="N5514" s="3">
        <v>274921</v>
      </c>
      <c r="O5514" s="3" t="s">
        <v>57</v>
      </c>
      <c r="P5514" s="4">
        <f>IF(O5514="吨",N5514*1000,IF(O5514="万立方米",N5514*10000,""))</f>
        <v>274921000.0</v>
      </c>
      <c r="Q5514" s="2" t="s">
        <v>58</v>
      </c>
      <c r="R5514" s="2" t="s">
        <v>59</v>
      </c>
      <c r="S5514" s="2" t="s">
        <v>79</v>
      </c>
      <c r="T5514" s="2" t="s">
        <v>75</v>
      </c>
      <c r="U5514" s="4">
        <f>6.0</f>
        <v>6.0</v>
      </c>
      <c r="V5514" s="2" t="s">
        <v>62</v>
      </c>
      <c r="W5514" s="2" t="s">
        <v>80</v>
      </c>
      <c r="X5514" s="2" t="s">
        <v>64</v>
      </c>
      <c r="Y5514" s="2" t="s">
        <v>65</v>
      </c>
      <c r="Z5514" s="2">
        <v>0</v>
      </c>
      <c r="AA5514" s="2"/>
      <c r="AB5514" s="2"/>
      <c r="AC5514" s="4">
        <f>P5514*U5514/1000000</f>
        <v>1649.526</v>
      </c>
      <c r="AD5514" s="4">
        <f>AC5514*(1-Z5514/100)</f>
        <v>1649.526</v>
      </c>
      <c r="AE5514" s="2" t="s">
        <v>66</v>
      </c>
      <c r="AF5514" s="2" t="s">
        <v>67</v>
      </c>
      <c r="AG5514" s="2" t="s">
        <v>68</v>
      </c>
      <c r="AH5514" s="2" t="s">
        <v>69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6471</v>
      </c>
      <c r="B5515" s="2" t="s">
        <v>6468</v>
      </c>
      <c r="C5515" s="2" t="s">
        <v>47</v>
      </c>
      <c r="D5515" s="2" t="s">
        <v>661</v>
      </c>
      <c r="E5515" s="2" t="s">
        <v>346</v>
      </c>
      <c r="F5515" s="2" t="s">
        <v>228</v>
      </c>
      <c r="G5515" s="2" t="s">
        <v>572</v>
      </c>
      <c r="H5515" s="2" t="s">
        <v>138</v>
      </c>
      <c r="I5515" s="2" t="s">
        <v>53</v>
      </c>
      <c r="J5515" s="2" t="s">
        <v>230</v>
      </c>
      <c r="K5515" s="2" t="s">
        <v>55</v>
      </c>
      <c r="L5515" s="2" t="s">
        <v>51</v>
      </c>
      <c r="M5515" s="2" t="s">
        <v>82</v>
      </c>
      <c r="N5515" s="3">
        <v>274921</v>
      </c>
      <c r="O5515" s="3" t="s">
        <v>57</v>
      </c>
      <c r="P5515" s="4">
        <f>IF(O5515="吨",N5515*1000,IF(O5515="万立方米",N5515*10000,""))</f>
        <v>274921000.0</v>
      </c>
      <c r="Q5515" s="2" t="s">
        <v>58</v>
      </c>
      <c r="R5515" s="2" t="s">
        <v>59</v>
      </c>
      <c r="S5515" s="2" t="s">
        <v>83</v>
      </c>
      <c r="T5515" s="2" t="s">
        <v>61</v>
      </c>
      <c r="U5515" s="4">
        <f>0.35</f>
        <v>0.35</v>
      </c>
      <c r="V5515" s="2" t="s">
        <v>62</v>
      </c>
      <c r="W5515" s="2" t="s">
        <v>84</v>
      </c>
      <c r="X5515" s="2" t="s">
        <v>64</v>
      </c>
      <c r="Y5515" s="2" t="s">
        <v>65</v>
      </c>
      <c r="Z5515" s="2">
        <v>0</v>
      </c>
      <c r="AA5515" s="2"/>
      <c r="AB5515" s="2"/>
      <c r="AC5515" s="4">
        <f>P5515*U5515/1000000</f>
        <v>96.22235</v>
      </c>
      <c r="AD5515" s="4">
        <f>AC5515*(1-Z5515/100)</f>
        <v>96.22235</v>
      </c>
      <c r="AE5515" s="2" t="s">
        <v>66</v>
      </c>
      <c r="AF5515" s="2" t="s">
        <v>67</v>
      </c>
      <c r="AG5515" s="2" t="s">
        <v>68</v>
      </c>
      <c r="AH5515" s="2" t="s">
        <v>69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6472</v>
      </c>
      <c r="B5516" s="2" t="s">
        <v>6468</v>
      </c>
      <c r="C5516" s="2" t="s">
        <v>47</v>
      </c>
      <c r="D5516" s="2" t="s">
        <v>661</v>
      </c>
      <c r="E5516" s="2" t="s">
        <v>346</v>
      </c>
      <c r="F5516" s="2" t="s">
        <v>228</v>
      </c>
      <c r="G5516" s="2" t="s">
        <v>572</v>
      </c>
      <c r="H5516" s="2" t="s">
        <v>138</v>
      </c>
      <c r="I5516" s="2" t="s">
        <v>53</v>
      </c>
      <c r="J5516" s="2" t="s">
        <v>230</v>
      </c>
      <c r="K5516" s="2" t="s">
        <v>55</v>
      </c>
      <c r="L5516" s="2" t="s">
        <v>51</v>
      </c>
      <c r="M5516" s="2" t="s">
        <v>86</v>
      </c>
      <c r="N5516" s="3">
        <v>274921</v>
      </c>
      <c r="O5516" s="3" t="s">
        <v>57</v>
      </c>
      <c r="P5516" s="4">
        <f>IF(O5516="吨",N5516*1000,IF(O5516="万立方米",N5516*10000,""))</f>
        <v>274921000.0</v>
      </c>
      <c r="Q5516" s="2" t="s">
        <v>58</v>
      </c>
      <c r="R5516" s="2" t="s">
        <v>59</v>
      </c>
      <c r="S5516" s="2" t="s">
        <v>87</v>
      </c>
      <c r="T5516" s="2" t="s">
        <v>88</v>
      </c>
      <c r="U5516" s="4">
        <f>0.75</f>
        <v>0.75</v>
      </c>
      <c r="V5516" s="2" t="s">
        <v>62</v>
      </c>
      <c r="W5516" s="2" t="s">
        <v>89</v>
      </c>
      <c r="X5516" s="2" t="s">
        <v>64</v>
      </c>
      <c r="Y5516" s="2" t="s">
        <v>65</v>
      </c>
      <c r="Z5516" s="2">
        <v>0</v>
      </c>
      <c r="AA5516" s="2"/>
      <c r="AB5516" s="2"/>
      <c r="AC5516" s="4">
        <f>P5516*U5516/1000000</f>
        <v>206.19075</v>
      </c>
      <c r="AD5516" s="4">
        <f>AC5517*(1-AA5516/100)+(AC5516-AC5517)*(1-AB5516/100)</f>
        <v>206.19075</v>
      </c>
      <c r="AE5516" s="2" t="s">
        <v>66</v>
      </c>
      <c r="AF5516" s="2" t="s">
        <v>67</v>
      </c>
      <c r="AG5516" s="2" t="s">
        <v>68</v>
      </c>
      <c r="AH5516" s="2" t="s">
        <v>69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6473</v>
      </c>
      <c r="B5517" s="2" t="s">
        <v>6468</v>
      </c>
      <c r="C5517" s="2" t="s">
        <v>47</v>
      </c>
      <c r="D5517" s="2" t="s">
        <v>661</v>
      </c>
      <c r="E5517" s="2" t="s">
        <v>346</v>
      </c>
      <c r="F5517" s="2" t="s">
        <v>228</v>
      </c>
      <c r="G5517" s="2" t="s">
        <v>572</v>
      </c>
      <c r="H5517" s="2" t="s">
        <v>138</v>
      </c>
      <c r="I5517" s="2" t="s">
        <v>53</v>
      </c>
      <c r="J5517" s="2" t="s">
        <v>230</v>
      </c>
      <c r="K5517" s="2" t="s">
        <v>55</v>
      </c>
      <c r="L5517" s="2" t="s">
        <v>51</v>
      </c>
      <c r="M5517" s="2" t="s">
        <v>91</v>
      </c>
      <c r="N5517" s="3">
        <v>274921</v>
      </c>
      <c r="O5517" s="3" t="s">
        <v>57</v>
      </c>
      <c r="P5517" s="4">
        <f>IF(O5517="吨",N5517*1000,IF(O5517="万立方米",N5517*10000,""))</f>
        <v>274921000.0</v>
      </c>
      <c r="Q5517" s="2" t="s">
        <v>58</v>
      </c>
      <c r="R5517" s="2" t="s">
        <v>59</v>
      </c>
      <c r="S5517" s="2" t="s">
        <v>92</v>
      </c>
      <c r="T5517" s="2" t="s">
        <v>88</v>
      </c>
      <c r="U5517" s="4">
        <f>0.75</f>
        <v>0.75</v>
      </c>
      <c r="V5517" s="2" t="s">
        <v>62</v>
      </c>
      <c r="W5517" s="2" t="s">
        <v>93</v>
      </c>
      <c r="X5517" s="2" t="s">
        <v>64</v>
      </c>
      <c r="Y5517" s="2" t="s">
        <v>65</v>
      </c>
      <c r="Z5517" s="2">
        <v>0</v>
      </c>
      <c r="AA5517" s="2"/>
      <c r="AB5517" s="2"/>
      <c r="AC5517" s="4">
        <f>P5517*U5517/1000000</f>
        <v>206.19075</v>
      </c>
      <c r="AD5517" s="4">
        <f>AC5517*(1-Z5517/100)</f>
        <v>206.19075</v>
      </c>
      <c r="AE5517" s="2" t="s">
        <v>66</v>
      </c>
      <c r="AF5517" s="2" t="s">
        <v>67</v>
      </c>
      <c r="AG5517" s="2" t="s">
        <v>68</v>
      </c>
      <c r="AH5517" s="2" t="s">
        <v>69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6474</v>
      </c>
      <c r="B5518" s="2" t="s">
        <v>6468</v>
      </c>
      <c r="C5518" s="2" t="s">
        <v>47</v>
      </c>
      <c r="D5518" s="2" t="s">
        <v>661</v>
      </c>
      <c r="E5518" s="2" t="s">
        <v>346</v>
      </c>
      <c r="F5518" s="2" t="s">
        <v>228</v>
      </c>
      <c r="G5518" s="2" t="s">
        <v>572</v>
      </c>
      <c r="H5518" s="2" t="s">
        <v>138</v>
      </c>
      <c r="I5518" s="2" t="s">
        <v>53</v>
      </c>
      <c r="J5518" s="2" t="s">
        <v>230</v>
      </c>
      <c r="K5518" s="2" t="s">
        <v>55</v>
      </c>
      <c r="L5518" s="2" t="s">
        <v>51</v>
      </c>
      <c r="M5518" s="2" t="s">
        <v>95</v>
      </c>
      <c r="N5518" s="3">
        <v>274921</v>
      </c>
      <c r="O5518" s="3" t="s">
        <v>57</v>
      </c>
      <c r="P5518" s="4">
        <f>IF(O5518="吨",N5518*1000,IF(O5518="万立方米",N5518*10000,""))</f>
        <v>274921000.0</v>
      </c>
      <c r="Q5518" s="2" t="s">
        <v>58</v>
      </c>
      <c r="R5518" s="2" t="s">
        <v>59</v>
      </c>
      <c r="S5518" s="2" t="s">
        <v>96</v>
      </c>
      <c r="T5518" s="2" t="s">
        <v>97</v>
      </c>
      <c r="U5518" s="4">
        <f>1.7</f>
        <v>1.7</v>
      </c>
      <c r="V5518" s="2" t="s">
        <v>62</v>
      </c>
      <c r="W5518" s="2" t="s">
        <v>98</v>
      </c>
      <c r="X5518" s="2" t="s">
        <v>64</v>
      </c>
      <c r="Y5518" s="2" t="s">
        <v>65</v>
      </c>
      <c r="Z5518" s="2">
        <v>0</v>
      </c>
      <c r="AA5518" s="2"/>
      <c r="AB5518" s="2"/>
      <c r="AC5518" s="4">
        <f>P5518*U5518/1000000</f>
        <v>467.3657</v>
      </c>
      <c r="AD5518" s="4">
        <f>AC5518*(1-Z5518/100)</f>
        <v>467.3657</v>
      </c>
      <c r="AE5518" s="2" t="s">
        <v>66</v>
      </c>
      <c r="AF5518" s="2" t="s">
        <v>67</v>
      </c>
      <c r="AG5518" s="2" t="s">
        <v>68</v>
      </c>
      <c r="AH5518" s="2" t="s">
        <v>69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6475</v>
      </c>
      <c r="B5519" s="2" t="s">
        <v>6468</v>
      </c>
      <c r="C5519" s="2" t="s">
        <v>47</v>
      </c>
      <c r="D5519" s="2" t="s">
        <v>661</v>
      </c>
      <c r="E5519" s="2" t="s">
        <v>346</v>
      </c>
      <c r="F5519" s="2" t="s">
        <v>228</v>
      </c>
      <c r="G5519" s="2" t="s">
        <v>572</v>
      </c>
      <c r="H5519" s="2" t="s">
        <v>138</v>
      </c>
      <c r="I5519" s="2" t="s">
        <v>53</v>
      </c>
      <c r="J5519" s="2" t="s">
        <v>230</v>
      </c>
      <c r="K5519" s="2" t="s">
        <v>55</v>
      </c>
      <c r="L5519" s="2" t="s">
        <v>51</v>
      </c>
      <c r="M5519" s="2" t="s">
        <v>100</v>
      </c>
      <c r="N5519" s="3">
        <v>274921</v>
      </c>
      <c r="O5519" s="3" t="s">
        <v>57</v>
      </c>
      <c r="P5519" s="4">
        <f>IF(O5519="吨",N5519*1000,IF(O5519="万立方米",N5519*10000,""))</f>
        <v>274921000.0</v>
      </c>
      <c r="Q5519" s="2" t="s">
        <v>58</v>
      </c>
      <c r="R5519" s="2" t="s">
        <v>59</v>
      </c>
      <c r="S5519" s="2" t="s">
        <v>101</v>
      </c>
      <c r="T5519" s="2" t="s">
        <v>75</v>
      </c>
      <c r="U5519" s="4">
        <f>0.12</f>
        <v>0.12</v>
      </c>
      <c r="V5519" s="2" t="s">
        <v>62</v>
      </c>
      <c r="W5519" s="2" t="s">
        <v>102</v>
      </c>
      <c r="X5519" s="2" t="s">
        <v>64</v>
      </c>
      <c r="Y5519" s="2" t="s">
        <v>65</v>
      </c>
      <c r="Z5519" s="2">
        <v>0</v>
      </c>
      <c r="AA5519" s="2"/>
      <c r="AB5519" s="2"/>
      <c r="AC5519" s="4">
        <f>P5519*U5519/1000000</f>
        <v>32.99052</v>
      </c>
      <c r="AD5519" s="4">
        <f>AC5519*(1-Z5519/100)</f>
        <v>32.99052</v>
      </c>
      <c r="AE5519" s="2" t="s">
        <v>66</v>
      </c>
      <c r="AF5519" s="2" t="s">
        <v>67</v>
      </c>
      <c r="AG5519" s="2" t="s">
        <v>68</v>
      </c>
      <c r="AH5519" s="2" t="s">
        <v>69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6476</v>
      </c>
      <c r="B5520" s="2" t="s">
        <v>6468</v>
      </c>
      <c r="C5520" s="2" t="s">
        <v>47</v>
      </c>
      <c r="D5520" s="2" t="s">
        <v>661</v>
      </c>
      <c r="E5520" s="2" t="s">
        <v>346</v>
      </c>
      <c r="F5520" s="2" t="s">
        <v>228</v>
      </c>
      <c r="G5520" s="2" t="s">
        <v>572</v>
      </c>
      <c r="H5520" s="2" t="s">
        <v>138</v>
      </c>
      <c r="I5520" s="2"/>
      <c r="J5520" s="2"/>
      <c r="K5520" s="2" t="s">
        <v>147</v>
      </c>
      <c r="L5520" s="2" t="s">
        <v>253</v>
      </c>
      <c r="M5520" s="2" t="s">
        <v>104</v>
      </c>
      <c r="N5520" s="3"/>
      <c r="O5520" s="3"/>
      <c r="P5520" s="2"/>
      <c r="Q5520" s="2" t="s">
        <v>105</v>
      </c>
      <c r="R5520" s="2" t="s">
        <v>106</v>
      </c>
      <c r="S5520" s="2" t="s">
        <v>107</v>
      </c>
      <c r="T5520" s="2" t="s">
        <v>108</v>
      </c>
      <c r="U5520" s="2"/>
      <c r="V5520" s="2" t="s">
        <v>109</v>
      </c>
      <c r="W5520" s="2" t="s">
        <v>110</v>
      </c>
      <c r="X5520" s="2"/>
      <c r="Y5520" s="2" t="s">
        <v>65</v>
      </c>
      <c r="Z5520" s="2">
        <v>0</v>
      </c>
      <c r="AA5520" s="2"/>
      <c r="AB5520" s="2"/>
      <c r="AC5520" s="2"/>
      <c r="AD5520" s="2"/>
      <c r="AE5520" s="2" t="s">
        <v>123</v>
      </c>
      <c r="AF5520" s="2" t="s">
        <v>222</v>
      </c>
      <c r="AG5520" s="2" t="s">
        <v>223</v>
      </c>
      <c r="AH5520" s="2" t="s">
        <v>69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6477</v>
      </c>
      <c r="B5521" s="2" t="s">
        <v>6478</v>
      </c>
      <c r="C5521" s="2" t="s">
        <v>47</v>
      </c>
      <c r="D5521" s="2" t="s">
        <v>2127</v>
      </c>
      <c r="E5521" s="2" t="s">
        <v>898</v>
      </c>
      <c r="F5521" s="2" t="s">
        <v>228</v>
      </c>
      <c r="G5521" s="2" t="s">
        <v>117</v>
      </c>
      <c r="H5521" s="2" t="s">
        <v>243</v>
      </c>
      <c r="I5521" s="2" t="s">
        <v>53</v>
      </c>
      <c r="J5521" s="2" t="s">
        <v>533</v>
      </c>
      <c r="K5521" s="2" t="s">
        <v>533</v>
      </c>
      <c r="L5521" s="2" t="s">
        <v>119</v>
      </c>
      <c r="M5521" s="2" t="s">
        <v>56</v>
      </c>
      <c r="N5521" s="3">
        <v>42681</v>
      </c>
      <c r="O5521" s="3" t="s">
        <v>120</v>
      </c>
      <c r="P5521" s="2"/>
      <c r="Q5521" s="2"/>
      <c r="R5521" s="2" t="s">
        <v>121</v>
      </c>
      <c r="S5521" s="2"/>
      <c r="T5521" s="2" t="s">
        <v>108</v>
      </c>
      <c r="U5521" s="2"/>
      <c r="V5521" s="2"/>
      <c r="W5521" s="2" t="s">
        <v>122</v>
      </c>
      <c r="X5521" s="2" t="s">
        <v>64</v>
      </c>
      <c r="Y5521" s="2" t="s">
        <v>65</v>
      </c>
      <c r="Z5521" s="2">
        <v>0</v>
      </c>
      <c r="AA5521" s="2"/>
      <c r="AB5521" s="2"/>
      <c r="AC5521" s="2"/>
      <c r="AD5521" s="2"/>
      <c r="AE5521" s="2" t="s">
        <v>123</v>
      </c>
      <c r="AF5521" s="2" t="s">
        <v>124</v>
      </c>
      <c r="AG5521" s="2" t="s">
        <v>312</v>
      </c>
      <c r="AH5521" s="2" t="s">
        <v>69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6479</v>
      </c>
      <c r="B5522" s="2" t="s">
        <v>6478</v>
      </c>
      <c r="C5522" s="2" t="s">
        <v>47</v>
      </c>
      <c r="D5522" s="2" t="s">
        <v>2127</v>
      </c>
      <c r="E5522" s="2" t="s">
        <v>898</v>
      </c>
      <c r="F5522" s="2" t="s">
        <v>228</v>
      </c>
      <c r="G5522" s="2" t="s">
        <v>117</v>
      </c>
      <c r="H5522" s="2" t="s">
        <v>243</v>
      </c>
      <c r="I5522" s="2" t="s">
        <v>53</v>
      </c>
      <c r="J5522" s="2" t="s">
        <v>533</v>
      </c>
      <c r="K5522" s="2" t="s">
        <v>533</v>
      </c>
      <c r="L5522" s="2" t="s">
        <v>119</v>
      </c>
      <c r="M5522" s="2" t="s">
        <v>73</v>
      </c>
      <c r="N5522" s="3">
        <v>42681</v>
      </c>
      <c r="O5522" s="3" t="s">
        <v>120</v>
      </c>
      <c r="P5522" s="2"/>
      <c r="Q5522" s="2"/>
      <c r="R5522" s="2" t="s">
        <v>121</v>
      </c>
      <c r="S5522" s="2"/>
      <c r="T5522" s="2" t="s">
        <v>108</v>
      </c>
      <c r="U5522" s="2"/>
      <c r="V5522" s="2"/>
      <c r="W5522" s="2" t="s">
        <v>122</v>
      </c>
      <c r="X5522" s="2" t="s">
        <v>64</v>
      </c>
      <c r="Y5522" s="2" t="s">
        <v>65</v>
      </c>
      <c r="Z5522" s="2">
        <v>0</v>
      </c>
      <c r="AA5522" s="2"/>
      <c r="AB5522" s="2"/>
      <c r="AC5522" s="2"/>
      <c r="AD5522" s="2"/>
      <c r="AE5522" s="2" t="s">
        <v>123</v>
      </c>
      <c r="AF5522" s="2" t="s">
        <v>124</v>
      </c>
      <c r="AG5522" s="2" t="s">
        <v>312</v>
      </c>
      <c r="AH5522" s="2" t="s">
        <v>69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6480</v>
      </c>
      <c r="B5523" s="2" t="s">
        <v>6478</v>
      </c>
      <c r="C5523" s="2" t="s">
        <v>47</v>
      </c>
      <c r="D5523" s="2" t="s">
        <v>2127</v>
      </c>
      <c r="E5523" s="2" t="s">
        <v>898</v>
      </c>
      <c r="F5523" s="2" t="s">
        <v>228</v>
      </c>
      <c r="G5523" s="2" t="s">
        <v>117</v>
      </c>
      <c r="H5523" s="2" t="s">
        <v>243</v>
      </c>
      <c r="I5523" s="2" t="s">
        <v>53</v>
      </c>
      <c r="J5523" s="2" t="s">
        <v>533</v>
      </c>
      <c r="K5523" s="2" t="s">
        <v>533</v>
      </c>
      <c r="L5523" s="2" t="s">
        <v>119</v>
      </c>
      <c r="M5523" s="2" t="s">
        <v>78</v>
      </c>
      <c r="N5523" s="3">
        <v>42681</v>
      </c>
      <c r="O5523" s="3" t="s">
        <v>120</v>
      </c>
      <c r="P5523" s="2"/>
      <c r="Q5523" s="2"/>
      <c r="R5523" s="2" t="s">
        <v>121</v>
      </c>
      <c r="S5523" s="2"/>
      <c r="T5523" s="2" t="s">
        <v>108</v>
      </c>
      <c r="U5523" s="2"/>
      <c r="V5523" s="2"/>
      <c r="W5523" s="2" t="s">
        <v>122</v>
      </c>
      <c r="X5523" s="2" t="s">
        <v>64</v>
      </c>
      <c r="Y5523" s="2" t="s">
        <v>65</v>
      </c>
      <c r="Z5523" s="2">
        <v>0</v>
      </c>
      <c r="AA5523" s="2"/>
      <c r="AB5523" s="2"/>
      <c r="AC5523" s="2"/>
      <c r="AD5523" s="2"/>
      <c r="AE5523" s="2" t="s">
        <v>123</v>
      </c>
      <c r="AF5523" s="2" t="s">
        <v>124</v>
      </c>
      <c r="AG5523" s="2" t="s">
        <v>312</v>
      </c>
      <c r="AH5523" s="2" t="s">
        <v>69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6481</v>
      </c>
      <c r="B5524" s="2" t="s">
        <v>6478</v>
      </c>
      <c r="C5524" s="2" t="s">
        <v>47</v>
      </c>
      <c r="D5524" s="2" t="s">
        <v>2127</v>
      </c>
      <c r="E5524" s="2" t="s">
        <v>898</v>
      </c>
      <c r="F5524" s="2" t="s">
        <v>228</v>
      </c>
      <c r="G5524" s="2" t="s">
        <v>117</v>
      </c>
      <c r="H5524" s="2" t="s">
        <v>243</v>
      </c>
      <c r="I5524" s="2" t="s">
        <v>53</v>
      </c>
      <c r="J5524" s="2" t="s">
        <v>533</v>
      </c>
      <c r="K5524" s="2" t="s">
        <v>533</v>
      </c>
      <c r="L5524" s="2" t="s">
        <v>119</v>
      </c>
      <c r="M5524" s="2" t="s">
        <v>82</v>
      </c>
      <c r="N5524" s="3">
        <v>42681</v>
      </c>
      <c r="O5524" s="3" t="s">
        <v>120</v>
      </c>
      <c r="P5524" s="2"/>
      <c r="Q5524" s="2"/>
      <c r="R5524" s="2" t="s">
        <v>121</v>
      </c>
      <c r="S5524" s="2"/>
      <c r="T5524" s="2" t="s">
        <v>108</v>
      </c>
      <c r="U5524" s="2"/>
      <c r="V5524" s="2"/>
      <c r="W5524" s="2" t="s">
        <v>122</v>
      </c>
      <c r="X5524" s="2" t="s">
        <v>64</v>
      </c>
      <c r="Y5524" s="2" t="s">
        <v>65</v>
      </c>
      <c r="Z5524" s="2">
        <v>0</v>
      </c>
      <c r="AA5524" s="2"/>
      <c r="AB5524" s="2"/>
      <c r="AC5524" s="2"/>
      <c r="AD5524" s="2"/>
      <c r="AE5524" s="2" t="s">
        <v>123</v>
      </c>
      <c r="AF5524" s="2" t="s">
        <v>124</v>
      </c>
      <c r="AG5524" s="2" t="s">
        <v>312</v>
      </c>
      <c r="AH5524" s="2" t="s">
        <v>69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6482</v>
      </c>
      <c r="B5525" s="2" t="s">
        <v>6478</v>
      </c>
      <c r="C5525" s="2" t="s">
        <v>47</v>
      </c>
      <c r="D5525" s="2" t="s">
        <v>2127</v>
      </c>
      <c r="E5525" s="2" t="s">
        <v>898</v>
      </c>
      <c r="F5525" s="2" t="s">
        <v>228</v>
      </c>
      <c r="G5525" s="2" t="s">
        <v>117</v>
      </c>
      <c r="H5525" s="2" t="s">
        <v>243</v>
      </c>
      <c r="I5525" s="2" t="s">
        <v>53</v>
      </c>
      <c r="J5525" s="2" t="s">
        <v>533</v>
      </c>
      <c r="K5525" s="2" t="s">
        <v>533</v>
      </c>
      <c r="L5525" s="2" t="s">
        <v>119</v>
      </c>
      <c r="M5525" s="2" t="s">
        <v>86</v>
      </c>
      <c r="N5525" s="3">
        <v>42681</v>
      </c>
      <c r="O5525" s="3" t="s">
        <v>120</v>
      </c>
      <c r="P5525" s="2"/>
      <c r="Q5525" s="2"/>
      <c r="R5525" s="2" t="s">
        <v>121</v>
      </c>
      <c r="S5525" s="2"/>
      <c r="T5525" s="2" t="s">
        <v>108</v>
      </c>
      <c r="U5525" s="2"/>
      <c r="V5525" s="2"/>
      <c r="W5525" s="2" t="s">
        <v>122</v>
      </c>
      <c r="X5525" s="2" t="s">
        <v>64</v>
      </c>
      <c r="Y5525" s="2" t="s">
        <v>65</v>
      </c>
      <c r="Z5525" s="2">
        <v>0</v>
      </c>
      <c r="AA5525" s="2"/>
      <c r="AB5525" s="2"/>
      <c r="AC5525" s="2"/>
      <c r="AD5525" s="2"/>
      <c r="AE5525" s="2" t="s">
        <v>123</v>
      </c>
      <c r="AF5525" s="2" t="s">
        <v>124</v>
      </c>
      <c r="AG5525" s="2" t="s">
        <v>312</v>
      </c>
      <c r="AH5525" s="2" t="s">
        <v>69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6483</v>
      </c>
      <c r="B5526" s="2" t="s">
        <v>6478</v>
      </c>
      <c r="C5526" s="2" t="s">
        <v>47</v>
      </c>
      <c r="D5526" s="2" t="s">
        <v>2127</v>
      </c>
      <c r="E5526" s="2" t="s">
        <v>898</v>
      </c>
      <c r="F5526" s="2" t="s">
        <v>228</v>
      </c>
      <c r="G5526" s="2" t="s">
        <v>117</v>
      </c>
      <c r="H5526" s="2" t="s">
        <v>243</v>
      </c>
      <c r="I5526" s="2" t="s">
        <v>53</v>
      </c>
      <c r="J5526" s="2" t="s">
        <v>533</v>
      </c>
      <c r="K5526" s="2" t="s">
        <v>533</v>
      </c>
      <c r="L5526" s="2" t="s">
        <v>119</v>
      </c>
      <c r="M5526" s="2" t="s">
        <v>91</v>
      </c>
      <c r="N5526" s="3">
        <v>42681</v>
      </c>
      <c r="O5526" s="3" t="s">
        <v>120</v>
      </c>
      <c r="P5526" s="2"/>
      <c r="Q5526" s="2"/>
      <c r="R5526" s="2" t="s">
        <v>121</v>
      </c>
      <c r="S5526" s="2"/>
      <c r="T5526" s="2" t="s">
        <v>108</v>
      </c>
      <c r="U5526" s="2"/>
      <c r="V5526" s="2"/>
      <c r="W5526" s="2" t="s">
        <v>122</v>
      </c>
      <c r="X5526" s="2" t="s">
        <v>64</v>
      </c>
      <c r="Y5526" s="2" t="s">
        <v>65</v>
      </c>
      <c r="Z5526" s="2">
        <v>0</v>
      </c>
      <c r="AA5526" s="2"/>
      <c r="AB5526" s="2"/>
      <c r="AC5526" s="2"/>
      <c r="AD5526" s="2"/>
      <c r="AE5526" s="2" t="s">
        <v>123</v>
      </c>
      <c r="AF5526" s="2" t="s">
        <v>124</v>
      </c>
      <c r="AG5526" s="2" t="s">
        <v>312</v>
      </c>
      <c r="AH5526" s="2" t="s">
        <v>69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6484</v>
      </c>
      <c r="B5527" s="2" t="s">
        <v>6478</v>
      </c>
      <c r="C5527" s="2" t="s">
        <v>47</v>
      </c>
      <c r="D5527" s="2" t="s">
        <v>2127</v>
      </c>
      <c r="E5527" s="2" t="s">
        <v>898</v>
      </c>
      <c r="F5527" s="2" t="s">
        <v>228</v>
      </c>
      <c r="G5527" s="2" t="s">
        <v>117</v>
      </c>
      <c r="H5527" s="2" t="s">
        <v>243</v>
      </c>
      <c r="I5527" s="2" t="s">
        <v>53</v>
      </c>
      <c r="J5527" s="2" t="s">
        <v>533</v>
      </c>
      <c r="K5527" s="2" t="s">
        <v>533</v>
      </c>
      <c r="L5527" s="2" t="s">
        <v>119</v>
      </c>
      <c r="M5527" s="2" t="s">
        <v>95</v>
      </c>
      <c r="N5527" s="3">
        <v>42681</v>
      </c>
      <c r="O5527" s="3" t="s">
        <v>120</v>
      </c>
      <c r="P5527" s="2"/>
      <c r="Q5527" s="2"/>
      <c r="R5527" s="2" t="s">
        <v>121</v>
      </c>
      <c r="S5527" s="2"/>
      <c r="T5527" s="2" t="s">
        <v>108</v>
      </c>
      <c r="U5527" s="2"/>
      <c r="V5527" s="2"/>
      <c r="W5527" s="2" t="s">
        <v>122</v>
      </c>
      <c r="X5527" s="2" t="s">
        <v>64</v>
      </c>
      <c r="Y5527" s="2" t="s">
        <v>65</v>
      </c>
      <c r="Z5527" s="2">
        <v>0</v>
      </c>
      <c r="AA5527" s="2"/>
      <c r="AB5527" s="2"/>
      <c r="AC5527" s="2"/>
      <c r="AD5527" s="2"/>
      <c r="AE5527" s="2" t="s">
        <v>123</v>
      </c>
      <c r="AF5527" s="2" t="s">
        <v>124</v>
      </c>
      <c r="AG5527" s="2" t="s">
        <v>312</v>
      </c>
      <c r="AH5527" s="2" t="s">
        <v>69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6485</v>
      </c>
      <c r="B5528" s="2" t="s">
        <v>6478</v>
      </c>
      <c r="C5528" s="2" t="s">
        <v>47</v>
      </c>
      <c r="D5528" s="2" t="s">
        <v>2127</v>
      </c>
      <c r="E5528" s="2" t="s">
        <v>898</v>
      </c>
      <c r="F5528" s="2" t="s">
        <v>228</v>
      </c>
      <c r="G5528" s="2" t="s">
        <v>117</v>
      </c>
      <c r="H5528" s="2" t="s">
        <v>243</v>
      </c>
      <c r="I5528" s="2" t="s">
        <v>53</v>
      </c>
      <c r="J5528" s="2" t="s">
        <v>533</v>
      </c>
      <c r="K5528" s="2" t="s">
        <v>533</v>
      </c>
      <c r="L5528" s="2" t="s">
        <v>119</v>
      </c>
      <c r="M5528" s="2" t="s">
        <v>100</v>
      </c>
      <c r="N5528" s="3">
        <v>42681</v>
      </c>
      <c r="O5528" s="3" t="s">
        <v>120</v>
      </c>
      <c r="P5528" s="2"/>
      <c r="Q5528" s="2"/>
      <c r="R5528" s="2" t="s">
        <v>121</v>
      </c>
      <c r="S5528" s="2"/>
      <c r="T5528" s="2" t="s">
        <v>108</v>
      </c>
      <c r="U5528" s="2"/>
      <c r="V5528" s="2"/>
      <c r="W5528" s="2" t="s">
        <v>122</v>
      </c>
      <c r="X5528" s="2" t="s">
        <v>64</v>
      </c>
      <c r="Y5528" s="2" t="s">
        <v>65</v>
      </c>
      <c r="Z5528" s="2">
        <v>0</v>
      </c>
      <c r="AA5528" s="2"/>
      <c r="AB5528" s="2"/>
      <c r="AC5528" s="2"/>
      <c r="AD5528" s="2"/>
      <c r="AE5528" s="2" t="s">
        <v>123</v>
      </c>
      <c r="AF5528" s="2" t="s">
        <v>124</v>
      </c>
      <c r="AG5528" s="2" t="s">
        <v>312</v>
      </c>
      <c r="AH5528" s="2" t="s">
        <v>69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6486</v>
      </c>
      <c r="B5529" s="2" t="s">
        <v>6478</v>
      </c>
      <c r="C5529" s="2" t="s">
        <v>47</v>
      </c>
      <c r="D5529" s="2" t="s">
        <v>2127</v>
      </c>
      <c r="E5529" s="2" t="s">
        <v>898</v>
      </c>
      <c r="F5529" s="2" t="s">
        <v>228</v>
      </c>
      <c r="G5529" s="2" t="s">
        <v>117</v>
      </c>
      <c r="H5529" s="2" t="s">
        <v>243</v>
      </c>
      <c r="I5529" s="2"/>
      <c r="J5529" s="2"/>
      <c r="K5529" s="2" t="s">
        <v>147</v>
      </c>
      <c r="L5529" s="2" t="s">
        <v>429</v>
      </c>
      <c r="M5529" s="2" t="s">
        <v>104</v>
      </c>
      <c r="N5529" s="3"/>
      <c r="O5529" s="3"/>
      <c r="P5529" s="2"/>
      <c r="Q5529" s="2" t="s">
        <v>105</v>
      </c>
      <c r="R5529" s="2" t="s">
        <v>106</v>
      </c>
      <c r="S5529" s="2" t="s">
        <v>107</v>
      </c>
      <c r="T5529" s="2" t="s">
        <v>108</v>
      </c>
      <c r="U5529" s="2"/>
      <c r="V5529" s="2" t="s">
        <v>109</v>
      </c>
      <c r="W5529" s="2" t="s">
        <v>110</v>
      </c>
      <c r="X5529" s="2"/>
      <c r="Y5529" s="2" t="s">
        <v>65</v>
      </c>
      <c r="Z5529" s="2">
        <v>0</v>
      </c>
      <c r="AA5529" s="2"/>
      <c r="AB5529" s="2"/>
      <c r="AC5529" s="2"/>
      <c r="AD5529" s="2"/>
      <c r="AE5529" s="2" t="s">
        <v>123</v>
      </c>
      <c r="AF5529" s="2" t="s">
        <v>222</v>
      </c>
      <c r="AG5529" s="2" t="s">
        <v>223</v>
      </c>
      <c r="AH5529" s="2" t="s">
        <v>69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6487</v>
      </c>
      <c r="B5530" s="2" t="s">
        <v>6488</v>
      </c>
      <c r="C5530" s="2" t="s">
        <v>47</v>
      </c>
      <c r="D5530" s="2" t="s">
        <v>2180</v>
      </c>
      <c r="E5530" s="2" t="s">
        <v>412</v>
      </c>
      <c r="F5530" s="2" t="s">
        <v>228</v>
      </c>
      <c r="G5530" s="2" t="s">
        <v>2181</v>
      </c>
      <c r="H5530" s="2" t="s">
        <v>52</v>
      </c>
      <c r="I5530" s="2" t="s">
        <v>53</v>
      </c>
      <c r="J5530" s="2" t="s">
        <v>230</v>
      </c>
      <c r="K5530" s="2" t="s">
        <v>55</v>
      </c>
      <c r="L5530" s="2" t="s">
        <v>51</v>
      </c>
      <c r="M5530" s="2" t="s">
        <v>56</v>
      </c>
      <c r="N5530" s="3">
        <v>175460</v>
      </c>
      <c r="O5530" s="3" t="s">
        <v>57</v>
      </c>
      <c r="P5530" s="4">
        <f>IF(O5530="吨",N5530*1000,IF(O5530="万立方米",N5530*10000,""))</f>
        <v>175460000.0</v>
      </c>
      <c r="Q5530" s="2" t="s">
        <v>58</v>
      </c>
      <c r="R5530" s="2" t="s">
        <v>59</v>
      </c>
      <c r="S5530" s="2" t="s">
        <v>60</v>
      </c>
      <c r="T5530" s="2" t="s">
        <v>61</v>
      </c>
      <c r="U5530" s="4">
        <f>0.06</f>
        <v>0.06</v>
      </c>
      <c r="V5530" s="2" t="s">
        <v>62</v>
      </c>
      <c r="W5530" s="2" t="s">
        <v>63</v>
      </c>
      <c r="X5530" s="2" t="s">
        <v>64</v>
      </c>
      <c r="Y5530" s="2" t="s">
        <v>65</v>
      </c>
      <c r="Z5530" s="2">
        <v>0</v>
      </c>
      <c r="AA5530" s="2"/>
      <c r="AB5530" s="2"/>
      <c r="AC5530" s="4">
        <f>P5530*U5530/1000000</f>
        <v>10.5276</v>
      </c>
      <c r="AD5530" s="4">
        <f>AC5530*(1-Z5530/100)</f>
        <v>10.5276</v>
      </c>
      <c r="AE5530" s="2" t="s">
        <v>66</v>
      </c>
      <c r="AF5530" s="2" t="s">
        <v>67</v>
      </c>
      <c r="AG5530" s="2" t="s">
        <v>68</v>
      </c>
      <c r="AH5530" s="2" t="s">
        <v>69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6489</v>
      </c>
      <c r="B5531" s="2" t="s">
        <v>6488</v>
      </c>
      <c r="C5531" s="2" t="s">
        <v>47</v>
      </c>
      <c r="D5531" s="2" t="s">
        <v>2180</v>
      </c>
      <c r="E5531" s="2" t="s">
        <v>412</v>
      </c>
      <c r="F5531" s="2" t="s">
        <v>228</v>
      </c>
      <c r="G5531" s="2" t="s">
        <v>2181</v>
      </c>
      <c r="H5531" s="2" t="s">
        <v>52</v>
      </c>
      <c r="I5531" s="2" t="s">
        <v>53</v>
      </c>
      <c r="J5531" s="2" t="s">
        <v>230</v>
      </c>
      <c r="K5531" s="2" t="s">
        <v>55</v>
      </c>
      <c r="L5531" s="2" t="s">
        <v>51</v>
      </c>
      <c r="M5531" s="2" t="s">
        <v>73</v>
      </c>
      <c r="N5531" s="3">
        <v>175460</v>
      </c>
      <c r="O5531" s="3" t="s">
        <v>57</v>
      </c>
      <c r="P5531" s="4">
        <f>IF(O5531="吨",N5531*1000,IF(O5531="万立方米",N5531*10000,""))</f>
        <v>175460000.0</v>
      </c>
      <c r="Q5531" s="2" t="s">
        <v>58</v>
      </c>
      <c r="R5531" s="2" t="s">
        <v>59</v>
      </c>
      <c r="S5531" s="2" t="s">
        <v>74</v>
      </c>
      <c r="T5531" s="2" t="s">
        <v>75</v>
      </c>
      <c r="U5531" s="4">
        <f>1.5</f>
        <v>1.5</v>
      </c>
      <c r="V5531" s="2" t="s">
        <v>62</v>
      </c>
      <c r="W5531" s="2" t="s">
        <v>76</v>
      </c>
      <c r="X5531" s="2" t="s">
        <v>64</v>
      </c>
      <c r="Y5531" s="2" t="s">
        <v>65</v>
      </c>
      <c r="Z5531" s="2">
        <v>0</v>
      </c>
      <c r="AA5531" s="2"/>
      <c r="AB5531" s="2"/>
      <c r="AC5531" s="4">
        <f>P5531*U5531/1000000</f>
        <v>263.19</v>
      </c>
      <c r="AD5531" s="4">
        <f>AC5531*(1-Z5531/100)</f>
        <v>263.19</v>
      </c>
      <c r="AE5531" s="2" t="s">
        <v>66</v>
      </c>
      <c r="AF5531" s="2" t="s">
        <v>67</v>
      </c>
      <c r="AG5531" s="2" t="s">
        <v>68</v>
      </c>
      <c r="AH5531" s="2" t="s">
        <v>69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6490</v>
      </c>
      <c r="B5532" s="2" t="s">
        <v>6488</v>
      </c>
      <c r="C5532" s="2" t="s">
        <v>47</v>
      </c>
      <c r="D5532" s="2" t="s">
        <v>2180</v>
      </c>
      <c r="E5532" s="2" t="s">
        <v>412</v>
      </c>
      <c r="F5532" s="2" t="s">
        <v>228</v>
      </c>
      <c r="G5532" s="2" t="s">
        <v>2181</v>
      </c>
      <c r="H5532" s="2" t="s">
        <v>52</v>
      </c>
      <c r="I5532" s="2" t="s">
        <v>53</v>
      </c>
      <c r="J5532" s="2" t="s">
        <v>230</v>
      </c>
      <c r="K5532" s="2" t="s">
        <v>55</v>
      </c>
      <c r="L5532" s="2" t="s">
        <v>51</v>
      </c>
      <c r="M5532" s="2" t="s">
        <v>78</v>
      </c>
      <c r="N5532" s="3">
        <v>175460</v>
      </c>
      <c r="O5532" s="3" t="s">
        <v>57</v>
      </c>
      <c r="P5532" s="4">
        <f>IF(O5532="吨",N5532*1000,IF(O5532="万立方米",N5532*10000,""))</f>
        <v>175460000.0</v>
      </c>
      <c r="Q5532" s="2" t="s">
        <v>58</v>
      </c>
      <c r="R5532" s="2" t="s">
        <v>59</v>
      </c>
      <c r="S5532" s="2" t="s">
        <v>79</v>
      </c>
      <c r="T5532" s="2" t="s">
        <v>75</v>
      </c>
      <c r="U5532" s="4">
        <f>6.0</f>
        <v>6.0</v>
      </c>
      <c r="V5532" s="2" t="s">
        <v>62</v>
      </c>
      <c r="W5532" s="2" t="s">
        <v>80</v>
      </c>
      <c r="X5532" s="2" t="s">
        <v>64</v>
      </c>
      <c r="Y5532" s="2" t="s">
        <v>65</v>
      </c>
      <c r="Z5532" s="2">
        <v>0</v>
      </c>
      <c r="AA5532" s="2"/>
      <c r="AB5532" s="2"/>
      <c r="AC5532" s="4">
        <f>P5532*U5532/1000000</f>
        <v>1052.76</v>
      </c>
      <c r="AD5532" s="4">
        <f>AC5532*(1-Z5532/100)</f>
        <v>1052.76</v>
      </c>
      <c r="AE5532" s="2" t="s">
        <v>66</v>
      </c>
      <c r="AF5532" s="2" t="s">
        <v>67</v>
      </c>
      <c r="AG5532" s="2" t="s">
        <v>68</v>
      </c>
      <c r="AH5532" s="2" t="s">
        <v>69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6491</v>
      </c>
      <c r="B5533" s="2" t="s">
        <v>6488</v>
      </c>
      <c r="C5533" s="2" t="s">
        <v>47</v>
      </c>
      <c r="D5533" s="2" t="s">
        <v>2180</v>
      </c>
      <c r="E5533" s="2" t="s">
        <v>412</v>
      </c>
      <c r="F5533" s="2" t="s">
        <v>228</v>
      </c>
      <c r="G5533" s="2" t="s">
        <v>2181</v>
      </c>
      <c r="H5533" s="2" t="s">
        <v>52</v>
      </c>
      <c r="I5533" s="2" t="s">
        <v>53</v>
      </c>
      <c r="J5533" s="2" t="s">
        <v>230</v>
      </c>
      <c r="K5533" s="2" t="s">
        <v>55</v>
      </c>
      <c r="L5533" s="2" t="s">
        <v>51</v>
      </c>
      <c r="M5533" s="2" t="s">
        <v>82</v>
      </c>
      <c r="N5533" s="3">
        <v>175460</v>
      </c>
      <c r="O5533" s="3" t="s">
        <v>57</v>
      </c>
      <c r="P5533" s="4">
        <f>IF(O5533="吨",N5533*1000,IF(O5533="万立方米",N5533*10000,""))</f>
        <v>175460000.0</v>
      </c>
      <c r="Q5533" s="2" t="s">
        <v>58</v>
      </c>
      <c r="R5533" s="2" t="s">
        <v>59</v>
      </c>
      <c r="S5533" s="2" t="s">
        <v>83</v>
      </c>
      <c r="T5533" s="2" t="s">
        <v>61</v>
      </c>
      <c r="U5533" s="4">
        <f>0.35</f>
        <v>0.35</v>
      </c>
      <c r="V5533" s="2" t="s">
        <v>62</v>
      </c>
      <c r="W5533" s="2" t="s">
        <v>84</v>
      </c>
      <c r="X5533" s="2" t="s">
        <v>64</v>
      </c>
      <c r="Y5533" s="2" t="s">
        <v>65</v>
      </c>
      <c r="Z5533" s="2">
        <v>0</v>
      </c>
      <c r="AA5533" s="2"/>
      <c r="AB5533" s="2"/>
      <c r="AC5533" s="4">
        <f>P5533*U5533/1000000</f>
        <v>61.410999999999994</v>
      </c>
      <c r="AD5533" s="4">
        <f>AC5533*(1-Z5533/100)</f>
        <v>61.410999999999994</v>
      </c>
      <c r="AE5533" s="2" t="s">
        <v>66</v>
      </c>
      <c r="AF5533" s="2" t="s">
        <v>67</v>
      </c>
      <c r="AG5533" s="2" t="s">
        <v>68</v>
      </c>
      <c r="AH5533" s="2" t="s">
        <v>69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6492</v>
      </c>
      <c r="B5534" s="2" t="s">
        <v>6488</v>
      </c>
      <c r="C5534" s="2" t="s">
        <v>47</v>
      </c>
      <c r="D5534" s="2" t="s">
        <v>2180</v>
      </c>
      <c r="E5534" s="2" t="s">
        <v>412</v>
      </c>
      <c r="F5534" s="2" t="s">
        <v>228</v>
      </c>
      <c r="G5534" s="2" t="s">
        <v>2181</v>
      </c>
      <c r="H5534" s="2" t="s">
        <v>52</v>
      </c>
      <c r="I5534" s="2" t="s">
        <v>53</v>
      </c>
      <c r="J5534" s="2" t="s">
        <v>230</v>
      </c>
      <c r="K5534" s="2" t="s">
        <v>55</v>
      </c>
      <c r="L5534" s="2" t="s">
        <v>51</v>
      </c>
      <c r="M5534" s="2" t="s">
        <v>86</v>
      </c>
      <c r="N5534" s="3">
        <v>175460</v>
      </c>
      <c r="O5534" s="3" t="s">
        <v>57</v>
      </c>
      <c r="P5534" s="4">
        <f>IF(O5534="吨",N5534*1000,IF(O5534="万立方米",N5534*10000,""))</f>
        <v>175460000.0</v>
      </c>
      <c r="Q5534" s="2" t="s">
        <v>58</v>
      </c>
      <c r="R5534" s="2" t="s">
        <v>59</v>
      </c>
      <c r="S5534" s="2" t="s">
        <v>87</v>
      </c>
      <c r="T5534" s="2" t="s">
        <v>88</v>
      </c>
      <c r="U5534" s="4">
        <f>0.75</f>
        <v>0.75</v>
      </c>
      <c r="V5534" s="2" t="s">
        <v>62</v>
      </c>
      <c r="W5534" s="2" t="s">
        <v>89</v>
      </c>
      <c r="X5534" s="2" t="s">
        <v>64</v>
      </c>
      <c r="Y5534" s="2" t="s">
        <v>65</v>
      </c>
      <c r="Z5534" s="2">
        <v>0</v>
      </c>
      <c r="AA5534" s="2"/>
      <c r="AB5534" s="2"/>
      <c r="AC5534" s="4">
        <f>P5534*U5534/1000000</f>
        <v>131.595</v>
      </c>
      <c r="AD5534" s="4">
        <f>AC5535*(1-AA5534/100)+(AC5534-AC5535)*(1-AB5534/100)</f>
        <v>131.595</v>
      </c>
      <c r="AE5534" s="2" t="s">
        <v>66</v>
      </c>
      <c r="AF5534" s="2" t="s">
        <v>67</v>
      </c>
      <c r="AG5534" s="2" t="s">
        <v>68</v>
      </c>
      <c r="AH5534" s="2" t="s">
        <v>69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6493</v>
      </c>
      <c r="B5535" s="2" t="s">
        <v>6488</v>
      </c>
      <c r="C5535" s="2" t="s">
        <v>47</v>
      </c>
      <c r="D5535" s="2" t="s">
        <v>2180</v>
      </c>
      <c r="E5535" s="2" t="s">
        <v>412</v>
      </c>
      <c r="F5535" s="2" t="s">
        <v>228</v>
      </c>
      <c r="G5535" s="2" t="s">
        <v>2181</v>
      </c>
      <c r="H5535" s="2" t="s">
        <v>52</v>
      </c>
      <c r="I5535" s="2" t="s">
        <v>53</v>
      </c>
      <c r="J5535" s="2" t="s">
        <v>230</v>
      </c>
      <c r="K5535" s="2" t="s">
        <v>55</v>
      </c>
      <c r="L5535" s="2" t="s">
        <v>51</v>
      </c>
      <c r="M5535" s="2" t="s">
        <v>91</v>
      </c>
      <c r="N5535" s="3">
        <v>175460</v>
      </c>
      <c r="O5535" s="3" t="s">
        <v>57</v>
      </c>
      <c r="P5535" s="4">
        <f>IF(O5535="吨",N5535*1000,IF(O5535="万立方米",N5535*10000,""))</f>
        <v>175460000.0</v>
      </c>
      <c r="Q5535" s="2" t="s">
        <v>58</v>
      </c>
      <c r="R5535" s="2" t="s">
        <v>59</v>
      </c>
      <c r="S5535" s="2" t="s">
        <v>92</v>
      </c>
      <c r="T5535" s="2" t="s">
        <v>88</v>
      </c>
      <c r="U5535" s="4">
        <f>0.75</f>
        <v>0.75</v>
      </c>
      <c r="V5535" s="2" t="s">
        <v>62</v>
      </c>
      <c r="W5535" s="2" t="s">
        <v>93</v>
      </c>
      <c r="X5535" s="2" t="s">
        <v>64</v>
      </c>
      <c r="Y5535" s="2" t="s">
        <v>65</v>
      </c>
      <c r="Z5535" s="2">
        <v>0</v>
      </c>
      <c r="AA5535" s="2"/>
      <c r="AB5535" s="2"/>
      <c r="AC5535" s="4">
        <f>P5535*U5535/1000000</f>
        <v>131.595</v>
      </c>
      <c r="AD5535" s="4">
        <f>AC5535*(1-Z5535/100)</f>
        <v>131.595</v>
      </c>
      <c r="AE5535" s="2" t="s">
        <v>66</v>
      </c>
      <c r="AF5535" s="2" t="s">
        <v>67</v>
      </c>
      <c r="AG5535" s="2" t="s">
        <v>68</v>
      </c>
      <c r="AH5535" s="2" t="s">
        <v>69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6494</v>
      </c>
      <c r="B5536" s="2" t="s">
        <v>6488</v>
      </c>
      <c r="C5536" s="2" t="s">
        <v>47</v>
      </c>
      <c r="D5536" s="2" t="s">
        <v>2180</v>
      </c>
      <c r="E5536" s="2" t="s">
        <v>412</v>
      </c>
      <c r="F5536" s="2" t="s">
        <v>228</v>
      </c>
      <c r="G5536" s="2" t="s">
        <v>2181</v>
      </c>
      <c r="H5536" s="2" t="s">
        <v>52</v>
      </c>
      <c r="I5536" s="2" t="s">
        <v>53</v>
      </c>
      <c r="J5536" s="2" t="s">
        <v>230</v>
      </c>
      <c r="K5536" s="2" t="s">
        <v>55</v>
      </c>
      <c r="L5536" s="2" t="s">
        <v>51</v>
      </c>
      <c r="M5536" s="2" t="s">
        <v>95</v>
      </c>
      <c r="N5536" s="3">
        <v>175460</v>
      </c>
      <c r="O5536" s="3" t="s">
        <v>57</v>
      </c>
      <c r="P5536" s="4">
        <f>IF(O5536="吨",N5536*1000,IF(O5536="万立方米",N5536*10000,""))</f>
        <v>175460000.0</v>
      </c>
      <c r="Q5536" s="2" t="s">
        <v>58</v>
      </c>
      <c r="R5536" s="2" t="s">
        <v>59</v>
      </c>
      <c r="S5536" s="2" t="s">
        <v>96</v>
      </c>
      <c r="T5536" s="2" t="s">
        <v>97</v>
      </c>
      <c r="U5536" s="4">
        <f>1.7</f>
        <v>1.7</v>
      </c>
      <c r="V5536" s="2" t="s">
        <v>62</v>
      </c>
      <c r="W5536" s="2" t="s">
        <v>98</v>
      </c>
      <c r="X5536" s="2" t="s">
        <v>64</v>
      </c>
      <c r="Y5536" s="2" t="s">
        <v>65</v>
      </c>
      <c r="Z5536" s="2">
        <v>0</v>
      </c>
      <c r="AA5536" s="2"/>
      <c r="AB5536" s="2"/>
      <c r="AC5536" s="4">
        <f>P5536*U5536/1000000</f>
        <v>298.282</v>
      </c>
      <c r="AD5536" s="4">
        <f>AC5536*(1-Z5536/100)</f>
        <v>298.282</v>
      </c>
      <c r="AE5536" s="2" t="s">
        <v>66</v>
      </c>
      <c r="AF5536" s="2" t="s">
        <v>67</v>
      </c>
      <c r="AG5536" s="2" t="s">
        <v>68</v>
      </c>
      <c r="AH5536" s="2" t="s">
        <v>69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6495</v>
      </c>
      <c r="B5537" s="2" t="s">
        <v>6488</v>
      </c>
      <c r="C5537" s="2" t="s">
        <v>47</v>
      </c>
      <c r="D5537" s="2" t="s">
        <v>2180</v>
      </c>
      <c r="E5537" s="2" t="s">
        <v>412</v>
      </c>
      <c r="F5537" s="2" t="s">
        <v>228</v>
      </c>
      <c r="G5537" s="2" t="s">
        <v>2181</v>
      </c>
      <c r="H5537" s="2" t="s">
        <v>52</v>
      </c>
      <c r="I5537" s="2" t="s">
        <v>53</v>
      </c>
      <c r="J5537" s="2" t="s">
        <v>230</v>
      </c>
      <c r="K5537" s="2" t="s">
        <v>55</v>
      </c>
      <c r="L5537" s="2" t="s">
        <v>51</v>
      </c>
      <c r="M5537" s="2" t="s">
        <v>100</v>
      </c>
      <c r="N5537" s="3">
        <v>175460</v>
      </c>
      <c r="O5537" s="3" t="s">
        <v>57</v>
      </c>
      <c r="P5537" s="4">
        <f>IF(O5537="吨",N5537*1000,IF(O5537="万立方米",N5537*10000,""))</f>
        <v>175460000.0</v>
      </c>
      <c r="Q5537" s="2" t="s">
        <v>58</v>
      </c>
      <c r="R5537" s="2" t="s">
        <v>59</v>
      </c>
      <c r="S5537" s="2" t="s">
        <v>101</v>
      </c>
      <c r="T5537" s="2" t="s">
        <v>75</v>
      </c>
      <c r="U5537" s="4">
        <f>0.12</f>
        <v>0.12</v>
      </c>
      <c r="V5537" s="2" t="s">
        <v>62</v>
      </c>
      <c r="W5537" s="2" t="s">
        <v>102</v>
      </c>
      <c r="X5537" s="2" t="s">
        <v>64</v>
      </c>
      <c r="Y5537" s="2" t="s">
        <v>65</v>
      </c>
      <c r="Z5537" s="2">
        <v>0</v>
      </c>
      <c r="AA5537" s="2"/>
      <c r="AB5537" s="2"/>
      <c r="AC5537" s="4">
        <f>P5537*U5537/1000000</f>
        <v>21.0552</v>
      </c>
      <c r="AD5537" s="4">
        <f>AC5537*(1-Z5537/100)</f>
        <v>21.0552</v>
      </c>
      <c r="AE5537" s="2" t="s">
        <v>66</v>
      </c>
      <c r="AF5537" s="2" t="s">
        <v>67</v>
      </c>
      <c r="AG5537" s="2" t="s">
        <v>68</v>
      </c>
      <c r="AH5537" s="2" t="s">
        <v>69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6496</v>
      </c>
      <c r="B5538" s="2" t="s">
        <v>6488</v>
      </c>
      <c r="C5538" s="2" t="s">
        <v>47</v>
      </c>
      <c r="D5538" s="2" t="s">
        <v>2180</v>
      </c>
      <c r="E5538" s="2" t="s">
        <v>412</v>
      </c>
      <c r="F5538" s="2" t="s">
        <v>228</v>
      </c>
      <c r="G5538" s="2" t="s">
        <v>2181</v>
      </c>
      <c r="H5538" s="2" t="s">
        <v>52</v>
      </c>
      <c r="I5538" s="2"/>
      <c r="J5538" s="2"/>
      <c r="K5538" s="2"/>
      <c r="L5538" s="2"/>
      <c r="M5538" s="2" t="s">
        <v>104</v>
      </c>
      <c r="N5538" s="3"/>
      <c r="O5538" s="3"/>
      <c r="P5538" s="4">
        <v>0.0</v>
      </c>
      <c r="Q5538" s="2" t="s">
        <v>105</v>
      </c>
      <c r="R5538" s="2" t="s">
        <v>106</v>
      </c>
      <c r="S5538" s="2" t="s">
        <v>107</v>
      </c>
      <c r="T5538" s="2" t="s">
        <v>108</v>
      </c>
      <c r="U5538" s="4">
        <f>0.0</f>
        <v>0.0</v>
      </c>
      <c r="V5538" s="2" t="s">
        <v>109</v>
      </c>
      <c r="W5538" s="2" t="s">
        <v>110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111</v>
      </c>
      <c r="AH5538" s="2" t="s">
        <v>69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6497</v>
      </c>
      <c r="B5539" s="2" t="s">
        <v>6498</v>
      </c>
      <c r="C5539" s="2" t="s">
        <v>47</v>
      </c>
      <c r="D5539" s="2" t="s">
        <v>2680</v>
      </c>
      <c r="E5539" s="2" t="s">
        <v>242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270</v>
      </c>
      <c r="K5539" s="2" t="s">
        <v>55</v>
      </c>
      <c r="L5539" s="2" t="s">
        <v>51</v>
      </c>
      <c r="M5539" s="2" t="s">
        <v>56</v>
      </c>
      <c r="N5539" s="3">
        <v>1182295</v>
      </c>
      <c r="O5539" s="3" t="s">
        <v>57</v>
      </c>
      <c r="P5539" s="4">
        <f>IF(O5539="吨",N5539*1000,IF(O5539="万立方米",N5539*10000,""))</f>
        <v>1182295000.0</v>
      </c>
      <c r="Q5539" s="2" t="s">
        <v>58</v>
      </c>
      <c r="R5539" s="2" t="s">
        <v>59</v>
      </c>
      <c r="S5539" s="2" t="s">
        <v>60</v>
      </c>
      <c r="T5539" s="2" t="s">
        <v>61</v>
      </c>
      <c r="U5539" s="4">
        <f>0.06</f>
        <v>0.06</v>
      </c>
      <c r="V5539" s="2" t="s">
        <v>62</v>
      </c>
      <c r="W5539" s="2" t="s">
        <v>63</v>
      </c>
      <c r="X5539" s="2" t="s">
        <v>64</v>
      </c>
      <c r="Y5539" s="2" t="s">
        <v>65</v>
      </c>
      <c r="Z5539" s="2">
        <v>0</v>
      </c>
      <c r="AA5539" s="2"/>
      <c r="AB5539" s="2"/>
      <c r="AC5539" s="4">
        <f>P5539*U5539/1000000</f>
        <v>70.9377</v>
      </c>
      <c r="AD5539" s="4">
        <f>AC5539*(1-Z5539/100)</f>
        <v>70.9377</v>
      </c>
      <c r="AE5539" s="2" t="s">
        <v>66</v>
      </c>
      <c r="AF5539" s="2" t="s">
        <v>67</v>
      </c>
      <c r="AG5539" s="2" t="s">
        <v>68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6499</v>
      </c>
      <c r="B5540" s="2" t="s">
        <v>6498</v>
      </c>
      <c r="C5540" s="2" t="s">
        <v>47</v>
      </c>
      <c r="D5540" s="2" t="s">
        <v>2680</v>
      </c>
      <c r="E5540" s="2" t="s">
        <v>242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270</v>
      </c>
      <c r="K5540" s="2" t="s">
        <v>55</v>
      </c>
      <c r="L5540" s="2" t="s">
        <v>51</v>
      </c>
      <c r="M5540" s="2" t="s">
        <v>73</v>
      </c>
      <c r="N5540" s="3">
        <v>1182295</v>
      </c>
      <c r="O5540" s="3" t="s">
        <v>57</v>
      </c>
      <c r="P5540" s="4">
        <f>IF(O5540="吨",N5540*1000,IF(O5540="万立方米",N5540*10000,""))</f>
        <v>1182295000.0</v>
      </c>
      <c r="Q5540" s="2" t="s">
        <v>58</v>
      </c>
      <c r="R5540" s="2" t="s">
        <v>59</v>
      </c>
      <c r="S5540" s="2" t="s">
        <v>74</v>
      </c>
      <c r="T5540" s="2" t="s">
        <v>75</v>
      </c>
      <c r="U5540" s="4">
        <f>1.5</f>
        <v>1.5</v>
      </c>
      <c r="V5540" s="2" t="s">
        <v>62</v>
      </c>
      <c r="W5540" s="2" t="s">
        <v>76</v>
      </c>
      <c r="X5540" s="2" t="s">
        <v>64</v>
      </c>
      <c r="Y5540" s="2" t="s">
        <v>65</v>
      </c>
      <c r="Z5540" s="2">
        <v>0</v>
      </c>
      <c r="AA5540" s="2"/>
      <c r="AB5540" s="2"/>
      <c r="AC5540" s="4">
        <f>P5540*U5540/1000000</f>
        <v>1773.4425</v>
      </c>
      <c r="AD5540" s="4">
        <f>AC5540*(1-Z5540/100)</f>
        <v>1773.4425</v>
      </c>
      <c r="AE5540" s="2" t="s">
        <v>66</v>
      </c>
      <c r="AF5540" s="2" t="s">
        <v>67</v>
      </c>
      <c r="AG5540" s="2" t="s">
        <v>68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6500</v>
      </c>
      <c r="B5541" s="2" t="s">
        <v>6498</v>
      </c>
      <c r="C5541" s="2" t="s">
        <v>47</v>
      </c>
      <c r="D5541" s="2" t="s">
        <v>2680</v>
      </c>
      <c r="E5541" s="2" t="s">
        <v>242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270</v>
      </c>
      <c r="K5541" s="2" t="s">
        <v>55</v>
      </c>
      <c r="L5541" s="2" t="s">
        <v>51</v>
      </c>
      <c r="M5541" s="2" t="s">
        <v>78</v>
      </c>
      <c r="N5541" s="3">
        <v>1182295</v>
      </c>
      <c r="O5541" s="3" t="s">
        <v>57</v>
      </c>
      <c r="P5541" s="4">
        <f>IF(O5541="吨",N5541*1000,IF(O5541="万立方米",N5541*10000,""))</f>
        <v>1182295000.0</v>
      </c>
      <c r="Q5541" s="2" t="s">
        <v>58</v>
      </c>
      <c r="R5541" s="2" t="s">
        <v>59</v>
      </c>
      <c r="S5541" s="2" t="s">
        <v>79</v>
      </c>
      <c r="T5541" s="2" t="s">
        <v>75</v>
      </c>
      <c r="U5541" s="4">
        <f>6.0</f>
        <v>6.0</v>
      </c>
      <c r="V5541" s="2" t="s">
        <v>62</v>
      </c>
      <c r="W5541" s="2" t="s">
        <v>80</v>
      </c>
      <c r="X5541" s="2" t="s">
        <v>64</v>
      </c>
      <c r="Y5541" s="2" t="s">
        <v>65</v>
      </c>
      <c r="Z5541" s="2">
        <v>0</v>
      </c>
      <c r="AA5541" s="2"/>
      <c r="AB5541" s="2"/>
      <c r="AC5541" s="4">
        <f>P5541*U5541/1000000</f>
        <v>7093.77</v>
      </c>
      <c r="AD5541" s="4">
        <f>AC5541*(1-Z5541/100)</f>
        <v>7093.77</v>
      </c>
      <c r="AE5541" s="2" t="s">
        <v>66</v>
      </c>
      <c r="AF5541" s="2" t="s">
        <v>67</v>
      </c>
      <c r="AG5541" s="2" t="s">
        <v>68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6501</v>
      </c>
      <c r="B5542" s="2" t="s">
        <v>6498</v>
      </c>
      <c r="C5542" s="2" t="s">
        <v>47</v>
      </c>
      <c r="D5542" s="2" t="s">
        <v>2680</v>
      </c>
      <c r="E5542" s="2" t="s">
        <v>242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270</v>
      </c>
      <c r="K5542" s="2" t="s">
        <v>55</v>
      </c>
      <c r="L5542" s="2" t="s">
        <v>51</v>
      </c>
      <c r="M5542" s="2" t="s">
        <v>82</v>
      </c>
      <c r="N5542" s="3">
        <v>1182295</v>
      </c>
      <c r="O5542" s="3" t="s">
        <v>57</v>
      </c>
      <c r="P5542" s="4">
        <f>IF(O5542="吨",N5542*1000,IF(O5542="万立方米",N5542*10000,""))</f>
        <v>1182295000.0</v>
      </c>
      <c r="Q5542" s="2" t="s">
        <v>58</v>
      </c>
      <c r="R5542" s="2" t="s">
        <v>59</v>
      </c>
      <c r="S5542" s="2" t="s">
        <v>83</v>
      </c>
      <c r="T5542" s="2" t="s">
        <v>61</v>
      </c>
      <c r="U5542" s="4">
        <f>0.35</f>
        <v>0.35</v>
      </c>
      <c r="V5542" s="2" t="s">
        <v>62</v>
      </c>
      <c r="W5542" s="2" t="s">
        <v>84</v>
      </c>
      <c r="X5542" s="2" t="s">
        <v>64</v>
      </c>
      <c r="Y5542" s="2" t="s">
        <v>65</v>
      </c>
      <c r="Z5542" s="2">
        <v>0</v>
      </c>
      <c r="AA5542" s="2"/>
      <c r="AB5542" s="2"/>
      <c r="AC5542" s="4">
        <f>P5542*U5542/1000000</f>
        <v>413.80325</v>
      </c>
      <c r="AD5542" s="4">
        <f>AC5542*(1-Z5542/100)</f>
        <v>413.80325</v>
      </c>
      <c r="AE5542" s="2" t="s">
        <v>66</v>
      </c>
      <c r="AF5542" s="2" t="s">
        <v>67</v>
      </c>
      <c r="AG5542" s="2" t="s">
        <v>68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6502</v>
      </c>
      <c r="B5543" s="2" t="s">
        <v>6498</v>
      </c>
      <c r="C5543" s="2" t="s">
        <v>47</v>
      </c>
      <c r="D5543" s="2" t="s">
        <v>2680</v>
      </c>
      <c r="E5543" s="2" t="s">
        <v>242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270</v>
      </c>
      <c r="K5543" s="2" t="s">
        <v>55</v>
      </c>
      <c r="L5543" s="2" t="s">
        <v>51</v>
      </c>
      <c r="M5543" s="2" t="s">
        <v>86</v>
      </c>
      <c r="N5543" s="3">
        <v>1182295</v>
      </c>
      <c r="O5543" s="3" t="s">
        <v>57</v>
      </c>
      <c r="P5543" s="4">
        <f>IF(O5543="吨",N5543*1000,IF(O5543="万立方米",N5543*10000,""))</f>
        <v>1182295000.0</v>
      </c>
      <c r="Q5543" s="2" t="s">
        <v>58</v>
      </c>
      <c r="R5543" s="2" t="s">
        <v>59</v>
      </c>
      <c r="S5543" s="2" t="s">
        <v>87</v>
      </c>
      <c r="T5543" s="2" t="s">
        <v>88</v>
      </c>
      <c r="U5543" s="4">
        <f>0.75</f>
        <v>0.75</v>
      </c>
      <c r="V5543" s="2" t="s">
        <v>62</v>
      </c>
      <c r="W5543" s="2" t="s">
        <v>89</v>
      </c>
      <c r="X5543" s="2" t="s">
        <v>64</v>
      </c>
      <c r="Y5543" s="2" t="s">
        <v>65</v>
      </c>
      <c r="Z5543" s="2">
        <v>0</v>
      </c>
      <c r="AA5543" s="2"/>
      <c r="AB5543" s="2"/>
      <c r="AC5543" s="4">
        <f>P5543*U5543/1000000</f>
        <v>886.72125</v>
      </c>
      <c r="AD5543" s="4">
        <f>AC5544*(1-AA5543/100)+(AC5543-AC5544)*(1-AB5543/100)</f>
        <v>886.72125</v>
      </c>
      <c r="AE5543" s="2" t="s">
        <v>66</v>
      </c>
      <c r="AF5543" s="2" t="s">
        <v>67</v>
      </c>
      <c r="AG5543" s="2" t="s">
        <v>68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6503</v>
      </c>
      <c r="B5544" s="2" t="s">
        <v>6498</v>
      </c>
      <c r="C5544" s="2" t="s">
        <v>47</v>
      </c>
      <c r="D5544" s="2" t="s">
        <v>2680</v>
      </c>
      <c r="E5544" s="2" t="s">
        <v>242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270</v>
      </c>
      <c r="K5544" s="2" t="s">
        <v>55</v>
      </c>
      <c r="L5544" s="2" t="s">
        <v>51</v>
      </c>
      <c r="M5544" s="2" t="s">
        <v>91</v>
      </c>
      <c r="N5544" s="3">
        <v>1182295</v>
      </c>
      <c r="O5544" s="3" t="s">
        <v>57</v>
      </c>
      <c r="P5544" s="4">
        <f>IF(O5544="吨",N5544*1000,IF(O5544="万立方米",N5544*10000,""))</f>
        <v>1182295000.0</v>
      </c>
      <c r="Q5544" s="2" t="s">
        <v>58</v>
      </c>
      <c r="R5544" s="2" t="s">
        <v>59</v>
      </c>
      <c r="S5544" s="2" t="s">
        <v>92</v>
      </c>
      <c r="T5544" s="2" t="s">
        <v>88</v>
      </c>
      <c r="U5544" s="4">
        <f>0.75</f>
        <v>0.75</v>
      </c>
      <c r="V5544" s="2" t="s">
        <v>62</v>
      </c>
      <c r="W5544" s="2" t="s">
        <v>93</v>
      </c>
      <c r="X5544" s="2" t="s">
        <v>64</v>
      </c>
      <c r="Y5544" s="2" t="s">
        <v>65</v>
      </c>
      <c r="Z5544" s="2">
        <v>0</v>
      </c>
      <c r="AA5544" s="2"/>
      <c r="AB5544" s="2"/>
      <c r="AC5544" s="4">
        <f>P5544*U5544/1000000</f>
        <v>886.72125</v>
      </c>
      <c r="AD5544" s="4">
        <f>AC5544*(1-Z5544/100)</f>
        <v>886.72125</v>
      </c>
      <c r="AE5544" s="2" t="s">
        <v>66</v>
      </c>
      <c r="AF5544" s="2" t="s">
        <v>67</v>
      </c>
      <c r="AG5544" s="2" t="s">
        <v>68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6504</v>
      </c>
      <c r="B5545" s="2" t="s">
        <v>6498</v>
      </c>
      <c r="C5545" s="2" t="s">
        <v>47</v>
      </c>
      <c r="D5545" s="2" t="s">
        <v>2680</v>
      </c>
      <c r="E5545" s="2" t="s">
        <v>242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270</v>
      </c>
      <c r="K5545" s="2" t="s">
        <v>55</v>
      </c>
      <c r="L5545" s="2" t="s">
        <v>51</v>
      </c>
      <c r="M5545" s="2" t="s">
        <v>95</v>
      </c>
      <c r="N5545" s="3">
        <v>1182295</v>
      </c>
      <c r="O5545" s="3" t="s">
        <v>57</v>
      </c>
      <c r="P5545" s="4">
        <f>IF(O5545="吨",N5545*1000,IF(O5545="万立方米",N5545*10000,""))</f>
        <v>1182295000.0</v>
      </c>
      <c r="Q5545" s="2" t="s">
        <v>58</v>
      </c>
      <c r="R5545" s="2" t="s">
        <v>59</v>
      </c>
      <c r="S5545" s="2" t="s">
        <v>96</v>
      </c>
      <c r="T5545" s="2" t="s">
        <v>97</v>
      </c>
      <c r="U5545" s="4">
        <f>1.7</f>
        <v>1.7</v>
      </c>
      <c r="V5545" s="2" t="s">
        <v>62</v>
      </c>
      <c r="W5545" s="2" t="s">
        <v>98</v>
      </c>
      <c r="X5545" s="2" t="s">
        <v>64</v>
      </c>
      <c r="Y5545" s="2" t="s">
        <v>65</v>
      </c>
      <c r="Z5545" s="2">
        <v>0</v>
      </c>
      <c r="AA5545" s="2"/>
      <c r="AB5545" s="2"/>
      <c r="AC5545" s="4">
        <f>P5545*U5545/1000000</f>
        <v>2009.9015</v>
      </c>
      <c r="AD5545" s="4">
        <f>AC5545*(1-Z5545/100)</f>
        <v>2009.9015</v>
      </c>
      <c r="AE5545" s="2" t="s">
        <v>66</v>
      </c>
      <c r="AF5545" s="2" t="s">
        <v>67</v>
      </c>
      <c r="AG5545" s="2" t="s">
        <v>68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6505</v>
      </c>
      <c r="B5546" s="2" t="s">
        <v>6498</v>
      </c>
      <c r="C5546" s="2" t="s">
        <v>47</v>
      </c>
      <c r="D5546" s="2" t="s">
        <v>2680</v>
      </c>
      <c r="E5546" s="2" t="s">
        <v>242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270</v>
      </c>
      <c r="K5546" s="2" t="s">
        <v>55</v>
      </c>
      <c r="L5546" s="2" t="s">
        <v>51</v>
      </c>
      <c r="M5546" s="2" t="s">
        <v>100</v>
      </c>
      <c r="N5546" s="3">
        <v>1182295</v>
      </c>
      <c r="O5546" s="3" t="s">
        <v>57</v>
      </c>
      <c r="P5546" s="4">
        <f>IF(O5546="吨",N5546*1000,IF(O5546="万立方米",N5546*10000,""))</f>
        <v>1182295000.0</v>
      </c>
      <c r="Q5546" s="2" t="s">
        <v>58</v>
      </c>
      <c r="R5546" s="2" t="s">
        <v>59</v>
      </c>
      <c r="S5546" s="2" t="s">
        <v>101</v>
      </c>
      <c r="T5546" s="2" t="s">
        <v>75</v>
      </c>
      <c r="U5546" s="4">
        <f>0.12</f>
        <v>0.12</v>
      </c>
      <c r="V5546" s="2" t="s">
        <v>62</v>
      </c>
      <c r="W5546" s="2" t="s">
        <v>102</v>
      </c>
      <c r="X5546" s="2" t="s">
        <v>64</v>
      </c>
      <c r="Y5546" s="2" t="s">
        <v>65</v>
      </c>
      <c r="Z5546" s="2">
        <v>0</v>
      </c>
      <c r="AA5546" s="2"/>
      <c r="AB5546" s="2"/>
      <c r="AC5546" s="4">
        <f>P5546*U5546/1000000</f>
        <v>141.8754</v>
      </c>
      <c r="AD5546" s="4">
        <f>AC5546*(1-Z5546/100)</f>
        <v>141.8754</v>
      </c>
      <c r="AE5546" s="2" t="s">
        <v>66</v>
      </c>
      <c r="AF5546" s="2" t="s">
        <v>67</v>
      </c>
      <c r="AG5546" s="2" t="s">
        <v>68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6506</v>
      </c>
      <c r="B5547" s="2" t="s">
        <v>6498</v>
      </c>
      <c r="C5547" s="2" t="s">
        <v>47</v>
      </c>
      <c r="D5547" s="2" t="s">
        <v>2680</v>
      </c>
      <c r="E5547" s="2" t="s">
        <v>242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147</v>
      </c>
      <c r="L5547" s="2" t="s">
        <v>148</v>
      </c>
      <c r="M5547" s="2" t="s">
        <v>104</v>
      </c>
      <c r="N5547" s="3"/>
      <c r="O5547" s="3"/>
      <c r="P5547" s="4">
        <v>1182295000.0</v>
      </c>
      <c r="Q5547" s="2" t="s">
        <v>105</v>
      </c>
      <c r="R5547" s="2" t="s">
        <v>106</v>
      </c>
      <c r="S5547" s="2" t="s">
        <v>107</v>
      </c>
      <c r="T5547" s="2" t="s">
        <v>108</v>
      </c>
      <c r="U5547" s="4">
        <f>0.0</f>
        <v>0.0</v>
      </c>
      <c r="V5547" s="2" t="s">
        <v>109</v>
      </c>
      <c r="W5547" s="2" t="s">
        <v>110</v>
      </c>
      <c r="X5547" s="2"/>
      <c r="Y5547" s="2" t="s">
        <v>65</v>
      </c>
      <c r="Z5547" s="2">
        <v>0</v>
      </c>
      <c r="AA5547" s="2"/>
      <c r="AB5547" s="2"/>
      <c r="AC5547" s="4">
        <f>P5547*U5547/1000000</f>
        <v>0.0</v>
      </c>
      <c r="AD5547" s="4">
        <f>AC5547*(1-Z5547/100)</f>
        <v>0.0</v>
      </c>
      <c r="AE5547" s="2" t="s">
        <v>66</v>
      </c>
      <c r="AF5547" s="2" t="s">
        <v>67</v>
      </c>
      <c r="AG5547" s="2" t="s">
        <v>68</v>
      </c>
      <c r="AH5547" s="2" t="s">
        <v>69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6507</v>
      </c>
      <c r="B5548" s="2" t="s">
        <v>6508</v>
      </c>
      <c r="C5548" s="2" t="s">
        <v>47</v>
      </c>
      <c r="D5548" s="2" t="s">
        <v>1642</v>
      </c>
      <c r="E5548" s="2" t="s">
        <v>377</v>
      </c>
      <c r="F5548" s="2" t="s">
        <v>228</v>
      </c>
      <c r="G5548" s="2" t="s">
        <v>117</v>
      </c>
      <c r="H5548" s="2" t="s">
        <v>138</v>
      </c>
      <c r="I5548" s="2" t="s">
        <v>53</v>
      </c>
      <c r="J5548" s="2" t="s">
        <v>230</v>
      </c>
      <c r="K5548" s="2" t="s">
        <v>55</v>
      </c>
      <c r="L5548" s="2" t="s">
        <v>51</v>
      </c>
      <c r="M5548" s="2" t="s">
        <v>56</v>
      </c>
      <c r="N5548" s="3">
        <v>216645.91</v>
      </c>
      <c r="O5548" s="3" t="s">
        <v>57</v>
      </c>
      <c r="P5548" s="4">
        <f>IF(O5548="吨",N5548*1000,IF(O5548="万立方米",N5548*10000,""))</f>
        <v>216645910.0</v>
      </c>
      <c r="Q5548" s="2" t="s">
        <v>58</v>
      </c>
      <c r="R5548" s="2" t="s">
        <v>59</v>
      </c>
      <c r="S5548" s="2" t="s">
        <v>60</v>
      </c>
      <c r="T5548" s="2" t="s">
        <v>61</v>
      </c>
      <c r="U5548" s="4">
        <f>0.06</f>
        <v>0.06</v>
      </c>
      <c r="V5548" s="2" t="s">
        <v>62</v>
      </c>
      <c r="W5548" s="2" t="s">
        <v>63</v>
      </c>
      <c r="X5548" s="2" t="s">
        <v>64</v>
      </c>
      <c r="Y5548" s="2" t="s">
        <v>65</v>
      </c>
      <c r="Z5548" s="2">
        <v>0</v>
      </c>
      <c r="AA5548" s="2"/>
      <c r="AB5548" s="2"/>
      <c r="AC5548" s="4">
        <f>P5548*U5548/1000000</f>
        <v>12.9987546</v>
      </c>
      <c r="AD5548" s="4">
        <f>AC5548*(1-Z5548/100)</f>
        <v>12.9987546</v>
      </c>
      <c r="AE5548" s="2" t="s">
        <v>66</v>
      </c>
      <c r="AF5548" s="2" t="s">
        <v>67</v>
      </c>
      <c r="AG5548" s="2" t="s">
        <v>68</v>
      </c>
      <c r="AH5548" s="2" t="s">
        <v>69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6509</v>
      </c>
      <c r="B5549" s="2" t="s">
        <v>6508</v>
      </c>
      <c r="C5549" s="2" t="s">
        <v>47</v>
      </c>
      <c r="D5549" s="2" t="s">
        <v>1642</v>
      </c>
      <c r="E5549" s="2" t="s">
        <v>377</v>
      </c>
      <c r="F5549" s="2" t="s">
        <v>228</v>
      </c>
      <c r="G5549" s="2" t="s">
        <v>117</v>
      </c>
      <c r="H5549" s="2" t="s">
        <v>138</v>
      </c>
      <c r="I5549" s="2" t="s">
        <v>53</v>
      </c>
      <c r="J5549" s="2" t="s">
        <v>230</v>
      </c>
      <c r="K5549" s="2" t="s">
        <v>55</v>
      </c>
      <c r="L5549" s="2" t="s">
        <v>51</v>
      </c>
      <c r="M5549" s="2" t="s">
        <v>73</v>
      </c>
      <c r="N5549" s="3">
        <v>216645.91</v>
      </c>
      <c r="O5549" s="3" t="s">
        <v>57</v>
      </c>
      <c r="P5549" s="4">
        <f>IF(O5549="吨",N5549*1000,IF(O5549="万立方米",N5549*10000,""))</f>
        <v>216645910.0</v>
      </c>
      <c r="Q5549" s="2" t="s">
        <v>58</v>
      </c>
      <c r="R5549" s="2" t="s">
        <v>59</v>
      </c>
      <c r="S5549" s="2" t="s">
        <v>74</v>
      </c>
      <c r="T5549" s="2" t="s">
        <v>75</v>
      </c>
      <c r="U5549" s="4">
        <f>1.5</f>
        <v>1.5</v>
      </c>
      <c r="V5549" s="2" t="s">
        <v>62</v>
      </c>
      <c r="W5549" s="2" t="s">
        <v>76</v>
      </c>
      <c r="X5549" s="2" t="s">
        <v>64</v>
      </c>
      <c r="Y5549" s="2" t="s">
        <v>65</v>
      </c>
      <c r="Z5549" s="2">
        <v>0</v>
      </c>
      <c r="AA5549" s="2"/>
      <c r="AB5549" s="2"/>
      <c r="AC5549" s="4">
        <f>P5549*U5549/1000000</f>
        <v>324.968865</v>
      </c>
      <c r="AD5549" s="4">
        <f>AC5549*(1-Z5549/100)</f>
        <v>324.968865</v>
      </c>
      <c r="AE5549" s="2" t="s">
        <v>66</v>
      </c>
      <c r="AF5549" s="2" t="s">
        <v>67</v>
      </c>
      <c r="AG5549" s="2" t="s">
        <v>68</v>
      </c>
      <c r="AH5549" s="2" t="s">
        <v>69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6510</v>
      </c>
      <c r="B5550" s="2" t="s">
        <v>6508</v>
      </c>
      <c r="C5550" s="2" t="s">
        <v>47</v>
      </c>
      <c r="D5550" s="2" t="s">
        <v>1642</v>
      </c>
      <c r="E5550" s="2" t="s">
        <v>377</v>
      </c>
      <c r="F5550" s="2" t="s">
        <v>228</v>
      </c>
      <c r="G5550" s="2" t="s">
        <v>117</v>
      </c>
      <c r="H5550" s="2" t="s">
        <v>138</v>
      </c>
      <c r="I5550" s="2" t="s">
        <v>53</v>
      </c>
      <c r="J5550" s="2" t="s">
        <v>230</v>
      </c>
      <c r="K5550" s="2" t="s">
        <v>55</v>
      </c>
      <c r="L5550" s="2" t="s">
        <v>51</v>
      </c>
      <c r="M5550" s="2" t="s">
        <v>78</v>
      </c>
      <c r="N5550" s="3">
        <v>216645.91</v>
      </c>
      <c r="O5550" s="3" t="s">
        <v>57</v>
      </c>
      <c r="P5550" s="4">
        <f>IF(O5550="吨",N5550*1000,IF(O5550="万立方米",N5550*10000,""))</f>
        <v>216645910.0</v>
      </c>
      <c r="Q5550" s="2" t="s">
        <v>58</v>
      </c>
      <c r="R5550" s="2" t="s">
        <v>59</v>
      </c>
      <c r="S5550" s="2" t="s">
        <v>79</v>
      </c>
      <c r="T5550" s="2" t="s">
        <v>75</v>
      </c>
      <c r="U5550" s="4">
        <f>6.0</f>
        <v>6.0</v>
      </c>
      <c r="V5550" s="2" t="s">
        <v>62</v>
      </c>
      <c r="W5550" s="2" t="s">
        <v>80</v>
      </c>
      <c r="X5550" s="2" t="s">
        <v>64</v>
      </c>
      <c r="Y5550" s="2" t="s">
        <v>65</v>
      </c>
      <c r="Z5550" s="2">
        <v>0</v>
      </c>
      <c r="AA5550" s="2"/>
      <c r="AB5550" s="2"/>
      <c r="AC5550" s="4">
        <f>P5550*U5550/1000000</f>
        <v>1299.87546</v>
      </c>
      <c r="AD5550" s="4">
        <f>AC5550*(1-Z5550/100)</f>
        <v>1299.87546</v>
      </c>
      <c r="AE5550" s="2" t="s">
        <v>66</v>
      </c>
      <c r="AF5550" s="2" t="s">
        <v>67</v>
      </c>
      <c r="AG5550" s="2" t="s">
        <v>68</v>
      </c>
      <c r="AH5550" s="2" t="s">
        <v>69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6511</v>
      </c>
      <c r="B5551" s="2" t="s">
        <v>6508</v>
      </c>
      <c r="C5551" s="2" t="s">
        <v>47</v>
      </c>
      <c r="D5551" s="2" t="s">
        <v>1642</v>
      </c>
      <c r="E5551" s="2" t="s">
        <v>377</v>
      </c>
      <c r="F5551" s="2" t="s">
        <v>228</v>
      </c>
      <c r="G5551" s="2" t="s">
        <v>117</v>
      </c>
      <c r="H5551" s="2" t="s">
        <v>138</v>
      </c>
      <c r="I5551" s="2" t="s">
        <v>53</v>
      </c>
      <c r="J5551" s="2" t="s">
        <v>230</v>
      </c>
      <c r="K5551" s="2" t="s">
        <v>55</v>
      </c>
      <c r="L5551" s="2" t="s">
        <v>51</v>
      </c>
      <c r="M5551" s="2" t="s">
        <v>82</v>
      </c>
      <c r="N5551" s="3">
        <v>216645.91</v>
      </c>
      <c r="O5551" s="3" t="s">
        <v>57</v>
      </c>
      <c r="P5551" s="4">
        <f>IF(O5551="吨",N5551*1000,IF(O5551="万立方米",N5551*10000,""))</f>
        <v>216645910.0</v>
      </c>
      <c r="Q5551" s="2" t="s">
        <v>58</v>
      </c>
      <c r="R5551" s="2" t="s">
        <v>59</v>
      </c>
      <c r="S5551" s="2" t="s">
        <v>83</v>
      </c>
      <c r="T5551" s="2" t="s">
        <v>61</v>
      </c>
      <c r="U5551" s="4">
        <f>0.35</f>
        <v>0.35</v>
      </c>
      <c r="V5551" s="2" t="s">
        <v>62</v>
      </c>
      <c r="W5551" s="2" t="s">
        <v>84</v>
      </c>
      <c r="X5551" s="2" t="s">
        <v>64</v>
      </c>
      <c r="Y5551" s="2" t="s">
        <v>65</v>
      </c>
      <c r="Z5551" s="2">
        <v>0</v>
      </c>
      <c r="AA5551" s="2"/>
      <c r="AB5551" s="2"/>
      <c r="AC5551" s="4">
        <f>P5551*U5551/1000000</f>
        <v>75.8260685</v>
      </c>
      <c r="AD5551" s="4">
        <f>AC5551*(1-Z5551/100)</f>
        <v>75.8260685</v>
      </c>
      <c r="AE5551" s="2" t="s">
        <v>66</v>
      </c>
      <c r="AF5551" s="2" t="s">
        <v>67</v>
      </c>
      <c r="AG5551" s="2" t="s">
        <v>68</v>
      </c>
      <c r="AH5551" s="2" t="s">
        <v>69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6512</v>
      </c>
      <c r="B5552" s="2" t="s">
        <v>6508</v>
      </c>
      <c r="C5552" s="2" t="s">
        <v>47</v>
      </c>
      <c r="D5552" s="2" t="s">
        <v>1642</v>
      </c>
      <c r="E5552" s="2" t="s">
        <v>377</v>
      </c>
      <c r="F5552" s="2" t="s">
        <v>228</v>
      </c>
      <c r="G5552" s="2" t="s">
        <v>117</v>
      </c>
      <c r="H5552" s="2" t="s">
        <v>138</v>
      </c>
      <c r="I5552" s="2" t="s">
        <v>53</v>
      </c>
      <c r="J5552" s="2" t="s">
        <v>230</v>
      </c>
      <c r="K5552" s="2" t="s">
        <v>55</v>
      </c>
      <c r="L5552" s="2" t="s">
        <v>51</v>
      </c>
      <c r="M5552" s="2" t="s">
        <v>86</v>
      </c>
      <c r="N5552" s="3">
        <v>216645.91</v>
      </c>
      <c r="O5552" s="3" t="s">
        <v>57</v>
      </c>
      <c r="P5552" s="4">
        <f>IF(O5552="吨",N5552*1000,IF(O5552="万立方米",N5552*10000,""))</f>
        <v>216645910.0</v>
      </c>
      <c r="Q5552" s="2" t="s">
        <v>58</v>
      </c>
      <c r="R5552" s="2" t="s">
        <v>59</v>
      </c>
      <c r="S5552" s="2" t="s">
        <v>87</v>
      </c>
      <c r="T5552" s="2" t="s">
        <v>88</v>
      </c>
      <c r="U5552" s="4">
        <f>0.75</f>
        <v>0.75</v>
      </c>
      <c r="V5552" s="2" t="s">
        <v>62</v>
      </c>
      <c r="W5552" s="2" t="s">
        <v>89</v>
      </c>
      <c r="X5552" s="2" t="s">
        <v>64</v>
      </c>
      <c r="Y5552" s="2" t="s">
        <v>65</v>
      </c>
      <c r="Z5552" s="2">
        <v>0</v>
      </c>
      <c r="AA5552" s="2"/>
      <c r="AB5552" s="2"/>
      <c r="AC5552" s="4">
        <f>P5552*U5552/1000000</f>
        <v>162.4844325</v>
      </c>
      <c r="AD5552" s="4">
        <f>AC5553*(1-AA5552/100)+(AC5552-AC5553)*(1-AB5552/100)</f>
        <v>162.4844325</v>
      </c>
      <c r="AE5552" s="2" t="s">
        <v>66</v>
      </c>
      <c r="AF5552" s="2" t="s">
        <v>67</v>
      </c>
      <c r="AG5552" s="2" t="s">
        <v>68</v>
      </c>
      <c r="AH5552" s="2" t="s">
        <v>69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6513</v>
      </c>
      <c r="B5553" s="2" t="s">
        <v>6508</v>
      </c>
      <c r="C5553" s="2" t="s">
        <v>47</v>
      </c>
      <c r="D5553" s="2" t="s">
        <v>1642</v>
      </c>
      <c r="E5553" s="2" t="s">
        <v>377</v>
      </c>
      <c r="F5553" s="2" t="s">
        <v>228</v>
      </c>
      <c r="G5553" s="2" t="s">
        <v>117</v>
      </c>
      <c r="H5553" s="2" t="s">
        <v>138</v>
      </c>
      <c r="I5553" s="2" t="s">
        <v>53</v>
      </c>
      <c r="J5553" s="2" t="s">
        <v>230</v>
      </c>
      <c r="K5553" s="2" t="s">
        <v>55</v>
      </c>
      <c r="L5553" s="2" t="s">
        <v>51</v>
      </c>
      <c r="M5553" s="2" t="s">
        <v>91</v>
      </c>
      <c r="N5553" s="3">
        <v>216645.91</v>
      </c>
      <c r="O5553" s="3" t="s">
        <v>57</v>
      </c>
      <c r="P5553" s="4">
        <f>IF(O5553="吨",N5553*1000,IF(O5553="万立方米",N5553*10000,""))</f>
        <v>216645910.0</v>
      </c>
      <c r="Q5553" s="2" t="s">
        <v>58</v>
      </c>
      <c r="R5553" s="2" t="s">
        <v>59</v>
      </c>
      <c r="S5553" s="2" t="s">
        <v>92</v>
      </c>
      <c r="T5553" s="2" t="s">
        <v>88</v>
      </c>
      <c r="U5553" s="4">
        <f>0.75</f>
        <v>0.75</v>
      </c>
      <c r="V5553" s="2" t="s">
        <v>62</v>
      </c>
      <c r="W5553" s="2" t="s">
        <v>93</v>
      </c>
      <c r="X5553" s="2" t="s">
        <v>64</v>
      </c>
      <c r="Y5553" s="2" t="s">
        <v>65</v>
      </c>
      <c r="Z5553" s="2">
        <v>0</v>
      </c>
      <c r="AA5553" s="2"/>
      <c r="AB5553" s="2"/>
      <c r="AC5553" s="4">
        <f>P5553*U5553/1000000</f>
        <v>162.4844325</v>
      </c>
      <c r="AD5553" s="4">
        <f>AC5553*(1-Z5553/100)</f>
        <v>162.4844325</v>
      </c>
      <c r="AE5553" s="2" t="s">
        <v>66</v>
      </c>
      <c r="AF5553" s="2" t="s">
        <v>67</v>
      </c>
      <c r="AG5553" s="2" t="s">
        <v>68</v>
      </c>
      <c r="AH5553" s="2" t="s">
        <v>69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6514</v>
      </c>
      <c r="B5554" s="2" t="s">
        <v>6508</v>
      </c>
      <c r="C5554" s="2" t="s">
        <v>47</v>
      </c>
      <c r="D5554" s="2" t="s">
        <v>1642</v>
      </c>
      <c r="E5554" s="2" t="s">
        <v>377</v>
      </c>
      <c r="F5554" s="2" t="s">
        <v>228</v>
      </c>
      <c r="G5554" s="2" t="s">
        <v>117</v>
      </c>
      <c r="H5554" s="2" t="s">
        <v>138</v>
      </c>
      <c r="I5554" s="2" t="s">
        <v>53</v>
      </c>
      <c r="J5554" s="2" t="s">
        <v>230</v>
      </c>
      <c r="K5554" s="2" t="s">
        <v>55</v>
      </c>
      <c r="L5554" s="2" t="s">
        <v>51</v>
      </c>
      <c r="M5554" s="2" t="s">
        <v>95</v>
      </c>
      <c r="N5554" s="3">
        <v>216645.91</v>
      </c>
      <c r="O5554" s="3" t="s">
        <v>57</v>
      </c>
      <c r="P5554" s="4">
        <f>IF(O5554="吨",N5554*1000,IF(O5554="万立方米",N5554*10000,""))</f>
        <v>216645910.0</v>
      </c>
      <c r="Q5554" s="2" t="s">
        <v>58</v>
      </c>
      <c r="R5554" s="2" t="s">
        <v>59</v>
      </c>
      <c r="S5554" s="2" t="s">
        <v>96</v>
      </c>
      <c r="T5554" s="2" t="s">
        <v>97</v>
      </c>
      <c r="U5554" s="4">
        <f>1.7</f>
        <v>1.7</v>
      </c>
      <c r="V5554" s="2" t="s">
        <v>62</v>
      </c>
      <c r="W5554" s="2" t="s">
        <v>98</v>
      </c>
      <c r="X5554" s="2" t="s">
        <v>64</v>
      </c>
      <c r="Y5554" s="2" t="s">
        <v>65</v>
      </c>
      <c r="Z5554" s="2">
        <v>0</v>
      </c>
      <c r="AA5554" s="2"/>
      <c r="AB5554" s="2"/>
      <c r="AC5554" s="4">
        <f>P5554*U5554/1000000</f>
        <v>368.298047</v>
      </c>
      <c r="AD5554" s="4">
        <f>AC5554*(1-Z5554/100)</f>
        <v>368.298047</v>
      </c>
      <c r="AE5554" s="2" t="s">
        <v>66</v>
      </c>
      <c r="AF5554" s="2" t="s">
        <v>67</v>
      </c>
      <c r="AG5554" s="2" t="s">
        <v>68</v>
      </c>
      <c r="AH5554" s="2" t="s">
        <v>69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6515</v>
      </c>
      <c r="B5555" s="2" t="s">
        <v>6508</v>
      </c>
      <c r="C5555" s="2" t="s">
        <v>47</v>
      </c>
      <c r="D5555" s="2" t="s">
        <v>1642</v>
      </c>
      <c r="E5555" s="2" t="s">
        <v>377</v>
      </c>
      <c r="F5555" s="2" t="s">
        <v>228</v>
      </c>
      <c r="G5555" s="2" t="s">
        <v>117</v>
      </c>
      <c r="H5555" s="2" t="s">
        <v>138</v>
      </c>
      <c r="I5555" s="2" t="s">
        <v>53</v>
      </c>
      <c r="J5555" s="2" t="s">
        <v>230</v>
      </c>
      <c r="K5555" s="2" t="s">
        <v>55</v>
      </c>
      <c r="L5555" s="2" t="s">
        <v>51</v>
      </c>
      <c r="M5555" s="2" t="s">
        <v>100</v>
      </c>
      <c r="N5555" s="3">
        <v>216645.91</v>
      </c>
      <c r="O5555" s="3" t="s">
        <v>57</v>
      </c>
      <c r="P5555" s="4">
        <f>IF(O5555="吨",N5555*1000,IF(O5555="万立方米",N5555*10000,""))</f>
        <v>216645910.0</v>
      </c>
      <c r="Q5555" s="2" t="s">
        <v>58</v>
      </c>
      <c r="R5555" s="2" t="s">
        <v>59</v>
      </c>
      <c r="S5555" s="2" t="s">
        <v>101</v>
      </c>
      <c r="T5555" s="2" t="s">
        <v>75</v>
      </c>
      <c r="U5555" s="4">
        <f>0.12</f>
        <v>0.12</v>
      </c>
      <c r="V5555" s="2" t="s">
        <v>62</v>
      </c>
      <c r="W5555" s="2" t="s">
        <v>102</v>
      </c>
      <c r="X5555" s="2" t="s">
        <v>64</v>
      </c>
      <c r="Y5555" s="2" t="s">
        <v>65</v>
      </c>
      <c r="Z5555" s="2">
        <v>0</v>
      </c>
      <c r="AA5555" s="2"/>
      <c r="AB5555" s="2"/>
      <c r="AC5555" s="4">
        <f>P5555*U5555/1000000</f>
        <v>25.9975092</v>
      </c>
      <c r="AD5555" s="4">
        <f>AC5555*(1-Z5555/100)</f>
        <v>25.9975092</v>
      </c>
      <c r="AE5555" s="2" t="s">
        <v>66</v>
      </c>
      <c r="AF5555" s="2" t="s">
        <v>67</v>
      </c>
      <c r="AG5555" s="2" t="s">
        <v>68</v>
      </c>
      <c r="AH5555" s="2" t="s">
        <v>69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6516</v>
      </c>
      <c r="B5556" s="2" t="s">
        <v>6508</v>
      </c>
      <c r="C5556" s="2" t="s">
        <v>47</v>
      </c>
      <c r="D5556" s="2" t="s">
        <v>1642</v>
      </c>
      <c r="E5556" s="2" t="s">
        <v>377</v>
      </c>
      <c r="F5556" s="2" t="s">
        <v>228</v>
      </c>
      <c r="G5556" s="2" t="s">
        <v>117</v>
      </c>
      <c r="H5556" s="2" t="s">
        <v>138</v>
      </c>
      <c r="I5556" s="2"/>
      <c r="J5556" s="2"/>
      <c r="K5556" s="2" t="s">
        <v>147</v>
      </c>
      <c r="L5556" s="2" t="s">
        <v>429</v>
      </c>
      <c r="M5556" s="2" t="s">
        <v>104</v>
      </c>
      <c r="N5556" s="3"/>
      <c r="O5556" s="3"/>
      <c r="P5556" s="2"/>
      <c r="Q5556" s="2" t="s">
        <v>105</v>
      </c>
      <c r="R5556" s="2" t="s">
        <v>106</v>
      </c>
      <c r="S5556" s="2" t="s">
        <v>107</v>
      </c>
      <c r="T5556" s="2" t="s">
        <v>108</v>
      </c>
      <c r="U5556" s="2"/>
      <c r="V5556" s="2" t="s">
        <v>109</v>
      </c>
      <c r="W5556" s="2" t="s">
        <v>110</v>
      </c>
      <c r="X5556" s="2"/>
      <c r="Y5556" s="2" t="s">
        <v>65</v>
      </c>
      <c r="Z5556" s="2">
        <v>0</v>
      </c>
      <c r="AA5556" s="2"/>
      <c r="AB5556" s="2"/>
      <c r="AC5556" s="2"/>
      <c r="AD5556" s="2"/>
      <c r="AE5556" s="2" t="s">
        <v>123</v>
      </c>
      <c r="AF5556" s="2" t="s">
        <v>222</v>
      </c>
      <c r="AG5556" s="2" t="s">
        <v>223</v>
      </c>
      <c r="AH5556" s="2" t="s">
        <v>69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6517</v>
      </c>
      <c r="B5557" s="2" t="s">
        <v>6518</v>
      </c>
      <c r="C5557" s="2" t="s">
        <v>47</v>
      </c>
      <c r="D5557" s="2" t="s">
        <v>2712</v>
      </c>
      <c r="E5557" s="2" t="s">
        <v>799</v>
      </c>
      <c r="F5557" s="2" t="s">
        <v>50</v>
      </c>
      <c r="G5557" s="2" t="s">
        <v>181</v>
      </c>
      <c r="H5557" s="2" t="s">
        <v>138</v>
      </c>
      <c r="I5557" s="2" t="s">
        <v>53</v>
      </c>
      <c r="J5557" s="2" t="s">
        <v>180</v>
      </c>
      <c r="K5557" s="2" t="s">
        <v>180</v>
      </c>
      <c r="L5557" s="2" t="s">
        <v>181</v>
      </c>
      <c r="M5557" s="2" t="s">
        <v>56</v>
      </c>
      <c r="N5557" s="3">
        <v>23629.585</v>
      </c>
      <c r="O5557" s="3" t="s">
        <v>182</v>
      </c>
      <c r="P5557" s="4">
        <f>IF(O5557="吨",N5557*1000,IF(O5557="万立方米",N5557*10000,""))</f>
        <v>236295850.0</v>
      </c>
      <c r="Q5557" s="2" t="s">
        <v>183</v>
      </c>
      <c r="R5557" s="2" t="s">
        <v>184</v>
      </c>
      <c r="S5557" s="2" t="s">
        <v>185</v>
      </c>
      <c r="T5557" s="2" t="s">
        <v>75</v>
      </c>
      <c r="U5557" s="4">
        <f>0.001</f>
        <v>0.001</v>
      </c>
      <c r="V5557" s="2" t="s">
        <v>186</v>
      </c>
      <c r="W5557" s="2" t="s">
        <v>187</v>
      </c>
      <c r="X5557" s="2" t="s">
        <v>64</v>
      </c>
      <c r="Y5557" s="2" t="s">
        <v>65</v>
      </c>
      <c r="Z5557" s="2">
        <v>0</v>
      </c>
      <c r="AA5557" s="2"/>
      <c r="AB5557" s="2"/>
      <c r="AC5557" s="4">
        <f>P5557*U5557/1000000</f>
        <v>0.23629585</v>
      </c>
      <c r="AD5557" s="4">
        <f>AC5557*(1-Z5557/100)</f>
        <v>0.23629585</v>
      </c>
      <c r="AE5557" s="2" t="s">
        <v>66</v>
      </c>
      <c r="AF5557" s="2" t="s">
        <v>67</v>
      </c>
      <c r="AG5557" s="2"/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6519</v>
      </c>
      <c r="B5558" s="2" t="s">
        <v>6518</v>
      </c>
      <c r="C5558" s="2" t="s">
        <v>47</v>
      </c>
      <c r="D5558" s="2" t="s">
        <v>2712</v>
      </c>
      <c r="E5558" s="2" t="s">
        <v>799</v>
      </c>
      <c r="F5558" s="2" t="s">
        <v>50</v>
      </c>
      <c r="G5558" s="2" t="s">
        <v>181</v>
      </c>
      <c r="H5558" s="2" t="s">
        <v>138</v>
      </c>
      <c r="I5558" s="2" t="s">
        <v>53</v>
      </c>
      <c r="J5558" s="2" t="s">
        <v>180</v>
      </c>
      <c r="K5558" s="2" t="s">
        <v>180</v>
      </c>
      <c r="L5558" s="2" t="s">
        <v>181</v>
      </c>
      <c r="M5558" s="2" t="s">
        <v>73</v>
      </c>
      <c r="N5558" s="3">
        <v>23629.585</v>
      </c>
      <c r="O5558" s="3" t="s">
        <v>182</v>
      </c>
      <c r="P5558" s="4">
        <f>IF(O5558="吨",N5558*1000,IF(O5558="万立方米",N5558*10000,""))</f>
        <v>236295850.0</v>
      </c>
      <c r="Q5558" s="2" t="s">
        <v>183</v>
      </c>
      <c r="R5558" s="2" t="s">
        <v>184</v>
      </c>
      <c r="S5558" s="2" t="s">
        <v>189</v>
      </c>
      <c r="T5558" s="2" t="s">
        <v>75</v>
      </c>
      <c r="U5558" s="4">
        <f>0.35</f>
        <v>0.35</v>
      </c>
      <c r="V5558" s="2" t="s">
        <v>186</v>
      </c>
      <c r="W5558" s="2" t="s">
        <v>190</v>
      </c>
      <c r="X5558" s="2" t="s">
        <v>64</v>
      </c>
      <c r="Y5558" s="2" t="s">
        <v>65</v>
      </c>
      <c r="Z5558" s="2">
        <v>0</v>
      </c>
      <c r="AA5558" s="2"/>
      <c r="AB5558" s="2"/>
      <c r="AC5558" s="4">
        <f>P5558*U5558/1000000</f>
        <v>82.7035475</v>
      </c>
      <c r="AD5558" s="4">
        <f>AC5558*(1-Z5558/100)</f>
        <v>82.7035475</v>
      </c>
      <c r="AE5558" s="2" t="s">
        <v>66</v>
      </c>
      <c r="AF5558" s="2" t="s">
        <v>67</v>
      </c>
      <c r="AG5558" s="2"/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6520</v>
      </c>
      <c r="B5559" s="2" t="s">
        <v>6518</v>
      </c>
      <c r="C5559" s="2" t="s">
        <v>47</v>
      </c>
      <c r="D5559" s="2" t="s">
        <v>2712</v>
      </c>
      <c r="E5559" s="2" t="s">
        <v>799</v>
      </c>
      <c r="F5559" s="2" t="s">
        <v>50</v>
      </c>
      <c r="G5559" s="2" t="s">
        <v>181</v>
      </c>
      <c r="H5559" s="2" t="s">
        <v>138</v>
      </c>
      <c r="I5559" s="2" t="s">
        <v>53</v>
      </c>
      <c r="J5559" s="2" t="s">
        <v>180</v>
      </c>
      <c r="K5559" s="2" t="s">
        <v>180</v>
      </c>
      <c r="L5559" s="2" t="s">
        <v>181</v>
      </c>
      <c r="M5559" s="2" t="s">
        <v>78</v>
      </c>
      <c r="N5559" s="3">
        <v>23629.585</v>
      </c>
      <c r="O5559" s="3" t="s">
        <v>182</v>
      </c>
      <c r="P5559" s="4">
        <f>IF(O5559="吨",N5559*1000,IF(O5559="万立方米",N5559*10000,""))</f>
        <v>236295850.0</v>
      </c>
      <c r="Q5559" s="2" t="s">
        <v>183</v>
      </c>
      <c r="R5559" s="2" t="s">
        <v>184</v>
      </c>
      <c r="S5559" s="2" t="s">
        <v>192</v>
      </c>
      <c r="T5559" s="2" t="s">
        <v>75</v>
      </c>
      <c r="U5559" s="4">
        <f>1.2</f>
        <v>1.2</v>
      </c>
      <c r="V5559" s="2" t="s">
        <v>186</v>
      </c>
      <c r="W5559" s="2" t="s">
        <v>193</v>
      </c>
      <c r="X5559" s="2" t="s">
        <v>64</v>
      </c>
      <c r="Y5559" s="2" t="s">
        <v>65</v>
      </c>
      <c r="Z5559" s="2">
        <v>0</v>
      </c>
      <c r="AA5559" s="2"/>
      <c r="AB5559" s="2"/>
      <c r="AC5559" s="4">
        <f>P5559*U5559/1000000</f>
        <v>283.55502</v>
      </c>
      <c r="AD5559" s="4">
        <f>AC5559*(1-Z5559/100)</f>
        <v>283.55502</v>
      </c>
      <c r="AE5559" s="2" t="s">
        <v>66</v>
      </c>
      <c r="AF5559" s="2" t="s">
        <v>67</v>
      </c>
      <c r="AG5559" s="2"/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6521</v>
      </c>
      <c r="B5560" s="2" t="s">
        <v>6518</v>
      </c>
      <c r="C5560" s="2" t="s">
        <v>47</v>
      </c>
      <c r="D5560" s="2" t="s">
        <v>2712</v>
      </c>
      <c r="E5560" s="2" t="s">
        <v>799</v>
      </c>
      <c r="F5560" s="2" t="s">
        <v>50</v>
      </c>
      <c r="G5560" s="2" t="s">
        <v>181</v>
      </c>
      <c r="H5560" s="2" t="s">
        <v>138</v>
      </c>
      <c r="I5560" s="2" t="s">
        <v>53</v>
      </c>
      <c r="J5560" s="2" t="s">
        <v>180</v>
      </c>
      <c r="K5560" s="2" t="s">
        <v>180</v>
      </c>
      <c r="L5560" s="2" t="s">
        <v>181</v>
      </c>
      <c r="M5560" s="2" t="s">
        <v>82</v>
      </c>
      <c r="N5560" s="3">
        <v>23629.585</v>
      </c>
      <c r="O5560" s="3" t="s">
        <v>182</v>
      </c>
      <c r="P5560" s="4">
        <f>IF(O5560="吨",N5560*1000,IF(O5560="万立方米",N5560*10000,""))</f>
        <v>236295850.0</v>
      </c>
      <c r="Q5560" s="2" t="s">
        <v>183</v>
      </c>
      <c r="R5560" s="2" t="s">
        <v>184</v>
      </c>
      <c r="S5560" s="2" t="s">
        <v>195</v>
      </c>
      <c r="T5560" s="2" t="s">
        <v>75</v>
      </c>
      <c r="U5560" s="4">
        <f>0.002</f>
        <v>0.002</v>
      </c>
      <c r="V5560" s="2" t="s">
        <v>186</v>
      </c>
      <c r="W5560" s="2" t="s">
        <v>196</v>
      </c>
      <c r="X5560" s="2" t="s">
        <v>64</v>
      </c>
      <c r="Y5560" s="2" t="s">
        <v>65</v>
      </c>
      <c r="Z5560" s="2">
        <v>0</v>
      </c>
      <c r="AA5560" s="2"/>
      <c r="AB5560" s="2"/>
      <c r="AC5560" s="4">
        <f>P5560*U5560/1000000</f>
        <v>0.4725917</v>
      </c>
      <c r="AD5560" s="4">
        <f>AC5560*(1-Z5560/100)</f>
        <v>0.4725917</v>
      </c>
      <c r="AE5560" s="2" t="s">
        <v>66</v>
      </c>
      <c r="AF5560" s="2" t="s">
        <v>67</v>
      </c>
      <c r="AG5560" s="2"/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6522</v>
      </c>
      <c r="B5561" s="2" t="s">
        <v>6518</v>
      </c>
      <c r="C5561" s="2" t="s">
        <v>47</v>
      </c>
      <c r="D5561" s="2" t="s">
        <v>2712</v>
      </c>
      <c r="E5561" s="2" t="s">
        <v>799</v>
      </c>
      <c r="F5561" s="2" t="s">
        <v>50</v>
      </c>
      <c r="G5561" s="2" t="s">
        <v>181</v>
      </c>
      <c r="H5561" s="2" t="s">
        <v>138</v>
      </c>
      <c r="I5561" s="2" t="s">
        <v>53</v>
      </c>
      <c r="J5561" s="2" t="s">
        <v>180</v>
      </c>
      <c r="K5561" s="2" t="s">
        <v>180</v>
      </c>
      <c r="L5561" s="2" t="s">
        <v>181</v>
      </c>
      <c r="M5561" s="2" t="s">
        <v>86</v>
      </c>
      <c r="N5561" s="3">
        <v>23629.585</v>
      </c>
      <c r="O5561" s="3" t="s">
        <v>182</v>
      </c>
      <c r="P5561" s="4">
        <f>IF(O5561="吨",N5561*1000,IF(O5561="万立方米",N5561*10000,""))</f>
        <v>236295850.0</v>
      </c>
      <c r="Q5561" s="2" t="s">
        <v>183</v>
      </c>
      <c r="R5561" s="2" t="s">
        <v>184</v>
      </c>
      <c r="S5561" s="2" t="s">
        <v>198</v>
      </c>
      <c r="T5561" s="2" t="s">
        <v>75</v>
      </c>
      <c r="U5561" s="4">
        <f>0.01</f>
        <v>0.01</v>
      </c>
      <c r="V5561" s="2" t="s">
        <v>186</v>
      </c>
      <c r="W5561" s="2" t="s">
        <v>199</v>
      </c>
      <c r="X5561" s="2" t="s">
        <v>64</v>
      </c>
      <c r="Y5561" s="2" t="s">
        <v>65</v>
      </c>
      <c r="Z5561" s="2">
        <v>0</v>
      </c>
      <c r="AA5561" s="2"/>
      <c r="AB5561" s="2"/>
      <c r="AC5561" s="4">
        <f>P5561*U5561/1000000</f>
        <v>2.3629585</v>
      </c>
      <c r="AD5561" s="4">
        <f>AC5562*(1-AA5561/100)+(AC5561-AC5562)*(1-AB5561/100)</f>
        <v>2.3629585</v>
      </c>
      <c r="AE5561" s="2" t="s">
        <v>66</v>
      </c>
      <c r="AF5561" s="2" t="s">
        <v>67</v>
      </c>
      <c r="AG5561" s="2"/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6523</v>
      </c>
      <c r="B5562" s="2" t="s">
        <v>6518</v>
      </c>
      <c r="C5562" s="2" t="s">
        <v>47</v>
      </c>
      <c r="D5562" s="2" t="s">
        <v>2712</v>
      </c>
      <c r="E5562" s="2" t="s">
        <v>799</v>
      </c>
      <c r="F5562" s="2" t="s">
        <v>50</v>
      </c>
      <c r="G5562" s="2" t="s">
        <v>181</v>
      </c>
      <c r="H5562" s="2" t="s">
        <v>138</v>
      </c>
      <c r="I5562" s="2" t="s">
        <v>53</v>
      </c>
      <c r="J5562" s="2" t="s">
        <v>180</v>
      </c>
      <c r="K5562" s="2" t="s">
        <v>180</v>
      </c>
      <c r="L5562" s="2" t="s">
        <v>181</v>
      </c>
      <c r="M5562" s="2" t="s">
        <v>91</v>
      </c>
      <c r="N5562" s="3">
        <v>23629.585</v>
      </c>
      <c r="O5562" s="3" t="s">
        <v>182</v>
      </c>
      <c r="P5562" s="4">
        <f>IF(O5562="吨",N5562*1000,IF(O5562="万立方米",N5562*10000,""))</f>
        <v>236295850.0</v>
      </c>
      <c r="Q5562" s="2" t="s">
        <v>183</v>
      </c>
      <c r="R5562" s="2" t="s">
        <v>184</v>
      </c>
      <c r="S5562" s="2" t="s">
        <v>201</v>
      </c>
      <c r="T5562" s="2" t="s">
        <v>75</v>
      </c>
      <c r="U5562" s="4">
        <f>0.005</f>
        <v>0.005</v>
      </c>
      <c r="V5562" s="2" t="s">
        <v>186</v>
      </c>
      <c r="W5562" s="2" t="s">
        <v>202</v>
      </c>
      <c r="X5562" s="2" t="s">
        <v>64</v>
      </c>
      <c r="Y5562" s="2" t="s">
        <v>65</v>
      </c>
      <c r="Z5562" s="2">
        <v>0</v>
      </c>
      <c r="AA5562" s="2"/>
      <c r="AB5562" s="2"/>
      <c r="AC5562" s="4">
        <f>P5562*U5562/1000000</f>
        <v>1.18147925</v>
      </c>
      <c r="AD5562" s="4">
        <f>AC5562*(1-Z5562/100)</f>
        <v>1.18147925</v>
      </c>
      <c r="AE5562" s="2" t="s">
        <v>66</v>
      </c>
      <c r="AF5562" s="2" t="s">
        <v>67</v>
      </c>
      <c r="AG5562" s="2"/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6524</v>
      </c>
      <c r="B5563" s="2" t="s">
        <v>6518</v>
      </c>
      <c r="C5563" s="2" t="s">
        <v>47</v>
      </c>
      <c r="D5563" s="2" t="s">
        <v>2712</v>
      </c>
      <c r="E5563" s="2" t="s">
        <v>799</v>
      </c>
      <c r="F5563" s="2" t="s">
        <v>50</v>
      </c>
      <c r="G5563" s="2" t="s">
        <v>181</v>
      </c>
      <c r="H5563" s="2" t="s">
        <v>138</v>
      </c>
      <c r="I5563" s="2" t="s">
        <v>53</v>
      </c>
      <c r="J5563" s="2" t="s">
        <v>180</v>
      </c>
      <c r="K5563" s="2" t="s">
        <v>180</v>
      </c>
      <c r="L5563" s="2" t="s">
        <v>181</v>
      </c>
      <c r="M5563" s="2" t="s">
        <v>95</v>
      </c>
      <c r="N5563" s="3">
        <v>23629.585</v>
      </c>
      <c r="O5563" s="3" t="s">
        <v>182</v>
      </c>
      <c r="P5563" s="4">
        <f>IF(O5563="吨",N5563*1000,IF(O5563="万立方米",N5563*10000,""))</f>
        <v>236295850.0</v>
      </c>
      <c r="Q5563" s="2" t="s">
        <v>183</v>
      </c>
      <c r="R5563" s="2" t="s">
        <v>184</v>
      </c>
      <c r="S5563" s="2" t="s">
        <v>204</v>
      </c>
      <c r="T5563" s="2" t="s">
        <v>75</v>
      </c>
      <c r="U5563" s="4">
        <f>0.005</f>
        <v>0.005</v>
      </c>
      <c r="V5563" s="2" t="s">
        <v>186</v>
      </c>
      <c r="W5563" s="2" t="s">
        <v>205</v>
      </c>
      <c r="X5563" s="2" t="s">
        <v>64</v>
      </c>
      <c r="Y5563" s="2" t="s">
        <v>65</v>
      </c>
      <c r="Z5563" s="2">
        <v>0</v>
      </c>
      <c r="AA5563" s="2"/>
      <c r="AB5563" s="2"/>
      <c r="AC5563" s="4">
        <f>P5563*U5563/1000000</f>
        <v>1.18147925</v>
      </c>
      <c r="AD5563" s="4">
        <f>AC5563*(1-Z5563/100)</f>
        <v>1.18147925</v>
      </c>
      <c r="AE5563" s="2" t="s">
        <v>66</v>
      </c>
      <c r="AF5563" s="2" t="s">
        <v>67</v>
      </c>
      <c r="AG5563" s="2"/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6525</v>
      </c>
      <c r="B5564" s="2" t="s">
        <v>6518</v>
      </c>
      <c r="C5564" s="2" t="s">
        <v>47</v>
      </c>
      <c r="D5564" s="2" t="s">
        <v>2712</v>
      </c>
      <c r="E5564" s="2" t="s">
        <v>799</v>
      </c>
      <c r="F5564" s="2" t="s">
        <v>50</v>
      </c>
      <c r="G5564" s="2" t="s">
        <v>181</v>
      </c>
      <c r="H5564" s="2" t="s">
        <v>138</v>
      </c>
      <c r="I5564" s="2" t="s">
        <v>53</v>
      </c>
      <c r="J5564" s="2" t="s">
        <v>180</v>
      </c>
      <c r="K5564" s="2" t="s">
        <v>180</v>
      </c>
      <c r="L5564" s="2" t="s">
        <v>181</v>
      </c>
      <c r="M5564" s="2" t="s">
        <v>100</v>
      </c>
      <c r="N5564" s="3">
        <v>23629.585</v>
      </c>
      <c r="O5564" s="3" t="s">
        <v>182</v>
      </c>
      <c r="P5564" s="4">
        <f>IF(O5564="吨",N5564*1000,IF(O5564="万立方米",N5564*10000,""))</f>
        <v>236295850.0</v>
      </c>
      <c r="Q5564" s="2" t="s">
        <v>183</v>
      </c>
      <c r="R5564" s="2" t="s">
        <v>184</v>
      </c>
      <c r="S5564" s="2" t="s">
        <v>207</v>
      </c>
      <c r="T5564" s="2" t="s">
        <v>75</v>
      </c>
      <c r="U5564" s="4">
        <f>0.02</f>
        <v>0.02</v>
      </c>
      <c r="V5564" s="2" t="s">
        <v>186</v>
      </c>
      <c r="W5564" s="2" t="s">
        <v>208</v>
      </c>
      <c r="X5564" s="2" t="s">
        <v>64</v>
      </c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/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6526</v>
      </c>
      <c r="B5565" s="2" t="s">
        <v>6518</v>
      </c>
      <c r="C5565" s="2" t="s">
        <v>47</v>
      </c>
      <c r="D5565" s="2" t="s">
        <v>2712</v>
      </c>
      <c r="E5565" s="2" t="s">
        <v>799</v>
      </c>
      <c r="F5565" s="2" t="s">
        <v>50</v>
      </c>
      <c r="G5565" s="2" t="s">
        <v>181</v>
      </c>
      <c r="H5565" s="2" t="s">
        <v>138</v>
      </c>
      <c r="I5565" s="2"/>
      <c r="J5565" s="2"/>
      <c r="K5565" s="2"/>
      <c r="L5565" s="2"/>
      <c r="M5565" s="2" t="s">
        <v>104</v>
      </c>
      <c r="N5565" s="3"/>
      <c r="O5565" s="3"/>
      <c r="P5565" s="4">
        <v>0.0</v>
      </c>
      <c r="Q5565" s="2" t="s">
        <v>105</v>
      </c>
      <c r="R5565" s="2" t="s">
        <v>106</v>
      </c>
      <c r="S5565" s="2" t="s">
        <v>107</v>
      </c>
      <c r="T5565" s="2" t="s">
        <v>108</v>
      </c>
      <c r="U5565" s="4">
        <f>0.0</f>
        <v>0.0</v>
      </c>
      <c r="V5565" s="2" t="s">
        <v>109</v>
      </c>
      <c r="W5565" s="2" t="s">
        <v>110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134</v>
      </c>
      <c r="AH5565" s="2" t="s">
        <v>69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6527</v>
      </c>
      <c r="B5566" s="2" t="s">
        <v>6528</v>
      </c>
      <c r="C5566" s="2" t="s">
        <v>47</v>
      </c>
      <c r="D5566" s="2" t="s">
        <v>1553</v>
      </c>
      <c r="E5566" s="2" t="s">
        <v>799</v>
      </c>
      <c r="F5566" s="2" t="s">
        <v>178</v>
      </c>
      <c r="G5566" s="2" t="s">
        <v>51</v>
      </c>
      <c r="H5566" s="2" t="s">
        <v>52</v>
      </c>
      <c r="I5566" s="2" t="s">
        <v>53</v>
      </c>
      <c r="J5566" s="2" t="s">
        <v>270</v>
      </c>
      <c r="K5566" s="2" t="s">
        <v>55</v>
      </c>
      <c r="L5566" s="2" t="s">
        <v>51</v>
      </c>
      <c r="M5566" s="2" t="s">
        <v>56</v>
      </c>
      <c r="N5566" s="3">
        <v>503700</v>
      </c>
      <c r="O5566" s="3" t="s">
        <v>57</v>
      </c>
      <c r="P5566" s="4">
        <f>IF(O5566="吨",N5566*1000,IF(O5566="万立方米",N5566*10000,""))</f>
        <v>503700000.0</v>
      </c>
      <c r="Q5566" s="2" t="s">
        <v>58</v>
      </c>
      <c r="R5566" s="2" t="s">
        <v>59</v>
      </c>
      <c r="S5566" s="2" t="s">
        <v>60</v>
      </c>
      <c r="T5566" s="2" t="s">
        <v>61</v>
      </c>
      <c r="U5566" s="4">
        <f>0.06</f>
        <v>0.06</v>
      </c>
      <c r="V5566" s="2" t="s">
        <v>62</v>
      </c>
      <c r="W5566" s="2" t="s">
        <v>63</v>
      </c>
      <c r="X5566" s="2" t="s">
        <v>64</v>
      </c>
      <c r="Y5566" s="2" t="s">
        <v>65</v>
      </c>
      <c r="Z5566" s="2">
        <v>0</v>
      </c>
      <c r="AA5566" s="2"/>
      <c r="AB5566" s="2"/>
      <c r="AC5566" s="4">
        <f>P5566*U5566/1000000</f>
        <v>30.222</v>
      </c>
      <c r="AD5566" s="4">
        <f>AC5566*(1-Z5566/100)</f>
        <v>30.222</v>
      </c>
      <c r="AE5566" s="2" t="s">
        <v>66</v>
      </c>
      <c r="AF5566" s="2" t="s">
        <v>67</v>
      </c>
      <c r="AG5566" s="2" t="s">
        <v>68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6529</v>
      </c>
      <c r="B5567" s="2" t="s">
        <v>6528</v>
      </c>
      <c r="C5567" s="2" t="s">
        <v>47</v>
      </c>
      <c r="D5567" s="2" t="s">
        <v>1553</v>
      </c>
      <c r="E5567" s="2" t="s">
        <v>799</v>
      </c>
      <c r="F5567" s="2" t="s">
        <v>178</v>
      </c>
      <c r="G5567" s="2" t="s">
        <v>51</v>
      </c>
      <c r="H5567" s="2" t="s">
        <v>52</v>
      </c>
      <c r="I5567" s="2" t="s">
        <v>53</v>
      </c>
      <c r="J5567" s="2" t="s">
        <v>270</v>
      </c>
      <c r="K5567" s="2" t="s">
        <v>55</v>
      </c>
      <c r="L5567" s="2" t="s">
        <v>51</v>
      </c>
      <c r="M5567" s="2" t="s">
        <v>73</v>
      </c>
      <c r="N5567" s="3">
        <v>503700</v>
      </c>
      <c r="O5567" s="3" t="s">
        <v>57</v>
      </c>
      <c r="P5567" s="4">
        <f>IF(O5567="吨",N5567*1000,IF(O5567="万立方米",N5567*10000,""))</f>
        <v>503700000.0</v>
      </c>
      <c r="Q5567" s="2" t="s">
        <v>58</v>
      </c>
      <c r="R5567" s="2" t="s">
        <v>59</v>
      </c>
      <c r="S5567" s="2" t="s">
        <v>74</v>
      </c>
      <c r="T5567" s="2" t="s">
        <v>75</v>
      </c>
      <c r="U5567" s="4">
        <f>1.5</f>
        <v>1.5</v>
      </c>
      <c r="V5567" s="2" t="s">
        <v>62</v>
      </c>
      <c r="W5567" s="2" t="s">
        <v>76</v>
      </c>
      <c r="X5567" s="2" t="s">
        <v>64</v>
      </c>
      <c r="Y5567" s="2" t="s">
        <v>65</v>
      </c>
      <c r="Z5567" s="2">
        <v>0</v>
      </c>
      <c r="AA5567" s="2"/>
      <c r="AB5567" s="2"/>
      <c r="AC5567" s="4">
        <f>P5567*U5567/1000000</f>
        <v>755.55</v>
      </c>
      <c r="AD5567" s="4">
        <f>AC5567*(1-Z5567/100)</f>
        <v>755.55</v>
      </c>
      <c r="AE5567" s="2" t="s">
        <v>66</v>
      </c>
      <c r="AF5567" s="2" t="s">
        <v>67</v>
      </c>
      <c r="AG5567" s="2" t="s">
        <v>68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6530</v>
      </c>
      <c r="B5568" s="2" t="s">
        <v>6528</v>
      </c>
      <c r="C5568" s="2" t="s">
        <v>47</v>
      </c>
      <c r="D5568" s="2" t="s">
        <v>1553</v>
      </c>
      <c r="E5568" s="2" t="s">
        <v>799</v>
      </c>
      <c r="F5568" s="2" t="s">
        <v>178</v>
      </c>
      <c r="G5568" s="2" t="s">
        <v>51</v>
      </c>
      <c r="H5568" s="2" t="s">
        <v>52</v>
      </c>
      <c r="I5568" s="2" t="s">
        <v>53</v>
      </c>
      <c r="J5568" s="2" t="s">
        <v>270</v>
      </c>
      <c r="K5568" s="2" t="s">
        <v>55</v>
      </c>
      <c r="L5568" s="2" t="s">
        <v>51</v>
      </c>
      <c r="M5568" s="2" t="s">
        <v>78</v>
      </c>
      <c r="N5568" s="3">
        <v>503700</v>
      </c>
      <c r="O5568" s="3" t="s">
        <v>57</v>
      </c>
      <c r="P5568" s="4">
        <f>IF(O5568="吨",N5568*1000,IF(O5568="万立方米",N5568*10000,""))</f>
        <v>503700000.0</v>
      </c>
      <c r="Q5568" s="2" t="s">
        <v>58</v>
      </c>
      <c r="R5568" s="2" t="s">
        <v>59</v>
      </c>
      <c r="S5568" s="2" t="s">
        <v>79</v>
      </c>
      <c r="T5568" s="2" t="s">
        <v>75</v>
      </c>
      <c r="U5568" s="4">
        <f>6.0</f>
        <v>6.0</v>
      </c>
      <c r="V5568" s="2" t="s">
        <v>62</v>
      </c>
      <c r="W5568" s="2" t="s">
        <v>80</v>
      </c>
      <c r="X5568" s="2" t="s">
        <v>64</v>
      </c>
      <c r="Y5568" s="2" t="s">
        <v>65</v>
      </c>
      <c r="Z5568" s="2">
        <v>0</v>
      </c>
      <c r="AA5568" s="2"/>
      <c r="AB5568" s="2"/>
      <c r="AC5568" s="4">
        <f>P5568*U5568/1000000</f>
        <v>3022.2</v>
      </c>
      <c r="AD5568" s="4">
        <f>AC5568*(1-Z5568/100)</f>
        <v>3022.2</v>
      </c>
      <c r="AE5568" s="2" t="s">
        <v>66</v>
      </c>
      <c r="AF5568" s="2" t="s">
        <v>67</v>
      </c>
      <c r="AG5568" s="2" t="s">
        <v>68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6531</v>
      </c>
      <c r="B5569" s="2" t="s">
        <v>6528</v>
      </c>
      <c r="C5569" s="2" t="s">
        <v>47</v>
      </c>
      <c r="D5569" s="2" t="s">
        <v>1553</v>
      </c>
      <c r="E5569" s="2" t="s">
        <v>799</v>
      </c>
      <c r="F5569" s="2" t="s">
        <v>178</v>
      </c>
      <c r="G5569" s="2" t="s">
        <v>51</v>
      </c>
      <c r="H5569" s="2" t="s">
        <v>52</v>
      </c>
      <c r="I5569" s="2" t="s">
        <v>53</v>
      </c>
      <c r="J5569" s="2" t="s">
        <v>270</v>
      </c>
      <c r="K5569" s="2" t="s">
        <v>55</v>
      </c>
      <c r="L5569" s="2" t="s">
        <v>51</v>
      </c>
      <c r="M5569" s="2" t="s">
        <v>82</v>
      </c>
      <c r="N5569" s="3">
        <v>503700</v>
      </c>
      <c r="O5569" s="3" t="s">
        <v>57</v>
      </c>
      <c r="P5569" s="4">
        <f>IF(O5569="吨",N5569*1000,IF(O5569="万立方米",N5569*10000,""))</f>
        <v>503700000.0</v>
      </c>
      <c r="Q5569" s="2" t="s">
        <v>58</v>
      </c>
      <c r="R5569" s="2" t="s">
        <v>59</v>
      </c>
      <c r="S5569" s="2" t="s">
        <v>83</v>
      </c>
      <c r="T5569" s="2" t="s">
        <v>61</v>
      </c>
      <c r="U5569" s="4">
        <f>0.35</f>
        <v>0.35</v>
      </c>
      <c r="V5569" s="2" t="s">
        <v>62</v>
      </c>
      <c r="W5569" s="2" t="s">
        <v>84</v>
      </c>
      <c r="X5569" s="2" t="s">
        <v>64</v>
      </c>
      <c r="Y5569" s="2" t="s">
        <v>65</v>
      </c>
      <c r="Z5569" s="2">
        <v>0</v>
      </c>
      <c r="AA5569" s="2"/>
      <c r="AB5569" s="2"/>
      <c r="AC5569" s="4">
        <f>P5569*U5569/1000000</f>
        <v>176.295</v>
      </c>
      <c r="AD5569" s="4">
        <f>AC5569*(1-Z5569/100)</f>
        <v>176.295</v>
      </c>
      <c r="AE5569" s="2" t="s">
        <v>66</v>
      </c>
      <c r="AF5569" s="2" t="s">
        <v>67</v>
      </c>
      <c r="AG5569" s="2" t="s">
        <v>68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6532</v>
      </c>
      <c r="B5570" s="2" t="s">
        <v>6528</v>
      </c>
      <c r="C5570" s="2" t="s">
        <v>47</v>
      </c>
      <c r="D5570" s="2" t="s">
        <v>1553</v>
      </c>
      <c r="E5570" s="2" t="s">
        <v>799</v>
      </c>
      <c r="F5570" s="2" t="s">
        <v>178</v>
      </c>
      <c r="G5570" s="2" t="s">
        <v>51</v>
      </c>
      <c r="H5570" s="2" t="s">
        <v>52</v>
      </c>
      <c r="I5570" s="2" t="s">
        <v>53</v>
      </c>
      <c r="J5570" s="2" t="s">
        <v>270</v>
      </c>
      <c r="K5570" s="2" t="s">
        <v>55</v>
      </c>
      <c r="L5570" s="2" t="s">
        <v>51</v>
      </c>
      <c r="M5570" s="2" t="s">
        <v>86</v>
      </c>
      <c r="N5570" s="3">
        <v>503700</v>
      </c>
      <c r="O5570" s="3" t="s">
        <v>57</v>
      </c>
      <c r="P5570" s="4">
        <f>IF(O5570="吨",N5570*1000,IF(O5570="万立方米",N5570*10000,""))</f>
        <v>503700000.0</v>
      </c>
      <c r="Q5570" s="2" t="s">
        <v>58</v>
      </c>
      <c r="R5570" s="2" t="s">
        <v>59</v>
      </c>
      <c r="S5570" s="2" t="s">
        <v>87</v>
      </c>
      <c r="T5570" s="2" t="s">
        <v>88</v>
      </c>
      <c r="U5570" s="4">
        <f>0.75</f>
        <v>0.75</v>
      </c>
      <c r="V5570" s="2" t="s">
        <v>62</v>
      </c>
      <c r="W5570" s="2" t="s">
        <v>89</v>
      </c>
      <c r="X5570" s="2" t="s">
        <v>64</v>
      </c>
      <c r="Y5570" s="2" t="s">
        <v>65</v>
      </c>
      <c r="Z5570" s="2">
        <v>0</v>
      </c>
      <c r="AA5570" s="2"/>
      <c r="AB5570" s="2"/>
      <c r="AC5570" s="4">
        <f>P5570*U5570/1000000</f>
        <v>377.775</v>
      </c>
      <c r="AD5570" s="4">
        <f>AC5571*(1-AA5570/100)+(AC5570-AC5571)*(1-AB5570/100)</f>
        <v>377.775</v>
      </c>
      <c r="AE5570" s="2" t="s">
        <v>66</v>
      </c>
      <c r="AF5570" s="2" t="s">
        <v>67</v>
      </c>
      <c r="AG5570" s="2" t="s">
        <v>68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6533</v>
      </c>
      <c r="B5571" s="2" t="s">
        <v>6528</v>
      </c>
      <c r="C5571" s="2" t="s">
        <v>47</v>
      </c>
      <c r="D5571" s="2" t="s">
        <v>1553</v>
      </c>
      <c r="E5571" s="2" t="s">
        <v>799</v>
      </c>
      <c r="F5571" s="2" t="s">
        <v>178</v>
      </c>
      <c r="G5571" s="2" t="s">
        <v>51</v>
      </c>
      <c r="H5571" s="2" t="s">
        <v>52</v>
      </c>
      <c r="I5571" s="2" t="s">
        <v>53</v>
      </c>
      <c r="J5571" s="2" t="s">
        <v>270</v>
      </c>
      <c r="K5571" s="2" t="s">
        <v>55</v>
      </c>
      <c r="L5571" s="2" t="s">
        <v>51</v>
      </c>
      <c r="M5571" s="2" t="s">
        <v>91</v>
      </c>
      <c r="N5571" s="3">
        <v>503700</v>
      </c>
      <c r="O5571" s="3" t="s">
        <v>57</v>
      </c>
      <c r="P5571" s="4">
        <f>IF(O5571="吨",N5571*1000,IF(O5571="万立方米",N5571*10000,""))</f>
        <v>503700000.0</v>
      </c>
      <c r="Q5571" s="2" t="s">
        <v>58</v>
      </c>
      <c r="R5571" s="2" t="s">
        <v>59</v>
      </c>
      <c r="S5571" s="2" t="s">
        <v>92</v>
      </c>
      <c r="T5571" s="2" t="s">
        <v>88</v>
      </c>
      <c r="U5571" s="4">
        <f>0.75</f>
        <v>0.75</v>
      </c>
      <c r="V5571" s="2" t="s">
        <v>62</v>
      </c>
      <c r="W5571" s="2" t="s">
        <v>93</v>
      </c>
      <c r="X5571" s="2" t="s">
        <v>64</v>
      </c>
      <c r="Y5571" s="2" t="s">
        <v>65</v>
      </c>
      <c r="Z5571" s="2">
        <v>0</v>
      </c>
      <c r="AA5571" s="2"/>
      <c r="AB5571" s="2"/>
      <c r="AC5571" s="4">
        <f>P5571*U5571/1000000</f>
        <v>377.775</v>
      </c>
      <c r="AD5571" s="4">
        <f>AC5571*(1-Z5571/100)</f>
        <v>377.775</v>
      </c>
      <c r="AE5571" s="2" t="s">
        <v>66</v>
      </c>
      <c r="AF5571" s="2" t="s">
        <v>67</v>
      </c>
      <c r="AG5571" s="2" t="s">
        <v>68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6534</v>
      </c>
      <c r="B5572" s="2" t="s">
        <v>6528</v>
      </c>
      <c r="C5572" s="2" t="s">
        <v>47</v>
      </c>
      <c r="D5572" s="2" t="s">
        <v>1553</v>
      </c>
      <c r="E5572" s="2" t="s">
        <v>799</v>
      </c>
      <c r="F5572" s="2" t="s">
        <v>178</v>
      </c>
      <c r="G5572" s="2" t="s">
        <v>51</v>
      </c>
      <c r="H5572" s="2" t="s">
        <v>52</v>
      </c>
      <c r="I5572" s="2" t="s">
        <v>53</v>
      </c>
      <c r="J5572" s="2" t="s">
        <v>270</v>
      </c>
      <c r="K5572" s="2" t="s">
        <v>55</v>
      </c>
      <c r="L5572" s="2" t="s">
        <v>51</v>
      </c>
      <c r="M5572" s="2" t="s">
        <v>95</v>
      </c>
      <c r="N5572" s="3">
        <v>503700</v>
      </c>
      <c r="O5572" s="3" t="s">
        <v>57</v>
      </c>
      <c r="P5572" s="4">
        <f>IF(O5572="吨",N5572*1000,IF(O5572="万立方米",N5572*10000,""))</f>
        <v>503700000.0</v>
      </c>
      <c r="Q5572" s="2" t="s">
        <v>58</v>
      </c>
      <c r="R5572" s="2" t="s">
        <v>59</v>
      </c>
      <c r="S5572" s="2" t="s">
        <v>96</v>
      </c>
      <c r="T5572" s="2" t="s">
        <v>97</v>
      </c>
      <c r="U5572" s="4">
        <f>1.7</f>
        <v>1.7</v>
      </c>
      <c r="V5572" s="2" t="s">
        <v>62</v>
      </c>
      <c r="W5572" s="2" t="s">
        <v>98</v>
      </c>
      <c r="X5572" s="2" t="s">
        <v>64</v>
      </c>
      <c r="Y5572" s="2" t="s">
        <v>65</v>
      </c>
      <c r="Z5572" s="2">
        <v>0</v>
      </c>
      <c r="AA5572" s="2"/>
      <c r="AB5572" s="2"/>
      <c r="AC5572" s="4">
        <f>P5572*U5572/1000000</f>
        <v>856.29</v>
      </c>
      <c r="AD5572" s="4">
        <f>AC5572*(1-Z5572/100)</f>
        <v>856.29</v>
      </c>
      <c r="AE5572" s="2" t="s">
        <v>66</v>
      </c>
      <c r="AF5572" s="2" t="s">
        <v>67</v>
      </c>
      <c r="AG5572" s="2" t="s">
        <v>68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6535</v>
      </c>
      <c r="B5573" s="2" t="s">
        <v>6528</v>
      </c>
      <c r="C5573" s="2" t="s">
        <v>47</v>
      </c>
      <c r="D5573" s="2" t="s">
        <v>1553</v>
      </c>
      <c r="E5573" s="2" t="s">
        <v>799</v>
      </c>
      <c r="F5573" s="2" t="s">
        <v>178</v>
      </c>
      <c r="G5573" s="2" t="s">
        <v>51</v>
      </c>
      <c r="H5573" s="2" t="s">
        <v>52</v>
      </c>
      <c r="I5573" s="2" t="s">
        <v>53</v>
      </c>
      <c r="J5573" s="2" t="s">
        <v>270</v>
      </c>
      <c r="K5573" s="2" t="s">
        <v>55</v>
      </c>
      <c r="L5573" s="2" t="s">
        <v>51</v>
      </c>
      <c r="M5573" s="2" t="s">
        <v>100</v>
      </c>
      <c r="N5573" s="3">
        <v>503700</v>
      </c>
      <c r="O5573" s="3" t="s">
        <v>57</v>
      </c>
      <c r="P5573" s="4">
        <f>IF(O5573="吨",N5573*1000,IF(O5573="万立方米",N5573*10000,""))</f>
        <v>503700000.0</v>
      </c>
      <c r="Q5573" s="2" t="s">
        <v>58</v>
      </c>
      <c r="R5573" s="2" t="s">
        <v>59</v>
      </c>
      <c r="S5573" s="2" t="s">
        <v>101</v>
      </c>
      <c r="T5573" s="2" t="s">
        <v>75</v>
      </c>
      <c r="U5573" s="4">
        <f>0.12</f>
        <v>0.12</v>
      </c>
      <c r="V5573" s="2" t="s">
        <v>62</v>
      </c>
      <c r="W5573" s="2" t="s">
        <v>102</v>
      </c>
      <c r="X5573" s="2" t="s">
        <v>64</v>
      </c>
      <c r="Y5573" s="2" t="s">
        <v>65</v>
      </c>
      <c r="Z5573" s="2">
        <v>0</v>
      </c>
      <c r="AA5573" s="2"/>
      <c r="AB5573" s="2"/>
      <c r="AC5573" s="4">
        <f>P5573*U5573/1000000</f>
        <v>60.444</v>
      </c>
      <c r="AD5573" s="4">
        <f>AC5573*(1-Z5573/100)</f>
        <v>60.444</v>
      </c>
      <c r="AE5573" s="2" t="s">
        <v>66</v>
      </c>
      <c r="AF5573" s="2" t="s">
        <v>67</v>
      </c>
      <c r="AG5573" s="2" t="s">
        <v>68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6536</v>
      </c>
      <c r="B5574" s="2" t="s">
        <v>6528</v>
      </c>
      <c r="C5574" s="2" t="s">
        <v>47</v>
      </c>
      <c r="D5574" s="2" t="s">
        <v>1553</v>
      </c>
      <c r="E5574" s="2" t="s">
        <v>799</v>
      </c>
      <c r="F5574" s="2" t="s">
        <v>178</v>
      </c>
      <c r="G5574" s="2" t="s">
        <v>51</v>
      </c>
      <c r="H5574" s="2" t="s">
        <v>52</v>
      </c>
      <c r="I5574" s="2"/>
      <c r="J5574" s="2"/>
      <c r="K5574" s="2" t="s">
        <v>147</v>
      </c>
      <c r="L5574" s="2" t="s">
        <v>148</v>
      </c>
      <c r="M5574" s="2" t="s">
        <v>104</v>
      </c>
      <c r="N5574" s="3"/>
      <c r="O5574" s="3"/>
      <c r="P5574" s="4">
        <v>503700000.0</v>
      </c>
      <c r="Q5574" s="2" t="s">
        <v>105</v>
      </c>
      <c r="R5574" s="2" t="s">
        <v>106</v>
      </c>
      <c r="S5574" s="2" t="s">
        <v>107</v>
      </c>
      <c r="T5574" s="2" t="s">
        <v>108</v>
      </c>
      <c r="U5574" s="4">
        <f>0.0</f>
        <v>0.0</v>
      </c>
      <c r="V5574" s="2" t="s">
        <v>109</v>
      </c>
      <c r="W5574" s="2" t="s">
        <v>110</v>
      </c>
      <c r="X5574" s="2"/>
      <c r="Y5574" s="2" t="s">
        <v>65</v>
      </c>
      <c r="Z5574" s="2">
        <v>0</v>
      </c>
      <c r="AA5574" s="2"/>
      <c r="AB5574" s="2"/>
      <c r="AC5574" s="4">
        <f>P5574*U5574/1000000</f>
        <v>0.0</v>
      </c>
      <c r="AD5574" s="4">
        <f>AC5574*(1-Z5574/100)</f>
        <v>0.0</v>
      </c>
      <c r="AE5574" s="2" t="s">
        <v>66</v>
      </c>
      <c r="AF5574" s="2" t="s">
        <v>67</v>
      </c>
      <c r="AG5574" s="2" t="s">
        <v>68</v>
      </c>
      <c r="AH5574" s="2" t="s">
        <v>69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6537</v>
      </c>
      <c r="B5575" s="2" t="s">
        <v>6538</v>
      </c>
      <c r="C5575" s="2" t="s">
        <v>47</v>
      </c>
      <c r="D5575" s="2" t="s">
        <v>3903</v>
      </c>
      <c r="E5575" s="2" t="s">
        <v>400</v>
      </c>
      <c r="F5575" s="2" t="s">
        <v>116</v>
      </c>
      <c r="G5575" s="2" t="s">
        <v>181</v>
      </c>
      <c r="H5575" s="2" t="s">
        <v>52</v>
      </c>
      <c r="I5575" s="2" t="s">
        <v>53</v>
      </c>
      <c r="J5575" s="2" t="s">
        <v>1418</v>
      </c>
      <c r="K5575" s="2" t="s">
        <v>55</v>
      </c>
      <c r="L5575" s="2" t="s">
        <v>51</v>
      </c>
      <c r="M5575" s="2" t="s">
        <v>56</v>
      </c>
      <c r="N5575" s="3">
        <v>141.05</v>
      </c>
      <c r="O5575" s="3" t="s">
        <v>57</v>
      </c>
      <c r="P5575" s="4">
        <f>IF(O5575="吨",N5575*1000,IF(O5575="万立方米",N5575*10000,""))</f>
        <v>141050.0</v>
      </c>
      <c r="Q5575" s="2" t="s">
        <v>58</v>
      </c>
      <c r="R5575" s="2" t="s">
        <v>59</v>
      </c>
      <c r="S5575" s="2" t="s">
        <v>60</v>
      </c>
      <c r="T5575" s="2" t="s">
        <v>61</v>
      </c>
      <c r="U5575" s="4">
        <f>0.06</f>
        <v>0.06</v>
      </c>
      <c r="V5575" s="2" t="s">
        <v>62</v>
      </c>
      <c r="W5575" s="2" t="s">
        <v>63</v>
      </c>
      <c r="X5575" s="2" t="s">
        <v>64</v>
      </c>
      <c r="Y5575" s="2" t="s">
        <v>65</v>
      </c>
      <c r="Z5575" s="2">
        <v>0</v>
      </c>
      <c r="AA5575" s="2"/>
      <c r="AB5575" s="2"/>
      <c r="AC5575" s="4">
        <f>P5575*U5575/1000000</f>
        <v>0.008463</v>
      </c>
      <c r="AD5575" s="4">
        <f>AC5575*(1-Z5575/100)</f>
        <v>0.008463</v>
      </c>
      <c r="AE5575" s="2" t="s">
        <v>66</v>
      </c>
      <c r="AF5575" s="2" t="s">
        <v>67</v>
      </c>
      <c r="AG5575" s="2"/>
      <c r="AH5575" s="2" t="s">
        <v>69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6539</v>
      </c>
      <c r="B5576" s="2" t="s">
        <v>6538</v>
      </c>
      <c r="C5576" s="2" t="s">
        <v>47</v>
      </c>
      <c r="D5576" s="2" t="s">
        <v>3903</v>
      </c>
      <c r="E5576" s="2" t="s">
        <v>400</v>
      </c>
      <c r="F5576" s="2" t="s">
        <v>116</v>
      </c>
      <c r="G5576" s="2" t="s">
        <v>181</v>
      </c>
      <c r="H5576" s="2" t="s">
        <v>52</v>
      </c>
      <c r="I5576" s="2" t="s">
        <v>53</v>
      </c>
      <c r="J5576" s="2" t="s">
        <v>1418</v>
      </c>
      <c r="K5576" s="2" t="s">
        <v>55</v>
      </c>
      <c r="L5576" s="2" t="s">
        <v>51</v>
      </c>
      <c r="M5576" s="2" t="s">
        <v>73</v>
      </c>
      <c r="N5576" s="3">
        <v>141.05</v>
      </c>
      <c r="O5576" s="3" t="s">
        <v>57</v>
      </c>
      <c r="P5576" s="4">
        <f>IF(O5576="吨",N5576*1000,IF(O5576="万立方米",N5576*10000,""))</f>
        <v>141050.0</v>
      </c>
      <c r="Q5576" s="2" t="s">
        <v>58</v>
      </c>
      <c r="R5576" s="2" t="s">
        <v>59</v>
      </c>
      <c r="S5576" s="2" t="s">
        <v>74</v>
      </c>
      <c r="T5576" s="2" t="s">
        <v>75</v>
      </c>
      <c r="U5576" s="4">
        <f>1.5</f>
        <v>1.5</v>
      </c>
      <c r="V5576" s="2" t="s">
        <v>62</v>
      </c>
      <c r="W5576" s="2" t="s">
        <v>76</v>
      </c>
      <c r="X5576" s="2" t="s">
        <v>64</v>
      </c>
      <c r="Y5576" s="2" t="s">
        <v>65</v>
      </c>
      <c r="Z5576" s="2">
        <v>0</v>
      </c>
      <c r="AA5576" s="2"/>
      <c r="AB5576" s="2"/>
      <c r="AC5576" s="4">
        <f>P5576*U5576/1000000</f>
        <v>0.211575</v>
      </c>
      <c r="AD5576" s="4">
        <f>AC5576*(1-Z5576/100)</f>
        <v>0.211575</v>
      </c>
      <c r="AE5576" s="2" t="s">
        <v>66</v>
      </c>
      <c r="AF5576" s="2" t="s">
        <v>67</v>
      </c>
      <c r="AG5576" s="2"/>
      <c r="AH5576" s="2" t="s">
        <v>69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6540</v>
      </c>
      <c r="B5577" s="2" t="s">
        <v>6538</v>
      </c>
      <c r="C5577" s="2" t="s">
        <v>47</v>
      </c>
      <c r="D5577" s="2" t="s">
        <v>3903</v>
      </c>
      <c r="E5577" s="2" t="s">
        <v>400</v>
      </c>
      <c r="F5577" s="2" t="s">
        <v>116</v>
      </c>
      <c r="G5577" s="2" t="s">
        <v>181</v>
      </c>
      <c r="H5577" s="2" t="s">
        <v>52</v>
      </c>
      <c r="I5577" s="2" t="s">
        <v>53</v>
      </c>
      <c r="J5577" s="2" t="s">
        <v>1418</v>
      </c>
      <c r="K5577" s="2" t="s">
        <v>55</v>
      </c>
      <c r="L5577" s="2" t="s">
        <v>51</v>
      </c>
      <c r="M5577" s="2" t="s">
        <v>78</v>
      </c>
      <c r="N5577" s="3">
        <v>141.05</v>
      </c>
      <c r="O5577" s="3" t="s">
        <v>57</v>
      </c>
      <c r="P5577" s="4">
        <f>IF(O5577="吨",N5577*1000,IF(O5577="万立方米",N5577*10000,""))</f>
        <v>141050.0</v>
      </c>
      <c r="Q5577" s="2" t="s">
        <v>58</v>
      </c>
      <c r="R5577" s="2" t="s">
        <v>59</v>
      </c>
      <c r="S5577" s="2" t="s">
        <v>79</v>
      </c>
      <c r="T5577" s="2" t="s">
        <v>75</v>
      </c>
      <c r="U5577" s="4">
        <f>6.0</f>
        <v>6.0</v>
      </c>
      <c r="V5577" s="2" t="s">
        <v>62</v>
      </c>
      <c r="W5577" s="2" t="s">
        <v>80</v>
      </c>
      <c r="X5577" s="2" t="s">
        <v>64</v>
      </c>
      <c r="Y5577" s="2" t="s">
        <v>65</v>
      </c>
      <c r="Z5577" s="2">
        <v>0</v>
      </c>
      <c r="AA5577" s="2"/>
      <c r="AB5577" s="2"/>
      <c r="AC5577" s="4">
        <f>P5577*U5577/1000000</f>
        <v>0.8463</v>
      </c>
      <c r="AD5577" s="4">
        <f>AC5577*(1-Z5577/100)</f>
        <v>0.8463</v>
      </c>
      <c r="AE5577" s="2" t="s">
        <v>66</v>
      </c>
      <c r="AF5577" s="2" t="s">
        <v>67</v>
      </c>
      <c r="AG5577" s="2"/>
      <c r="AH5577" s="2" t="s">
        <v>69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6541</v>
      </c>
      <c r="B5578" s="2" t="s">
        <v>6538</v>
      </c>
      <c r="C5578" s="2" t="s">
        <v>47</v>
      </c>
      <c r="D5578" s="2" t="s">
        <v>3903</v>
      </c>
      <c r="E5578" s="2" t="s">
        <v>400</v>
      </c>
      <c r="F5578" s="2" t="s">
        <v>116</v>
      </c>
      <c r="G5578" s="2" t="s">
        <v>181</v>
      </c>
      <c r="H5578" s="2" t="s">
        <v>52</v>
      </c>
      <c r="I5578" s="2" t="s">
        <v>53</v>
      </c>
      <c r="J5578" s="2" t="s">
        <v>1418</v>
      </c>
      <c r="K5578" s="2" t="s">
        <v>55</v>
      </c>
      <c r="L5578" s="2" t="s">
        <v>51</v>
      </c>
      <c r="M5578" s="2" t="s">
        <v>82</v>
      </c>
      <c r="N5578" s="3">
        <v>141.05</v>
      </c>
      <c r="O5578" s="3" t="s">
        <v>57</v>
      </c>
      <c r="P5578" s="4">
        <f>IF(O5578="吨",N5578*1000,IF(O5578="万立方米",N5578*10000,""))</f>
        <v>141050.0</v>
      </c>
      <c r="Q5578" s="2" t="s">
        <v>58</v>
      </c>
      <c r="R5578" s="2" t="s">
        <v>59</v>
      </c>
      <c r="S5578" s="2" t="s">
        <v>83</v>
      </c>
      <c r="T5578" s="2" t="s">
        <v>61</v>
      </c>
      <c r="U5578" s="4">
        <f>0.35</f>
        <v>0.35</v>
      </c>
      <c r="V5578" s="2" t="s">
        <v>62</v>
      </c>
      <c r="W5578" s="2" t="s">
        <v>84</v>
      </c>
      <c r="X5578" s="2" t="s">
        <v>64</v>
      </c>
      <c r="Y5578" s="2" t="s">
        <v>65</v>
      </c>
      <c r="Z5578" s="2">
        <v>0</v>
      </c>
      <c r="AA5578" s="2"/>
      <c r="AB5578" s="2"/>
      <c r="AC5578" s="4">
        <f>P5578*U5578/1000000</f>
        <v>0.0493675</v>
      </c>
      <c r="AD5578" s="4">
        <f>AC5578*(1-Z5578/100)</f>
        <v>0.0493675</v>
      </c>
      <c r="AE5578" s="2" t="s">
        <v>66</v>
      </c>
      <c r="AF5578" s="2" t="s">
        <v>67</v>
      </c>
      <c r="AG5578" s="2"/>
      <c r="AH5578" s="2" t="s">
        <v>69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6542</v>
      </c>
      <c r="B5579" s="2" t="s">
        <v>6538</v>
      </c>
      <c r="C5579" s="2" t="s">
        <v>47</v>
      </c>
      <c r="D5579" s="2" t="s">
        <v>3903</v>
      </c>
      <c r="E5579" s="2" t="s">
        <v>400</v>
      </c>
      <c r="F5579" s="2" t="s">
        <v>116</v>
      </c>
      <c r="G5579" s="2" t="s">
        <v>181</v>
      </c>
      <c r="H5579" s="2" t="s">
        <v>52</v>
      </c>
      <c r="I5579" s="2" t="s">
        <v>53</v>
      </c>
      <c r="J5579" s="2" t="s">
        <v>1418</v>
      </c>
      <c r="K5579" s="2" t="s">
        <v>55</v>
      </c>
      <c r="L5579" s="2" t="s">
        <v>51</v>
      </c>
      <c r="M5579" s="2" t="s">
        <v>86</v>
      </c>
      <c r="N5579" s="3">
        <v>141.05</v>
      </c>
      <c r="O5579" s="3" t="s">
        <v>57</v>
      </c>
      <c r="P5579" s="4">
        <f>IF(O5579="吨",N5579*1000,IF(O5579="万立方米",N5579*10000,""))</f>
        <v>141050.0</v>
      </c>
      <c r="Q5579" s="2" t="s">
        <v>58</v>
      </c>
      <c r="R5579" s="2" t="s">
        <v>59</v>
      </c>
      <c r="S5579" s="2" t="s">
        <v>87</v>
      </c>
      <c r="T5579" s="2" t="s">
        <v>88</v>
      </c>
      <c r="U5579" s="4">
        <f>0.75</f>
        <v>0.75</v>
      </c>
      <c r="V5579" s="2" t="s">
        <v>62</v>
      </c>
      <c r="W5579" s="2" t="s">
        <v>89</v>
      </c>
      <c r="X5579" s="2" t="s">
        <v>64</v>
      </c>
      <c r="Y5579" s="2" t="s">
        <v>65</v>
      </c>
      <c r="Z5579" s="2">
        <v>0</v>
      </c>
      <c r="AA5579" s="2"/>
      <c r="AB5579" s="2"/>
      <c r="AC5579" s="4">
        <f>P5579*U5579/1000000</f>
        <v>0.1057875</v>
      </c>
      <c r="AD5579" s="4">
        <f>AC5580*(1-AA5579/100)+(AC5579-AC5580)*(1-AB5579/100)</f>
        <v>0.1057875</v>
      </c>
      <c r="AE5579" s="2" t="s">
        <v>66</v>
      </c>
      <c r="AF5579" s="2" t="s">
        <v>67</v>
      </c>
      <c r="AG5579" s="2"/>
      <c r="AH5579" s="2" t="s">
        <v>69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6543</v>
      </c>
      <c r="B5580" s="2" t="s">
        <v>6538</v>
      </c>
      <c r="C5580" s="2" t="s">
        <v>47</v>
      </c>
      <c r="D5580" s="2" t="s">
        <v>3903</v>
      </c>
      <c r="E5580" s="2" t="s">
        <v>400</v>
      </c>
      <c r="F5580" s="2" t="s">
        <v>116</v>
      </c>
      <c r="G5580" s="2" t="s">
        <v>181</v>
      </c>
      <c r="H5580" s="2" t="s">
        <v>52</v>
      </c>
      <c r="I5580" s="2" t="s">
        <v>53</v>
      </c>
      <c r="J5580" s="2" t="s">
        <v>1418</v>
      </c>
      <c r="K5580" s="2" t="s">
        <v>55</v>
      </c>
      <c r="L5580" s="2" t="s">
        <v>51</v>
      </c>
      <c r="M5580" s="2" t="s">
        <v>91</v>
      </c>
      <c r="N5580" s="3">
        <v>141.05</v>
      </c>
      <c r="O5580" s="3" t="s">
        <v>57</v>
      </c>
      <c r="P5580" s="4">
        <f>IF(O5580="吨",N5580*1000,IF(O5580="万立方米",N5580*10000,""))</f>
        <v>141050.0</v>
      </c>
      <c r="Q5580" s="2" t="s">
        <v>58</v>
      </c>
      <c r="R5580" s="2" t="s">
        <v>59</v>
      </c>
      <c r="S5580" s="2" t="s">
        <v>92</v>
      </c>
      <c r="T5580" s="2" t="s">
        <v>88</v>
      </c>
      <c r="U5580" s="4">
        <f>0.75</f>
        <v>0.75</v>
      </c>
      <c r="V5580" s="2" t="s">
        <v>62</v>
      </c>
      <c r="W5580" s="2" t="s">
        <v>93</v>
      </c>
      <c r="X5580" s="2" t="s">
        <v>64</v>
      </c>
      <c r="Y5580" s="2" t="s">
        <v>65</v>
      </c>
      <c r="Z5580" s="2">
        <v>0</v>
      </c>
      <c r="AA5580" s="2"/>
      <c r="AB5580" s="2"/>
      <c r="AC5580" s="4">
        <f>P5580*U5580/1000000</f>
        <v>0.1057875</v>
      </c>
      <c r="AD5580" s="4">
        <f>AC5580*(1-Z5580/100)</f>
        <v>0.1057875</v>
      </c>
      <c r="AE5580" s="2" t="s">
        <v>66</v>
      </c>
      <c r="AF5580" s="2" t="s">
        <v>67</v>
      </c>
      <c r="AG5580" s="2"/>
      <c r="AH5580" s="2" t="s">
        <v>69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6544</v>
      </c>
      <c r="B5581" s="2" t="s">
        <v>6538</v>
      </c>
      <c r="C5581" s="2" t="s">
        <v>47</v>
      </c>
      <c r="D5581" s="2" t="s">
        <v>3903</v>
      </c>
      <c r="E5581" s="2" t="s">
        <v>400</v>
      </c>
      <c r="F5581" s="2" t="s">
        <v>116</v>
      </c>
      <c r="G5581" s="2" t="s">
        <v>181</v>
      </c>
      <c r="H5581" s="2" t="s">
        <v>52</v>
      </c>
      <c r="I5581" s="2" t="s">
        <v>53</v>
      </c>
      <c r="J5581" s="2" t="s">
        <v>1418</v>
      </c>
      <c r="K5581" s="2" t="s">
        <v>55</v>
      </c>
      <c r="L5581" s="2" t="s">
        <v>51</v>
      </c>
      <c r="M5581" s="2" t="s">
        <v>95</v>
      </c>
      <c r="N5581" s="3">
        <v>141.05</v>
      </c>
      <c r="O5581" s="3" t="s">
        <v>57</v>
      </c>
      <c r="P5581" s="4">
        <f>IF(O5581="吨",N5581*1000,IF(O5581="万立方米",N5581*10000,""))</f>
        <v>141050.0</v>
      </c>
      <c r="Q5581" s="2" t="s">
        <v>58</v>
      </c>
      <c r="R5581" s="2" t="s">
        <v>59</v>
      </c>
      <c r="S5581" s="2" t="s">
        <v>96</v>
      </c>
      <c r="T5581" s="2" t="s">
        <v>97</v>
      </c>
      <c r="U5581" s="4">
        <f>1.7</f>
        <v>1.7</v>
      </c>
      <c r="V5581" s="2" t="s">
        <v>62</v>
      </c>
      <c r="W5581" s="2" t="s">
        <v>98</v>
      </c>
      <c r="X5581" s="2" t="s">
        <v>64</v>
      </c>
      <c r="Y5581" s="2" t="s">
        <v>65</v>
      </c>
      <c r="Z5581" s="2">
        <v>0</v>
      </c>
      <c r="AA5581" s="2"/>
      <c r="AB5581" s="2"/>
      <c r="AC5581" s="4">
        <f>P5581*U5581/1000000</f>
        <v>0.239785</v>
      </c>
      <c r="AD5581" s="4">
        <f>AC5581*(1-Z5581/100)</f>
        <v>0.239785</v>
      </c>
      <c r="AE5581" s="2" t="s">
        <v>66</v>
      </c>
      <c r="AF5581" s="2" t="s">
        <v>67</v>
      </c>
      <c r="AG5581" s="2"/>
      <c r="AH5581" s="2" t="s">
        <v>69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6545</v>
      </c>
      <c r="B5582" s="2" t="s">
        <v>6538</v>
      </c>
      <c r="C5582" s="2" t="s">
        <v>47</v>
      </c>
      <c r="D5582" s="2" t="s">
        <v>3903</v>
      </c>
      <c r="E5582" s="2" t="s">
        <v>400</v>
      </c>
      <c r="F5582" s="2" t="s">
        <v>116</v>
      </c>
      <c r="G5582" s="2" t="s">
        <v>181</v>
      </c>
      <c r="H5582" s="2" t="s">
        <v>52</v>
      </c>
      <c r="I5582" s="2" t="s">
        <v>53</v>
      </c>
      <c r="J5582" s="2" t="s">
        <v>1418</v>
      </c>
      <c r="K5582" s="2" t="s">
        <v>55</v>
      </c>
      <c r="L5582" s="2" t="s">
        <v>51</v>
      </c>
      <c r="M5582" s="2" t="s">
        <v>100</v>
      </c>
      <c r="N5582" s="3">
        <v>141.05</v>
      </c>
      <c r="O5582" s="3" t="s">
        <v>57</v>
      </c>
      <c r="P5582" s="4">
        <f>IF(O5582="吨",N5582*1000,IF(O5582="万立方米",N5582*10000,""))</f>
        <v>141050.0</v>
      </c>
      <c r="Q5582" s="2" t="s">
        <v>58</v>
      </c>
      <c r="R5582" s="2" t="s">
        <v>59</v>
      </c>
      <c r="S5582" s="2" t="s">
        <v>101</v>
      </c>
      <c r="T5582" s="2" t="s">
        <v>75</v>
      </c>
      <c r="U5582" s="4">
        <f>0.12</f>
        <v>0.12</v>
      </c>
      <c r="V5582" s="2" t="s">
        <v>62</v>
      </c>
      <c r="W5582" s="2" t="s">
        <v>102</v>
      </c>
      <c r="X5582" s="2" t="s">
        <v>64</v>
      </c>
      <c r="Y5582" s="2" t="s">
        <v>65</v>
      </c>
      <c r="Z5582" s="2">
        <v>0</v>
      </c>
      <c r="AA5582" s="2"/>
      <c r="AB5582" s="2"/>
      <c r="AC5582" s="4">
        <f>P5582*U5582/1000000</f>
        <v>0.016926</v>
      </c>
      <c r="AD5582" s="4">
        <f>AC5582*(1-Z5582/100)</f>
        <v>0.016926</v>
      </c>
      <c r="AE5582" s="2" t="s">
        <v>66</v>
      </c>
      <c r="AF5582" s="2" t="s">
        <v>67</v>
      </c>
      <c r="AG5582" s="2"/>
      <c r="AH5582" s="2" t="s">
        <v>69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6546</v>
      </c>
      <c r="B5583" s="2" t="s">
        <v>6538</v>
      </c>
      <c r="C5583" s="2" t="s">
        <v>47</v>
      </c>
      <c r="D5583" s="2" t="s">
        <v>3903</v>
      </c>
      <c r="E5583" s="2" t="s">
        <v>400</v>
      </c>
      <c r="F5583" s="2" t="s">
        <v>116</v>
      </c>
      <c r="G5583" s="2" t="s">
        <v>181</v>
      </c>
      <c r="H5583" s="2" t="s">
        <v>52</v>
      </c>
      <c r="I5583" s="2"/>
      <c r="J5583" s="2"/>
      <c r="K5583" s="2"/>
      <c r="L5583" s="2"/>
      <c r="M5583" s="2" t="s">
        <v>104</v>
      </c>
      <c r="N5583" s="3"/>
      <c r="O5583" s="3"/>
      <c r="P5583" s="4">
        <v>0.0</v>
      </c>
      <c r="Q5583" s="2" t="s">
        <v>105</v>
      </c>
      <c r="R5583" s="2" t="s">
        <v>106</v>
      </c>
      <c r="S5583" s="2" t="s">
        <v>107</v>
      </c>
      <c r="T5583" s="2" t="s">
        <v>108</v>
      </c>
      <c r="U5583" s="4">
        <f>0.0</f>
        <v>0.0</v>
      </c>
      <c r="V5583" s="2" t="s">
        <v>109</v>
      </c>
      <c r="W5583" s="2" t="s">
        <v>110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134</v>
      </c>
      <c r="AH5583" s="2" t="s">
        <v>69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6547</v>
      </c>
      <c r="B5584" s="2" t="s">
        <v>6548</v>
      </c>
      <c r="C5584" s="2" t="s">
        <v>47</v>
      </c>
      <c r="D5584" s="2" t="s">
        <v>1007</v>
      </c>
      <c r="E5584" s="2" t="s">
        <v>898</v>
      </c>
      <c r="F5584" s="2" t="s">
        <v>116</v>
      </c>
      <c r="G5584" s="2" t="s">
        <v>181</v>
      </c>
      <c r="H5584" s="2" t="s">
        <v>52</v>
      </c>
      <c r="I5584" s="2" t="s">
        <v>53</v>
      </c>
      <c r="J5584" s="2" t="s">
        <v>180</v>
      </c>
      <c r="K5584" s="2" t="s">
        <v>180</v>
      </c>
      <c r="L5584" s="2" t="s">
        <v>181</v>
      </c>
      <c r="M5584" s="2" t="s">
        <v>56</v>
      </c>
      <c r="N5584" s="3">
        <v>412.081</v>
      </c>
      <c r="O5584" s="3" t="s">
        <v>182</v>
      </c>
      <c r="P5584" s="4">
        <f>IF(O5584="吨",N5584*1000,IF(O5584="万立方米",N5584*10000,""))</f>
        <v>4120810.0</v>
      </c>
      <c r="Q5584" s="2" t="s">
        <v>183</v>
      </c>
      <c r="R5584" s="2" t="s">
        <v>184</v>
      </c>
      <c r="S5584" s="2" t="s">
        <v>185</v>
      </c>
      <c r="T5584" s="2" t="s">
        <v>75</v>
      </c>
      <c r="U5584" s="4">
        <f>0.001</f>
        <v>0.001</v>
      </c>
      <c r="V5584" s="2" t="s">
        <v>186</v>
      </c>
      <c r="W5584" s="2" t="s">
        <v>187</v>
      </c>
      <c r="X5584" s="2" t="s">
        <v>64</v>
      </c>
      <c r="Y5584" s="2" t="s">
        <v>65</v>
      </c>
      <c r="Z5584" s="2">
        <v>0</v>
      </c>
      <c r="AA5584" s="2"/>
      <c r="AB5584" s="2"/>
      <c r="AC5584" s="4">
        <f>P5584*U5584/1000000</f>
        <v>0.004120810000000001</v>
      </c>
      <c r="AD5584" s="4">
        <f>AC5584*(1-Z5584/100)</f>
        <v>0.004120810000000001</v>
      </c>
      <c r="AE5584" s="2" t="s">
        <v>66</v>
      </c>
      <c r="AF5584" s="2" t="s">
        <v>67</v>
      </c>
      <c r="AG5584" s="2"/>
      <c r="AH5584" s="2" t="s">
        <v>69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6549</v>
      </c>
      <c r="B5585" s="2" t="s">
        <v>6548</v>
      </c>
      <c r="C5585" s="2" t="s">
        <v>47</v>
      </c>
      <c r="D5585" s="2" t="s">
        <v>1007</v>
      </c>
      <c r="E5585" s="2" t="s">
        <v>898</v>
      </c>
      <c r="F5585" s="2" t="s">
        <v>116</v>
      </c>
      <c r="G5585" s="2" t="s">
        <v>181</v>
      </c>
      <c r="H5585" s="2" t="s">
        <v>52</v>
      </c>
      <c r="I5585" s="2" t="s">
        <v>53</v>
      </c>
      <c r="J5585" s="2" t="s">
        <v>180</v>
      </c>
      <c r="K5585" s="2" t="s">
        <v>180</v>
      </c>
      <c r="L5585" s="2" t="s">
        <v>181</v>
      </c>
      <c r="M5585" s="2" t="s">
        <v>73</v>
      </c>
      <c r="N5585" s="3">
        <v>412.081</v>
      </c>
      <c r="O5585" s="3" t="s">
        <v>182</v>
      </c>
      <c r="P5585" s="4">
        <f>IF(O5585="吨",N5585*1000,IF(O5585="万立方米",N5585*10000,""))</f>
        <v>4120810.0</v>
      </c>
      <c r="Q5585" s="2" t="s">
        <v>183</v>
      </c>
      <c r="R5585" s="2" t="s">
        <v>184</v>
      </c>
      <c r="S5585" s="2" t="s">
        <v>189</v>
      </c>
      <c r="T5585" s="2" t="s">
        <v>75</v>
      </c>
      <c r="U5585" s="4">
        <f>0.35</f>
        <v>0.35</v>
      </c>
      <c r="V5585" s="2" t="s">
        <v>186</v>
      </c>
      <c r="W5585" s="2" t="s">
        <v>190</v>
      </c>
      <c r="X5585" s="2" t="s">
        <v>64</v>
      </c>
      <c r="Y5585" s="2" t="s">
        <v>65</v>
      </c>
      <c r="Z5585" s="2">
        <v>0</v>
      </c>
      <c r="AA5585" s="2"/>
      <c r="AB5585" s="2"/>
      <c r="AC5585" s="4">
        <f>P5585*U5585/1000000</f>
        <v>1.4422835</v>
      </c>
      <c r="AD5585" s="4">
        <f>AC5585*(1-Z5585/100)</f>
        <v>1.4422835</v>
      </c>
      <c r="AE5585" s="2" t="s">
        <v>66</v>
      </c>
      <c r="AF5585" s="2" t="s">
        <v>67</v>
      </c>
      <c r="AG5585" s="2"/>
      <c r="AH5585" s="2" t="s">
        <v>69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6550</v>
      </c>
      <c r="B5586" s="2" t="s">
        <v>6548</v>
      </c>
      <c r="C5586" s="2" t="s">
        <v>47</v>
      </c>
      <c r="D5586" s="2" t="s">
        <v>1007</v>
      </c>
      <c r="E5586" s="2" t="s">
        <v>898</v>
      </c>
      <c r="F5586" s="2" t="s">
        <v>116</v>
      </c>
      <c r="G5586" s="2" t="s">
        <v>181</v>
      </c>
      <c r="H5586" s="2" t="s">
        <v>52</v>
      </c>
      <c r="I5586" s="2" t="s">
        <v>53</v>
      </c>
      <c r="J5586" s="2" t="s">
        <v>180</v>
      </c>
      <c r="K5586" s="2" t="s">
        <v>180</v>
      </c>
      <c r="L5586" s="2" t="s">
        <v>181</v>
      </c>
      <c r="M5586" s="2" t="s">
        <v>78</v>
      </c>
      <c r="N5586" s="3">
        <v>412.081</v>
      </c>
      <c r="O5586" s="3" t="s">
        <v>182</v>
      </c>
      <c r="P5586" s="4">
        <f>IF(O5586="吨",N5586*1000,IF(O5586="万立方米",N5586*10000,""))</f>
        <v>4120810.0</v>
      </c>
      <c r="Q5586" s="2" t="s">
        <v>183</v>
      </c>
      <c r="R5586" s="2" t="s">
        <v>184</v>
      </c>
      <c r="S5586" s="2" t="s">
        <v>192</v>
      </c>
      <c r="T5586" s="2" t="s">
        <v>75</v>
      </c>
      <c r="U5586" s="4">
        <f>1.2</f>
        <v>1.2</v>
      </c>
      <c r="V5586" s="2" t="s">
        <v>186</v>
      </c>
      <c r="W5586" s="2" t="s">
        <v>193</v>
      </c>
      <c r="X5586" s="2" t="s">
        <v>64</v>
      </c>
      <c r="Y5586" s="2" t="s">
        <v>65</v>
      </c>
      <c r="Z5586" s="2">
        <v>0</v>
      </c>
      <c r="AA5586" s="2"/>
      <c r="AB5586" s="2"/>
      <c r="AC5586" s="4">
        <f>P5586*U5586/1000000</f>
        <v>4.944972</v>
      </c>
      <c r="AD5586" s="4">
        <f>AC5586*(1-Z5586/100)</f>
        <v>4.944972</v>
      </c>
      <c r="AE5586" s="2" t="s">
        <v>66</v>
      </c>
      <c r="AF5586" s="2" t="s">
        <v>67</v>
      </c>
      <c r="AG5586" s="2"/>
      <c r="AH5586" s="2" t="s">
        <v>69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6551</v>
      </c>
      <c r="B5587" s="2" t="s">
        <v>6548</v>
      </c>
      <c r="C5587" s="2" t="s">
        <v>47</v>
      </c>
      <c r="D5587" s="2" t="s">
        <v>1007</v>
      </c>
      <c r="E5587" s="2" t="s">
        <v>898</v>
      </c>
      <c r="F5587" s="2" t="s">
        <v>116</v>
      </c>
      <c r="G5587" s="2" t="s">
        <v>181</v>
      </c>
      <c r="H5587" s="2" t="s">
        <v>52</v>
      </c>
      <c r="I5587" s="2" t="s">
        <v>53</v>
      </c>
      <c r="J5587" s="2" t="s">
        <v>180</v>
      </c>
      <c r="K5587" s="2" t="s">
        <v>180</v>
      </c>
      <c r="L5587" s="2" t="s">
        <v>181</v>
      </c>
      <c r="M5587" s="2" t="s">
        <v>82</v>
      </c>
      <c r="N5587" s="3">
        <v>412.081</v>
      </c>
      <c r="O5587" s="3" t="s">
        <v>182</v>
      </c>
      <c r="P5587" s="4">
        <f>IF(O5587="吨",N5587*1000,IF(O5587="万立方米",N5587*10000,""))</f>
        <v>4120810.0</v>
      </c>
      <c r="Q5587" s="2" t="s">
        <v>183</v>
      </c>
      <c r="R5587" s="2" t="s">
        <v>184</v>
      </c>
      <c r="S5587" s="2" t="s">
        <v>195</v>
      </c>
      <c r="T5587" s="2" t="s">
        <v>75</v>
      </c>
      <c r="U5587" s="4">
        <f>0.002</f>
        <v>0.002</v>
      </c>
      <c r="V5587" s="2" t="s">
        <v>186</v>
      </c>
      <c r="W5587" s="2" t="s">
        <v>196</v>
      </c>
      <c r="X5587" s="2" t="s">
        <v>64</v>
      </c>
      <c r="Y5587" s="2" t="s">
        <v>65</v>
      </c>
      <c r="Z5587" s="2">
        <v>0</v>
      </c>
      <c r="AA5587" s="2"/>
      <c r="AB5587" s="2"/>
      <c r="AC5587" s="4">
        <f>P5587*U5587/1000000</f>
        <v>0.008241620000000002</v>
      </c>
      <c r="AD5587" s="4">
        <f>AC5587*(1-Z5587/100)</f>
        <v>0.008241620000000002</v>
      </c>
      <c r="AE5587" s="2" t="s">
        <v>66</v>
      </c>
      <c r="AF5587" s="2" t="s">
        <v>67</v>
      </c>
      <c r="AG5587" s="2"/>
      <c r="AH5587" s="2" t="s">
        <v>69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6552</v>
      </c>
      <c r="B5588" s="2" t="s">
        <v>6548</v>
      </c>
      <c r="C5588" s="2" t="s">
        <v>47</v>
      </c>
      <c r="D5588" s="2" t="s">
        <v>1007</v>
      </c>
      <c r="E5588" s="2" t="s">
        <v>898</v>
      </c>
      <c r="F5588" s="2" t="s">
        <v>116</v>
      </c>
      <c r="G5588" s="2" t="s">
        <v>181</v>
      </c>
      <c r="H5588" s="2" t="s">
        <v>52</v>
      </c>
      <c r="I5588" s="2" t="s">
        <v>53</v>
      </c>
      <c r="J5588" s="2" t="s">
        <v>180</v>
      </c>
      <c r="K5588" s="2" t="s">
        <v>180</v>
      </c>
      <c r="L5588" s="2" t="s">
        <v>181</v>
      </c>
      <c r="M5588" s="2" t="s">
        <v>86</v>
      </c>
      <c r="N5588" s="3">
        <v>412.081</v>
      </c>
      <c r="O5588" s="3" t="s">
        <v>182</v>
      </c>
      <c r="P5588" s="4">
        <f>IF(O5588="吨",N5588*1000,IF(O5588="万立方米",N5588*10000,""))</f>
        <v>4120810.0</v>
      </c>
      <c r="Q5588" s="2" t="s">
        <v>183</v>
      </c>
      <c r="R5588" s="2" t="s">
        <v>184</v>
      </c>
      <c r="S5588" s="2" t="s">
        <v>198</v>
      </c>
      <c r="T5588" s="2" t="s">
        <v>75</v>
      </c>
      <c r="U5588" s="4">
        <f>0.01</f>
        <v>0.01</v>
      </c>
      <c r="V5588" s="2" t="s">
        <v>186</v>
      </c>
      <c r="W5588" s="2" t="s">
        <v>199</v>
      </c>
      <c r="X5588" s="2" t="s">
        <v>64</v>
      </c>
      <c r="Y5588" s="2" t="s">
        <v>65</v>
      </c>
      <c r="Z5588" s="2">
        <v>0</v>
      </c>
      <c r="AA5588" s="2"/>
      <c r="AB5588" s="2"/>
      <c r="AC5588" s="4">
        <f>P5588*U5588/1000000</f>
        <v>0.0412081</v>
      </c>
      <c r="AD5588" s="4">
        <f>AC5589*(1-AA5588/100)+(AC5588-AC5589)*(1-AB5588/100)</f>
        <v>0.0412081</v>
      </c>
      <c r="AE5588" s="2" t="s">
        <v>66</v>
      </c>
      <c r="AF5588" s="2" t="s">
        <v>67</v>
      </c>
      <c r="AG5588" s="2"/>
      <c r="AH5588" s="2" t="s">
        <v>69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6553</v>
      </c>
      <c r="B5589" s="2" t="s">
        <v>6548</v>
      </c>
      <c r="C5589" s="2" t="s">
        <v>47</v>
      </c>
      <c r="D5589" s="2" t="s">
        <v>1007</v>
      </c>
      <c r="E5589" s="2" t="s">
        <v>898</v>
      </c>
      <c r="F5589" s="2" t="s">
        <v>116</v>
      </c>
      <c r="G5589" s="2" t="s">
        <v>181</v>
      </c>
      <c r="H5589" s="2" t="s">
        <v>52</v>
      </c>
      <c r="I5589" s="2" t="s">
        <v>53</v>
      </c>
      <c r="J5589" s="2" t="s">
        <v>180</v>
      </c>
      <c r="K5589" s="2" t="s">
        <v>180</v>
      </c>
      <c r="L5589" s="2" t="s">
        <v>181</v>
      </c>
      <c r="M5589" s="2" t="s">
        <v>91</v>
      </c>
      <c r="N5589" s="3">
        <v>412.081</v>
      </c>
      <c r="O5589" s="3" t="s">
        <v>182</v>
      </c>
      <c r="P5589" s="4">
        <f>IF(O5589="吨",N5589*1000,IF(O5589="万立方米",N5589*10000,""))</f>
        <v>4120810.0</v>
      </c>
      <c r="Q5589" s="2" t="s">
        <v>183</v>
      </c>
      <c r="R5589" s="2" t="s">
        <v>184</v>
      </c>
      <c r="S5589" s="2" t="s">
        <v>201</v>
      </c>
      <c r="T5589" s="2" t="s">
        <v>75</v>
      </c>
      <c r="U5589" s="4">
        <f>0.005</f>
        <v>0.005</v>
      </c>
      <c r="V5589" s="2" t="s">
        <v>186</v>
      </c>
      <c r="W5589" s="2" t="s">
        <v>202</v>
      </c>
      <c r="X5589" s="2" t="s">
        <v>64</v>
      </c>
      <c r="Y5589" s="2" t="s">
        <v>65</v>
      </c>
      <c r="Z5589" s="2">
        <v>0</v>
      </c>
      <c r="AA5589" s="2"/>
      <c r="AB5589" s="2"/>
      <c r="AC5589" s="4">
        <f>P5589*U5589/1000000</f>
        <v>0.02060405</v>
      </c>
      <c r="AD5589" s="4">
        <f>AC5589*(1-Z5589/100)</f>
        <v>0.02060405</v>
      </c>
      <c r="AE5589" s="2" t="s">
        <v>66</v>
      </c>
      <c r="AF5589" s="2" t="s">
        <v>67</v>
      </c>
      <c r="AG5589" s="2"/>
      <c r="AH5589" s="2" t="s">
        <v>69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6554</v>
      </c>
      <c r="B5590" s="2" t="s">
        <v>6548</v>
      </c>
      <c r="C5590" s="2" t="s">
        <v>47</v>
      </c>
      <c r="D5590" s="2" t="s">
        <v>1007</v>
      </c>
      <c r="E5590" s="2" t="s">
        <v>898</v>
      </c>
      <c r="F5590" s="2" t="s">
        <v>116</v>
      </c>
      <c r="G5590" s="2" t="s">
        <v>181</v>
      </c>
      <c r="H5590" s="2" t="s">
        <v>52</v>
      </c>
      <c r="I5590" s="2" t="s">
        <v>53</v>
      </c>
      <c r="J5590" s="2" t="s">
        <v>180</v>
      </c>
      <c r="K5590" s="2" t="s">
        <v>180</v>
      </c>
      <c r="L5590" s="2" t="s">
        <v>181</v>
      </c>
      <c r="M5590" s="2" t="s">
        <v>95</v>
      </c>
      <c r="N5590" s="3">
        <v>412.081</v>
      </c>
      <c r="O5590" s="3" t="s">
        <v>182</v>
      </c>
      <c r="P5590" s="4">
        <f>IF(O5590="吨",N5590*1000,IF(O5590="万立方米",N5590*10000,""))</f>
        <v>4120810.0</v>
      </c>
      <c r="Q5590" s="2" t="s">
        <v>183</v>
      </c>
      <c r="R5590" s="2" t="s">
        <v>184</v>
      </c>
      <c r="S5590" s="2" t="s">
        <v>204</v>
      </c>
      <c r="T5590" s="2" t="s">
        <v>75</v>
      </c>
      <c r="U5590" s="4">
        <f>0.005</f>
        <v>0.005</v>
      </c>
      <c r="V5590" s="2" t="s">
        <v>186</v>
      </c>
      <c r="W5590" s="2" t="s">
        <v>205</v>
      </c>
      <c r="X5590" s="2" t="s">
        <v>64</v>
      </c>
      <c r="Y5590" s="2" t="s">
        <v>65</v>
      </c>
      <c r="Z5590" s="2">
        <v>0</v>
      </c>
      <c r="AA5590" s="2"/>
      <c r="AB5590" s="2"/>
      <c r="AC5590" s="4">
        <f>P5590*U5590/1000000</f>
        <v>0.02060405</v>
      </c>
      <c r="AD5590" s="4">
        <f>AC5590*(1-Z5590/100)</f>
        <v>0.02060405</v>
      </c>
      <c r="AE5590" s="2" t="s">
        <v>66</v>
      </c>
      <c r="AF5590" s="2" t="s">
        <v>67</v>
      </c>
      <c r="AG5590" s="2"/>
      <c r="AH5590" s="2" t="s">
        <v>69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6555</v>
      </c>
      <c r="B5591" s="2" t="s">
        <v>6548</v>
      </c>
      <c r="C5591" s="2" t="s">
        <v>47</v>
      </c>
      <c r="D5591" s="2" t="s">
        <v>1007</v>
      </c>
      <c r="E5591" s="2" t="s">
        <v>898</v>
      </c>
      <c r="F5591" s="2" t="s">
        <v>116</v>
      </c>
      <c r="G5591" s="2" t="s">
        <v>181</v>
      </c>
      <c r="H5591" s="2" t="s">
        <v>52</v>
      </c>
      <c r="I5591" s="2" t="s">
        <v>53</v>
      </c>
      <c r="J5591" s="2" t="s">
        <v>180</v>
      </c>
      <c r="K5591" s="2" t="s">
        <v>180</v>
      </c>
      <c r="L5591" s="2" t="s">
        <v>181</v>
      </c>
      <c r="M5591" s="2" t="s">
        <v>100</v>
      </c>
      <c r="N5591" s="3">
        <v>412.081</v>
      </c>
      <c r="O5591" s="3" t="s">
        <v>182</v>
      </c>
      <c r="P5591" s="4">
        <f>IF(O5591="吨",N5591*1000,IF(O5591="万立方米",N5591*10000,""))</f>
        <v>4120810.0</v>
      </c>
      <c r="Q5591" s="2" t="s">
        <v>183</v>
      </c>
      <c r="R5591" s="2" t="s">
        <v>184</v>
      </c>
      <c r="S5591" s="2" t="s">
        <v>207</v>
      </c>
      <c r="T5591" s="2" t="s">
        <v>75</v>
      </c>
      <c r="U5591" s="4">
        <f>0.02</f>
        <v>0.02</v>
      </c>
      <c r="V5591" s="2" t="s">
        <v>186</v>
      </c>
      <c r="W5591" s="2" t="s">
        <v>208</v>
      </c>
      <c r="X5591" s="2" t="s">
        <v>64</v>
      </c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/>
      <c r="AH5591" s="2" t="s">
        <v>69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6556</v>
      </c>
      <c r="B5592" s="2" t="s">
        <v>6548</v>
      </c>
      <c r="C5592" s="2" t="s">
        <v>47</v>
      </c>
      <c r="D5592" s="2" t="s">
        <v>1007</v>
      </c>
      <c r="E5592" s="2" t="s">
        <v>898</v>
      </c>
      <c r="F5592" s="2" t="s">
        <v>116</v>
      </c>
      <c r="G5592" s="2" t="s">
        <v>181</v>
      </c>
      <c r="H5592" s="2" t="s">
        <v>52</v>
      </c>
      <c r="I5592" s="2"/>
      <c r="J5592" s="2"/>
      <c r="K5592" s="2"/>
      <c r="L5592" s="2"/>
      <c r="M5592" s="2" t="s">
        <v>104</v>
      </c>
      <c r="N5592" s="3"/>
      <c r="O5592" s="3"/>
      <c r="P5592" s="4">
        <v>0.0</v>
      </c>
      <c r="Q5592" s="2" t="s">
        <v>105</v>
      </c>
      <c r="R5592" s="2" t="s">
        <v>106</v>
      </c>
      <c r="S5592" s="2" t="s">
        <v>107</v>
      </c>
      <c r="T5592" s="2" t="s">
        <v>108</v>
      </c>
      <c r="U5592" s="4">
        <f>0.0</f>
        <v>0.0</v>
      </c>
      <c r="V5592" s="2" t="s">
        <v>109</v>
      </c>
      <c r="W5592" s="2" t="s">
        <v>110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134</v>
      </c>
      <c r="AH5592" s="2" t="s">
        <v>69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6557</v>
      </c>
      <c r="B5593" s="2" t="s">
        <v>6558</v>
      </c>
      <c r="C5593" s="2" t="s">
        <v>47</v>
      </c>
      <c r="D5593" s="2" t="s">
        <v>1946</v>
      </c>
      <c r="E5593" s="2" t="s">
        <v>412</v>
      </c>
      <c r="F5593" s="2" t="s">
        <v>50</v>
      </c>
      <c r="G5593" s="2" t="s">
        <v>51</v>
      </c>
      <c r="H5593" s="2" t="s">
        <v>243</v>
      </c>
      <c r="I5593" s="2" t="s">
        <v>53</v>
      </c>
      <c r="J5593" s="2" t="s">
        <v>54</v>
      </c>
      <c r="K5593" s="2" t="s">
        <v>55</v>
      </c>
      <c r="L5593" s="2" t="s">
        <v>51</v>
      </c>
      <c r="M5593" s="2" t="s">
        <v>56</v>
      </c>
      <c r="N5593" s="3">
        <v>1303299</v>
      </c>
      <c r="O5593" s="3" t="s">
        <v>57</v>
      </c>
      <c r="P5593" s="4">
        <f>IF(O5593="吨",N5593*1000,IF(O5593="万立方米",N5593*10000,""))</f>
        <v>1303299000.0</v>
      </c>
      <c r="Q5593" s="2" t="s">
        <v>58</v>
      </c>
      <c r="R5593" s="2" t="s">
        <v>59</v>
      </c>
      <c r="S5593" s="2" t="s">
        <v>60</v>
      </c>
      <c r="T5593" s="2" t="s">
        <v>61</v>
      </c>
      <c r="U5593" s="4">
        <f>0.06</f>
        <v>0.06</v>
      </c>
      <c r="V5593" s="2" t="s">
        <v>62</v>
      </c>
      <c r="W5593" s="2" t="s">
        <v>63</v>
      </c>
      <c r="X5593" s="2" t="s">
        <v>64</v>
      </c>
      <c r="Y5593" s="2" t="s">
        <v>65</v>
      </c>
      <c r="Z5593" s="2">
        <v>0</v>
      </c>
      <c r="AA5593" s="2"/>
      <c r="AB5593" s="2"/>
      <c r="AC5593" s="4">
        <f>P5593*U5593/1000000</f>
        <v>78.19794</v>
      </c>
      <c r="AD5593" s="4">
        <f>AC5593*(1-Z5593/100)</f>
        <v>78.19794</v>
      </c>
      <c r="AE5593" s="2" t="s">
        <v>66</v>
      </c>
      <c r="AF5593" s="2" t="s">
        <v>67</v>
      </c>
      <c r="AG5593" s="2" t="s">
        <v>68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6559</v>
      </c>
      <c r="B5594" s="2" t="s">
        <v>6558</v>
      </c>
      <c r="C5594" s="2" t="s">
        <v>47</v>
      </c>
      <c r="D5594" s="2" t="s">
        <v>1946</v>
      </c>
      <c r="E5594" s="2" t="s">
        <v>412</v>
      </c>
      <c r="F5594" s="2" t="s">
        <v>50</v>
      </c>
      <c r="G5594" s="2" t="s">
        <v>51</v>
      </c>
      <c r="H5594" s="2" t="s">
        <v>243</v>
      </c>
      <c r="I5594" s="2" t="s">
        <v>53</v>
      </c>
      <c r="J5594" s="2" t="s">
        <v>54</v>
      </c>
      <c r="K5594" s="2" t="s">
        <v>55</v>
      </c>
      <c r="L5594" s="2" t="s">
        <v>51</v>
      </c>
      <c r="M5594" s="2" t="s">
        <v>73</v>
      </c>
      <c r="N5594" s="3">
        <v>1303299</v>
      </c>
      <c r="O5594" s="3" t="s">
        <v>57</v>
      </c>
      <c r="P5594" s="4">
        <f>IF(O5594="吨",N5594*1000,IF(O5594="万立方米",N5594*10000,""))</f>
        <v>1303299000.0</v>
      </c>
      <c r="Q5594" s="2" t="s">
        <v>58</v>
      </c>
      <c r="R5594" s="2" t="s">
        <v>59</v>
      </c>
      <c r="S5594" s="2" t="s">
        <v>74</v>
      </c>
      <c r="T5594" s="2" t="s">
        <v>75</v>
      </c>
      <c r="U5594" s="4">
        <f>1.5</f>
        <v>1.5</v>
      </c>
      <c r="V5594" s="2" t="s">
        <v>62</v>
      </c>
      <c r="W5594" s="2" t="s">
        <v>76</v>
      </c>
      <c r="X5594" s="2" t="s">
        <v>64</v>
      </c>
      <c r="Y5594" s="2" t="s">
        <v>65</v>
      </c>
      <c r="Z5594" s="2">
        <v>0</v>
      </c>
      <c r="AA5594" s="2"/>
      <c r="AB5594" s="2"/>
      <c r="AC5594" s="4">
        <f>P5594*U5594/1000000</f>
        <v>1954.9485</v>
      </c>
      <c r="AD5594" s="4">
        <f>AC5594*(1-Z5594/100)</f>
        <v>1954.9485</v>
      </c>
      <c r="AE5594" s="2" t="s">
        <v>66</v>
      </c>
      <c r="AF5594" s="2" t="s">
        <v>67</v>
      </c>
      <c r="AG5594" s="2" t="s">
        <v>68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6560</v>
      </c>
      <c r="B5595" s="2" t="s">
        <v>6558</v>
      </c>
      <c r="C5595" s="2" t="s">
        <v>47</v>
      </c>
      <c r="D5595" s="2" t="s">
        <v>1946</v>
      </c>
      <c r="E5595" s="2" t="s">
        <v>412</v>
      </c>
      <c r="F5595" s="2" t="s">
        <v>50</v>
      </c>
      <c r="G5595" s="2" t="s">
        <v>51</v>
      </c>
      <c r="H5595" s="2" t="s">
        <v>243</v>
      </c>
      <c r="I5595" s="2" t="s">
        <v>53</v>
      </c>
      <c r="J5595" s="2" t="s">
        <v>54</v>
      </c>
      <c r="K5595" s="2" t="s">
        <v>55</v>
      </c>
      <c r="L5595" s="2" t="s">
        <v>51</v>
      </c>
      <c r="M5595" s="2" t="s">
        <v>78</v>
      </c>
      <c r="N5595" s="3">
        <v>1303299</v>
      </c>
      <c r="O5595" s="3" t="s">
        <v>57</v>
      </c>
      <c r="P5595" s="4">
        <f>IF(O5595="吨",N5595*1000,IF(O5595="万立方米",N5595*10000,""))</f>
        <v>1303299000.0</v>
      </c>
      <c r="Q5595" s="2" t="s">
        <v>58</v>
      </c>
      <c r="R5595" s="2" t="s">
        <v>59</v>
      </c>
      <c r="S5595" s="2" t="s">
        <v>79</v>
      </c>
      <c r="T5595" s="2" t="s">
        <v>75</v>
      </c>
      <c r="U5595" s="4">
        <f>6.0</f>
        <v>6.0</v>
      </c>
      <c r="V5595" s="2" t="s">
        <v>62</v>
      </c>
      <c r="W5595" s="2" t="s">
        <v>80</v>
      </c>
      <c r="X5595" s="2" t="s">
        <v>64</v>
      </c>
      <c r="Y5595" s="2" t="s">
        <v>65</v>
      </c>
      <c r="Z5595" s="2">
        <v>0</v>
      </c>
      <c r="AA5595" s="2"/>
      <c r="AB5595" s="2"/>
      <c r="AC5595" s="4">
        <f>P5595*U5595/1000000</f>
        <v>7819.794</v>
      </c>
      <c r="AD5595" s="4">
        <f>AC5595*(1-Z5595/100)</f>
        <v>7819.794</v>
      </c>
      <c r="AE5595" s="2" t="s">
        <v>66</v>
      </c>
      <c r="AF5595" s="2" t="s">
        <v>67</v>
      </c>
      <c r="AG5595" s="2" t="s">
        <v>68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6561</v>
      </c>
      <c r="B5596" s="2" t="s">
        <v>6558</v>
      </c>
      <c r="C5596" s="2" t="s">
        <v>47</v>
      </c>
      <c r="D5596" s="2" t="s">
        <v>1946</v>
      </c>
      <c r="E5596" s="2" t="s">
        <v>412</v>
      </c>
      <c r="F5596" s="2" t="s">
        <v>50</v>
      </c>
      <c r="G5596" s="2" t="s">
        <v>51</v>
      </c>
      <c r="H5596" s="2" t="s">
        <v>243</v>
      </c>
      <c r="I5596" s="2" t="s">
        <v>53</v>
      </c>
      <c r="J5596" s="2" t="s">
        <v>54</v>
      </c>
      <c r="K5596" s="2" t="s">
        <v>55</v>
      </c>
      <c r="L5596" s="2" t="s">
        <v>51</v>
      </c>
      <c r="M5596" s="2" t="s">
        <v>82</v>
      </c>
      <c r="N5596" s="3">
        <v>1303299</v>
      </c>
      <c r="O5596" s="3" t="s">
        <v>57</v>
      </c>
      <c r="P5596" s="4">
        <f>IF(O5596="吨",N5596*1000,IF(O5596="万立方米",N5596*10000,""))</f>
        <v>1303299000.0</v>
      </c>
      <c r="Q5596" s="2" t="s">
        <v>58</v>
      </c>
      <c r="R5596" s="2" t="s">
        <v>59</v>
      </c>
      <c r="S5596" s="2" t="s">
        <v>83</v>
      </c>
      <c r="T5596" s="2" t="s">
        <v>61</v>
      </c>
      <c r="U5596" s="4">
        <f>0.35</f>
        <v>0.35</v>
      </c>
      <c r="V5596" s="2" t="s">
        <v>62</v>
      </c>
      <c r="W5596" s="2" t="s">
        <v>84</v>
      </c>
      <c r="X5596" s="2" t="s">
        <v>64</v>
      </c>
      <c r="Y5596" s="2" t="s">
        <v>65</v>
      </c>
      <c r="Z5596" s="2">
        <v>0</v>
      </c>
      <c r="AA5596" s="2"/>
      <c r="AB5596" s="2"/>
      <c r="AC5596" s="4">
        <f>P5596*U5596/1000000</f>
        <v>456.15465</v>
      </c>
      <c r="AD5596" s="4">
        <f>AC5596*(1-Z5596/100)</f>
        <v>456.15465</v>
      </c>
      <c r="AE5596" s="2" t="s">
        <v>66</v>
      </c>
      <c r="AF5596" s="2" t="s">
        <v>67</v>
      </c>
      <c r="AG5596" s="2" t="s">
        <v>68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6562</v>
      </c>
      <c r="B5597" s="2" t="s">
        <v>6558</v>
      </c>
      <c r="C5597" s="2" t="s">
        <v>47</v>
      </c>
      <c r="D5597" s="2" t="s">
        <v>1946</v>
      </c>
      <c r="E5597" s="2" t="s">
        <v>412</v>
      </c>
      <c r="F5597" s="2" t="s">
        <v>50</v>
      </c>
      <c r="G5597" s="2" t="s">
        <v>51</v>
      </c>
      <c r="H5597" s="2" t="s">
        <v>243</v>
      </c>
      <c r="I5597" s="2" t="s">
        <v>53</v>
      </c>
      <c r="J5597" s="2" t="s">
        <v>54</v>
      </c>
      <c r="K5597" s="2" t="s">
        <v>55</v>
      </c>
      <c r="L5597" s="2" t="s">
        <v>51</v>
      </c>
      <c r="M5597" s="2" t="s">
        <v>86</v>
      </c>
      <c r="N5597" s="3">
        <v>1303299</v>
      </c>
      <c r="O5597" s="3" t="s">
        <v>57</v>
      </c>
      <c r="P5597" s="4">
        <f>IF(O5597="吨",N5597*1000,IF(O5597="万立方米",N5597*10000,""))</f>
        <v>1303299000.0</v>
      </c>
      <c r="Q5597" s="2" t="s">
        <v>58</v>
      </c>
      <c r="R5597" s="2" t="s">
        <v>59</v>
      </c>
      <c r="S5597" s="2" t="s">
        <v>87</v>
      </c>
      <c r="T5597" s="2" t="s">
        <v>88</v>
      </c>
      <c r="U5597" s="4">
        <f>0.75</f>
        <v>0.75</v>
      </c>
      <c r="V5597" s="2" t="s">
        <v>62</v>
      </c>
      <c r="W5597" s="2" t="s">
        <v>89</v>
      </c>
      <c r="X5597" s="2" t="s">
        <v>64</v>
      </c>
      <c r="Y5597" s="2" t="s">
        <v>65</v>
      </c>
      <c r="Z5597" s="2">
        <v>0</v>
      </c>
      <c r="AA5597" s="2"/>
      <c r="AB5597" s="2"/>
      <c r="AC5597" s="4">
        <f>P5597*U5597/1000000</f>
        <v>977.47425</v>
      </c>
      <c r="AD5597" s="4">
        <f>AC5598*(1-AA5597/100)+(AC5597-AC5598)*(1-AB5597/100)</f>
        <v>977.47425</v>
      </c>
      <c r="AE5597" s="2" t="s">
        <v>66</v>
      </c>
      <c r="AF5597" s="2" t="s">
        <v>67</v>
      </c>
      <c r="AG5597" s="2" t="s">
        <v>68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6563</v>
      </c>
      <c r="B5598" s="2" t="s">
        <v>6558</v>
      </c>
      <c r="C5598" s="2" t="s">
        <v>47</v>
      </c>
      <c r="D5598" s="2" t="s">
        <v>1946</v>
      </c>
      <c r="E5598" s="2" t="s">
        <v>412</v>
      </c>
      <c r="F5598" s="2" t="s">
        <v>50</v>
      </c>
      <c r="G5598" s="2" t="s">
        <v>51</v>
      </c>
      <c r="H5598" s="2" t="s">
        <v>243</v>
      </c>
      <c r="I5598" s="2" t="s">
        <v>53</v>
      </c>
      <c r="J5598" s="2" t="s">
        <v>54</v>
      </c>
      <c r="K5598" s="2" t="s">
        <v>55</v>
      </c>
      <c r="L5598" s="2" t="s">
        <v>51</v>
      </c>
      <c r="M5598" s="2" t="s">
        <v>91</v>
      </c>
      <c r="N5598" s="3">
        <v>1303299</v>
      </c>
      <c r="O5598" s="3" t="s">
        <v>57</v>
      </c>
      <c r="P5598" s="4">
        <f>IF(O5598="吨",N5598*1000,IF(O5598="万立方米",N5598*10000,""))</f>
        <v>1303299000.0</v>
      </c>
      <c r="Q5598" s="2" t="s">
        <v>58</v>
      </c>
      <c r="R5598" s="2" t="s">
        <v>59</v>
      </c>
      <c r="S5598" s="2" t="s">
        <v>92</v>
      </c>
      <c r="T5598" s="2" t="s">
        <v>88</v>
      </c>
      <c r="U5598" s="4">
        <f>0.75</f>
        <v>0.75</v>
      </c>
      <c r="V5598" s="2" t="s">
        <v>62</v>
      </c>
      <c r="W5598" s="2" t="s">
        <v>93</v>
      </c>
      <c r="X5598" s="2" t="s">
        <v>64</v>
      </c>
      <c r="Y5598" s="2" t="s">
        <v>65</v>
      </c>
      <c r="Z5598" s="2">
        <v>0</v>
      </c>
      <c r="AA5598" s="2"/>
      <c r="AB5598" s="2"/>
      <c r="AC5598" s="4">
        <f>P5598*U5598/1000000</f>
        <v>977.47425</v>
      </c>
      <c r="AD5598" s="4">
        <f>AC5598*(1-Z5598/100)</f>
        <v>977.47425</v>
      </c>
      <c r="AE5598" s="2" t="s">
        <v>66</v>
      </c>
      <c r="AF5598" s="2" t="s">
        <v>67</v>
      </c>
      <c r="AG5598" s="2" t="s">
        <v>68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6564</v>
      </c>
      <c r="B5599" s="2" t="s">
        <v>6558</v>
      </c>
      <c r="C5599" s="2" t="s">
        <v>47</v>
      </c>
      <c r="D5599" s="2" t="s">
        <v>1946</v>
      </c>
      <c r="E5599" s="2" t="s">
        <v>412</v>
      </c>
      <c r="F5599" s="2" t="s">
        <v>50</v>
      </c>
      <c r="G5599" s="2" t="s">
        <v>51</v>
      </c>
      <c r="H5599" s="2" t="s">
        <v>243</v>
      </c>
      <c r="I5599" s="2" t="s">
        <v>53</v>
      </c>
      <c r="J5599" s="2" t="s">
        <v>54</v>
      </c>
      <c r="K5599" s="2" t="s">
        <v>55</v>
      </c>
      <c r="L5599" s="2" t="s">
        <v>51</v>
      </c>
      <c r="M5599" s="2" t="s">
        <v>95</v>
      </c>
      <c r="N5599" s="3">
        <v>1303299</v>
      </c>
      <c r="O5599" s="3" t="s">
        <v>57</v>
      </c>
      <c r="P5599" s="4">
        <f>IF(O5599="吨",N5599*1000,IF(O5599="万立方米",N5599*10000,""))</f>
        <v>1303299000.0</v>
      </c>
      <c r="Q5599" s="2" t="s">
        <v>58</v>
      </c>
      <c r="R5599" s="2" t="s">
        <v>59</v>
      </c>
      <c r="S5599" s="2" t="s">
        <v>96</v>
      </c>
      <c r="T5599" s="2" t="s">
        <v>97</v>
      </c>
      <c r="U5599" s="4">
        <f>1.7</f>
        <v>1.7</v>
      </c>
      <c r="V5599" s="2" t="s">
        <v>62</v>
      </c>
      <c r="W5599" s="2" t="s">
        <v>98</v>
      </c>
      <c r="X5599" s="2" t="s">
        <v>64</v>
      </c>
      <c r="Y5599" s="2" t="s">
        <v>65</v>
      </c>
      <c r="Z5599" s="2">
        <v>0</v>
      </c>
      <c r="AA5599" s="2"/>
      <c r="AB5599" s="2"/>
      <c r="AC5599" s="4">
        <f>P5599*U5599/1000000</f>
        <v>2215.6083</v>
      </c>
      <c r="AD5599" s="4">
        <f>AC5599*(1-Z5599/100)</f>
        <v>2215.6083</v>
      </c>
      <c r="AE5599" s="2" t="s">
        <v>66</v>
      </c>
      <c r="AF5599" s="2" t="s">
        <v>67</v>
      </c>
      <c r="AG5599" s="2" t="s">
        <v>68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6565</v>
      </c>
      <c r="B5600" s="2" t="s">
        <v>6558</v>
      </c>
      <c r="C5600" s="2" t="s">
        <v>47</v>
      </c>
      <c r="D5600" s="2" t="s">
        <v>1946</v>
      </c>
      <c r="E5600" s="2" t="s">
        <v>412</v>
      </c>
      <c r="F5600" s="2" t="s">
        <v>50</v>
      </c>
      <c r="G5600" s="2" t="s">
        <v>51</v>
      </c>
      <c r="H5600" s="2" t="s">
        <v>243</v>
      </c>
      <c r="I5600" s="2" t="s">
        <v>53</v>
      </c>
      <c r="J5600" s="2" t="s">
        <v>54</v>
      </c>
      <c r="K5600" s="2" t="s">
        <v>55</v>
      </c>
      <c r="L5600" s="2" t="s">
        <v>51</v>
      </c>
      <c r="M5600" s="2" t="s">
        <v>100</v>
      </c>
      <c r="N5600" s="3">
        <v>1303299</v>
      </c>
      <c r="O5600" s="3" t="s">
        <v>57</v>
      </c>
      <c r="P5600" s="4">
        <f>IF(O5600="吨",N5600*1000,IF(O5600="万立方米",N5600*10000,""))</f>
        <v>1303299000.0</v>
      </c>
      <c r="Q5600" s="2" t="s">
        <v>58</v>
      </c>
      <c r="R5600" s="2" t="s">
        <v>59</v>
      </c>
      <c r="S5600" s="2" t="s">
        <v>101</v>
      </c>
      <c r="T5600" s="2" t="s">
        <v>75</v>
      </c>
      <c r="U5600" s="4">
        <f>0.12</f>
        <v>0.12</v>
      </c>
      <c r="V5600" s="2" t="s">
        <v>62</v>
      </c>
      <c r="W5600" s="2" t="s">
        <v>102</v>
      </c>
      <c r="X5600" s="2" t="s">
        <v>64</v>
      </c>
      <c r="Y5600" s="2" t="s">
        <v>65</v>
      </c>
      <c r="Z5600" s="2">
        <v>0</v>
      </c>
      <c r="AA5600" s="2"/>
      <c r="AB5600" s="2"/>
      <c r="AC5600" s="4">
        <f>P5600*U5600/1000000</f>
        <v>156.39588</v>
      </c>
      <c r="AD5600" s="4">
        <f>AC5600*(1-Z5600/100)</f>
        <v>156.39588</v>
      </c>
      <c r="AE5600" s="2" t="s">
        <v>66</v>
      </c>
      <c r="AF5600" s="2" t="s">
        <v>67</v>
      </c>
      <c r="AG5600" s="2" t="s">
        <v>68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6566</v>
      </c>
      <c r="B5601" s="2" t="s">
        <v>6558</v>
      </c>
      <c r="C5601" s="2" t="s">
        <v>47</v>
      </c>
      <c r="D5601" s="2" t="s">
        <v>1946</v>
      </c>
      <c r="E5601" s="2" t="s">
        <v>412</v>
      </c>
      <c r="F5601" s="2" t="s">
        <v>50</v>
      </c>
      <c r="G5601" s="2" t="s">
        <v>51</v>
      </c>
      <c r="H5601" s="2" t="s">
        <v>243</v>
      </c>
      <c r="I5601" s="2" t="s">
        <v>161</v>
      </c>
      <c r="J5601" s="2" t="s">
        <v>279</v>
      </c>
      <c r="K5601" s="2" t="s">
        <v>55</v>
      </c>
      <c r="L5601" s="2" t="s">
        <v>51</v>
      </c>
      <c r="M5601" s="2" t="s">
        <v>56</v>
      </c>
      <c r="N5601" s="3">
        <v>579.77</v>
      </c>
      <c r="O5601" s="3" t="s">
        <v>57</v>
      </c>
      <c r="P5601" s="4">
        <f>IF(O5601="吨",N5601*1000,IF(O5601="万立方米",N5601*10000,""))</f>
        <v>579770.0</v>
      </c>
      <c r="Q5601" s="2" t="s">
        <v>58</v>
      </c>
      <c r="R5601" s="2" t="s">
        <v>59</v>
      </c>
      <c r="S5601" s="2" t="s">
        <v>60</v>
      </c>
      <c r="T5601" s="2" t="s">
        <v>61</v>
      </c>
      <c r="U5601" s="4">
        <f>0.06</f>
        <v>0.06</v>
      </c>
      <c r="V5601" s="2" t="s">
        <v>62</v>
      </c>
      <c r="W5601" s="2" t="s">
        <v>63</v>
      </c>
      <c r="X5601" s="2" t="s">
        <v>64</v>
      </c>
      <c r="Y5601" s="2" t="s">
        <v>65</v>
      </c>
      <c r="Z5601" s="2">
        <v>0</v>
      </c>
      <c r="AA5601" s="2"/>
      <c r="AB5601" s="2"/>
      <c r="AC5601" s="4">
        <f>P5601*U5601/1000000</f>
        <v>0.034786199999999996</v>
      </c>
      <c r="AD5601" s="4">
        <f>AC5601*(1-Z5601/100)</f>
        <v>0.034786199999999996</v>
      </c>
      <c r="AE5601" s="2" t="s">
        <v>66</v>
      </c>
      <c r="AF5601" s="2" t="s">
        <v>67</v>
      </c>
      <c r="AG5601" s="2" t="s">
        <v>68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6567</v>
      </c>
      <c r="B5602" s="2" t="s">
        <v>6558</v>
      </c>
      <c r="C5602" s="2" t="s">
        <v>47</v>
      </c>
      <c r="D5602" s="2" t="s">
        <v>1946</v>
      </c>
      <c r="E5602" s="2" t="s">
        <v>412</v>
      </c>
      <c r="F5602" s="2" t="s">
        <v>50</v>
      </c>
      <c r="G5602" s="2" t="s">
        <v>51</v>
      </c>
      <c r="H5602" s="2" t="s">
        <v>243</v>
      </c>
      <c r="I5602" s="2" t="s">
        <v>161</v>
      </c>
      <c r="J5602" s="2" t="s">
        <v>279</v>
      </c>
      <c r="K5602" s="2" t="s">
        <v>55</v>
      </c>
      <c r="L5602" s="2" t="s">
        <v>51</v>
      </c>
      <c r="M5602" s="2" t="s">
        <v>73</v>
      </c>
      <c r="N5602" s="3">
        <v>579.77</v>
      </c>
      <c r="O5602" s="3" t="s">
        <v>57</v>
      </c>
      <c r="P5602" s="4">
        <f>IF(O5602="吨",N5602*1000,IF(O5602="万立方米",N5602*10000,""))</f>
        <v>579770.0</v>
      </c>
      <c r="Q5602" s="2" t="s">
        <v>58</v>
      </c>
      <c r="R5602" s="2" t="s">
        <v>59</v>
      </c>
      <c r="S5602" s="2" t="s">
        <v>74</v>
      </c>
      <c r="T5602" s="2" t="s">
        <v>75</v>
      </c>
      <c r="U5602" s="4">
        <f>1.5</f>
        <v>1.5</v>
      </c>
      <c r="V5602" s="2" t="s">
        <v>62</v>
      </c>
      <c r="W5602" s="2" t="s">
        <v>76</v>
      </c>
      <c r="X5602" s="2" t="s">
        <v>64</v>
      </c>
      <c r="Y5602" s="2" t="s">
        <v>65</v>
      </c>
      <c r="Z5602" s="2">
        <v>0</v>
      </c>
      <c r="AA5602" s="2"/>
      <c r="AB5602" s="2"/>
      <c r="AC5602" s="4">
        <f>P5602*U5602/1000000</f>
        <v>0.869655</v>
      </c>
      <c r="AD5602" s="4">
        <f>AC5602*(1-Z5602/100)</f>
        <v>0.869655</v>
      </c>
      <c r="AE5602" s="2" t="s">
        <v>66</v>
      </c>
      <c r="AF5602" s="2" t="s">
        <v>67</v>
      </c>
      <c r="AG5602" s="2" t="s">
        <v>68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6568</v>
      </c>
      <c r="B5603" s="2" t="s">
        <v>6558</v>
      </c>
      <c r="C5603" s="2" t="s">
        <v>47</v>
      </c>
      <c r="D5603" s="2" t="s">
        <v>1946</v>
      </c>
      <c r="E5603" s="2" t="s">
        <v>412</v>
      </c>
      <c r="F5603" s="2" t="s">
        <v>50</v>
      </c>
      <c r="G5603" s="2" t="s">
        <v>51</v>
      </c>
      <c r="H5603" s="2" t="s">
        <v>243</v>
      </c>
      <c r="I5603" s="2" t="s">
        <v>161</v>
      </c>
      <c r="J5603" s="2" t="s">
        <v>279</v>
      </c>
      <c r="K5603" s="2" t="s">
        <v>55</v>
      </c>
      <c r="L5603" s="2" t="s">
        <v>51</v>
      </c>
      <c r="M5603" s="2" t="s">
        <v>78</v>
      </c>
      <c r="N5603" s="3">
        <v>579.77</v>
      </c>
      <c r="O5603" s="3" t="s">
        <v>57</v>
      </c>
      <c r="P5603" s="4">
        <f>IF(O5603="吨",N5603*1000,IF(O5603="万立方米",N5603*10000,""))</f>
        <v>579770.0</v>
      </c>
      <c r="Q5603" s="2" t="s">
        <v>58</v>
      </c>
      <c r="R5603" s="2" t="s">
        <v>59</v>
      </c>
      <c r="S5603" s="2" t="s">
        <v>79</v>
      </c>
      <c r="T5603" s="2" t="s">
        <v>75</v>
      </c>
      <c r="U5603" s="4">
        <f>6.0</f>
        <v>6.0</v>
      </c>
      <c r="V5603" s="2" t="s">
        <v>62</v>
      </c>
      <c r="W5603" s="2" t="s">
        <v>80</v>
      </c>
      <c r="X5603" s="2" t="s">
        <v>64</v>
      </c>
      <c r="Y5603" s="2" t="s">
        <v>65</v>
      </c>
      <c r="Z5603" s="2">
        <v>0</v>
      </c>
      <c r="AA5603" s="2"/>
      <c r="AB5603" s="2"/>
      <c r="AC5603" s="4">
        <f>P5603*U5603/1000000</f>
        <v>3.47862</v>
      </c>
      <c r="AD5603" s="4">
        <f>AC5603*(1-Z5603/100)</f>
        <v>3.47862</v>
      </c>
      <c r="AE5603" s="2" t="s">
        <v>66</v>
      </c>
      <c r="AF5603" s="2" t="s">
        <v>67</v>
      </c>
      <c r="AG5603" s="2" t="s">
        <v>68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6569</v>
      </c>
      <c r="B5604" s="2" t="s">
        <v>6558</v>
      </c>
      <c r="C5604" s="2" t="s">
        <v>47</v>
      </c>
      <c r="D5604" s="2" t="s">
        <v>1946</v>
      </c>
      <c r="E5604" s="2" t="s">
        <v>412</v>
      </c>
      <c r="F5604" s="2" t="s">
        <v>50</v>
      </c>
      <c r="G5604" s="2" t="s">
        <v>51</v>
      </c>
      <c r="H5604" s="2" t="s">
        <v>243</v>
      </c>
      <c r="I5604" s="2" t="s">
        <v>161</v>
      </c>
      <c r="J5604" s="2" t="s">
        <v>279</v>
      </c>
      <c r="K5604" s="2" t="s">
        <v>55</v>
      </c>
      <c r="L5604" s="2" t="s">
        <v>51</v>
      </c>
      <c r="M5604" s="2" t="s">
        <v>82</v>
      </c>
      <c r="N5604" s="3">
        <v>579.77</v>
      </c>
      <c r="O5604" s="3" t="s">
        <v>57</v>
      </c>
      <c r="P5604" s="4">
        <f>IF(O5604="吨",N5604*1000,IF(O5604="万立方米",N5604*10000,""))</f>
        <v>579770.0</v>
      </c>
      <c r="Q5604" s="2" t="s">
        <v>58</v>
      </c>
      <c r="R5604" s="2" t="s">
        <v>59</v>
      </c>
      <c r="S5604" s="2" t="s">
        <v>83</v>
      </c>
      <c r="T5604" s="2" t="s">
        <v>61</v>
      </c>
      <c r="U5604" s="4">
        <f>0.35</f>
        <v>0.35</v>
      </c>
      <c r="V5604" s="2" t="s">
        <v>62</v>
      </c>
      <c r="W5604" s="2" t="s">
        <v>84</v>
      </c>
      <c r="X5604" s="2" t="s">
        <v>64</v>
      </c>
      <c r="Y5604" s="2" t="s">
        <v>65</v>
      </c>
      <c r="Z5604" s="2">
        <v>0</v>
      </c>
      <c r="AA5604" s="2"/>
      <c r="AB5604" s="2"/>
      <c r="AC5604" s="4">
        <f>P5604*U5604/1000000</f>
        <v>0.2029195</v>
      </c>
      <c r="AD5604" s="4">
        <f>AC5604*(1-Z5604/100)</f>
        <v>0.2029195</v>
      </c>
      <c r="AE5604" s="2" t="s">
        <v>66</v>
      </c>
      <c r="AF5604" s="2" t="s">
        <v>67</v>
      </c>
      <c r="AG5604" s="2" t="s">
        <v>68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6570</v>
      </c>
      <c r="B5605" s="2" t="s">
        <v>6558</v>
      </c>
      <c r="C5605" s="2" t="s">
        <v>47</v>
      </c>
      <c r="D5605" s="2" t="s">
        <v>1946</v>
      </c>
      <c r="E5605" s="2" t="s">
        <v>412</v>
      </c>
      <c r="F5605" s="2" t="s">
        <v>50</v>
      </c>
      <c r="G5605" s="2" t="s">
        <v>51</v>
      </c>
      <c r="H5605" s="2" t="s">
        <v>243</v>
      </c>
      <c r="I5605" s="2" t="s">
        <v>161</v>
      </c>
      <c r="J5605" s="2" t="s">
        <v>279</v>
      </c>
      <c r="K5605" s="2" t="s">
        <v>55</v>
      </c>
      <c r="L5605" s="2" t="s">
        <v>51</v>
      </c>
      <c r="M5605" s="2" t="s">
        <v>86</v>
      </c>
      <c r="N5605" s="3">
        <v>579.77</v>
      </c>
      <c r="O5605" s="3" t="s">
        <v>57</v>
      </c>
      <c r="P5605" s="4">
        <f>IF(O5605="吨",N5605*1000,IF(O5605="万立方米",N5605*10000,""))</f>
        <v>579770.0</v>
      </c>
      <c r="Q5605" s="2" t="s">
        <v>58</v>
      </c>
      <c r="R5605" s="2" t="s">
        <v>59</v>
      </c>
      <c r="S5605" s="2" t="s">
        <v>87</v>
      </c>
      <c r="T5605" s="2" t="s">
        <v>88</v>
      </c>
      <c r="U5605" s="4">
        <f>0.75</f>
        <v>0.75</v>
      </c>
      <c r="V5605" s="2" t="s">
        <v>62</v>
      </c>
      <c r="W5605" s="2" t="s">
        <v>89</v>
      </c>
      <c r="X5605" s="2" t="s">
        <v>64</v>
      </c>
      <c r="Y5605" s="2" t="s">
        <v>65</v>
      </c>
      <c r="Z5605" s="2">
        <v>0</v>
      </c>
      <c r="AA5605" s="2"/>
      <c r="AB5605" s="2"/>
      <c r="AC5605" s="4">
        <f>P5605*U5605/1000000</f>
        <v>0.4348275</v>
      </c>
      <c r="AD5605" s="4">
        <f>AC5606*(1-AA5605/100)+(AC5605-AC5606)*(1-AB5605/100)</f>
        <v>0.4348275</v>
      </c>
      <c r="AE5605" s="2" t="s">
        <v>66</v>
      </c>
      <c r="AF5605" s="2" t="s">
        <v>67</v>
      </c>
      <c r="AG5605" s="2" t="s">
        <v>68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6571</v>
      </c>
      <c r="B5606" s="2" t="s">
        <v>6558</v>
      </c>
      <c r="C5606" s="2" t="s">
        <v>47</v>
      </c>
      <c r="D5606" s="2" t="s">
        <v>1946</v>
      </c>
      <c r="E5606" s="2" t="s">
        <v>412</v>
      </c>
      <c r="F5606" s="2" t="s">
        <v>50</v>
      </c>
      <c r="G5606" s="2" t="s">
        <v>51</v>
      </c>
      <c r="H5606" s="2" t="s">
        <v>243</v>
      </c>
      <c r="I5606" s="2" t="s">
        <v>161</v>
      </c>
      <c r="J5606" s="2" t="s">
        <v>279</v>
      </c>
      <c r="K5606" s="2" t="s">
        <v>55</v>
      </c>
      <c r="L5606" s="2" t="s">
        <v>51</v>
      </c>
      <c r="M5606" s="2" t="s">
        <v>91</v>
      </c>
      <c r="N5606" s="3">
        <v>579.77</v>
      </c>
      <c r="O5606" s="3" t="s">
        <v>57</v>
      </c>
      <c r="P5606" s="4">
        <f>IF(O5606="吨",N5606*1000,IF(O5606="万立方米",N5606*10000,""))</f>
        <v>579770.0</v>
      </c>
      <c r="Q5606" s="2" t="s">
        <v>58</v>
      </c>
      <c r="R5606" s="2" t="s">
        <v>59</v>
      </c>
      <c r="S5606" s="2" t="s">
        <v>92</v>
      </c>
      <c r="T5606" s="2" t="s">
        <v>88</v>
      </c>
      <c r="U5606" s="4">
        <f>0.75</f>
        <v>0.75</v>
      </c>
      <c r="V5606" s="2" t="s">
        <v>62</v>
      </c>
      <c r="W5606" s="2" t="s">
        <v>93</v>
      </c>
      <c r="X5606" s="2" t="s">
        <v>64</v>
      </c>
      <c r="Y5606" s="2" t="s">
        <v>65</v>
      </c>
      <c r="Z5606" s="2">
        <v>0</v>
      </c>
      <c r="AA5606" s="2"/>
      <c r="AB5606" s="2"/>
      <c r="AC5606" s="4">
        <f>P5606*U5606/1000000</f>
        <v>0.4348275</v>
      </c>
      <c r="AD5606" s="4">
        <f>AC5606*(1-Z5606/100)</f>
        <v>0.4348275</v>
      </c>
      <c r="AE5606" s="2" t="s">
        <v>66</v>
      </c>
      <c r="AF5606" s="2" t="s">
        <v>67</v>
      </c>
      <c r="AG5606" s="2" t="s">
        <v>68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6572</v>
      </c>
      <c r="B5607" s="2" t="s">
        <v>6558</v>
      </c>
      <c r="C5607" s="2" t="s">
        <v>47</v>
      </c>
      <c r="D5607" s="2" t="s">
        <v>1946</v>
      </c>
      <c r="E5607" s="2" t="s">
        <v>412</v>
      </c>
      <c r="F5607" s="2" t="s">
        <v>50</v>
      </c>
      <c r="G5607" s="2" t="s">
        <v>51</v>
      </c>
      <c r="H5607" s="2" t="s">
        <v>243</v>
      </c>
      <c r="I5607" s="2" t="s">
        <v>161</v>
      </c>
      <c r="J5607" s="2" t="s">
        <v>279</v>
      </c>
      <c r="K5607" s="2" t="s">
        <v>55</v>
      </c>
      <c r="L5607" s="2" t="s">
        <v>51</v>
      </c>
      <c r="M5607" s="2" t="s">
        <v>95</v>
      </c>
      <c r="N5607" s="3">
        <v>579.77</v>
      </c>
      <c r="O5607" s="3" t="s">
        <v>57</v>
      </c>
      <c r="P5607" s="4">
        <f>IF(O5607="吨",N5607*1000,IF(O5607="万立方米",N5607*10000,""))</f>
        <v>579770.0</v>
      </c>
      <c r="Q5607" s="2" t="s">
        <v>58</v>
      </c>
      <c r="R5607" s="2" t="s">
        <v>59</v>
      </c>
      <c r="S5607" s="2" t="s">
        <v>96</v>
      </c>
      <c r="T5607" s="2" t="s">
        <v>97</v>
      </c>
      <c r="U5607" s="4">
        <f>1.7</f>
        <v>1.7</v>
      </c>
      <c r="V5607" s="2" t="s">
        <v>62</v>
      </c>
      <c r="W5607" s="2" t="s">
        <v>98</v>
      </c>
      <c r="X5607" s="2" t="s">
        <v>64</v>
      </c>
      <c r="Y5607" s="2" t="s">
        <v>65</v>
      </c>
      <c r="Z5607" s="2">
        <v>0</v>
      </c>
      <c r="AA5607" s="2"/>
      <c r="AB5607" s="2"/>
      <c r="AC5607" s="4">
        <f>P5607*U5607/1000000</f>
        <v>0.985609</v>
      </c>
      <c r="AD5607" s="4">
        <f>AC5607*(1-Z5607/100)</f>
        <v>0.985609</v>
      </c>
      <c r="AE5607" s="2" t="s">
        <v>66</v>
      </c>
      <c r="AF5607" s="2" t="s">
        <v>67</v>
      </c>
      <c r="AG5607" s="2" t="s">
        <v>68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6573</v>
      </c>
      <c r="B5608" s="2" t="s">
        <v>6558</v>
      </c>
      <c r="C5608" s="2" t="s">
        <v>47</v>
      </c>
      <c r="D5608" s="2" t="s">
        <v>1946</v>
      </c>
      <c r="E5608" s="2" t="s">
        <v>412</v>
      </c>
      <c r="F5608" s="2" t="s">
        <v>50</v>
      </c>
      <c r="G5608" s="2" t="s">
        <v>51</v>
      </c>
      <c r="H5608" s="2" t="s">
        <v>243</v>
      </c>
      <c r="I5608" s="2" t="s">
        <v>161</v>
      </c>
      <c r="J5608" s="2" t="s">
        <v>279</v>
      </c>
      <c r="K5608" s="2" t="s">
        <v>55</v>
      </c>
      <c r="L5608" s="2" t="s">
        <v>51</v>
      </c>
      <c r="M5608" s="2" t="s">
        <v>100</v>
      </c>
      <c r="N5608" s="3">
        <v>579.77</v>
      </c>
      <c r="O5608" s="3" t="s">
        <v>57</v>
      </c>
      <c r="P5608" s="4">
        <f>IF(O5608="吨",N5608*1000,IF(O5608="万立方米",N5608*10000,""))</f>
        <v>579770.0</v>
      </c>
      <c r="Q5608" s="2" t="s">
        <v>58</v>
      </c>
      <c r="R5608" s="2" t="s">
        <v>59</v>
      </c>
      <c r="S5608" s="2" t="s">
        <v>101</v>
      </c>
      <c r="T5608" s="2" t="s">
        <v>75</v>
      </c>
      <c r="U5608" s="4">
        <f>0.12</f>
        <v>0.12</v>
      </c>
      <c r="V5608" s="2" t="s">
        <v>62</v>
      </c>
      <c r="W5608" s="2" t="s">
        <v>102</v>
      </c>
      <c r="X5608" s="2" t="s">
        <v>64</v>
      </c>
      <c r="Y5608" s="2" t="s">
        <v>65</v>
      </c>
      <c r="Z5608" s="2">
        <v>0</v>
      </c>
      <c r="AA5608" s="2"/>
      <c r="AB5608" s="2"/>
      <c r="AC5608" s="4">
        <f>P5608*U5608/1000000</f>
        <v>0.06957239999999999</v>
      </c>
      <c r="AD5608" s="4">
        <f>AC5608*(1-Z5608/100)</f>
        <v>0.06957239999999999</v>
      </c>
      <c r="AE5608" s="2" t="s">
        <v>66</v>
      </c>
      <c r="AF5608" s="2" t="s">
        <v>67</v>
      </c>
      <c r="AG5608" s="2" t="s">
        <v>68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6574</v>
      </c>
      <c r="B5609" s="2" t="s">
        <v>6558</v>
      </c>
      <c r="C5609" s="2" t="s">
        <v>47</v>
      </c>
      <c r="D5609" s="2" t="s">
        <v>1946</v>
      </c>
      <c r="E5609" s="2" t="s">
        <v>412</v>
      </c>
      <c r="F5609" s="2" t="s">
        <v>50</v>
      </c>
      <c r="G5609" s="2" t="s">
        <v>51</v>
      </c>
      <c r="H5609" s="2" t="s">
        <v>243</v>
      </c>
      <c r="I5609" s="2"/>
      <c r="J5609" s="2"/>
      <c r="K5609" s="2" t="s">
        <v>147</v>
      </c>
      <c r="L5609" s="2" t="s">
        <v>148</v>
      </c>
      <c r="M5609" s="2" t="s">
        <v>104</v>
      </c>
      <c r="N5609" s="3"/>
      <c r="O5609" s="3"/>
      <c r="P5609" s="4">
        <v>1303299000.0</v>
      </c>
      <c r="Q5609" s="2" t="s">
        <v>105</v>
      </c>
      <c r="R5609" s="2" t="s">
        <v>106</v>
      </c>
      <c r="S5609" s="2" t="s">
        <v>107</v>
      </c>
      <c r="T5609" s="2" t="s">
        <v>108</v>
      </c>
      <c r="U5609" s="4">
        <f>0.0</f>
        <v>0.0</v>
      </c>
      <c r="V5609" s="2" t="s">
        <v>109</v>
      </c>
      <c r="W5609" s="2" t="s">
        <v>110</v>
      </c>
      <c r="X5609" s="2"/>
      <c r="Y5609" s="2" t="s">
        <v>65</v>
      </c>
      <c r="Z5609" s="2">
        <v>0</v>
      </c>
      <c r="AA5609" s="2"/>
      <c r="AB5609" s="2"/>
      <c r="AC5609" s="4">
        <f>P5609*U5609/1000000</f>
        <v>0.0</v>
      </c>
      <c r="AD5609" s="4">
        <f>AC5609*(1-Z5609/100)</f>
        <v>0.0</v>
      </c>
      <c r="AE5609" s="2" t="s">
        <v>66</v>
      </c>
      <c r="AF5609" s="2" t="s">
        <v>67</v>
      </c>
      <c r="AG5609" s="2" t="s">
        <v>68</v>
      </c>
      <c r="AH5609" s="2" t="s">
        <v>69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6575</v>
      </c>
      <c r="B5610" s="2" t="s">
        <v>6576</v>
      </c>
      <c r="C5610" s="2" t="s">
        <v>47</v>
      </c>
      <c r="D5610" s="2" t="s">
        <v>6577</v>
      </c>
      <c r="E5610" s="2" t="s">
        <v>400</v>
      </c>
      <c r="F5610" s="2" t="s">
        <v>50</v>
      </c>
      <c r="G5610" s="2" t="s">
        <v>179</v>
      </c>
      <c r="H5610" s="2" t="s">
        <v>138</v>
      </c>
      <c r="I5610" s="2" t="s">
        <v>53</v>
      </c>
      <c r="J5610" s="2" t="s">
        <v>180</v>
      </c>
      <c r="K5610" s="2" t="s">
        <v>180</v>
      </c>
      <c r="L5610" s="2" t="s">
        <v>181</v>
      </c>
      <c r="M5610" s="2" t="s">
        <v>56</v>
      </c>
      <c r="N5610" s="3">
        <v>4209.65</v>
      </c>
      <c r="O5610" s="3" t="s">
        <v>182</v>
      </c>
      <c r="P5610" s="4">
        <f>IF(O5610="吨",N5610*1000,IF(O5610="万立方米",N5610*10000,""))</f>
        <v>42096500.0</v>
      </c>
      <c r="Q5610" s="2" t="s">
        <v>183</v>
      </c>
      <c r="R5610" s="2" t="s">
        <v>184</v>
      </c>
      <c r="S5610" s="2" t="s">
        <v>185</v>
      </c>
      <c r="T5610" s="2" t="s">
        <v>75</v>
      </c>
      <c r="U5610" s="4">
        <f>0.001</f>
        <v>0.001</v>
      </c>
      <c r="V5610" s="2" t="s">
        <v>186</v>
      </c>
      <c r="W5610" s="2" t="s">
        <v>187</v>
      </c>
      <c r="X5610" s="2" t="s">
        <v>64</v>
      </c>
      <c r="Y5610" s="2" t="s">
        <v>65</v>
      </c>
      <c r="Z5610" s="2">
        <v>0</v>
      </c>
      <c r="AA5610" s="2"/>
      <c r="AB5610" s="2"/>
      <c r="AC5610" s="4">
        <f>P5610*U5610/1000000</f>
        <v>0.0420965</v>
      </c>
      <c r="AD5610" s="4">
        <f>AC5610*(1-Z5610/100)</f>
        <v>0.0420965</v>
      </c>
      <c r="AE5610" s="2" t="s">
        <v>66</v>
      </c>
      <c r="AF5610" s="2" t="s">
        <v>67</v>
      </c>
      <c r="AG5610" s="2"/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6578</v>
      </c>
      <c r="B5611" s="2" t="s">
        <v>6576</v>
      </c>
      <c r="C5611" s="2" t="s">
        <v>47</v>
      </c>
      <c r="D5611" s="2" t="s">
        <v>6577</v>
      </c>
      <c r="E5611" s="2" t="s">
        <v>400</v>
      </c>
      <c r="F5611" s="2" t="s">
        <v>50</v>
      </c>
      <c r="G5611" s="2" t="s">
        <v>179</v>
      </c>
      <c r="H5611" s="2" t="s">
        <v>138</v>
      </c>
      <c r="I5611" s="2" t="s">
        <v>53</v>
      </c>
      <c r="J5611" s="2" t="s">
        <v>180</v>
      </c>
      <c r="K5611" s="2" t="s">
        <v>180</v>
      </c>
      <c r="L5611" s="2" t="s">
        <v>181</v>
      </c>
      <c r="M5611" s="2" t="s">
        <v>73</v>
      </c>
      <c r="N5611" s="3">
        <v>4209.65</v>
      </c>
      <c r="O5611" s="3" t="s">
        <v>182</v>
      </c>
      <c r="P5611" s="4">
        <f>IF(O5611="吨",N5611*1000,IF(O5611="万立方米",N5611*10000,""))</f>
        <v>42096500.0</v>
      </c>
      <c r="Q5611" s="2" t="s">
        <v>183</v>
      </c>
      <c r="R5611" s="2" t="s">
        <v>184</v>
      </c>
      <c r="S5611" s="2" t="s">
        <v>189</v>
      </c>
      <c r="T5611" s="2" t="s">
        <v>75</v>
      </c>
      <c r="U5611" s="4">
        <f>0.35</f>
        <v>0.35</v>
      </c>
      <c r="V5611" s="2" t="s">
        <v>186</v>
      </c>
      <c r="W5611" s="2" t="s">
        <v>190</v>
      </c>
      <c r="X5611" s="2" t="s">
        <v>64</v>
      </c>
      <c r="Y5611" s="2" t="s">
        <v>65</v>
      </c>
      <c r="Z5611" s="2">
        <v>0</v>
      </c>
      <c r="AA5611" s="2"/>
      <c r="AB5611" s="2"/>
      <c r="AC5611" s="4">
        <f>P5611*U5611/1000000</f>
        <v>14.733774999999998</v>
      </c>
      <c r="AD5611" s="4">
        <f>AC5611*(1-Z5611/100)</f>
        <v>14.733774999999998</v>
      </c>
      <c r="AE5611" s="2" t="s">
        <v>66</v>
      </c>
      <c r="AF5611" s="2" t="s">
        <v>67</v>
      </c>
      <c r="AG5611" s="2"/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6579</v>
      </c>
      <c r="B5612" s="2" t="s">
        <v>6576</v>
      </c>
      <c r="C5612" s="2" t="s">
        <v>47</v>
      </c>
      <c r="D5612" s="2" t="s">
        <v>6577</v>
      </c>
      <c r="E5612" s="2" t="s">
        <v>400</v>
      </c>
      <c r="F5612" s="2" t="s">
        <v>50</v>
      </c>
      <c r="G5612" s="2" t="s">
        <v>179</v>
      </c>
      <c r="H5612" s="2" t="s">
        <v>138</v>
      </c>
      <c r="I5612" s="2" t="s">
        <v>53</v>
      </c>
      <c r="J5612" s="2" t="s">
        <v>180</v>
      </c>
      <c r="K5612" s="2" t="s">
        <v>180</v>
      </c>
      <c r="L5612" s="2" t="s">
        <v>181</v>
      </c>
      <c r="M5612" s="2" t="s">
        <v>78</v>
      </c>
      <c r="N5612" s="3">
        <v>4209.65</v>
      </c>
      <c r="O5612" s="3" t="s">
        <v>182</v>
      </c>
      <c r="P5612" s="4">
        <f>IF(O5612="吨",N5612*1000,IF(O5612="万立方米",N5612*10000,""))</f>
        <v>42096500.0</v>
      </c>
      <c r="Q5612" s="2" t="s">
        <v>183</v>
      </c>
      <c r="R5612" s="2" t="s">
        <v>184</v>
      </c>
      <c r="S5612" s="2" t="s">
        <v>192</v>
      </c>
      <c r="T5612" s="2" t="s">
        <v>75</v>
      </c>
      <c r="U5612" s="4">
        <f>1.2</f>
        <v>1.2</v>
      </c>
      <c r="V5612" s="2" t="s">
        <v>186</v>
      </c>
      <c r="W5612" s="2" t="s">
        <v>193</v>
      </c>
      <c r="X5612" s="2" t="s">
        <v>64</v>
      </c>
      <c r="Y5612" s="2" t="s">
        <v>65</v>
      </c>
      <c r="Z5612" s="2">
        <v>0</v>
      </c>
      <c r="AA5612" s="2"/>
      <c r="AB5612" s="2"/>
      <c r="AC5612" s="4">
        <f>P5612*U5612/1000000</f>
        <v>50.5158</v>
      </c>
      <c r="AD5612" s="4">
        <f>AC5612*(1-Z5612/100)</f>
        <v>50.5158</v>
      </c>
      <c r="AE5612" s="2" t="s">
        <v>66</v>
      </c>
      <c r="AF5612" s="2" t="s">
        <v>67</v>
      </c>
      <c r="AG5612" s="2"/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6580</v>
      </c>
      <c r="B5613" s="2" t="s">
        <v>6576</v>
      </c>
      <c r="C5613" s="2" t="s">
        <v>47</v>
      </c>
      <c r="D5613" s="2" t="s">
        <v>6577</v>
      </c>
      <c r="E5613" s="2" t="s">
        <v>400</v>
      </c>
      <c r="F5613" s="2" t="s">
        <v>50</v>
      </c>
      <c r="G5613" s="2" t="s">
        <v>179</v>
      </c>
      <c r="H5613" s="2" t="s">
        <v>138</v>
      </c>
      <c r="I5613" s="2" t="s">
        <v>53</v>
      </c>
      <c r="J5613" s="2" t="s">
        <v>180</v>
      </c>
      <c r="K5613" s="2" t="s">
        <v>180</v>
      </c>
      <c r="L5613" s="2" t="s">
        <v>181</v>
      </c>
      <c r="M5613" s="2" t="s">
        <v>82</v>
      </c>
      <c r="N5613" s="3">
        <v>4209.65</v>
      </c>
      <c r="O5613" s="3" t="s">
        <v>182</v>
      </c>
      <c r="P5613" s="4">
        <f>IF(O5613="吨",N5613*1000,IF(O5613="万立方米",N5613*10000,""))</f>
        <v>42096500.0</v>
      </c>
      <c r="Q5613" s="2" t="s">
        <v>183</v>
      </c>
      <c r="R5613" s="2" t="s">
        <v>184</v>
      </c>
      <c r="S5613" s="2" t="s">
        <v>195</v>
      </c>
      <c r="T5613" s="2" t="s">
        <v>75</v>
      </c>
      <c r="U5613" s="4">
        <f>0.002</f>
        <v>0.002</v>
      </c>
      <c r="V5613" s="2" t="s">
        <v>186</v>
      </c>
      <c r="W5613" s="2" t="s">
        <v>196</v>
      </c>
      <c r="X5613" s="2" t="s">
        <v>64</v>
      </c>
      <c r="Y5613" s="2" t="s">
        <v>65</v>
      </c>
      <c r="Z5613" s="2">
        <v>0</v>
      </c>
      <c r="AA5613" s="2"/>
      <c r="AB5613" s="2"/>
      <c r="AC5613" s="4">
        <f>P5613*U5613/1000000</f>
        <v>0.084193</v>
      </c>
      <c r="AD5613" s="4">
        <f>AC5613*(1-Z5613/100)</f>
        <v>0.084193</v>
      </c>
      <c r="AE5613" s="2" t="s">
        <v>66</v>
      </c>
      <c r="AF5613" s="2" t="s">
        <v>67</v>
      </c>
      <c r="AG5613" s="2"/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6581</v>
      </c>
      <c r="B5614" s="2" t="s">
        <v>6576</v>
      </c>
      <c r="C5614" s="2" t="s">
        <v>47</v>
      </c>
      <c r="D5614" s="2" t="s">
        <v>6577</v>
      </c>
      <c r="E5614" s="2" t="s">
        <v>400</v>
      </c>
      <c r="F5614" s="2" t="s">
        <v>50</v>
      </c>
      <c r="G5614" s="2" t="s">
        <v>179</v>
      </c>
      <c r="H5614" s="2" t="s">
        <v>138</v>
      </c>
      <c r="I5614" s="2" t="s">
        <v>53</v>
      </c>
      <c r="J5614" s="2" t="s">
        <v>180</v>
      </c>
      <c r="K5614" s="2" t="s">
        <v>180</v>
      </c>
      <c r="L5614" s="2" t="s">
        <v>181</v>
      </c>
      <c r="M5614" s="2" t="s">
        <v>86</v>
      </c>
      <c r="N5614" s="3">
        <v>4209.65</v>
      </c>
      <c r="O5614" s="3" t="s">
        <v>182</v>
      </c>
      <c r="P5614" s="4">
        <f>IF(O5614="吨",N5614*1000,IF(O5614="万立方米",N5614*10000,""))</f>
        <v>42096500.0</v>
      </c>
      <c r="Q5614" s="2" t="s">
        <v>183</v>
      </c>
      <c r="R5614" s="2" t="s">
        <v>184</v>
      </c>
      <c r="S5614" s="2" t="s">
        <v>198</v>
      </c>
      <c r="T5614" s="2" t="s">
        <v>75</v>
      </c>
      <c r="U5614" s="4">
        <f>0.01</f>
        <v>0.01</v>
      </c>
      <c r="V5614" s="2" t="s">
        <v>186</v>
      </c>
      <c r="W5614" s="2" t="s">
        <v>199</v>
      </c>
      <c r="X5614" s="2" t="s">
        <v>64</v>
      </c>
      <c r="Y5614" s="2" t="s">
        <v>65</v>
      </c>
      <c r="Z5614" s="2">
        <v>0</v>
      </c>
      <c r="AA5614" s="2"/>
      <c r="AB5614" s="2"/>
      <c r="AC5614" s="4">
        <f>P5614*U5614/1000000</f>
        <v>0.420965</v>
      </c>
      <c r="AD5614" s="4">
        <f>AC5615*(1-AA5614/100)+(AC5614-AC5615)*(1-AB5614/100)</f>
        <v>0.420965</v>
      </c>
      <c r="AE5614" s="2" t="s">
        <v>66</v>
      </c>
      <c r="AF5614" s="2" t="s">
        <v>67</v>
      </c>
      <c r="AG5614" s="2"/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6582</v>
      </c>
      <c r="B5615" s="2" t="s">
        <v>6576</v>
      </c>
      <c r="C5615" s="2" t="s">
        <v>47</v>
      </c>
      <c r="D5615" s="2" t="s">
        <v>6577</v>
      </c>
      <c r="E5615" s="2" t="s">
        <v>400</v>
      </c>
      <c r="F5615" s="2" t="s">
        <v>50</v>
      </c>
      <c r="G5615" s="2" t="s">
        <v>179</v>
      </c>
      <c r="H5615" s="2" t="s">
        <v>138</v>
      </c>
      <c r="I5615" s="2" t="s">
        <v>53</v>
      </c>
      <c r="J5615" s="2" t="s">
        <v>180</v>
      </c>
      <c r="K5615" s="2" t="s">
        <v>180</v>
      </c>
      <c r="L5615" s="2" t="s">
        <v>181</v>
      </c>
      <c r="M5615" s="2" t="s">
        <v>91</v>
      </c>
      <c r="N5615" s="3">
        <v>4209.65</v>
      </c>
      <c r="O5615" s="3" t="s">
        <v>182</v>
      </c>
      <c r="P5615" s="4">
        <f>IF(O5615="吨",N5615*1000,IF(O5615="万立方米",N5615*10000,""))</f>
        <v>42096500.0</v>
      </c>
      <c r="Q5615" s="2" t="s">
        <v>183</v>
      </c>
      <c r="R5615" s="2" t="s">
        <v>184</v>
      </c>
      <c r="S5615" s="2" t="s">
        <v>201</v>
      </c>
      <c r="T5615" s="2" t="s">
        <v>75</v>
      </c>
      <c r="U5615" s="4">
        <f>0.005</f>
        <v>0.005</v>
      </c>
      <c r="V5615" s="2" t="s">
        <v>186</v>
      </c>
      <c r="W5615" s="2" t="s">
        <v>202</v>
      </c>
      <c r="X5615" s="2" t="s">
        <v>64</v>
      </c>
      <c r="Y5615" s="2" t="s">
        <v>65</v>
      </c>
      <c r="Z5615" s="2">
        <v>0</v>
      </c>
      <c r="AA5615" s="2"/>
      <c r="AB5615" s="2"/>
      <c r="AC5615" s="4">
        <f>P5615*U5615/1000000</f>
        <v>0.2104825</v>
      </c>
      <c r="AD5615" s="4">
        <f>AC5615*(1-Z5615/100)</f>
        <v>0.2104825</v>
      </c>
      <c r="AE5615" s="2" t="s">
        <v>66</v>
      </c>
      <c r="AF5615" s="2" t="s">
        <v>67</v>
      </c>
      <c r="AG5615" s="2"/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6583</v>
      </c>
      <c r="B5616" s="2" t="s">
        <v>6576</v>
      </c>
      <c r="C5616" s="2" t="s">
        <v>47</v>
      </c>
      <c r="D5616" s="2" t="s">
        <v>6577</v>
      </c>
      <c r="E5616" s="2" t="s">
        <v>400</v>
      </c>
      <c r="F5616" s="2" t="s">
        <v>50</v>
      </c>
      <c r="G5616" s="2" t="s">
        <v>179</v>
      </c>
      <c r="H5616" s="2" t="s">
        <v>138</v>
      </c>
      <c r="I5616" s="2" t="s">
        <v>53</v>
      </c>
      <c r="J5616" s="2" t="s">
        <v>180</v>
      </c>
      <c r="K5616" s="2" t="s">
        <v>180</v>
      </c>
      <c r="L5616" s="2" t="s">
        <v>181</v>
      </c>
      <c r="M5616" s="2" t="s">
        <v>95</v>
      </c>
      <c r="N5616" s="3">
        <v>4209.65</v>
      </c>
      <c r="O5616" s="3" t="s">
        <v>182</v>
      </c>
      <c r="P5616" s="4">
        <f>IF(O5616="吨",N5616*1000,IF(O5616="万立方米",N5616*10000,""))</f>
        <v>42096500.0</v>
      </c>
      <c r="Q5616" s="2" t="s">
        <v>183</v>
      </c>
      <c r="R5616" s="2" t="s">
        <v>184</v>
      </c>
      <c r="S5616" s="2" t="s">
        <v>204</v>
      </c>
      <c r="T5616" s="2" t="s">
        <v>75</v>
      </c>
      <c r="U5616" s="4">
        <f>0.005</f>
        <v>0.005</v>
      </c>
      <c r="V5616" s="2" t="s">
        <v>186</v>
      </c>
      <c r="W5616" s="2" t="s">
        <v>205</v>
      </c>
      <c r="X5616" s="2" t="s">
        <v>64</v>
      </c>
      <c r="Y5616" s="2" t="s">
        <v>65</v>
      </c>
      <c r="Z5616" s="2">
        <v>0</v>
      </c>
      <c r="AA5616" s="2"/>
      <c r="AB5616" s="2"/>
      <c r="AC5616" s="4">
        <f>P5616*U5616/1000000</f>
        <v>0.2104825</v>
      </c>
      <c r="AD5616" s="4">
        <f>AC5616*(1-Z5616/100)</f>
        <v>0.2104825</v>
      </c>
      <c r="AE5616" s="2" t="s">
        <v>66</v>
      </c>
      <c r="AF5616" s="2" t="s">
        <v>67</v>
      </c>
      <c r="AG5616" s="2"/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6584</v>
      </c>
      <c r="B5617" s="2" t="s">
        <v>6576</v>
      </c>
      <c r="C5617" s="2" t="s">
        <v>47</v>
      </c>
      <c r="D5617" s="2" t="s">
        <v>6577</v>
      </c>
      <c r="E5617" s="2" t="s">
        <v>400</v>
      </c>
      <c r="F5617" s="2" t="s">
        <v>50</v>
      </c>
      <c r="G5617" s="2" t="s">
        <v>179</v>
      </c>
      <c r="H5617" s="2" t="s">
        <v>138</v>
      </c>
      <c r="I5617" s="2" t="s">
        <v>53</v>
      </c>
      <c r="J5617" s="2" t="s">
        <v>180</v>
      </c>
      <c r="K5617" s="2" t="s">
        <v>180</v>
      </c>
      <c r="L5617" s="2" t="s">
        <v>181</v>
      </c>
      <c r="M5617" s="2" t="s">
        <v>100</v>
      </c>
      <c r="N5617" s="3">
        <v>4209.65</v>
      </c>
      <c r="O5617" s="3" t="s">
        <v>182</v>
      </c>
      <c r="P5617" s="4">
        <f>IF(O5617="吨",N5617*1000,IF(O5617="万立方米",N5617*10000,""))</f>
        <v>42096500.0</v>
      </c>
      <c r="Q5617" s="2" t="s">
        <v>183</v>
      </c>
      <c r="R5617" s="2" t="s">
        <v>184</v>
      </c>
      <c r="S5617" s="2" t="s">
        <v>207</v>
      </c>
      <c r="T5617" s="2" t="s">
        <v>75</v>
      </c>
      <c r="U5617" s="4">
        <f>0.02</f>
        <v>0.02</v>
      </c>
      <c r="V5617" s="2" t="s">
        <v>186</v>
      </c>
      <c r="W5617" s="2" t="s">
        <v>208</v>
      </c>
      <c r="X5617" s="2" t="s">
        <v>64</v>
      </c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/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6585</v>
      </c>
      <c r="B5618" s="2" t="s">
        <v>6576</v>
      </c>
      <c r="C5618" s="2" t="s">
        <v>47</v>
      </c>
      <c r="D5618" s="2" t="s">
        <v>6577</v>
      </c>
      <c r="E5618" s="2" t="s">
        <v>400</v>
      </c>
      <c r="F5618" s="2" t="s">
        <v>50</v>
      </c>
      <c r="G5618" s="2" t="s">
        <v>179</v>
      </c>
      <c r="H5618" s="2" t="s">
        <v>138</v>
      </c>
      <c r="I5618" s="2"/>
      <c r="J5618" s="2"/>
      <c r="K5618" s="2"/>
      <c r="L5618" s="2"/>
      <c r="M5618" s="2" t="s">
        <v>104</v>
      </c>
      <c r="N5618" s="3"/>
      <c r="O5618" s="3"/>
      <c r="P5618" s="4">
        <v>0.0</v>
      </c>
      <c r="Q5618" s="2" t="s">
        <v>105</v>
      </c>
      <c r="R5618" s="2" t="s">
        <v>106</v>
      </c>
      <c r="S5618" s="2" t="s">
        <v>107</v>
      </c>
      <c r="T5618" s="2" t="s">
        <v>108</v>
      </c>
      <c r="U5618" s="4">
        <f>0.0</f>
        <v>0.0</v>
      </c>
      <c r="V5618" s="2" t="s">
        <v>109</v>
      </c>
      <c r="W5618" s="2" t="s">
        <v>110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134</v>
      </c>
      <c r="AH5618" s="2" t="s">
        <v>69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6586</v>
      </c>
      <c r="B5619" s="2" t="s">
        <v>6587</v>
      </c>
      <c r="C5619" s="2" t="s">
        <v>47</v>
      </c>
      <c r="D5619" s="2" t="s">
        <v>1071</v>
      </c>
      <c r="E5619" s="2" t="s">
        <v>744</v>
      </c>
      <c r="F5619" s="2" t="s">
        <v>50</v>
      </c>
      <c r="G5619" s="2" t="s">
        <v>179</v>
      </c>
      <c r="H5619" s="2" t="s">
        <v>52</v>
      </c>
      <c r="I5619" s="2" t="s">
        <v>53</v>
      </c>
      <c r="J5619" s="2" t="s">
        <v>180</v>
      </c>
      <c r="K5619" s="2" t="s">
        <v>180</v>
      </c>
      <c r="L5619" s="2" t="s">
        <v>181</v>
      </c>
      <c r="M5619" s="2" t="s">
        <v>56</v>
      </c>
      <c r="N5619" s="3">
        <v>8323</v>
      </c>
      <c r="O5619" s="3" t="s">
        <v>182</v>
      </c>
      <c r="P5619" s="4">
        <f>IF(O5619="吨",N5619*1000,IF(O5619="万立方米",N5619*10000,""))</f>
        <v>83230000.0</v>
      </c>
      <c r="Q5619" s="2" t="s">
        <v>183</v>
      </c>
      <c r="R5619" s="2" t="s">
        <v>184</v>
      </c>
      <c r="S5619" s="2" t="s">
        <v>185</v>
      </c>
      <c r="T5619" s="2" t="s">
        <v>75</v>
      </c>
      <c r="U5619" s="4">
        <f>0.001</f>
        <v>0.001</v>
      </c>
      <c r="V5619" s="2" t="s">
        <v>186</v>
      </c>
      <c r="W5619" s="2" t="s">
        <v>187</v>
      </c>
      <c r="X5619" s="2" t="s">
        <v>64</v>
      </c>
      <c r="Y5619" s="2" t="s">
        <v>65</v>
      </c>
      <c r="Z5619" s="2">
        <v>0</v>
      </c>
      <c r="AA5619" s="2"/>
      <c r="AB5619" s="2"/>
      <c r="AC5619" s="4">
        <f>P5619*U5619/1000000</f>
        <v>0.08323</v>
      </c>
      <c r="AD5619" s="4">
        <f>AC5619*(1-Z5619/100)</f>
        <v>0.08323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6588</v>
      </c>
      <c r="B5620" s="2" t="s">
        <v>6587</v>
      </c>
      <c r="C5620" s="2" t="s">
        <v>47</v>
      </c>
      <c r="D5620" s="2" t="s">
        <v>1071</v>
      </c>
      <c r="E5620" s="2" t="s">
        <v>744</v>
      </c>
      <c r="F5620" s="2" t="s">
        <v>50</v>
      </c>
      <c r="G5620" s="2" t="s">
        <v>179</v>
      </c>
      <c r="H5620" s="2" t="s">
        <v>52</v>
      </c>
      <c r="I5620" s="2" t="s">
        <v>53</v>
      </c>
      <c r="J5620" s="2" t="s">
        <v>180</v>
      </c>
      <c r="K5620" s="2" t="s">
        <v>180</v>
      </c>
      <c r="L5620" s="2" t="s">
        <v>181</v>
      </c>
      <c r="M5620" s="2" t="s">
        <v>73</v>
      </c>
      <c r="N5620" s="3">
        <v>8323</v>
      </c>
      <c r="O5620" s="3" t="s">
        <v>182</v>
      </c>
      <c r="P5620" s="4">
        <f>IF(O5620="吨",N5620*1000,IF(O5620="万立方米",N5620*10000,""))</f>
        <v>83230000.0</v>
      </c>
      <c r="Q5620" s="2" t="s">
        <v>183</v>
      </c>
      <c r="R5620" s="2" t="s">
        <v>184</v>
      </c>
      <c r="S5620" s="2" t="s">
        <v>189</v>
      </c>
      <c r="T5620" s="2" t="s">
        <v>75</v>
      </c>
      <c r="U5620" s="4">
        <f>0.35</f>
        <v>0.35</v>
      </c>
      <c r="V5620" s="2" t="s">
        <v>186</v>
      </c>
      <c r="W5620" s="2" t="s">
        <v>190</v>
      </c>
      <c r="X5620" s="2" t="s">
        <v>64</v>
      </c>
      <c r="Y5620" s="2" t="s">
        <v>65</v>
      </c>
      <c r="Z5620" s="2">
        <v>0</v>
      </c>
      <c r="AA5620" s="2"/>
      <c r="AB5620" s="2"/>
      <c r="AC5620" s="4">
        <f>P5620*U5620/1000000</f>
        <v>29.1305</v>
      </c>
      <c r="AD5620" s="4">
        <f>AC5620*(1-Z5620/100)</f>
        <v>29.1305</v>
      </c>
      <c r="AE5620" s="2" t="s">
        <v>66</v>
      </c>
      <c r="AF5620" s="2" t="s">
        <v>67</v>
      </c>
      <c r="AG5620" s="2" t="s">
        <v>68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6589</v>
      </c>
      <c r="B5621" s="2" t="s">
        <v>6587</v>
      </c>
      <c r="C5621" s="2" t="s">
        <v>47</v>
      </c>
      <c r="D5621" s="2" t="s">
        <v>1071</v>
      </c>
      <c r="E5621" s="2" t="s">
        <v>744</v>
      </c>
      <c r="F5621" s="2" t="s">
        <v>50</v>
      </c>
      <c r="G5621" s="2" t="s">
        <v>179</v>
      </c>
      <c r="H5621" s="2" t="s">
        <v>52</v>
      </c>
      <c r="I5621" s="2" t="s">
        <v>53</v>
      </c>
      <c r="J5621" s="2" t="s">
        <v>180</v>
      </c>
      <c r="K5621" s="2" t="s">
        <v>180</v>
      </c>
      <c r="L5621" s="2" t="s">
        <v>181</v>
      </c>
      <c r="M5621" s="2" t="s">
        <v>78</v>
      </c>
      <c r="N5621" s="3">
        <v>8323</v>
      </c>
      <c r="O5621" s="3" t="s">
        <v>182</v>
      </c>
      <c r="P5621" s="4">
        <f>IF(O5621="吨",N5621*1000,IF(O5621="万立方米",N5621*10000,""))</f>
        <v>83230000.0</v>
      </c>
      <c r="Q5621" s="2" t="s">
        <v>183</v>
      </c>
      <c r="R5621" s="2" t="s">
        <v>184</v>
      </c>
      <c r="S5621" s="2" t="s">
        <v>192</v>
      </c>
      <c r="T5621" s="2" t="s">
        <v>75</v>
      </c>
      <c r="U5621" s="4">
        <f>1.2</f>
        <v>1.2</v>
      </c>
      <c r="V5621" s="2" t="s">
        <v>186</v>
      </c>
      <c r="W5621" s="2" t="s">
        <v>193</v>
      </c>
      <c r="X5621" s="2" t="s">
        <v>64</v>
      </c>
      <c r="Y5621" s="2" t="s">
        <v>65</v>
      </c>
      <c r="Z5621" s="2">
        <v>0</v>
      </c>
      <c r="AA5621" s="2"/>
      <c r="AB5621" s="2"/>
      <c r="AC5621" s="4">
        <f>P5621*U5621/1000000</f>
        <v>99.876</v>
      </c>
      <c r="AD5621" s="4">
        <f>AC5621*(1-Z5621/100)</f>
        <v>99.876</v>
      </c>
      <c r="AE5621" s="2" t="s">
        <v>66</v>
      </c>
      <c r="AF5621" s="2" t="s">
        <v>67</v>
      </c>
      <c r="AG5621" s="2" t="s">
        <v>68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6590</v>
      </c>
      <c r="B5622" s="2" t="s">
        <v>6587</v>
      </c>
      <c r="C5622" s="2" t="s">
        <v>47</v>
      </c>
      <c r="D5622" s="2" t="s">
        <v>1071</v>
      </c>
      <c r="E5622" s="2" t="s">
        <v>744</v>
      </c>
      <c r="F5622" s="2" t="s">
        <v>50</v>
      </c>
      <c r="G5622" s="2" t="s">
        <v>179</v>
      </c>
      <c r="H5622" s="2" t="s">
        <v>52</v>
      </c>
      <c r="I5622" s="2" t="s">
        <v>53</v>
      </c>
      <c r="J5622" s="2" t="s">
        <v>180</v>
      </c>
      <c r="K5622" s="2" t="s">
        <v>180</v>
      </c>
      <c r="L5622" s="2" t="s">
        <v>181</v>
      </c>
      <c r="M5622" s="2" t="s">
        <v>82</v>
      </c>
      <c r="N5622" s="3">
        <v>8323</v>
      </c>
      <c r="O5622" s="3" t="s">
        <v>182</v>
      </c>
      <c r="P5622" s="4">
        <f>IF(O5622="吨",N5622*1000,IF(O5622="万立方米",N5622*10000,""))</f>
        <v>83230000.0</v>
      </c>
      <c r="Q5622" s="2" t="s">
        <v>183</v>
      </c>
      <c r="R5622" s="2" t="s">
        <v>184</v>
      </c>
      <c r="S5622" s="2" t="s">
        <v>195</v>
      </c>
      <c r="T5622" s="2" t="s">
        <v>75</v>
      </c>
      <c r="U5622" s="4">
        <f>0.002</f>
        <v>0.002</v>
      </c>
      <c r="V5622" s="2" t="s">
        <v>186</v>
      </c>
      <c r="W5622" s="2" t="s">
        <v>196</v>
      </c>
      <c r="X5622" s="2" t="s">
        <v>64</v>
      </c>
      <c r="Y5622" s="2" t="s">
        <v>65</v>
      </c>
      <c r="Z5622" s="2">
        <v>0</v>
      </c>
      <c r="AA5622" s="2"/>
      <c r="AB5622" s="2"/>
      <c r="AC5622" s="4">
        <f>P5622*U5622/1000000</f>
        <v>0.16646</v>
      </c>
      <c r="AD5622" s="4">
        <f>AC5622*(1-Z5622/100)</f>
        <v>0.16646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6591</v>
      </c>
      <c r="B5623" s="2" t="s">
        <v>6587</v>
      </c>
      <c r="C5623" s="2" t="s">
        <v>47</v>
      </c>
      <c r="D5623" s="2" t="s">
        <v>1071</v>
      </c>
      <c r="E5623" s="2" t="s">
        <v>744</v>
      </c>
      <c r="F5623" s="2" t="s">
        <v>50</v>
      </c>
      <c r="G5623" s="2" t="s">
        <v>179</v>
      </c>
      <c r="H5623" s="2" t="s">
        <v>52</v>
      </c>
      <c r="I5623" s="2" t="s">
        <v>53</v>
      </c>
      <c r="J5623" s="2" t="s">
        <v>180</v>
      </c>
      <c r="K5623" s="2" t="s">
        <v>180</v>
      </c>
      <c r="L5623" s="2" t="s">
        <v>181</v>
      </c>
      <c r="M5623" s="2" t="s">
        <v>86</v>
      </c>
      <c r="N5623" s="3">
        <v>8323</v>
      </c>
      <c r="O5623" s="3" t="s">
        <v>182</v>
      </c>
      <c r="P5623" s="4">
        <f>IF(O5623="吨",N5623*1000,IF(O5623="万立方米",N5623*10000,""))</f>
        <v>83230000.0</v>
      </c>
      <c r="Q5623" s="2" t="s">
        <v>183</v>
      </c>
      <c r="R5623" s="2" t="s">
        <v>184</v>
      </c>
      <c r="S5623" s="2" t="s">
        <v>198</v>
      </c>
      <c r="T5623" s="2" t="s">
        <v>75</v>
      </c>
      <c r="U5623" s="4">
        <f>0.01</f>
        <v>0.01</v>
      </c>
      <c r="V5623" s="2" t="s">
        <v>186</v>
      </c>
      <c r="W5623" s="2" t="s">
        <v>199</v>
      </c>
      <c r="X5623" s="2" t="s">
        <v>64</v>
      </c>
      <c r="Y5623" s="2" t="s">
        <v>65</v>
      </c>
      <c r="Z5623" s="2">
        <v>0</v>
      </c>
      <c r="AA5623" s="2"/>
      <c r="AB5623" s="2"/>
      <c r="AC5623" s="4">
        <f>P5623*U5623/1000000</f>
        <v>0.8323</v>
      </c>
      <c r="AD5623" s="4">
        <f>AC5624*(1-AA5623/100)+(AC5623-AC5624)*(1-AB5623/100)</f>
        <v>0.8323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6592</v>
      </c>
      <c r="B5624" s="2" t="s">
        <v>6587</v>
      </c>
      <c r="C5624" s="2" t="s">
        <v>47</v>
      </c>
      <c r="D5624" s="2" t="s">
        <v>1071</v>
      </c>
      <c r="E5624" s="2" t="s">
        <v>744</v>
      </c>
      <c r="F5624" s="2" t="s">
        <v>50</v>
      </c>
      <c r="G5624" s="2" t="s">
        <v>179</v>
      </c>
      <c r="H5624" s="2" t="s">
        <v>52</v>
      </c>
      <c r="I5624" s="2" t="s">
        <v>53</v>
      </c>
      <c r="J5624" s="2" t="s">
        <v>180</v>
      </c>
      <c r="K5624" s="2" t="s">
        <v>180</v>
      </c>
      <c r="L5624" s="2" t="s">
        <v>181</v>
      </c>
      <c r="M5624" s="2" t="s">
        <v>91</v>
      </c>
      <c r="N5624" s="3">
        <v>8323</v>
      </c>
      <c r="O5624" s="3" t="s">
        <v>182</v>
      </c>
      <c r="P5624" s="4">
        <f>IF(O5624="吨",N5624*1000,IF(O5624="万立方米",N5624*10000,""))</f>
        <v>83230000.0</v>
      </c>
      <c r="Q5624" s="2" t="s">
        <v>183</v>
      </c>
      <c r="R5624" s="2" t="s">
        <v>184</v>
      </c>
      <c r="S5624" s="2" t="s">
        <v>201</v>
      </c>
      <c r="T5624" s="2" t="s">
        <v>75</v>
      </c>
      <c r="U5624" s="4">
        <f>0.005</f>
        <v>0.005</v>
      </c>
      <c r="V5624" s="2" t="s">
        <v>186</v>
      </c>
      <c r="W5624" s="2" t="s">
        <v>202</v>
      </c>
      <c r="X5624" s="2" t="s">
        <v>64</v>
      </c>
      <c r="Y5624" s="2" t="s">
        <v>65</v>
      </c>
      <c r="Z5624" s="2">
        <v>0</v>
      </c>
      <c r="AA5624" s="2"/>
      <c r="AB5624" s="2"/>
      <c r="AC5624" s="4">
        <f>P5624*U5624/1000000</f>
        <v>0.41615</v>
      </c>
      <c r="AD5624" s="4">
        <f>AC5624*(1-Z5624/100)</f>
        <v>0.41615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6593</v>
      </c>
      <c r="B5625" s="2" t="s">
        <v>6587</v>
      </c>
      <c r="C5625" s="2" t="s">
        <v>47</v>
      </c>
      <c r="D5625" s="2" t="s">
        <v>1071</v>
      </c>
      <c r="E5625" s="2" t="s">
        <v>744</v>
      </c>
      <c r="F5625" s="2" t="s">
        <v>50</v>
      </c>
      <c r="G5625" s="2" t="s">
        <v>179</v>
      </c>
      <c r="H5625" s="2" t="s">
        <v>52</v>
      </c>
      <c r="I5625" s="2" t="s">
        <v>53</v>
      </c>
      <c r="J5625" s="2" t="s">
        <v>180</v>
      </c>
      <c r="K5625" s="2" t="s">
        <v>180</v>
      </c>
      <c r="L5625" s="2" t="s">
        <v>181</v>
      </c>
      <c r="M5625" s="2" t="s">
        <v>95</v>
      </c>
      <c r="N5625" s="3">
        <v>8323</v>
      </c>
      <c r="O5625" s="3" t="s">
        <v>182</v>
      </c>
      <c r="P5625" s="4">
        <f>IF(O5625="吨",N5625*1000,IF(O5625="万立方米",N5625*10000,""))</f>
        <v>83230000.0</v>
      </c>
      <c r="Q5625" s="2" t="s">
        <v>183</v>
      </c>
      <c r="R5625" s="2" t="s">
        <v>184</v>
      </c>
      <c r="S5625" s="2" t="s">
        <v>204</v>
      </c>
      <c r="T5625" s="2" t="s">
        <v>75</v>
      </c>
      <c r="U5625" s="4">
        <f>0.005</f>
        <v>0.005</v>
      </c>
      <c r="V5625" s="2" t="s">
        <v>186</v>
      </c>
      <c r="W5625" s="2" t="s">
        <v>205</v>
      </c>
      <c r="X5625" s="2" t="s">
        <v>64</v>
      </c>
      <c r="Y5625" s="2" t="s">
        <v>65</v>
      </c>
      <c r="Z5625" s="2">
        <v>0</v>
      </c>
      <c r="AA5625" s="2"/>
      <c r="AB5625" s="2"/>
      <c r="AC5625" s="4">
        <f>P5625*U5625/1000000</f>
        <v>0.41615</v>
      </c>
      <c r="AD5625" s="4">
        <f>AC5625*(1-Z5625/100)</f>
        <v>0.41615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6594</v>
      </c>
      <c r="B5626" s="2" t="s">
        <v>6587</v>
      </c>
      <c r="C5626" s="2" t="s">
        <v>47</v>
      </c>
      <c r="D5626" s="2" t="s">
        <v>1071</v>
      </c>
      <c r="E5626" s="2" t="s">
        <v>744</v>
      </c>
      <c r="F5626" s="2" t="s">
        <v>50</v>
      </c>
      <c r="G5626" s="2" t="s">
        <v>179</v>
      </c>
      <c r="H5626" s="2" t="s">
        <v>52</v>
      </c>
      <c r="I5626" s="2" t="s">
        <v>53</v>
      </c>
      <c r="J5626" s="2" t="s">
        <v>180</v>
      </c>
      <c r="K5626" s="2" t="s">
        <v>180</v>
      </c>
      <c r="L5626" s="2" t="s">
        <v>181</v>
      </c>
      <c r="M5626" s="2" t="s">
        <v>100</v>
      </c>
      <c r="N5626" s="3">
        <v>8323</v>
      </c>
      <c r="O5626" s="3" t="s">
        <v>182</v>
      </c>
      <c r="P5626" s="4">
        <f>IF(O5626="吨",N5626*1000,IF(O5626="万立方米",N5626*10000,""))</f>
        <v>83230000.0</v>
      </c>
      <c r="Q5626" s="2" t="s">
        <v>183</v>
      </c>
      <c r="R5626" s="2" t="s">
        <v>184</v>
      </c>
      <c r="S5626" s="2" t="s">
        <v>207</v>
      </c>
      <c r="T5626" s="2" t="s">
        <v>75</v>
      </c>
      <c r="U5626" s="4">
        <f>0.02</f>
        <v>0.02</v>
      </c>
      <c r="V5626" s="2" t="s">
        <v>186</v>
      </c>
      <c r="W5626" s="2" t="s">
        <v>208</v>
      </c>
      <c r="X5626" s="2" t="s">
        <v>64</v>
      </c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68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6595</v>
      </c>
      <c r="B5627" s="2" t="s">
        <v>6587</v>
      </c>
      <c r="C5627" s="2" t="s">
        <v>47</v>
      </c>
      <c r="D5627" s="2" t="s">
        <v>1071</v>
      </c>
      <c r="E5627" s="2" t="s">
        <v>744</v>
      </c>
      <c r="F5627" s="2" t="s">
        <v>50</v>
      </c>
      <c r="G5627" s="2" t="s">
        <v>179</v>
      </c>
      <c r="H5627" s="2" t="s">
        <v>52</v>
      </c>
      <c r="I5627" s="2"/>
      <c r="J5627" s="2"/>
      <c r="K5627" s="2"/>
      <c r="L5627" s="2"/>
      <c r="M5627" s="2" t="s">
        <v>104</v>
      </c>
      <c r="N5627" s="3"/>
      <c r="O5627" s="3"/>
      <c r="P5627" s="4">
        <v>0.0</v>
      </c>
      <c r="Q5627" s="2" t="s">
        <v>105</v>
      </c>
      <c r="R5627" s="2" t="s">
        <v>106</v>
      </c>
      <c r="S5627" s="2" t="s">
        <v>107</v>
      </c>
      <c r="T5627" s="2" t="s">
        <v>108</v>
      </c>
      <c r="U5627" s="4">
        <f>0.0</f>
        <v>0.0</v>
      </c>
      <c r="V5627" s="2" t="s">
        <v>109</v>
      </c>
      <c r="W5627" s="2" t="s">
        <v>110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111</v>
      </c>
      <c r="AH5627" s="2" t="s">
        <v>69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6596</v>
      </c>
      <c r="B5628" s="2" t="s">
        <v>6597</v>
      </c>
      <c r="C5628" s="2" t="s">
        <v>47</v>
      </c>
      <c r="D5628" s="2" t="s">
        <v>5831</v>
      </c>
      <c r="E5628" s="2" t="s">
        <v>731</v>
      </c>
      <c r="F5628" s="2" t="s">
        <v>228</v>
      </c>
      <c r="G5628" s="2" t="s">
        <v>117</v>
      </c>
      <c r="H5628" s="2" t="s">
        <v>52</v>
      </c>
      <c r="I5628" s="2" t="s">
        <v>53</v>
      </c>
      <c r="J5628" s="2" t="s">
        <v>230</v>
      </c>
      <c r="K5628" s="2" t="s">
        <v>55</v>
      </c>
      <c r="L5628" s="2" t="s">
        <v>51</v>
      </c>
      <c r="M5628" s="2" t="s">
        <v>56</v>
      </c>
      <c r="N5628" s="3">
        <v>145827</v>
      </c>
      <c r="O5628" s="3" t="s">
        <v>57</v>
      </c>
      <c r="P5628" s="4">
        <f>IF(O5628="吨",N5628*1000,IF(O5628="万立方米",N5628*10000,""))</f>
        <v>145827000.0</v>
      </c>
      <c r="Q5628" s="2" t="s">
        <v>58</v>
      </c>
      <c r="R5628" s="2" t="s">
        <v>59</v>
      </c>
      <c r="S5628" s="2" t="s">
        <v>60</v>
      </c>
      <c r="T5628" s="2" t="s">
        <v>61</v>
      </c>
      <c r="U5628" s="4">
        <f>0.06</f>
        <v>0.06</v>
      </c>
      <c r="V5628" s="2" t="s">
        <v>62</v>
      </c>
      <c r="W5628" s="2" t="s">
        <v>63</v>
      </c>
      <c r="X5628" s="2" t="s">
        <v>64</v>
      </c>
      <c r="Y5628" s="2" t="s">
        <v>65</v>
      </c>
      <c r="Z5628" s="2">
        <v>0</v>
      </c>
      <c r="AA5628" s="2"/>
      <c r="AB5628" s="2"/>
      <c r="AC5628" s="4">
        <f>P5628*U5628/1000000</f>
        <v>8.74962</v>
      </c>
      <c r="AD5628" s="4">
        <f>AC5628*(1-Z5628/100)</f>
        <v>8.74962</v>
      </c>
      <c r="AE5628" s="2" t="s">
        <v>66</v>
      </c>
      <c r="AF5628" s="2" t="s">
        <v>67</v>
      </c>
      <c r="AG5628" s="2"/>
      <c r="AH5628" s="2" t="s">
        <v>69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6598</v>
      </c>
      <c r="B5629" s="2" t="s">
        <v>6597</v>
      </c>
      <c r="C5629" s="2" t="s">
        <v>47</v>
      </c>
      <c r="D5629" s="2" t="s">
        <v>5831</v>
      </c>
      <c r="E5629" s="2" t="s">
        <v>731</v>
      </c>
      <c r="F5629" s="2" t="s">
        <v>228</v>
      </c>
      <c r="G5629" s="2" t="s">
        <v>117</v>
      </c>
      <c r="H5629" s="2" t="s">
        <v>52</v>
      </c>
      <c r="I5629" s="2" t="s">
        <v>53</v>
      </c>
      <c r="J5629" s="2" t="s">
        <v>230</v>
      </c>
      <c r="K5629" s="2" t="s">
        <v>55</v>
      </c>
      <c r="L5629" s="2" t="s">
        <v>51</v>
      </c>
      <c r="M5629" s="2" t="s">
        <v>73</v>
      </c>
      <c r="N5629" s="3">
        <v>145827</v>
      </c>
      <c r="O5629" s="3" t="s">
        <v>57</v>
      </c>
      <c r="P5629" s="4">
        <f>IF(O5629="吨",N5629*1000,IF(O5629="万立方米",N5629*10000,""))</f>
        <v>145827000.0</v>
      </c>
      <c r="Q5629" s="2" t="s">
        <v>58</v>
      </c>
      <c r="R5629" s="2" t="s">
        <v>59</v>
      </c>
      <c r="S5629" s="2" t="s">
        <v>74</v>
      </c>
      <c r="T5629" s="2" t="s">
        <v>75</v>
      </c>
      <c r="U5629" s="4">
        <f>1.5</f>
        <v>1.5</v>
      </c>
      <c r="V5629" s="2" t="s">
        <v>62</v>
      </c>
      <c r="W5629" s="2" t="s">
        <v>76</v>
      </c>
      <c r="X5629" s="2" t="s">
        <v>64</v>
      </c>
      <c r="Y5629" s="2" t="s">
        <v>65</v>
      </c>
      <c r="Z5629" s="2">
        <v>0</v>
      </c>
      <c r="AA5629" s="2"/>
      <c r="AB5629" s="2"/>
      <c r="AC5629" s="4">
        <f>P5629*U5629/1000000</f>
        <v>218.7405</v>
      </c>
      <c r="AD5629" s="4">
        <f>AC5629*(1-Z5629/100)</f>
        <v>218.7405</v>
      </c>
      <c r="AE5629" s="2" t="s">
        <v>66</v>
      </c>
      <c r="AF5629" s="2" t="s">
        <v>67</v>
      </c>
      <c r="AG5629" s="2"/>
      <c r="AH5629" s="2" t="s">
        <v>69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6599</v>
      </c>
      <c r="B5630" s="2" t="s">
        <v>6597</v>
      </c>
      <c r="C5630" s="2" t="s">
        <v>47</v>
      </c>
      <c r="D5630" s="2" t="s">
        <v>5831</v>
      </c>
      <c r="E5630" s="2" t="s">
        <v>731</v>
      </c>
      <c r="F5630" s="2" t="s">
        <v>228</v>
      </c>
      <c r="G5630" s="2" t="s">
        <v>117</v>
      </c>
      <c r="H5630" s="2" t="s">
        <v>52</v>
      </c>
      <c r="I5630" s="2" t="s">
        <v>53</v>
      </c>
      <c r="J5630" s="2" t="s">
        <v>230</v>
      </c>
      <c r="K5630" s="2" t="s">
        <v>55</v>
      </c>
      <c r="L5630" s="2" t="s">
        <v>51</v>
      </c>
      <c r="M5630" s="2" t="s">
        <v>78</v>
      </c>
      <c r="N5630" s="3">
        <v>145827</v>
      </c>
      <c r="O5630" s="3" t="s">
        <v>57</v>
      </c>
      <c r="P5630" s="4">
        <f>IF(O5630="吨",N5630*1000,IF(O5630="万立方米",N5630*10000,""))</f>
        <v>145827000.0</v>
      </c>
      <c r="Q5630" s="2" t="s">
        <v>58</v>
      </c>
      <c r="R5630" s="2" t="s">
        <v>59</v>
      </c>
      <c r="S5630" s="2" t="s">
        <v>79</v>
      </c>
      <c r="T5630" s="2" t="s">
        <v>75</v>
      </c>
      <c r="U5630" s="4">
        <f>6.0</f>
        <v>6.0</v>
      </c>
      <c r="V5630" s="2" t="s">
        <v>62</v>
      </c>
      <c r="W5630" s="2" t="s">
        <v>80</v>
      </c>
      <c r="X5630" s="2" t="s">
        <v>64</v>
      </c>
      <c r="Y5630" s="2" t="s">
        <v>65</v>
      </c>
      <c r="Z5630" s="2">
        <v>0</v>
      </c>
      <c r="AA5630" s="2"/>
      <c r="AB5630" s="2"/>
      <c r="AC5630" s="4">
        <f>P5630*U5630/1000000</f>
        <v>874.962</v>
      </c>
      <c r="AD5630" s="4">
        <f>AC5630*(1-Z5630/100)</f>
        <v>874.962</v>
      </c>
      <c r="AE5630" s="2" t="s">
        <v>66</v>
      </c>
      <c r="AF5630" s="2" t="s">
        <v>67</v>
      </c>
      <c r="AG5630" s="2"/>
      <c r="AH5630" s="2" t="s">
        <v>69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6600</v>
      </c>
      <c r="B5631" s="2" t="s">
        <v>6597</v>
      </c>
      <c r="C5631" s="2" t="s">
        <v>47</v>
      </c>
      <c r="D5631" s="2" t="s">
        <v>5831</v>
      </c>
      <c r="E5631" s="2" t="s">
        <v>731</v>
      </c>
      <c r="F5631" s="2" t="s">
        <v>228</v>
      </c>
      <c r="G5631" s="2" t="s">
        <v>117</v>
      </c>
      <c r="H5631" s="2" t="s">
        <v>52</v>
      </c>
      <c r="I5631" s="2" t="s">
        <v>53</v>
      </c>
      <c r="J5631" s="2" t="s">
        <v>230</v>
      </c>
      <c r="K5631" s="2" t="s">
        <v>55</v>
      </c>
      <c r="L5631" s="2" t="s">
        <v>51</v>
      </c>
      <c r="M5631" s="2" t="s">
        <v>82</v>
      </c>
      <c r="N5631" s="3">
        <v>145827</v>
      </c>
      <c r="O5631" s="3" t="s">
        <v>57</v>
      </c>
      <c r="P5631" s="4">
        <f>IF(O5631="吨",N5631*1000,IF(O5631="万立方米",N5631*10000,""))</f>
        <v>145827000.0</v>
      </c>
      <c r="Q5631" s="2" t="s">
        <v>58</v>
      </c>
      <c r="R5631" s="2" t="s">
        <v>59</v>
      </c>
      <c r="S5631" s="2" t="s">
        <v>83</v>
      </c>
      <c r="T5631" s="2" t="s">
        <v>61</v>
      </c>
      <c r="U5631" s="4">
        <f>0.35</f>
        <v>0.35</v>
      </c>
      <c r="V5631" s="2" t="s">
        <v>62</v>
      </c>
      <c r="W5631" s="2" t="s">
        <v>84</v>
      </c>
      <c r="X5631" s="2" t="s">
        <v>64</v>
      </c>
      <c r="Y5631" s="2" t="s">
        <v>65</v>
      </c>
      <c r="Z5631" s="2">
        <v>0</v>
      </c>
      <c r="AA5631" s="2"/>
      <c r="AB5631" s="2"/>
      <c r="AC5631" s="4">
        <f>P5631*U5631/1000000</f>
        <v>51.03945</v>
      </c>
      <c r="AD5631" s="4">
        <f>AC5631*(1-Z5631/100)</f>
        <v>51.03945</v>
      </c>
      <c r="AE5631" s="2" t="s">
        <v>66</v>
      </c>
      <c r="AF5631" s="2" t="s">
        <v>67</v>
      </c>
      <c r="AG5631" s="2"/>
      <c r="AH5631" s="2" t="s">
        <v>69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6601</v>
      </c>
      <c r="B5632" s="2" t="s">
        <v>6597</v>
      </c>
      <c r="C5632" s="2" t="s">
        <v>47</v>
      </c>
      <c r="D5632" s="2" t="s">
        <v>5831</v>
      </c>
      <c r="E5632" s="2" t="s">
        <v>731</v>
      </c>
      <c r="F5632" s="2" t="s">
        <v>228</v>
      </c>
      <c r="G5632" s="2" t="s">
        <v>117</v>
      </c>
      <c r="H5632" s="2" t="s">
        <v>52</v>
      </c>
      <c r="I5632" s="2" t="s">
        <v>53</v>
      </c>
      <c r="J5632" s="2" t="s">
        <v>230</v>
      </c>
      <c r="K5632" s="2" t="s">
        <v>55</v>
      </c>
      <c r="L5632" s="2" t="s">
        <v>51</v>
      </c>
      <c r="M5632" s="2" t="s">
        <v>86</v>
      </c>
      <c r="N5632" s="3">
        <v>145827</v>
      </c>
      <c r="O5632" s="3" t="s">
        <v>57</v>
      </c>
      <c r="P5632" s="4">
        <f>IF(O5632="吨",N5632*1000,IF(O5632="万立方米",N5632*10000,""))</f>
        <v>145827000.0</v>
      </c>
      <c r="Q5632" s="2" t="s">
        <v>58</v>
      </c>
      <c r="R5632" s="2" t="s">
        <v>59</v>
      </c>
      <c r="S5632" s="2" t="s">
        <v>87</v>
      </c>
      <c r="T5632" s="2" t="s">
        <v>88</v>
      </c>
      <c r="U5632" s="4">
        <f>0.75</f>
        <v>0.75</v>
      </c>
      <c r="V5632" s="2" t="s">
        <v>62</v>
      </c>
      <c r="W5632" s="2" t="s">
        <v>89</v>
      </c>
      <c r="X5632" s="2" t="s">
        <v>64</v>
      </c>
      <c r="Y5632" s="2" t="s">
        <v>65</v>
      </c>
      <c r="Z5632" s="2">
        <v>0</v>
      </c>
      <c r="AA5632" s="2"/>
      <c r="AB5632" s="2"/>
      <c r="AC5632" s="4">
        <f>P5632*U5632/1000000</f>
        <v>109.37025</v>
      </c>
      <c r="AD5632" s="4">
        <f>AC5633*(1-AA5632/100)+(AC5632-AC5633)*(1-AB5632/100)</f>
        <v>109.37025</v>
      </c>
      <c r="AE5632" s="2" t="s">
        <v>66</v>
      </c>
      <c r="AF5632" s="2" t="s">
        <v>67</v>
      </c>
      <c r="AG5632" s="2"/>
      <c r="AH5632" s="2" t="s">
        <v>69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6602</v>
      </c>
      <c r="B5633" s="2" t="s">
        <v>6597</v>
      </c>
      <c r="C5633" s="2" t="s">
        <v>47</v>
      </c>
      <c r="D5633" s="2" t="s">
        <v>5831</v>
      </c>
      <c r="E5633" s="2" t="s">
        <v>731</v>
      </c>
      <c r="F5633" s="2" t="s">
        <v>228</v>
      </c>
      <c r="G5633" s="2" t="s">
        <v>117</v>
      </c>
      <c r="H5633" s="2" t="s">
        <v>52</v>
      </c>
      <c r="I5633" s="2" t="s">
        <v>53</v>
      </c>
      <c r="J5633" s="2" t="s">
        <v>230</v>
      </c>
      <c r="K5633" s="2" t="s">
        <v>55</v>
      </c>
      <c r="L5633" s="2" t="s">
        <v>51</v>
      </c>
      <c r="M5633" s="2" t="s">
        <v>91</v>
      </c>
      <c r="N5633" s="3">
        <v>145827</v>
      </c>
      <c r="O5633" s="3" t="s">
        <v>57</v>
      </c>
      <c r="P5633" s="4">
        <f>IF(O5633="吨",N5633*1000,IF(O5633="万立方米",N5633*10000,""))</f>
        <v>145827000.0</v>
      </c>
      <c r="Q5633" s="2" t="s">
        <v>58</v>
      </c>
      <c r="R5633" s="2" t="s">
        <v>59</v>
      </c>
      <c r="S5633" s="2" t="s">
        <v>92</v>
      </c>
      <c r="T5633" s="2" t="s">
        <v>88</v>
      </c>
      <c r="U5633" s="4">
        <f>0.75</f>
        <v>0.75</v>
      </c>
      <c r="V5633" s="2" t="s">
        <v>62</v>
      </c>
      <c r="W5633" s="2" t="s">
        <v>93</v>
      </c>
      <c r="X5633" s="2" t="s">
        <v>64</v>
      </c>
      <c r="Y5633" s="2" t="s">
        <v>65</v>
      </c>
      <c r="Z5633" s="2">
        <v>0</v>
      </c>
      <c r="AA5633" s="2"/>
      <c r="AB5633" s="2"/>
      <c r="AC5633" s="4">
        <f>P5633*U5633/1000000</f>
        <v>109.37025</v>
      </c>
      <c r="AD5633" s="4">
        <f>AC5633*(1-Z5633/100)</f>
        <v>109.37025</v>
      </c>
      <c r="AE5633" s="2" t="s">
        <v>66</v>
      </c>
      <c r="AF5633" s="2" t="s">
        <v>67</v>
      </c>
      <c r="AG5633" s="2"/>
      <c r="AH5633" s="2" t="s">
        <v>69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6603</v>
      </c>
      <c r="B5634" s="2" t="s">
        <v>6597</v>
      </c>
      <c r="C5634" s="2" t="s">
        <v>47</v>
      </c>
      <c r="D5634" s="2" t="s">
        <v>5831</v>
      </c>
      <c r="E5634" s="2" t="s">
        <v>731</v>
      </c>
      <c r="F5634" s="2" t="s">
        <v>228</v>
      </c>
      <c r="G5634" s="2" t="s">
        <v>117</v>
      </c>
      <c r="H5634" s="2" t="s">
        <v>52</v>
      </c>
      <c r="I5634" s="2" t="s">
        <v>53</v>
      </c>
      <c r="J5634" s="2" t="s">
        <v>230</v>
      </c>
      <c r="K5634" s="2" t="s">
        <v>55</v>
      </c>
      <c r="L5634" s="2" t="s">
        <v>51</v>
      </c>
      <c r="M5634" s="2" t="s">
        <v>95</v>
      </c>
      <c r="N5634" s="3">
        <v>145827</v>
      </c>
      <c r="O5634" s="3" t="s">
        <v>57</v>
      </c>
      <c r="P5634" s="4">
        <f>IF(O5634="吨",N5634*1000,IF(O5634="万立方米",N5634*10000,""))</f>
        <v>145827000.0</v>
      </c>
      <c r="Q5634" s="2" t="s">
        <v>58</v>
      </c>
      <c r="R5634" s="2" t="s">
        <v>59</v>
      </c>
      <c r="S5634" s="2" t="s">
        <v>96</v>
      </c>
      <c r="T5634" s="2" t="s">
        <v>97</v>
      </c>
      <c r="U5634" s="4">
        <f>1.7</f>
        <v>1.7</v>
      </c>
      <c r="V5634" s="2" t="s">
        <v>62</v>
      </c>
      <c r="W5634" s="2" t="s">
        <v>98</v>
      </c>
      <c r="X5634" s="2" t="s">
        <v>64</v>
      </c>
      <c r="Y5634" s="2" t="s">
        <v>65</v>
      </c>
      <c r="Z5634" s="2">
        <v>0</v>
      </c>
      <c r="AA5634" s="2"/>
      <c r="AB5634" s="2"/>
      <c r="AC5634" s="4">
        <f>P5634*U5634/1000000</f>
        <v>247.9059</v>
      </c>
      <c r="AD5634" s="4">
        <f>AC5634*(1-Z5634/100)</f>
        <v>247.9059</v>
      </c>
      <c r="AE5634" s="2" t="s">
        <v>66</v>
      </c>
      <c r="AF5634" s="2" t="s">
        <v>67</v>
      </c>
      <c r="AG5634" s="2"/>
      <c r="AH5634" s="2" t="s">
        <v>69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6604</v>
      </c>
      <c r="B5635" s="2" t="s">
        <v>6597</v>
      </c>
      <c r="C5635" s="2" t="s">
        <v>47</v>
      </c>
      <c r="D5635" s="2" t="s">
        <v>5831</v>
      </c>
      <c r="E5635" s="2" t="s">
        <v>731</v>
      </c>
      <c r="F5635" s="2" t="s">
        <v>228</v>
      </c>
      <c r="G5635" s="2" t="s">
        <v>117</v>
      </c>
      <c r="H5635" s="2" t="s">
        <v>52</v>
      </c>
      <c r="I5635" s="2" t="s">
        <v>53</v>
      </c>
      <c r="J5635" s="2" t="s">
        <v>230</v>
      </c>
      <c r="K5635" s="2" t="s">
        <v>55</v>
      </c>
      <c r="L5635" s="2" t="s">
        <v>51</v>
      </c>
      <c r="M5635" s="2" t="s">
        <v>100</v>
      </c>
      <c r="N5635" s="3">
        <v>145827</v>
      </c>
      <c r="O5635" s="3" t="s">
        <v>57</v>
      </c>
      <c r="P5635" s="4">
        <f>IF(O5635="吨",N5635*1000,IF(O5635="万立方米",N5635*10000,""))</f>
        <v>145827000.0</v>
      </c>
      <c r="Q5635" s="2" t="s">
        <v>58</v>
      </c>
      <c r="R5635" s="2" t="s">
        <v>59</v>
      </c>
      <c r="S5635" s="2" t="s">
        <v>101</v>
      </c>
      <c r="T5635" s="2" t="s">
        <v>75</v>
      </c>
      <c r="U5635" s="4">
        <f>0.12</f>
        <v>0.12</v>
      </c>
      <c r="V5635" s="2" t="s">
        <v>62</v>
      </c>
      <c r="W5635" s="2" t="s">
        <v>102</v>
      </c>
      <c r="X5635" s="2" t="s">
        <v>64</v>
      </c>
      <c r="Y5635" s="2" t="s">
        <v>65</v>
      </c>
      <c r="Z5635" s="2">
        <v>0</v>
      </c>
      <c r="AA5635" s="2"/>
      <c r="AB5635" s="2"/>
      <c r="AC5635" s="4">
        <f>P5635*U5635/1000000</f>
        <v>17.49924</v>
      </c>
      <c r="AD5635" s="4">
        <f>AC5635*(1-Z5635/100)</f>
        <v>17.49924</v>
      </c>
      <c r="AE5635" s="2" t="s">
        <v>66</v>
      </c>
      <c r="AF5635" s="2" t="s">
        <v>67</v>
      </c>
      <c r="AG5635" s="2"/>
      <c r="AH5635" s="2" t="s">
        <v>69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6605</v>
      </c>
      <c r="B5636" s="2" t="s">
        <v>6597</v>
      </c>
      <c r="C5636" s="2" t="s">
        <v>47</v>
      </c>
      <c r="D5636" s="2" t="s">
        <v>5831</v>
      </c>
      <c r="E5636" s="2" t="s">
        <v>731</v>
      </c>
      <c r="F5636" s="2" t="s">
        <v>228</v>
      </c>
      <c r="G5636" s="2" t="s">
        <v>117</v>
      </c>
      <c r="H5636" s="2" t="s">
        <v>52</v>
      </c>
      <c r="I5636" s="2" t="s">
        <v>161</v>
      </c>
      <c r="J5636" s="2" t="s">
        <v>279</v>
      </c>
      <c r="K5636" s="2" t="s">
        <v>55</v>
      </c>
      <c r="L5636" s="2" t="s">
        <v>51</v>
      </c>
      <c r="M5636" s="2" t="s">
        <v>56</v>
      </c>
      <c r="N5636" s="3">
        <v>33.76</v>
      </c>
      <c r="O5636" s="3" t="s">
        <v>57</v>
      </c>
      <c r="P5636" s="4">
        <f>IF(O5636="吨",N5636*1000,IF(O5636="万立方米",N5636*10000,""))</f>
        <v>33760.0</v>
      </c>
      <c r="Q5636" s="2" t="s">
        <v>58</v>
      </c>
      <c r="R5636" s="2" t="s">
        <v>59</v>
      </c>
      <c r="S5636" s="2" t="s">
        <v>60</v>
      </c>
      <c r="T5636" s="2" t="s">
        <v>61</v>
      </c>
      <c r="U5636" s="4">
        <f>0.06</f>
        <v>0.06</v>
      </c>
      <c r="V5636" s="2" t="s">
        <v>62</v>
      </c>
      <c r="W5636" s="2" t="s">
        <v>63</v>
      </c>
      <c r="X5636" s="2" t="s">
        <v>64</v>
      </c>
      <c r="Y5636" s="2" t="s">
        <v>65</v>
      </c>
      <c r="Z5636" s="2">
        <v>0</v>
      </c>
      <c r="AA5636" s="2"/>
      <c r="AB5636" s="2"/>
      <c r="AC5636" s="4">
        <f>P5636*U5636/1000000</f>
        <v>0.0020256</v>
      </c>
      <c r="AD5636" s="4">
        <f>AC5636*(1-Z5636/100)</f>
        <v>0.0020256</v>
      </c>
      <c r="AE5636" s="2" t="s">
        <v>66</v>
      </c>
      <c r="AF5636" s="2" t="s">
        <v>67</v>
      </c>
      <c r="AG5636" s="2"/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6606</v>
      </c>
      <c r="B5637" s="2" t="s">
        <v>6597</v>
      </c>
      <c r="C5637" s="2" t="s">
        <v>47</v>
      </c>
      <c r="D5637" s="2" t="s">
        <v>5831</v>
      </c>
      <c r="E5637" s="2" t="s">
        <v>731</v>
      </c>
      <c r="F5637" s="2" t="s">
        <v>228</v>
      </c>
      <c r="G5637" s="2" t="s">
        <v>117</v>
      </c>
      <c r="H5637" s="2" t="s">
        <v>52</v>
      </c>
      <c r="I5637" s="2" t="s">
        <v>161</v>
      </c>
      <c r="J5637" s="2" t="s">
        <v>279</v>
      </c>
      <c r="K5637" s="2" t="s">
        <v>55</v>
      </c>
      <c r="L5637" s="2" t="s">
        <v>51</v>
      </c>
      <c r="M5637" s="2" t="s">
        <v>73</v>
      </c>
      <c r="N5637" s="3">
        <v>33.76</v>
      </c>
      <c r="O5637" s="3" t="s">
        <v>57</v>
      </c>
      <c r="P5637" s="4">
        <f>IF(O5637="吨",N5637*1000,IF(O5637="万立方米",N5637*10000,""))</f>
        <v>33760.0</v>
      </c>
      <c r="Q5637" s="2" t="s">
        <v>58</v>
      </c>
      <c r="R5637" s="2" t="s">
        <v>59</v>
      </c>
      <c r="S5637" s="2" t="s">
        <v>74</v>
      </c>
      <c r="T5637" s="2" t="s">
        <v>75</v>
      </c>
      <c r="U5637" s="4">
        <f>1.5</f>
        <v>1.5</v>
      </c>
      <c r="V5637" s="2" t="s">
        <v>62</v>
      </c>
      <c r="W5637" s="2" t="s">
        <v>76</v>
      </c>
      <c r="X5637" s="2" t="s">
        <v>64</v>
      </c>
      <c r="Y5637" s="2" t="s">
        <v>65</v>
      </c>
      <c r="Z5637" s="2">
        <v>0</v>
      </c>
      <c r="AA5637" s="2"/>
      <c r="AB5637" s="2"/>
      <c r="AC5637" s="4">
        <f>P5637*U5637/1000000</f>
        <v>0.05064</v>
      </c>
      <c r="AD5637" s="4">
        <f>AC5637*(1-Z5637/100)</f>
        <v>0.05064</v>
      </c>
      <c r="AE5637" s="2" t="s">
        <v>66</v>
      </c>
      <c r="AF5637" s="2" t="s">
        <v>67</v>
      </c>
      <c r="AG5637" s="2"/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6607</v>
      </c>
      <c r="B5638" s="2" t="s">
        <v>6597</v>
      </c>
      <c r="C5638" s="2" t="s">
        <v>47</v>
      </c>
      <c r="D5638" s="2" t="s">
        <v>5831</v>
      </c>
      <c r="E5638" s="2" t="s">
        <v>731</v>
      </c>
      <c r="F5638" s="2" t="s">
        <v>228</v>
      </c>
      <c r="G5638" s="2" t="s">
        <v>117</v>
      </c>
      <c r="H5638" s="2" t="s">
        <v>52</v>
      </c>
      <c r="I5638" s="2" t="s">
        <v>161</v>
      </c>
      <c r="J5638" s="2" t="s">
        <v>279</v>
      </c>
      <c r="K5638" s="2" t="s">
        <v>55</v>
      </c>
      <c r="L5638" s="2" t="s">
        <v>51</v>
      </c>
      <c r="M5638" s="2" t="s">
        <v>78</v>
      </c>
      <c r="N5638" s="3">
        <v>33.76</v>
      </c>
      <c r="O5638" s="3" t="s">
        <v>57</v>
      </c>
      <c r="P5638" s="4">
        <f>IF(O5638="吨",N5638*1000,IF(O5638="万立方米",N5638*10000,""))</f>
        <v>33760.0</v>
      </c>
      <c r="Q5638" s="2" t="s">
        <v>58</v>
      </c>
      <c r="R5638" s="2" t="s">
        <v>59</v>
      </c>
      <c r="S5638" s="2" t="s">
        <v>79</v>
      </c>
      <c r="T5638" s="2" t="s">
        <v>75</v>
      </c>
      <c r="U5638" s="4">
        <f>6.0</f>
        <v>6.0</v>
      </c>
      <c r="V5638" s="2" t="s">
        <v>62</v>
      </c>
      <c r="W5638" s="2" t="s">
        <v>80</v>
      </c>
      <c r="X5638" s="2" t="s">
        <v>64</v>
      </c>
      <c r="Y5638" s="2" t="s">
        <v>65</v>
      </c>
      <c r="Z5638" s="2">
        <v>0</v>
      </c>
      <c r="AA5638" s="2"/>
      <c r="AB5638" s="2"/>
      <c r="AC5638" s="4">
        <f>P5638*U5638/1000000</f>
        <v>0.20256</v>
      </c>
      <c r="AD5638" s="4">
        <f>AC5638*(1-Z5638/100)</f>
        <v>0.20256</v>
      </c>
      <c r="AE5638" s="2" t="s">
        <v>66</v>
      </c>
      <c r="AF5638" s="2" t="s">
        <v>67</v>
      </c>
      <c r="AG5638" s="2"/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6608</v>
      </c>
      <c r="B5639" s="2" t="s">
        <v>6597</v>
      </c>
      <c r="C5639" s="2" t="s">
        <v>47</v>
      </c>
      <c r="D5639" s="2" t="s">
        <v>5831</v>
      </c>
      <c r="E5639" s="2" t="s">
        <v>731</v>
      </c>
      <c r="F5639" s="2" t="s">
        <v>228</v>
      </c>
      <c r="G5639" s="2" t="s">
        <v>117</v>
      </c>
      <c r="H5639" s="2" t="s">
        <v>52</v>
      </c>
      <c r="I5639" s="2" t="s">
        <v>161</v>
      </c>
      <c r="J5639" s="2" t="s">
        <v>279</v>
      </c>
      <c r="K5639" s="2" t="s">
        <v>55</v>
      </c>
      <c r="L5639" s="2" t="s">
        <v>51</v>
      </c>
      <c r="M5639" s="2" t="s">
        <v>82</v>
      </c>
      <c r="N5639" s="3">
        <v>33.76</v>
      </c>
      <c r="O5639" s="3" t="s">
        <v>57</v>
      </c>
      <c r="P5639" s="4">
        <f>IF(O5639="吨",N5639*1000,IF(O5639="万立方米",N5639*10000,""))</f>
        <v>33760.0</v>
      </c>
      <c r="Q5639" s="2" t="s">
        <v>58</v>
      </c>
      <c r="R5639" s="2" t="s">
        <v>59</v>
      </c>
      <c r="S5639" s="2" t="s">
        <v>83</v>
      </c>
      <c r="T5639" s="2" t="s">
        <v>61</v>
      </c>
      <c r="U5639" s="4">
        <f>0.35</f>
        <v>0.35</v>
      </c>
      <c r="V5639" s="2" t="s">
        <v>62</v>
      </c>
      <c r="W5639" s="2" t="s">
        <v>84</v>
      </c>
      <c r="X5639" s="2" t="s">
        <v>64</v>
      </c>
      <c r="Y5639" s="2" t="s">
        <v>65</v>
      </c>
      <c r="Z5639" s="2">
        <v>0</v>
      </c>
      <c r="AA5639" s="2"/>
      <c r="AB5639" s="2"/>
      <c r="AC5639" s="4">
        <f>P5639*U5639/1000000</f>
        <v>0.011816</v>
      </c>
      <c r="AD5639" s="4">
        <f>AC5639*(1-Z5639/100)</f>
        <v>0.011816</v>
      </c>
      <c r="AE5639" s="2" t="s">
        <v>66</v>
      </c>
      <c r="AF5639" s="2" t="s">
        <v>67</v>
      </c>
      <c r="AG5639" s="2"/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6609</v>
      </c>
      <c r="B5640" s="2" t="s">
        <v>6597</v>
      </c>
      <c r="C5640" s="2" t="s">
        <v>47</v>
      </c>
      <c r="D5640" s="2" t="s">
        <v>5831</v>
      </c>
      <c r="E5640" s="2" t="s">
        <v>731</v>
      </c>
      <c r="F5640" s="2" t="s">
        <v>228</v>
      </c>
      <c r="G5640" s="2" t="s">
        <v>117</v>
      </c>
      <c r="H5640" s="2" t="s">
        <v>52</v>
      </c>
      <c r="I5640" s="2" t="s">
        <v>161</v>
      </c>
      <c r="J5640" s="2" t="s">
        <v>279</v>
      </c>
      <c r="K5640" s="2" t="s">
        <v>55</v>
      </c>
      <c r="L5640" s="2" t="s">
        <v>51</v>
      </c>
      <c r="M5640" s="2" t="s">
        <v>86</v>
      </c>
      <c r="N5640" s="3">
        <v>33.76</v>
      </c>
      <c r="O5640" s="3" t="s">
        <v>57</v>
      </c>
      <c r="P5640" s="4">
        <f>IF(O5640="吨",N5640*1000,IF(O5640="万立方米",N5640*10000,""))</f>
        <v>33760.0</v>
      </c>
      <c r="Q5640" s="2" t="s">
        <v>58</v>
      </c>
      <c r="R5640" s="2" t="s">
        <v>59</v>
      </c>
      <c r="S5640" s="2" t="s">
        <v>87</v>
      </c>
      <c r="T5640" s="2" t="s">
        <v>88</v>
      </c>
      <c r="U5640" s="4">
        <f>0.75</f>
        <v>0.75</v>
      </c>
      <c r="V5640" s="2" t="s">
        <v>62</v>
      </c>
      <c r="W5640" s="2" t="s">
        <v>89</v>
      </c>
      <c r="X5640" s="2" t="s">
        <v>64</v>
      </c>
      <c r="Y5640" s="2" t="s">
        <v>65</v>
      </c>
      <c r="Z5640" s="2">
        <v>0</v>
      </c>
      <c r="AA5640" s="2"/>
      <c r="AB5640" s="2"/>
      <c r="AC5640" s="4">
        <f>P5640*U5640/1000000</f>
        <v>0.02532</v>
      </c>
      <c r="AD5640" s="4">
        <f>AC5641*(1-AA5640/100)+(AC5640-AC5641)*(1-AB5640/100)</f>
        <v>0.02532</v>
      </c>
      <c r="AE5640" s="2" t="s">
        <v>66</v>
      </c>
      <c r="AF5640" s="2" t="s">
        <v>67</v>
      </c>
      <c r="AG5640" s="2"/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6610</v>
      </c>
      <c r="B5641" s="2" t="s">
        <v>6597</v>
      </c>
      <c r="C5641" s="2" t="s">
        <v>47</v>
      </c>
      <c r="D5641" s="2" t="s">
        <v>5831</v>
      </c>
      <c r="E5641" s="2" t="s">
        <v>731</v>
      </c>
      <c r="F5641" s="2" t="s">
        <v>228</v>
      </c>
      <c r="G5641" s="2" t="s">
        <v>117</v>
      </c>
      <c r="H5641" s="2" t="s">
        <v>52</v>
      </c>
      <c r="I5641" s="2" t="s">
        <v>161</v>
      </c>
      <c r="J5641" s="2" t="s">
        <v>279</v>
      </c>
      <c r="K5641" s="2" t="s">
        <v>55</v>
      </c>
      <c r="L5641" s="2" t="s">
        <v>51</v>
      </c>
      <c r="M5641" s="2" t="s">
        <v>91</v>
      </c>
      <c r="N5641" s="3">
        <v>33.76</v>
      </c>
      <c r="O5641" s="3" t="s">
        <v>57</v>
      </c>
      <c r="P5641" s="4">
        <f>IF(O5641="吨",N5641*1000,IF(O5641="万立方米",N5641*10000,""))</f>
        <v>33760.0</v>
      </c>
      <c r="Q5641" s="2" t="s">
        <v>58</v>
      </c>
      <c r="R5641" s="2" t="s">
        <v>59</v>
      </c>
      <c r="S5641" s="2" t="s">
        <v>92</v>
      </c>
      <c r="T5641" s="2" t="s">
        <v>88</v>
      </c>
      <c r="U5641" s="4">
        <f>0.75</f>
        <v>0.75</v>
      </c>
      <c r="V5641" s="2" t="s">
        <v>62</v>
      </c>
      <c r="W5641" s="2" t="s">
        <v>93</v>
      </c>
      <c r="X5641" s="2" t="s">
        <v>64</v>
      </c>
      <c r="Y5641" s="2" t="s">
        <v>65</v>
      </c>
      <c r="Z5641" s="2">
        <v>0</v>
      </c>
      <c r="AA5641" s="2"/>
      <c r="AB5641" s="2"/>
      <c r="AC5641" s="4">
        <f>P5641*U5641/1000000</f>
        <v>0.02532</v>
      </c>
      <c r="AD5641" s="4">
        <f>AC5641*(1-Z5641/100)</f>
        <v>0.02532</v>
      </c>
      <c r="AE5641" s="2" t="s">
        <v>66</v>
      </c>
      <c r="AF5641" s="2" t="s">
        <v>67</v>
      </c>
      <c r="AG5641" s="2"/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6611</v>
      </c>
      <c r="B5642" s="2" t="s">
        <v>6597</v>
      </c>
      <c r="C5642" s="2" t="s">
        <v>47</v>
      </c>
      <c r="D5642" s="2" t="s">
        <v>5831</v>
      </c>
      <c r="E5642" s="2" t="s">
        <v>731</v>
      </c>
      <c r="F5642" s="2" t="s">
        <v>228</v>
      </c>
      <c r="G5642" s="2" t="s">
        <v>117</v>
      </c>
      <c r="H5642" s="2" t="s">
        <v>52</v>
      </c>
      <c r="I5642" s="2" t="s">
        <v>161</v>
      </c>
      <c r="J5642" s="2" t="s">
        <v>279</v>
      </c>
      <c r="K5642" s="2" t="s">
        <v>55</v>
      </c>
      <c r="L5642" s="2" t="s">
        <v>51</v>
      </c>
      <c r="M5642" s="2" t="s">
        <v>95</v>
      </c>
      <c r="N5642" s="3">
        <v>33.76</v>
      </c>
      <c r="O5642" s="3" t="s">
        <v>57</v>
      </c>
      <c r="P5642" s="4">
        <f>IF(O5642="吨",N5642*1000,IF(O5642="万立方米",N5642*10000,""))</f>
        <v>33760.0</v>
      </c>
      <c r="Q5642" s="2" t="s">
        <v>58</v>
      </c>
      <c r="R5642" s="2" t="s">
        <v>59</v>
      </c>
      <c r="S5642" s="2" t="s">
        <v>96</v>
      </c>
      <c r="T5642" s="2" t="s">
        <v>97</v>
      </c>
      <c r="U5642" s="4">
        <f>1.7</f>
        <v>1.7</v>
      </c>
      <c r="V5642" s="2" t="s">
        <v>62</v>
      </c>
      <c r="W5642" s="2" t="s">
        <v>98</v>
      </c>
      <c r="X5642" s="2" t="s">
        <v>64</v>
      </c>
      <c r="Y5642" s="2" t="s">
        <v>65</v>
      </c>
      <c r="Z5642" s="2">
        <v>0</v>
      </c>
      <c r="AA5642" s="2"/>
      <c r="AB5642" s="2"/>
      <c r="AC5642" s="4">
        <f>P5642*U5642/1000000</f>
        <v>0.057392</v>
      </c>
      <c r="AD5642" s="4">
        <f>AC5642*(1-Z5642/100)</f>
        <v>0.057392</v>
      </c>
      <c r="AE5642" s="2" t="s">
        <v>66</v>
      </c>
      <c r="AF5642" s="2" t="s">
        <v>67</v>
      </c>
      <c r="AG5642" s="2"/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6612</v>
      </c>
      <c r="B5643" s="2" t="s">
        <v>6597</v>
      </c>
      <c r="C5643" s="2" t="s">
        <v>47</v>
      </c>
      <c r="D5643" s="2" t="s">
        <v>5831</v>
      </c>
      <c r="E5643" s="2" t="s">
        <v>731</v>
      </c>
      <c r="F5643" s="2" t="s">
        <v>228</v>
      </c>
      <c r="G5643" s="2" t="s">
        <v>117</v>
      </c>
      <c r="H5643" s="2" t="s">
        <v>52</v>
      </c>
      <c r="I5643" s="2" t="s">
        <v>161</v>
      </c>
      <c r="J5643" s="2" t="s">
        <v>279</v>
      </c>
      <c r="K5643" s="2" t="s">
        <v>55</v>
      </c>
      <c r="L5643" s="2" t="s">
        <v>51</v>
      </c>
      <c r="M5643" s="2" t="s">
        <v>100</v>
      </c>
      <c r="N5643" s="3">
        <v>33.76</v>
      </c>
      <c r="O5643" s="3" t="s">
        <v>57</v>
      </c>
      <c r="P5643" s="4">
        <f>IF(O5643="吨",N5643*1000,IF(O5643="万立方米",N5643*10000,""))</f>
        <v>33760.0</v>
      </c>
      <c r="Q5643" s="2" t="s">
        <v>58</v>
      </c>
      <c r="R5643" s="2" t="s">
        <v>59</v>
      </c>
      <c r="S5643" s="2" t="s">
        <v>101</v>
      </c>
      <c r="T5643" s="2" t="s">
        <v>75</v>
      </c>
      <c r="U5643" s="4">
        <f>0.12</f>
        <v>0.12</v>
      </c>
      <c r="V5643" s="2" t="s">
        <v>62</v>
      </c>
      <c r="W5643" s="2" t="s">
        <v>102</v>
      </c>
      <c r="X5643" s="2" t="s">
        <v>64</v>
      </c>
      <c r="Y5643" s="2" t="s">
        <v>65</v>
      </c>
      <c r="Z5643" s="2">
        <v>0</v>
      </c>
      <c r="AA5643" s="2"/>
      <c r="AB5643" s="2"/>
      <c r="AC5643" s="4">
        <f>P5643*U5643/1000000</f>
        <v>0.0040512</v>
      </c>
      <c r="AD5643" s="4">
        <f>AC5643*(1-Z5643/100)</f>
        <v>0.0040512</v>
      </c>
      <c r="AE5643" s="2" t="s">
        <v>66</v>
      </c>
      <c r="AF5643" s="2" t="s">
        <v>67</v>
      </c>
      <c r="AG5643" s="2"/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6613</v>
      </c>
      <c r="B5644" s="2" t="s">
        <v>6597</v>
      </c>
      <c r="C5644" s="2" t="s">
        <v>47</v>
      </c>
      <c r="D5644" s="2" t="s">
        <v>5831</v>
      </c>
      <c r="E5644" s="2" t="s">
        <v>731</v>
      </c>
      <c r="F5644" s="2" t="s">
        <v>228</v>
      </c>
      <c r="G5644" s="2" t="s">
        <v>117</v>
      </c>
      <c r="H5644" s="2" t="s">
        <v>52</v>
      </c>
      <c r="I5644" s="2"/>
      <c r="J5644" s="2"/>
      <c r="K5644" s="2"/>
      <c r="L5644" s="2"/>
      <c r="M5644" s="2" t="s">
        <v>104</v>
      </c>
      <c r="N5644" s="3"/>
      <c r="O5644" s="3"/>
      <c r="P5644" s="4">
        <v>0.0</v>
      </c>
      <c r="Q5644" s="2" t="s">
        <v>105</v>
      </c>
      <c r="R5644" s="2" t="s">
        <v>106</v>
      </c>
      <c r="S5644" s="2" t="s">
        <v>107</v>
      </c>
      <c r="T5644" s="2" t="s">
        <v>108</v>
      </c>
      <c r="U5644" s="4">
        <f>0.0</f>
        <v>0.0</v>
      </c>
      <c r="V5644" s="2" t="s">
        <v>109</v>
      </c>
      <c r="W5644" s="2" t="s">
        <v>110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134</v>
      </c>
      <c r="AH5644" s="2" t="s">
        <v>69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6614</v>
      </c>
      <c r="B5645" s="2" t="s">
        <v>6615</v>
      </c>
      <c r="C5645" s="2" t="s">
        <v>47</v>
      </c>
      <c r="D5645" s="2" t="s">
        <v>1029</v>
      </c>
      <c r="E5645" s="2" t="s">
        <v>258</v>
      </c>
      <c r="F5645" s="2" t="s">
        <v>116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51</v>
      </c>
      <c r="M5645" s="2" t="s">
        <v>56</v>
      </c>
      <c r="N5645" s="3">
        <v>2862.2</v>
      </c>
      <c r="O5645" s="3" t="s">
        <v>57</v>
      </c>
      <c r="P5645" s="4">
        <f>IF(O5645="吨",N5645*1000,IF(O5645="万立方米",N5645*10000,""))</f>
        <v>2862200.0</v>
      </c>
      <c r="Q5645" s="2" t="s">
        <v>58</v>
      </c>
      <c r="R5645" s="2" t="s">
        <v>59</v>
      </c>
      <c r="S5645" s="2" t="s">
        <v>60</v>
      </c>
      <c r="T5645" s="2" t="s">
        <v>61</v>
      </c>
      <c r="U5645" s="4">
        <f>0.06</f>
        <v>0.06</v>
      </c>
      <c r="V5645" s="2" t="s">
        <v>62</v>
      </c>
      <c r="W5645" s="2" t="s">
        <v>63</v>
      </c>
      <c r="X5645" s="2" t="s">
        <v>64</v>
      </c>
      <c r="Y5645" s="2" t="s">
        <v>65</v>
      </c>
      <c r="Z5645" s="2">
        <v>0</v>
      </c>
      <c r="AA5645" s="2"/>
      <c r="AB5645" s="2"/>
      <c r="AC5645" s="4">
        <f>P5645*U5645/1000000</f>
        <v>0.171732</v>
      </c>
      <c r="AD5645" s="4">
        <f>AC5645*(1-Z5645/100)</f>
        <v>0.171732</v>
      </c>
      <c r="AE5645" s="2" t="s">
        <v>66</v>
      </c>
      <c r="AF5645" s="2" t="s">
        <v>67</v>
      </c>
      <c r="AG5645" s="2"/>
      <c r="AH5645" s="2" t="s">
        <v>69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6616</v>
      </c>
      <c r="B5646" s="2" t="s">
        <v>6615</v>
      </c>
      <c r="C5646" s="2" t="s">
        <v>47</v>
      </c>
      <c r="D5646" s="2" t="s">
        <v>1029</v>
      </c>
      <c r="E5646" s="2" t="s">
        <v>258</v>
      </c>
      <c r="F5646" s="2" t="s">
        <v>116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51</v>
      </c>
      <c r="M5646" s="2" t="s">
        <v>73</v>
      </c>
      <c r="N5646" s="3">
        <v>2862.2</v>
      </c>
      <c r="O5646" s="3" t="s">
        <v>57</v>
      </c>
      <c r="P5646" s="4">
        <f>IF(O5646="吨",N5646*1000,IF(O5646="万立方米",N5646*10000,""))</f>
        <v>2862200.0</v>
      </c>
      <c r="Q5646" s="2" t="s">
        <v>58</v>
      </c>
      <c r="R5646" s="2" t="s">
        <v>59</v>
      </c>
      <c r="S5646" s="2" t="s">
        <v>74</v>
      </c>
      <c r="T5646" s="2" t="s">
        <v>75</v>
      </c>
      <c r="U5646" s="4">
        <f>1.5</f>
        <v>1.5</v>
      </c>
      <c r="V5646" s="2" t="s">
        <v>62</v>
      </c>
      <c r="W5646" s="2" t="s">
        <v>76</v>
      </c>
      <c r="X5646" s="2" t="s">
        <v>64</v>
      </c>
      <c r="Y5646" s="2" t="s">
        <v>65</v>
      </c>
      <c r="Z5646" s="2">
        <v>0</v>
      </c>
      <c r="AA5646" s="2"/>
      <c r="AB5646" s="2"/>
      <c r="AC5646" s="4">
        <f>P5646*U5646/1000000</f>
        <v>4.2933</v>
      </c>
      <c r="AD5646" s="4">
        <f>AC5646*(1-Z5646/100)</f>
        <v>4.2933</v>
      </c>
      <c r="AE5646" s="2" t="s">
        <v>66</v>
      </c>
      <c r="AF5646" s="2" t="s">
        <v>67</v>
      </c>
      <c r="AG5646" s="2"/>
      <c r="AH5646" s="2" t="s">
        <v>69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6617</v>
      </c>
      <c r="B5647" s="2" t="s">
        <v>6615</v>
      </c>
      <c r="C5647" s="2" t="s">
        <v>47</v>
      </c>
      <c r="D5647" s="2" t="s">
        <v>1029</v>
      </c>
      <c r="E5647" s="2" t="s">
        <v>258</v>
      </c>
      <c r="F5647" s="2" t="s">
        <v>116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51</v>
      </c>
      <c r="M5647" s="2" t="s">
        <v>78</v>
      </c>
      <c r="N5647" s="3">
        <v>2862.2</v>
      </c>
      <c r="O5647" s="3" t="s">
        <v>57</v>
      </c>
      <c r="P5647" s="4">
        <f>IF(O5647="吨",N5647*1000,IF(O5647="万立方米",N5647*10000,""))</f>
        <v>2862200.0</v>
      </c>
      <c r="Q5647" s="2" t="s">
        <v>58</v>
      </c>
      <c r="R5647" s="2" t="s">
        <v>59</v>
      </c>
      <c r="S5647" s="2" t="s">
        <v>79</v>
      </c>
      <c r="T5647" s="2" t="s">
        <v>75</v>
      </c>
      <c r="U5647" s="4">
        <f>6.0</f>
        <v>6.0</v>
      </c>
      <c r="V5647" s="2" t="s">
        <v>62</v>
      </c>
      <c r="W5647" s="2" t="s">
        <v>80</v>
      </c>
      <c r="X5647" s="2" t="s">
        <v>64</v>
      </c>
      <c r="Y5647" s="2" t="s">
        <v>65</v>
      </c>
      <c r="Z5647" s="2">
        <v>0</v>
      </c>
      <c r="AA5647" s="2"/>
      <c r="AB5647" s="2"/>
      <c r="AC5647" s="4">
        <f>P5647*U5647/1000000</f>
        <v>17.1732</v>
      </c>
      <c r="AD5647" s="4">
        <f>AC5647*(1-Z5647/100)</f>
        <v>17.1732</v>
      </c>
      <c r="AE5647" s="2" t="s">
        <v>66</v>
      </c>
      <c r="AF5647" s="2" t="s">
        <v>67</v>
      </c>
      <c r="AG5647" s="2"/>
      <c r="AH5647" s="2" t="s">
        <v>69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6618</v>
      </c>
      <c r="B5648" s="2" t="s">
        <v>6615</v>
      </c>
      <c r="C5648" s="2" t="s">
        <v>47</v>
      </c>
      <c r="D5648" s="2" t="s">
        <v>1029</v>
      </c>
      <c r="E5648" s="2" t="s">
        <v>258</v>
      </c>
      <c r="F5648" s="2" t="s">
        <v>116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51</v>
      </c>
      <c r="M5648" s="2" t="s">
        <v>82</v>
      </c>
      <c r="N5648" s="3">
        <v>2862.2</v>
      </c>
      <c r="O5648" s="3" t="s">
        <v>57</v>
      </c>
      <c r="P5648" s="4">
        <f>IF(O5648="吨",N5648*1000,IF(O5648="万立方米",N5648*10000,""))</f>
        <v>2862200.0</v>
      </c>
      <c r="Q5648" s="2" t="s">
        <v>58</v>
      </c>
      <c r="R5648" s="2" t="s">
        <v>59</v>
      </c>
      <c r="S5648" s="2" t="s">
        <v>83</v>
      </c>
      <c r="T5648" s="2" t="s">
        <v>61</v>
      </c>
      <c r="U5648" s="4">
        <f>0.35</f>
        <v>0.35</v>
      </c>
      <c r="V5648" s="2" t="s">
        <v>62</v>
      </c>
      <c r="W5648" s="2" t="s">
        <v>84</v>
      </c>
      <c r="X5648" s="2" t="s">
        <v>64</v>
      </c>
      <c r="Y5648" s="2" t="s">
        <v>65</v>
      </c>
      <c r="Z5648" s="2">
        <v>0</v>
      </c>
      <c r="AA5648" s="2"/>
      <c r="AB5648" s="2"/>
      <c r="AC5648" s="4">
        <f>P5648*U5648/1000000</f>
        <v>1.0017699999999998</v>
      </c>
      <c r="AD5648" s="4">
        <f>AC5648*(1-Z5648/100)</f>
        <v>1.0017699999999998</v>
      </c>
      <c r="AE5648" s="2" t="s">
        <v>66</v>
      </c>
      <c r="AF5648" s="2" t="s">
        <v>67</v>
      </c>
      <c r="AG5648" s="2"/>
      <c r="AH5648" s="2" t="s">
        <v>69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6619</v>
      </c>
      <c r="B5649" s="2" t="s">
        <v>6615</v>
      </c>
      <c r="C5649" s="2" t="s">
        <v>47</v>
      </c>
      <c r="D5649" s="2" t="s">
        <v>1029</v>
      </c>
      <c r="E5649" s="2" t="s">
        <v>258</v>
      </c>
      <c r="F5649" s="2" t="s">
        <v>116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51</v>
      </c>
      <c r="M5649" s="2" t="s">
        <v>86</v>
      </c>
      <c r="N5649" s="3">
        <v>2862.2</v>
      </c>
      <c r="O5649" s="3" t="s">
        <v>57</v>
      </c>
      <c r="P5649" s="4">
        <f>IF(O5649="吨",N5649*1000,IF(O5649="万立方米",N5649*10000,""))</f>
        <v>2862200.0</v>
      </c>
      <c r="Q5649" s="2" t="s">
        <v>58</v>
      </c>
      <c r="R5649" s="2" t="s">
        <v>59</v>
      </c>
      <c r="S5649" s="2" t="s">
        <v>87</v>
      </c>
      <c r="T5649" s="2" t="s">
        <v>88</v>
      </c>
      <c r="U5649" s="4">
        <f>0.75</f>
        <v>0.75</v>
      </c>
      <c r="V5649" s="2" t="s">
        <v>62</v>
      </c>
      <c r="W5649" s="2" t="s">
        <v>89</v>
      </c>
      <c r="X5649" s="2" t="s">
        <v>64</v>
      </c>
      <c r="Y5649" s="2" t="s">
        <v>65</v>
      </c>
      <c r="Z5649" s="2">
        <v>0</v>
      </c>
      <c r="AA5649" s="2"/>
      <c r="AB5649" s="2"/>
      <c r="AC5649" s="4">
        <f>P5649*U5649/1000000</f>
        <v>2.14665</v>
      </c>
      <c r="AD5649" s="4">
        <f>AC5650*(1-AA5649/100)+(AC5649-AC5650)*(1-AB5649/100)</f>
        <v>2.14665</v>
      </c>
      <c r="AE5649" s="2" t="s">
        <v>66</v>
      </c>
      <c r="AF5649" s="2" t="s">
        <v>67</v>
      </c>
      <c r="AG5649" s="2"/>
      <c r="AH5649" s="2" t="s">
        <v>69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6620</v>
      </c>
      <c r="B5650" s="2" t="s">
        <v>6615</v>
      </c>
      <c r="C5650" s="2" t="s">
        <v>47</v>
      </c>
      <c r="D5650" s="2" t="s">
        <v>1029</v>
      </c>
      <c r="E5650" s="2" t="s">
        <v>258</v>
      </c>
      <c r="F5650" s="2" t="s">
        <v>116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51</v>
      </c>
      <c r="M5650" s="2" t="s">
        <v>91</v>
      </c>
      <c r="N5650" s="3">
        <v>2862.2</v>
      </c>
      <c r="O5650" s="3" t="s">
        <v>57</v>
      </c>
      <c r="P5650" s="4">
        <f>IF(O5650="吨",N5650*1000,IF(O5650="万立方米",N5650*10000,""))</f>
        <v>2862200.0</v>
      </c>
      <c r="Q5650" s="2" t="s">
        <v>58</v>
      </c>
      <c r="R5650" s="2" t="s">
        <v>59</v>
      </c>
      <c r="S5650" s="2" t="s">
        <v>92</v>
      </c>
      <c r="T5650" s="2" t="s">
        <v>88</v>
      </c>
      <c r="U5650" s="4">
        <f>0.75</f>
        <v>0.75</v>
      </c>
      <c r="V5650" s="2" t="s">
        <v>62</v>
      </c>
      <c r="W5650" s="2" t="s">
        <v>93</v>
      </c>
      <c r="X5650" s="2" t="s">
        <v>64</v>
      </c>
      <c r="Y5650" s="2" t="s">
        <v>65</v>
      </c>
      <c r="Z5650" s="2">
        <v>0</v>
      </c>
      <c r="AA5650" s="2"/>
      <c r="AB5650" s="2"/>
      <c r="AC5650" s="4">
        <f>P5650*U5650/1000000</f>
        <v>2.14665</v>
      </c>
      <c r="AD5650" s="4">
        <f>AC5650*(1-Z5650/100)</f>
        <v>2.14665</v>
      </c>
      <c r="AE5650" s="2" t="s">
        <v>66</v>
      </c>
      <c r="AF5650" s="2" t="s">
        <v>67</v>
      </c>
      <c r="AG5650" s="2"/>
      <c r="AH5650" s="2" t="s">
        <v>69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6621</v>
      </c>
      <c r="B5651" s="2" t="s">
        <v>6615</v>
      </c>
      <c r="C5651" s="2" t="s">
        <v>47</v>
      </c>
      <c r="D5651" s="2" t="s">
        <v>1029</v>
      </c>
      <c r="E5651" s="2" t="s">
        <v>258</v>
      </c>
      <c r="F5651" s="2" t="s">
        <v>116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51</v>
      </c>
      <c r="M5651" s="2" t="s">
        <v>95</v>
      </c>
      <c r="N5651" s="3">
        <v>2862.2</v>
      </c>
      <c r="O5651" s="3" t="s">
        <v>57</v>
      </c>
      <c r="P5651" s="4">
        <f>IF(O5651="吨",N5651*1000,IF(O5651="万立方米",N5651*10000,""))</f>
        <v>2862200.0</v>
      </c>
      <c r="Q5651" s="2" t="s">
        <v>58</v>
      </c>
      <c r="R5651" s="2" t="s">
        <v>59</v>
      </c>
      <c r="S5651" s="2" t="s">
        <v>96</v>
      </c>
      <c r="T5651" s="2" t="s">
        <v>97</v>
      </c>
      <c r="U5651" s="4">
        <f>1.7</f>
        <v>1.7</v>
      </c>
      <c r="V5651" s="2" t="s">
        <v>62</v>
      </c>
      <c r="W5651" s="2" t="s">
        <v>98</v>
      </c>
      <c r="X5651" s="2" t="s">
        <v>64</v>
      </c>
      <c r="Y5651" s="2" t="s">
        <v>65</v>
      </c>
      <c r="Z5651" s="2">
        <v>0</v>
      </c>
      <c r="AA5651" s="2"/>
      <c r="AB5651" s="2"/>
      <c r="AC5651" s="4">
        <f>P5651*U5651/1000000</f>
        <v>4.86574</v>
      </c>
      <c r="AD5651" s="4">
        <f>AC5651*(1-Z5651/100)</f>
        <v>4.86574</v>
      </c>
      <c r="AE5651" s="2" t="s">
        <v>66</v>
      </c>
      <c r="AF5651" s="2" t="s">
        <v>67</v>
      </c>
      <c r="AG5651" s="2"/>
      <c r="AH5651" s="2" t="s">
        <v>69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6622</v>
      </c>
      <c r="B5652" s="2" t="s">
        <v>6615</v>
      </c>
      <c r="C5652" s="2" t="s">
        <v>47</v>
      </c>
      <c r="D5652" s="2" t="s">
        <v>1029</v>
      </c>
      <c r="E5652" s="2" t="s">
        <v>258</v>
      </c>
      <c r="F5652" s="2" t="s">
        <v>116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51</v>
      </c>
      <c r="M5652" s="2" t="s">
        <v>100</v>
      </c>
      <c r="N5652" s="3">
        <v>2862.2</v>
      </c>
      <c r="O5652" s="3" t="s">
        <v>57</v>
      </c>
      <c r="P5652" s="4">
        <f>IF(O5652="吨",N5652*1000,IF(O5652="万立方米",N5652*10000,""))</f>
        <v>2862200.0</v>
      </c>
      <c r="Q5652" s="2" t="s">
        <v>58</v>
      </c>
      <c r="R5652" s="2" t="s">
        <v>59</v>
      </c>
      <c r="S5652" s="2" t="s">
        <v>101</v>
      </c>
      <c r="T5652" s="2" t="s">
        <v>75</v>
      </c>
      <c r="U5652" s="4">
        <f>0.12</f>
        <v>0.12</v>
      </c>
      <c r="V5652" s="2" t="s">
        <v>62</v>
      </c>
      <c r="W5652" s="2" t="s">
        <v>102</v>
      </c>
      <c r="X5652" s="2" t="s">
        <v>64</v>
      </c>
      <c r="Y5652" s="2" t="s">
        <v>65</v>
      </c>
      <c r="Z5652" s="2">
        <v>0</v>
      </c>
      <c r="AA5652" s="2"/>
      <c r="AB5652" s="2"/>
      <c r="AC5652" s="4">
        <f>P5652*U5652/1000000</f>
        <v>0.343464</v>
      </c>
      <c r="AD5652" s="4">
        <f>AC5652*(1-Z5652/100)</f>
        <v>0.343464</v>
      </c>
      <c r="AE5652" s="2" t="s">
        <v>66</v>
      </c>
      <c r="AF5652" s="2" t="s">
        <v>67</v>
      </c>
      <c r="AG5652" s="2"/>
      <c r="AH5652" s="2" t="s">
        <v>69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6623</v>
      </c>
      <c r="B5653" s="2" t="s">
        <v>6615</v>
      </c>
      <c r="C5653" s="2" t="s">
        <v>47</v>
      </c>
      <c r="D5653" s="2" t="s">
        <v>1029</v>
      </c>
      <c r="E5653" s="2" t="s">
        <v>258</v>
      </c>
      <c r="F5653" s="2" t="s">
        <v>116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104</v>
      </c>
      <c r="N5653" s="3"/>
      <c r="O5653" s="3"/>
      <c r="P5653" s="4">
        <v>0.0</v>
      </c>
      <c r="Q5653" s="2" t="s">
        <v>105</v>
      </c>
      <c r="R5653" s="2" t="s">
        <v>106</v>
      </c>
      <c r="S5653" s="2" t="s">
        <v>107</v>
      </c>
      <c r="T5653" s="2" t="s">
        <v>108</v>
      </c>
      <c r="U5653" s="4">
        <f>0.0</f>
        <v>0.0</v>
      </c>
      <c r="V5653" s="2" t="s">
        <v>109</v>
      </c>
      <c r="W5653" s="2" t="s">
        <v>110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134</v>
      </c>
      <c r="AH5653" s="2" t="s">
        <v>69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6624</v>
      </c>
      <c r="B5654" s="2" t="s">
        <v>6625</v>
      </c>
      <c r="C5654" s="2" t="s">
        <v>47</v>
      </c>
      <c r="D5654" s="2" t="s">
        <v>2846</v>
      </c>
      <c r="E5654" s="2" t="s">
        <v>242</v>
      </c>
      <c r="F5654" s="2" t="s">
        <v>228</v>
      </c>
      <c r="G5654" s="2" t="s">
        <v>117</v>
      </c>
      <c r="H5654" s="2" t="s">
        <v>52</v>
      </c>
      <c r="I5654" s="2" t="s">
        <v>53</v>
      </c>
      <c r="J5654" s="2" t="s">
        <v>230</v>
      </c>
      <c r="K5654" s="2" t="s">
        <v>55</v>
      </c>
      <c r="L5654" s="2" t="s">
        <v>51</v>
      </c>
      <c r="M5654" s="2" t="s">
        <v>56</v>
      </c>
      <c r="N5654" s="3">
        <v>198994</v>
      </c>
      <c r="O5654" s="3" t="s">
        <v>57</v>
      </c>
      <c r="P5654" s="4">
        <f>IF(O5654="吨",N5654*1000,IF(O5654="万立方米",N5654*10000,""))</f>
        <v>198994000.0</v>
      </c>
      <c r="Q5654" s="2" t="s">
        <v>58</v>
      </c>
      <c r="R5654" s="2" t="s">
        <v>59</v>
      </c>
      <c r="S5654" s="2" t="s">
        <v>60</v>
      </c>
      <c r="T5654" s="2" t="s">
        <v>61</v>
      </c>
      <c r="U5654" s="4">
        <f>0.06</f>
        <v>0.06</v>
      </c>
      <c r="V5654" s="2" t="s">
        <v>62</v>
      </c>
      <c r="W5654" s="2" t="s">
        <v>63</v>
      </c>
      <c r="X5654" s="2" t="s">
        <v>64</v>
      </c>
      <c r="Y5654" s="2" t="s">
        <v>65</v>
      </c>
      <c r="Z5654" s="2">
        <v>0</v>
      </c>
      <c r="AA5654" s="2"/>
      <c r="AB5654" s="2"/>
      <c r="AC5654" s="4">
        <f>P5654*U5654/1000000</f>
        <v>11.93964</v>
      </c>
      <c r="AD5654" s="4">
        <f>AC5654*(1-Z5654/100)</f>
        <v>11.93964</v>
      </c>
      <c r="AE5654" s="2" t="s">
        <v>66</v>
      </c>
      <c r="AF5654" s="2" t="s">
        <v>67</v>
      </c>
      <c r="AG5654" s="2" t="s">
        <v>68</v>
      </c>
      <c r="AH5654" s="2" t="s">
        <v>69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6626</v>
      </c>
      <c r="B5655" s="2" t="s">
        <v>6625</v>
      </c>
      <c r="C5655" s="2" t="s">
        <v>47</v>
      </c>
      <c r="D5655" s="2" t="s">
        <v>2846</v>
      </c>
      <c r="E5655" s="2" t="s">
        <v>242</v>
      </c>
      <c r="F5655" s="2" t="s">
        <v>228</v>
      </c>
      <c r="G5655" s="2" t="s">
        <v>117</v>
      </c>
      <c r="H5655" s="2" t="s">
        <v>52</v>
      </c>
      <c r="I5655" s="2" t="s">
        <v>53</v>
      </c>
      <c r="J5655" s="2" t="s">
        <v>230</v>
      </c>
      <c r="K5655" s="2" t="s">
        <v>55</v>
      </c>
      <c r="L5655" s="2" t="s">
        <v>51</v>
      </c>
      <c r="M5655" s="2" t="s">
        <v>73</v>
      </c>
      <c r="N5655" s="3">
        <v>198994</v>
      </c>
      <c r="O5655" s="3" t="s">
        <v>57</v>
      </c>
      <c r="P5655" s="4">
        <f>IF(O5655="吨",N5655*1000,IF(O5655="万立方米",N5655*10000,""))</f>
        <v>198994000.0</v>
      </c>
      <c r="Q5655" s="2" t="s">
        <v>58</v>
      </c>
      <c r="R5655" s="2" t="s">
        <v>59</v>
      </c>
      <c r="S5655" s="2" t="s">
        <v>74</v>
      </c>
      <c r="T5655" s="2" t="s">
        <v>75</v>
      </c>
      <c r="U5655" s="4">
        <f>1.5</f>
        <v>1.5</v>
      </c>
      <c r="V5655" s="2" t="s">
        <v>62</v>
      </c>
      <c r="W5655" s="2" t="s">
        <v>76</v>
      </c>
      <c r="X5655" s="2" t="s">
        <v>64</v>
      </c>
      <c r="Y5655" s="2" t="s">
        <v>65</v>
      </c>
      <c r="Z5655" s="2">
        <v>0</v>
      </c>
      <c r="AA5655" s="2"/>
      <c r="AB5655" s="2"/>
      <c r="AC5655" s="4">
        <f>P5655*U5655/1000000</f>
        <v>298.491</v>
      </c>
      <c r="AD5655" s="4">
        <f>AC5655*(1-Z5655/100)</f>
        <v>298.491</v>
      </c>
      <c r="AE5655" s="2" t="s">
        <v>66</v>
      </c>
      <c r="AF5655" s="2" t="s">
        <v>67</v>
      </c>
      <c r="AG5655" s="2" t="s">
        <v>68</v>
      </c>
      <c r="AH5655" s="2" t="s">
        <v>69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6627</v>
      </c>
      <c r="B5656" s="2" t="s">
        <v>6625</v>
      </c>
      <c r="C5656" s="2" t="s">
        <v>47</v>
      </c>
      <c r="D5656" s="2" t="s">
        <v>2846</v>
      </c>
      <c r="E5656" s="2" t="s">
        <v>242</v>
      </c>
      <c r="F5656" s="2" t="s">
        <v>228</v>
      </c>
      <c r="G5656" s="2" t="s">
        <v>117</v>
      </c>
      <c r="H5656" s="2" t="s">
        <v>52</v>
      </c>
      <c r="I5656" s="2" t="s">
        <v>53</v>
      </c>
      <c r="J5656" s="2" t="s">
        <v>230</v>
      </c>
      <c r="K5656" s="2" t="s">
        <v>55</v>
      </c>
      <c r="L5656" s="2" t="s">
        <v>51</v>
      </c>
      <c r="M5656" s="2" t="s">
        <v>78</v>
      </c>
      <c r="N5656" s="3">
        <v>198994</v>
      </c>
      <c r="O5656" s="3" t="s">
        <v>57</v>
      </c>
      <c r="P5656" s="4">
        <f>IF(O5656="吨",N5656*1000,IF(O5656="万立方米",N5656*10000,""))</f>
        <v>198994000.0</v>
      </c>
      <c r="Q5656" s="2" t="s">
        <v>58</v>
      </c>
      <c r="R5656" s="2" t="s">
        <v>59</v>
      </c>
      <c r="S5656" s="2" t="s">
        <v>79</v>
      </c>
      <c r="T5656" s="2" t="s">
        <v>75</v>
      </c>
      <c r="U5656" s="4">
        <f>6.0</f>
        <v>6.0</v>
      </c>
      <c r="V5656" s="2" t="s">
        <v>62</v>
      </c>
      <c r="W5656" s="2" t="s">
        <v>80</v>
      </c>
      <c r="X5656" s="2" t="s">
        <v>64</v>
      </c>
      <c r="Y5656" s="2" t="s">
        <v>65</v>
      </c>
      <c r="Z5656" s="2">
        <v>0</v>
      </c>
      <c r="AA5656" s="2"/>
      <c r="AB5656" s="2"/>
      <c r="AC5656" s="4">
        <f>P5656*U5656/1000000</f>
        <v>1193.964</v>
      </c>
      <c r="AD5656" s="4">
        <f>AC5656*(1-Z5656/100)</f>
        <v>1193.964</v>
      </c>
      <c r="AE5656" s="2" t="s">
        <v>66</v>
      </c>
      <c r="AF5656" s="2" t="s">
        <v>67</v>
      </c>
      <c r="AG5656" s="2" t="s">
        <v>68</v>
      </c>
      <c r="AH5656" s="2" t="s">
        <v>69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6628</v>
      </c>
      <c r="B5657" s="2" t="s">
        <v>6625</v>
      </c>
      <c r="C5657" s="2" t="s">
        <v>47</v>
      </c>
      <c r="D5657" s="2" t="s">
        <v>2846</v>
      </c>
      <c r="E5657" s="2" t="s">
        <v>242</v>
      </c>
      <c r="F5657" s="2" t="s">
        <v>228</v>
      </c>
      <c r="G5657" s="2" t="s">
        <v>117</v>
      </c>
      <c r="H5657" s="2" t="s">
        <v>52</v>
      </c>
      <c r="I5657" s="2" t="s">
        <v>53</v>
      </c>
      <c r="J5657" s="2" t="s">
        <v>230</v>
      </c>
      <c r="K5657" s="2" t="s">
        <v>55</v>
      </c>
      <c r="L5657" s="2" t="s">
        <v>51</v>
      </c>
      <c r="M5657" s="2" t="s">
        <v>82</v>
      </c>
      <c r="N5657" s="3">
        <v>198994</v>
      </c>
      <c r="O5657" s="3" t="s">
        <v>57</v>
      </c>
      <c r="P5657" s="4">
        <f>IF(O5657="吨",N5657*1000,IF(O5657="万立方米",N5657*10000,""))</f>
        <v>198994000.0</v>
      </c>
      <c r="Q5657" s="2" t="s">
        <v>58</v>
      </c>
      <c r="R5657" s="2" t="s">
        <v>59</v>
      </c>
      <c r="S5657" s="2" t="s">
        <v>83</v>
      </c>
      <c r="T5657" s="2" t="s">
        <v>61</v>
      </c>
      <c r="U5657" s="4">
        <f>0.35</f>
        <v>0.35</v>
      </c>
      <c r="V5657" s="2" t="s">
        <v>62</v>
      </c>
      <c r="W5657" s="2" t="s">
        <v>84</v>
      </c>
      <c r="X5657" s="2" t="s">
        <v>64</v>
      </c>
      <c r="Y5657" s="2" t="s">
        <v>65</v>
      </c>
      <c r="Z5657" s="2">
        <v>0</v>
      </c>
      <c r="AA5657" s="2"/>
      <c r="AB5657" s="2"/>
      <c r="AC5657" s="4">
        <f>P5657*U5657/1000000</f>
        <v>69.6479</v>
      </c>
      <c r="AD5657" s="4">
        <f>AC5657*(1-Z5657/100)</f>
        <v>69.6479</v>
      </c>
      <c r="AE5657" s="2" t="s">
        <v>66</v>
      </c>
      <c r="AF5657" s="2" t="s">
        <v>67</v>
      </c>
      <c r="AG5657" s="2" t="s">
        <v>68</v>
      </c>
      <c r="AH5657" s="2" t="s">
        <v>69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6629</v>
      </c>
      <c r="B5658" s="2" t="s">
        <v>6625</v>
      </c>
      <c r="C5658" s="2" t="s">
        <v>47</v>
      </c>
      <c r="D5658" s="2" t="s">
        <v>2846</v>
      </c>
      <c r="E5658" s="2" t="s">
        <v>242</v>
      </c>
      <c r="F5658" s="2" t="s">
        <v>228</v>
      </c>
      <c r="G5658" s="2" t="s">
        <v>117</v>
      </c>
      <c r="H5658" s="2" t="s">
        <v>52</v>
      </c>
      <c r="I5658" s="2" t="s">
        <v>53</v>
      </c>
      <c r="J5658" s="2" t="s">
        <v>230</v>
      </c>
      <c r="K5658" s="2" t="s">
        <v>55</v>
      </c>
      <c r="L5658" s="2" t="s">
        <v>51</v>
      </c>
      <c r="M5658" s="2" t="s">
        <v>86</v>
      </c>
      <c r="N5658" s="3">
        <v>198994</v>
      </c>
      <c r="O5658" s="3" t="s">
        <v>57</v>
      </c>
      <c r="P5658" s="4">
        <f>IF(O5658="吨",N5658*1000,IF(O5658="万立方米",N5658*10000,""))</f>
        <v>198994000.0</v>
      </c>
      <c r="Q5658" s="2" t="s">
        <v>58</v>
      </c>
      <c r="R5658" s="2" t="s">
        <v>59</v>
      </c>
      <c r="S5658" s="2" t="s">
        <v>87</v>
      </c>
      <c r="T5658" s="2" t="s">
        <v>88</v>
      </c>
      <c r="U5658" s="4">
        <f>0.75</f>
        <v>0.75</v>
      </c>
      <c r="V5658" s="2" t="s">
        <v>62</v>
      </c>
      <c r="W5658" s="2" t="s">
        <v>89</v>
      </c>
      <c r="X5658" s="2" t="s">
        <v>64</v>
      </c>
      <c r="Y5658" s="2" t="s">
        <v>65</v>
      </c>
      <c r="Z5658" s="2">
        <v>0</v>
      </c>
      <c r="AA5658" s="2"/>
      <c r="AB5658" s="2"/>
      <c r="AC5658" s="4">
        <f>P5658*U5658/1000000</f>
        <v>149.2455</v>
      </c>
      <c r="AD5658" s="4">
        <f>AC5659*(1-AA5658/100)+(AC5658-AC5659)*(1-AB5658/100)</f>
        <v>149.2455</v>
      </c>
      <c r="AE5658" s="2" t="s">
        <v>66</v>
      </c>
      <c r="AF5658" s="2" t="s">
        <v>67</v>
      </c>
      <c r="AG5658" s="2" t="s">
        <v>68</v>
      </c>
      <c r="AH5658" s="2" t="s">
        <v>69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6630</v>
      </c>
      <c r="B5659" s="2" t="s">
        <v>6625</v>
      </c>
      <c r="C5659" s="2" t="s">
        <v>47</v>
      </c>
      <c r="D5659" s="2" t="s">
        <v>2846</v>
      </c>
      <c r="E5659" s="2" t="s">
        <v>242</v>
      </c>
      <c r="F5659" s="2" t="s">
        <v>228</v>
      </c>
      <c r="G5659" s="2" t="s">
        <v>117</v>
      </c>
      <c r="H5659" s="2" t="s">
        <v>52</v>
      </c>
      <c r="I5659" s="2" t="s">
        <v>53</v>
      </c>
      <c r="J5659" s="2" t="s">
        <v>230</v>
      </c>
      <c r="K5659" s="2" t="s">
        <v>55</v>
      </c>
      <c r="L5659" s="2" t="s">
        <v>51</v>
      </c>
      <c r="M5659" s="2" t="s">
        <v>91</v>
      </c>
      <c r="N5659" s="3">
        <v>198994</v>
      </c>
      <c r="O5659" s="3" t="s">
        <v>57</v>
      </c>
      <c r="P5659" s="4">
        <f>IF(O5659="吨",N5659*1000,IF(O5659="万立方米",N5659*10000,""))</f>
        <v>198994000.0</v>
      </c>
      <c r="Q5659" s="2" t="s">
        <v>58</v>
      </c>
      <c r="R5659" s="2" t="s">
        <v>59</v>
      </c>
      <c r="S5659" s="2" t="s">
        <v>92</v>
      </c>
      <c r="T5659" s="2" t="s">
        <v>88</v>
      </c>
      <c r="U5659" s="4">
        <f>0.75</f>
        <v>0.75</v>
      </c>
      <c r="V5659" s="2" t="s">
        <v>62</v>
      </c>
      <c r="W5659" s="2" t="s">
        <v>93</v>
      </c>
      <c r="X5659" s="2" t="s">
        <v>64</v>
      </c>
      <c r="Y5659" s="2" t="s">
        <v>65</v>
      </c>
      <c r="Z5659" s="2">
        <v>0</v>
      </c>
      <c r="AA5659" s="2"/>
      <c r="AB5659" s="2"/>
      <c r="AC5659" s="4">
        <f>P5659*U5659/1000000</f>
        <v>149.2455</v>
      </c>
      <c r="AD5659" s="4">
        <f>AC5659*(1-Z5659/100)</f>
        <v>149.2455</v>
      </c>
      <c r="AE5659" s="2" t="s">
        <v>66</v>
      </c>
      <c r="AF5659" s="2" t="s">
        <v>67</v>
      </c>
      <c r="AG5659" s="2" t="s">
        <v>68</v>
      </c>
      <c r="AH5659" s="2" t="s">
        <v>69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6631</v>
      </c>
      <c r="B5660" s="2" t="s">
        <v>6625</v>
      </c>
      <c r="C5660" s="2" t="s">
        <v>47</v>
      </c>
      <c r="D5660" s="2" t="s">
        <v>2846</v>
      </c>
      <c r="E5660" s="2" t="s">
        <v>242</v>
      </c>
      <c r="F5660" s="2" t="s">
        <v>228</v>
      </c>
      <c r="G5660" s="2" t="s">
        <v>117</v>
      </c>
      <c r="H5660" s="2" t="s">
        <v>52</v>
      </c>
      <c r="I5660" s="2" t="s">
        <v>53</v>
      </c>
      <c r="J5660" s="2" t="s">
        <v>230</v>
      </c>
      <c r="K5660" s="2" t="s">
        <v>55</v>
      </c>
      <c r="L5660" s="2" t="s">
        <v>51</v>
      </c>
      <c r="M5660" s="2" t="s">
        <v>95</v>
      </c>
      <c r="N5660" s="3">
        <v>198994</v>
      </c>
      <c r="O5660" s="3" t="s">
        <v>57</v>
      </c>
      <c r="P5660" s="4">
        <f>IF(O5660="吨",N5660*1000,IF(O5660="万立方米",N5660*10000,""))</f>
        <v>198994000.0</v>
      </c>
      <c r="Q5660" s="2" t="s">
        <v>58</v>
      </c>
      <c r="R5660" s="2" t="s">
        <v>59</v>
      </c>
      <c r="S5660" s="2" t="s">
        <v>96</v>
      </c>
      <c r="T5660" s="2" t="s">
        <v>97</v>
      </c>
      <c r="U5660" s="4">
        <f>1.7</f>
        <v>1.7</v>
      </c>
      <c r="V5660" s="2" t="s">
        <v>62</v>
      </c>
      <c r="W5660" s="2" t="s">
        <v>98</v>
      </c>
      <c r="X5660" s="2" t="s">
        <v>64</v>
      </c>
      <c r="Y5660" s="2" t="s">
        <v>65</v>
      </c>
      <c r="Z5660" s="2">
        <v>0</v>
      </c>
      <c r="AA5660" s="2"/>
      <c r="AB5660" s="2"/>
      <c r="AC5660" s="4">
        <f>P5660*U5660/1000000</f>
        <v>338.2898</v>
      </c>
      <c r="AD5660" s="4">
        <f>AC5660*(1-Z5660/100)</f>
        <v>338.2898</v>
      </c>
      <c r="AE5660" s="2" t="s">
        <v>66</v>
      </c>
      <c r="AF5660" s="2" t="s">
        <v>67</v>
      </c>
      <c r="AG5660" s="2" t="s">
        <v>68</v>
      </c>
      <c r="AH5660" s="2" t="s">
        <v>69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6632</v>
      </c>
      <c r="B5661" s="2" t="s">
        <v>6625</v>
      </c>
      <c r="C5661" s="2" t="s">
        <v>47</v>
      </c>
      <c r="D5661" s="2" t="s">
        <v>2846</v>
      </c>
      <c r="E5661" s="2" t="s">
        <v>242</v>
      </c>
      <c r="F5661" s="2" t="s">
        <v>228</v>
      </c>
      <c r="G5661" s="2" t="s">
        <v>117</v>
      </c>
      <c r="H5661" s="2" t="s">
        <v>52</v>
      </c>
      <c r="I5661" s="2" t="s">
        <v>53</v>
      </c>
      <c r="J5661" s="2" t="s">
        <v>230</v>
      </c>
      <c r="K5661" s="2" t="s">
        <v>55</v>
      </c>
      <c r="L5661" s="2" t="s">
        <v>51</v>
      </c>
      <c r="M5661" s="2" t="s">
        <v>100</v>
      </c>
      <c r="N5661" s="3">
        <v>198994</v>
      </c>
      <c r="O5661" s="3" t="s">
        <v>57</v>
      </c>
      <c r="P5661" s="4">
        <f>IF(O5661="吨",N5661*1000,IF(O5661="万立方米",N5661*10000,""))</f>
        <v>198994000.0</v>
      </c>
      <c r="Q5661" s="2" t="s">
        <v>58</v>
      </c>
      <c r="R5661" s="2" t="s">
        <v>59</v>
      </c>
      <c r="S5661" s="2" t="s">
        <v>101</v>
      </c>
      <c r="T5661" s="2" t="s">
        <v>75</v>
      </c>
      <c r="U5661" s="4">
        <f>0.12</f>
        <v>0.12</v>
      </c>
      <c r="V5661" s="2" t="s">
        <v>62</v>
      </c>
      <c r="W5661" s="2" t="s">
        <v>102</v>
      </c>
      <c r="X5661" s="2" t="s">
        <v>64</v>
      </c>
      <c r="Y5661" s="2" t="s">
        <v>65</v>
      </c>
      <c r="Z5661" s="2">
        <v>0</v>
      </c>
      <c r="AA5661" s="2"/>
      <c r="AB5661" s="2"/>
      <c r="AC5661" s="4">
        <f>P5661*U5661/1000000</f>
        <v>23.87928</v>
      </c>
      <c r="AD5661" s="4">
        <f>AC5661*(1-Z5661/100)</f>
        <v>23.87928</v>
      </c>
      <c r="AE5661" s="2" t="s">
        <v>66</v>
      </c>
      <c r="AF5661" s="2" t="s">
        <v>67</v>
      </c>
      <c r="AG5661" s="2" t="s">
        <v>68</v>
      </c>
      <c r="AH5661" s="2" t="s">
        <v>69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6633</v>
      </c>
      <c r="B5662" s="2" t="s">
        <v>6625</v>
      </c>
      <c r="C5662" s="2" t="s">
        <v>47</v>
      </c>
      <c r="D5662" s="2" t="s">
        <v>2846</v>
      </c>
      <c r="E5662" s="2" t="s">
        <v>242</v>
      </c>
      <c r="F5662" s="2" t="s">
        <v>228</v>
      </c>
      <c r="G5662" s="2" t="s">
        <v>117</v>
      </c>
      <c r="H5662" s="2" t="s">
        <v>52</v>
      </c>
      <c r="I5662" s="2"/>
      <c r="J5662" s="2"/>
      <c r="K5662" s="2" t="s">
        <v>147</v>
      </c>
      <c r="L5662" s="2" t="s">
        <v>253</v>
      </c>
      <c r="M5662" s="2" t="s">
        <v>104</v>
      </c>
      <c r="N5662" s="3"/>
      <c r="O5662" s="3"/>
      <c r="P5662" s="2"/>
      <c r="Q5662" s="2" t="s">
        <v>105</v>
      </c>
      <c r="R5662" s="2" t="s">
        <v>106</v>
      </c>
      <c r="S5662" s="2" t="s">
        <v>107</v>
      </c>
      <c r="T5662" s="2" t="s">
        <v>108</v>
      </c>
      <c r="U5662" s="2"/>
      <c r="V5662" s="2" t="s">
        <v>109</v>
      </c>
      <c r="W5662" s="2" t="s">
        <v>110</v>
      </c>
      <c r="X5662" s="2"/>
      <c r="Y5662" s="2" t="s">
        <v>65</v>
      </c>
      <c r="Z5662" s="2">
        <v>0</v>
      </c>
      <c r="AA5662" s="2"/>
      <c r="AB5662" s="2"/>
      <c r="AC5662" s="2"/>
      <c r="AD5662" s="2"/>
      <c r="AE5662" s="2" t="s">
        <v>123</v>
      </c>
      <c r="AF5662" s="2" t="s">
        <v>222</v>
      </c>
      <c r="AG5662" s="2" t="s">
        <v>223</v>
      </c>
      <c r="AH5662" s="2" t="s">
        <v>69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6634</v>
      </c>
      <c r="B5663" s="2" t="s">
        <v>6635</v>
      </c>
      <c r="C5663" s="2" t="s">
        <v>47</v>
      </c>
      <c r="D5663" s="2" t="s">
        <v>1310</v>
      </c>
      <c r="E5663" s="2" t="s">
        <v>227</v>
      </c>
      <c r="F5663" s="2" t="s">
        <v>228</v>
      </c>
      <c r="G5663" s="2" t="s">
        <v>179</v>
      </c>
      <c r="H5663" s="2" t="s">
        <v>52</v>
      </c>
      <c r="I5663" s="2" t="s">
        <v>53</v>
      </c>
      <c r="J5663" s="2" t="s">
        <v>118</v>
      </c>
      <c r="K5663" s="2" t="s">
        <v>118</v>
      </c>
      <c r="L5663" s="2"/>
      <c r="M5663" s="2" t="s">
        <v>56</v>
      </c>
      <c r="N5663" s="3">
        <v>1884.97</v>
      </c>
      <c r="O5663" s="3" t="s">
        <v>120</v>
      </c>
      <c r="P5663" s="2"/>
      <c r="Q5663" s="2"/>
      <c r="R5663" s="2" t="s">
        <v>121</v>
      </c>
      <c r="S5663" s="2"/>
      <c r="T5663" s="2" t="s">
        <v>108</v>
      </c>
      <c r="U5663" s="2"/>
      <c r="V5663" s="2"/>
      <c r="W5663" s="2" t="s">
        <v>122</v>
      </c>
      <c r="X5663" s="2" t="s">
        <v>64</v>
      </c>
      <c r="Y5663" s="2" t="s">
        <v>65</v>
      </c>
      <c r="Z5663" s="2">
        <v>0</v>
      </c>
      <c r="AA5663" s="2"/>
      <c r="AB5663" s="2"/>
      <c r="AC5663" s="2"/>
      <c r="AD5663" s="2"/>
      <c r="AE5663" s="2" t="s">
        <v>123</v>
      </c>
      <c r="AF5663" s="2" t="s">
        <v>124</v>
      </c>
      <c r="AG5663" s="2" t="s">
        <v>125</v>
      </c>
      <c r="AH5663" s="2" t="s">
        <v>69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6636</v>
      </c>
      <c r="B5664" s="2" t="s">
        <v>6635</v>
      </c>
      <c r="C5664" s="2" t="s">
        <v>47</v>
      </c>
      <c r="D5664" s="2" t="s">
        <v>1310</v>
      </c>
      <c r="E5664" s="2" t="s">
        <v>227</v>
      </c>
      <c r="F5664" s="2" t="s">
        <v>228</v>
      </c>
      <c r="G5664" s="2" t="s">
        <v>179</v>
      </c>
      <c r="H5664" s="2" t="s">
        <v>52</v>
      </c>
      <c r="I5664" s="2" t="s">
        <v>53</v>
      </c>
      <c r="J5664" s="2" t="s">
        <v>118</v>
      </c>
      <c r="K5664" s="2" t="s">
        <v>118</v>
      </c>
      <c r="L5664" s="2"/>
      <c r="M5664" s="2" t="s">
        <v>73</v>
      </c>
      <c r="N5664" s="3">
        <v>1884.97</v>
      </c>
      <c r="O5664" s="3" t="s">
        <v>120</v>
      </c>
      <c r="P5664" s="2"/>
      <c r="Q5664" s="2"/>
      <c r="R5664" s="2" t="s">
        <v>121</v>
      </c>
      <c r="S5664" s="2"/>
      <c r="T5664" s="2" t="s">
        <v>108</v>
      </c>
      <c r="U5664" s="2"/>
      <c r="V5664" s="2"/>
      <c r="W5664" s="2" t="s">
        <v>122</v>
      </c>
      <c r="X5664" s="2" t="s">
        <v>64</v>
      </c>
      <c r="Y5664" s="2" t="s">
        <v>65</v>
      </c>
      <c r="Z5664" s="2">
        <v>0</v>
      </c>
      <c r="AA5664" s="2"/>
      <c r="AB5664" s="2"/>
      <c r="AC5664" s="2"/>
      <c r="AD5664" s="2"/>
      <c r="AE5664" s="2" t="s">
        <v>123</v>
      </c>
      <c r="AF5664" s="2" t="s">
        <v>124</v>
      </c>
      <c r="AG5664" s="2" t="s">
        <v>125</v>
      </c>
      <c r="AH5664" s="2" t="s">
        <v>69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6637</v>
      </c>
      <c r="B5665" s="2" t="s">
        <v>6635</v>
      </c>
      <c r="C5665" s="2" t="s">
        <v>47</v>
      </c>
      <c r="D5665" s="2" t="s">
        <v>1310</v>
      </c>
      <c r="E5665" s="2" t="s">
        <v>227</v>
      </c>
      <c r="F5665" s="2" t="s">
        <v>228</v>
      </c>
      <c r="G5665" s="2" t="s">
        <v>179</v>
      </c>
      <c r="H5665" s="2" t="s">
        <v>52</v>
      </c>
      <c r="I5665" s="2" t="s">
        <v>53</v>
      </c>
      <c r="J5665" s="2" t="s">
        <v>118</v>
      </c>
      <c r="K5665" s="2" t="s">
        <v>118</v>
      </c>
      <c r="L5665" s="2"/>
      <c r="M5665" s="2" t="s">
        <v>78</v>
      </c>
      <c r="N5665" s="3">
        <v>1884.97</v>
      </c>
      <c r="O5665" s="3" t="s">
        <v>120</v>
      </c>
      <c r="P5665" s="2"/>
      <c r="Q5665" s="2"/>
      <c r="R5665" s="2" t="s">
        <v>121</v>
      </c>
      <c r="S5665" s="2"/>
      <c r="T5665" s="2" t="s">
        <v>108</v>
      </c>
      <c r="U5665" s="2"/>
      <c r="V5665" s="2"/>
      <c r="W5665" s="2" t="s">
        <v>122</v>
      </c>
      <c r="X5665" s="2" t="s">
        <v>64</v>
      </c>
      <c r="Y5665" s="2" t="s">
        <v>65</v>
      </c>
      <c r="Z5665" s="2">
        <v>0</v>
      </c>
      <c r="AA5665" s="2"/>
      <c r="AB5665" s="2"/>
      <c r="AC5665" s="2"/>
      <c r="AD5665" s="2"/>
      <c r="AE5665" s="2" t="s">
        <v>123</v>
      </c>
      <c r="AF5665" s="2" t="s">
        <v>124</v>
      </c>
      <c r="AG5665" s="2" t="s">
        <v>125</v>
      </c>
      <c r="AH5665" s="2" t="s">
        <v>69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6638</v>
      </c>
      <c r="B5666" s="2" t="s">
        <v>6635</v>
      </c>
      <c r="C5666" s="2" t="s">
        <v>47</v>
      </c>
      <c r="D5666" s="2" t="s">
        <v>1310</v>
      </c>
      <c r="E5666" s="2" t="s">
        <v>227</v>
      </c>
      <c r="F5666" s="2" t="s">
        <v>228</v>
      </c>
      <c r="G5666" s="2" t="s">
        <v>179</v>
      </c>
      <c r="H5666" s="2" t="s">
        <v>52</v>
      </c>
      <c r="I5666" s="2" t="s">
        <v>53</v>
      </c>
      <c r="J5666" s="2" t="s">
        <v>118</v>
      </c>
      <c r="K5666" s="2" t="s">
        <v>118</v>
      </c>
      <c r="L5666" s="2"/>
      <c r="M5666" s="2" t="s">
        <v>82</v>
      </c>
      <c r="N5666" s="3">
        <v>1884.97</v>
      </c>
      <c r="O5666" s="3" t="s">
        <v>120</v>
      </c>
      <c r="P5666" s="2"/>
      <c r="Q5666" s="2"/>
      <c r="R5666" s="2" t="s">
        <v>121</v>
      </c>
      <c r="S5666" s="2"/>
      <c r="T5666" s="2" t="s">
        <v>108</v>
      </c>
      <c r="U5666" s="2"/>
      <c r="V5666" s="2"/>
      <c r="W5666" s="2" t="s">
        <v>122</v>
      </c>
      <c r="X5666" s="2" t="s">
        <v>64</v>
      </c>
      <c r="Y5666" s="2" t="s">
        <v>65</v>
      </c>
      <c r="Z5666" s="2">
        <v>0</v>
      </c>
      <c r="AA5666" s="2"/>
      <c r="AB5666" s="2"/>
      <c r="AC5666" s="2"/>
      <c r="AD5666" s="2"/>
      <c r="AE5666" s="2" t="s">
        <v>123</v>
      </c>
      <c r="AF5666" s="2" t="s">
        <v>124</v>
      </c>
      <c r="AG5666" s="2" t="s">
        <v>125</v>
      </c>
      <c r="AH5666" s="2" t="s">
        <v>69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6639</v>
      </c>
      <c r="B5667" s="2" t="s">
        <v>6635</v>
      </c>
      <c r="C5667" s="2" t="s">
        <v>47</v>
      </c>
      <c r="D5667" s="2" t="s">
        <v>1310</v>
      </c>
      <c r="E5667" s="2" t="s">
        <v>227</v>
      </c>
      <c r="F5667" s="2" t="s">
        <v>228</v>
      </c>
      <c r="G5667" s="2" t="s">
        <v>179</v>
      </c>
      <c r="H5667" s="2" t="s">
        <v>52</v>
      </c>
      <c r="I5667" s="2" t="s">
        <v>53</v>
      </c>
      <c r="J5667" s="2" t="s">
        <v>118</v>
      </c>
      <c r="K5667" s="2" t="s">
        <v>118</v>
      </c>
      <c r="L5667" s="2"/>
      <c r="M5667" s="2" t="s">
        <v>86</v>
      </c>
      <c r="N5667" s="3">
        <v>1884.97</v>
      </c>
      <c r="O5667" s="3" t="s">
        <v>120</v>
      </c>
      <c r="P5667" s="2"/>
      <c r="Q5667" s="2"/>
      <c r="R5667" s="2" t="s">
        <v>121</v>
      </c>
      <c r="S5667" s="2"/>
      <c r="T5667" s="2" t="s">
        <v>108</v>
      </c>
      <c r="U5667" s="2"/>
      <c r="V5667" s="2"/>
      <c r="W5667" s="2" t="s">
        <v>122</v>
      </c>
      <c r="X5667" s="2" t="s">
        <v>64</v>
      </c>
      <c r="Y5667" s="2" t="s">
        <v>65</v>
      </c>
      <c r="Z5667" s="2">
        <v>0</v>
      </c>
      <c r="AA5667" s="2"/>
      <c r="AB5667" s="2"/>
      <c r="AC5667" s="2"/>
      <c r="AD5667" s="2"/>
      <c r="AE5667" s="2" t="s">
        <v>123</v>
      </c>
      <c r="AF5667" s="2" t="s">
        <v>124</v>
      </c>
      <c r="AG5667" s="2" t="s">
        <v>125</v>
      </c>
      <c r="AH5667" s="2" t="s">
        <v>69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6640</v>
      </c>
      <c r="B5668" s="2" t="s">
        <v>6635</v>
      </c>
      <c r="C5668" s="2" t="s">
        <v>47</v>
      </c>
      <c r="D5668" s="2" t="s">
        <v>1310</v>
      </c>
      <c r="E5668" s="2" t="s">
        <v>227</v>
      </c>
      <c r="F5668" s="2" t="s">
        <v>228</v>
      </c>
      <c r="G5668" s="2" t="s">
        <v>179</v>
      </c>
      <c r="H5668" s="2" t="s">
        <v>52</v>
      </c>
      <c r="I5668" s="2" t="s">
        <v>53</v>
      </c>
      <c r="J5668" s="2" t="s">
        <v>118</v>
      </c>
      <c r="K5668" s="2" t="s">
        <v>118</v>
      </c>
      <c r="L5668" s="2"/>
      <c r="M5668" s="2" t="s">
        <v>91</v>
      </c>
      <c r="N5668" s="3">
        <v>1884.97</v>
      </c>
      <c r="O5668" s="3" t="s">
        <v>120</v>
      </c>
      <c r="P5668" s="2"/>
      <c r="Q5668" s="2"/>
      <c r="R5668" s="2" t="s">
        <v>121</v>
      </c>
      <c r="S5668" s="2"/>
      <c r="T5668" s="2" t="s">
        <v>108</v>
      </c>
      <c r="U5668" s="2"/>
      <c r="V5668" s="2"/>
      <c r="W5668" s="2" t="s">
        <v>122</v>
      </c>
      <c r="X5668" s="2" t="s">
        <v>64</v>
      </c>
      <c r="Y5668" s="2" t="s">
        <v>65</v>
      </c>
      <c r="Z5668" s="2">
        <v>0</v>
      </c>
      <c r="AA5668" s="2"/>
      <c r="AB5668" s="2"/>
      <c r="AC5668" s="2"/>
      <c r="AD5668" s="2"/>
      <c r="AE5668" s="2" t="s">
        <v>123</v>
      </c>
      <c r="AF5668" s="2" t="s">
        <v>124</v>
      </c>
      <c r="AG5668" s="2" t="s">
        <v>125</v>
      </c>
      <c r="AH5668" s="2" t="s">
        <v>69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6641</v>
      </c>
      <c r="B5669" s="2" t="s">
        <v>6635</v>
      </c>
      <c r="C5669" s="2" t="s">
        <v>47</v>
      </c>
      <c r="D5669" s="2" t="s">
        <v>1310</v>
      </c>
      <c r="E5669" s="2" t="s">
        <v>227</v>
      </c>
      <c r="F5669" s="2" t="s">
        <v>228</v>
      </c>
      <c r="G5669" s="2" t="s">
        <v>179</v>
      </c>
      <c r="H5669" s="2" t="s">
        <v>52</v>
      </c>
      <c r="I5669" s="2" t="s">
        <v>53</v>
      </c>
      <c r="J5669" s="2" t="s">
        <v>118</v>
      </c>
      <c r="K5669" s="2" t="s">
        <v>118</v>
      </c>
      <c r="L5669" s="2"/>
      <c r="M5669" s="2" t="s">
        <v>95</v>
      </c>
      <c r="N5669" s="3">
        <v>1884.97</v>
      </c>
      <c r="O5669" s="3" t="s">
        <v>120</v>
      </c>
      <c r="P5669" s="2"/>
      <c r="Q5669" s="2"/>
      <c r="R5669" s="2" t="s">
        <v>121</v>
      </c>
      <c r="S5669" s="2"/>
      <c r="T5669" s="2" t="s">
        <v>108</v>
      </c>
      <c r="U5669" s="2"/>
      <c r="V5669" s="2"/>
      <c r="W5669" s="2" t="s">
        <v>122</v>
      </c>
      <c r="X5669" s="2" t="s">
        <v>64</v>
      </c>
      <c r="Y5669" s="2" t="s">
        <v>65</v>
      </c>
      <c r="Z5669" s="2">
        <v>0</v>
      </c>
      <c r="AA5669" s="2"/>
      <c r="AB5669" s="2"/>
      <c r="AC5669" s="2"/>
      <c r="AD5669" s="2"/>
      <c r="AE5669" s="2" t="s">
        <v>123</v>
      </c>
      <c r="AF5669" s="2" t="s">
        <v>124</v>
      </c>
      <c r="AG5669" s="2" t="s">
        <v>125</v>
      </c>
      <c r="AH5669" s="2" t="s">
        <v>69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6642</v>
      </c>
      <c r="B5670" s="2" t="s">
        <v>6635</v>
      </c>
      <c r="C5670" s="2" t="s">
        <v>47</v>
      </c>
      <c r="D5670" s="2" t="s">
        <v>1310</v>
      </c>
      <c r="E5670" s="2" t="s">
        <v>227</v>
      </c>
      <c r="F5670" s="2" t="s">
        <v>228</v>
      </c>
      <c r="G5670" s="2" t="s">
        <v>179</v>
      </c>
      <c r="H5670" s="2" t="s">
        <v>52</v>
      </c>
      <c r="I5670" s="2" t="s">
        <v>53</v>
      </c>
      <c r="J5670" s="2" t="s">
        <v>118</v>
      </c>
      <c r="K5670" s="2" t="s">
        <v>118</v>
      </c>
      <c r="L5670" s="2"/>
      <c r="M5670" s="2" t="s">
        <v>100</v>
      </c>
      <c r="N5670" s="3">
        <v>1884.97</v>
      </c>
      <c r="O5670" s="3" t="s">
        <v>120</v>
      </c>
      <c r="P5670" s="2"/>
      <c r="Q5670" s="2"/>
      <c r="R5670" s="2" t="s">
        <v>121</v>
      </c>
      <c r="S5670" s="2"/>
      <c r="T5670" s="2" t="s">
        <v>108</v>
      </c>
      <c r="U5670" s="2"/>
      <c r="V5670" s="2"/>
      <c r="W5670" s="2" t="s">
        <v>122</v>
      </c>
      <c r="X5670" s="2" t="s">
        <v>64</v>
      </c>
      <c r="Y5670" s="2" t="s">
        <v>65</v>
      </c>
      <c r="Z5670" s="2">
        <v>0</v>
      </c>
      <c r="AA5670" s="2"/>
      <c r="AB5670" s="2"/>
      <c r="AC5670" s="2"/>
      <c r="AD5670" s="2"/>
      <c r="AE5670" s="2" t="s">
        <v>123</v>
      </c>
      <c r="AF5670" s="2" t="s">
        <v>124</v>
      </c>
      <c r="AG5670" s="2" t="s">
        <v>125</v>
      </c>
      <c r="AH5670" s="2" t="s">
        <v>69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6643</v>
      </c>
      <c r="B5671" s="2" t="s">
        <v>6635</v>
      </c>
      <c r="C5671" s="2" t="s">
        <v>47</v>
      </c>
      <c r="D5671" s="2" t="s">
        <v>1310</v>
      </c>
      <c r="E5671" s="2" t="s">
        <v>227</v>
      </c>
      <c r="F5671" s="2" t="s">
        <v>228</v>
      </c>
      <c r="G5671" s="2" t="s">
        <v>179</v>
      </c>
      <c r="H5671" s="2" t="s">
        <v>52</v>
      </c>
      <c r="I5671" s="2"/>
      <c r="J5671" s="2"/>
      <c r="K5671" s="2"/>
      <c r="L5671" s="2"/>
      <c r="M5671" s="2" t="s">
        <v>104</v>
      </c>
      <c r="N5671" s="3"/>
      <c r="O5671" s="3"/>
      <c r="P5671" s="4">
        <v>0.0</v>
      </c>
      <c r="Q5671" s="2" t="s">
        <v>105</v>
      </c>
      <c r="R5671" s="2" t="s">
        <v>106</v>
      </c>
      <c r="S5671" s="2" t="s">
        <v>107</v>
      </c>
      <c r="T5671" s="2" t="s">
        <v>108</v>
      </c>
      <c r="U5671" s="4">
        <f>0.0</f>
        <v>0.0</v>
      </c>
      <c r="V5671" s="2" t="s">
        <v>109</v>
      </c>
      <c r="W5671" s="2" t="s">
        <v>110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134</v>
      </c>
      <c r="AH5671" s="2" t="s">
        <v>69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6644</v>
      </c>
      <c r="B5672" s="2" t="s">
        <v>6645</v>
      </c>
      <c r="C5672" s="2" t="s">
        <v>47</v>
      </c>
      <c r="D5672" s="2" t="s">
        <v>6577</v>
      </c>
      <c r="E5672" s="2" t="s">
        <v>400</v>
      </c>
      <c r="F5672" s="2" t="s">
        <v>50</v>
      </c>
      <c r="G5672" s="2" t="s">
        <v>179</v>
      </c>
      <c r="H5672" s="2" t="s">
        <v>52</v>
      </c>
      <c r="I5672" s="2" t="s">
        <v>53</v>
      </c>
      <c r="J5672" s="2" t="s">
        <v>180</v>
      </c>
      <c r="K5672" s="2" t="s">
        <v>180</v>
      </c>
      <c r="L5672" s="2" t="s">
        <v>181</v>
      </c>
      <c r="M5672" s="2" t="s">
        <v>56</v>
      </c>
      <c r="N5672" s="3">
        <v>3307.59</v>
      </c>
      <c r="O5672" s="3" t="s">
        <v>182</v>
      </c>
      <c r="P5672" s="4">
        <f>IF(O5672="吨",N5672*1000,IF(O5672="万立方米",N5672*10000,""))</f>
        <v>33075900.0</v>
      </c>
      <c r="Q5672" s="2" t="s">
        <v>183</v>
      </c>
      <c r="R5672" s="2" t="s">
        <v>184</v>
      </c>
      <c r="S5672" s="2" t="s">
        <v>185</v>
      </c>
      <c r="T5672" s="2" t="s">
        <v>75</v>
      </c>
      <c r="U5672" s="4">
        <f>0.001</f>
        <v>0.001</v>
      </c>
      <c r="V5672" s="2" t="s">
        <v>186</v>
      </c>
      <c r="W5672" s="2" t="s">
        <v>187</v>
      </c>
      <c r="X5672" s="2" t="s">
        <v>64</v>
      </c>
      <c r="Y5672" s="2" t="s">
        <v>65</v>
      </c>
      <c r="Z5672" s="2">
        <v>0</v>
      </c>
      <c r="AA5672" s="2"/>
      <c r="AB5672" s="2"/>
      <c r="AC5672" s="4">
        <f>P5672*U5672/1000000</f>
        <v>0.0330759</v>
      </c>
      <c r="AD5672" s="4">
        <f>AC5672*(1-Z5672/100)</f>
        <v>0.0330759</v>
      </c>
      <c r="AE5672" s="2" t="s">
        <v>66</v>
      </c>
      <c r="AF5672" s="2" t="s">
        <v>67</v>
      </c>
      <c r="AG5672" s="2"/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6646</v>
      </c>
      <c r="B5673" s="2" t="s">
        <v>6645</v>
      </c>
      <c r="C5673" s="2" t="s">
        <v>47</v>
      </c>
      <c r="D5673" s="2" t="s">
        <v>6577</v>
      </c>
      <c r="E5673" s="2" t="s">
        <v>400</v>
      </c>
      <c r="F5673" s="2" t="s">
        <v>50</v>
      </c>
      <c r="G5673" s="2" t="s">
        <v>179</v>
      </c>
      <c r="H5673" s="2" t="s">
        <v>52</v>
      </c>
      <c r="I5673" s="2" t="s">
        <v>53</v>
      </c>
      <c r="J5673" s="2" t="s">
        <v>180</v>
      </c>
      <c r="K5673" s="2" t="s">
        <v>180</v>
      </c>
      <c r="L5673" s="2" t="s">
        <v>181</v>
      </c>
      <c r="M5673" s="2" t="s">
        <v>73</v>
      </c>
      <c r="N5673" s="3">
        <v>3307.59</v>
      </c>
      <c r="O5673" s="3" t="s">
        <v>182</v>
      </c>
      <c r="P5673" s="4">
        <f>IF(O5673="吨",N5673*1000,IF(O5673="万立方米",N5673*10000,""))</f>
        <v>33075900.0</v>
      </c>
      <c r="Q5673" s="2" t="s">
        <v>183</v>
      </c>
      <c r="R5673" s="2" t="s">
        <v>184</v>
      </c>
      <c r="S5673" s="2" t="s">
        <v>189</v>
      </c>
      <c r="T5673" s="2" t="s">
        <v>75</v>
      </c>
      <c r="U5673" s="4">
        <f>0.35</f>
        <v>0.35</v>
      </c>
      <c r="V5673" s="2" t="s">
        <v>186</v>
      </c>
      <c r="W5673" s="2" t="s">
        <v>190</v>
      </c>
      <c r="X5673" s="2" t="s">
        <v>64</v>
      </c>
      <c r="Y5673" s="2" t="s">
        <v>65</v>
      </c>
      <c r="Z5673" s="2">
        <v>0</v>
      </c>
      <c r="AA5673" s="2"/>
      <c r="AB5673" s="2"/>
      <c r="AC5673" s="4">
        <f>P5673*U5673/1000000</f>
        <v>11.576565</v>
      </c>
      <c r="AD5673" s="4">
        <f>AC5673*(1-Z5673/100)</f>
        <v>11.576565</v>
      </c>
      <c r="AE5673" s="2" t="s">
        <v>66</v>
      </c>
      <c r="AF5673" s="2" t="s">
        <v>67</v>
      </c>
      <c r="AG5673" s="2"/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6647</v>
      </c>
      <c r="B5674" s="2" t="s">
        <v>6645</v>
      </c>
      <c r="C5674" s="2" t="s">
        <v>47</v>
      </c>
      <c r="D5674" s="2" t="s">
        <v>6577</v>
      </c>
      <c r="E5674" s="2" t="s">
        <v>400</v>
      </c>
      <c r="F5674" s="2" t="s">
        <v>50</v>
      </c>
      <c r="G5674" s="2" t="s">
        <v>179</v>
      </c>
      <c r="H5674" s="2" t="s">
        <v>52</v>
      </c>
      <c r="I5674" s="2" t="s">
        <v>53</v>
      </c>
      <c r="J5674" s="2" t="s">
        <v>180</v>
      </c>
      <c r="K5674" s="2" t="s">
        <v>180</v>
      </c>
      <c r="L5674" s="2" t="s">
        <v>181</v>
      </c>
      <c r="M5674" s="2" t="s">
        <v>78</v>
      </c>
      <c r="N5674" s="3">
        <v>3307.59</v>
      </c>
      <c r="O5674" s="3" t="s">
        <v>182</v>
      </c>
      <c r="P5674" s="4">
        <f>IF(O5674="吨",N5674*1000,IF(O5674="万立方米",N5674*10000,""))</f>
        <v>33075900.0</v>
      </c>
      <c r="Q5674" s="2" t="s">
        <v>183</v>
      </c>
      <c r="R5674" s="2" t="s">
        <v>184</v>
      </c>
      <c r="S5674" s="2" t="s">
        <v>192</v>
      </c>
      <c r="T5674" s="2" t="s">
        <v>75</v>
      </c>
      <c r="U5674" s="4">
        <f>1.2</f>
        <v>1.2</v>
      </c>
      <c r="V5674" s="2" t="s">
        <v>186</v>
      </c>
      <c r="W5674" s="2" t="s">
        <v>193</v>
      </c>
      <c r="X5674" s="2" t="s">
        <v>64</v>
      </c>
      <c r="Y5674" s="2" t="s">
        <v>65</v>
      </c>
      <c r="Z5674" s="2">
        <v>0</v>
      </c>
      <c r="AA5674" s="2"/>
      <c r="AB5674" s="2"/>
      <c r="AC5674" s="4">
        <f>P5674*U5674/1000000</f>
        <v>39.69108</v>
      </c>
      <c r="AD5674" s="4">
        <f>AC5674*(1-Z5674/100)</f>
        <v>39.69108</v>
      </c>
      <c r="AE5674" s="2" t="s">
        <v>66</v>
      </c>
      <c r="AF5674" s="2" t="s">
        <v>67</v>
      </c>
      <c r="AG5674" s="2"/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6648</v>
      </c>
      <c r="B5675" s="2" t="s">
        <v>6645</v>
      </c>
      <c r="C5675" s="2" t="s">
        <v>47</v>
      </c>
      <c r="D5675" s="2" t="s">
        <v>6577</v>
      </c>
      <c r="E5675" s="2" t="s">
        <v>400</v>
      </c>
      <c r="F5675" s="2" t="s">
        <v>50</v>
      </c>
      <c r="G5675" s="2" t="s">
        <v>179</v>
      </c>
      <c r="H5675" s="2" t="s">
        <v>52</v>
      </c>
      <c r="I5675" s="2" t="s">
        <v>53</v>
      </c>
      <c r="J5675" s="2" t="s">
        <v>180</v>
      </c>
      <c r="K5675" s="2" t="s">
        <v>180</v>
      </c>
      <c r="L5675" s="2" t="s">
        <v>181</v>
      </c>
      <c r="M5675" s="2" t="s">
        <v>82</v>
      </c>
      <c r="N5675" s="3">
        <v>3307.59</v>
      </c>
      <c r="O5675" s="3" t="s">
        <v>182</v>
      </c>
      <c r="P5675" s="4">
        <f>IF(O5675="吨",N5675*1000,IF(O5675="万立方米",N5675*10000,""))</f>
        <v>33075900.0</v>
      </c>
      <c r="Q5675" s="2" t="s">
        <v>183</v>
      </c>
      <c r="R5675" s="2" t="s">
        <v>184</v>
      </c>
      <c r="S5675" s="2" t="s">
        <v>195</v>
      </c>
      <c r="T5675" s="2" t="s">
        <v>75</v>
      </c>
      <c r="U5675" s="4">
        <f>0.002</f>
        <v>0.002</v>
      </c>
      <c r="V5675" s="2" t="s">
        <v>186</v>
      </c>
      <c r="W5675" s="2" t="s">
        <v>196</v>
      </c>
      <c r="X5675" s="2" t="s">
        <v>64</v>
      </c>
      <c r="Y5675" s="2" t="s">
        <v>65</v>
      </c>
      <c r="Z5675" s="2">
        <v>0</v>
      </c>
      <c r="AA5675" s="2"/>
      <c r="AB5675" s="2"/>
      <c r="AC5675" s="4">
        <f>P5675*U5675/1000000</f>
        <v>0.0661518</v>
      </c>
      <c r="AD5675" s="4">
        <f>AC5675*(1-Z5675/100)</f>
        <v>0.0661518</v>
      </c>
      <c r="AE5675" s="2" t="s">
        <v>66</v>
      </c>
      <c r="AF5675" s="2" t="s">
        <v>67</v>
      </c>
      <c r="AG5675" s="2"/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6649</v>
      </c>
      <c r="B5676" s="2" t="s">
        <v>6645</v>
      </c>
      <c r="C5676" s="2" t="s">
        <v>47</v>
      </c>
      <c r="D5676" s="2" t="s">
        <v>6577</v>
      </c>
      <c r="E5676" s="2" t="s">
        <v>400</v>
      </c>
      <c r="F5676" s="2" t="s">
        <v>50</v>
      </c>
      <c r="G5676" s="2" t="s">
        <v>179</v>
      </c>
      <c r="H5676" s="2" t="s">
        <v>52</v>
      </c>
      <c r="I5676" s="2" t="s">
        <v>53</v>
      </c>
      <c r="J5676" s="2" t="s">
        <v>180</v>
      </c>
      <c r="K5676" s="2" t="s">
        <v>180</v>
      </c>
      <c r="L5676" s="2" t="s">
        <v>181</v>
      </c>
      <c r="M5676" s="2" t="s">
        <v>86</v>
      </c>
      <c r="N5676" s="3">
        <v>3307.59</v>
      </c>
      <c r="O5676" s="3" t="s">
        <v>182</v>
      </c>
      <c r="P5676" s="4">
        <f>IF(O5676="吨",N5676*1000,IF(O5676="万立方米",N5676*10000,""))</f>
        <v>33075900.0</v>
      </c>
      <c r="Q5676" s="2" t="s">
        <v>183</v>
      </c>
      <c r="R5676" s="2" t="s">
        <v>184</v>
      </c>
      <c r="S5676" s="2" t="s">
        <v>198</v>
      </c>
      <c r="T5676" s="2" t="s">
        <v>75</v>
      </c>
      <c r="U5676" s="4">
        <f>0.01</f>
        <v>0.01</v>
      </c>
      <c r="V5676" s="2" t="s">
        <v>186</v>
      </c>
      <c r="W5676" s="2" t="s">
        <v>199</v>
      </c>
      <c r="X5676" s="2" t="s">
        <v>64</v>
      </c>
      <c r="Y5676" s="2" t="s">
        <v>65</v>
      </c>
      <c r="Z5676" s="2">
        <v>0</v>
      </c>
      <c r="AA5676" s="2"/>
      <c r="AB5676" s="2"/>
      <c r="AC5676" s="4">
        <f>P5676*U5676/1000000</f>
        <v>0.330759</v>
      </c>
      <c r="AD5676" s="4">
        <f>AC5677*(1-AA5676/100)+(AC5676-AC5677)*(1-AB5676/100)</f>
        <v>0.330759</v>
      </c>
      <c r="AE5676" s="2" t="s">
        <v>66</v>
      </c>
      <c r="AF5676" s="2" t="s">
        <v>67</v>
      </c>
      <c r="AG5676" s="2"/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6650</v>
      </c>
      <c r="B5677" s="2" t="s">
        <v>6645</v>
      </c>
      <c r="C5677" s="2" t="s">
        <v>47</v>
      </c>
      <c r="D5677" s="2" t="s">
        <v>6577</v>
      </c>
      <c r="E5677" s="2" t="s">
        <v>400</v>
      </c>
      <c r="F5677" s="2" t="s">
        <v>50</v>
      </c>
      <c r="G5677" s="2" t="s">
        <v>179</v>
      </c>
      <c r="H5677" s="2" t="s">
        <v>52</v>
      </c>
      <c r="I5677" s="2" t="s">
        <v>53</v>
      </c>
      <c r="J5677" s="2" t="s">
        <v>180</v>
      </c>
      <c r="K5677" s="2" t="s">
        <v>180</v>
      </c>
      <c r="L5677" s="2" t="s">
        <v>181</v>
      </c>
      <c r="M5677" s="2" t="s">
        <v>91</v>
      </c>
      <c r="N5677" s="3">
        <v>3307.59</v>
      </c>
      <c r="O5677" s="3" t="s">
        <v>182</v>
      </c>
      <c r="P5677" s="4">
        <f>IF(O5677="吨",N5677*1000,IF(O5677="万立方米",N5677*10000,""))</f>
        <v>33075900.0</v>
      </c>
      <c r="Q5677" s="2" t="s">
        <v>183</v>
      </c>
      <c r="R5677" s="2" t="s">
        <v>184</v>
      </c>
      <c r="S5677" s="2" t="s">
        <v>201</v>
      </c>
      <c r="T5677" s="2" t="s">
        <v>75</v>
      </c>
      <c r="U5677" s="4">
        <f>0.005</f>
        <v>0.005</v>
      </c>
      <c r="V5677" s="2" t="s">
        <v>186</v>
      </c>
      <c r="W5677" s="2" t="s">
        <v>202</v>
      </c>
      <c r="X5677" s="2" t="s">
        <v>64</v>
      </c>
      <c r="Y5677" s="2" t="s">
        <v>65</v>
      </c>
      <c r="Z5677" s="2">
        <v>0</v>
      </c>
      <c r="AA5677" s="2"/>
      <c r="AB5677" s="2"/>
      <c r="AC5677" s="4">
        <f>P5677*U5677/1000000</f>
        <v>0.1653795</v>
      </c>
      <c r="AD5677" s="4">
        <f>AC5677*(1-Z5677/100)</f>
        <v>0.1653795</v>
      </c>
      <c r="AE5677" s="2" t="s">
        <v>66</v>
      </c>
      <c r="AF5677" s="2" t="s">
        <v>67</v>
      </c>
      <c r="AG5677" s="2"/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6651</v>
      </c>
      <c r="B5678" s="2" t="s">
        <v>6645</v>
      </c>
      <c r="C5678" s="2" t="s">
        <v>47</v>
      </c>
      <c r="D5678" s="2" t="s">
        <v>6577</v>
      </c>
      <c r="E5678" s="2" t="s">
        <v>400</v>
      </c>
      <c r="F5678" s="2" t="s">
        <v>50</v>
      </c>
      <c r="G5678" s="2" t="s">
        <v>179</v>
      </c>
      <c r="H5678" s="2" t="s">
        <v>52</v>
      </c>
      <c r="I5678" s="2" t="s">
        <v>53</v>
      </c>
      <c r="J5678" s="2" t="s">
        <v>180</v>
      </c>
      <c r="K5678" s="2" t="s">
        <v>180</v>
      </c>
      <c r="L5678" s="2" t="s">
        <v>181</v>
      </c>
      <c r="M5678" s="2" t="s">
        <v>95</v>
      </c>
      <c r="N5678" s="3">
        <v>3307.59</v>
      </c>
      <c r="O5678" s="3" t="s">
        <v>182</v>
      </c>
      <c r="P5678" s="4">
        <f>IF(O5678="吨",N5678*1000,IF(O5678="万立方米",N5678*10000,""))</f>
        <v>33075900.0</v>
      </c>
      <c r="Q5678" s="2" t="s">
        <v>183</v>
      </c>
      <c r="R5678" s="2" t="s">
        <v>184</v>
      </c>
      <c r="S5678" s="2" t="s">
        <v>204</v>
      </c>
      <c r="T5678" s="2" t="s">
        <v>75</v>
      </c>
      <c r="U5678" s="4">
        <f>0.005</f>
        <v>0.005</v>
      </c>
      <c r="V5678" s="2" t="s">
        <v>186</v>
      </c>
      <c r="W5678" s="2" t="s">
        <v>205</v>
      </c>
      <c r="X5678" s="2" t="s">
        <v>64</v>
      </c>
      <c r="Y5678" s="2" t="s">
        <v>65</v>
      </c>
      <c r="Z5678" s="2">
        <v>0</v>
      </c>
      <c r="AA5678" s="2"/>
      <c r="AB5678" s="2"/>
      <c r="AC5678" s="4">
        <f>P5678*U5678/1000000</f>
        <v>0.1653795</v>
      </c>
      <c r="AD5678" s="4">
        <f>AC5678*(1-Z5678/100)</f>
        <v>0.1653795</v>
      </c>
      <c r="AE5678" s="2" t="s">
        <v>66</v>
      </c>
      <c r="AF5678" s="2" t="s">
        <v>67</v>
      </c>
      <c r="AG5678" s="2"/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6652</v>
      </c>
      <c r="B5679" s="2" t="s">
        <v>6645</v>
      </c>
      <c r="C5679" s="2" t="s">
        <v>47</v>
      </c>
      <c r="D5679" s="2" t="s">
        <v>6577</v>
      </c>
      <c r="E5679" s="2" t="s">
        <v>400</v>
      </c>
      <c r="F5679" s="2" t="s">
        <v>50</v>
      </c>
      <c r="G5679" s="2" t="s">
        <v>179</v>
      </c>
      <c r="H5679" s="2" t="s">
        <v>52</v>
      </c>
      <c r="I5679" s="2" t="s">
        <v>53</v>
      </c>
      <c r="J5679" s="2" t="s">
        <v>180</v>
      </c>
      <c r="K5679" s="2" t="s">
        <v>180</v>
      </c>
      <c r="L5679" s="2" t="s">
        <v>181</v>
      </c>
      <c r="M5679" s="2" t="s">
        <v>100</v>
      </c>
      <c r="N5679" s="3">
        <v>3307.59</v>
      </c>
      <c r="O5679" s="3" t="s">
        <v>182</v>
      </c>
      <c r="P5679" s="4">
        <f>IF(O5679="吨",N5679*1000,IF(O5679="万立方米",N5679*10000,""))</f>
        <v>33075900.0</v>
      </c>
      <c r="Q5679" s="2" t="s">
        <v>183</v>
      </c>
      <c r="R5679" s="2" t="s">
        <v>184</v>
      </c>
      <c r="S5679" s="2" t="s">
        <v>207</v>
      </c>
      <c r="T5679" s="2" t="s">
        <v>75</v>
      </c>
      <c r="U5679" s="4">
        <f>0.02</f>
        <v>0.02</v>
      </c>
      <c r="V5679" s="2" t="s">
        <v>186</v>
      </c>
      <c r="W5679" s="2" t="s">
        <v>208</v>
      </c>
      <c r="X5679" s="2" t="s">
        <v>64</v>
      </c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/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6653</v>
      </c>
      <c r="B5680" s="2" t="s">
        <v>6645</v>
      </c>
      <c r="C5680" s="2" t="s">
        <v>47</v>
      </c>
      <c r="D5680" s="2" t="s">
        <v>6577</v>
      </c>
      <c r="E5680" s="2" t="s">
        <v>400</v>
      </c>
      <c r="F5680" s="2" t="s">
        <v>50</v>
      </c>
      <c r="G5680" s="2" t="s">
        <v>179</v>
      </c>
      <c r="H5680" s="2" t="s">
        <v>52</v>
      </c>
      <c r="I5680" s="2"/>
      <c r="J5680" s="2"/>
      <c r="K5680" s="2"/>
      <c r="L5680" s="2"/>
      <c r="M5680" s="2" t="s">
        <v>104</v>
      </c>
      <c r="N5680" s="3"/>
      <c r="O5680" s="3"/>
      <c r="P5680" s="4">
        <v>0.0</v>
      </c>
      <c r="Q5680" s="2" t="s">
        <v>105</v>
      </c>
      <c r="R5680" s="2" t="s">
        <v>106</v>
      </c>
      <c r="S5680" s="2" t="s">
        <v>107</v>
      </c>
      <c r="T5680" s="2" t="s">
        <v>108</v>
      </c>
      <c r="U5680" s="4">
        <f>0.0</f>
        <v>0.0</v>
      </c>
      <c r="V5680" s="2" t="s">
        <v>109</v>
      </c>
      <c r="W5680" s="2" t="s">
        <v>110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134</v>
      </c>
      <c r="AH5680" s="2" t="s">
        <v>69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6654</v>
      </c>
      <c r="B5681" s="2" t="s">
        <v>6655</v>
      </c>
      <c r="C5681" s="2" t="s">
        <v>47</v>
      </c>
      <c r="D5681" s="2" t="s">
        <v>531</v>
      </c>
      <c r="E5681" s="2" t="s">
        <v>227</v>
      </c>
      <c r="F5681" s="2" t="s">
        <v>228</v>
      </c>
      <c r="G5681" s="2" t="s">
        <v>181</v>
      </c>
      <c r="H5681" s="2" t="s">
        <v>138</v>
      </c>
      <c r="I5681" s="2" t="s">
        <v>53</v>
      </c>
      <c r="J5681" s="2" t="s">
        <v>533</v>
      </c>
      <c r="K5681" s="2" t="s">
        <v>533</v>
      </c>
      <c r="L5681" s="2" t="s">
        <v>534</v>
      </c>
      <c r="M5681" s="2" t="s">
        <v>56</v>
      </c>
      <c r="N5681" s="3">
        <v>1004.21</v>
      </c>
      <c r="O5681" s="3" t="s">
        <v>120</v>
      </c>
      <c r="P5681" s="2"/>
      <c r="Q5681" s="2"/>
      <c r="R5681" s="2" t="s">
        <v>121</v>
      </c>
      <c r="S5681" s="2"/>
      <c r="T5681" s="2" t="s">
        <v>108</v>
      </c>
      <c r="U5681" s="2"/>
      <c r="V5681" s="2"/>
      <c r="W5681" s="2" t="s">
        <v>122</v>
      </c>
      <c r="X5681" s="2" t="s">
        <v>64</v>
      </c>
      <c r="Y5681" s="2" t="s">
        <v>65</v>
      </c>
      <c r="Z5681" s="2">
        <v>0</v>
      </c>
      <c r="AA5681" s="2"/>
      <c r="AB5681" s="2"/>
      <c r="AC5681" s="2"/>
      <c r="AD5681" s="2"/>
      <c r="AE5681" s="2" t="s">
        <v>123</v>
      </c>
      <c r="AF5681" s="2" t="s">
        <v>124</v>
      </c>
      <c r="AG5681" s="2" t="s">
        <v>125</v>
      </c>
      <c r="AH5681" s="2" t="s">
        <v>69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6656</v>
      </c>
      <c r="B5682" s="2" t="s">
        <v>6655</v>
      </c>
      <c r="C5682" s="2" t="s">
        <v>47</v>
      </c>
      <c r="D5682" s="2" t="s">
        <v>531</v>
      </c>
      <c r="E5682" s="2" t="s">
        <v>227</v>
      </c>
      <c r="F5682" s="2" t="s">
        <v>228</v>
      </c>
      <c r="G5682" s="2" t="s">
        <v>181</v>
      </c>
      <c r="H5682" s="2" t="s">
        <v>138</v>
      </c>
      <c r="I5682" s="2" t="s">
        <v>53</v>
      </c>
      <c r="J5682" s="2" t="s">
        <v>533</v>
      </c>
      <c r="K5682" s="2" t="s">
        <v>533</v>
      </c>
      <c r="L5682" s="2" t="s">
        <v>534</v>
      </c>
      <c r="M5682" s="2" t="s">
        <v>73</v>
      </c>
      <c r="N5682" s="3">
        <v>1004.21</v>
      </c>
      <c r="O5682" s="3" t="s">
        <v>120</v>
      </c>
      <c r="P5682" s="2"/>
      <c r="Q5682" s="2"/>
      <c r="R5682" s="2" t="s">
        <v>121</v>
      </c>
      <c r="S5682" s="2"/>
      <c r="T5682" s="2" t="s">
        <v>108</v>
      </c>
      <c r="U5682" s="2"/>
      <c r="V5682" s="2"/>
      <c r="W5682" s="2" t="s">
        <v>122</v>
      </c>
      <c r="X5682" s="2" t="s">
        <v>64</v>
      </c>
      <c r="Y5682" s="2" t="s">
        <v>65</v>
      </c>
      <c r="Z5682" s="2">
        <v>0</v>
      </c>
      <c r="AA5682" s="2"/>
      <c r="AB5682" s="2"/>
      <c r="AC5682" s="2"/>
      <c r="AD5682" s="2"/>
      <c r="AE5682" s="2" t="s">
        <v>123</v>
      </c>
      <c r="AF5682" s="2" t="s">
        <v>124</v>
      </c>
      <c r="AG5682" s="2" t="s">
        <v>125</v>
      </c>
      <c r="AH5682" s="2" t="s">
        <v>69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6657</v>
      </c>
      <c r="B5683" s="2" t="s">
        <v>6655</v>
      </c>
      <c r="C5683" s="2" t="s">
        <v>47</v>
      </c>
      <c r="D5683" s="2" t="s">
        <v>531</v>
      </c>
      <c r="E5683" s="2" t="s">
        <v>227</v>
      </c>
      <c r="F5683" s="2" t="s">
        <v>228</v>
      </c>
      <c r="G5683" s="2" t="s">
        <v>181</v>
      </c>
      <c r="H5683" s="2" t="s">
        <v>138</v>
      </c>
      <c r="I5683" s="2" t="s">
        <v>53</v>
      </c>
      <c r="J5683" s="2" t="s">
        <v>533</v>
      </c>
      <c r="K5683" s="2" t="s">
        <v>533</v>
      </c>
      <c r="L5683" s="2" t="s">
        <v>534</v>
      </c>
      <c r="M5683" s="2" t="s">
        <v>78</v>
      </c>
      <c r="N5683" s="3">
        <v>1004.21</v>
      </c>
      <c r="O5683" s="3" t="s">
        <v>120</v>
      </c>
      <c r="P5683" s="2"/>
      <c r="Q5683" s="2"/>
      <c r="R5683" s="2" t="s">
        <v>121</v>
      </c>
      <c r="S5683" s="2"/>
      <c r="T5683" s="2" t="s">
        <v>108</v>
      </c>
      <c r="U5683" s="2"/>
      <c r="V5683" s="2"/>
      <c r="W5683" s="2" t="s">
        <v>122</v>
      </c>
      <c r="X5683" s="2" t="s">
        <v>64</v>
      </c>
      <c r="Y5683" s="2" t="s">
        <v>65</v>
      </c>
      <c r="Z5683" s="2">
        <v>0</v>
      </c>
      <c r="AA5683" s="2"/>
      <c r="AB5683" s="2"/>
      <c r="AC5683" s="2"/>
      <c r="AD5683" s="2"/>
      <c r="AE5683" s="2" t="s">
        <v>123</v>
      </c>
      <c r="AF5683" s="2" t="s">
        <v>124</v>
      </c>
      <c r="AG5683" s="2" t="s">
        <v>125</v>
      </c>
      <c r="AH5683" s="2" t="s">
        <v>69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6658</v>
      </c>
      <c r="B5684" s="2" t="s">
        <v>6655</v>
      </c>
      <c r="C5684" s="2" t="s">
        <v>47</v>
      </c>
      <c r="D5684" s="2" t="s">
        <v>531</v>
      </c>
      <c r="E5684" s="2" t="s">
        <v>227</v>
      </c>
      <c r="F5684" s="2" t="s">
        <v>228</v>
      </c>
      <c r="G5684" s="2" t="s">
        <v>181</v>
      </c>
      <c r="H5684" s="2" t="s">
        <v>138</v>
      </c>
      <c r="I5684" s="2" t="s">
        <v>53</v>
      </c>
      <c r="J5684" s="2" t="s">
        <v>533</v>
      </c>
      <c r="K5684" s="2" t="s">
        <v>533</v>
      </c>
      <c r="L5684" s="2" t="s">
        <v>534</v>
      </c>
      <c r="M5684" s="2" t="s">
        <v>82</v>
      </c>
      <c r="N5684" s="3">
        <v>1004.21</v>
      </c>
      <c r="O5684" s="3" t="s">
        <v>120</v>
      </c>
      <c r="P5684" s="2"/>
      <c r="Q5684" s="2"/>
      <c r="R5684" s="2" t="s">
        <v>121</v>
      </c>
      <c r="S5684" s="2"/>
      <c r="T5684" s="2" t="s">
        <v>108</v>
      </c>
      <c r="U5684" s="2"/>
      <c r="V5684" s="2"/>
      <c r="W5684" s="2" t="s">
        <v>122</v>
      </c>
      <c r="X5684" s="2" t="s">
        <v>64</v>
      </c>
      <c r="Y5684" s="2" t="s">
        <v>65</v>
      </c>
      <c r="Z5684" s="2">
        <v>0</v>
      </c>
      <c r="AA5684" s="2"/>
      <c r="AB5684" s="2"/>
      <c r="AC5684" s="2"/>
      <c r="AD5684" s="2"/>
      <c r="AE5684" s="2" t="s">
        <v>123</v>
      </c>
      <c r="AF5684" s="2" t="s">
        <v>124</v>
      </c>
      <c r="AG5684" s="2" t="s">
        <v>125</v>
      </c>
      <c r="AH5684" s="2" t="s">
        <v>69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6659</v>
      </c>
      <c r="B5685" s="2" t="s">
        <v>6655</v>
      </c>
      <c r="C5685" s="2" t="s">
        <v>47</v>
      </c>
      <c r="D5685" s="2" t="s">
        <v>531</v>
      </c>
      <c r="E5685" s="2" t="s">
        <v>227</v>
      </c>
      <c r="F5685" s="2" t="s">
        <v>228</v>
      </c>
      <c r="G5685" s="2" t="s">
        <v>181</v>
      </c>
      <c r="H5685" s="2" t="s">
        <v>138</v>
      </c>
      <c r="I5685" s="2" t="s">
        <v>53</v>
      </c>
      <c r="J5685" s="2" t="s">
        <v>533</v>
      </c>
      <c r="K5685" s="2" t="s">
        <v>533</v>
      </c>
      <c r="L5685" s="2" t="s">
        <v>534</v>
      </c>
      <c r="M5685" s="2" t="s">
        <v>86</v>
      </c>
      <c r="N5685" s="3">
        <v>1004.21</v>
      </c>
      <c r="O5685" s="3" t="s">
        <v>120</v>
      </c>
      <c r="P5685" s="2"/>
      <c r="Q5685" s="2"/>
      <c r="R5685" s="2" t="s">
        <v>121</v>
      </c>
      <c r="S5685" s="2"/>
      <c r="T5685" s="2" t="s">
        <v>108</v>
      </c>
      <c r="U5685" s="2"/>
      <c r="V5685" s="2"/>
      <c r="W5685" s="2" t="s">
        <v>122</v>
      </c>
      <c r="X5685" s="2" t="s">
        <v>64</v>
      </c>
      <c r="Y5685" s="2" t="s">
        <v>65</v>
      </c>
      <c r="Z5685" s="2">
        <v>0</v>
      </c>
      <c r="AA5685" s="2"/>
      <c r="AB5685" s="2"/>
      <c r="AC5685" s="2"/>
      <c r="AD5685" s="2"/>
      <c r="AE5685" s="2" t="s">
        <v>123</v>
      </c>
      <c r="AF5685" s="2" t="s">
        <v>124</v>
      </c>
      <c r="AG5685" s="2" t="s">
        <v>125</v>
      </c>
      <c r="AH5685" s="2" t="s">
        <v>69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6660</v>
      </c>
      <c r="B5686" s="2" t="s">
        <v>6655</v>
      </c>
      <c r="C5686" s="2" t="s">
        <v>47</v>
      </c>
      <c r="D5686" s="2" t="s">
        <v>531</v>
      </c>
      <c r="E5686" s="2" t="s">
        <v>227</v>
      </c>
      <c r="F5686" s="2" t="s">
        <v>228</v>
      </c>
      <c r="G5686" s="2" t="s">
        <v>181</v>
      </c>
      <c r="H5686" s="2" t="s">
        <v>138</v>
      </c>
      <c r="I5686" s="2" t="s">
        <v>53</v>
      </c>
      <c r="J5686" s="2" t="s">
        <v>533</v>
      </c>
      <c r="K5686" s="2" t="s">
        <v>533</v>
      </c>
      <c r="L5686" s="2" t="s">
        <v>534</v>
      </c>
      <c r="M5686" s="2" t="s">
        <v>91</v>
      </c>
      <c r="N5686" s="3">
        <v>1004.21</v>
      </c>
      <c r="O5686" s="3" t="s">
        <v>120</v>
      </c>
      <c r="P5686" s="2"/>
      <c r="Q5686" s="2"/>
      <c r="R5686" s="2" t="s">
        <v>121</v>
      </c>
      <c r="S5686" s="2"/>
      <c r="T5686" s="2" t="s">
        <v>108</v>
      </c>
      <c r="U5686" s="2"/>
      <c r="V5686" s="2"/>
      <c r="W5686" s="2" t="s">
        <v>122</v>
      </c>
      <c r="X5686" s="2" t="s">
        <v>64</v>
      </c>
      <c r="Y5686" s="2" t="s">
        <v>65</v>
      </c>
      <c r="Z5686" s="2">
        <v>0</v>
      </c>
      <c r="AA5686" s="2"/>
      <c r="AB5686" s="2"/>
      <c r="AC5686" s="2"/>
      <c r="AD5686" s="2"/>
      <c r="AE5686" s="2" t="s">
        <v>123</v>
      </c>
      <c r="AF5686" s="2" t="s">
        <v>124</v>
      </c>
      <c r="AG5686" s="2" t="s">
        <v>125</v>
      </c>
      <c r="AH5686" s="2" t="s">
        <v>69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6661</v>
      </c>
      <c r="B5687" s="2" t="s">
        <v>6655</v>
      </c>
      <c r="C5687" s="2" t="s">
        <v>47</v>
      </c>
      <c r="D5687" s="2" t="s">
        <v>531</v>
      </c>
      <c r="E5687" s="2" t="s">
        <v>227</v>
      </c>
      <c r="F5687" s="2" t="s">
        <v>228</v>
      </c>
      <c r="G5687" s="2" t="s">
        <v>181</v>
      </c>
      <c r="H5687" s="2" t="s">
        <v>138</v>
      </c>
      <c r="I5687" s="2" t="s">
        <v>53</v>
      </c>
      <c r="J5687" s="2" t="s">
        <v>533</v>
      </c>
      <c r="K5687" s="2" t="s">
        <v>533</v>
      </c>
      <c r="L5687" s="2" t="s">
        <v>534</v>
      </c>
      <c r="M5687" s="2" t="s">
        <v>95</v>
      </c>
      <c r="N5687" s="3">
        <v>1004.21</v>
      </c>
      <c r="O5687" s="3" t="s">
        <v>120</v>
      </c>
      <c r="P5687" s="2"/>
      <c r="Q5687" s="2"/>
      <c r="R5687" s="2" t="s">
        <v>121</v>
      </c>
      <c r="S5687" s="2"/>
      <c r="T5687" s="2" t="s">
        <v>108</v>
      </c>
      <c r="U5687" s="2"/>
      <c r="V5687" s="2"/>
      <c r="W5687" s="2" t="s">
        <v>122</v>
      </c>
      <c r="X5687" s="2" t="s">
        <v>64</v>
      </c>
      <c r="Y5687" s="2" t="s">
        <v>65</v>
      </c>
      <c r="Z5687" s="2">
        <v>0</v>
      </c>
      <c r="AA5687" s="2"/>
      <c r="AB5687" s="2"/>
      <c r="AC5687" s="2"/>
      <c r="AD5687" s="2"/>
      <c r="AE5687" s="2" t="s">
        <v>123</v>
      </c>
      <c r="AF5687" s="2" t="s">
        <v>124</v>
      </c>
      <c r="AG5687" s="2" t="s">
        <v>125</v>
      </c>
      <c r="AH5687" s="2" t="s">
        <v>69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6662</v>
      </c>
      <c r="B5688" s="2" t="s">
        <v>6655</v>
      </c>
      <c r="C5688" s="2" t="s">
        <v>47</v>
      </c>
      <c r="D5688" s="2" t="s">
        <v>531</v>
      </c>
      <c r="E5688" s="2" t="s">
        <v>227</v>
      </c>
      <c r="F5688" s="2" t="s">
        <v>228</v>
      </c>
      <c r="G5688" s="2" t="s">
        <v>181</v>
      </c>
      <c r="H5688" s="2" t="s">
        <v>138</v>
      </c>
      <c r="I5688" s="2" t="s">
        <v>53</v>
      </c>
      <c r="J5688" s="2" t="s">
        <v>533</v>
      </c>
      <c r="K5688" s="2" t="s">
        <v>533</v>
      </c>
      <c r="L5688" s="2" t="s">
        <v>534</v>
      </c>
      <c r="M5688" s="2" t="s">
        <v>100</v>
      </c>
      <c r="N5688" s="3">
        <v>1004.21</v>
      </c>
      <c r="O5688" s="3" t="s">
        <v>120</v>
      </c>
      <c r="P5688" s="2"/>
      <c r="Q5688" s="2"/>
      <c r="R5688" s="2" t="s">
        <v>121</v>
      </c>
      <c r="S5688" s="2"/>
      <c r="T5688" s="2" t="s">
        <v>108</v>
      </c>
      <c r="U5688" s="2"/>
      <c r="V5688" s="2"/>
      <c r="W5688" s="2" t="s">
        <v>122</v>
      </c>
      <c r="X5688" s="2" t="s">
        <v>64</v>
      </c>
      <c r="Y5688" s="2" t="s">
        <v>65</v>
      </c>
      <c r="Z5688" s="2">
        <v>0</v>
      </c>
      <c r="AA5688" s="2"/>
      <c r="AB5688" s="2"/>
      <c r="AC5688" s="2"/>
      <c r="AD5688" s="2"/>
      <c r="AE5688" s="2" t="s">
        <v>123</v>
      </c>
      <c r="AF5688" s="2" t="s">
        <v>124</v>
      </c>
      <c r="AG5688" s="2" t="s">
        <v>125</v>
      </c>
      <c r="AH5688" s="2" t="s">
        <v>69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6663</v>
      </c>
      <c r="B5689" s="2" t="s">
        <v>6655</v>
      </c>
      <c r="C5689" s="2" t="s">
        <v>47</v>
      </c>
      <c r="D5689" s="2" t="s">
        <v>531</v>
      </c>
      <c r="E5689" s="2" t="s">
        <v>227</v>
      </c>
      <c r="F5689" s="2" t="s">
        <v>228</v>
      </c>
      <c r="G5689" s="2" t="s">
        <v>181</v>
      </c>
      <c r="H5689" s="2" t="s">
        <v>138</v>
      </c>
      <c r="I5689" s="2"/>
      <c r="J5689" s="2"/>
      <c r="K5689" s="2"/>
      <c r="L5689" s="2"/>
      <c r="M5689" s="2" t="s">
        <v>104</v>
      </c>
      <c r="N5689" s="3"/>
      <c r="O5689" s="3"/>
      <c r="P5689" s="4">
        <v>0.0</v>
      </c>
      <c r="Q5689" s="2" t="s">
        <v>105</v>
      </c>
      <c r="R5689" s="2" t="s">
        <v>106</v>
      </c>
      <c r="S5689" s="2" t="s">
        <v>107</v>
      </c>
      <c r="T5689" s="2" t="s">
        <v>108</v>
      </c>
      <c r="U5689" s="4">
        <f>0.0</f>
        <v>0.0</v>
      </c>
      <c r="V5689" s="2" t="s">
        <v>109</v>
      </c>
      <c r="W5689" s="2" t="s">
        <v>110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134</v>
      </c>
      <c r="AH5689" s="2" t="s">
        <v>69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6664</v>
      </c>
      <c r="B5690" s="2" t="s">
        <v>6665</v>
      </c>
      <c r="C5690" s="2" t="s">
        <v>47</v>
      </c>
      <c r="D5690" s="2" t="s">
        <v>3871</v>
      </c>
      <c r="E5690" s="2" t="s">
        <v>227</v>
      </c>
      <c r="F5690" s="2" t="s">
        <v>178</v>
      </c>
      <c r="G5690" s="2" t="s">
        <v>51</v>
      </c>
      <c r="H5690" s="2" t="s">
        <v>52</v>
      </c>
      <c r="I5690" s="2" t="s">
        <v>53</v>
      </c>
      <c r="J5690" s="2" t="s">
        <v>270</v>
      </c>
      <c r="K5690" s="2" t="s">
        <v>55</v>
      </c>
      <c r="L5690" s="2" t="s">
        <v>51</v>
      </c>
      <c r="M5690" s="2" t="s">
        <v>56</v>
      </c>
      <c r="N5690" s="3">
        <v>934729.24</v>
      </c>
      <c r="O5690" s="3" t="s">
        <v>57</v>
      </c>
      <c r="P5690" s="4">
        <f>IF(O5690="吨",N5690*1000,IF(O5690="万立方米",N5690*10000,""))</f>
        <v>934729240.0</v>
      </c>
      <c r="Q5690" s="2" t="s">
        <v>58</v>
      </c>
      <c r="R5690" s="2" t="s">
        <v>59</v>
      </c>
      <c r="S5690" s="2" t="s">
        <v>60</v>
      </c>
      <c r="T5690" s="2" t="s">
        <v>61</v>
      </c>
      <c r="U5690" s="4">
        <f>0.06</f>
        <v>0.06</v>
      </c>
      <c r="V5690" s="2" t="s">
        <v>62</v>
      </c>
      <c r="W5690" s="2" t="s">
        <v>63</v>
      </c>
      <c r="X5690" s="2" t="s">
        <v>64</v>
      </c>
      <c r="Y5690" s="2" t="s">
        <v>65</v>
      </c>
      <c r="Z5690" s="2">
        <v>0</v>
      </c>
      <c r="AA5690" s="2"/>
      <c r="AB5690" s="2"/>
      <c r="AC5690" s="4">
        <f>P5690*U5690/1000000</f>
        <v>56.0837544</v>
      </c>
      <c r="AD5690" s="4">
        <f>AC5690*(1-Z5690/100)</f>
        <v>56.0837544</v>
      </c>
      <c r="AE5690" s="2" t="s">
        <v>66</v>
      </c>
      <c r="AF5690" s="2" t="s">
        <v>67</v>
      </c>
      <c r="AG5690" s="2" t="s">
        <v>68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6666</v>
      </c>
      <c r="B5691" s="2" t="s">
        <v>6665</v>
      </c>
      <c r="C5691" s="2" t="s">
        <v>47</v>
      </c>
      <c r="D5691" s="2" t="s">
        <v>3871</v>
      </c>
      <c r="E5691" s="2" t="s">
        <v>227</v>
      </c>
      <c r="F5691" s="2" t="s">
        <v>178</v>
      </c>
      <c r="G5691" s="2" t="s">
        <v>51</v>
      </c>
      <c r="H5691" s="2" t="s">
        <v>52</v>
      </c>
      <c r="I5691" s="2" t="s">
        <v>53</v>
      </c>
      <c r="J5691" s="2" t="s">
        <v>270</v>
      </c>
      <c r="K5691" s="2" t="s">
        <v>55</v>
      </c>
      <c r="L5691" s="2" t="s">
        <v>51</v>
      </c>
      <c r="M5691" s="2" t="s">
        <v>73</v>
      </c>
      <c r="N5691" s="3">
        <v>934729.24</v>
      </c>
      <c r="O5691" s="3" t="s">
        <v>57</v>
      </c>
      <c r="P5691" s="4">
        <f>IF(O5691="吨",N5691*1000,IF(O5691="万立方米",N5691*10000,""))</f>
        <v>934729240.0</v>
      </c>
      <c r="Q5691" s="2" t="s">
        <v>58</v>
      </c>
      <c r="R5691" s="2" t="s">
        <v>59</v>
      </c>
      <c r="S5691" s="2" t="s">
        <v>74</v>
      </c>
      <c r="T5691" s="2" t="s">
        <v>75</v>
      </c>
      <c r="U5691" s="4">
        <f>1.5</f>
        <v>1.5</v>
      </c>
      <c r="V5691" s="2" t="s">
        <v>62</v>
      </c>
      <c r="W5691" s="2" t="s">
        <v>76</v>
      </c>
      <c r="X5691" s="2" t="s">
        <v>64</v>
      </c>
      <c r="Y5691" s="2" t="s">
        <v>65</v>
      </c>
      <c r="Z5691" s="2">
        <v>0</v>
      </c>
      <c r="AA5691" s="2"/>
      <c r="AB5691" s="2"/>
      <c r="AC5691" s="4">
        <f>P5691*U5691/1000000</f>
        <v>1402.09386</v>
      </c>
      <c r="AD5691" s="4">
        <f>AC5691*(1-Z5691/100)</f>
        <v>1402.09386</v>
      </c>
      <c r="AE5691" s="2" t="s">
        <v>66</v>
      </c>
      <c r="AF5691" s="2" t="s">
        <v>67</v>
      </c>
      <c r="AG5691" s="2" t="s">
        <v>68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6667</v>
      </c>
      <c r="B5692" s="2" t="s">
        <v>6665</v>
      </c>
      <c r="C5692" s="2" t="s">
        <v>47</v>
      </c>
      <c r="D5692" s="2" t="s">
        <v>3871</v>
      </c>
      <c r="E5692" s="2" t="s">
        <v>227</v>
      </c>
      <c r="F5692" s="2" t="s">
        <v>178</v>
      </c>
      <c r="G5692" s="2" t="s">
        <v>51</v>
      </c>
      <c r="H5692" s="2" t="s">
        <v>52</v>
      </c>
      <c r="I5692" s="2" t="s">
        <v>53</v>
      </c>
      <c r="J5692" s="2" t="s">
        <v>270</v>
      </c>
      <c r="K5692" s="2" t="s">
        <v>55</v>
      </c>
      <c r="L5692" s="2" t="s">
        <v>51</v>
      </c>
      <c r="M5692" s="2" t="s">
        <v>78</v>
      </c>
      <c r="N5692" s="3">
        <v>934729.24</v>
      </c>
      <c r="O5692" s="3" t="s">
        <v>57</v>
      </c>
      <c r="P5692" s="4">
        <f>IF(O5692="吨",N5692*1000,IF(O5692="万立方米",N5692*10000,""))</f>
        <v>934729240.0</v>
      </c>
      <c r="Q5692" s="2" t="s">
        <v>58</v>
      </c>
      <c r="R5692" s="2" t="s">
        <v>59</v>
      </c>
      <c r="S5692" s="2" t="s">
        <v>79</v>
      </c>
      <c r="T5692" s="2" t="s">
        <v>75</v>
      </c>
      <c r="U5692" s="4">
        <f>6.0</f>
        <v>6.0</v>
      </c>
      <c r="V5692" s="2" t="s">
        <v>62</v>
      </c>
      <c r="W5692" s="2" t="s">
        <v>80</v>
      </c>
      <c r="X5692" s="2" t="s">
        <v>64</v>
      </c>
      <c r="Y5692" s="2" t="s">
        <v>65</v>
      </c>
      <c r="Z5692" s="2">
        <v>0</v>
      </c>
      <c r="AA5692" s="2"/>
      <c r="AB5692" s="2"/>
      <c r="AC5692" s="4">
        <f>P5692*U5692/1000000</f>
        <v>5608.37544</v>
      </c>
      <c r="AD5692" s="4">
        <f>AC5692*(1-Z5692/100)</f>
        <v>5608.37544</v>
      </c>
      <c r="AE5692" s="2" t="s">
        <v>66</v>
      </c>
      <c r="AF5692" s="2" t="s">
        <v>67</v>
      </c>
      <c r="AG5692" s="2" t="s">
        <v>68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6668</v>
      </c>
      <c r="B5693" s="2" t="s">
        <v>6665</v>
      </c>
      <c r="C5693" s="2" t="s">
        <v>47</v>
      </c>
      <c r="D5693" s="2" t="s">
        <v>3871</v>
      </c>
      <c r="E5693" s="2" t="s">
        <v>227</v>
      </c>
      <c r="F5693" s="2" t="s">
        <v>178</v>
      </c>
      <c r="G5693" s="2" t="s">
        <v>51</v>
      </c>
      <c r="H5693" s="2" t="s">
        <v>52</v>
      </c>
      <c r="I5693" s="2" t="s">
        <v>53</v>
      </c>
      <c r="J5693" s="2" t="s">
        <v>270</v>
      </c>
      <c r="K5693" s="2" t="s">
        <v>55</v>
      </c>
      <c r="L5693" s="2" t="s">
        <v>51</v>
      </c>
      <c r="M5693" s="2" t="s">
        <v>82</v>
      </c>
      <c r="N5693" s="3">
        <v>934729.24</v>
      </c>
      <c r="O5693" s="3" t="s">
        <v>57</v>
      </c>
      <c r="P5693" s="4">
        <f>IF(O5693="吨",N5693*1000,IF(O5693="万立方米",N5693*10000,""))</f>
        <v>934729240.0</v>
      </c>
      <c r="Q5693" s="2" t="s">
        <v>58</v>
      </c>
      <c r="R5693" s="2" t="s">
        <v>59</v>
      </c>
      <c r="S5693" s="2" t="s">
        <v>83</v>
      </c>
      <c r="T5693" s="2" t="s">
        <v>61</v>
      </c>
      <c r="U5693" s="4">
        <f>0.35</f>
        <v>0.35</v>
      </c>
      <c r="V5693" s="2" t="s">
        <v>62</v>
      </c>
      <c r="W5693" s="2" t="s">
        <v>84</v>
      </c>
      <c r="X5693" s="2" t="s">
        <v>64</v>
      </c>
      <c r="Y5693" s="2" t="s">
        <v>65</v>
      </c>
      <c r="Z5693" s="2">
        <v>0</v>
      </c>
      <c r="AA5693" s="2"/>
      <c r="AB5693" s="2"/>
      <c r="AC5693" s="4">
        <f>P5693*U5693/1000000</f>
        <v>327.155234</v>
      </c>
      <c r="AD5693" s="4">
        <f>AC5693*(1-Z5693/100)</f>
        <v>327.155234</v>
      </c>
      <c r="AE5693" s="2" t="s">
        <v>66</v>
      </c>
      <c r="AF5693" s="2" t="s">
        <v>67</v>
      </c>
      <c r="AG5693" s="2" t="s">
        <v>68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6669</v>
      </c>
      <c r="B5694" s="2" t="s">
        <v>6665</v>
      </c>
      <c r="C5694" s="2" t="s">
        <v>47</v>
      </c>
      <c r="D5694" s="2" t="s">
        <v>3871</v>
      </c>
      <c r="E5694" s="2" t="s">
        <v>227</v>
      </c>
      <c r="F5694" s="2" t="s">
        <v>178</v>
      </c>
      <c r="G5694" s="2" t="s">
        <v>51</v>
      </c>
      <c r="H5694" s="2" t="s">
        <v>52</v>
      </c>
      <c r="I5694" s="2" t="s">
        <v>53</v>
      </c>
      <c r="J5694" s="2" t="s">
        <v>270</v>
      </c>
      <c r="K5694" s="2" t="s">
        <v>55</v>
      </c>
      <c r="L5694" s="2" t="s">
        <v>51</v>
      </c>
      <c r="M5694" s="2" t="s">
        <v>86</v>
      </c>
      <c r="N5694" s="3">
        <v>934729.24</v>
      </c>
      <c r="O5694" s="3" t="s">
        <v>57</v>
      </c>
      <c r="P5694" s="4">
        <f>IF(O5694="吨",N5694*1000,IF(O5694="万立方米",N5694*10000,""))</f>
        <v>934729240.0</v>
      </c>
      <c r="Q5694" s="2" t="s">
        <v>58</v>
      </c>
      <c r="R5694" s="2" t="s">
        <v>59</v>
      </c>
      <c r="S5694" s="2" t="s">
        <v>87</v>
      </c>
      <c r="T5694" s="2" t="s">
        <v>88</v>
      </c>
      <c r="U5694" s="4">
        <f>0.75</f>
        <v>0.75</v>
      </c>
      <c r="V5694" s="2" t="s">
        <v>62</v>
      </c>
      <c r="W5694" s="2" t="s">
        <v>89</v>
      </c>
      <c r="X5694" s="2" t="s">
        <v>64</v>
      </c>
      <c r="Y5694" s="2" t="s">
        <v>65</v>
      </c>
      <c r="Z5694" s="2">
        <v>0</v>
      </c>
      <c r="AA5694" s="2"/>
      <c r="AB5694" s="2"/>
      <c r="AC5694" s="4">
        <f>P5694*U5694/1000000</f>
        <v>701.04693</v>
      </c>
      <c r="AD5694" s="4">
        <f>AC5695*(1-AA5694/100)+(AC5694-AC5695)*(1-AB5694/100)</f>
        <v>701.04693</v>
      </c>
      <c r="AE5694" s="2" t="s">
        <v>66</v>
      </c>
      <c r="AF5694" s="2" t="s">
        <v>67</v>
      </c>
      <c r="AG5694" s="2" t="s">
        <v>68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6670</v>
      </c>
      <c r="B5695" s="2" t="s">
        <v>6665</v>
      </c>
      <c r="C5695" s="2" t="s">
        <v>47</v>
      </c>
      <c r="D5695" s="2" t="s">
        <v>3871</v>
      </c>
      <c r="E5695" s="2" t="s">
        <v>227</v>
      </c>
      <c r="F5695" s="2" t="s">
        <v>178</v>
      </c>
      <c r="G5695" s="2" t="s">
        <v>51</v>
      </c>
      <c r="H5695" s="2" t="s">
        <v>52</v>
      </c>
      <c r="I5695" s="2" t="s">
        <v>53</v>
      </c>
      <c r="J5695" s="2" t="s">
        <v>270</v>
      </c>
      <c r="K5695" s="2" t="s">
        <v>55</v>
      </c>
      <c r="L5695" s="2" t="s">
        <v>51</v>
      </c>
      <c r="M5695" s="2" t="s">
        <v>91</v>
      </c>
      <c r="N5695" s="3">
        <v>934729.24</v>
      </c>
      <c r="O5695" s="3" t="s">
        <v>57</v>
      </c>
      <c r="P5695" s="4">
        <f>IF(O5695="吨",N5695*1000,IF(O5695="万立方米",N5695*10000,""))</f>
        <v>934729240.0</v>
      </c>
      <c r="Q5695" s="2" t="s">
        <v>58</v>
      </c>
      <c r="R5695" s="2" t="s">
        <v>59</v>
      </c>
      <c r="S5695" s="2" t="s">
        <v>92</v>
      </c>
      <c r="T5695" s="2" t="s">
        <v>88</v>
      </c>
      <c r="U5695" s="4">
        <f>0.75</f>
        <v>0.75</v>
      </c>
      <c r="V5695" s="2" t="s">
        <v>62</v>
      </c>
      <c r="W5695" s="2" t="s">
        <v>93</v>
      </c>
      <c r="X5695" s="2" t="s">
        <v>64</v>
      </c>
      <c r="Y5695" s="2" t="s">
        <v>65</v>
      </c>
      <c r="Z5695" s="2">
        <v>0</v>
      </c>
      <c r="AA5695" s="2"/>
      <c r="AB5695" s="2"/>
      <c r="AC5695" s="4">
        <f>P5695*U5695/1000000</f>
        <v>701.04693</v>
      </c>
      <c r="AD5695" s="4">
        <f>AC5695*(1-Z5695/100)</f>
        <v>701.04693</v>
      </c>
      <c r="AE5695" s="2" t="s">
        <v>66</v>
      </c>
      <c r="AF5695" s="2" t="s">
        <v>67</v>
      </c>
      <c r="AG5695" s="2" t="s">
        <v>68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6671</v>
      </c>
      <c r="B5696" s="2" t="s">
        <v>6665</v>
      </c>
      <c r="C5696" s="2" t="s">
        <v>47</v>
      </c>
      <c r="D5696" s="2" t="s">
        <v>3871</v>
      </c>
      <c r="E5696" s="2" t="s">
        <v>227</v>
      </c>
      <c r="F5696" s="2" t="s">
        <v>178</v>
      </c>
      <c r="G5696" s="2" t="s">
        <v>51</v>
      </c>
      <c r="H5696" s="2" t="s">
        <v>52</v>
      </c>
      <c r="I5696" s="2" t="s">
        <v>53</v>
      </c>
      <c r="J5696" s="2" t="s">
        <v>270</v>
      </c>
      <c r="K5696" s="2" t="s">
        <v>55</v>
      </c>
      <c r="L5696" s="2" t="s">
        <v>51</v>
      </c>
      <c r="M5696" s="2" t="s">
        <v>95</v>
      </c>
      <c r="N5696" s="3">
        <v>934729.24</v>
      </c>
      <c r="O5696" s="3" t="s">
        <v>57</v>
      </c>
      <c r="P5696" s="4">
        <f>IF(O5696="吨",N5696*1000,IF(O5696="万立方米",N5696*10000,""))</f>
        <v>934729240.0</v>
      </c>
      <c r="Q5696" s="2" t="s">
        <v>58</v>
      </c>
      <c r="R5696" s="2" t="s">
        <v>59</v>
      </c>
      <c r="S5696" s="2" t="s">
        <v>96</v>
      </c>
      <c r="T5696" s="2" t="s">
        <v>97</v>
      </c>
      <c r="U5696" s="4">
        <f>1.7</f>
        <v>1.7</v>
      </c>
      <c r="V5696" s="2" t="s">
        <v>62</v>
      </c>
      <c r="W5696" s="2" t="s">
        <v>98</v>
      </c>
      <c r="X5696" s="2" t="s">
        <v>64</v>
      </c>
      <c r="Y5696" s="2" t="s">
        <v>65</v>
      </c>
      <c r="Z5696" s="2">
        <v>0</v>
      </c>
      <c r="AA5696" s="2"/>
      <c r="AB5696" s="2"/>
      <c r="AC5696" s="4">
        <f>P5696*U5696/1000000</f>
        <v>1589.039708</v>
      </c>
      <c r="AD5696" s="4">
        <f>AC5696*(1-Z5696/100)</f>
        <v>1589.039708</v>
      </c>
      <c r="AE5696" s="2" t="s">
        <v>66</v>
      </c>
      <c r="AF5696" s="2" t="s">
        <v>67</v>
      </c>
      <c r="AG5696" s="2" t="s">
        <v>68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6672</v>
      </c>
      <c r="B5697" s="2" t="s">
        <v>6665</v>
      </c>
      <c r="C5697" s="2" t="s">
        <v>47</v>
      </c>
      <c r="D5697" s="2" t="s">
        <v>3871</v>
      </c>
      <c r="E5697" s="2" t="s">
        <v>227</v>
      </c>
      <c r="F5697" s="2" t="s">
        <v>178</v>
      </c>
      <c r="G5697" s="2" t="s">
        <v>51</v>
      </c>
      <c r="H5697" s="2" t="s">
        <v>52</v>
      </c>
      <c r="I5697" s="2" t="s">
        <v>53</v>
      </c>
      <c r="J5697" s="2" t="s">
        <v>270</v>
      </c>
      <c r="K5697" s="2" t="s">
        <v>55</v>
      </c>
      <c r="L5697" s="2" t="s">
        <v>51</v>
      </c>
      <c r="M5697" s="2" t="s">
        <v>100</v>
      </c>
      <c r="N5697" s="3">
        <v>934729.24</v>
      </c>
      <c r="O5697" s="3" t="s">
        <v>57</v>
      </c>
      <c r="P5697" s="4">
        <f>IF(O5697="吨",N5697*1000,IF(O5697="万立方米",N5697*10000,""))</f>
        <v>934729240.0</v>
      </c>
      <c r="Q5697" s="2" t="s">
        <v>58</v>
      </c>
      <c r="R5697" s="2" t="s">
        <v>59</v>
      </c>
      <c r="S5697" s="2" t="s">
        <v>101</v>
      </c>
      <c r="T5697" s="2" t="s">
        <v>75</v>
      </c>
      <c r="U5697" s="4">
        <f>0.12</f>
        <v>0.12</v>
      </c>
      <c r="V5697" s="2" t="s">
        <v>62</v>
      </c>
      <c r="W5697" s="2" t="s">
        <v>102</v>
      </c>
      <c r="X5697" s="2" t="s">
        <v>64</v>
      </c>
      <c r="Y5697" s="2" t="s">
        <v>65</v>
      </c>
      <c r="Z5697" s="2">
        <v>0</v>
      </c>
      <c r="AA5697" s="2"/>
      <c r="AB5697" s="2"/>
      <c r="AC5697" s="4">
        <f>P5697*U5697/1000000</f>
        <v>112.1675088</v>
      </c>
      <c r="AD5697" s="4">
        <f>AC5697*(1-Z5697/100)</f>
        <v>112.1675088</v>
      </c>
      <c r="AE5697" s="2" t="s">
        <v>66</v>
      </c>
      <c r="AF5697" s="2" t="s">
        <v>67</v>
      </c>
      <c r="AG5697" s="2" t="s">
        <v>68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6673</v>
      </c>
      <c r="B5698" s="2" t="s">
        <v>6665</v>
      </c>
      <c r="C5698" s="2" t="s">
        <v>47</v>
      </c>
      <c r="D5698" s="2" t="s">
        <v>3871</v>
      </c>
      <c r="E5698" s="2" t="s">
        <v>227</v>
      </c>
      <c r="F5698" s="2" t="s">
        <v>178</v>
      </c>
      <c r="G5698" s="2" t="s">
        <v>51</v>
      </c>
      <c r="H5698" s="2" t="s">
        <v>52</v>
      </c>
      <c r="I5698" s="2"/>
      <c r="J5698" s="2"/>
      <c r="K5698" s="2" t="s">
        <v>147</v>
      </c>
      <c r="L5698" s="2" t="s">
        <v>148</v>
      </c>
      <c r="M5698" s="2" t="s">
        <v>104</v>
      </c>
      <c r="N5698" s="3"/>
      <c r="O5698" s="3"/>
      <c r="P5698" s="4">
        <v>934729240.0</v>
      </c>
      <c r="Q5698" s="2" t="s">
        <v>105</v>
      </c>
      <c r="R5698" s="2" t="s">
        <v>106</v>
      </c>
      <c r="S5698" s="2" t="s">
        <v>107</v>
      </c>
      <c r="T5698" s="2" t="s">
        <v>108</v>
      </c>
      <c r="U5698" s="4">
        <f>0.0</f>
        <v>0.0</v>
      </c>
      <c r="V5698" s="2" t="s">
        <v>109</v>
      </c>
      <c r="W5698" s="2" t="s">
        <v>110</v>
      </c>
      <c r="X5698" s="2"/>
      <c r="Y5698" s="2" t="s">
        <v>65</v>
      </c>
      <c r="Z5698" s="2">
        <v>0</v>
      </c>
      <c r="AA5698" s="2"/>
      <c r="AB5698" s="2"/>
      <c r="AC5698" s="4">
        <f>P5698*U5698/1000000</f>
        <v>0.0</v>
      </c>
      <c r="AD5698" s="4">
        <f>AC5698*(1-Z5698/100)</f>
        <v>0.0</v>
      </c>
      <c r="AE5698" s="2" t="s">
        <v>66</v>
      </c>
      <c r="AF5698" s="2" t="s">
        <v>67</v>
      </c>
      <c r="AG5698" s="2" t="s">
        <v>68</v>
      </c>
      <c r="AH5698" s="2" t="s">
        <v>69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6674</v>
      </c>
      <c r="B5699" s="2" t="s">
        <v>6675</v>
      </c>
      <c r="C5699" s="2" t="s">
        <v>47</v>
      </c>
      <c r="D5699" s="2" t="s">
        <v>730</v>
      </c>
      <c r="E5699" s="2" t="s">
        <v>731</v>
      </c>
      <c r="F5699" s="2" t="s">
        <v>228</v>
      </c>
      <c r="G5699" s="2" t="s">
        <v>179</v>
      </c>
      <c r="H5699" s="2" t="s">
        <v>243</v>
      </c>
      <c r="I5699" s="2" t="s">
        <v>53</v>
      </c>
      <c r="J5699" s="2" t="s">
        <v>118</v>
      </c>
      <c r="K5699" s="2" t="s">
        <v>118</v>
      </c>
      <c r="L5699" s="2"/>
      <c r="M5699" s="2" t="s">
        <v>56</v>
      </c>
      <c r="N5699" s="3">
        <v>1392.98</v>
      </c>
      <c r="O5699" s="3" t="s">
        <v>120</v>
      </c>
      <c r="P5699" s="2"/>
      <c r="Q5699" s="2"/>
      <c r="R5699" s="2" t="s">
        <v>121</v>
      </c>
      <c r="S5699" s="2"/>
      <c r="T5699" s="2" t="s">
        <v>108</v>
      </c>
      <c r="U5699" s="2"/>
      <c r="V5699" s="2"/>
      <c r="W5699" s="2" t="s">
        <v>122</v>
      </c>
      <c r="X5699" s="2" t="s">
        <v>64</v>
      </c>
      <c r="Y5699" s="2" t="s">
        <v>65</v>
      </c>
      <c r="Z5699" s="2">
        <v>0</v>
      </c>
      <c r="AA5699" s="2"/>
      <c r="AB5699" s="2"/>
      <c r="AC5699" s="2"/>
      <c r="AD5699" s="2"/>
      <c r="AE5699" s="2" t="s">
        <v>123</v>
      </c>
      <c r="AF5699" s="2" t="s">
        <v>124</v>
      </c>
      <c r="AG5699" s="2" t="s">
        <v>125</v>
      </c>
      <c r="AH5699" s="2" t="s">
        <v>69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6676</v>
      </c>
      <c r="B5700" s="2" t="s">
        <v>6675</v>
      </c>
      <c r="C5700" s="2" t="s">
        <v>47</v>
      </c>
      <c r="D5700" s="2" t="s">
        <v>730</v>
      </c>
      <c r="E5700" s="2" t="s">
        <v>731</v>
      </c>
      <c r="F5700" s="2" t="s">
        <v>228</v>
      </c>
      <c r="G5700" s="2" t="s">
        <v>179</v>
      </c>
      <c r="H5700" s="2" t="s">
        <v>243</v>
      </c>
      <c r="I5700" s="2" t="s">
        <v>53</v>
      </c>
      <c r="J5700" s="2" t="s">
        <v>118</v>
      </c>
      <c r="K5700" s="2" t="s">
        <v>118</v>
      </c>
      <c r="L5700" s="2"/>
      <c r="M5700" s="2" t="s">
        <v>73</v>
      </c>
      <c r="N5700" s="3">
        <v>1392.98</v>
      </c>
      <c r="O5700" s="3" t="s">
        <v>120</v>
      </c>
      <c r="P5700" s="2"/>
      <c r="Q5700" s="2"/>
      <c r="R5700" s="2" t="s">
        <v>121</v>
      </c>
      <c r="S5700" s="2"/>
      <c r="T5700" s="2" t="s">
        <v>108</v>
      </c>
      <c r="U5700" s="2"/>
      <c r="V5700" s="2"/>
      <c r="W5700" s="2" t="s">
        <v>122</v>
      </c>
      <c r="X5700" s="2" t="s">
        <v>64</v>
      </c>
      <c r="Y5700" s="2" t="s">
        <v>65</v>
      </c>
      <c r="Z5700" s="2">
        <v>0</v>
      </c>
      <c r="AA5700" s="2"/>
      <c r="AB5700" s="2"/>
      <c r="AC5700" s="2"/>
      <c r="AD5700" s="2"/>
      <c r="AE5700" s="2" t="s">
        <v>123</v>
      </c>
      <c r="AF5700" s="2" t="s">
        <v>124</v>
      </c>
      <c r="AG5700" s="2" t="s">
        <v>125</v>
      </c>
      <c r="AH5700" s="2" t="s">
        <v>69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6677</v>
      </c>
      <c r="B5701" s="2" t="s">
        <v>6675</v>
      </c>
      <c r="C5701" s="2" t="s">
        <v>47</v>
      </c>
      <c r="D5701" s="2" t="s">
        <v>730</v>
      </c>
      <c r="E5701" s="2" t="s">
        <v>731</v>
      </c>
      <c r="F5701" s="2" t="s">
        <v>228</v>
      </c>
      <c r="G5701" s="2" t="s">
        <v>179</v>
      </c>
      <c r="H5701" s="2" t="s">
        <v>243</v>
      </c>
      <c r="I5701" s="2" t="s">
        <v>53</v>
      </c>
      <c r="J5701" s="2" t="s">
        <v>118</v>
      </c>
      <c r="K5701" s="2" t="s">
        <v>118</v>
      </c>
      <c r="L5701" s="2"/>
      <c r="M5701" s="2" t="s">
        <v>78</v>
      </c>
      <c r="N5701" s="3">
        <v>1392.98</v>
      </c>
      <c r="O5701" s="3" t="s">
        <v>120</v>
      </c>
      <c r="P5701" s="2"/>
      <c r="Q5701" s="2"/>
      <c r="R5701" s="2" t="s">
        <v>121</v>
      </c>
      <c r="S5701" s="2"/>
      <c r="T5701" s="2" t="s">
        <v>108</v>
      </c>
      <c r="U5701" s="2"/>
      <c r="V5701" s="2"/>
      <c r="W5701" s="2" t="s">
        <v>122</v>
      </c>
      <c r="X5701" s="2" t="s">
        <v>64</v>
      </c>
      <c r="Y5701" s="2" t="s">
        <v>65</v>
      </c>
      <c r="Z5701" s="2">
        <v>0</v>
      </c>
      <c r="AA5701" s="2"/>
      <c r="AB5701" s="2"/>
      <c r="AC5701" s="2"/>
      <c r="AD5701" s="2"/>
      <c r="AE5701" s="2" t="s">
        <v>123</v>
      </c>
      <c r="AF5701" s="2" t="s">
        <v>124</v>
      </c>
      <c r="AG5701" s="2" t="s">
        <v>125</v>
      </c>
      <c r="AH5701" s="2" t="s">
        <v>69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6678</v>
      </c>
      <c r="B5702" s="2" t="s">
        <v>6675</v>
      </c>
      <c r="C5702" s="2" t="s">
        <v>47</v>
      </c>
      <c r="D5702" s="2" t="s">
        <v>730</v>
      </c>
      <c r="E5702" s="2" t="s">
        <v>731</v>
      </c>
      <c r="F5702" s="2" t="s">
        <v>228</v>
      </c>
      <c r="G5702" s="2" t="s">
        <v>179</v>
      </c>
      <c r="H5702" s="2" t="s">
        <v>243</v>
      </c>
      <c r="I5702" s="2" t="s">
        <v>53</v>
      </c>
      <c r="J5702" s="2" t="s">
        <v>118</v>
      </c>
      <c r="K5702" s="2" t="s">
        <v>118</v>
      </c>
      <c r="L5702" s="2"/>
      <c r="M5702" s="2" t="s">
        <v>82</v>
      </c>
      <c r="N5702" s="3">
        <v>1392.98</v>
      </c>
      <c r="O5702" s="3" t="s">
        <v>120</v>
      </c>
      <c r="P5702" s="2"/>
      <c r="Q5702" s="2"/>
      <c r="R5702" s="2" t="s">
        <v>121</v>
      </c>
      <c r="S5702" s="2"/>
      <c r="T5702" s="2" t="s">
        <v>108</v>
      </c>
      <c r="U5702" s="2"/>
      <c r="V5702" s="2"/>
      <c r="W5702" s="2" t="s">
        <v>122</v>
      </c>
      <c r="X5702" s="2" t="s">
        <v>64</v>
      </c>
      <c r="Y5702" s="2" t="s">
        <v>65</v>
      </c>
      <c r="Z5702" s="2">
        <v>0</v>
      </c>
      <c r="AA5702" s="2"/>
      <c r="AB5702" s="2"/>
      <c r="AC5702" s="2"/>
      <c r="AD5702" s="2"/>
      <c r="AE5702" s="2" t="s">
        <v>123</v>
      </c>
      <c r="AF5702" s="2" t="s">
        <v>124</v>
      </c>
      <c r="AG5702" s="2" t="s">
        <v>125</v>
      </c>
      <c r="AH5702" s="2" t="s">
        <v>69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6679</v>
      </c>
      <c r="B5703" s="2" t="s">
        <v>6675</v>
      </c>
      <c r="C5703" s="2" t="s">
        <v>47</v>
      </c>
      <c r="D5703" s="2" t="s">
        <v>730</v>
      </c>
      <c r="E5703" s="2" t="s">
        <v>731</v>
      </c>
      <c r="F5703" s="2" t="s">
        <v>228</v>
      </c>
      <c r="G5703" s="2" t="s">
        <v>179</v>
      </c>
      <c r="H5703" s="2" t="s">
        <v>243</v>
      </c>
      <c r="I5703" s="2" t="s">
        <v>53</v>
      </c>
      <c r="J5703" s="2" t="s">
        <v>118</v>
      </c>
      <c r="K5703" s="2" t="s">
        <v>118</v>
      </c>
      <c r="L5703" s="2"/>
      <c r="M5703" s="2" t="s">
        <v>86</v>
      </c>
      <c r="N5703" s="3">
        <v>1392.98</v>
      </c>
      <c r="O5703" s="3" t="s">
        <v>120</v>
      </c>
      <c r="P5703" s="2"/>
      <c r="Q5703" s="2"/>
      <c r="R5703" s="2" t="s">
        <v>121</v>
      </c>
      <c r="S5703" s="2"/>
      <c r="T5703" s="2" t="s">
        <v>108</v>
      </c>
      <c r="U5703" s="2"/>
      <c r="V5703" s="2"/>
      <c r="W5703" s="2" t="s">
        <v>122</v>
      </c>
      <c r="X5703" s="2" t="s">
        <v>64</v>
      </c>
      <c r="Y5703" s="2" t="s">
        <v>65</v>
      </c>
      <c r="Z5703" s="2">
        <v>0</v>
      </c>
      <c r="AA5703" s="2"/>
      <c r="AB5703" s="2"/>
      <c r="AC5703" s="2"/>
      <c r="AD5703" s="2"/>
      <c r="AE5703" s="2" t="s">
        <v>123</v>
      </c>
      <c r="AF5703" s="2" t="s">
        <v>124</v>
      </c>
      <c r="AG5703" s="2" t="s">
        <v>125</v>
      </c>
      <c r="AH5703" s="2" t="s">
        <v>69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6680</v>
      </c>
      <c r="B5704" s="2" t="s">
        <v>6675</v>
      </c>
      <c r="C5704" s="2" t="s">
        <v>47</v>
      </c>
      <c r="D5704" s="2" t="s">
        <v>730</v>
      </c>
      <c r="E5704" s="2" t="s">
        <v>731</v>
      </c>
      <c r="F5704" s="2" t="s">
        <v>228</v>
      </c>
      <c r="G5704" s="2" t="s">
        <v>179</v>
      </c>
      <c r="H5704" s="2" t="s">
        <v>243</v>
      </c>
      <c r="I5704" s="2" t="s">
        <v>53</v>
      </c>
      <c r="J5704" s="2" t="s">
        <v>118</v>
      </c>
      <c r="K5704" s="2" t="s">
        <v>118</v>
      </c>
      <c r="L5704" s="2"/>
      <c r="M5704" s="2" t="s">
        <v>91</v>
      </c>
      <c r="N5704" s="3">
        <v>1392.98</v>
      </c>
      <c r="O5704" s="3" t="s">
        <v>120</v>
      </c>
      <c r="P5704" s="2"/>
      <c r="Q5704" s="2"/>
      <c r="R5704" s="2" t="s">
        <v>121</v>
      </c>
      <c r="S5704" s="2"/>
      <c r="T5704" s="2" t="s">
        <v>108</v>
      </c>
      <c r="U5704" s="2"/>
      <c r="V5704" s="2"/>
      <c r="W5704" s="2" t="s">
        <v>122</v>
      </c>
      <c r="X5704" s="2" t="s">
        <v>64</v>
      </c>
      <c r="Y5704" s="2" t="s">
        <v>65</v>
      </c>
      <c r="Z5704" s="2">
        <v>0</v>
      </c>
      <c r="AA5704" s="2"/>
      <c r="AB5704" s="2"/>
      <c r="AC5704" s="2"/>
      <c r="AD5704" s="2"/>
      <c r="AE5704" s="2" t="s">
        <v>123</v>
      </c>
      <c r="AF5704" s="2" t="s">
        <v>124</v>
      </c>
      <c r="AG5704" s="2" t="s">
        <v>125</v>
      </c>
      <c r="AH5704" s="2" t="s">
        <v>69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6681</v>
      </c>
      <c r="B5705" s="2" t="s">
        <v>6675</v>
      </c>
      <c r="C5705" s="2" t="s">
        <v>47</v>
      </c>
      <c r="D5705" s="2" t="s">
        <v>730</v>
      </c>
      <c r="E5705" s="2" t="s">
        <v>731</v>
      </c>
      <c r="F5705" s="2" t="s">
        <v>228</v>
      </c>
      <c r="G5705" s="2" t="s">
        <v>179</v>
      </c>
      <c r="H5705" s="2" t="s">
        <v>243</v>
      </c>
      <c r="I5705" s="2" t="s">
        <v>53</v>
      </c>
      <c r="J5705" s="2" t="s">
        <v>118</v>
      </c>
      <c r="K5705" s="2" t="s">
        <v>118</v>
      </c>
      <c r="L5705" s="2"/>
      <c r="M5705" s="2" t="s">
        <v>95</v>
      </c>
      <c r="N5705" s="3">
        <v>1392.98</v>
      </c>
      <c r="O5705" s="3" t="s">
        <v>120</v>
      </c>
      <c r="P5705" s="2"/>
      <c r="Q5705" s="2"/>
      <c r="R5705" s="2" t="s">
        <v>121</v>
      </c>
      <c r="S5705" s="2"/>
      <c r="T5705" s="2" t="s">
        <v>108</v>
      </c>
      <c r="U5705" s="2"/>
      <c r="V5705" s="2"/>
      <c r="W5705" s="2" t="s">
        <v>122</v>
      </c>
      <c r="X5705" s="2" t="s">
        <v>64</v>
      </c>
      <c r="Y5705" s="2" t="s">
        <v>65</v>
      </c>
      <c r="Z5705" s="2">
        <v>0</v>
      </c>
      <c r="AA5705" s="2"/>
      <c r="AB5705" s="2"/>
      <c r="AC5705" s="2"/>
      <c r="AD5705" s="2"/>
      <c r="AE5705" s="2" t="s">
        <v>123</v>
      </c>
      <c r="AF5705" s="2" t="s">
        <v>124</v>
      </c>
      <c r="AG5705" s="2" t="s">
        <v>125</v>
      </c>
      <c r="AH5705" s="2" t="s">
        <v>69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6682</v>
      </c>
      <c r="B5706" s="2" t="s">
        <v>6675</v>
      </c>
      <c r="C5706" s="2" t="s">
        <v>47</v>
      </c>
      <c r="D5706" s="2" t="s">
        <v>730</v>
      </c>
      <c r="E5706" s="2" t="s">
        <v>731</v>
      </c>
      <c r="F5706" s="2" t="s">
        <v>228</v>
      </c>
      <c r="G5706" s="2" t="s">
        <v>179</v>
      </c>
      <c r="H5706" s="2" t="s">
        <v>243</v>
      </c>
      <c r="I5706" s="2" t="s">
        <v>53</v>
      </c>
      <c r="J5706" s="2" t="s">
        <v>118</v>
      </c>
      <c r="K5706" s="2" t="s">
        <v>118</v>
      </c>
      <c r="L5706" s="2"/>
      <c r="M5706" s="2" t="s">
        <v>100</v>
      </c>
      <c r="N5706" s="3">
        <v>1392.98</v>
      </c>
      <c r="O5706" s="3" t="s">
        <v>120</v>
      </c>
      <c r="P5706" s="2"/>
      <c r="Q5706" s="2"/>
      <c r="R5706" s="2" t="s">
        <v>121</v>
      </c>
      <c r="S5706" s="2"/>
      <c r="T5706" s="2" t="s">
        <v>108</v>
      </c>
      <c r="U5706" s="2"/>
      <c r="V5706" s="2"/>
      <c r="W5706" s="2" t="s">
        <v>122</v>
      </c>
      <c r="X5706" s="2" t="s">
        <v>64</v>
      </c>
      <c r="Y5706" s="2" t="s">
        <v>65</v>
      </c>
      <c r="Z5706" s="2">
        <v>0</v>
      </c>
      <c r="AA5706" s="2"/>
      <c r="AB5706" s="2"/>
      <c r="AC5706" s="2"/>
      <c r="AD5706" s="2"/>
      <c r="AE5706" s="2" t="s">
        <v>123</v>
      </c>
      <c r="AF5706" s="2" t="s">
        <v>124</v>
      </c>
      <c r="AG5706" s="2" t="s">
        <v>125</v>
      </c>
      <c r="AH5706" s="2" t="s">
        <v>69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6683</v>
      </c>
      <c r="B5707" s="2" t="s">
        <v>6675</v>
      </c>
      <c r="C5707" s="2" t="s">
        <v>47</v>
      </c>
      <c r="D5707" s="2" t="s">
        <v>730</v>
      </c>
      <c r="E5707" s="2" t="s">
        <v>731</v>
      </c>
      <c r="F5707" s="2" t="s">
        <v>228</v>
      </c>
      <c r="G5707" s="2" t="s">
        <v>179</v>
      </c>
      <c r="H5707" s="2" t="s">
        <v>243</v>
      </c>
      <c r="I5707" s="2"/>
      <c r="J5707" s="2"/>
      <c r="K5707" s="2"/>
      <c r="L5707" s="2"/>
      <c r="M5707" s="2" t="s">
        <v>104</v>
      </c>
      <c r="N5707" s="3"/>
      <c r="O5707" s="3"/>
      <c r="P5707" s="4">
        <v>0.0</v>
      </c>
      <c r="Q5707" s="2" t="s">
        <v>105</v>
      </c>
      <c r="R5707" s="2" t="s">
        <v>106</v>
      </c>
      <c r="S5707" s="2" t="s">
        <v>107</v>
      </c>
      <c r="T5707" s="2" t="s">
        <v>108</v>
      </c>
      <c r="U5707" s="4">
        <f>0.0</f>
        <v>0.0</v>
      </c>
      <c r="V5707" s="2" t="s">
        <v>109</v>
      </c>
      <c r="W5707" s="2" t="s">
        <v>110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134</v>
      </c>
      <c r="AH5707" s="2" t="s">
        <v>69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6684</v>
      </c>
      <c r="B5708" s="2" t="s">
        <v>6685</v>
      </c>
      <c r="C5708" s="2" t="s">
        <v>47</v>
      </c>
      <c r="D5708" s="2" t="s">
        <v>5762</v>
      </c>
      <c r="E5708" s="2" t="s">
        <v>177</v>
      </c>
      <c r="F5708" s="2" t="s">
        <v>50</v>
      </c>
      <c r="G5708" s="2" t="s">
        <v>181</v>
      </c>
      <c r="H5708" s="2" t="s">
        <v>323</v>
      </c>
      <c r="I5708" s="2" t="s">
        <v>53</v>
      </c>
      <c r="J5708" s="2" t="s">
        <v>180</v>
      </c>
      <c r="K5708" s="2" t="s">
        <v>180</v>
      </c>
      <c r="L5708" s="2" t="s">
        <v>181</v>
      </c>
      <c r="M5708" s="2" t="s">
        <v>56</v>
      </c>
      <c r="N5708" s="3">
        <v>35421.64</v>
      </c>
      <c r="O5708" s="3" t="s">
        <v>182</v>
      </c>
      <c r="P5708" s="4">
        <f>IF(O5708="吨",N5708*1000,IF(O5708="万立方米",N5708*10000,""))</f>
        <v>354216400.0</v>
      </c>
      <c r="Q5708" s="2" t="s">
        <v>183</v>
      </c>
      <c r="R5708" s="2" t="s">
        <v>184</v>
      </c>
      <c r="S5708" s="2" t="s">
        <v>185</v>
      </c>
      <c r="T5708" s="2" t="s">
        <v>75</v>
      </c>
      <c r="U5708" s="4">
        <f>0.001</f>
        <v>0.001</v>
      </c>
      <c r="V5708" s="2" t="s">
        <v>186</v>
      </c>
      <c r="W5708" s="2" t="s">
        <v>187</v>
      </c>
      <c r="X5708" s="2" t="s">
        <v>64</v>
      </c>
      <c r="Y5708" s="2" t="s">
        <v>65</v>
      </c>
      <c r="Z5708" s="2">
        <v>0</v>
      </c>
      <c r="AA5708" s="2"/>
      <c r="AB5708" s="2"/>
      <c r="AC5708" s="4">
        <f>P5708*U5708/1000000</f>
        <v>0.35421640000000004</v>
      </c>
      <c r="AD5708" s="4">
        <f>AC5708*(1-Z5708/100)</f>
        <v>0.35421640000000004</v>
      </c>
      <c r="AE5708" s="2" t="s">
        <v>66</v>
      </c>
      <c r="AF5708" s="2" t="s">
        <v>67</v>
      </c>
      <c r="AG5708" s="2"/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6686</v>
      </c>
      <c r="B5709" s="2" t="s">
        <v>6685</v>
      </c>
      <c r="C5709" s="2" t="s">
        <v>47</v>
      </c>
      <c r="D5709" s="2" t="s">
        <v>5762</v>
      </c>
      <c r="E5709" s="2" t="s">
        <v>177</v>
      </c>
      <c r="F5709" s="2" t="s">
        <v>50</v>
      </c>
      <c r="G5709" s="2" t="s">
        <v>181</v>
      </c>
      <c r="H5709" s="2" t="s">
        <v>323</v>
      </c>
      <c r="I5709" s="2" t="s">
        <v>53</v>
      </c>
      <c r="J5709" s="2" t="s">
        <v>180</v>
      </c>
      <c r="K5709" s="2" t="s">
        <v>180</v>
      </c>
      <c r="L5709" s="2" t="s">
        <v>181</v>
      </c>
      <c r="M5709" s="2" t="s">
        <v>73</v>
      </c>
      <c r="N5709" s="3">
        <v>35421.64</v>
      </c>
      <c r="O5709" s="3" t="s">
        <v>182</v>
      </c>
      <c r="P5709" s="4">
        <f>IF(O5709="吨",N5709*1000,IF(O5709="万立方米",N5709*10000,""))</f>
        <v>354216400.0</v>
      </c>
      <c r="Q5709" s="2" t="s">
        <v>183</v>
      </c>
      <c r="R5709" s="2" t="s">
        <v>184</v>
      </c>
      <c r="S5709" s="2" t="s">
        <v>189</v>
      </c>
      <c r="T5709" s="2" t="s">
        <v>75</v>
      </c>
      <c r="U5709" s="4">
        <f>0.35</f>
        <v>0.35</v>
      </c>
      <c r="V5709" s="2" t="s">
        <v>186</v>
      </c>
      <c r="W5709" s="2" t="s">
        <v>190</v>
      </c>
      <c r="X5709" s="2" t="s">
        <v>64</v>
      </c>
      <c r="Y5709" s="2" t="s">
        <v>65</v>
      </c>
      <c r="Z5709" s="2">
        <v>0</v>
      </c>
      <c r="AA5709" s="2"/>
      <c r="AB5709" s="2"/>
      <c r="AC5709" s="4">
        <f>P5709*U5709/1000000</f>
        <v>123.97573999999999</v>
      </c>
      <c r="AD5709" s="4">
        <f>AC5709*(1-Z5709/100)</f>
        <v>123.97573999999999</v>
      </c>
      <c r="AE5709" s="2" t="s">
        <v>66</v>
      </c>
      <c r="AF5709" s="2" t="s">
        <v>67</v>
      </c>
      <c r="AG5709" s="2"/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6687</v>
      </c>
      <c r="B5710" s="2" t="s">
        <v>6685</v>
      </c>
      <c r="C5710" s="2" t="s">
        <v>47</v>
      </c>
      <c r="D5710" s="2" t="s">
        <v>5762</v>
      </c>
      <c r="E5710" s="2" t="s">
        <v>177</v>
      </c>
      <c r="F5710" s="2" t="s">
        <v>50</v>
      </c>
      <c r="G5710" s="2" t="s">
        <v>181</v>
      </c>
      <c r="H5710" s="2" t="s">
        <v>323</v>
      </c>
      <c r="I5710" s="2" t="s">
        <v>53</v>
      </c>
      <c r="J5710" s="2" t="s">
        <v>180</v>
      </c>
      <c r="K5710" s="2" t="s">
        <v>180</v>
      </c>
      <c r="L5710" s="2" t="s">
        <v>181</v>
      </c>
      <c r="M5710" s="2" t="s">
        <v>78</v>
      </c>
      <c r="N5710" s="3">
        <v>35421.64</v>
      </c>
      <c r="O5710" s="3" t="s">
        <v>182</v>
      </c>
      <c r="P5710" s="4">
        <f>IF(O5710="吨",N5710*1000,IF(O5710="万立方米",N5710*10000,""))</f>
        <v>354216400.0</v>
      </c>
      <c r="Q5710" s="2" t="s">
        <v>183</v>
      </c>
      <c r="R5710" s="2" t="s">
        <v>184</v>
      </c>
      <c r="S5710" s="2" t="s">
        <v>192</v>
      </c>
      <c r="T5710" s="2" t="s">
        <v>75</v>
      </c>
      <c r="U5710" s="4">
        <f>1.2</f>
        <v>1.2</v>
      </c>
      <c r="V5710" s="2" t="s">
        <v>186</v>
      </c>
      <c r="W5710" s="2" t="s">
        <v>193</v>
      </c>
      <c r="X5710" s="2" t="s">
        <v>64</v>
      </c>
      <c r="Y5710" s="2" t="s">
        <v>65</v>
      </c>
      <c r="Z5710" s="2">
        <v>0</v>
      </c>
      <c r="AA5710" s="2"/>
      <c r="AB5710" s="2"/>
      <c r="AC5710" s="4">
        <f>P5710*U5710/1000000</f>
        <v>425.05968</v>
      </c>
      <c r="AD5710" s="4">
        <f>AC5710*(1-Z5710/100)</f>
        <v>425.05968</v>
      </c>
      <c r="AE5710" s="2" t="s">
        <v>66</v>
      </c>
      <c r="AF5710" s="2" t="s">
        <v>67</v>
      </c>
      <c r="AG5710" s="2"/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6688</v>
      </c>
      <c r="B5711" s="2" t="s">
        <v>6685</v>
      </c>
      <c r="C5711" s="2" t="s">
        <v>47</v>
      </c>
      <c r="D5711" s="2" t="s">
        <v>5762</v>
      </c>
      <c r="E5711" s="2" t="s">
        <v>177</v>
      </c>
      <c r="F5711" s="2" t="s">
        <v>50</v>
      </c>
      <c r="G5711" s="2" t="s">
        <v>181</v>
      </c>
      <c r="H5711" s="2" t="s">
        <v>323</v>
      </c>
      <c r="I5711" s="2" t="s">
        <v>53</v>
      </c>
      <c r="J5711" s="2" t="s">
        <v>180</v>
      </c>
      <c r="K5711" s="2" t="s">
        <v>180</v>
      </c>
      <c r="L5711" s="2" t="s">
        <v>181</v>
      </c>
      <c r="M5711" s="2" t="s">
        <v>82</v>
      </c>
      <c r="N5711" s="3">
        <v>35421.64</v>
      </c>
      <c r="O5711" s="3" t="s">
        <v>182</v>
      </c>
      <c r="P5711" s="4">
        <f>IF(O5711="吨",N5711*1000,IF(O5711="万立方米",N5711*10000,""))</f>
        <v>354216400.0</v>
      </c>
      <c r="Q5711" s="2" t="s">
        <v>183</v>
      </c>
      <c r="R5711" s="2" t="s">
        <v>184</v>
      </c>
      <c r="S5711" s="2" t="s">
        <v>195</v>
      </c>
      <c r="T5711" s="2" t="s">
        <v>75</v>
      </c>
      <c r="U5711" s="4">
        <f>0.002</f>
        <v>0.002</v>
      </c>
      <c r="V5711" s="2" t="s">
        <v>186</v>
      </c>
      <c r="W5711" s="2" t="s">
        <v>196</v>
      </c>
      <c r="X5711" s="2" t="s">
        <v>64</v>
      </c>
      <c r="Y5711" s="2" t="s">
        <v>65</v>
      </c>
      <c r="Z5711" s="2">
        <v>0</v>
      </c>
      <c r="AA5711" s="2"/>
      <c r="AB5711" s="2"/>
      <c r="AC5711" s="4">
        <f>P5711*U5711/1000000</f>
        <v>0.7084328000000001</v>
      </c>
      <c r="AD5711" s="4">
        <f>AC5711*(1-Z5711/100)</f>
        <v>0.7084328000000001</v>
      </c>
      <c r="AE5711" s="2" t="s">
        <v>66</v>
      </c>
      <c r="AF5711" s="2" t="s">
        <v>67</v>
      </c>
      <c r="AG5711" s="2"/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6689</v>
      </c>
      <c r="B5712" s="2" t="s">
        <v>6685</v>
      </c>
      <c r="C5712" s="2" t="s">
        <v>47</v>
      </c>
      <c r="D5712" s="2" t="s">
        <v>5762</v>
      </c>
      <c r="E5712" s="2" t="s">
        <v>177</v>
      </c>
      <c r="F5712" s="2" t="s">
        <v>50</v>
      </c>
      <c r="G5712" s="2" t="s">
        <v>181</v>
      </c>
      <c r="H5712" s="2" t="s">
        <v>323</v>
      </c>
      <c r="I5712" s="2" t="s">
        <v>53</v>
      </c>
      <c r="J5712" s="2" t="s">
        <v>180</v>
      </c>
      <c r="K5712" s="2" t="s">
        <v>180</v>
      </c>
      <c r="L5712" s="2" t="s">
        <v>181</v>
      </c>
      <c r="M5712" s="2" t="s">
        <v>86</v>
      </c>
      <c r="N5712" s="3">
        <v>35421.64</v>
      </c>
      <c r="O5712" s="3" t="s">
        <v>182</v>
      </c>
      <c r="P5712" s="4">
        <f>IF(O5712="吨",N5712*1000,IF(O5712="万立方米",N5712*10000,""))</f>
        <v>354216400.0</v>
      </c>
      <c r="Q5712" s="2" t="s">
        <v>183</v>
      </c>
      <c r="R5712" s="2" t="s">
        <v>184</v>
      </c>
      <c r="S5712" s="2" t="s">
        <v>198</v>
      </c>
      <c r="T5712" s="2" t="s">
        <v>75</v>
      </c>
      <c r="U5712" s="4">
        <f>0.01</f>
        <v>0.01</v>
      </c>
      <c r="V5712" s="2" t="s">
        <v>186</v>
      </c>
      <c r="W5712" s="2" t="s">
        <v>199</v>
      </c>
      <c r="X5712" s="2" t="s">
        <v>64</v>
      </c>
      <c r="Y5712" s="2" t="s">
        <v>65</v>
      </c>
      <c r="Z5712" s="2">
        <v>0</v>
      </c>
      <c r="AA5712" s="2"/>
      <c r="AB5712" s="2"/>
      <c r="AC5712" s="4">
        <f>P5712*U5712/1000000</f>
        <v>3.542164</v>
      </c>
      <c r="AD5712" s="4">
        <f>AC5713*(1-AA5712/100)+(AC5712-AC5713)*(1-AB5712/100)</f>
        <v>3.542164</v>
      </c>
      <c r="AE5712" s="2" t="s">
        <v>66</v>
      </c>
      <c r="AF5712" s="2" t="s">
        <v>67</v>
      </c>
      <c r="AG5712" s="2"/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6690</v>
      </c>
      <c r="B5713" s="2" t="s">
        <v>6685</v>
      </c>
      <c r="C5713" s="2" t="s">
        <v>47</v>
      </c>
      <c r="D5713" s="2" t="s">
        <v>5762</v>
      </c>
      <c r="E5713" s="2" t="s">
        <v>177</v>
      </c>
      <c r="F5713" s="2" t="s">
        <v>50</v>
      </c>
      <c r="G5713" s="2" t="s">
        <v>181</v>
      </c>
      <c r="H5713" s="2" t="s">
        <v>323</v>
      </c>
      <c r="I5713" s="2" t="s">
        <v>53</v>
      </c>
      <c r="J5713" s="2" t="s">
        <v>180</v>
      </c>
      <c r="K5713" s="2" t="s">
        <v>180</v>
      </c>
      <c r="L5713" s="2" t="s">
        <v>181</v>
      </c>
      <c r="M5713" s="2" t="s">
        <v>91</v>
      </c>
      <c r="N5713" s="3">
        <v>35421.64</v>
      </c>
      <c r="O5713" s="3" t="s">
        <v>182</v>
      </c>
      <c r="P5713" s="4">
        <f>IF(O5713="吨",N5713*1000,IF(O5713="万立方米",N5713*10000,""))</f>
        <v>354216400.0</v>
      </c>
      <c r="Q5713" s="2" t="s">
        <v>183</v>
      </c>
      <c r="R5713" s="2" t="s">
        <v>184</v>
      </c>
      <c r="S5713" s="2" t="s">
        <v>201</v>
      </c>
      <c r="T5713" s="2" t="s">
        <v>75</v>
      </c>
      <c r="U5713" s="4">
        <f>0.005</f>
        <v>0.005</v>
      </c>
      <c r="V5713" s="2" t="s">
        <v>186</v>
      </c>
      <c r="W5713" s="2" t="s">
        <v>202</v>
      </c>
      <c r="X5713" s="2" t="s">
        <v>64</v>
      </c>
      <c r="Y5713" s="2" t="s">
        <v>65</v>
      </c>
      <c r="Z5713" s="2">
        <v>0</v>
      </c>
      <c r="AA5713" s="2"/>
      <c r="AB5713" s="2"/>
      <c r="AC5713" s="4">
        <f>P5713*U5713/1000000</f>
        <v>1.771082</v>
      </c>
      <c r="AD5713" s="4">
        <f>AC5713*(1-Z5713/100)</f>
        <v>1.771082</v>
      </c>
      <c r="AE5713" s="2" t="s">
        <v>66</v>
      </c>
      <c r="AF5713" s="2" t="s">
        <v>67</v>
      </c>
      <c r="AG5713" s="2"/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6691</v>
      </c>
      <c r="B5714" s="2" t="s">
        <v>6685</v>
      </c>
      <c r="C5714" s="2" t="s">
        <v>47</v>
      </c>
      <c r="D5714" s="2" t="s">
        <v>5762</v>
      </c>
      <c r="E5714" s="2" t="s">
        <v>177</v>
      </c>
      <c r="F5714" s="2" t="s">
        <v>50</v>
      </c>
      <c r="G5714" s="2" t="s">
        <v>181</v>
      </c>
      <c r="H5714" s="2" t="s">
        <v>323</v>
      </c>
      <c r="I5714" s="2" t="s">
        <v>53</v>
      </c>
      <c r="J5714" s="2" t="s">
        <v>180</v>
      </c>
      <c r="K5714" s="2" t="s">
        <v>180</v>
      </c>
      <c r="L5714" s="2" t="s">
        <v>181</v>
      </c>
      <c r="M5714" s="2" t="s">
        <v>95</v>
      </c>
      <c r="N5714" s="3">
        <v>35421.64</v>
      </c>
      <c r="O5714" s="3" t="s">
        <v>182</v>
      </c>
      <c r="P5714" s="4">
        <f>IF(O5714="吨",N5714*1000,IF(O5714="万立方米",N5714*10000,""))</f>
        <v>354216400.0</v>
      </c>
      <c r="Q5714" s="2" t="s">
        <v>183</v>
      </c>
      <c r="R5714" s="2" t="s">
        <v>184</v>
      </c>
      <c r="S5714" s="2" t="s">
        <v>204</v>
      </c>
      <c r="T5714" s="2" t="s">
        <v>75</v>
      </c>
      <c r="U5714" s="4">
        <f>0.005</f>
        <v>0.005</v>
      </c>
      <c r="V5714" s="2" t="s">
        <v>186</v>
      </c>
      <c r="W5714" s="2" t="s">
        <v>205</v>
      </c>
      <c r="X5714" s="2" t="s">
        <v>64</v>
      </c>
      <c r="Y5714" s="2" t="s">
        <v>65</v>
      </c>
      <c r="Z5714" s="2">
        <v>0</v>
      </c>
      <c r="AA5714" s="2"/>
      <c r="AB5714" s="2"/>
      <c r="AC5714" s="4">
        <f>P5714*U5714/1000000</f>
        <v>1.771082</v>
      </c>
      <c r="AD5714" s="4">
        <f>AC5714*(1-Z5714/100)</f>
        <v>1.771082</v>
      </c>
      <c r="AE5714" s="2" t="s">
        <v>66</v>
      </c>
      <c r="AF5714" s="2" t="s">
        <v>67</v>
      </c>
      <c r="AG5714" s="2"/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6692</v>
      </c>
      <c r="B5715" s="2" t="s">
        <v>6685</v>
      </c>
      <c r="C5715" s="2" t="s">
        <v>47</v>
      </c>
      <c r="D5715" s="2" t="s">
        <v>5762</v>
      </c>
      <c r="E5715" s="2" t="s">
        <v>177</v>
      </c>
      <c r="F5715" s="2" t="s">
        <v>50</v>
      </c>
      <c r="G5715" s="2" t="s">
        <v>181</v>
      </c>
      <c r="H5715" s="2" t="s">
        <v>323</v>
      </c>
      <c r="I5715" s="2" t="s">
        <v>53</v>
      </c>
      <c r="J5715" s="2" t="s">
        <v>180</v>
      </c>
      <c r="K5715" s="2" t="s">
        <v>180</v>
      </c>
      <c r="L5715" s="2" t="s">
        <v>181</v>
      </c>
      <c r="M5715" s="2" t="s">
        <v>100</v>
      </c>
      <c r="N5715" s="3">
        <v>35421.64</v>
      </c>
      <c r="O5715" s="3" t="s">
        <v>182</v>
      </c>
      <c r="P5715" s="4">
        <f>IF(O5715="吨",N5715*1000,IF(O5715="万立方米",N5715*10000,""))</f>
        <v>354216400.0</v>
      </c>
      <c r="Q5715" s="2" t="s">
        <v>183</v>
      </c>
      <c r="R5715" s="2" t="s">
        <v>184</v>
      </c>
      <c r="S5715" s="2" t="s">
        <v>207</v>
      </c>
      <c r="T5715" s="2" t="s">
        <v>75</v>
      </c>
      <c r="U5715" s="4">
        <f>0.02</f>
        <v>0.02</v>
      </c>
      <c r="V5715" s="2" t="s">
        <v>186</v>
      </c>
      <c r="W5715" s="2" t="s">
        <v>208</v>
      </c>
      <c r="X5715" s="2" t="s">
        <v>64</v>
      </c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/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6693</v>
      </c>
      <c r="B5716" s="2" t="s">
        <v>6685</v>
      </c>
      <c r="C5716" s="2" t="s">
        <v>47</v>
      </c>
      <c r="D5716" s="2" t="s">
        <v>5762</v>
      </c>
      <c r="E5716" s="2" t="s">
        <v>177</v>
      </c>
      <c r="F5716" s="2" t="s">
        <v>50</v>
      </c>
      <c r="G5716" s="2" t="s">
        <v>181</v>
      </c>
      <c r="H5716" s="2" t="s">
        <v>323</v>
      </c>
      <c r="I5716" s="2"/>
      <c r="J5716" s="2"/>
      <c r="K5716" s="2"/>
      <c r="L5716" s="2"/>
      <c r="M5716" s="2" t="s">
        <v>104</v>
      </c>
      <c r="N5716" s="3"/>
      <c r="O5716" s="3"/>
      <c r="P5716" s="4">
        <v>0.0</v>
      </c>
      <c r="Q5716" s="2" t="s">
        <v>105</v>
      </c>
      <c r="R5716" s="2" t="s">
        <v>106</v>
      </c>
      <c r="S5716" s="2" t="s">
        <v>107</v>
      </c>
      <c r="T5716" s="2" t="s">
        <v>108</v>
      </c>
      <c r="U5716" s="4">
        <f>0.0</f>
        <v>0.0</v>
      </c>
      <c r="V5716" s="2" t="s">
        <v>109</v>
      </c>
      <c r="W5716" s="2" t="s">
        <v>110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134</v>
      </c>
      <c r="AH5716" s="2" t="s">
        <v>69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6694</v>
      </c>
      <c r="B5717" s="2" t="s">
        <v>6695</v>
      </c>
      <c r="C5717" s="2" t="s">
        <v>47</v>
      </c>
      <c r="D5717" s="2" t="s">
        <v>1071</v>
      </c>
      <c r="E5717" s="2" t="s">
        <v>744</v>
      </c>
      <c r="F5717" s="2" t="s">
        <v>50</v>
      </c>
      <c r="G5717" s="2" t="s">
        <v>179</v>
      </c>
      <c r="H5717" s="2" t="s">
        <v>243</v>
      </c>
      <c r="I5717" s="2" t="s">
        <v>53</v>
      </c>
      <c r="J5717" s="2" t="s">
        <v>180</v>
      </c>
      <c r="K5717" s="2" t="s">
        <v>180</v>
      </c>
      <c r="L5717" s="2" t="s">
        <v>181</v>
      </c>
      <c r="M5717" s="2" t="s">
        <v>56</v>
      </c>
      <c r="N5717" s="3">
        <v>3762</v>
      </c>
      <c r="O5717" s="3" t="s">
        <v>182</v>
      </c>
      <c r="P5717" s="4">
        <f>IF(O5717="吨",N5717*1000,IF(O5717="万立方米",N5717*10000,""))</f>
        <v>37620000.0</v>
      </c>
      <c r="Q5717" s="2" t="s">
        <v>183</v>
      </c>
      <c r="R5717" s="2" t="s">
        <v>184</v>
      </c>
      <c r="S5717" s="2" t="s">
        <v>185</v>
      </c>
      <c r="T5717" s="2" t="s">
        <v>75</v>
      </c>
      <c r="U5717" s="4">
        <f>0.001</f>
        <v>0.001</v>
      </c>
      <c r="V5717" s="2" t="s">
        <v>186</v>
      </c>
      <c r="W5717" s="2" t="s">
        <v>187</v>
      </c>
      <c r="X5717" s="2" t="s">
        <v>64</v>
      </c>
      <c r="Y5717" s="2" t="s">
        <v>65</v>
      </c>
      <c r="Z5717" s="2">
        <v>0</v>
      </c>
      <c r="AA5717" s="2"/>
      <c r="AB5717" s="2"/>
      <c r="AC5717" s="4">
        <f>P5717*U5717/1000000</f>
        <v>0.03762</v>
      </c>
      <c r="AD5717" s="4">
        <f>AC5717*(1-Z5717/100)</f>
        <v>0.03762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6696</v>
      </c>
      <c r="B5718" s="2" t="s">
        <v>6695</v>
      </c>
      <c r="C5718" s="2" t="s">
        <v>47</v>
      </c>
      <c r="D5718" s="2" t="s">
        <v>1071</v>
      </c>
      <c r="E5718" s="2" t="s">
        <v>744</v>
      </c>
      <c r="F5718" s="2" t="s">
        <v>50</v>
      </c>
      <c r="G5718" s="2" t="s">
        <v>179</v>
      </c>
      <c r="H5718" s="2" t="s">
        <v>243</v>
      </c>
      <c r="I5718" s="2" t="s">
        <v>53</v>
      </c>
      <c r="J5718" s="2" t="s">
        <v>180</v>
      </c>
      <c r="K5718" s="2" t="s">
        <v>180</v>
      </c>
      <c r="L5718" s="2" t="s">
        <v>181</v>
      </c>
      <c r="M5718" s="2" t="s">
        <v>73</v>
      </c>
      <c r="N5718" s="3">
        <v>3762</v>
      </c>
      <c r="O5718" s="3" t="s">
        <v>182</v>
      </c>
      <c r="P5718" s="4">
        <f>IF(O5718="吨",N5718*1000,IF(O5718="万立方米",N5718*10000,""))</f>
        <v>37620000.0</v>
      </c>
      <c r="Q5718" s="2" t="s">
        <v>183</v>
      </c>
      <c r="R5718" s="2" t="s">
        <v>184</v>
      </c>
      <c r="S5718" s="2" t="s">
        <v>189</v>
      </c>
      <c r="T5718" s="2" t="s">
        <v>75</v>
      </c>
      <c r="U5718" s="4">
        <f>0.35</f>
        <v>0.35</v>
      </c>
      <c r="V5718" s="2" t="s">
        <v>186</v>
      </c>
      <c r="W5718" s="2" t="s">
        <v>190</v>
      </c>
      <c r="X5718" s="2" t="s">
        <v>64</v>
      </c>
      <c r="Y5718" s="2" t="s">
        <v>65</v>
      </c>
      <c r="Z5718" s="2">
        <v>0</v>
      </c>
      <c r="AA5718" s="2"/>
      <c r="AB5718" s="2"/>
      <c r="AC5718" s="4">
        <f>P5718*U5718/1000000</f>
        <v>13.167</v>
      </c>
      <c r="AD5718" s="4">
        <f>AC5718*(1-Z5718/100)</f>
        <v>13.167</v>
      </c>
      <c r="AE5718" s="2" t="s">
        <v>66</v>
      </c>
      <c r="AF5718" s="2" t="s">
        <v>67</v>
      </c>
      <c r="AG5718" s="2" t="s">
        <v>68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6697</v>
      </c>
      <c r="B5719" s="2" t="s">
        <v>6695</v>
      </c>
      <c r="C5719" s="2" t="s">
        <v>47</v>
      </c>
      <c r="D5719" s="2" t="s">
        <v>1071</v>
      </c>
      <c r="E5719" s="2" t="s">
        <v>744</v>
      </c>
      <c r="F5719" s="2" t="s">
        <v>50</v>
      </c>
      <c r="G5719" s="2" t="s">
        <v>179</v>
      </c>
      <c r="H5719" s="2" t="s">
        <v>243</v>
      </c>
      <c r="I5719" s="2" t="s">
        <v>53</v>
      </c>
      <c r="J5719" s="2" t="s">
        <v>180</v>
      </c>
      <c r="K5719" s="2" t="s">
        <v>180</v>
      </c>
      <c r="L5719" s="2" t="s">
        <v>181</v>
      </c>
      <c r="M5719" s="2" t="s">
        <v>78</v>
      </c>
      <c r="N5719" s="3">
        <v>3762</v>
      </c>
      <c r="O5719" s="3" t="s">
        <v>182</v>
      </c>
      <c r="P5719" s="4">
        <f>IF(O5719="吨",N5719*1000,IF(O5719="万立方米",N5719*10000,""))</f>
        <v>37620000.0</v>
      </c>
      <c r="Q5719" s="2" t="s">
        <v>183</v>
      </c>
      <c r="R5719" s="2" t="s">
        <v>184</v>
      </c>
      <c r="S5719" s="2" t="s">
        <v>192</v>
      </c>
      <c r="T5719" s="2" t="s">
        <v>75</v>
      </c>
      <c r="U5719" s="4">
        <f>1.2</f>
        <v>1.2</v>
      </c>
      <c r="V5719" s="2" t="s">
        <v>186</v>
      </c>
      <c r="W5719" s="2" t="s">
        <v>193</v>
      </c>
      <c r="X5719" s="2" t="s">
        <v>64</v>
      </c>
      <c r="Y5719" s="2" t="s">
        <v>65</v>
      </c>
      <c r="Z5719" s="2">
        <v>0</v>
      </c>
      <c r="AA5719" s="2"/>
      <c r="AB5719" s="2"/>
      <c r="AC5719" s="4">
        <f>P5719*U5719/1000000</f>
        <v>45.144</v>
      </c>
      <c r="AD5719" s="4">
        <f>AC5719*(1-Z5719/100)</f>
        <v>45.144</v>
      </c>
      <c r="AE5719" s="2" t="s">
        <v>66</v>
      </c>
      <c r="AF5719" s="2" t="s">
        <v>67</v>
      </c>
      <c r="AG5719" s="2" t="s">
        <v>68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6698</v>
      </c>
      <c r="B5720" s="2" t="s">
        <v>6695</v>
      </c>
      <c r="C5720" s="2" t="s">
        <v>47</v>
      </c>
      <c r="D5720" s="2" t="s">
        <v>1071</v>
      </c>
      <c r="E5720" s="2" t="s">
        <v>744</v>
      </c>
      <c r="F5720" s="2" t="s">
        <v>50</v>
      </c>
      <c r="G5720" s="2" t="s">
        <v>179</v>
      </c>
      <c r="H5720" s="2" t="s">
        <v>243</v>
      </c>
      <c r="I5720" s="2" t="s">
        <v>53</v>
      </c>
      <c r="J5720" s="2" t="s">
        <v>180</v>
      </c>
      <c r="K5720" s="2" t="s">
        <v>180</v>
      </c>
      <c r="L5720" s="2" t="s">
        <v>181</v>
      </c>
      <c r="M5720" s="2" t="s">
        <v>82</v>
      </c>
      <c r="N5720" s="3">
        <v>3762</v>
      </c>
      <c r="O5720" s="3" t="s">
        <v>182</v>
      </c>
      <c r="P5720" s="4">
        <f>IF(O5720="吨",N5720*1000,IF(O5720="万立方米",N5720*10000,""))</f>
        <v>37620000.0</v>
      </c>
      <c r="Q5720" s="2" t="s">
        <v>183</v>
      </c>
      <c r="R5720" s="2" t="s">
        <v>184</v>
      </c>
      <c r="S5720" s="2" t="s">
        <v>195</v>
      </c>
      <c r="T5720" s="2" t="s">
        <v>75</v>
      </c>
      <c r="U5720" s="4">
        <f>0.002</f>
        <v>0.002</v>
      </c>
      <c r="V5720" s="2" t="s">
        <v>186</v>
      </c>
      <c r="W5720" s="2" t="s">
        <v>196</v>
      </c>
      <c r="X5720" s="2" t="s">
        <v>64</v>
      </c>
      <c r="Y5720" s="2" t="s">
        <v>65</v>
      </c>
      <c r="Z5720" s="2">
        <v>0</v>
      </c>
      <c r="AA5720" s="2"/>
      <c r="AB5720" s="2"/>
      <c r="AC5720" s="4">
        <f>P5720*U5720/1000000</f>
        <v>0.07524</v>
      </c>
      <c r="AD5720" s="4">
        <f>AC5720*(1-Z5720/100)</f>
        <v>0.07524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6699</v>
      </c>
      <c r="B5721" s="2" t="s">
        <v>6695</v>
      </c>
      <c r="C5721" s="2" t="s">
        <v>47</v>
      </c>
      <c r="D5721" s="2" t="s">
        <v>1071</v>
      </c>
      <c r="E5721" s="2" t="s">
        <v>744</v>
      </c>
      <c r="F5721" s="2" t="s">
        <v>50</v>
      </c>
      <c r="G5721" s="2" t="s">
        <v>179</v>
      </c>
      <c r="H5721" s="2" t="s">
        <v>243</v>
      </c>
      <c r="I5721" s="2" t="s">
        <v>53</v>
      </c>
      <c r="J5721" s="2" t="s">
        <v>180</v>
      </c>
      <c r="K5721" s="2" t="s">
        <v>180</v>
      </c>
      <c r="L5721" s="2" t="s">
        <v>181</v>
      </c>
      <c r="M5721" s="2" t="s">
        <v>86</v>
      </c>
      <c r="N5721" s="3">
        <v>3762</v>
      </c>
      <c r="O5721" s="3" t="s">
        <v>182</v>
      </c>
      <c r="P5721" s="4">
        <f>IF(O5721="吨",N5721*1000,IF(O5721="万立方米",N5721*10000,""))</f>
        <v>37620000.0</v>
      </c>
      <c r="Q5721" s="2" t="s">
        <v>183</v>
      </c>
      <c r="R5721" s="2" t="s">
        <v>184</v>
      </c>
      <c r="S5721" s="2" t="s">
        <v>198</v>
      </c>
      <c r="T5721" s="2" t="s">
        <v>75</v>
      </c>
      <c r="U5721" s="4">
        <f>0.01</f>
        <v>0.01</v>
      </c>
      <c r="V5721" s="2" t="s">
        <v>186</v>
      </c>
      <c r="W5721" s="2" t="s">
        <v>199</v>
      </c>
      <c r="X5721" s="2" t="s">
        <v>64</v>
      </c>
      <c r="Y5721" s="2" t="s">
        <v>65</v>
      </c>
      <c r="Z5721" s="2">
        <v>0</v>
      </c>
      <c r="AA5721" s="2"/>
      <c r="AB5721" s="2"/>
      <c r="AC5721" s="4">
        <f>P5721*U5721/1000000</f>
        <v>0.3762</v>
      </c>
      <c r="AD5721" s="4">
        <f>AC5722*(1-AA5721/100)+(AC5721-AC5722)*(1-AB5721/100)</f>
        <v>0.3762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6700</v>
      </c>
      <c r="B5722" s="2" t="s">
        <v>6695</v>
      </c>
      <c r="C5722" s="2" t="s">
        <v>47</v>
      </c>
      <c r="D5722" s="2" t="s">
        <v>1071</v>
      </c>
      <c r="E5722" s="2" t="s">
        <v>744</v>
      </c>
      <c r="F5722" s="2" t="s">
        <v>50</v>
      </c>
      <c r="G5722" s="2" t="s">
        <v>179</v>
      </c>
      <c r="H5722" s="2" t="s">
        <v>243</v>
      </c>
      <c r="I5722" s="2" t="s">
        <v>53</v>
      </c>
      <c r="J5722" s="2" t="s">
        <v>180</v>
      </c>
      <c r="K5722" s="2" t="s">
        <v>180</v>
      </c>
      <c r="L5722" s="2" t="s">
        <v>181</v>
      </c>
      <c r="M5722" s="2" t="s">
        <v>91</v>
      </c>
      <c r="N5722" s="3">
        <v>3762</v>
      </c>
      <c r="O5722" s="3" t="s">
        <v>182</v>
      </c>
      <c r="P5722" s="4">
        <f>IF(O5722="吨",N5722*1000,IF(O5722="万立方米",N5722*10000,""))</f>
        <v>37620000.0</v>
      </c>
      <c r="Q5722" s="2" t="s">
        <v>183</v>
      </c>
      <c r="R5722" s="2" t="s">
        <v>184</v>
      </c>
      <c r="S5722" s="2" t="s">
        <v>201</v>
      </c>
      <c r="T5722" s="2" t="s">
        <v>75</v>
      </c>
      <c r="U5722" s="4">
        <f>0.005</f>
        <v>0.005</v>
      </c>
      <c r="V5722" s="2" t="s">
        <v>186</v>
      </c>
      <c r="W5722" s="2" t="s">
        <v>202</v>
      </c>
      <c r="X5722" s="2" t="s">
        <v>64</v>
      </c>
      <c r="Y5722" s="2" t="s">
        <v>65</v>
      </c>
      <c r="Z5722" s="2">
        <v>0</v>
      </c>
      <c r="AA5722" s="2"/>
      <c r="AB5722" s="2"/>
      <c r="AC5722" s="4">
        <f>P5722*U5722/1000000</f>
        <v>0.1881</v>
      </c>
      <c r="AD5722" s="4">
        <f>AC5722*(1-Z5722/100)</f>
        <v>0.1881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6701</v>
      </c>
      <c r="B5723" s="2" t="s">
        <v>6695</v>
      </c>
      <c r="C5723" s="2" t="s">
        <v>47</v>
      </c>
      <c r="D5723" s="2" t="s">
        <v>1071</v>
      </c>
      <c r="E5723" s="2" t="s">
        <v>744</v>
      </c>
      <c r="F5723" s="2" t="s">
        <v>50</v>
      </c>
      <c r="G5723" s="2" t="s">
        <v>179</v>
      </c>
      <c r="H5723" s="2" t="s">
        <v>243</v>
      </c>
      <c r="I5723" s="2" t="s">
        <v>53</v>
      </c>
      <c r="J5723" s="2" t="s">
        <v>180</v>
      </c>
      <c r="K5723" s="2" t="s">
        <v>180</v>
      </c>
      <c r="L5723" s="2" t="s">
        <v>181</v>
      </c>
      <c r="M5723" s="2" t="s">
        <v>95</v>
      </c>
      <c r="N5723" s="3">
        <v>3762</v>
      </c>
      <c r="O5723" s="3" t="s">
        <v>182</v>
      </c>
      <c r="P5723" s="4">
        <f>IF(O5723="吨",N5723*1000,IF(O5723="万立方米",N5723*10000,""))</f>
        <v>37620000.0</v>
      </c>
      <c r="Q5723" s="2" t="s">
        <v>183</v>
      </c>
      <c r="R5723" s="2" t="s">
        <v>184</v>
      </c>
      <c r="S5723" s="2" t="s">
        <v>204</v>
      </c>
      <c r="T5723" s="2" t="s">
        <v>75</v>
      </c>
      <c r="U5723" s="4">
        <f>0.005</f>
        <v>0.005</v>
      </c>
      <c r="V5723" s="2" t="s">
        <v>186</v>
      </c>
      <c r="W5723" s="2" t="s">
        <v>205</v>
      </c>
      <c r="X5723" s="2" t="s">
        <v>64</v>
      </c>
      <c r="Y5723" s="2" t="s">
        <v>65</v>
      </c>
      <c r="Z5723" s="2">
        <v>0</v>
      </c>
      <c r="AA5723" s="2"/>
      <c r="AB5723" s="2"/>
      <c r="AC5723" s="4">
        <f>P5723*U5723/1000000</f>
        <v>0.1881</v>
      </c>
      <c r="AD5723" s="4">
        <f>AC5723*(1-Z5723/100)</f>
        <v>0.1881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6702</v>
      </c>
      <c r="B5724" s="2" t="s">
        <v>6695</v>
      </c>
      <c r="C5724" s="2" t="s">
        <v>47</v>
      </c>
      <c r="D5724" s="2" t="s">
        <v>1071</v>
      </c>
      <c r="E5724" s="2" t="s">
        <v>744</v>
      </c>
      <c r="F5724" s="2" t="s">
        <v>50</v>
      </c>
      <c r="G5724" s="2" t="s">
        <v>179</v>
      </c>
      <c r="H5724" s="2" t="s">
        <v>243</v>
      </c>
      <c r="I5724" s="2" t="s">
        <v>53</v>
      </c>
      <c r="J5724" s="2" t="s">
        <v>180</v>
      </c>
      <c r="K5724" s="2" t="s">
        <v>180</v>
      </c>
      <c r="L5724" s="2" t="s">
        <v>181</v>
      </c>
      <c r="M5724" s="2" t="s">
        <v>100</v>
      </c>
      <c r="N5724" s="3">
        <v>3762</v>
      </c>
      <c r="O5724" s="3" t="s">
        <v>182</v>
      </c>
      <c r="P5724" s="4">
        <f>IF(O5724="吨",N5724*1000,IF(O5724="万立方米",N5724*10000,""))</f>
        <v>37620000.0</v>
      </c>
      <c r="Q5724" s="2" t="s">
        <v>183</v>
      </c>
      <c r="R5724" s="2" t="s">
        <v>184</v>
      </c>
      <c r="S5724" s="2" t="s">
        <v>207</v>
      </c>
      <c r="T5724" s="2" t="s">
        <v>75</v>
      </c>
      <c r="U5724" s="4">
        <f>0.02</f>
        <v>0.02</v>
      </c>
      <c r="V5724" s="2" t="s">
        <v>186</v>
      </c>
      <c r="W5724" s="2" t="s">
        <v>208</v>
      </c>
      <c r="X5724" s="2" t="s">
        <v>64</v>
      </c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68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6703</v>
      </c>
      <c r="B5725" s="2" t="s">
        <v>6695</v>
      </c>
      <c r="C5725" s="2" t="s">
        <v>47</v>
      </c>
      <c r="D5725" s="2" t="s">
        <v>1071</v>
      </c>
      <c r="E5725" s="2" t="s">
        <v>744</v>
      </c>
      <c r="F5725" s="2" t="s">
        <v>50</v>
      </c>
      <c r="G5725" s="2" t="s">
        <v>179</v>
      </c>
      <c r="H5725" s="2" t="s">
        <v>243</v>
      </c>
      <c r="I5725" s="2"/>
      <c r="J5725" s="2"/>
      <c r="K5725" s="2"/>
      <c r="L5725" s="2"/>
      <c r="M5725" s="2" t="s">
        <v>104</v>
      </c>
      <c r="N5725" s="3"/>
      <c r="O5725" s="3"/>
      <c r="P5725" s="4">
        <v>0.0</v>
      </c>
      <c r="Q5725" s="2" t="s">
        <v>105</v>
      </c>
      <c r="R5725" s="2" t="s">
        <v>106</v>
      </c>
      <c r="S5725" s="2" t="s">
        <v>107</v>
      </c>
      <c r="T5725" s="2" t="s">
        <v>108</v>
      </c>
      <c r="U5725" s="4">
        <f>0.0</f>
        <v>0.0</v>
      </c>
      <c r="V5725" s="2" t="s">
        <v>109</v>
      </c>
      <c r="W5725" s="2" t="s">
        <v>110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111</v>
      </c>
      <c r="AH5725" s="2" t="s">
        <v>69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6704</v>
      </c>
      <c r="B5726" s="2" t="s">
        <v>6705</v>
      </c>
      <c r="C5726" s="2" t="s">
        <v>47</v>
      </c>
      <c r="D5726" s="2" t="s">
        <v>1584</v>
      </c>
      <c r="E5726" s="2" t="s">
        <v>744</v>
      </c>
      <c r="F5726" s="2" t="s">
        <v>228</v>
      </c>
      <c r="G5726" s="2" t="s">
        <v>117</v>
      </c>
      <c r="H5726" s="2" t="s">
        <v>52</v>
      </c>
      <c r="I5726" s="2" t="s">
        <v>53</v>
      </c>
      <c r="J5726" s="2" t="s">
        <v>230</v>
      </c>
      <c r="K5726" s="2" t="s">
        <v>55</v>
      </c>
      <c r="L5726" s="2" t="s">
        <v>51</v>
      </c>
      <c r="M5726" s="2" t="s">
        <v>56</v>
      </c>
      <c r="N5726" s="3">
        <v>291662</v>
      </c>
      <c r="O5726" s="3" t="s">
        <v>57</v>
      </c>
      <c r="P5726" s="4">
        <f>IF(O5726="吨",N5726*1000,IF(O5726="万立方米",N5726*10000,""))</f>
        <v>291662000.0</v>
      </c>
      <c r="Q5726" s="2" t="s">
        <v>58</v>
      </c>
      <c r="R5726" s="2" t="s">
        <v>59</v>
      </c>
      <c r="S5726" s="2" t="s">
        <v>60</v>
      </c>
      <c r="T5726" s="2" t="s">
        <v>61</v>
      </c>
      <c r="U5726" s="4">
        <f>0.06</f>
        <v>0.06</v>
      </c>
      <c r="V5726" s="2" t="s">
        <v>62</v>
      </c>
      <c r="W5726" s="2" t="s">
        <v>63</v>
      </c>
      <c r="X5726" s="2" t="s">
        <v>64</v>
      </c>
      <c r="Y5726" s="2" t="s">
        <v>65</v>
      </c>
      <c r="Z5726" s="2">
        <v>0</v>
      </c>
      <c r="AA5726" s="2"/>
      <c r="AB5726" s="2"/>
      <c r="AC5726" s="4">
        <f>P5726*U5726/1000000</f>
        <v>17.49972</v>
      </c>
      <c r="AD5726" s="4">
        <f>AC5726*(1-Z5726/100)</f>
        <v>17.49972</v>
      </c>
      <c r="AE5726" s="2" t="s">
        <v>66</v>
      </c>
      <c r="AF5726" s="2" t="s">
        <v>67</v>
      </c>
      <c r="AG5726" s="2" t="s">
        <v>68</v>
      </c>
      <c r="AH5726" s="2" t="s">
        <v>69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6706</v>
      </c>
      <c r="B5727" s="2" t="s">
        <v>6705</v>
      </c>
      <c r="C5727" s="2" t="s">
        <v>47</v>
      </c>
      <c r="D5727" s="2" t="s">
        <v>1584</v>
      </c>
      <c r="E5727" s="2" t="s">
        <v>744</v>
      </c>
      <c r="F5727" s="2" t="s">
        <v>228</v>
      </c>
      <c r="G5727" s="2" t="s">
        <v>117</v>
      </c>
      <c r="H5727" s="2" t="s">
        <v>52</v>
      </c>
      <c r="I5727" s="2" t="s">
        <v>53</v>
      </c>
      <c r="J5727" s="2" t="s">
        <v>230</v>
      </c>
      <c r="K5727" s="2" t="s">
        <v>55</v>
      </c>
      <c r="L5727" s="2" t="s">
        <v>51</v>
      </c>
      <c r="M5727" s="2" t="s">
        <v>73</v>
      </c>
      <c r="N5727" s="3">
        <v>291662</v>
      </c>
      <c r="O5727" s="3" t="s">
        <v>57</v>
      </c>
      <c r="P5727" s="4">
        <f>IF(O5727="吨",N5727*1000,IF(O5727="万立方米",N5727*10000,""))</f>
        <v>291662000.0</v>
      </c>
      <c r="Q5727" s="2" t="s">
        <v>58</v>
      </c>
      <c r="R5727" s="2" t="s">
        <v>59</v>
      </c>
      <c r="S5727" s="2" t="s">
        <v>74</v>
      </c>
      <c r="T5727" s="2" t="s">
        <v>75</v>
      </c>
      <c r="U5727" s="4">
        <f>1.5</f>
        <v>1.5</v>
      </c>
      <c r="V5727" s="2" t="s">
        <v>62</v>
      </c>
      <c r="W5727" s="2" t="s">
        <v>76</v>
      </c>
      <c r="X5727" s="2" t="s">
        <v>64</v>
      </c>
      <c r="Y5727" s="2" t="s">
        <v>65</v>
      </c>
      <c r="Z5727" s="2">
        <v>0</v>
      </c>
      <c r="AA5727" s="2"/>
      <c r="AB5727" s="2"/>
      <c r="AC5727" s="4">
        <f>P5727*U5727/1000000</f>
        <v>437.493</v>
      </c>
      <c r="AD5727" s="4">
        <f>AC5727*(1-Z5727/100)</f>
        <v>437.493</v>
      </c>
      <c r="AE5727" s="2" t="s">
        <v>66</v>
      </c>
      <c r="AF5727" s="2" t="s">
        <v>67</v>
      </c>
      <c r="AG5727" s="2" t="s">
        <v>68</v>
      </c>
      <c r="AH5727" s="2" t="s">
        <v>69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6707</v>
      </c>
      <c r="B5728" s="2" t="s">
        <v>6705</v>
      </c>
      <c r="C5728" s="2" t="s">
        <v>47</v>
      </c>
      <c r="D5728" s="2" t="s">
        <v>1584</v>
      </c>
      <c r="E5728" s="2" t="s">
        <v>744</v>
      </c>
      <c r="F5728" s="2" t="s">
        <v>228</v>
      </c>
      <c r="G5728" s="2" t="s">
        <v>117</v>
      </c>
      <c r="H5728" s="2" t="s">
        <v>52</v>
      </c>
      <c r="I5728" s="2" t="s">
        <v>53</v>
      </c>
      <c r="J5728" s="2" t="s">
        <v>230</v>
      </c>
      <c r="K5728" s="2" t="s">
        <v>55</v>
      </c>
      <c r="L5728" s="2" t="s">
        <v>51</v>
      </c>
      <c r="M5728" s="2" t="s">
        <v>78</v>
      </c>
      <c r="N5728" s="3">
        <v>291662</v>
      </c>
      <c r="O5728" s="3" t="s">
        <v>57</v>
      </c>
      <c r="P5728" s="4">
        <f>IF(O5728="吨",N5728*1000,IF(O5728="万立方米",N5728*10000,""))</f>
        <v>291662000.0</v>
      </c>
      <c r="Q5728" s="2" t="s">
        <v>58</v>
      </c>
      <c r="R5728" s="2" t="s">
        <v>59</v>
      </c>
      <c r="S5728" s="2" t="s">
        <v>79</v>
      </c>
      <c r="T5728" s="2" t="s">
        <v>75</v>
      </c>
      <c r="U5728" s="4">
        <f>6.0</f>
        <v>6.0</v>
      </c>
      <c r="V5728" s="2" t="s">
        <v>62</v>
      </c>
      <c r="W5728" s="2" t="s">
        <v>80</v>
      </c>
      <c r="X5728" s="2" t="s">
        <v>64</v>
      </c>
      <c r="Y5728" s="2" t="s">
        <v>65</v>
      </c>
      <c r="Z5728" s="2">
        <v>0</v>
      </c>
      <c r="AA5728" s="2"/>
      <c r="AB5728" s="2"/>
      <c r="AC5728" s="4">
        <f>P5728*U5728/1000000</f>
        <v>1749.972</v>
      </c>
      <c r="AD5728" s="4">
        <f>AC5728*(1-Z5728/100)</f>
        <v>1749.972</v>
      </c>
      <c r="AE5728" s="2" t="s">
        <v>66</v>
      </c>
      <c r="AF5728" s="2" t="s">
        <v>67</v>
      </c>
      <c r="AG5728" s="2" t="s">
        <v>68</v>
      </c>
      <c r="AH5728" s="2" t="s">
        <v>69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6708</v>
      </c>
      <c r="B5729" s="2" t="s">
        <v>6705</v>
      </c>
      <c r="C5729" s="2" t="s">
        <v>47</v>
      </c>
      <c r="D5729" s="2" t="s">
        <v>1584</v>
      </c>
      <c r="E5729" s="2" t="s">
        <v>744</v>
      </c>
      <c r="F5729" s="2" t="s">
        <v>228</v>
      </c>
      <c r="G5729" s="2" t="s">
        <v>117</v>
      </c>
      <c r="H5729" s="2" t="s">
        <v>52</v>
      </c>
      <c r="I5729" s="2" t="s">
        <v>53</v>
      </c>
      <c r="J5729" s="2" t="s">
        <v>230</v>
      </c>
      <c r="K5729" s="2" t="s">
        <v>55</v>
      </c>
      <c r="L5729" s="2" t="s">
        <v>51</v>
      </c>
      <c r="M5729" s="2" t="s">
        <v>82</v>
      </c>
      <c r="N5729" s="3">
        <v>291662</v>
      </c>
      <c r="O5729" s="3" t="s">
        <v>57</v>
      </c>
      <c r="P5729" s="4">
        <f>IF(O5729="吨",N5729*1000,IF(O5729="万立方米",N5729*10000,""))</f>
        <v>291662000.0</v>
      </c>
      <c r="Q5729" s="2" t="s">
        <v>58</v>
      </c>
      <c r="R5729" s="2" t="s">
        <v>59</v>
      </c>
      <c r="S5729" s="2" t="s">
        <v>83</v>
      </c>
      <c r="T5729" s="2" t="s">
        <v>61</v>
      </c>
      <c r="U5729" s="4">
        <f>0.35</f>
        <v>0.35</v>
      </c>
      <c r="V5729" s="2" t="s">
        <v>62</v>
      </c>
      <c r="W5729" s="2" t="s">
        <v>84</v>
      </c>
      <c r="X5729" s="2" t="s">
        <v>64</v>
      </c>
      <c r="Y5729" s="2" t="s">
        <v>65</v>
      </c>
      <c r="Z5729" s="2">
        <v>0</v>
      </c>
      <c r="AA5729" s="2"/>
      <c r="AB5729" s="2"/>
      <c r="AC5729" s="4">
        <f>P5729*U5729/1000000</f>
        <v>102.0817</v>
      </c>
      <c r="AD5729" s="4">
        <f>AC5729*(1-Z5729/100)</f>
        <v>102.0817</v>
      </c>
      <c r="AE5729" s="2" t="s">
        <v>66</v>
      </c>
      <c r="AF5729" s="2" t="s">
        <v>67</v>
      </c>
      <c r="AG5729" s="2" t="s">
        <v>68</v>
      </c>
      <c r="AH5729" s="2" t="s">
        <v>69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6709</v>
      </c>
      <c r="B5730" s="2" t="s">
        <v>6705</v>
      </c>
      <c r="C5730" s="2" t="s">
        <v>47</v>
      </c>
      <c r="D5730" s="2" t="s">
        <v>1584</v>
      </c>
      <c r="E5730" s="2" t="s">
        <v>744</v>
      </c>
      <c r="F5730" s="2" t="s">
        <v>228</v>
      </c>
      <c r="G5730" s="2" t="s">
        <v>117</v>
      </c>
      <c r="H5730" s="2" t="s">
        <v>52</v>
      </c>
      <c r="I5730" s="2" t="s">
        <v>53</v>
      </c>
      <c r="J5730" s="2" t="s">
        <v>230</v>
      </c>
      <c r="K5730" s="2" t="s">
        <v>55</v>
      </c>
      <c r="L5730" s="2" t="s">
        <v>51</v>
      </c>
      <c r="M5730" s="2" t="s">
        <v>86</v>
      </c>
      <c r="N5730" s="3">
        <v>291662</v>
      </c>
      <c r="O5730" s="3" t="s">
        <v>57</v>
      </c>
      <c r="P5730" s="4">
        <f>IF(O5730="吨",N5730*1000,IF(O5730="万立方米",N5730*10000,""))</f>
        <v>291662000.0</v>
      </c>
      <c r="Q5730" s="2" t="s">
        <v>58</v>
      </c>
      <c r="R5730" s="2" t="s">
        <v>59</v>
      </c>
      <c r="S5730" s="2" t="s">
        <v>87</v>
      </c>
      <c r="T5730" s="2" t="s">
        <v>88</v>
      </c>
      <c r="U5730" s="4">
        <f>0.75</f>
        <v>0.75</v>
      </c>
      <c r="V5730" s="2" t="s">
        <v>62</v>
      </c>
      <c r="W5730" s="2" t="s">
        <v>89</v>
      </c>
      <c r="X5730" s="2" t="s">
        <v>64</v>
      </c>
      <c r="Y5730" s="2" t="s">
        <v>65</v>
      </c>
      <c r="Z5730" s="2">
        <v>0</v>
      </c>
      <c r="AA5730" s="2"/>
      <c r="AB5730" s="2"/>
      <c r="AC5730" s="4">
        <f>P5730*U5730/1000000</f>
        <v>218.7465</v>
      </c>
      <c r="AD5730" s="4">
        <f>AC5731*(1-AA5730/100)+(AC5730-AC5731)*(1-AB5730/100)</f>
        <v>218.7465</v>
      </c>
      <c r="AE5730" s="2" t="s">
        <v>66</v>
      </c>
      <c r="AF5730" s="2" t="s">
        <v>67</v>
      </c>
      <c r="AG5730" s="2" t="s">
        <v>68</v>
      </c>
      <c r="AH5730" s="2" t="s">
        <v>69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6710</v>
      </c>
      <c r="B5731" s="2" t="s">
        <v>6705</v>
      </c>
      <c r="C5731" s="2" t="s">
        <v>47</v>
      </c>
      <c r="D5731" s="2" t="s">
        <v>1584</v>
      </c>
      <c r="E5731" s="2" t="s">
        <v>744</v>
      </c>
      <c r="F5731" s="2" t="s">
        <v>228</v>
      </c>
      <c r="G5731" s="2" t="s">
        <v>117</v>
      </c>
      <c r="H5731" s="2" t="s">
        <v>52</v>
      </c>
      <c r="I5731" s="2" t="s">
        <v>53</v>
      </c>
      <c r="J5731" s="2" t="s">
        <v>230</v>
      </c>
      <c r="K5731" s="2" t="s">
        <v>55</v>
      </c>
      <c r="L5731" s="2" t="s">
        <v>51</v>
      </c>
      <c r="M5731" s="2" t="s">
        <v>91</v>
      </c>
      <c r="N5731" s="3">
        <v>291662</v>
      </c>
      <c r="O5731" s="3" t="s">
        <v>57</v>
      </c>
      <c r="P5731" s="4">
        <f>IF(O5731="吨",N5731*1000,IF(O5731="万立方米",N5731*10000,""))</f>
        <v>291662000.0</v>
      </c>
      <c r="Q5731" s="2" t="s">
        <v>58</v>
      </c>
      <c r="R5731" s="2" t="s">
        <v>59</v>
      </c>
      <c r="S5731" s="2" t="s">
        <v>92</v>
      </c>
      <c r="T5731" s="2" t="s">
        <v>88</v>
      </c>
      <c r="U5731" s="4">
        <f>0.75</f>
        <v>0.75</v>
      </c>
      <c r="V5731" s="2" t="s">
        <v>62</v>
      </c>
      <c r="W5731" s="2" t="s">
        <v>93</v>
      </c>
      <c r="X5731" s="2" t="s">
        <v>64</v>
      </c>
      <c r="Y5731" s="2" t="s">
        <v>65</v>
      </c>
      <c r="Z5731" s="2">
        <v>0</v>
      </c>
      <c r="AA5731" s="2"/>
      <c r="AB5731" s="2"/>
      <c r="AC5731" s="4">
        <f>P5731*U5731/1000000</f>
        <v>218.7465</v>
      </c>
      <c r="AD5731" s="4">
        <f>AC5731*(1-Z5731/100)</f>
        <v>218.7465</v>
      </c>
      <c r="AE5731" s="2" t="s">
        <v>66</v>
      </c>
      <c r="AF5731" s="2" t="s">
        <v>67</v>
      </c>
      <c r="AG5731" s="2" t="s">
        <v>68</v>
      </c>
      <c r="AH5731" s="2" t="s">
        <v>69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6711</v>
      </c>
      <c r="B5732" s="2" t="s">
        <v>6705</v>
      </c>
      <c r="C5732" s="2" t="s">
        <v>47</v>
      </c>
      <c r="D5732" s="2" t="s">
        <v>1584</v>
      </c>
      <c r="E5732" s="2" t="s">
        <v>744</v>
      </c>
      <c r="F5732" s="2" t="s">
        <v>228</v>
      </c>
      <c r="G5732" s="2" t="s">
        <v>117</v>
      </c>
      <c r="H5732" s="2" t="s">
        <v>52</v>
      </c>
      <c r="I5732" s="2" t="s">
        <v>53</v>
      </c>
      <c r="J5732" s="2" t="s">
        <v>230</v>
      </c>
      <c r="K5732" s="2" t="s">
        <v>55</v>
      </c>
      <c r="L5732" s="2" t="s">
        <v>51</v>
      </c>
      <c r="M5732" s="2" t="s">
        <v>95</v>
      </c>
      <c r="N5732" s="3">
        <v>291662</v>
      </c>
      <c r="O5732" s="3" t="s">
        <v>57</v>
      </c>
      <c r="P5732" s="4">
        <f>IF(O5732="吨",N5732*1000,IF(O5732="万立方米",N5732*10000,""))</f>
        <v>291662000.0</v>
      </c>
      <c r="Q5732" s="2" t="s">
        <v>58</v>
      </c>
      <c r="R5732" s="2" t="s">
        <v>59</v>
      </c>
      <c r="S5732" s="2" t="s">
        <v>96</v>
      </c>
      <c r="T5732" s="2" t="s">
        <v>97</v>
      </c>
      <c r="U5732" s="4">
        <f>1.7</f>
        <v>1.7</v>
      </c>
      <c r="V5732" s="2" t="s">
        <v>62</v>
      </c>
      <c r="W5732" s="2" t="s">
        <v>98</v>
      </c>
      <c r="X5732" s="2" t="s">
        <v>64</v>
      </c>
      <c r="Y5732" s="2" t="s">
        <v>65</v>
      </c>
      <c r="Z5732" s="2">
        <v>0</v>
      </c>
      <c r="AA5732" s="2"/>
      <c r="AB5732" s="2"/>
      <c r="AC5732" s="4">
        <f>P5732*U5732/1000000</f>
        <v>495.8254</v>
      </c>
      <c r="AD5732" s="4">
        <f>AC5732*(1-Z5732/100)</f>
        <v>495.8254</v>
      </c>
      <c r="AE5732" s="2" t="s">
        <v>66</v>
      </c>
      <c r="AF5732" s="2" t="s">
        <v>67</v>
      </c>
      <c r="AG5732" s="2" t="s">
        <v>68</v>
      </c>
      <c r="AH5732" s="2" t="s">
        <v>69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6712</v>
      </c>
      <c r="B5733" s="2" t="s">
        <v>6705</v>
      </c>
      <c r="C5733" s="2" t="s">
        <v>47</v>
      </c>
      <c r="D5733" s="2" t="s">
        <v>1584</v>
      </c>
      <c r="E5733" s="2" t="s">
        <v>744</v>
      </c>
      <c r="F5733" s="2" t="s">
        <v>228</v>
      </c>
      <c r="G5733" s="2" t="s">
        <v>117</v>
      </c>
      <c r="H5733" s="2" t="s">
        <v>52</v>
      </c>
      <c r="I5733" s="2" t="s">
        <v>53</v>
      </c>
      <c r="J5733" s="2" t="s">
        <v>230</v>
      </c>
      <c r="K5733" s="2" t="s">
        <v>55</v>
      </c>
      <c r="L5733" s="2" t="s">
        <v>51</v>
      </c>
      <c r="M5733" s="2" t="s">
        <v>100</v>
      </c>
      <c r="N5733" s="3">
        <v>291662</v>
      </c>
      <c r="O5733" s="3" t="s">
        <v>57</v>
      </c>
      <c r="P5733" s="4">
        <f>IF(O5733="吨",N5733*1000,IF(O5733="万立方米",N5733*10000,""))</f>
        <v>291662000.0</v>
      </c>
      <c r="Q5733" s="2" t="s">
        <v>58</v>
      </c>
      <c r="R5733" s="2" t="s">
        <v>59</v>
      </c>
      <c r="S5733" s="2" t="s">
        <v>101</v>
      </c>
      <c r="T5733" s="2" t="s">
        <v>75</v>
      </c>
      <c r="U5733" s="4">
        <f>0.12</f>
        <v>0.12</v>
      </c>
      <c r="V5733" s="2" t="s">
        <v>62</v>
      </c>
      <c r="W5733" s="2" t="s">
        <v>102</v>
      </c>
      <c r="X5733" s="2" t="s">
        <v>64</v>
      </c>
      <c r="Y5733" s="2" t="s">
        <v>65</v>
      </c>
      <c r="Z5733" s="2">
        <v>0</v>
      </c>
      <c r="AA5733" s="2"/>
      <c r="AB5733" s="2"/>
      <c r="AC5733" s="4">
        <f>P5733*U5733/1000000</f>
        <v>34.99944</v>
      </c>
      <c r="AD5733" s="4">
        <f>AC5733*(1-Z5733/100)</f>
        <v>34.99944</v>
      </c>
      <c r="AE5733" s="2" t="s">
        <v>66</v>
      </c>
      <c r="AF5733" s="2" t="s">
        <v>67</v>
      </c>
      <c r="AG5733" s="2" t="s">
        <v>68</v>
      </c>
      <c r="AH5733" s="2" t="s">
        <v>69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6713</v>
      </c>
      <c r="B5734" s="2" t="s">
        <v>6705</v>
      </c>
      <c r="C5734" s="2" t="s">
        <v>47</v>
      </c>
      <c r="D5734" s="2" t="s">
        <v>1584</v>
      </c>
      <c r="E5734" s="2" t="s">
        <v>744</v>
      </c>
      <c r="F5734" s="2" t="s">
        <v>228</v>
      </c>
      <c r="G5734" s="2" t="s">
        <v>117</v>
      </c>
      <c r="H5734" s="2" t="s">
        <v>52</v>
      </c>
      <c r="I5734" s="2" t="s">
        <v>161</v>
      </c>
      <c r="J5734" s="2" t="s">
        <v>180</v>
      </c>
      <c r="K5734" s="2" t="s">
        <v>180</v>
      </c>
      <c r="L5734" s="2" t="s">
        <v>181</v>
      </c>
      <c r="M5734" s="2" t="s">
        <v>56</v>
      </c>
      <c r="N5734" s="3">
        <v>46.854</v>
      </c>
      <c r="O5734" s="3" t="s">
        <v>182</v>
      </c>
      <c r="P5734" s="4">
        <f>IF(O5734="吨",N5734*1000,IF(O5734="万立方米",N5734*10000,""))</f>
        <v>468540.0</v>
      </c>
      <c r="Q5734" s="2" t="s">
        <v>183</v>
      </c>
      <c r="R5734" s="2" t="s">
        <v>184</v>
      </c>
      <c r="S5734" s="2" t="s">
        <v>185</v>
      </c>
      <c r="T5734" s="2" t="s">
        <v>75</v>
      </c>
      <c r="U5734" s="4">
        <f>0.001</f>
        <v>0.001</v>
      </c>
      <c r="V5734" s="2" t="s">
        <v>186</v>
      </c>
      <c r="W5734" s="2" t="s">
        <v>187</v>
      </c>
      <c r="X5734" s="2" t="s">
        <v>64</v>
      </c>
      <c r="Y5734" s="2" t="s">
        <v>65</v>
      </c>
      <c r="Z5734" s="2">
        <v>0</v>
      </c>
      <c r="AA5734" s="2"/>
      <c r="AB5734" s="2"/>
      <c r="AC5734" s="4">
        <f>P5734*U5734/1000000</f>
        <v>0.00046854000000000004</v>
      </c>
      <c r="AD5734" s="4">
        <f>AC5734*(1-Z5734/100)</f>
        <v>0.00046854000000000004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6714</v>
      </c>
      <c r="B5735" s="2" t="s">
        <v>6705</v>
      </c>
      <c r="C5735" s="2" t="s">
        <v>47</v>
      </c>
      <c r="D5735" s="2" t="s">
        <v>1584</v>
      </c>
      <c r="E5735" s="2" t="s">
        <v>744</v>
      </c>
      <c r="F5735" s="2" t="s">
        <v>228</v>
      </c>
      <c r="G5735" s="2" t="s">
        <v>117</v>
      </c>
      <c r="H5735" s="2" t="s">
        <v>52</v>
      </c>
      <c r="I5735" s="2" t="s">
        <v>161</v>
      </c>
      <c r="J5735" s="2" t="s">
        <v>180</v>
      </c>
      <c r="K5735" s="2" t="s">
        <v>180</v>
      </c>
      <c r="L5735" s="2" t="s">
        <v>181</v>
      </c>
      <c r="M5735" s="2" t="s">
        <v>73</v>
      </c>
      <c r="N5735" s="3">
        <v>46.854</v>
      </c>
      <c r="O5735" s="3" t="s">
        <v>182</v>
      </c>
      <c r="P5735" s="4">
        <f>IF(O5735="吨",N5735*1000,IF(O5735="万立方米",N5735*10000,""))</f>
        <v>468540.0</v>
      </c>
      <c r="Q5735" s="2" t="s">
        <v>183</v>
      </c>
      <c r="R5735" s="2" t="s">
        <v>184</v>
      </c>
      <c r="S5735" s="2" t="s">
        <v>189</v>
      </c>
      <c r="T5735" s="2" t="s">
        <v>75</v>
      </c>
      <c r="U5735" s="4">
        <f>0.35</f>
        <v>0.35</v>
      </c>
      <c r="V5735" s="2" t="s">
        <v>186</v>
      </c>
      <c r="W5735" s="2" t="s">
        <v>190</v>
      </c>
      <c r="X5735" s="2" t="s">
        <v>64</v>
      </c>
      <c r="Y5735" s="2" t="s">
        <v>65</v>
      </c>
      <c r="Z5735" s="2">
        <v>0</v>
      </c>
      <c r="AA5735" s="2"/>
      <c r="AB5735" s="2"/>
      <c r="AC5735" s="4">
        <f>P5735*U5735/1000000</f>
        <v>0.163989</v>
      </c>
      <c r="AD5735" s="4">
        <f>AC5735*(1-Z5735/100)</f>
        <v>0.163989</v>
      </c>
      <c r="AE5735" s="2" t="s">
        <v>66</v>
      </c>
      <c r="AF5735" s="2" t="s">
        <v>67</v>
      </c>
      <c r="AG5735" s="2" t="s">
        <v>68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6715</v>
      </c>
      <c r="B5736" s="2" t="s">
        <v>6705</v>
      </c>
      <c r="C5736" s="2" t="s">
        <v>47</v>
      </c>
      <c r="D5736" s="2" t="s">
        <v>1584</v>
      </c>
      <c r="E5736" s="2" t="s">
        <v>744</v>
      </c>
      <c r="F5736" s="2" t="s">
        <v>228</v>
      </c>
      <c r="G5736" s="2" t="s">
        <v>117</v>
      </c>
      <c r="H5736" s="2" t="s">
        <v>52</v>
      </c>
      <c r="I5736" s="2" t="s">
        <v>161</v>
      </c>
      <c r="J5736" s="2" t="s">
        <v>180</v>
      </c>
      <c r="K5736" s="2" t="s">
        <v>180</v>
      </c>
      <c r="L5736" s="2" t="s">
        <v>181</v>
      </c>
      <c r="M5736" s="2" t="s">
        <v>78</v>
      </c>
      <c r="N5736" s="3">
        <v>46.854</v>
      </c>
      <c r="O5736" s="3" t="s">
        <v>182</v>
      </c>
      <c r="P5736" s="4">
        <f>IF(O5736="吨",N5736*1000,IF(O5736="万立方米",N5736*10000,""))</f>
        <v>468540.0</v>
      </c>
      <c r="Q5736" s="2" t="s">
        <v>183</v>
      </c>
      <c r="R5736" s="2" t="s">
        <v>184</v>
      </c>
      <c r="S5736" s="2" t="s">
        <v>192</v>
      </c>
      <c r="T5736" s="2" t="s">
        <v>75</v>
      </c>
      <c r="U5736" s="4">
        <f>1.2</f>
        <v>1.2</v>
      </c>
      <c r="V5736" s="2" t="s">
        <v>186</v>
      </c>
      <c r="W5736" s="2" t="s">
        <v>193</v>
      </c>
      <c r="X5736" s="2" t="s">
        <v>64</v>
      </c>
      <c r="Y5736" s="2" t="s">
        <v>65</v>
      </c>
      <c r="Z5736" s="2">
        <v>0</v>
      </c>
      <c r="AA5736" s="2"/>
      <c r="AB5736" s="2"/>
      <c r="AC5736" s="4">
        <f>P5736*U5736/1000000</f>
        <v>0.562248</v>
      </c>
      <c r="AD5736" s="4">
        <f>AC5736*(1-Z5736/100)</f>
        <v>0.562248</v>
      </c>
      <c r="AE5736" s="2" t="s">
        <v>66</v>
      </c>
      <c r="AF5736" s="2" t="s">
        <v>67</v>
      </c>
      <c r="AG5736" s="2" t="s">
        <v>68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6716</v>
      </c>
      <c r="B5737" s="2" t="s">
        <v>6705</v>
      </c>
      <c r="C5737" s="2" t="s">
        <v>47</v>
      </c>
      <c r="D5737" s="2" t="s">
        <v>1584</v>
      </c>
      <c r="E5737" s="2" t="s">
        <v>744</v>
      </c>
      <c r="F5737" s="2" t="s">
        <v>228</v>
      </c>
      <c r="G5737" s="2" t="s">
        <v>117</v>
      </c>
      <c r="H5737" s="2" t="s">
        <v>52</v>
      </c>
      <c r="I5737" s="2" t="s">
        <v>161</v>
      </c>
      <c r="J5737" s="2" t="s">
        <v>180</v>
      </c>
      <c r="K5737" s="2" t="s">
        <v>180</v>
      </c>
      <c r="L5737" s="2" t="s">
        <v>181</v>
      </c>
      <c r="M5737" s="2" t="s">
        <v>82</v>
      </c>
      <c r="N5737" s="3">
        <v>46.854</v>
      </c>
      <c r="O5737" s="3" t="s">
        <v>182</v>
      </c>
      <c r="P5737" s="4">
        <f>IF(O5737="吨",N5737*1000,IF(O5737="万立方米",N5737*10000,""))</f>
        <v>468540.0</v>
      </c>
      <c r="Q5737" s="2" t="s">
        <v>183</v>
      </c>
      <c r="R5737" s="2" t="s">
        <v>184</v>
      </c>
      <c r="S5737" s="2" t="s">
        <v>195</v>
      </c>
      <c r="T5737" s="2" t="s">
        <v>75</v>
      </c>
      <c r="U5737" s="4">
        <f>0.002</f>
        <v>0.002</v>
      </c>
      <c r="V5737" s="2" t="s">
        <v>186</v>
      </c>
      <c r="W5737" s="2" t="s">
        <v>196</v>
      </c>
      <c r="X5737" s="2" t="s">
        <v>64</v>
      </c>
      <c r="Y5737" s="2" t="s">
        <v>65</v>
      </c>
      <c r="Z5737" s="2">
        <v>0</v>
      </c>
      <c r="AA5737" s="2"/>
      <c r="AB5737" s="2"/>
      <c r="AC5737" s="4">
        <f>P5737*U5737/1000000</f>
        <v>0.0009370800000000001</v>
      </c>
      <c r="AD5737" s="4">
        <f>AC5737*(1-Z5737/100)</f>
        <v>0.0009370800000000001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6717</v>
      </c>
      <c r="B5738" s="2" t="s">
        <v>6705</v>
      </c>
      <c r="C5738" s="2" t="s">
        <v>47</v>
      </c>
      <c r="D5738" s="2" t="s">
        <v>1584</v>
      </c>
      <c r="E5738" s="2" t="s">
        <v>744</v>
      </c>
      <c r="F5738" s="2" t="s">
        <v>228</v>
      </c>
      <c r="G5738" s="2" t="s">
        <v>117</v>
      </c>
      <c r="H5738" s="2" t="s">
        <v>52</v>
      </c>
      <c r="I5738" s="2" t="s">
        <v>161</v>
      </c>
      <c r="J5738" s="2" t="s">
        <v>180</v>
      </c>
      <c r="K5738" s="2" t="s">
        <v>180</v>
      </c>
      <c r="L5738" s="2" t="s">
        <v>181</v>
      </c>
      <c r="M5738" s="2" t="s">
        <v>86</v>
      </c>
      <c r="N5738" s="3">
        <v>46.854</v>
      </c>
      <c r="O5738" s="3" t="s">
        <v>182</v>
      </c>
      <c r="P5738" s="4">
        <f>IF(O5738="吨",N5738*1000,IF(O5738="万立方米",N5738*10000,""))</f>
        <v>468540.0</v>
      </c>
      <c r="Q5738" s="2" t="s">
        <v>183</v>
      </c>
      <c r="R5738" s="2" t="s">
        <v>184</v>
      </c>
      <c r="S5738" s="2" t="s">
        <v>198</v>
      </c>
      <c r="T5738" s="2" t="s">
        <v>75</v>
      </c>
      <c r="U5738" s="4">
        <f>0.01</f>
        <v>0.01</v>
      </c>
      <c r="V5738" s="2" t="s">
        <v>186</v>
      </c>
      <c r="W5738" s="2" t="s">
        <v>199</v>
      </c>
      <c r="X5738" s="2" t="s">
        <v>64</v>
      </c>
      <c r="Y5738" s="2" t="s">
        <v>65</v>
      </c>
      <c r="Z5738" s="2">
        <v>0</v>
      </c>
      <c r="AA5738" s="2"/>
      <c r="AB5738" s="2"/>
      <c r="AC5738" s="4">
        <f>P5738*U5738/1000000</f>
        <v>0.0046854</v>
      </c>
      <c r="AD5738" s="4">
        <f>AC5739*(1-AA5738/100)+(AC5738-AC5739)*(1-AB5738/100)</f>
        <v>0.0046854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6718</v>
      </c>
      <c r="B5739" s="2" t="s">
        <v>6705</v>
      </c>
      <c r="C5739" s="2" t="s">
        <v>47</v>
      </c>
      <c r="D5739" s="2" t="s">
        <v>1584</v>
      </c>
      <c r="E5739" s="2" t="s">
        <v>744</v>
      </c>
      <c r="F5739" s="2" t="s">
        <v>228</v>
      </c>
      <c r="G5739" s="2" t="s">
        <v>117</v>
      </c>
      <c r="H5739" s="2" t="s">
        <v>52</v>
      </c>
      <c r="I5739" s="2" t="s">
        <v>161</v>
      </c>
      <c r="J5739" s="2" t="s">
        <v>180</v>
      </c>
      <c r="K5739" s="2" t="s">
        <v>180</v>
      </c>
      <c r="L5739" s="2" t="s">
        <v>181</v>
      </c>
      <c r="M5739" s="2" t="s">
        <v>91</v>
      </c>
      <c r="N5739" s="3">
        <v>46.854</v>
      </c>
      <c r="O5739" s="3" t="s">
        <v>182</v>
      </c>
      <c r="P5739" s="4">
        <f>IF(O5739="吨",N5739*1000,IF(O5739="万立方米",N5739*10000,""))</f>
        <v>468540.0</v>
      </c>
      <c r="Q5739" s="2" t="s">
        <v>183</v>
      </c>
      <c r="R5739" s="2" t="s">
        <v>184</v>
      </c>
      <c r="S5739" s="2" t="s">
        <v>201</v>
      </c>
      <c r="T5739" s="2" t="s">
        <v>75</v>
      </c>
      <c r="U5739" s="4">
        <f>0.005</f>
        <v>0.005</v>
      </c>
      <c r="V5739" s="2" t="s">
        <v>186</v>
      </c>
      <c r="W5739" s="2" t="s">
        <v>202</v>
      </c>
      <c r="X5739" s="2" t="s">
        <v>64</v>
      </c>
      <c r="Y5739" s="2" t="s">
        <v>65</v>
      </c>
      <c r="Z5739" s="2">
        <v>0</v>
      </c>
      <c r="AA5739" s="2"/>
      <c r="AB5739" s="2"/>
      <c r="AC5739" s="4">
        <f>P5739*U5739/1000000</f>
        <v>0.0023427</v>
      </c>
      <c r="AD5739" s="4">
        <f>AC5739*(1-Z5739/100)</f>
        <v>0.0023427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6719</v>
      </c>
      <c r="B5740" s="2" t="s">
        <v>6705</v>
      </c>
      <c r="C5740" s="2" t="s">
        <v>47</v>
      </c>
      <c r="D5740" s="2" t="s">
        <v>1584</v>
      </c>
      <c r="E5740" s="2" t="s">
        <v>744</v>
      </c>
      <c r="F5740" s="2" t="s">
        <v>228</v>
      </c>
      <c r="G5740" s="2" t="s">
        <v>117</v>
      </c>
      <c r="H5740" s="2" t="s">
        <v>52</v>
      </c>
      <c r="I5740" s="2" t="s">
        <v>161</v>
      </c>
      <c r="J5740" s="2" t="s">
        <v>180</v>
      </c>
      <c r="K5740" s="2" t="s">
        <v>180</v>
      </c>
      <c r="L5740" s="2" t="s">
        <v>181</v>
      </c>
      <c r="M5740" s="2" t="s">
        <v>95</v>
      </c>
      <c r="N5740" s="3">
        <v>46.854</v>
      </c>
      <c r="O5740" s="3" t="s">
        <v>182</v>
      </c>
      <c r="P5740" s="4">
        <f>IF(O5740="吨",N5740*1000,IF(O5740="万立方米",N5740*10000,""))</f>
        <v>468540.0</v>
      </c>
      <c r="Q5740" s="2" t="s">
        <v>183</v>
      </c>
      <c r="R5740" s="2" t="s">
        <v>184</v>
      </c>
      <c r="S5740" s="2" t="s">
        <v>204</v>
      </c>
      <c r="T5740" s="2" t="s">
        <v>75</v>
      </c>
      <c r="U5740" s="4">
        <f>0.005</f>
        <v>0.005</v>
      </c>
      <c r="V5740" s="2" t="s">
        <v>186</v>
      </c>
      <c r="W5740" s="2" t="s">
        <v>205</v>
      </c>
      <c r="X5740" s="2" t="s">
        <v>64</v>
      </c>
      <c r="Y5740" s="2" t="s">
        <v>65</v>
      </c>
      <c r="Z5740" s="2">
        <v>0</v>
      </c>
      <c r="AA5740" s="2"/>
      <c r="AB5740" s="2"/>
      <c r="AC5740" s="4">
        <f>P5740*U5740/1000000</f>
        <v>0.0023427</v>
      </c>
      <c r="AD5740" s="4">
        <f>AC5740*(1-Z5740/100)</f>
        <v>0.0023427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6720</v>
      </c>
      <c r="B5741" s="2" t="s">
        <v>6705</v>
      </c>
      <c r="C5741" s="2" t="s">
        <v>47</v>
      </c>
      <c r="D5741" s="2" t="s">
        <v>1584</v>
      </c>
      <c r="E5741" s="2" t="s">
        <v>744</v>
      </c>
      <c r="F5741" s="2" t="s">
        <v>228</v>
      </c>
      <c r="G5741" s="2" t="s">
        <v>117</v>
      </c>
      <c r="H5741" s="2" t="s">
        <v>52</v>
      </c>
      <c r="I5741" s="2" t="s">
        <v>161</v>
      </c>
      <c r="J5741" s="2" t="s">
        <v>180</v>
      </c>
      <c r="K5741" s="2" t="s">
        <v>180</v>
      </c>
      <c r="L5741" s="2" t="s">
        <v>181</v>
      </c>
      <c r="M5741" s="2" t="s">
        <v>100</v>
      </c>
      <c r="N5741" s="3">
        <v>46.854</v>
      </c>
      <c r="O5741" s="3" t="s">
        <v>182</v>
      </c>
      <c r="P5741" s="4">
        <f>IF(O5741="吨",N5741*1000,IF(O5741="万立方米",N5741*10000,""))</f>
        <v>468540.0</v>
      </c>
      <c r="Q5741" s="2" t="s">
        <v>183</v>
      </c>
      <c r="R5741" s="2" t="s">
        <v>184</v>
      </c>
      <c r="S5741" s="2" t="s">
        <v>207</v>
      </c>
      <c r="T5741" s="2" t="s">
        <v>75</v>
      </c>
      <c r="U5741" s="4">
        <f>0.02</f>
        <v>0.02</v>
      </c>
      <c r="V5741" s="2" t="s">
        <v>186</v>
      </c>
      <c r="W5741" s="2" t="s">
        <v>208</v>
      </c>
      <c r="X5741" s="2" t="s">
        <v>64</v>
      </c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68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6721</v>
      </c>
      <c r="B5742" s="2" t="s">
        <v>6705</v>
      </c>
      <c r="C5742" s="2" t="s">
        <v>47</v>
      </c>
      <c r="D5742" s="2" t="s">
        <v>1584</v>
      </c>
      <c r="E5742" s="2" t="s">
        <v>744</v>
      </c>
      <c r="F5742" s="2" t="s">
        <v>228</v>
      </c>
      <c r="G5742" s="2" t="s">
        <v>117</v>
      </c>
      <c r="H5742" s="2" t="s">
        <v>52</v>
      </c>
      <c r="I5742" s="2"/>
      <c r="J5742" s="2"/>
      <c r="K5742" s="2"/>
      <c r="L5742" s="2"/>
      <c r="M5742" s="2" t="s">
        <v>104</v>
      </c>
      <c r="N5742" s="3"/>
      <c r="O5742" s="3"/>
      <c r="P5742" s="4">
        <v>0.0</v>
      </c>
      <c r="Q5742" s="2" t="s">
        <v>105</v>
      </c>
      <c r="R5742" s="2" t="s">
        <v>106</v>
      </c>
      <c r="S5742" s="2" t="s">
        <v>107</v>
      </c>
      <c r="T5742" s="2" t="s">
        <v>108</v>
      </c>
      <c r="U5742" s="4">
        <f>0.0</f>
        <v>0.0</v>
      </c>
      <c r="V5742" s="2" t="s">
        <v>109</v>
      </c>
      <c r="W5742" s="2" t="s">
        <v>110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111</v>
      </c>
      <c r="AH5742" s="2" t="s">
        <v>69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6722</v>
      </c>
      <c r="B5743" s="2" t="s">
        <v>6723</v>
      </c>
      <c r="C5743" s="2" t="s">
        <v>47</v>
      </c>
      <c r="D5743" s="2" t="s">
        <v>3556</v>
      </c>
      <c r="E5743" s="2" t="s">
        <v>744</v>
      </c>
      <c r="F5743" s="2" t="s">
        <v>228</v>
      </c>
      <c r="G5743" s="2" t="s">
        <v>179</v>
      </c>
      <c r="H5743" s="2" t="s">
        <v>138</v>
      </c>
      <c r="I5743" s="2" t="s">
        <v>53</v>
      </c>
      <c r="J5743" s="2" t="s">
        <v>180</v>
      </c>
      <c r="K5743" s="2" t="s">
        <v>180</v>
      </c>
      <c r="L5743" s="2" t="s">
        <v>181</v>
      </c>
      <c r="M5743" s="2" t="s">
        <v>56</v>
      </c>
      <c r="N5743" s="3">
        <v>550</v>
      </c>
      <c r="O5743" s="3" t="s">
        <v>182</v>
      </c>
      <c r="P5743" s="4">
        <f>IF(O5743="吨",N5743*1000,IF(O5743="万立方米",N5743*10000,""))</f>
        <v>5500000.0</v>
      </c>
      <c r="Q5743" s="2" t="s">
        <v>183</v>
      </c>
      <c r="R5743" s="2" t="s">
        <v>184</v>
      </c>
      <c r="S5743" s="2" t="s">
        <v>185</v>
      </c>
      <c r="T5743" s="2" t="s">
        <v>75</v>
      </c>
      <c r="U5743" s="4">
        <f>0.001</f>
        <v>0.001</v>
      </c>
      <c r="V5743" s="2" t="s">
        <v>186</v>
      </c>
      <c r="W5743" s="2" t="s">
        <v>187</v>
      </c>
      <c r="X5743" s="2" t="s">
        <v>64</v>
      </c>
      <c r="Y5743" s="2" t="s">
        <v>65</v>
      </c>
      <c r="Z5743" s="2">
        <v>0</v>
      </c>
      <c r="AA5743" s="2"/>
      <c r="AB5743" s="2"/>
      <c r="AC5743" s="4">
        <f>P5743*U5743/1000000</f>
        <v>0.0055</v>
      </c>
      <c r="AD5743" s="4">
        <f>AC5743*(1-Z5743/100)</f>
        <v>0.0055</v>
      </c>
      <c r="AE5743" s="2" t="s">
        <v>66</v>
      </c>
      <c r="AF5743" s="2" t="s">
        <v>67</v>
      </c>
      <c r="AG5743" s="2" t="s">
        <v>68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6724</v>
      </c>
      <c r="B5744" s="2" t="s">
        <v>6723</v>
      </c>
      <c r="C5744" s="2" t="s">
        <v>47</v>
      </c>
      <c r="D5744" s="2" t="s">
        <v>3556</v>
      </c>
      <c r="E5744" s="2" t="s">
        <v>744</v>
      </c>
      <c r="F5744" s="2" t="s">
        <v>228</v>
      </c>
      <c r="G5744" s="2" t="s">
        <v>179</v>
      </c>
      <c r="H5744" s="2" t="s">
        <v>138</v>
      </c>
      <c r="I5744" s="2" t="s">
        <v>53</v>
      </c>
      <c r="J5744" s="2" t="s">
        <v>180</v>
      </c>
      <c r="K5744" s="2" t="s">
        <v>180</v>
      </c>
      <c r="L5744" s="2" t="s">
        <v>181</v>
      </c>
      <c r="M5744" s="2" t="s">
        <v>73</v>
      </c>
      <c r="N5744" s="3">
        <v>550</v>
      </c>
      <c r="O5744" s="3" t="s">
        <v>182</v>
      </c>
      <c r="P5744" s="4">
        <f>IF(O5744="吨",N5744*1000,IF(O5744="万立方米",N5744*10000,""))</f>
        <v>5500000.0</v>
      </c>
      <c r="Q5744" s="2" t="s">
        <v>183</v>
      </c>
      <c r="R5744" s="2" t="s">
        <v>184</v>
      </c>
      <c r="S5744" s="2" t="s">
        <v>189</v>
      </c>
      <c r="T5744" s="2" t="s">
        <v>75</v>
      </c>
      <c r="U5744" s="4">
        <f>0.35</f>
        <v>0.35</v>
      </c>
      <c r="V5744" s="2" t="s">
        <v>186</v>
      </c>
      <c r="W5744" s="2" t="s">
        <v>190</v>
      </c>
      <c r="X5744" s="2" t="s">
        <v>64</v>
      </c>
      <c r="Y5744" s="2" t="s">
        <v>65</v>
      </c>
      <c r="Z5744" s="2">
        <v>0</v>
      </c>
      <c r="AA5744" s="2"/>
      <c r="AB5744" s="2"/>
      <c r="AC5744" s="4">
        <f>P5744*U5744/1000000</f>
        <v>1.9249999999999998</v>
      </c>
      <c r="AD5744" s="4">
        <f>AC5744*(1-Z5744/100)</f>
        <v>1.9249999999999998</v>
      </c>
      <c r="AE5744" s="2" t="s">
        <v>66</v>
      </c>
      <c r="AF5744" s="2" t="s">
        <v>67</v>
      </c>
      <c r="AG5744" s="2" t="s">
        <v>68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6725</v>
      </c>
      <c r="B5745" s="2" t="s">
        <v>6723</v>
      </c>
      <c r="C5745" s="2" t="s">
        <v>47</v>
      </c>
      <c r="D5745" s="2" t="s">
        <v>3556</v>
      </c>
      <c r="E5745" s="2" t="s">
        <v>744</v>
      </c>
      <c r="F5745" s="2" t="s">
        <v>228</v>
      </c>
      <c r="G5745" s="2" t="s">
        <v>179</v>
      </c>
      <c r="H5745" s="2" t="s">
        <v>138</v>
      </c>
      <c r="I5745" s="2" t="s">
        <v>53</v>
      </c>
      <c r="J5745" s="2" t="s">
        <v>180</v>
      </c>
      <c r="K5745" s="2" t="s">
        <v>180</v>
      </c>
      <c r="L5745" s="2" t="s">
        <v>181</v>
      </c>
      <c r="M5745" s="2" t="s">
        <v>78</v>
      </c>
      <c r="N5745" s="3">
        <v>550</v>
      </c>
      <c r="O5745" s="3" t="s">
        <v>182</v>
      </c>
      <c r="P5745" s="4">
        <f>IF(O5745="吨",N5745*1000,IF(O5745="万立方米",N5745*10000,""))</f>
        <v>5500000.0</v>
      </c>
      <c r="Q5745" s="2" t="s">
        <v>183</v>
      </c>
      <c r="R5745" s="2" t="s">
        <v>184</v>
      </c>
      <c r="S5745" s="2" t="s">
        <v>192</v>
      </c>
      <c r="T5745" s="2" t="s">
        <v>75</v>
      </c>
      <c r="U5745" s="4">
        <f>1.2</f>
        <v>1.2</v>
      </c>
      <c r="V5745" s="2" t="s">
        <v>186</v>
      </c>
      <c r="W5745" s="2" t="s">
        <v>193</v>
      </c>
      <c r="X5745" s="2" t="s">
        <v>64</v>
      </c>
      <c r="Y5745" s="2" t="s">
        <v>65</v>
      </c>
      <c r="Z5745" s="2">
        <v>0</v>
      </c>
      <c r="AA5745" s="2"/>
      <c r="AB5745" s="2"/>
      <c r="AC5745" s="4">
        <f>P5745*U5745/1000000</f>
        <v>6.6</v>
      </c>
      <c r="AD5745" s="4">
        <f>AC5745*(1-Z5745/100)</f>
        <v>6.6</v>
      </c>
      <c r="AE5745" s="2" t="s">
        <v>66</v>
      </c>
      <c r="AF5745" s="2" t="s">
        <v>67</v>
      </c>
      <c r="AG5745" s="2" t="s">
        <v>68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6726</v>
      </c>
      <c r="B5746" s="2" t="s">
        <v>6723</v>
      </c>
      <c r="C5746" s="2" t="s">
        <v>47</v>
      </c>
      <c r="D5746" s="2" t="s">
        <v>3556</v>
      </c>
      <c r="E5746" s="2" t="s">
        <v>744</v>
      </c>
      <c r="F5746" s="2" t="s">
        <v>228</v>
      </c>
      <c r="G5746" s="2" t="s">
        <v>179</v>
      </c>
      <c r="H5746" s="2" t="s">
        <v>138</v>
      </c>
      <c r="I5746" s="2" t="s">
        <v>53</v>
      </c>
      <c r="J5746" s="2" t="s">
        <v>180</v>
      </c>
      <c r="K5746" s="2" t="s">
        <v>180</v>
      </c>
      <c r="L5746" s="2" t="s">
        <v>181</v>
      </c>
      <c r="M5746" s="2" t="s">
        <v>82</v>
      </c>
      <c r="N5746" s="3">
        <v>550</v>
      </c>
      <c r="O5746" s="3" t="s">
        <v>182</v>
      </c>
      <c r="P5746" s="4">
        <f>IF(O5746="吨",N5746*1000,IF(O5746="万立方米",N5746*10000,""))</f>
        <v>5500000.0</v>
      </c>
      <c r="Q5746" s="2" t="s">
        <v>183</v>
      </c>
      <c r="R5746" s="2" t="s">
        <v>184</v>
      </c>
      <c r="S5746" s="2" t="s">
        <v>195</v>
      </c>
      <c r="T5746" s="2" t="s">
        <v>75</v>
      </c>
      <c r="U5746" s="4">
        <f>0.002</f>
        <v>0.002</v>
      </c>
      <c r="V5746" s="2" t="s">
        <v>186</v>
      </c>
      <c r="W5746" s="2" t="s">
        <v>196</v>
      </c>
      <c r="X5746" s="2" t="s">
        <v>64</v>
      </c>
      <c r="Y5746" s="2" t="s">
        <v>65</v>
      </c>
      <c r="Z5746" s="2">
        <v>0</v>
      </c>
      <c r="AA5746" s="2"/>
      <c r="AB5746" s="2"/>
      <c r="AC5746" s="4">
        <f>P5746*U5746/1000000</f>
        <v>0.011</v>
      </c>
      <c r="AD5746" s="4">
        <f>AC5746*(1-Z5746/100)</f>
        <v>0.011</v>
      </c>
      <c r="AE5746" s="2" t="s">
        <v>66</v>
      </c>
      <c r="AF5746" s="2" t="s">
        <v>67</v>
      </c>
      <c r="AG5746" s="2" t="s">
        <v>68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6727</v>
      </c>
      <c r="B5747" s="2" t="s">
        <v>6723</v>
      </c>
      <c r="C5747" s="2" t="s">
        <v>47</v>
      </c>
      <c r="D5747" s="2" t="s">
        <v>3556</v>
      </c>
      <c r="E5747" s="2" t="s">
        <v>744</v>
      </c>
      <c r="F5747" s="2" t="s">
        <v>228</v>
      </c>
      <c r="G5747" s="2" t="s">
        <v>179</v>
      </c>
      <c r="H5747" s="2" t="s">
        <v>138</v>
      </c>
      <c r="I5747" s="2" t="s">
        <v>53</v>
      </c>
      <c r="J5747" s="2" t="s">
        <v>180</v>
      </c>
      <c r="K5747" s="2" t="s">
        <v>180</v>
      </c>
      <c r="L5747" s="2" t="s">
        <v>181</v>
      </c>
      <c r="M5747" s="2" t="s">
        <v>86</v>
      </c>
      <c r="N5747" s="3">
        <v>550</v>
      </c>
      <c r="O5747" s="3" t="s">
        <v>182</v>
      </c>
      <c r="P5747" s="4">
        <f>IF(O5747="吨",N5747*1000,IF(O5747="万立方米",N5747*10000,""))</f>
        <v>5500000.0</v>
      </c>
      <c r="Q5747" s="2" t="s">
        <v>183</v>
      </c>
      <c r="R5747" s="2" t="s">
        <v>184</v>
      </c>
      <c r="S5747" s="2" t="s">
        <v>198</v>
      </c>
      <c r="T5747" s="2" t="s">
        <v>75</v>
      </c>
      <c r="U5747" s="4">
        <f>0.01</f>
        <v>0.01</v>
      </c>
      <c r="V5747" s="2" t="s">
        <v>186</v>
      </c>
      <c r="W5747" s="2" t="s">
        <v>199</v>
      </c>
      <c r="X5747" s="2" t="s">
        <v>64</v>
      </c>
      <c r="Y5747" s="2" t="s">
        <v>65</v>
      </c>
      <c r="Z5747" s="2">
        <v>0</v>
      </c>
      <c r="AA5747" s="2"/>
      <c r="AB5747" s="2"/>
      <c r="AC5747" s="4">
        <f>P5747*U5747/1000000</f>
        <v>0.055</v>
      </c>
      <c r="AD5747" s="4">
        <f>AC5748*(1-AA5747/100)+(AC5747-AC5748)*(1-AB5747/100)</f>
        <v>0.055</v>
      </c>
      <c r="AE5747" s="2" t="s">
        <v>66</v>
      </c>
      <c r="AF5747" s="2" t="s">
        <v>67</v>
      </c>
      <c r="AG5747" s="2" t="s">
        <v>68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6728</v>
      </c>
      <c r="B5748" s="2" t="s">
        <v>6723</v>
      </c>
      <c r="C5748" s="2" t="s">
        <v>47</v>
      </c>
      <c r="D5748" s="2" t="s">
        <v>3556</v>
      </c>
      <c r="E5748" s="2" t="s">
        <v>744</v>
      </c>
      <c r="F5748" s="2" t="s">
        <v>228</v>
      </c>
      <c r="G5748" s="2" t="s">
        <v>179</v>
      </c>
      <c r="H5748" s="2" t="s">
        <v>138</v>
      </c>
      <c r="I5748" s="2" t="s">
        <v>53</v>
      </c>
      <c r="J5748" s="2" t="s">
        <v>180</v>
      </c>
      <c r="K5748" s="2" t="s">
        <v>180</v>
      </c>
      <c r="L5748" s="2" t="s">
        <v>181</v>
      </c>
      <c r="M5748" s="2" t="s">
        <v>91</v>
      </c>
      <c r="N5748" s="3">
        <v>550</v>
      </c>
      <c r="O5748" s="3" t="s">
        <v>182</v>
      </c>
      <c r="P5748" s="4">
        <f>IF(O5748="吨",N5748*1000,IF(O5748="万立方米",N5748*10000,""))</f>
        <v>5500000.0</v>
      </c>
      <c r="Q5748" s="2" t="s">
        <v>183</v>
      </c>
      <c r="R5748" s="2" t="s">
        <v>184</v>
      </c>
      <c r="S5748" s="2" t="s">
        <v>201</v>
      </c>
      <c r="T5748" s="2" t="s">
        <v>75</v>
      </c>
      <c r="U5748" s="4">
        <f>0.005</f>
        <v>0.005</v>
      </c>
      <c r="V5748" s="2" t="s">
        <v>186</v>
      </c>
      <c r="W5748" s="2" t="s">
        <v>202</v>
      </c>
      <c r="X5748" s="2" t="s">
        <v>64</v>
      </c>
      <c r="Y5748" s="2" t="s">
        <v>65</v>
      </c>
      <c r="Z5748" s="2">
        <v>0</v>
      </c>
      <c r="AA5748" s="2"/>
      <c r="AB5748" s="2"/>
      <c r="AC5748" s="4">
        <f>P5748*U5748/1000000</f>
        <v>0.0275</v>
      </c>
      <c r="AD5748" s="4">
        <f>AC5748*(1-Z5748/100)</f>
        <v>0.0275</v>
      </c>
      <c r="AE5748" s="2" t="s">
        <v>66</v>
      </c>
      <c r="AF5748" s="2" t="s">
        <v>67</v>
      </c>
      <c r="AG5748" s="2" t="s">
        <v>68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6729</v>
      </c>
      <c r="B5749" s="2" t="s">
        <v>6723</v>
      </c>
      <c r="C5749" s="2" t="s">
        <v>47</v>
      </c>
      <c r="D5749" s="2" t="s">
        <v>3556</v>
      </c>
      <c r="E5749" s="2" t="s">
        <v>744</v>
      </c>
      <c r="F5749" s="2" t="s">
        <v>228</v>
      </c>
      <c r="G5749" s="2" t="s">
        <v>179</v>
      </c>
      <c r="H5749" s="2" t="s">
        <v>138</v>
      </c>
      <c r="I5749" s="2" t="s">
        <v>53</v>
      </c>
      <c r="J5749" s="2" t="s">
        <v>180</v>
      </c>
      <c r="K5749" s="2" t="s">
        <v>180</v>
      </c>
      <c r="L5749" s="2" t="s">
        <v>181</v>
      </c>
      <c r="M5749" s="2" t="s">
        <v>95</v>
      </c>
      <c r="N5749" s="3">
        <v>550</v>
      </c>
      <c r="O5749" s="3" t="s">
        <v>182</v>
      </c>
      <c r="P5749" s="4">
        <f>IF(O5749="吨",N5749*1000,IF(O5749="万立方米",N5749*10000,""))</f>
        <v>5500000.0</v>
      </c>
      <c r="Q5749" s="2" t="s">
        <v>183</v>
      </c>
      <c r="R5749" s="2" t="s">
        <v>184</v>
      </c>
      <c r="S5749" s="2" t="s">
        <v>204</v>
      </c>
      <c r="T5749" s="2" t="s">
        <v>75</v>
      </c>
      <c r="U5749" s="4">
        <f>0.005</f>
        <v>0.005</v>
      </c>
      <c r="V5749" s="2" t="s">
        <v>186</v>
      </c>
      <c r="W5749" s="2" t="s">
        <v>205</v>
      </c>
      <c r="X5749" s="2" t="s">
        <v>64</v>
      </c>
      <c r="Y5749" s="2" t="s">
        <v>65</v>
      </c>
      <c r="Z5749" s="2">
        <v>0</v>
      </c>
      <c r="AA5749" s="2"/>
      <c r="AB5749" s="2"/>
      <c r="AC5749" s="4">
        <f>P5749*U5749/1000000</f>
        <v>0.0275</v>
      </c>
      <c r="AD5749" s="4">
        <f>AC5749*(1-Z5749/100)</f>
        <v>0.0275</v>
      </c>
      <c r="AE5749" s="2" t="s">
        <v>66</v>
      </c>
      <c r="AF5749" s="2" t="s">
        <v>67</v>
      </c>
      <c r="AG5749" s="2" t="s">
        <v>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6730</v>
      </c>
      <c r="B5750" s="2" t="s">
        <v>6723</v>
      </c>
      <c r="C5750" s="2" t="s">
        <v>47</v>
      </c>
      <c r="D5750" s="2" t="s">
        <v>3556</v>
      </c>
      <c r="E5750" s="2" t="s">
        <v>744</v>
      </c>
      <c r="F5750" s="2" t="s">
        <v>228</v>
      </c>
      <c r="G5750" s="2" t="s">
        <v>179</v>
      </c>
      <c r="H5750" s="2" t="s">
        <v>138</v>
      </c>
      <c r="I5750" s="2" t="s">
        <v>53</v>
      </c>
      <c r="J5750" s="2" t="s">
        <v>180</v>
      </c>
      <c r="K5750" s="2" t="s">
        <v>180</v>
      </c>
      <c r="L5750" s="2" t="s">
        <v>181</v>
      </c>
      <c r="M5750" s="2" t="s">
        <v>100</v>
      </c>
      <c r="N5750" s="3">
        <v>550</v>
      </c>
      <c r="O5750" s="3" t="s">
        <v>182</v>
      </c>
      <c r="P5750" s="4">
        <f>IF(O5750="吨",N5750*1000,IF(O5750="万立方米",N5750*10000,""))</f>
        <v>5500000.0</v>
      </c>
      <c r="Q5750" s="2" t="s">
        <v>183</v>
      </c>
      <c r="R5750" s="2" t="s">
        <v>184</v>
      </c>
      <c r="S5750" s="2" t="s">
        <v>207</v>
      </c>
      <c r="T5750" s="2" t="s">
        <v>75</v>
      </c>
      <c r="U5750" s="4">
        <f>0.02</f>
        <v>0.02</v>
      </c>
      <c r="V5750" s="2" t="s">
        <v>186</v>
      </c>
      <c r="W5750" s="2" t="s">
        <v>208</v>
      </c>
      <c r="X5750" s="2" t="s">
        <v>64</v>
      </c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68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6731</v>
      </c>
      <c r="B5751" s="2" t="s">
        <v>6723</v>
      </c>
      <c r="C5751" s="2" t="s">
        <v>47</v>
      </c>
      <c r="D5751" s="2" t="s">
        <v>3556</v>
      </c>
      <c r="E5751" s="2" t="s">
        <v>744</v>
      </c>
      <c r="F5751" s="2" t="s">
        <v>228</v>
      </c>
      <c r="G5751" s="2" t="s">
        <v>179</v>
      </c>
      <c r="H5751" s="2" t="s">
        <v>138</v>
      </c>
      <c r="I5751" s="2"/>
      <c r="J5751" s="2"/>
      <c r="K5751" s="2" t="s">
        <v>147</v>
      </c>
      <c r="L5751" s="2" t="s">
        <v>148</v>
      </c>
      <c r="M5751" s="2" t="s">
        <v>104</v>
      </c>
      <c r="N5751" s="3"/>
      <c r="O5751" s="3"/>
      <c r="P5751" s="2"/>
      <c r="Q5751" s="2" t="s">
        <v>105</v>
      </c>
      <c r="R5751" s="2" t="s">
        <v>106</v>
      </c>
      <c r="S5751" s="2" t="s">
        <v>107</v>
      </c>
      <c r="T5751" s="2" t="s">
        <v>108</v>
      </c>
      <c r="U5751" s="2"/>
      <c r="V5751" s="2" t="s">
        <v>109</v>
      </c>
      <c r="W5751" s="2" t="s">
        <v>110</v>
      </c>
      <c r="X5751" s="2"/>
      <c r="Y5751" s="2" t="s">
        <v>65</v>
      </c>
      <c r="Z5751" s="2">
        <v>0</v>
      </c>
      <c r="AA5751" s="2"/>
      <c r="AB5751" s="2"/>
      <c r="AC5751" s="2"/>
      <c r="AD5751" s="2"/>
      <c r="AE5751" s="2" t="s">
        <v>123</v>
      </c>
      <c r="AF5751" s="2" t="s">
        <v>222</v>
      </c>
      <c r="AG5751" s="2" t="s">
        <v>223</v>
      </c>
      <c r="AH5751" s="2" t="s">
        <v>69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6732</v>
      </c>
      <c r="B5752" s="2" t="s">
        <v>6733</v>
      </c>
      <c r="C5752" s="2" t="s">
        <v>47</v>
      </c>
      <c r="D5752" s="2" t="s">
        <v>411</v>
      </c>
      <c r="E5752" s="2" t="s">
        <v>412</v>
      </c>
      <c r="F5752" s="2" t="s">
        <v>228</v>
      </c>
      <c r="G5752" s="2" t="s">
        <v>117</v>
      </c>
      <c r="H5752" s="2" t="s">
        <v>243</v>
      </c>
      <c r="I5752" s="2" t="s">
        <v>53</v>
      </c>
      <c r="J5752" s="2" t="s">
        <v>230</v>
      </c>
      <c r="K5752" s="2" t="s">
        <v>55</v>
      </c>
      <c r="L5752" s="2" t="s">
        <v>51</v>
      </c>
      <c r="M5752" s="2" t="s">
        <v>56</v>
      </c>
      <c r="N5752" s="3">
        <v>111562.44</v>
      </c>
      <c r="O5752" s="3" t="s">
        <v>57</v>
      </c>
      <c r="P5752" s="4">
        <f>IF(O5752="吨",N5752*1000,IF(O5752="万立方米",N5752*10000,""))</f>
        <v>111562440.0</v>
      </c>
      <c r="Q5752" s="2" t="s">
        <v>58</v>
      </c>
      <c r="R5752" s="2" t="s">
        <v>59</v>
      </c>
      <c r="S5752" s="2" t="s">
        <v>60</v>
      </c>
      <c r="T5752" s="2" t="s">
        <v>61</v>
      </c>
      <c r="U5752" s="4">
        <f>0.06</f>
        <v>0.06</v>
      </c>
      <c r="V5752" s="2" t="s">
        <v>62</v>
      </c>
      <c r="W5752" s="2" t="s">
        <v>63</v>
      </c>
      <c r="X5752" s="2" t="s">
        <v>64</v>
      </c>
      <c r="Y5752" s="2" t="s">
        <v>65</v>
      </c>
      <c r="Z5752" s="2">
        <v>0</v>
      </c>
      <c r="AA5752" s="2"/>
      <c r="AB5752" s="2"/>
      <c r="AC5752" s="4">
        <f>P5752*U5752/1000000</f>
        <v>6.693746399999999</v>
      </c>
      <c r="AD5752" s="4">
        <f>AC5752*(1-Z5752/100)</f>
        <v>6.693746399999999</v>
      </c>
      <c r="AE5752" s="2" t="s">
        <v>66</v>
      </c>
      <c r="AF5752" s="2" t="s">
        <v>67</v>
      </c>
      <c r="AG5752" s="2" t="s">
        <v>68</v>
      </c>
      <c r="AH5752" s="2" t="s">
        <v>69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6734</v>
      </c>
      <c r="B5753" s="2" t="s">
        <v>6733</v>
      </c>
      <c r="C5753" s="2" t="s">
        <v>47</v>
      </c>
      <c r="D5753" s="2" t="s">
        <v>411</v>
      </c>
      <c r="E5753" s="2" t="s">
        <v>412</v>
      </c>
      <c r="F5753" s="2" t="s">
        <v>228</v>
      </c>
      <c r="G5753" s="2" t="s">
        <v>117</v>
      </c>
      <c r="H5753" s="2" t="s">
        <v>243</v>
      </c>
      <c r="I5753" s="2" t="s">
        <v>53</v>
      </c>
      <c r="J5753" s="2" t="s">
        <v>230</v>
      </c>
      <c r="K5753" s="2" t="s">
        <v>55</v>
      </c>
      <c r="L5753" s="2" t="s">
        <v>51</v>
      </c>
      <c r="M5753" s="2" t="s">
        <v>73</v>
      </c>
      <c r="N5753" s="3">
        <v>111562.44</v>
      </c>
      <c r="O5753" s="3" t="s">
        <v>57</v>
      </c>
      <c r="P5753" s="4">
        <f>IF(O5753="吨",N5753*1000,IF(O5753="万立方米",N5753*10000,""))</f>
        <v>111562440.0</v>
      </c>
      <c r="Q5753" s="2" t="s">
        <v>58</v>
      </c>
      <c r="R5753" s="2" t="s">
        <v>59</v>
      </c>
      <c r="S5753" s="2" t="s">
        <v>74</v>
      </c>
      <c r="T5753" s="2" t="s">
        <v>75</v>
      </c>
      <c r="U5753" s="4">
        <f>1.5</f>
        <v>1.5</v>
      </c>
      <c r="V5753" s="2" t="s">
        <v>62</v>
      </c>
      <c r="W5753" s="2" t="s">
        <v>76</v>
      </c>
      <c r="X5753" s="2" t="s">
        <v>64</v>
      </c>
      <c r="Y5753" s="2" t="s">
        <v>65</v>
      </c>
      <c r="Z5753" s="2">
        <v>0</v>
      </c>
      <c r="AA5753" s="2"/>
      <c r="AB5753" s="2"/>
      <c r="AC5753" s="4">
        <f>P5753*U5753/1000000</f>
        <v>167.34366</v>
      </c>
      <c r="AD5753" s="4">
        <f>AC5753*(1-Z5753/100)</f>
        <v>167.34366</v>
      </c>
      <c r="AE5753" s="2" t="s">
        <v>66</v>
      </c>
      <c r="AF5753" s="2" t="s">
        <v>67</v>
      </c>
      <c r="AG5753" s="2" t="s">
        <v>68</v>
      </c>
      <c r="AH5753" s="2" t="s">
        <v>69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6735</v>
      </c>
      <c r="B5754" s="2" t="s">
        <v>6733</v>
      </c>
      <c r="C5754" s="2" t="s">
        <v>47</v>
      </c>
      <c r="D5754" s="2" t="s">
        <v>411</v>
      </c>
      <c r="E5754" s="2" t="s">
        <v>412</v>
      </c>
      <c r="F5754" s="2" t="s">
        <v>228</v>
      </c>
      <c r="G5754" s="2" t="s">
        <v>117</v>
      </c>
      <c r="H5754" s="2" t="s">
        <v>243</v>
      </c>
      <c r="I5754" s="2" t="s">
        <v>53</v>
      </c>
      <c r="J5754" s="2" t="s">
        <v>230</v>
      </c>
      <c r="K5754" s="2" t="s">
        <v>55</v>
      </c>
      <c r="L5754" s="2" t="s">
        <v>51</v>
      </c>
      <c r="M5754" s="2" t="s">
        <v>78</v>
      </c>
      <c r="N5754" s="3">
        <v>111562.44</v>
      </c>
      <c r="O5754" s="3" t="s">
        <v>57</v>
      </c>
      <c r="P5754" s="4">
        <f>IF(O5754="吨",N5754*1000,IF(O5754="万立方米",N5754*10000,""))</f>
        <v>111562440.0</v>
      </c>
      <c r="Q5754" s="2" t="s">
        <v>58</v>
      </c>
      <c r="R5754" s="2" t="s">
        <v>59</v>
      </c>
      <c r="S5754" s="2" t="s">
        <v>79</v>
      </c>
      <c r="T5754" s="2" t="s">
        <v>75</v>
      </c>
      <c r="U5754" s="4">
        <f>6.0</f>
        <v>6.0</v>
      </c>
      <c r="V5754" s="2" t="s">
        <v>62</v>
      </c>
      <c r="W5754" s="2" t="s">
        <v>80</v>
      </c>
      <c r="X5754" s="2" t="s">
        <v>64</v>
      </c>
      <c r="Y5754" s="2" t="s">
        <v>65</v>
      </c>
      <c r="Z5754" s="2">
        <v>0</v>
      </c>
      <c r="AA5754" s="2"/>
      <c r="AB5754" s="2"/>
      <c r="AC5754" s="4">
        <f>P5754*U5754/1000000</f>
        <v>669.37464</v>
      </c>
      <c r="AD5754" s="4">
        <f>AC5754*(1-Z5754/100)</f>
        <v>669.37464</v>
      </c>
      <c r="AE5754" s="2" t="s">
        <v>66</v>
      </c>
      <c r="AF5754" s="2" t="s">
        <v>67</v>
      </c>
      <c r="AG5754" s="2" t="s">
        <v>68</v>
      </c>
      <c r="AH5754" s="2" t="s">
        <v>69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6736</v>
      </c>
      <c r="B5755" s="2" t="s">
        <v>6733</v>
      </c>
      <c r="C5755" s="2" t="s">
        <v>47</v>
      </c>
      <c r="D5755" s="2" t="s">
        <v>411</v>
      </c>
      <c r="E5755" s="2" t="s">
        <v>412</v>
      </c>
      <c r="F5755" s="2" t="s">
        <v>228</v>
      </c>
      <c r="G5755" s="2" t="s">
        <v>117</v>
      </c>
      <c r="H5755" s="2" t="s">
        <v>243</v>
      </c>
      <c r="I5755" s="2" t="s">
        <v>53</v>
      </c>
      <c r="J5755" s="2" t="s">
        <v>230</v>
      </c>
      <c r="K5755" s="2" t="s">
        <v>55</v>
      </c>
      <c r="L5755" s="2" t="s">
        <v>51</v>
      </c>
      <c r="M5755" s="2" t="s">
        <v>82</v>
      </c>
      <c r="N5755" s="3">
        <v>111562.44</v>
      </c>
      <c r="O5755" s="3" t="s">
        <v>57</v>
      </c>
      <c r="P5755" s="4">
        <f>IF(O5755="吨",N5755*1000,IF(O5755="万立方米",N5755*10000,""))</f>
        <v>111562440.0</v>
      </c>
      <c r="Q5755" s="2" t="s">
        <v>58</v>
      </c>
      <c r="R5755" s="2" t="s">
        <v>59</v>
      </c>
      <c r="S5755" s="2" t="s">
        <v>83</v>
      </c>
      <c r="T5755" s="2" t="s">
        <v>61</v>
      </c>
      <c r="U5755" s="4">
        <f>0.35</f>
        <v>0.35</v>
      </c>
      <c r="V5755" s="2" t="s">
        <v>62</v>
      </c>
      <c r="W5755" s="2" t="s">
        <v>84</v>
      </c>
      <c r="X5755" s="2" t="s">
        <v>64</v>
      </c>
      <c r="Y5755" s="2" t="s">
        <v>65</v>
      </c>
      <c r="Z5755" s="2">
        <v>0</v>
      </c>
      <c r="AA5755" s="2"/>
      <c r="AB5755" s="2"/>
      <c r="AC5755" s="4">
        <f>P5755*U5755/1000000</f>
        <v>39.046854</v>
      </c>
      <c r="AD5755" s="4">
        <f>AC5755*(1-Z5755/100)</f>
        <v>39.046854</v>
      </c>
      <c r="AE5755" s="2" t="s">
        <v>66</v>
      </c>
      <c r="AF5755" s="2" t="s">
        <v>67</v>
      </c>
      <c r="AG5755" s="2" t="s">
        <v>68</v>
      </c>
      <c r="AH5755" s="2" t="s">
        <v>69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6737</v>
      </c>
      <c r="B5756" s="2" t="s">
        <v>6733</v>
      </c>
      <c r="C5756" s="2" t="s">
        <v>47</v>
      </c>
      <c r="D5756" s="2" t="s">
        <v>411</v>
      </c>
      <c r="E5756" s="2" t="s">
        <v>412</v>
      </c>
      <c r="F5756" s="2" t="s">
        <v>228</v>
      </c>
      <c r="G5756" s="2" t="s">
        <v>117</v>
      </c>
      <c r="H5756" s="2" t="s">
        <v>243</v>
      </c>
      <c r="I5756" s="2" t="s">
        <v>53</v>
      </c>
      <c r="J5756" s="2" t="s">
        <v>230</v>
      </c>
      <c r="K5756" s="2" t="s">
        <v>55</v>
      </c>
      <c r="L5756" s="2" t="s">
        <v>51</v>
      </c>
      <c r="M5756" s="2" t="s">
        <v>86</v>
      </c>
      <c r="N5756" s="3">
        <v>111562.44</v>
      </c>
      <c r="O5756" s="3" t="s">
        <v>57</v>
      </c>
      <c r="P5756" s="4">
        <f>IF(O5756="吨",N5756*1000,IF(O5756="万立方米",N5756*10000,""))</f>
        <v>111562440.0</v>
      </c>
      <c r="Q5756" s="2" t="s">
        <v>58</v>
      </c>
      <c r="R5756" s="2" t="s">
        <v>59</v>
      </c>
      <c r="S5756" s="2" t="s">
        <v>87</v>
      </c>
      <c r="T5756" s="2" t="s">
        <v>88</v>
      </c>
      <c r="U5756" s="4">
        <f>0.75</f>
        <v>0.75</v>
      </c>
      <c r="V5756" s="2" t="s">
        <v>62</v>
      </c>
      <c r="W5756" s="2" t="s">
        <v>89</v>
      </c>
      <c r="X5756" s="2" t="s">
        <v>64</v>
      </c>
      <c r="Y5756" s="2" t="s">
        <v>65</v>
      </c>
      <c r="Z5756" s="2">
        <v>0</v>
      </c>
      <c r="AA5756" s="2"/>
      <c r="AB5756" s="2"/>
      <c r="AC5756" s="4">
        <f>P5756*U5756/1000000</f>
        <v>83.67183</v>
      </c>
      <c r="AD5756" s="4">
        <f>AC5757*(1-AA5756/100)+(AC5756-AC5757)*(1-AB5756/100)</f>
        <v>83.67183</v>
      </c>
      <c r="AE5756" s="2" t="s">
        <v>66</v>
      </c>
      <c r="AF5756" s="2" t="s">
        <v>67</v>
      </c>
      <c r="AG5756" s="2" t="s">
        <v>68</v>
      </c>
      <c r="AH5756" s="2" t="s">
        <v>69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6738</v>
      </c>
      <c r="B5757" s="2" t="s">
        <v>6733</v>
      </c>
      <c r="C5757" s="2" t="s">
        <v>47</v>
      </c>
      <c r="D5757" s="2" t="s">
        <v>411</v>
      </c>
      <c r="E5757" s="2" t="s">
        <v>412</v>
      </c>
      <c r="F5757" s="2" t="s">
        <v>228</v>
      </c>
      <c r="G5757" s="2" t="s">
        <v>117</v>
      </c>
      <c r="H5757" s="2" t="s">
        <v>243</v>
      </c>
      <c r="I5757" s="2" t="s">
        <v>53</v>
      </c>
      <c r="J5757" s="2" t="s">
        <v>230</v>
      </c>
      <c r="K5757" s="2" t="s">
        <v>55</v>
      </c>
      <c r="L5757" s="2" t="s">
        <v>51</v>
      </c>
      <c r="M5757" s="2" t="s">
        <v>91</v>
      </c>
      <c r="N5757" s="3">
        <v>111562.44</v>
      </c>
      <c r="O5757" s="3" t="s">
        <v>57</v>
      </c>
      <c r="P5757" s="4">
        <f>IF(O5757="吨",N5757*1000,IF(O5757="万立方米",N5757*10000,""))</f>
        <v>111562440.0</v>
      </c>
      <c r="Q5757" s="2" t="s">
        <v>58</v>
      </c>
      <c r="R5757" s="2" t="s">
        <v>59</v>
      </c>
      <c r="S5757" s="2" t="s">
        <v>92</v>
      </c>
      <c r="T5757" s="2" t="s">
        <v>88</v>
      </c>
      <c r="U5757" s="4">
        <f>0.75</f>
        <v>0.75</v>
      </c>
      <c r="V5757" s="2" t="s">
        <v>62</v>
      </c>
      <c r="W5757" s="2" t="s">
        <v>93</v>
      </c>
      <c r="X5757" s="2" t="s">
        <v>64</v>
      </c>
      <c r="Y5757" s="2" t="s">
        <v>65</v>
      </c>
      <c r="Z5757" s="2">
        <v>0</v>
      </c>
      <c r="AA5757" s="2"/>
      <c r="AB5757" s="2"/>
      <c r="AC5757" s="4">
        <f>P5757*U5757/1000000</f>
        <v>83.67183</v>
      </c>
      <c r="AD5757" s="4">
        <f>AC5757*(1-Z5757/100)</f>
        <v>83.67183</v>
      </c>
      <c r="AE5757" s="2" t="s">
        <v>66</v>
      </c>
      <c r="AF5757" s="2" t="s">
        <v>67</v>
      </c>
      <c r="AG5757" s="2" t="s">
        <v>68</v>
      </c>
      <c r="AH5757" s="2" t="s">
        <v>69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6739</v>
      </c>
      <c r="B5758" s="2" t="s">
        <v>6733</v>
      </c>
      <c r="C5758" s="2" t="s">
        <v>47</v>
      </c>
      <c r="D5758" s="2" t="s">
        <v>411</v>
      </c>
      <c r="E5758" s="2" t="s">
        <v>412</v>
      </c>
      <c r="F5758" s="2" t="s">
        <v>228</v>
      </c>
      <c r="G5758" s="2" t="s">
        <v>117</v>
      </c>
      <c r="H5758" s="2" t="s">
        <v>243</v>
      </c>
      <c r="I5758" s="2" t="s">
        <v>53</v>
      </c>
      <c r="J5758" s="2" t="s">
        <v>230</v>
      </c>
      <c r="K5758" s="2" t="s">
        <v>55</v>
      </c>
      <c r="L5758" s="2" t="s">
        <v>51</v>
      </c>
      <c r="M5758" s="2" t="s">
        <v>95</v>
      </c>
      <c r="N5758" s="3">
        <v>111562.44</v>
      </c>
      <c r="O5758" s="3" t="s">
        <v>57</v>
      </c>
      <c r="P5758" s="4">
        <f>IF(O5758="吨",N5758*1000,IF(O5758="万立方米",N5758*10000,""))</f>
        <v>111562440.0</v>
      </c>
      <c r="Q5758" s="2" t="s">
        <v>58</v>
      </c>
      <c r="R5758" s="2" t="s">
        <v>59</v>
      </c>
      <c r="S5758" s="2" t="s">
        <v>96</v>
      </c>
      <c r="T5758" s="2" t="s">
        <v>97</v>
      </c>
      <c r="U5758" s="4">
        <f>1.7</f>
        <v>1.7</v>
      </c>
      <c r="V5758" s="2" t="s">
        <v>62</v>
      </c>
      <c r="W5758" s="2" t="s">
        <v>98</v>
      </c>
      <c r="X5758" s="2" t="s">
        <v>64</v>
      </c>
      <c r="Y5758" s="2" t="s">
        <v>65</v>
      </c>
      <c r="Z5758" s="2">
        <v>0</v>
      </c>
      <c r="AA5758" s="2"/>
      <c r="AB5758" s="2"/>
      <c r="AC5758" s="4">
        <f>P5758*U5758/1000000</f>
        <v>189.656148</v>
      </c>
      <c r="AD5758" s="4">
        <f>AC5758*(1-Z5758/100)</f>
        <v>189.656148</v>
      </c>
      <c r="AE5758" s="2" t="s">
        <v>66</v>
      </c>
      <c r="AF5758" s="2" t="s">
        <v>67</v>
      </c>
      <c r="AG5758" s="2" t="s">
        <v>68</v>
      </c>
      <c r="AH5758" s="2" t="s">
        <v>69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6740</v>
      </c>
      <c r="B5759" s="2" t="s">
        <v>6733</v>
      </c>
      <c r="C5759" s="2" t="s">
        <v>47</v>
      </c>
      <c r="D5759" s="2" t="s">
        <v>411</v>
      </c>
      <c r="E5759" s="2" t="s">
        <v>412</v>
      </c>
      <c r="F5759" s="2" t="s">
        <v>228</v>
      </c>
      <c r="G5759" s="2" t="s">
        <v>117</v>
      </c>
      <c r="H5759" s="2" t="s">
        <v>243</v>
      </c>
      <c r="I5759" s="2" t="s">
        <v>53</v>
      </c>
      <c r="J5759" s="2" t="s">
        <v>230</v>
      </c>
      <c r="K5759" s="2" t="s">
        <v>55</v>
      </c>
      <c r="L5759" s="2" t="s">
        <v>51</v>
      </c>
      <c r="M5759" s="2" t="s">
        <v>100</v>
      </c>
      <c r="N5759" s="3">
        <v>111562.44</v>
      </c>
      <c r="O5759" s="3" t="s">
        <v>57</v>
      </c>
      <c r="P5759" s="4">
        <f>IF(O5759="吨",N5759*1000,IF(O5759="万立方米",N5759*10000,""))</f>
        <v>111562440.0</v>
      </c>
      <c r="Q5759" s="2" t="s">
        <v>58</v>
      </c>
      <c r="R5759" s="2" t="s">
        <v>59</v>
      </c>
      <c r="S5759" s="2" t="s">
        <v>101</v>
      </c>
      <c r="T5759" s="2" t="s">
        <v>75</v>
      </c>
      <c r="U5759" s="4">
        <f>0.12</f>
        <v>0.12</v>
      </c>
      <c r="V5759" s="2" t="s">
        <v>62</v>
      </c>
      <c r="W5759" s="2" t="s">
        <v>102</v>
      </c>
      <c r="X5759" s="2" t="s">
        <v>64</v>
      </c>
      <c r="Y5759" s="2" t="s">
        <v>65</v>
      </c>
      <c r="Z5759" s="2">
        <v>0</v>
      </c>
      <c r="AA5759" s="2"/>
      <c r="AB5759" s="2"/>
      <c r="AC5759" s="4">
        <f>P5759*U5759/1000000</f>
        <v>13.387492799999999</v>
      </c>
      <c r="AD5759" s="4">
        <f>AC5759*(1-Z5759/100)</f>
        <v>13.387492799999999</v>
      </c>
      <c r="AE5759" s="2" t="s">
        <v>66</v>
      </c>
      <c r="AF5759" s="2" t="s">
        <v>67</v>
      </c>
      <c r="AG5759" s="2" t="s">
        <v>68</v>
      </c>
      <c r="AH5759" s="2" t="s">
        <v>69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6741</v>
      </c>
      <c r="B5760" s="2" t="s">
        <v>6733</v>
      </c>
      <c r="C5760" s="2" t="s">
        <v>47</v>
      </c>
      <c r="D5760" s="2" t="s">
        <v>411</v>
      </c>
      <c r="E5760" s="2" t="s">
        <v>412</v>
      </c>
      <c r="F5760" s="2" t="s">
        <v>228</v>
      </c>
      <c r="G5760" s="2" t="s">
        <v>117</v>
      </c>
      <c r="H5760" s="2" t="s">
        <v>243</v>
      </c>
      <c r="I5760" s="2" t="s">
        <v>161</v>
      </c>
      <c r="J5760" s="2" t="s">
        <v>180</v>
      </c>
      <c r="K5760" s="2" t="s">
        <v>180</v>
      </c>
      <c r="L5760" s="2" t="s">
        <v>181</v>
      </c>
      <c r="M5760" s="2" t="s">
        <v>56</v>
      </c>
      <c r="N5760" s="3">
        <v>15.95</v>
      </c>
      <c r="O5760" s="3" t="s">
        <v>182</v>
      </c>
      <c r="P5760" s="4">
        <f>IF(O5760="吨",N5760*1000,IF(O5760="万立方米",N5760*10000,""))</f>
        <v>159500.0</v>
      </c>
      <c r="Q5760" s="2" t="s">
        <v>183</v>
      </c>
      <c r="R5760" s="2" t="s">
        <v>184</v>
      </c>
      <c r="S5760" s="2" t="s">
        <v>185</v>
      </c>
      <c r="T5760" s="2" t="s">
        <v>75</v>
      </c>
      <c r="U5760" s="4">
        <f>0.001</f>
        <v>0.001</v>
      </c>
      <c r="V5760" s="2" t="s">
        <v>186</v>
      </c>
      <c r="W5760" s="2" t="s">
        <v>187</v>
      </c>
      <c r="X5760" s="2" t="s">
        <v>64</v>
      </c>
      <c r="Y5760" s="2" t="s">
        <v>65</v>
      </c>
      <c r="Z5760" s="2">
        <v>0</v>
      </c>
      <c r="AA5760" s="2"/>
      <c r="AB5760" s="2"/>
      <c r="AC5760" s="4">
        <f>P5760*U5760/1000000</f>
        <v>0.0001595</v>
      </c>
      <c r="AD5760" s="4">
        <f>AC5760*(1-Z5760/100)</f>
        <v>0.0001595</v>
      </c>
      <c r="AE5760" s="2" t="s">
        <v>66</v>
      </c>
      <c r="AF5760" s="2" t="s">
        <v>67</v>
      </c>
      <c r="AG5760" s="2" t="s">
        <v>68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6742</v>
      </c>
      <c r="B5761" s="2" t="s">
        <v>6733</v>
      </c>
      <c r="C5761" s="2" t="s">
        <v>47</v>
      </c>
      <c r="D5761" s="2" t="s">
        <v>411</v>
      </c>
      <c r="E5761" s="2" t="s">
        <v>412</v>
      </c>
      <c r="F5761" s="2" t="s">
        <v>228</v>
      </c>
      <c r="G5761" s="2" t="s">
        <v>117</v>
      </c>
      <c r="H5761" s="2" t="s">
        <v>243</v>
      </c>
      <c r="I5761" s="2" t="s">
        <v>161</v>
      </c>
      <c r="J5761" s="2" t="s">
        <v>180</v>
      </c>
      <c r="K5761" s="2" t="s">
        <v>180</v>
      </c>
      <c r="L5761" s="2" t="s">
        <v>181</v>
      </c>
      <c r="M5761" s="2" t="s">
        <v>73</v>
      </c>
      <c r="N5761" s="3">
        <v>15.95</v>
      </c>
      <c r="O5761" s="3" t="s">
        <v>182</v>
      </c>
      <c r="P5761" s="4">
        <f>IF(O5761="吨",N5761*1000,IF(O5761="万立方米",N5761*10000,""))</f>
        <v>159500.0</v>
      </c>
      <c r="Q5761" s="2" t="s">
        <v>183</v>
      </c>
      <c r="R5761" s="2" t="s">
        <v>184</v>
      </c>
      <c r="S5761" s="2" t="s">
        <v>189</v>
      </c>
      <c r="T5761" s="2" t="s">
        <v>75</v>
      </c>
      <c r="U5761" s="4">
        <f>0.35</f>
        <v>0.35</v>
      </c>
      <c r="V5761" s="2" t="s">
        <v>186</v>
      </c>
      <c r="W5761" s="2" t="s">
        <v>190</v>
      </c>
      <c r="X5761" s="2" t="s">
        <v>64</v>
      </c>
      <c r="Y5761" s="2" t="s">
        <v>65</v>
      </c>
      <c r="Z5761" s="2">
        <v>0</v>
      </c>
      <c r="AA5761" s="2"/>
      <c r="AB5761" s="2"/>
      <c r="AC5761" s="4">
        <f>P5761*U5761/1000000</f>
        <v>0.055825</v>
      </c>
      <c r="AD5761" s="4">
        <f>AC5761*(1-Z5761/100)</f>
        <v>0.055825</v>
      </c>
      <c r="AE5761" s="2" t="s">
        <v>66</v>
      </c>
      <c r="AF5761" s="2" t="s">
        <v>67</v>
      </c>
      <c r="AG5761" s="2" t="s">
        <v>68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6743</v>
      </c>
      <c r="B5762" s="2" t="s">
        <v>6733</v>
      </c>
      <c r="C5762" s="2" t="s">
        <v>47</v>
      </c>
      <c r="D5762" s="2" t="s">
        <v>411</v>
      </c>
      <c r="E5762" s="2" t="s">
        <v>412</v>
      </c>
      <c r="F5762" s="2" t="s">
        <v>228</v>
      </c>
      <c r="G5762" s="2" t="s">
        <v>117</v>
      </c>
      <c r="H5762" s="2" t="s">
        <v>243</v>
      </c>
      <c r="I5762" s="2" t="s">
        <v>161</v>
      </c>
      <c r="J5762" s="2" t="s">
        <v>180</v>
      </c>
      <c r="K5762" s="2" t="s">
        <v>180</v>
      </c>
      <c r="L5762" s="2" t="s">
        <v>181</v>
      </c>
      <c r="M5762" s="2" t="s">
        <v>78</v>
      </c>
      <c r="N5762" s="3">
        <v>15.95</v>
      </c>
      <c r="O5762" s="3" t="s">
        <v>182</v>
      </c>
      <c r="P5762" s="4">
        <f>IF(O5762="吨",N5762*1000,IF(O5762="万立方米",N5762*10000,""))</f>
        <v>159500.0</v>
      </c>
      <c r="Q5762" s="2" t="s">
        <v>183</v>
      </c>
      <c r="R5762" s="2" t="s">
        <v>184</v>
      </c>
      <c r="S5762" s="2" t="s">
        <v>192</v>
      </c>
      <c r="T5762" s="2" t="s">
        <v>75</v>
      </c>
      <c r="U5762" s="4">
        <f>1.2</f>
        <v>1.2</v>
      </c>
      <c r="V5762" s="2" t="s">
        <v>186</v>
      </c>
      <c r="W5762" s="2" t="s">
        <v>193</v>
      </c>
      <c r="X5762" s="2" t="s">
        <v>64</v>
      </c>
      <c r="Y5762" s="2" t="s">
        <v>65</v>
      </c>
      <c r="Z5762" s="2">
        <v>0</v>
      </c>
      <c r="AA5762" s="2"/>
      <c r="AB5762" s="2"/>
      <c r="AC5762" s="4">
        <f>P5762*U5762/1000000</f>
        <v>0.1914</v>
      </c>
      <c r="AD5762" s="4">
        <f>AC5762*(1-Z5762/100)</f>
        <v>0.1914</v>
      </c>
      <c r="AE5762" s="2" t="s">
        <v>66</v>
      </c>
      <c r="AF5762" s="2" t="s">
        <v>67</v>
      </c>
      <c r="AG5762" s="2" t="s">
        <v>68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6744</v>
      </c>
      <c r="B5763" s="2" t="s">
        <v>6733</v>
      </c>
      <c r="C5763" s="2" t="s">
        <v>47</v>
      </c>
      <c r="D5763" s="2" t="s">
        <v>411</v>
      </c>
      <c r="E5763" s="2" t="s">
        <v>412</v>
      </c>
      <c r="F5763" s="2" t="s">
        <v>228</v>
      </c>
      <c r="G5763" s="2" t="s">
        <v>117</v>
      </c>
      <c r="H5763" s="2" t="s">
        <v>243</v>
      </c>
      <c r="I5763" s="2" t="s">
        <v>161</v>
      </c>
      <c r="J5763" s="2" t="s">
        <v>180</v>
      </c>
      <c r="K5763" s="2" t="s">
        <v>180</v>
      </c>
      <c r="L5763" s="2" t="s">
        <v>181</v>
      </c>
      <c r="M5763" s="2" t="s">
        <v>82</v>
      </c>
      <c r="N5763" s="3">
        <v>15.95</v>
      </c>
      <c r="O5763" s="3" t="s">
        <v>182</v>
      </c>
      <c r="P5763" s="4">
        <f>IF(O5763="吨",N5763*1000,IF(O5763="万立方米",N5763*10000,""))</f>
        <v>159500.0</v>
      </c>
      <c r="Q5763" s="2" t="s">
        <v>183</v>
      </c>
      <c r="R5763" s="2" t="s">
        <v>184</v>
      </c>
      <c r="S5763" s="2" t="s">
        <v>195</v>
      </c>
      <c r="T5763" s="2" t="s">
        <v>75</v>
      </c>
      <c r="U5763" s="4">
        <f>0.002</f>
        <v>0.002</v>
      </c>
      <c r="V5763" s="2" t="s">
        <v>186</v>
      </c>
      <c r="W5763" s="2" t="s">
        <v>196</v>
      </c>
      <c r="X5763" s="2" t="s">
        <v>64</v>
      </c>
      <c r="Y5763" s="2" t="s">
        <v>65</v>
      </c>
      <c r="Z5763" s="2">
        <v>0</v>
      </c>
      <c r="AA5763" s="2"/>
      <c r="AB5763" s="2"/>
      <c r="AC5763" s="4">
        <f>P5763*U5763/1000000</f>
        <v>0.000319</v>
      </c>
      <c r="AD5763" s="4">
        <f>AC5763*(1-Z5763/100)</f>
        <v>0.000319</v>
      </c>
      <c r="AE5763" s="2" t="s">
        <v>66</v>
      </c>
      <c r="AF5763" s="2" t="s">
        <v>67</v>
      </c>
      <c r="AG5763" s="2" t="s">
        <v>68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6745</v>
      </c>
      <c r="B5764" s="2" t="s">
        <v>6733</v>
      </c>
      <c r="C5764" s="2" t="s">
        <v>47</v>
      </c>
      <c r="D5764" s="2" t="s">
        <v>411</v>
      </c>
      <c r="E5764" s="2" t="s">
        <v>412</v>
      </c>
      <c r="F5764" s="2" t="s">
        <v>228</v>
      </c>
      <c r="G5764" s="2" t="s">
        <v>117</v>
      </c>
      <c r="H5764" s="2" t="s">
        <v>243</v>
      </c>
      <c r="I5764" s="2" t="s">
        <v>161</v>
      </c>
      <c r="J5764" s="2" t="s">
        <v>180</v>
      </c>
      <c r="K5764" s="2" t="s">
        <v>180</v>
      </c>
      <c r="L5764" s="2" t="s">
        <v>181</v>
      </c>
      <c r="M5764" s="2" t="s">
        <v>86</v>
      </c>
      <c r="N5764" s="3">
        <v>15.95</v>
      </c>
      <c r="O5764" s="3" t="s">
        <v>182</v>
      </c>
      <c r="P5764" s="4">
        <f>IF(O5764="吨",N5764*1000,IF(O5764="万立方米",N5764*10000,""))</f>
        <v>159500.0</v>
      </c>
      <c r="Q5764" s="2" t="s">
        <v>183</v>
      </c>
      <c r="R5764" s="2" t="s">
        <v>184</v>
      </c>
      <c r="S5764" s="2" t="s">
        <v>198</v>
      </c>
      <c r="T5764" s="2" t="s">
        <v>75</v>
      </c>
      <c r="U5764" s="4">
        <f>0.01</f>
        <v>0.01</v>
      </c>
      <c r="V5764" s="2" t="s">
        <v>186</v>
      </c>
      <c r="W5764" s="2" t="s">
        <v>199</v>
      </c>
      <c r="X5764" s="2" t="s">
        <v>64</v>
      </c>
      <c r="Y5764" s="2" t="s">
        <v>65</v>
      </c>
      <c r="Z5764" s="2">
        <v>0</v>
      </c>
      <c r="AA5764" s="2"/>
      <c r="AB5764" s="2"/>
      <c r="AC5764" s="4">
        <f>P5764*U5764/1000000</f>
        <v>0.001595</v>
      </c>
      <c r="AD5764" s="4">
        <f>AC5765*(1-AA5764/100)+(AC5764-AC5765)*(1-AB5764/100)</f>
        <v>0.001595</v>
      </c>
      <c r="AE5764" s="2" t="s">
        <v>66</v>
      </c>
      <c r="AF5764" s="2" t="s">
        <v>67</v>
      </c>
      <c r="AG5764" s="2" t="s">
        <v>68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6746</v>
      </c>
      <c r="B5765" s="2" t="s">
        <v>6733</v>
      </c>
      <c r="C5765" s="2" t="s">
        <v>47</v>
      </c>
      <c r="D5765" s="2" t="s">
        <v>411</v>
      </c>
      <c r="E5765" s="2" t="s">
        <v>412</v>
      </c>
      <c r="F5765" s="2" t="s">
        <v>228</v>
      </c>
      <c r="G5765" s="2" t="s">
        <v>117</v>
      </c>
      <c r="H5765" s="2" t="s">
        <v>243</v>
      </c>
      <c r="I5765" s="2" t="s">
        <v>161</v>
      </c>
      <c r="J5765" s="2" t="s">
        <v>180</v>
      </c>
      <c r="K5765" s="2" t="s">
        <v>180</v>
      </c>
      <c r="L5765" s="2" t="s">
        <v>181</v>
      </c>
      <c r="M5765" s="2" t="s">
        <v>91</v>
      </c>
      <c r="N5765" s="3">
        <v>15.95</v>
      </c>
      <c r="O5765" s="3" t="s">
        <v>182</v>
      </c>
      <c r="P5765" s="4">
        <f>IF(O5765="吨",N5765*1000,IF(O5765="万立方米",N5765*10000,""))</f>
        <v>159500.0</v>
      </c>
      <c r="Q5765" s="2" t="s">
        <v>183</v>
      </c>
      <c r="R5765" s="2" t="s">
        <v>184</v>
      </c>
      <c r="S5765" s="2" t="s">
        <v>201</v>
      </c>
      <c r="T5765" s="2" t="s">
        <v>75</v>
      </c>
      <c r="U5765" s="4">
        <f>0.005</f>
        <v>0.005</v>
      </c>
      <c r="V5765" s="2" t="s">
        <v>186</v>
      </c>
      <c r="W5765" s="2" t="s">
        <v>202</v>
      </c>
      <c r="X5765" s="2" t="s">
        <v>64</v>
      </c>
      <c r="Y5765" s="2" t="s">
        <v>65</v>
      </c>
      <c r="Z5765" s="2">
        <v>0</v>
      </c>
      <c r="AA5765" s="2"/>
      <c r="AB5765" s="2"/>
      <c r="AC5765" s="4">
        <f>P5765*U5765/1000000</f>
        <v>0.0007975</v>
      </c>
      <c r="AD5765" s="4">
        <f>AC5765*(1-Z5765/100)</f>
        <v>0.0007975</v>
      </c>
      <c r="AE5765" s="2" t="s">
        <v>66</v>
      </c>
      <c r="AF5765" s="2" t="s">
        <v>67</v>
      </c>
      <c r="AG5765" s="2" t="s">
        <v>68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6747</v>
      </c>
      <c r="B5766" s="2" t="s">
        <v>6733</v>
      </c>
      <c r="C5766" s="2" t="s">
        <v>47</v>
      </c>
      <c r="D5766" s="2" t="s">
        <v>411</v>
      </c>
      <c r="E5766" s="2" t="s">
        <v>412</v>
      </c>
      <c r="F5766" s="2" t="s">
        <v>228</v>
      </c>
      <c r="G5766" s="2" t="s">
        <v>117</v>
      </c>
      <c r="H5766" s="2" t="s">
        <v>243</v>
      </c>
      <c r="I5766" s="2" t="s">
        <v>161</v>
      </c>
      <c r="J5766" s="2" t="s">
        <v>180</v>
      </c>
      <c r="K5766" s="2" t="s">
        <v>180</v>
      </c>
      <c r="L5766" s="2" t="s">
        <v>181</v>
      </c>
      <c r="M5766" s="2" t="s">
        <v>95</v>
      </c>
      <c r="N5766" s="3">
        <v>15.95</v>
      </c>
      <c r="O5766" s="3" t="s">
        <v>182</v>
      </c>
      <c r="P5766" s="4">
        <f>IF(O5766="吨",N5766*1000,IF(O5766="万立方米",N5766*10000,""))</f>
        <v>159500.0</v>
      </c>
      <c r="Q5766" s="2" t="s">
        <v>183</v>
      </c>
      <c r="R5766" s="2" t="s">
        <v>184</v>
      </c>
      <c r="S5766" s="2" t="s">
        <v>204</v>
      </c>
      <c r="T5766" s="2" t="s">
        <v>75</v>
      </c>
      <c r="U5766" s="4">
        <f>0.005</f>
        <v>0.005</v>
      </c>
      <c r="V5766" s="2" t="s">
        <v>186</v>
      </c>
      <c r="W5766" s="2" t="s">
        <v>205</v>
      </c>
      <c r="X5766" s="2" t="s">
        <v>64</v>
      </c>
      <c r="Y5766" s="2" t="s">
        <v>65</v>
      </c>
      <c r="Z5766" s="2">
        <v>0</v>
      </c>
      <c r="AA5766" s="2"/>
      <c r="AB5766" s="2"/>
      <c r="AC5766" s="4">
        <f>P5766*U5766/1000000</f>
        <v>0.0007975</v>
      </c>
      <c r="AD5766" s="4">
        <f>AC5766*(1-Z5766/100)</f>
        <v>0.0007975</v>
      </c>
      <c r="AE5766" s="2" t="s">
        <v>66</v>
      </c>
      <c r="AF5766" s="2" t="s">
        <v>67</v>
      </c>
      <c r="AG5766" s="2" t="s">
        <v>68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6748</v>
      </c>
      <c r="B5767" s="2" t="s">
        <v>6733</v>
      </c>
      <c r="C5767" s="2" t="s">
        <v>47</v>
      </c>
      <c r="D5767" s="2" t="s">
        <v>411</v>
      </c>
      <c r="E5767" s="2" t="s">
        <v>412</v>
      </c>
      <c r="F5767" s="2" t="s">
        <v>228</v>
      </c>
      <c r="G5767" s="2" t="s">
        <v>117</v>
      </c>
      <c r="H5767" s="2" t="s">
        <v>243</v>
      </c>
      <c r="I5767" s="2" t="s">
        <v>161</v>
      </c>
      <c r="J5767" s="2" t="s">
        <v>180</v>
      </c>
      <c r="K5767" s="2" t="s">
        <v>180</v>
      </c>
      <c r="L5767" s="2" t="s">
        <v>181</v>
      </c>
      <c r="M5767" s="2" t="s">
        <v>100</v>
      </c>
      <c r="N5767" s="3">
        <v>15.95</v>
      </c>
      <c r="O5767" s="3" t="s">
        <v>182</v>
      </c>
      <c r="P5767" s="4">
        <f>IF(O5767="吨",N5767*1000,IF(O5767="万立方米",N5767*10000,""))</f>
        <v>159500.0</v>
      </c>
      <c r="Q5767" s="2" t="s">
        <v>183</v>
      </c>
      <c r="R5767" s="2" t="s">
        <v>184</v>
      </c>
      <c r="S5767" s="2" t="s">
        <v>207</v>
      </c>
      <c r="T5767" s="2" t="s">
        <v>75</v>
      </c>
      <c r="U5767" s="4">
        <f>0.02</f>
        <v>0.02</v>
      </c>
      <c r="V5767" s="2" t="s">
        <v>186</v>
      </c>
      <c r="W5767" s="2" t="s">
        <v>208</v>
      </c>
      <c r="X5767" s="2" t="s">
        <v>64</v>
      </c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68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6749</v>
      </c>
      <c r="B5768" s="2" t="s">
        <v>6733</v>
      </c>
      <c r="C5768" s="2" t="s">
        <v>47</v>
      </c>
      <c r="D5768" s="2" t="s">
        <v>411</v>
      </c>
      <c r="E5768" s="2" t="s">
        <v>412</v>
      </c>
      <c r="F5768" s="2" t="s">
        <v>228</v>
      </c>
      <c r="G5768" s="2" t="s">
        <v>117</v>
      </c>
      <c r="H5768" s="2" t="s">
        <v>243</v>
      </c>
      <c r="I5768" s="2"/>
      <c r="J5768" s="2"/>
      <c r="K5768" s="2" t="s">
        <v>147</v>
      </c>
      <c r="L5768" s="2" t="s">
        <v>429</v>
      </c>
      <c r="M5768" s="2" t="s">
        <v>104</v>
      </c>
      <c r="N5768" s="3"/>
      <c r="O5768" s="3"/>
      <c r="P5768" s="2"/>
      <c r="Q5768" s="2" t="s">
        <v>105</v>
      </c>
      <c r="R5768" s="2" t="s">
        <v>106</v>
      </c>
      <c r="S5768" s="2" t="s">
        <v>107</v>
      </c>
      <c r="T5768" s="2" t="s">
        <v>108</v>
      </c>
      <c r="U5768" s="2"/>
      <c r="V5768" s="2" t="s">
        <v>109</v>
      </c>
      <c r="W5768" s="2" t="s">
        <v>110</v>
      </c>
      <c r="X5768" s="2"/>
      <c r="Y5768" s="2" t="s">
        <v>65</v>
      </c>
      <c r="Z5768" s="2">
        <v>0</v>
      </c>
      <c r="AA5768" s="2"/>
      <c r="AB5768" s="2"/>
      <c r="AC5768" s="2"/>
      <c r="AD5768" s="2"/>
      <c r="AE5768" s="2" t="s">
        <v>123</v>
      </c>
      <c r="AF5768" s="2" t="s">
        <v>222</v>
      </c>
      <c r="AG5768" s="2" t="s">
        <v>223</v>
      </c>
      <c r="AH5768" s="2" t="s">
        <v>69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6750</v>
      </c>
      <c r="B5769" s="2" t="s">
        <v>6751</v>
      </c>
      <c r="C5769" s="2" t="s">
        <v>47</v>
      </c>
      <c r="D5769" s="2" t="s">
        <v>5271</v>
      </c>
      <c r="E5769" s="2" t="s">
        <v>227</v>
      </c>
      <c r="F5769" s="2" t="s">
        <v>178</v>
      </c>
      <c r="G5769" s="2" t="s">
        <v>179</v>
      </c>
      <c r="H5769" s="2" t="s">
        <v>138</v>
      </c>
      <c r="I5769" s="2" t="s">
        <v>53</v>
      </c>
      <c r="J5769" s="2" t="s">
        <v>180</v>
      </c>
      <c r="K5769" s="2" t="s">
        <v>180</v>
      </c>
      <c r="L5769" s="2" t="s">
        <v>181</v>
      </c>
      <c r="M5769" s="2" t="s">
        <v>56</v>
      </c>
      <c r="N5769" s="3">
        <v>4402.22</v>
      </c>
      <c r="O5769" s="3" t="s">
        <v>182</v>
      </c>
      <c r="P5769" s="4">
        <f>IF(O5769="吨",N5769*1000,IF(O5769="万立方米",N5769*10000,""))</f>
        <v>44022200.0</v>
      </c>
      <c r="Q5769" s="2" t="s">
        <v>183</v>
      </c>
      <c r="R5769" s="2" t="s">
        <v>184</v>
      </c>
      <c r="S5769" s="2" t="s">
        <v>185</v>
      </c>
      <c r="T5769" s="2" t="s">
        <v>75</v>
      </c>
      <c r="U5769" s="4">
        <f>0.001</f>
        <v>0.001</v>
      </c>
      <c r="V5769" s="2" t="s">
        <v>186</v>
      </c>
      <c r="W5769" s="2" t="s">
        <v>187</v>
      </c>
      <c r="X5769" s="2" t="s">
        <v>64</v>
      </c>
      <c r="Y5769" s="2" t="s">
        <v>65</v>
      </c>
      <c r="Z5769" s="2">
        <v>0</v>
      </c>
      <c r="AA5769" s="2"/>
      <c r="AB5769" s="2"/>
      <c r="AC5769" s="4">
        <f>P5769*U5769/1000000</f>
        <v>0.044022200000000004</v>
      </c>
      <c r="AD5769" s="4">
        <f>AC5769*(1-Z5769/100)</f>
        <v>0.044022200000000004</v>
      </c>
      <c r="AE5769" s="2" t="s">
        <v>66</v>
      </c>
      <c r="AF5769" s="2" t="s">
        <v>67</v>
      </c>
      <c r="AG5769" s="2" t="s">
        <v>68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6752</v>
      </c>
      <c r="B5770" s="2" t="s">
        <v>6751</v>
      </c>
      <c r="C5770" s="2" t="s">
        <v>47</v>
      </c>
      <c r="D5770" s="2" t="s">
        <v>5271</v>
      </c>
      <c r="E5770" s="2" t="s">
        <v>227</v>
      </c>
      <c r="F5770" s="2" t="s">
        <v>178</v>
      </c>
      <c r="G5770" s="2" t="s">
        <v>179</v>
      </c>
      <c r="H5770" s="2" t="s">
        <v>138</v>
      </c>
      <c r="I5770" s="2" t="s">
        <v>53</v>
      </c>
      <c r="J5770" s="2" t="s">
        <v>180</v>
      </c>
      <c r="K5770" s="2" t="s">
        <v>180</v>
      </c>
      <c r="L5770" s="2" t="s">
        <v>181</v>
      </c>
      <c r="M5770" s="2" t="s">
        <v>73</v>
      </c>
      <c r="N5770" s="3">
        <v>4402.22</v>
      </c>
      <c r="O5770" s="3" t="s">
        <v>182</v>
      </c>
      <c r="P5770" s="4">
        <f>IF(O5770="吨",N5770*1000,IF(O5770="万立方米",N5770*10000,""))</f>
        <v>44022200.0</v>
      </c>
      <c r="Q5770" s="2" t="s">
        <v>183</v>
      </c>
      <c r="R5770" s="2" t="s">
        <v>184</v>
      </c>
      <c r="S5770" s="2" t="s">
        <v>189</v>
      </c>
      <c r="T5770" s="2" t="s">
        <v>75</v>
      </c>
      <c r="U5770" s="4">
        <f>0.35</f>
        <v>0.35</v>
      </c>
      <c r="V5770" s="2" t="s">
        <v>186</v>
      </c>
      <c r="W5770" s="2" t="s">
        <v>190</v>
      </c>
      <c r="X5770" s="2" t="s">
        <v>64</v>
      </c>
      <c r="Y5770" s="2" t="s">
        <v>65</v>
      </c>
      <c r="Z5770" s="2">
        <v>0</v>
      </c>
      <c r="AA5770" s="2"/>
      <c r="AB5770" s="2"/>
      <c r="AC5770" s="4">
        <f>P5770*U5770/1000000</f>
        <v>15.407769999999998</v>
      </c>
      <c r="AD5770" s="4">
        <f>AC5770*(1-Z5770/100)</f>
        <v>15.407769999999998</v>
      </c>
      <c r="AE5770" s="2" t="s">
        <v>66</v>
      </c>
      <c r="AF5770" s="2" t="s">
        <v>67</v>
      </c>
      <c r="AG5770" s="2" t="s">
        <v>68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6753</v>
      </c>
      <c r="B5771" s="2" t="s">
        <v>6751</v>
      </c>
      <c r="C5771" s="2" t="s">
        <v>47</v>
      </c>
      <c r="D5771" s="2" t="s">
        <v>5271</v>
      </c>
      <c r="E5771" s="2" t="s">
        <v>227</v>
      </c>
      <c r="F5771" s="2" t="s">
        <v>178</v>
      </c>
      <c r="G5771" s="2" t="s">
        <v>179</v>
      </c>
      <c r="H5771" s="2" t="s">
        <v>138</v>
      </c>
      <c r="I5771" s="2" t="s">
        <v>53</v>
      </c>
      <c r="J5771" s="2" t="s">
        <v>180</v>
      </c>
      <c r="K5771" s="2" t="s">
        <v>180</v>
      </c>
      <c r="L5771" s="2" t="s">
        <v>181</v>
      </c>
      <c r="M5771" s="2" t="s">
        <v>78</v>
      </c>
      <c r="N5771" s="3">
        <v>4402.22</v>
      </c>
      <c r="O5771" s="3" t="s">
        <v>182</v>
      </c>
      <c r="P5771" s="4">
        <f>IF(O5771="吨",N5771*1000,IF(O5771="万立方米",N5771*10000,""))</f>
        <v>44022200.0</v>
      </c>
      <c r="Q5771" s="2" t="s">
        <v>183</v>
      </c>
      <c r="R5771" s="2" t="s">
        <v>184</v>
      </c>
      <c r="S5771" s="2" t="s">
        <v>192</v>
      </c>
      <c r="T5771" s="2" t="s">
        <v>75</v>
      </c>
      <c r="U5771" s="4">
        <f>1.2</f>
        <v>1.2</v>
      </c>
      <c r="V5771" s="2" t="s">
        <v>186</v>
      </c>
      <c r="W5771" s="2" t="s">
        <v>193</v>
      </c>
      <c r="X5771" s="2" t="s">
        <v>64</v>
      </c>
      <c r="Y5771" s="2" t="s">
        <v>65</v>
      </c>
      <c r="Z5771" s="2">
        <v>0</v>
      </c>
      <c r="AA5771" s="2"/>
      <c r="AB5771" s="2"/>
      <c r="AC5771" s="4">
        <f>P5771*U5771/1000000</f>
        <v>52.82664</v>
      </c>
      <c r="AD5771" s="4">
        <f>AC5771*(1-Z5771/100)</f>
        <v>52.82664</v>
      </c>
      <c r="AE5771" s="2" t="s">
        <v>66</v>
      </c>
      <c r="AF5771" s="2" t="s">
        <v>67</v>
      </c>
      <c r="AG5771" s="2" t="s">
        <v>68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6754</v>
      </c>
      <c r="B5772" s="2" t="s">
        <v>6751</v>
      </c>
      <c r="C5772" s="2" t="s">
        <v>47</v>
      </c>
      <c r="D5772" s="2" t="s">
        <v>5271</v>
      </c>
      <c r="E5772" s="2" t="s">
        <v>227</v>
      </c>
      <c r="F5772" s="2" t="s">
        <v>178</v>
      </c>
      <c r="G5772" s="2" t="s">
        <v>179</v>
      </c>
      <c r="H5772" s="2" t="s">
        <v>138</v>
      </c>
      <c r="I5772" s="2" t="s">
        <v>53</v>
      </c>
      <c r="J5772" s="2" t="s">
        <v>180</v>
      </c>
      <c r="K5772" s="2" t="s">
        <v>180</v>
      </c>
      <c r="L5772" s="2" t="s">
        <v>181</v>
      </c>
      <c r="M5772" s="2" t="s">
        <v>82</v>
      </c>
      <c r="N5772" s="3">
        <v>4402.22</v>
      </c>
      <c r="O5772" s="3" t="s">
        <v>182</v>
      </c>
      <c r="P5772" s="4">
        <f>IF(O5772="吨",N5772*1000,IF(O5772="万立方米",N5772*10000,""))</f>
        <v>44022200.0</v>
      </c>
      <c r="Q5772" s="2" t="s">
        <v>183</v>
      </c>
      <c r="R5772" s="2" t="s">
        <v>184</v>
      </c>
      <c r="S5772" s="2" t="s">
        <v>195</v>
      </c>
      <c r="T5772" s="2" t="s">
        <v>75</v>
      </c>
      <c r="U5772" s="4">
        <f>0.002</f>
        <v>0.002</v>
      </c>
      <c r="V5772" s="2" t="s">
        <v>186</v>
      </c>
      <c r="W5772" s="2" t="s">
        <v>196</v>
      </c>
      <c r="X5772" s="2" t="s">
        <v>64</v>
      </c>
      <c r="Y5772" s="2" t="s">
        <v>65</v>
      </c>
      <c r="Z5772" s="2">
        <v>0</v>
      </c>
      <c r="AA5772" s="2"/>
      <c r="AB5772" s="2"/>
      <c r="AC5772" s="4">
        <f>P5772*U5772/1000000</f>
        <v>0.08804440000000001</v>
      </c>
      <c r="AD5772" s="4">
        <f>AC5772*(1-Z5772/100)</f>
        <v>0.08804440000000001</v>
      </c>
      <c r="AE5772" s="2" t="s">
        <v>66</v>
      </c>
      <c r="AF5772" s="2" t="s">
        <v>67</v>
      </c>
      <c r="AG5772" s="2" t="s">
        <v>68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6755</v>
      </c>
      <c r="B5773" s="2" t="s">
        <v>6751</v>
      </c>
      <c r="C5773" s="2" t="s">
        <v>47</v>
      </c>
      <c r="D5773" s="2" t="s">
        <v>5271</v>
      </c>
      <c r="E5773" s="2" t="s">
        <v>227</v>
      </c>
      <c r="F5773" s="2" t="s">
        <v>178</v>
      </c>
      <c r="G5773" s="2" t="s">
        <v>179</v>
      </c>
      <c r="H5773" s="2" t="s">
        <v>138</v>
      </c>
      <c r="I5773" s="2" t="s">
        <v>53</v>
      </c>
      <c r="J5773" s="2" t="s">
        <v>180</v>
      </c>
      <c r="K5773" s="2" t="s">
        <v>180</v>
      </c>
      <c r="L5773" s="2" t="s">
        <v>181</v>
      </c>
      <c r="M5773" s="2" t="s">
        <v>86</v>
      </c>
      <c r="N5773" s="3">
        <v>4402.22</v>
      </c>
      <c r="O5773" s="3" t="s">
        <v>182</v>
      </c>
      <c r="P5773" s="4">
        <f>IF(O5773="吨",N5773*1000,IF(O5773="万立方米",N5773*10000,""))</f>
        <v>44022200.0</v>
      </c>
      <c r="Q5773" s="2" t="s">
        <v>183</v>
      </c>
      <c r="R5773" s="2" t="s">
        <v>184</v>
      </c>
      <c r="S5773" s="2" t="s">
        <v>198</v>
      </c>
      <c r="T5773" s="2" t="s">
        <v>75</v>
      </c>
      <c r="U5773" s="4">
        <f>0.01</f>
        <v>0.01</v>
      </c>
      <c r="V5773" s="2" t="s">
        <v>186</v>
      </c>
      <c r="W5773" s="2" t="s">
        <v>199</v>
      </c>
      <c r="X5773" s="2" t="s">
        <v>64</v>
      </c>
      <c r="Y5773" s="2" t="s">
        <v>65</v>
      </c>
      <c r="Z5773" s="2">
        <v>0</v>
      </c>
      <c r="AA5773" s="2"/>
      <c r="AB5773" s="2"/>
      <c r="AC5773" s="4">
        <f>P5773*U5773/1000000</f>
        <v>0.440222</v>
      </c>
      <c r="AD5773" s="4">
        <f>AC5774*(1-AA5773/100)+(AC5773-AC5774)*(1-AB5773/100)</f>
        <v>0.440222</v>
      </c>
      <c r="AE5773" s="2" t="s">
        <v>66</v>
      </c>
      <c r="AF5773" s="2" t="s">
        <v>67</v>
      </c>
      <c r="AG5773" s="2" t="s">
        <v>68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6756</v>
      </c>
      <c r="B5774" s="2" t="s">
        <v>6751</v>
      </c>
      <c r="C5774" s="2" t="s">
        <v>47</v>
      </c>
      <c r="D5774" s="2" t="s">
        <v>5271</v>
      </c>
      <c r="E5774" s="2" t="s">
        <v>227</v>
      </c>
      <c r="F5774" s="2" t="s">
        <v>178</v>
      </c>
      <c r="G5774" s="2" t="s">
        <v>179</v>
      </c>
      <c r="H5774" s="2" t="s">
        <v>138</v>
      </c>
      <c r="I5774" s="2" t="s">
        <v>53</v>
      </c>
      <c r="J5774" s="2" t="s">
        <v>180</v>
      </c>
      <c r="K5774" s="2" t="s">
        <v>180</v>
      </c>
      <c r="L5774" s="2" t="s">
        <v>181</v>
      </c>
      <c r="M5774" s="2" t="s">
        <v>91</v>
      </c>
      <c r="N5774" s="3">
        <v>4402.22</v>
      </c>
      <c r="O5774" s="3" t="s">
        <v>182</v>
      </c>
      <c r="P5774" s="4">
        <f>IF(O5774="吨",N5774*1000,IF(O5774="万立方米",N5774*10000,""))</f>
        <v>44022200.0</v>
      </c>
      <c r="Q5774" s="2" t="s">
        <v>183</v>
      </c>
      <c r="R5774" s="2" t="s">
        <v>184</v>
      </c>
      <c r="S5774" s="2" t="s">
        <v>201</v>
      </c>
      <c r="T5774" s="2" t="s">
        <v>75</v>
      </c>
      <c r="U5774" s="4">
        <f>0.005</f>
        <v>0.005</v>
      </c>
      <c r="V5774" s="2" t="s">
        <v>186</v>
      </c>
      <c r="W5774" s="2" t="s">
        <v>202</v>
      </c>
      <c r="X5774" s="2" t="s">
        <v>64</v>
      </c>
      <c r="Y5774" s="2" t="s">
        <v>65</v>
      </c>
      <c r="Z5774" s="2">
        <v>0</v>
      </c>
      <c r="AA5774" s="2"/>
      <c r="AB5774" s="2"/>
      <c r="AC5774" s="4">
        <f>P5774*U5774/1000000</f>
        <v>0.220111</v>
      </c>
      <c r="AD5774" s="4">
        <f>AC5774*(1-Z5774/100)</f>
        <v>0.220111</v>
      </c>
      <c r="AE5774" s="2" t="s">
        <v>66</v>
      </c>
      <c r="AF5774" s="2" t="s">
        <v>67</v>
      </c>
      <c r="AG5774" s="2" t="s">
        <v>68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6757</v>
      </c>
      <c r="B5775" s="2" t="s">
        <v>6751</v>
      </c>
      <c r="C5775" s="2" t="s">
        <v>47</v>
      </c>
      <c r="D5775" s="2" t="s">
        <v>5271</v>
      </c>
      <c r="E5775" s="2" t="s">
        <v>227</v>
      </c>
      <c r="F5775" s="2" t="s">
        <v>178</v>
      </c>
      <c r="G5775" s="2" t="s">
        <v>179</v>
      </c>
      <c r="H5775" s="2" t="s">
        <v>138</v>
      </c>
      <c r="I5775" s="2" t="s">
        <v>53</v>
      </c>
      <c r="J5775" s="2" t="s">
        <v>180</v>
      </c>
      <c r="K5775" s="2" t="s">
        <v>180</v>
      </c>
      <c r="L5775" s="2" t="s">
        <v>181</v>
      </c>
      <c r="M5775" s="2" t="s">
        <v>95</v>
      </c>
      <c r="N5775" s="3">
        <v>4402.22</v>
      </c>
      <c r="O5775" s="3" t="s">
        <v>182</v>
      </c>
      <c r="P5775" s="4">
        <f>IF(O5775="吨",N5775*1000,IF(O5775="万立方米",N5775*10000,""))</f>
        <v>44022200.0</v>
      </c>
      <c r="Q5775" s="2" t="s">
        <v>183</v>
      </c>
      <c r="R5775" s="2" t="s">
        <v>184</v>
      </c>
      <c r="S5775" s="2" t="s">
        <v>204</v>
      </c>
      <c r="T5775" s="2" t="s">
        <v>75</v>
      </c>
      <c r="U5775" s="4">
        <f>0.005</f>
        <v>0.005</v>
      </c>
      <c r="V5775" s="2" t="s">
        <v>186</v>
      </c>
      <c r="W5775" s="2" t="s">
        <v>205</v>
      </c>
      <c r="X5775" s="2" t="s">
        <v>64</v>
      </c>
      <c r="Y5775" s="2" t="s">
        <v>65</v>
      </c>
      <c r="Z5775" s="2">
        <v>0</v>
      </c>
      <c r="AA5775" s="2"/>
      <c r="AB5775" s="2"/>
      <c r="AC5775" s="4">
        <f>P5775*U5775/1000000</f>
        <v>0.220111</v>
      </c>
      <c r="AD5775" s="4">
        <f>AC5775*(1-Z5775/100)</f>
        <v>0.220111</v>
      </c>
      <c r="AE5775" s="2" t="s">
        <v>66</v>
      </c>
      <c r="AF5775" s="2" t="s">
        <v>67</v>
      </c>
      <c r="AG5775" s="2" t="s">
        <v>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6758</v>
      </c>
      <c r="B5776" s="2" t="s">
        <v>6751</v>
      </c>
      <c r="C5776" s="2" t="s">
        <v>47</v>
      </c>
      <c r="D5776" s="2" t="s">
        <v>5271</v>
      </c>
      <c r="E5776" s="2" t="s">
        <v>227</v>
      </c>
      <c r="F5776" s="2" t="s">
        <v>178</v>
      </c>
      <c r="G5776" s="2" t="s">
        <v>179</v>
      </c>
      <c r="H5776" s="2" t="s">
        <v>138</v>
      </c>
      <c r="I5776" s="2" t="s">
        <v>53</v>
      </c>
      <c r="J5776" s="2" t="s">
        <v>180</v>
      </c>
      <c r="K5776" s="2" t="s">
        <v>180</v>
      </c>
      <c r="L5776" s="2" t="s">
        <v>181</v>
      </c>
      <c r="M5776" s="2" t="s">
        <v>100</v>
      </c>
      <c r="N5776" s="3">
        <v>4402.22</v>
      </c>
      <c r="O5776" s="3" t="s">
        <v>182</v>
      </c>
      <c r="P5776" s="4">
        <f>IF(O5776="吨",N5776*1000,IF(O5776="万立方米",N5776*10000,""))</f>
        <v>44022200.0</v>
      </c>
      <c r="Q5776" s="2" t="s">
        <v>183</v>
      </c>
      <c r="R5776" s="2" t="s">
        <v>184</v>
      </c>
      <c r="S5776" s="2" t="s">
        <v>207</v>
      </c>
      <c r="T5776" s="2" t="s">
        <v>75</v>
      </c>
      <c r="U5776" s="4">
        <f>0.02</f>
        <v>0.02</v>
      </c>
      <c r="V5776" s="2" t="s">
        <v>186</v>
      </c>
      <c r="W5776" s="2" t="s">
        <v>208</v>
      </c>
      <c r="X5776" s="2" t="s">
        <v>64</v>
      </c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68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6759</v>
      </c>
      <c r="B5777" s="2" t="s">
        <v>6751</v>
      </c>
      <c r="C5777" s="2" t="s">
        <v>47</v>
      </c>
      <c r="D5777" s="2" t="s">
        <v>5271</v>
      </c>
      <c r="E5777" s="2" t="s">
        <v>227</v>
      </c>
      <c r="F5777" s="2" t="s">
        <v>178</v>
      </c>
      <c r="G5777" s="2" t="s">
        <v>179</v>
      </c>
      <c r="H5777" s="2" t="s">
        <v>138</v>
      </c>
      <c r="I5777" s="2"/>
      <c r="J5777" s="2"/>
      <c r="K5777" s="2" t="s">
        <v>147</v>
      </c>
      <c r="L5777" s="2" t="s">
        <v>148</v>
      </c>
      <c r="M5777" s="2" t="s">
        <v>104</v>
      </c>
      <c r="N5777" s="3"/>
      <c r="O5777" s="3"/>
      <c r="P5777" s="2"/>
      <c r="Q5777" s="2" t="s">
        <v>105</v>
      </c>
      <c r="R5777" s="2" t="s">
        <v>106</v>
      </c>
      <c r="S5777" s="2" t="s">
        <v>107</v>
      </c>
      <c r="T5777" s="2" t="s">
        <v>108</v>
      </c>
      <c r="U5777" s="2"/>
      <c r="V5777" s="2" t="s">
        <v>109</v>
      </c>
      <c r="W5777" s="2" t="s">
        <v>110</v>
      </c>
      <c r="X5777" s="2"/>
      <c r="Y5777" s="2" t="s">
        <v>65</v>
      </c>
      <c r="Z5777" s="2">
        <v>0</v>
      </c>
      <c r="AA5777" s="2"/>
      <c r="AB5777" s="2"/>
      <c r="AC5777" s="2"/>
      <c r="AD5777" s="2"/>
      <c r="AE5777" s="2" t="s">
        <v>123</v>
      </c>
      <c r="AF5777" s="2" t="s">
        <v>222</v>
      </c>
      <c r="AG5777" s="2" t="s">
        <v>223</v>
      </c>
      <c r="AH5777" s="2" t="s">
        <v>69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6760</v>
      </c>
      <c r="B5778" s="2" t="s">
        <v>6761</v>
      </c>
      <c r="C5778" s="2" t="s">
        <v>47</v>
      </c>
      <c r="D5778" s="2" t="s">
        <v>1642</v>
      </c>
      <c r="E5778" s="2" t="s">
        <v>377</v>
      </c>
      <c r="F5778" s="2" t="s">
        <v>228</v>
      </c>
      <c r="G5778" s="2" t="s">
        <v>117</v>
      </c>
      <c r="H5778" s="2" t="s">
        <v>243</v>
      </c>
      <c r="I5778" s="2" t="s">
        <v>53</v>
      </c>
      <c r="J5778" s="2" t="s">
        <v>230</v>
      </c>
      <c r="K5778" s="2" t="s">
        <v>55</v>
      </c>
      <c r="L5778" s="2" t="s">
        <v>51</v>
      </c>
      <c r="M5778" s="2" t="s">
        <v>56</v>
      </c>
      <c r="N5778" s="3">
        <v>207262.54</v>
      </c>
      <c r="O5778" s="3" t="s">
        <v>57</v>
      </c>
      <c r="P5778" s="4">
        <f>IF(O5778="吨",N5778*1000,IF(O5778="万立方米",N5778*10000,""))</f>
        <v>207262540.0</v>
      </c>
      <c r="Q5778" s="2" t="s">
        <v>58</v>
      </c>
      <c r="R5778" s="2" t="s">
        <v>59</v>
      </c>
      <c r="S5778" s="2" t="s">
        <v>60</v>
      </c>
      <c r="T5778" s="2" t="s">
        <v>61</v>
      </c>
      <c r="U5778" s="4">
        <f>0.06</f>
        <v>0.06</v>
      </c>
      <c r="V5778" s="2" t="s">
        <v>62</v>
      </c>
      <c r="W5778" s="2" t="s">
        <v>63</v>
      </c>
      <c r="X5778" s="2" t="s">
        <v>64</v>
      </c>
      <c r="Y5778" s="2" t="s">
        <v>65</v>
      </c>
      <c r="Z5778" s="2">
        <v>0</v>
      </c>
      <c r="AA5778" s="2"/>
      <c r="AB5778" s="2"/>
      <c r="AC5778" s="4">
        <f>P5778*U5778/1000000</f>
        <v>12.4357524</v>
      </c>
      <c r="AD5778" s="4">
        <f>AC5778*(1-Z5778/100)</f>
        <v>12.4357524</v>
      </c>
      <c r="AE5778" s="2" t="s">
        <v>66</v>
      </c>
      <c r="AF5778" s="2" t="s">
        <v>67</v>
      </c>
      <c r="AG5778" s="2" t="s">
        <v>68</v>
      </c>
      <c r="AH5778" s="2" t="s">
        <v>69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6762</v>
      </c>
      <c r="B5779" s="2" t="s">
        <v>6761</v>
      </c>
      <c r="C5779" s="2" t="s">
        <v>47</v>
      </c>
      <c r="D5779" s="2" t="s">
        <v>1642</v>
      </c>
      <c r="E5779" s="2" t="s">
        <v>377</v>
      </c>
      <c r="F5779" s="2" t="s">
        <v>228</v>
      </c>
      <c r="G5779" s="2" t="s">
        <v>117</v>
      </c>
      <c r="H5779" s="2" t="s">
        <v>243</v>
      </c>
      <c r="I5779" s="2" t="s">
        <v>53</v>
      </c>
      <c r="J5779" s="2" t="s">
        <v>230</v>
      </c>
      <c r="K5779" s="2" t="s">
        <v>55</v>
      </c>
      <c r="L5779" s="2" t="s">
        <v>51</v>
      </c>
      <c r="M5779" s="2" t="s">
        <v>73</v>
      </c>
      <c r="N5779" s="3">
        <v>207262.54</v>
      </c>
      <c r="O5779" s="3" t="s">
        <v>57</v>
      </c>
      <c r="P5779" s="4">
        <f>IF(O5779="吨",N5779*1000,IF(O5779="万立方米",N5779*10000,""))</f>
        <v>207262540.0</v>
      </c>
      <c r="Q5779" s="2" t="s">
        <v>58</v>
      </c>
      <c r="R5779" s="2" t="s">
        <v>59</v>
      </c>
      <c r="S5779" s="2" t="s">
        <v>74</v>
      </c>
      <c r="T5779" s="2" t="s">
        <v>75</v>
      </c>
      <c r="U5779" s="4">
        <f>1.5</f>
        <v>1.5</v>
      </c>
      <c r="V5779" s="2" t="s">
        <v>62</v>
      </c>
      <c r="W5779" s="2" t="s">
        <v>76</v>
      </c>
      <c r="X5779" s="2" t="s">
        <v>64</v>
      </c>
      <c r="Y5779" s="2" t="s">
        <v>65</v>
      </c>
      <c r="Z5779" s="2">
        <v>0</v>
      </c>
      <c r="AA5779" s="2"/>
      <c r="AB5779" s="2"/>
      <c r="AC5779" s="4">
        <f>P5779*U5779/1000000</f>
        <v>310.89381</v>
      </c>
      <c r="AD5779" s="4">
        <f>AC5779*(1-Z5779/100)</f>
        <v>310.89381</v>
      </c>
      <c r="AE5779" s="2" t="s">
        <v>66</v>
      </c>
      <c r="AF5779" s="2" t="s">
        <v>67</v>
      </c>
      <c r="AG5779" s="2" t="s">
        <v>68</v>
      </c>
      <c r="AH5779" s="2" t="s">
        <v>69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6763</v>
      </c>
      <c r="B5780" s="2" t="s">
        <v>6761</v>
      </c>
      <c r="C5780" s="2" t="s">
        <v>47</v>
      </c>
      <c r="D5780" s="2" t="s">
        <v>1642</v>
      </c>
      <c r="E5780" s="2" t="s">
        <v>377</v>
      </c>
      <c r="F5780" s="2" t="s">
        <v>228</v>
      </c>
      <c r="G5780" s="2" t="s">
        <v>117</v>
      </c>
      <c r="H5780" s="2" t="s">
        <v>243</v>
      </c>
      <c r="I5780" s="2" t="s">
        <v>53</v>
      </c>
      <c r="J5780" s="2" t="s">
        <v>230</v>
      </c>
      <c r="K5780" s="2" t="s">
        <v>55</v>
      </c>
      <c r="L5780" s="2" t="s">
        <v>51</v>
      </c>
      <c r="M5780" s="2" t="s">
        <v>78</v>
      </c>
      <c r="N5780" s="3">
        <v>207262.54</v>
      </c>
      <c r="O5780" s="3" t="s">
        <v>57</v>
      </c>
      <c r="P5780" s="4">
        <f>IF(O5780="吨",N5780*1000,IF(O5780="万立方米",N5780*10000,""))</f>
        <v>207262540.0</v>
      </c>
      <c r="Q5780" s="2" t="s">
        <v>58</v>
      </c>
      <c r="R5780" s="2" t="s">
        <v>59</v>
      </c>
      <c r="S5780" s="2" t="s">
        <v>79</v>
      </c>
      <c r="T5780" s="2" t="s">
        <v>75</v>
      </c>
      <c r="U5780" s="4">
        <f>6.0</f>
        <v>6.0</v>
      </c>
      <c r="V5780" s="2" t="s">
        <v>62</v>
      </c>
      <c r="W5780" s="2" t="s">
        <v>80</v>
      </c>
      <c r="X5780" s="2" t="s">
        <v>64</v>
      </c>
      <c r="Y5780" s="2" t="s">
        <v>65</v>
      </c>
      <c r="Z5780" s="2">
        <v>0</v>
      </c>
      <c r="AA5780" s="2"/>
      <c r="AB5780" s="2"/>
      <c r="AC5780" s="4">
        <f>P5780*U5780/1000000</f>
        <v>1243.57524</v>
      </c>
      <c r="AD5780" s="4">
        <f>AC5780*(1-Z5780/100)</f>
        <v>1243.57524</v>
      </c>
      <c r="AE5780" s="2" t="s">
        <v>66</v>
      </c>
      <c r="AF5780" s="2" t="s">
        <v>67</v>
      </c>
      <c r="AG5780" s="2" t="s">
        <v>68</v>
      </c>
      <c r="AH5780" s="2" t="s">
        <v>69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6764</v>
      </c>
      <c r="B5781" s="2" t="s">
        <v>6761</v>
      </c>
      <c r="C5781" s="2" t="s">
        <v>47</v>
      </c>
      <c r="D5781" s="2" t="s">
        <v>1642</v>
      </c>
      <c r="E5781" s="2" t="s">
        <v>377</v>
      </c>
      <c r="F5781" s="2" t="s">
        <v>228</v>
      </c>
      <c r="G5781" s="2" t="s">
        <v>117</v>
      </c>
      <c r="H5781" s="2" t="s">
        <v>243</v>
      </c>
      <c r="I5781" s="2" t="s">
        <v>53</v>
      </c>
      <c r="J5781" s="2" t="s">
        <v>230</v>
      </c>
      <c r="K5781" s="2" t="s">
        <v>55</v>
      </c>
      <c r="L5781" s="2" t="s">
        <v>51</v>
      </c>
      <c r="M5781" s="2" t="s">
        <v>82</v>
      </c>
      <c r="N5781" s="3">
        <v>207262.54</v>
      </c>
      <c r="O5781" s="3" t="s">
        <v>57</v>
      </c>
      <c r="P5781" s="4">
        <f>IF(O5781="吨",N5781*1000,IF(O5781="万立方米",N5781*10000,""))</f>
        <v>207262540.0</v>
      </c>
      <c r="Q5781" s="2" t="s">
        <v>58</v>
      </c>
      <c r="R5781" s="2" t="s">
        <v>59</v>
      </c>
      <c r="S5781" s="2" t="s">
        <v>83</v>
      </c>
      <c r="T5781" s="2" t="s">
        <v>61</v>
      </c>
      <c r="U5781" s="4">
        <f>0.35</f>
        <v>0.35</v>
      </c>
      <c r="V5781" s="2" t="s">
        <v>62</v>
      </c>
      <c r="W5781" s="2" t="s">
        <v>84</v>
      </c>
      <c r="X5781" s="2" t="s">
        <v>64</v>
      </c>
      <c r="Y5781" s="2" t="s">
        <v>65</v>
      </c>
      <c r="Z5781" s="2">
        <v>0</v>
      </c>
      <c r="AA5781" s="2"/>
      <c r="AB5781" s="2"/>
      <c r="AC5781" s="4">
        <f>P5781*U5781/1000000</f>
        <v>72.541889</v>
      </c>
      <c r="AD5781" s="4">
        <f>AC5781*(1-Z5781/100)</f>
        <v>72.541889</v>
      </c>
      <c r="AE5781" s="2" t="s">
        <v>66</v>
      </c>
      <c r="AF5781" s="2" t="s">
        <v>67</v>
      </c>
      <c r="AG5781" s="2" t="s">
        <v>68</v>
      </c>
      <c r="AH5781" s="2" t="s">
        <v>69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6765</v>
      </c>
      <c r="B5782" s="2" t="s">
        <v>6761</v>
      </c>
      <c r="C5782" s="2" t="s">
        <v>47</v>
      </c>
      <c r="D5782" s="2" t="s">
        <v>1642</v>
      </c>
      <c r="E5782" s="2" t="s">
        <v>377</v>
      </c>
      <c r="F5782" s="2" t="s">
        <v>228</v>
      </c>
      <c r="G5782" s="2" t="s">
        <v>117</v>
      </c>
      <c r="H5782" s="2" t="s">
        <v>243</v>
      </c>
      <c r="I5782" s="2" t="s">
        <v>53</v>
      </c>
      <c r="J5782" s="2" t="s">
        <v>230</v>
      </c>
      <c r="K5782" s="2" t="s">
        <v>55</v>
      </c>
      <c r="L5782" s="2" t="s">
        <v>51</v>
      </c>
      <c r="M5782" s="2" t="s">
        <v>86</v>
      </c>
      <c r="N5782" s="3">
        <v>207262.54</v>
      </c>
      <c r="O5782" s="3" t="s">
        <v>57</v>
      </c>
      <c r="P5782" s="4">
        <f>IF(O5782="吨",N5782*1000,IF(O5782="万立方米",N5782*10000,""))</f>
        <v>207262540.0</v>
      </c>
      <c r="Q5782" s="2" t="s">
        <v>58</v>
      </c>
      <c r="R5782" s="2" t="s">
        <v>59</v>
      </c>
      <c r="S5782" s="2" t="s">
        <v>87</v>
      </c>
      <c r="T5782" s="2" t="s">
        <v>88</v>
      </c>
      <c r="U5782" s="4">
        <f>0.75</f>
        <v>0.75</v>
      </c>
      <c r="V5782" s="2" t="s">
        <v>62</v>
      </c>
      <c r="W5782" s="2" t="s">
        <v>89</v>
      </c>
      <c r="X5782" s="2" t="s">
        <v>64</v>
      </c>
      <c r="Y5782" s="2" t="s">
        <v>65</v>
      </c>
      <c r="Z5782" s="2">
        <v>0</v>
      </c>
      <c r="AA5782" s="2"/>
      <c r="AB5782" s="2"/>
      <c r="AC5782" s="4">
        <f>P5782*U5782/1000000</f>
        <v>155.446905</v>
      </c>
      <c r="AD5782" s="4">
        <f>AC5783*(1-AA5782/100)+(AC5782-AC5783)*(1-AB5782/100)</f>
        <v>155.446905</v>
      </c>
      <c r="AE5782" s="2" t="s">
        <v>66</v>
      </c>
      <c r="AF5782" s="2" t="s">
        <v>67</v>
      </c>
      <c r="AG5782" s="2" t="s">
        <v>68</v>
      </c>
      <c r="AH5782" s="2" t="s">
        <v>69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6766</v>
      </c>
      <c r="B5783" s="2" t="s">
        <v>6761</v>
      </c>
      <c r="C5783" s="2" t="s">
        <v>47</v>
      </c>
      <c r="D5783" s="2" t="s">
        <v>1642</v>
      </c>
      <c r="E5783" s="2" t="s">
        <v>377</v>
      </c>
      <c r="F5783" s="2" t="s">
        <v>228</v>
      </c>
      <c r="G5783" s="2" t="s">
        <v>117</v>
      </c>
      <c r="H5783" s="2" t="s">
        <v>243</v>
      </c>
      <c r="I5783" s="2" t="s">
        <v>53</v>
      </c>
      <c r="J5783" s="2" t="s">
        <v>230</v>
      </c>
      <c r="K5783" s="2" t="s">
        <v>55</v>
      </c>
      <c r="L5783" s="2" t="s">
        <v>51</v>
      </c>
      <c r="M5783" s="2" t="s">
        <v>91</v>
      </c>
      <c r="N5783" s="3">
        <v>207262.54</v>
      </c>
      <c r="O5783" s="3" t="s">
        <v>57</v>
      </c>
      <c r="P5783" s="4">
        <f>IF(O5783="吨",N5783*1000,IF(O5783="万立方米",N5783*10000,""))</f>
        <v>207262540.0</v>
      </c>
      <c r="Q5783" s="2" t="s">
        <v>58</v>
      </c>
      <c r="R5783" s="2" t="s">
        <v>59</v>
      </c>
      <c r="S5783" s="2" t="s">
        <v>92</v>
      </c>
      <c r="T5783" s="2" t="s">
        <v>88</v>
      </c>
      <c r="U5783" s="4">
        <f>0.75</f>
        <v>0.75</v>
      </c>
      <c r="V5783" s="2" t="s">
        <v>62</v>
      </c>
      <c r="W5783" s="2" t="s">
        <v>93</v>
      </c>
      <c r="X5783" s="2" t="s">
        <v>64</v>
      </c>
      <c r="Y5783" s="2" t="s">
        <v>65</v>
      </c>
      <c r="Z5783" s="2">
        <v>0</v>
      </c>
      <c r="AA5783" s="2"/>
      <c r="AB5783" s="2"/>
      <c r="AC5783" s="4">
        <f>P5783*U5783/1000000</f>
        <v>155.446905</v>
      </c>
      <c r="AD5783" s="4">
        <f>AC5783*(1-Z5783/100)</f>
        <v>155.446905</v>
      </c>
      <c r="AE5783" s="2" t="s">
        <v>66</v>
      </c>
      <c r="AF5783" s="2" t="s">
        <v>67</v>
      </c>
      <c r="AG5783" s="2" t="s">
        <v>68</v>
      </c>
      <c r="AH5783" s="2" t="s">
        <v>69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6767</v>
      </c>
      <c r="B5784" s="2" t="s">
        <v>6761</v>
      </c>
      <c r="C5784" s="2" t="s">
        <v>47</v>
      </c>
      <c r="D5784" s="2" t="s">
        <v>1642</v>
      </c>
      <c r="E5784" s="2" t="s">
        <v>377</v>
      </c>
      <c r="F5784" s="2" t="s">
        <v>228</v>
      </c>
      <c r="G5784" s="2" t="s">
        <v>117</v>
      </c>
      <c r="H5784" s="2" t="s">
        <v>243</v>
      </c>
      <c r="I5784" s="2" t="s">
        <v>53</v>
      </c>
      <c r="J5784" s="2" t="s">
        <v>230</v>
      </c>
      <c r="K5784" s="2" t="s">
        <v>55</v>
      </c>
      <c r="L5784" s="2" t="s">
        <v>51</v>
      </c>
      <c r="M5784" s="2" t="s">
        <v>95</v>
      </c>
      <c r="N5784" s="3">
        <v>207262.54</v>
      </c>
      <c r="O5784" s="3" t="s">
        <v>57</v>
      </c>
      <c r="P5784" s="4">
        <f>IF(O5784="吨",N5784*1000,IF(O5784="万立方米",N5784*10000,""))</f>
        <v>207262540.0</v>
      </c>
      <c r="Q5784" s="2" t="s">
        <v>58</v>
      </c>
      <c r="R5784" s="2" t="s">
        <v>59</v>
      </c>
      <c r="S5784" s="2" t="s">
        <v>96</v>
      </c>
      <c r="T5784" s="2" t="s">
        <v>97</v>
      </c>
      <c r="U5784" s="4">
        <f>1.7</f>
        <v>1.7</v>
      </c>
      <c r="V5784" s="2" t="s">
        <v>62</v>
      </c>
      <c r="W5784" s="2" t="s">
        <v>98</v>
      </c>
      <c r="X5784" s="2" t="s">
        <v>64</v>
      </c>
      <c r="Y5784" s="2" t="s">
        <v>65</v>
      </c>
      <c r="Z5784" s="2">
        <v>0</v>
      </c>
      <c r="AA5784" s="2"/>
      <c r="AB5784" s="2"/>
      <c r="AC5784" s="4">
        <f>P5784*U5784/1000000</f>
        <v>352.346318</v>
      </c>
      <c r="AD5784" s="4">
        <f>AC5784*(1-Z5784/100)</f>
        <v>352.346318</v>
      </c>
      <c r="AE5784" s="2" t="s">
        <v>66</v>
      </c>
      <c r="AF5784" s="2" t="s">
        <v>67</v>
      </c>
      <c r="AG5784" s="2" t="s">
        <v>68</v>
      </c>
      <c r="AH5784" s="2" t="s">
        <v>69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6768</v>
      </c>
      <c r="B5785" s="2" t="s">
        <v>6761</v>
      </c>
      <c r="C5785" s="2" t="s">
        <v>47</v>
      </c>
      <c r="D5785" s="2" t="s">
        <v>1642</v>
      </c>
      <c r="E5785" s="2" t="s">
        <v>377</v>
      </c>
      <c r="F5785" s="2" t="s">
        <v>228</v>
      </c>
      <c r="G5785" s="2" t="s">
        <v>117</v>
      </c>
      <c r="H5785" s="2" t="s">
        <v>243</v>
      </c>
      <c r="I5785" s="2" t="s">
        <v>53</v>
      </c>
      <c r="J5785" s="2" t="s">
        <v>230</v>
      </c>
      <c r="K5785" s="2" t="s">
        <v>55</v>
      </c>
      <c r="L5785" s="2" t="s">
        <v>51</v>
      </c>
      <c r="M5785" s="2" t="s">
        <v>100</v>
      </c>
      <c r="N5785" s="3">
        <v>207262.54</v>
      </c>
      <c r="O5785" s="3" t="s">
        <v>57</v>
      </c>
      <c r="P5785" s="4">
        <f>IF(O5785="吨",N5785*1000,IF(O5785="万立方米",N5785*10000,""))</f>
        <v>207262540.0</v>
      </c>
      <c r="Q5785" s="2" t="s">
        <v>58</v>
      </c>
      <c r="R5785" s="2" t="s">
        <v>59</v>
      </c>
      <c r="S5785" s="2" t="s">
        <v>101</v>
      </c>
      <c r="T5785" s="2" t="s">
        <v>75</v>
      </c>
      <c r="U5785" s="4">
        <f>0.12</f>
        <v>0.12</v>
      </c>
      <c r="V5785" s="2" t="s">
        <v>62</v>
      </c>
      <c r="W5785" s="2" t="s">
        <v>102</v>
      </c>
      <c r="X5785" s="2" t="s">
        <v>64</v>
      </c>
      <c r="Y5785" s="2" t="s">
        <v>65</v>
      </c>
      <c r="Z5785" s="2">
        <v>0</v>
      </c>
      <c r="AA5785" s="2"/>
      <c r="AB5785" s="2"/>
      <c r="AC5785" s="4">
        <f>P5785*U5785/1000000</f>
        <v>24.8715048</v>
      </c>
      <c r="AD5785" s="4">
        <f>AC5785*(1-Z5785/100)</f>
        <v>24.8715048</v>
      </c>
      <c r="AE5785" s="2" t="s">
        <v>66</v>
      </c>
      <c r="AF5785" s="2" t="s">
        <v>67</v>
      </c>
      <c r="AG5785" s="2" t="s">
        <v>68</v>
      </c>
      <c r="AH5785" s="2" t="s">
        <v>69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6769</v>
      </c>
      <c r="B5786" s="2" t="s">
        <v>6761</v>
      </c>
      <c r="C5786" s="2" t="s">
        <v>47</v>
      </c>
      <c r="D5786" s="2" t="s">
        <v>1642</v>
      </c>
      <c r="E5786" s="2" t="s">
        <v>377</v>
      </c>
      <c r="F5786" s="2" t="s">
        <v>228</v>
      </c>
      <c r="G5786" s="2" t="s">
        <v>117</v>
      </c>
      <c r="H5786" s="2" t="s">
        <v>243</v>
      </c>
      <c r="I5786" s="2"/>
      <c r="J5786" s="2"/>
      <c r="K5786" s="2" t="s">
        <v>147</v>
      </c>
      <c r="L5786" s="2" t="s">
        <v>429</v>
      </c>
      <c r="M5786" s="2" t="s">
        <v>104</v>
      </c>
      <c r="N5786" s="3"/>
      <c r="O5786" s="3"/>
      <c r="P5786" s="2"/>
      <c r="Q5786" s="2" t="s">
        <v>105</v>
      </c>
      <c r="R5786" s="2" t="s">
        <v>106</v>
      </c>
      <c r="S5786" s="2" t="s">
        <v>107</v>
      </c>
      <c r="T5786" s="2" t="s">
        <v>108</v>
      </c>
      <c r="U5786" s="2"/>
      <c r="V5786" s="2" t="s">
        <v>109</v>
      </c>
      <c r="W5786" s="2" t="s">
        <v>110</v>
      </c>
      <c r="X5786" s="2"/>
      <c r="Y5786" s="2" t="s">
        <v>65</v>
      </c>
      <c r="Z5786" s="2">
        <v>0</v>
      </c>
      <c r="AA5786" s="2"/>
      <c r="AB5786" s="2"/>
      <c r="AC5786" s="2"/>
      <c r="AD5786" s="2"/>
      <c r="AE5786" s="2" t="s">
        <v>123</v>
      </c>
      <c r="AF5786" s="2" t="s">
        <v>222</v>
      </c>
      <c r="AG5786" s="2" t="s">
        <v>223</v>
      </c>
      <c r="AH5786" s="2" t="s">
        <v>69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6770</v>
      </c>
      <c r="B5787" s="2" t="s">
        <v>6771</v>
      </c>
      <c r="C5787" s="2" t="s">
        <v>47</v>
      </c>
      <c r="D5787" s="2" t="s">
        <v>4062</v>
      </c>
      <c r="E5787" s="2" t="s">
        <v>731</v>
      </c>
      <c r="F5787" s="2" t="s">
        <v>178</v>
      </c>
      <c r="G5787" s="2" t="s">
        <v>181</v>
      </c>
      <c r="H5787" s="2" t="s">
        <v>138</v>
      </c>
      <c r="I5787" s="2" t="s">
        <v>53</v>
      </c>
      <c r="J5787" s="2" t="s">
        <v>180</v>
      </c>
      <c r="K5787" s="2" t="s">
        <v>180</v>
      </c>
      <c r="L5787" s="2" t="s">
        <v>181</v>
      </c>
      <c r="M5787" s="2" t="s">
        <v>56</v>
      </c>
      <c r="N5787" s="3">
        <v>1326.75</v>
      </c>
      <c r="O5787" s="3" t="s">
        <v>182</v>
      </c>
      <c r="P5787" s="4">
        <f>IF(O5787="吨",N5787*1000,IF(O5787="万立方米",N5787*10000,""))</f>
        <v>13267500.0</v>
      </c>
      <c r="Q5787" s="2" t="s">
        <v>183</v>
      </c>
      <c r="R5787" s="2" t="s">
        <v>184</v>
      </c>
      <c r="S5787" s="2" t="s">
        <v>185</v>
      </c>
      <c r="T5787" s="2" t="s">
        <v>75</v>
      </c>
      <c r="U5787" s="4">
        <f>0.001</f>
        <v>0.001</v>
      </c>
      <c r="V5787" s="2" t="s">
        <v>186</v>
      </c>
      <c r="W5787" s="2" t="s">
        <v>187</v>
      </c>
      <c r="X5787" s="2" t="s">
        <v>64</v>
      </c>
      <c r="Y5787" s="2" t="s">
        <v>65</v>
      </c>
      <c r="Z5787" s="2">
        <v>0</v>
      </c>
      <c r="AA5787" s="2"/>
      <c r="AB5787" s="2"/>
      <c r="AC5787" s="4">
        <f>P5787*U5787/1000000</f>
        <v>0.0132675</v>
      </c>
      <c r="AD5787" s="4">
        <f>AC5787*(1-Z5787/100)</f>
        <v>0.0132675</v>
      </c>
      <c r="AE5787" s="2" t="s">
        <v>66</v>
      </c>
      <c r="AF5787" s="2" t="s">
        <v>67</v>
      </c>
      <c r="AG5787" s="2"/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6772</v>
      </c>
      <c r="B5788" s="2" t="s">
        <v>6771</v>
      </c>
      <c r="C5788" s="2" t="s">
        <v>47</v>
      </c>
      <c r="D5788" s="2" t="s">
        <v>4062</v>
      </c>
      <c r="E5788" s="2" t="s">
        <v>731</v>
      </c>
      <c r="F5788" s="2" t="s">
        <v>178</v>
      </c>
      <c r="G5788" s="2" t="s">
        <v>181</v>
      </c>
      <c r="H5788" s="2" t="s">
        <v>138</v>
      </c>
      <c r="I5788" s="2" t="s">
        <v>53</v>
      </c>
      <c r="J5788" s="2" t="s">
        <v>180</v>
      </c>
      <c r="K5788" s="2" t="s">
        <v>180</v>
      </c>
      <c r="L5788" s="2" t="s">
        <v>181</v>
      </c>
      <c r="M5788" s="2" t="s">
        <v>73</v>
      </c>
      <c r="N5788" s="3">
        <v>1326.75</v>
      </c>
      <c r="O5788" s="3" t="s">
        <v>182</v>
      </c>
      <c r="P5788" s="4">
        <f>IF(O5788="吨",N5788*1000,IF(O5788="万立方米",N5788*10000,""))</f>
        <v>13267500.0</v>
      </c>
      <c r="Q5788" s="2" t="s">
        <v>183</v>
      </c>
      <c r="R5788" s="2" t="s">
        <v>184</v>
      </c>
      <c r="S5788" s="2" t="s">
        <v>189</v>
      </c>
      <c r="T5788" s="2" t="s">
        <v>75</v>
      </c>
      <c r="U5788" s="4">
        <f>0.35</f>
        <v>0.35</v>
      </c>
      <c r="V5788" s="2" t="s">
        <v>186</v>
      </c>
      <c r="W5788" s="2" t="s">
        <v>190</v>
      </c>
      <c r="X5788" s="2" t="s">
        <v>64</v>
      </c>
      <c r="Y5788" s="2" t="s">
        <v>65</v>
      </c>
      <c r="Z5788" s="2">
        <v>0</v>
      </c>
      <c r="AA5788" s="2"/>
      <c r="AB5788" s="2"/>
      <c r="AC5788" s="4">
        <f>P5788*U5788/1000000</f>
        <v>4.643625</v>
      </c>
      <c r="AD5788" s="4">
        <f>AC5788*(1-Z5788/100)</f>
        <v>4.643625</v>
      </c>
      <c r="AE5788" s="2" t="s">
        <v>66</v>
      </c>
      <c r="AF5788" s="2" t="s">
        <v>67</v>
      </c>
      <c r="AG5788" s="2"/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6773</v>
      </c>
      <c r="B5789" s="2" t="s">
        <v>6771</v>
      </c>
      <c r="C5789" s="2" t="s">
        <v>47</v>
      </c>
      <c r="D5789" s="2" t="s">
        <v>4062</v>
      </c>
      <c r="E5789" s="2" t="s">
        <v>731</v>
      </c>
      <c r="F5789" s="2" t="s">
        <v>178</v>
      </c>
      <c r="G5789" s="2" t="s">
        <v>181</v>
      </c>
      <c r="H5789" s="2" t="s">
        <v>138</v>
      </c>
      <c r="I5789" s="2" t="s">
        <v>53</v>
      </c>
      <c r="J5789" s="2" t="s">
        <v>180</v>
      </c>
      <c r="K5789" s="2" t="s">
        <v>180</v>
      </c>
      <c r="L5789" s="2" t="s">
        <v>181</v>
      </c>
      <c r="M5789" s="2" t="s">
        <v>78</v>
      </c>
      <c r="N5789" s="3">
        <v>1326.75</v>
      </c>
      <c r="O5789" s="3" t="s">
        <v>182</v>
      </c>
      <c r="P5789" s="4">
        <f>IF(O5789="吨",N5789*1000,IF(O5789="万立方米",N5789*10000,""))</f>
        <v>13267500.0</v>
      </c>
      <c r="Q5789" s="2" t="s">
        <v>183</v>
      </c>
      <c r="R5789" s="2" t="s">
        <v>184</v>
      </c>
      <c r="S5789" s="2" t="s">
        <v>192</v>
      </c>
      <c r="T5789" s="2" t="s">
        <v>75</v>
      </c>
      <c r="U5789" s="4">
        <f>1.2</f>
        <v>1.2</v>
      </c>
      <c r="V5789" s="2" t="s">
        <v>186</v>
      </c>
      <c r="W5789" s="2" t="s">
        <v>193</v>
      </c>
      <c r="X5789" s="2" t="s">
        <v>64</v>
      </c>
      <c r="Y5789" s="2" t="s">
        <v>65</v>
      </c>
      <c r="Z5789" s="2">
        <v>0</v>
      </c>
      <c r="AA5789" s="2"/>
      <c r="AB5789" s="2"/>
      <c r="AC5789" s="4">
        <f>P5789*U5789/1000000</f>
        <v>15.921</v>
      </c>
      <c r="AD5789" s="4">
        <f>AC5789*(1-Z5789/100)</f>
        <v>15.921</v>
      </c>
      <c r="AE5789" s="2" t="s">
        <v>66</v>
      </c>
      <c r="AF5789" s="2" t="s">
        <v>67</v>
      </c>
      <c r="AG5789" s="2"/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6774</v>
      </c>
      <c r="B5790" s="2" t="s">
        <v>6771</v>
      </c>
      <c r="C5790" s="2" t="s">
        <v>47</v>
      </c>
      <c r="D5790" s="2" t="s">
        <v>4062</v>
      </c>
      <c r="E5790" s="2" t="s">
        <v>731</v>
      </c>
      <c r="F5790" s="2" t="s">
        <v>178</v>
      </c>
      <c r="G5790" s="2" t="s">
        <v>181</v>
      </c>
      <c r="H5790" s="2" t="s">
        <v>138</v>
      </c>
      <c r="I5790" s="2" t="s">
        <v>53</v>
      </c>
      <c r="J5790" s="2" t="s">
        <v>180</v>
      </c>
      <c r="K5790" s="2" t="s">
        <v>180</v>
      </c>
      <c r="L5790" s="2" t="s">
        <v>181</v>
      </c>
      <c r="M5790" s="2" t="s">
        <v>82</v>
      </c>
      <c r="N5790" s="3">
        <v>1326.75</v>
      </c>
      <c r="O5790" s="3" t="s">
        <v>182</v>
      </c>
      <c r="P5790" s="4">
        <f>IF(O5790="吨",N5790*1000,IF(O5790="万立方米",N5790*10000,""))</f>
        <v>13267500.0</v>
      </c>
      <c r="Q5790" s="2" t="s">
        <v>183</v>
      </c>
      <c r="R5790" s="2" t="s">
        <v>184</v>
      </c>
      <c r="S5790" s="2" t="s">
        <v>195</v>
      </c>
      <c r="T5790" s="2" t="s">
        <v>75</v>
      </c>
      <c r="U5790" s="4">
        <f>0.002</f>
        <v>0.002</v>
      </c>
      <c r="V5790" s="2" t="s">
        <v>186</v>
      </c>
      <c r="W5790" s="2" t="s">
        <v>196</v>
      </c>
      <c r="X5790" s="2" t="s">
        <v>64</v>
      </c>
      <c r="Y5790" s="2" t="s">
        <v>65</v>
      </c>
      <c r="Z5790" s="2">
        <v>0</v>
      </c>
      <c r="AA5790" s="2"/>
      <c r="AB5790" s="2"/>
      <c r="AC5790" s="4">
        <f>P5790*U5790/1000000</f>
        <v>0.026535</v>
      </c>
      <c r="AD5790" s="4">
        <f>AC5790*(1-Z5790/100)</f>
        <v>0.026535</v>
      </c>
      <c r="AE5790" s="2" t="s">
        <v>66</v>
      </c>
      <c r="AF5790" s="2" t="s">
        <v>67</v>
      </c>
      <c r="AG5790" s="2"/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6775</v>
      </c>
      <c r="B5791" s="2" t="s">
        <v>6771</v>
      </c>
      <c r="C5791" s="2" t="s">
        <v>47</v>
      </c>
      <c r="D5791" s="2" t="s">
        <v>4062</v>
      </c>
      <c r="E5791" s="2" t="s">
        <v>731</v>
      </c>
      <c r="F5791" s="2" t="s">
        <v>178</v>
      </c>
      <c r="G5791" s="2" t="s">
        <v>181</v>
      </c>
      <c r="H5791" s="2" t="s">
        <v>138</v>
      </c>
      <c r="I5791" s="2" t="s">
        <v>53</v>
      </c>
      <c r="J5791" s="2" t="s">
        <v>180</v>
      </c>
      <c r="K5791" s="2" t="s">
        <v>180</v>
      </c>
      <c r="L5791" s="2" t="s">
        <v>181</v>
      </c>
      <c r="M5791" s="2" t="s">
        <v>86</v>
      </c>
      <c r="N5791" s="3">
        <v>1326.75</v>
      </c>
      <c r="O5791" s="3" t="s">
        <v>182</v>
      </c>
      <c r="P5791" s="4">
        <f>IF(O5791="吨",N5791*1000,IF(O5791="万立方米",N5791*10000,""))</f>
        <v>13267500.0</v>
      </c>
      <c r="Q5791" s="2" t="s">
        <v>183</v>
      </c>
      <c r="R5791" s="2" t="s">
        <v>184</v>
      </c>
      <c r="S5791" s="2" t="s">
        <v>198</v>
      </c>
      <c r="T5791" s="2" t="s">
        <v>75</v>
      </c>
      <c r="U5791" s="4">
        <f>0.01</f>
        <v>0.01</v>
      </c>
      <c r="V5791" s="2" t="s">
        <v>186</v>
      </c>
      <c r="W5791" s="2" t="s">
        <v>199</v>
      </c>
      <c r="X5791" s="2" t="s">
        <v>64</v>
      </c>
      <c r="Y5791" s="2" t="s">
        <v>65</v>
      </c>
      <c r="Z5791" s="2">
        <v>0</v>
      </c>
      <c r="AA5791" s="2"/>
      <c r="AB5791" s="2"/>
      <c r="AC5791" s="4">
        <f>P5791*U5791/1000000</f>
        <v>0.132675</v>
      </c>
      <c r="AD5791" s="4">
        <f>AC5792*(1-AA5791/100)+(AC5791-AC5792)*(1-AB5791/100)</f>
        <v>0.132675</v>
      </c>
      <c r="AE5791" s="2" t="s">
        <v>66</v>
      </c>
      <c r="AF5791" s="2" t="s">
        <v>67</v>
      </c>
      <c r="AG5791" s="2"/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6776</v>
      </c>
      <c r="B5792" s="2" t="s">
        <v>6771</v>
      </c>
      <c r="C5792" s="2" t="s">
        <v>47</v>
      </c>
      <c r="D5792" s="2" t="s">
        <v>4062</v>
      </c>
      <c r="E5792" s="2" t="s">
        <v>731</v>
      </c>
      <c r="F5792" s="2" t="s">
        <v>178</v>
      </c>
      <c r="G5792" s="2" t="s">
        <v>181</v>
      </c>
      <c r="H5792" s="2" t="s">
        <v>138</v>
      </c>
      <c r="I5792" s="2" t="s">
        <v>53</v>
      </c>
      <c r="J5792" s="2" t="s">
        <v>180</v>
      </c>
      <c r="K5792" s="2" t="s">
        <v>180</v>
      </c>
      <c r="L5792" s="2" t="s">
        <v>181</v>
      </c>
      <c r="M5792" s="2" t="s">
        <v>91</v>
      </c>
      <c r="N5792" s="3">
        <v>1326.75</v>
      </c>
      <c r="O5792" s="3" t="s">
        <v>182</v>
      </c>
      <c r="P5792" s="4">
        <f>IF(O5792="吨",N5792*1000,IF(O5792="万立方米",N5792*10000,""))</f>
        <v>13267500.0</v>
      </c>
      <c r="Q5792" s="2" t="s">
        <v>183</v>
      </c>
      <c r="R5792" s="2" t="s">
        <v>184</v>
      </c>
      <c r="S5792" s="2" t="s">
        <v>201</v>
      </c>
      <c r="T5792" s="2" t="s">
        <v>75</v>
      </c>
      <c r="U5792" s="4">
        <f>0.005</f>
        <v>0.005</v>
      </c>
      <c r="V5792" s="2" t="s">
        <v>186</v>
      </c>
      <c r="W5792" s="2" t="s">
        <v>202</v>
      </c>
      <c r="X5792" s="2" t="s">
        <v>64</v>
      </c>
      <c r="Y5792" s="2" t="s">
        <v>65</v>
      </c>
      <c r="Z5792" s="2">
        <v>0</v>
      </c>
      <c r="AA5792" s="2"/>
      <c r="AB5792" s="2"/>
      <c r="AC5792" s="4">
        <f>P5792*U5792/1000000</f>
        <v>0.0663375</v>
      </c>
      <c r="AD5792" s="4">
        <f>AC5792*(1-Z5792/100)</f>
        <v>0.0663375</v>
      </c>
      <c r="AE5792" s="2" t="s">
        <v>66</v>
      </c>
      <c r="AF5792" s="2" t="s">
        <v>67</v>
      </c>
      <c r="AG5792" s="2"/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6777</v>
      </c>
      <c r="B5793" s="2" t="s">
        <v>6771</v>
      </c>
      <c r="C5793" s="2" t="s">
        <v>47</v>
      </c>
      <c r="D5793" s="2" t="s">
        <v>4062</v>
      </c>
      <c r="E5793" s="2" t="s">
        <v>731</v>
      </c>
      <c r="F5793" s="2" t="s">
        <v>178</v>
      </c>
      <c r="G5793" s="2" t="s">
        <v>181</v>
      </c>
      <c r="H5793" s="2" t="s">
        <v>138</v>
      </c>
      <c r="I5793" s="2" t="s">
        <v>53</v>
      </c>
      <c r="J5793" s="2" t="s">
        <v>180</v>
      </c>
      <c r="K5793" s="2" t="s">
        <v>180</v>
      </c>
      <c r="L5793" s="2" t="s">
        <v>181</v>
      </c>
      <c r="M5793" s="2" t="s">
        <v>95</v>
      </c>
      <c r="N5793" s="3">
        <v>1326.75</v>
      </c>
      <c r="O5793" s="3" t="s">
        <v>182</v>
      </c>
      <c r="P5793" s="4">
        <f>IF(O5793="吨",N5793*1000,IF(O5793="万立方米",N5793*10000,""))</f>
        <v>13267500.0</v>
      </c>
      <c r="Q5793" s="2" t="s">
        <v>183</v>
      </c>
      <c r="R5793" s="2" t="s">
        <v>184</v>
      </c>
      <c r="S5793" s="2" t="s">
        <v>204</v>
      </c>
      <c r="T5793" s="2" t="s">
        <v>75</v>
      </c>
      <c r="U5793" s="4">
        <f>0.005</f>
        <v>0.005</v>
      </c>
      <c r="V5793" s="2" t="s">
        <v>186</v>
      </c>
      <c r="W5793" s="2" t="s">
        <v>205</v>
      </c>
      <c r="X5793" s="2" t="s">
        <v>64</v>
      </c>
      <c r="Y5793" s="2" t="s">
        <v>65</v>
      </c>
      <c r="Z5793" s="2">
        <v>0</v>
      </c>
      <c r="AA5793" s="2"/>
      <c r="AB5793" s="2"/>
      <c r="AC5793" s="4">
        <f>P5793*U5793/1000000</f>
        <v>0.0663375</v>
      </c>
      <c r="AD5793" s="4">
        <f>AC5793*(1-Z5793/100)</f>
        <v>0.0663375</v>
      </c>
      <c r="AE5793" s="2" t="s">
        <v>66</v>
      </c>
      <c r="AF5793" s="2" t="s">
        <v>67</v>
      </c>
      <c r="AG5793" s="2"/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6778</v>
      </c>
      <c r="B5794" s="2" t="s">
        <v>6771</v>
      </c>
      <c r="C5794" s="2" t="s">
        <v>47</v>
      </c>
      <c r="D5794" s="2" t="s">
        <v>4062</v>
      </c>
      <c r="E5794" s="2" t="s">
        <v>731</v>
      </c>
      <c r="F5794" s="2" t="s">
        <v>178</v>
      </c>
      <c r="G5794" s="2" t="s">
        <v>181</v>
      </c>
      <c r="H5794" s="2" t="s">
        <v>138</v>
      </c>
      <c r="I5794" s="2" t="s">
        <v>53</v>
      </c>
      <c r="J5794" s="2" t="s">
        <v>180</v>
      </c>
      <c r="K5794" s="2" t="s">
        <v>180</v>
      </c>
      <c r="L5794" s="2" t="s">
        <v>181</v>
      </c>
      <c r="M5794" s="2" t="s">
        <v>100</v>
      </c>
      <c r="N5794" s="3">
        <v>1326.75</v>
      </c>
      <c r="O5794" s="3" t="s">
        <v>182</v>
      </c>
      <c r="P5794" s="4">
        <f>IF(O5794="吨",N5794*1000,IF(O5794="万立方米",N5794*10000,""))</f>
        <v>13267500.0</v>
      </c>
      <c r="Q5794" s="2" t="s">
        <v>183</v>
      </c>
      <c r="R5794" s="2" t="s">
        <v>184</v>
      </c>
      <c r="S5794" s="2" t="s">
        <v>207</v>
      </c>
      <c r="T5794" s="2" t="s">
        <v>75</v>
      </c>
      <c r="U5794" s="4">
        <f>0.02</f>
        <v>0.02</v>
      </c>
      <c r="V5794" s="2" t="s">
        <v>186</v>
      </c>
      <c r="W5794" s="2" t="s">
        <v>208</v>
      </c>
      <c r="X5794" s="2" t="s">
        <v>64</v>
      </c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/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6779</v>
      </c>
      <c r="B5795" s="2" t="s">
        <v>6771</v>
      </c>
      <c r="C5795" s="2" t="s">
        <v>47</v>
      </c>
      <c r="D5795" s="2" t="s">
        <v>4062</v>
      </c>
      <c r="E5795" s="2" t="s">
        <v>731</v>
      </c>
      <c r="F5795" s="2" t="s">
        <v>178</v>
      </c>
      <c r="G5795" s="2" t="s">
        <v>181</v>
      </c>
      <c r="H5795" s="2" t="s">
        <v>138</v>
      </c>
      <c r="I5795" s="2"/>
      <c r="J5795" s="2"/>
      <c r="K5795" s="2"/>
      <c r="L5795" s="2"/>
      <c r="M5795" s="2" t="s">
        <v>104</v>
      </c>
      <c r="N5795" s="3"/>
      <c r="O5795" s="3"/>
      <c r="P5795" s="4">
        <v>0.0</v>
      </c>
      <c r="Q5795" s="2" t="s">
        <v>105</v>
      </c>
      <c r="R5795" s="2" t="s">
        <v>106</v>
      </c>
      <c r="S5795" s="2" t="s">
        <v>107</v>
      </c>
      <c r="T5795" s="2" t="s">
        <v>108</v>
      </c>
      <c r="U5795" s="4">
        <f>0.0</f>
        <v>0.0</v>
      </c>
      <c r="V5795" s="2" t="s">
        <v>109</v>
      </c>
      <c r="W5795" s="2" t="s">
        <v>110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134</v>
      </c>
      <c r="AH5795" s="2" t="s">
        <v>69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6780</v>
      </c>
      <c r="B5796" s="2" t="s">
        <v>6781</v>
      </c>
      <c r="C5796" s="2" t="s">
        <v>47</v>
      </c>
      <c r="D5796" s="2" t="s">
        <v>3470</v>
      </c>
      <c r="E5796" s="2" t="s">
        <v>377</v>
      </c>
      <c r="F5796" s="2" t="s">
        <v>178</v>
      </c>
      <c r="G5796" s="2" t="s">
        <v>181</v>
      </c>
      <c r="H5796" s="2" t="s">
        <v>52</v>
      </c>
      <c r="I5796" s="2" t="s">
        <v>53</v>
      </c>
      <c r="J5796" s="2" t="s">
        <v>1418</v>
      </c>
      <c r="K5796" s="2" t="s">
        <v>55</v>
      </c>
      <c r="L5796" s="2" t="s">
        <v>51</v>
      </c>
      <c r="M5796" s="2" t="s">
        <v>56</v>
      </c>
      <c r="N5796" s="3">
        <v>6496.544</v>
      </c>
      <c r="O5796" s="3" t="s">
        <v>57</v>
      </c>
      <c r="P5796" s="4">
        <f>IF(O5796="吨",N5796*1000,IF(O5796="万立方米",N5796*10000,""))</f>
        <v>6496544.0</v>
      </c>
      <c r="Q5796" s="2" t="s">
        <v>58</v>
      </c>
      <c r="R5796" s="2" t="s">
        <v>59</v>
      </c>
      <c r="S5796" s="2" t="s">
        <v>60</v>
      </c>
      <c r="T5796" s="2" t="s">
        <v>61</v>
      </c>
      <c r="U5796" s="4">
        <f>0.06</f>
        <v>0.06</v>
      </c>
      <c r="V5796" s="2" t="s">
        <v>62</v>
      </c>
      <c r="W5796" s="2" t="s">
        <v>63</v>
      </c>
      <c r="X5796" s="2" t="s">
        <v>64</v>
      </c>
      <c r="Y5796" s="2" t="s">
        <v>65</v>
      </c>
      <c r="Z5796" s="2">
        <v>0</v>
      </c>
      <c r="AA5796" s="2"/>
      <c r="AB5796" s="2"/>
      <c r="AC5796" s="4">
        <f>P5796*U5796/1000000</f>
        <v>0.38979264</v>
      </c>
      <c r="AD5796" s="4">
        <f>AC5796*(1-Z5796/100)</f>
        <v>0.38979264</v>
      </c>
      <c r="AE5796" s="2" t="s">
        <v>66</v>
      </c>
      <c r="AF5796" s="2" t="s">
        <v>67</v>
      </c>
      <c r="AG5796" s="2"/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6782</v>
      </c>
      <c r="B5797" s="2" t="s">
        <v>6781</v>
      </c>
      <c r="C5797" s="2" t="s">
        <v>47</v>
      </c>
      <c r="D5797" s="2" t="s">
        <v>3470</v>
      </c>
      <c r="E5797" s="2" t="s">
        <v>377</v>
      </c>
      <c r="F5797" s="2" t="s">
        <v>178</v>
      </c>
      <c r="G5797" s="2" t="s">
        <v>181</v>
      </c>
      <c r="H5797" s="2" t="s">
        <v>52</v>
      </c>
      <c r="I5797" s="2" t="s">
        <v>53</v>
      </c>
      <c r="J5797" s="2" t="s">
        <v>1418</v>
      </c>
      <c r="K5797" s="2" t="s">
        <v>55</v>
      </c>
      <c r="L5797" s="2" t="s">
        <v>51</v>
      </c>
      <c r="M5797" s="2" t="s">
        <v>73</v>
      </c>
      <c r="N5797" s="3">
        <v>6496.544</v>
      </c>
      <c r="O5797" s="3" t="s">
        <v>57</v>
      </c>
      <c r="P5797" s="4">
        <f>IF(O5797="吨",N5797*1000,IF(O5797="万立方米",N5797*10000,""))</f>
        <v>6496544.0</v>
      </c>
      <c r="Q5797" s="2" t="s">
        <v>58</v>
      </c>
      <c r="R5797" s="2" t="s">
        <v>59</v>
      </c>
      <c r="S5797" s="2" t="s">
        <v>74</v>
      </c>
      <c r="T5797" s="2" t="s">
        <v>75</v>
      </c>
      <c r="U5797" s="4">
        <f>1.5</f>
        <v>1.5</v>
      </c>
      <c r="V5797" s="2" t="s">
        <v>62</v>
      </c>
      <c r="W5797" s="2" t="s">
        <v>76</v>
      </c>
      <c r="X5797" s="2" t="s">
        <v>64</v>
      </c>
      <c r="Y5797" s="2" t="s">
        <v>65</v>
      </c>
      <c r="Z5797" s="2">
        <v>0</v>
      </c>
      <c r="AA5797" s="2"/>
      <c r="AB5797" s="2"/>
      <c r="AC5797" s="4">
        <f>P5797*U5797/1000000</f>
        <v>9.744816</v>
      </c>
      <c r="AD5797" s="4">
        <f>AC5797*(1-Z5797/100)</f>
        <v>9.744816</v>
      </c>
      <c r="AE5797" s="2" t="s">
        <v>66</v>
      </c>
      <c r="AF5797" s="2" t="s">
        <v>67</v>
      </c>
      <c r="AG5797" s="2"/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6783</v>
      </c>
      <c r="B5798" s="2" t="s">
        <v>6781</v>
      </c>
      <c r="C5798" s="2" t="s">
        <v>47</v>
      </c>
      <c r="D5798" s="2" t="s">
        <v>3470</v>
      </c>
      <c r="E5798" s="2" t="s">
        <v>377</v>
      </c>
      <c r="F5798" s="2" t="s">
        <v>178</v>
      </c>
      <c r="G5798" s="2" t="s">
        <v>181</v>
      </c>
      <c r="H5798" s="2" t="s">
        <v>52</v>
      </c>
      <c r="I5798" s="2" t="s">
        <v>53</v>
      </c>
      <c r="J5798" s="2" t="s">
        <v>1418</v>
      </c>
      <c r="K5798" s="2" t="s">
        <v>55</v>
      </c>
      <c r="L5798" s="2" t="s">
        <v>51</v>
      </c>
      <c r="M5798" s="2" t="s">
        <v>78</v>
      </c>
      <c r="N5798" s="3">
        <v>6496.544</v>
      </c>
      <c r="O5798" s="3" t="s">
        <v>57</v>
      </c>
      <c r="P5798" s="4">
        <f>IF(O5798="吨",N5798*1000,IF(O5798="万立方米",N5798*10000,""))</f>
        <v>6496544.0</v>
      </c>
      <c r="Q5798" s="2" t="s">
        <v>58</v>
      </c>
      <c r="R5798" s="2" t="s">
        <v>59</v>
      </c>
      <c r="S5798" s="2" t="s">
        <v>79</v>
      </c>
      <c r="T5798" s="2" t="s">
        <v>75</v>
      </c>
      <c r="U5798" s="4">
        <f>6.0</f>
        <v>6.0</v>
      </c>
      <c r="V5798" s="2" t="s">
        <v>62</v>
      </c>
      <c r="W5798" s="2" t="s">
        <v>80</v>
      </c>
      <c r="X5798" s="2" t="s">
        <v>64</v>
      </c>
      <c r="Y5798" s="2" t="s">
        <v>65</v>
      </c>
      <c r="Z5798" s="2">
        <v>0</v>
      </c>
      <c r="AA5798" s="2"/>
      <c r="AB5798" s="2"/>
      <c r="AC5798" s="4">
        <f>P5798*U5798/1000000</f>
        <v>38.979264</v>
      </c>
      <c r="AD5798" s="4">
        <f>AC5798*(1-Z5798/100)</f>
        <v>38.979264</v>
      </c>
      <c r="AE5798" s="2" t="s">
        <v>66</v>
      </c>
      <c r="AF5798" s="2" t="s">
        <v>67</v>
      </c>
      <c r="AG5798" s="2"/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6784</v>
      </c>
      <c r="B5799" s="2" t="s">
        <v>6781</v>
      </c>
      <c r="C5799" s="2" t="s">
        <v>47</v>
      </c>
      <c r="D5799" s="2" t="s">
        <v>3470</v>
      </c>
      <c r="E5799" s="2" t="s">
        <v>377</v>
      </c>
      <c r="F5799" s="2" t="s">
        <v>178</v>
      </c>
      <c r="G5799" s="2" t="s">
        <v>181</v>
      </c>
      <c r="H5799" s="2" t="s">
        <v>52</v>
      </c>
      <c r="I5799" s="2" t="s">
        <v>53</v>
      </c>
      <c r="J5799" s="2" t="s">
        <v>1418</v>
      </c>
      <c r="K5799" s="2" t="s">
        <v>55</v>
      </c>
      <c r="L5799" s="2" t="s">
        <v>51</v>
      </c>
      <c r="M5799" s="2" t="s">
        <v>82</v>
      </c>
      <c r="N5799" s="3">
        <v>6496.544</v>
      </c>
      <c r="O5799" s="3" t="s">
        <v>57</v>
      </c>
      <c r="P5799" s="4">
        <f>IF(O5799="吨",N5799*1000,IF(O5799="万立方米",N5799*10000,""))</f>
        <v>6496544.0</v>
      </c>
      <c r="Q5799" s="2" t="s">
        <v>58</v>
      </c>
      <c r="R5799" s="2" t="s">
        <v>59</v>
      </c>
      <c r="S5799" s="2" t="s">
        <v>83</v>
      </c>
      <c r="T5799" s="2" t="s">
        <v>61</v>
      </c>
      <c r="U5799" s="4">
        <f>0.35</f>
        <v>0.35</v>
      </c>
      <c r="V5799" s="2" t="s">
        <v>62</v>
      </c>
      <c r="W5799" s="2" t="s">
        <v>84</v>
      </c>
      <c r="X5799" s="2" t="s">
        <v>64</v>
      </c>
      <c r="Y5799" s="2" t="s">
        <v>65</v>
      </c>
      <c r="Z5799" s="2">
        <v>0</v>
      </c>
      <c r="AA5799" s="2"/>
      <c r="AB5799" s="2"/>
      <c r="AC5799" s="4">
        <f>P5799*U5799/1000000</f>
        <v>2.2737903999999998</v>
      </c>
      <c r="AD5799" s="4">
        <f>AC5799*(1-Z5799/100)</f>
        <v>2.2737903999999998</v>
      </c>
      <c r="AE5799" s="2" t="s">
        <v>66</v>
      </c>
      <c r="AF5799" s="2" t="s">
        <v>67</v>
      </c>
      <c r="AG5799" s="2"/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6785</v>
      </c>
      <c r="B5800" s="2" t="s">
        <v>6781</v>
      </c>
      <c r="C5800" s="2" t="s">
        <v>47</v>
      </c>
      <c r="D5800" s="2" t="s">
        <v>3470</v>
      </c>
      <c r="E5800" s="2" t="s">
        <v>377</v>
      </c>
      <c r="F5800" s="2" t="s">
        <v>178</v>
      </c>
      <c r="G5800" s="2" t="s">
        <v>181</v>
      </c>
      <c r="H5800" s="2" t="s">
        <v>52</v>
      </c>
      <c r="I5800" s="2" t="s">
        <v>53</v>
      </c>
      <c r="J5800" s="2" t="s">
        <v>1418</v>
      </c>
      <c r="K5800" s="2" t="s">
        <v>55</v>
      </c>
      <c r="L5800" s="2" t="s">
        <v>51</v>
      </c>
      <c r="M5800" s="2" t="s">
        <v>86</v>
      </c>
      <c r="N5800" s="3">
        <v>6496.544</v>
      </c>
      <c r="O5800" s="3" t="s">
        <v>57</v>
      </c>
      <c r="P5800" s="4">
        <f>IF(O5800="吨",N5800*1000,IF(O5800="万立方米",N5800*10000,""))</f>
        <v>6496544.0</v>
      </c>
      <c r="Q5800" s="2" t="s">
        <v>58</v>
      </c>
      <c r="R5800" s="2" t="s">
        <v>59</v>
      </c>
      <c r="S5800" s="2" t="s">
        <v>87</v>
      </c>
      <c r="T5800" s="2" t="s">
        <v>88</v>
      </c>
      <c r="U5800" s="4">
        <f>0.75</f>
        <v>0.75</v>
      </c>
      <c r="V5800" s="2" t="s">
        <v>62</v>
      </c>
      <c r="W5800" s="2" t="s">
        <v>89</v>
      </c>
      <c r="X5800" s="2" t="s">
        <v>64</v>
      </c>
      <c r="Y5800" s="2" t="s">
        <v>65</v>
      </c>
      <c r="Z5800" s="2">
        <v>0</v>
      </c>
      <c r="AA5800" s="2"/>
      <c r="AB5800" s="2"/>
      <c r="AC5800" s="4">
        <f>P5800*U5800/1000000</f>
        <v>4.872408</v>
      </c>
      <c r="AD5800" s="4">
        <f>AC5801*(1-AA5800/100)+(AC5800-AC5801)*(1-AB5800/100)</f>
        <v>4.872408</v>
      </c>
      <c r="AE5800" s="2" t="s">
        <v>66</v>
      </c>
      <c r="AF5800" s="2" t="s">
        <v>67</v>
      </c>
      <c r="AG5800" s="2"/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6786</v>
      </c>
      <c r="B5801" s="2" t="s">
        <v>6781</v>
      </c>
      <c r="C5801" s="2" t="s">
        <v>47</v>
      </c>
      <c r="D5801" s="2" t="s">
        <v>3470</v>
      </c>
      <c r="E5801" s="2" t="s">
        <v>377</v>
      </c>
      <c r="F5801" s="2" t="s">
        <v>178</v>
      </c>
      <c r="G5801" s="2" t="s">
        <v>181</v>
      </c>
      <c r="H5801" s="2" t="s">
        <v>52</v>
      </c>
      <c r="I5801" s="2" t="s">
        <v>53</v>
      </c>
      <c r="J5801" s="2" t="s">
        <v>1418</v>
      </c>
      <c r="K5801" s="2" t="s">
        <v>55</v>
      </c>
      <c r="L5801" s="2" t="s">
        <v>51</v>
      </c>
      <c r="M5801" s="2" t="s">
        <v>91</v>
      </c>
      <c r="N5801" s="3">
        <v>6496.544</v>
      </c>
      <c r="O5801" s="3" t="s">
        <v>57</v>
      </c>
      <c r="P5801" s="4">
        <f>IF(O5801="吨",N5801*1000,IF(O5801="万立方米",N5801*10000,""))</f>
        <v>6496544.0</v>
      </c>
      <c r="Q5801" s="2" t="s">
        <v>58</v>
      </c>
      <c r="R5801" s="2" t="s">
        <v>59</v>
      </c>
      <c r="S5801" s="2" t="s">
        <v>92</v>
      </c>
      <c r="T5801" s="2" t="s">
        <v>88</v>
      </c>
      <c r="U5801" s="4">
        <f>0.75</f>
        <v>0.75</v>
      </c>
      <c r="V5801" s="2" t="s">
        <v>62</v>
      </c>
      <c r="W5801" s="2" t="s">
        <v>93</v>
      </c>
      <c r="X5801" s="2" t="s">
        <v>64</v>
      </c>
      <c r="Y5801" s="2" t="s">
        <v>65</v>
      </c>
      <c r="Z5801" s="2">
        <v>0</v>
      </c>
      <c r="AA5801" s="2"/>
      <c r="AB5801" s="2"/>
      <c r="AC5801" s="4">
        <f>P5801*U5801/1000000</f>
        <v>4.872408</v>
      </c>
      <c r="AD5801" s="4">
        <f>AC5801*(1-Z5801/100)</f>
        <v>4.872408</v>
      </c>
      <c r="AE5801" s="2" t="s">
        <v>66</v>
      </c>
      <c r="AF5801" s="2" t="s">
        <v>67</v>
      </c>
      <c r="AG5801" s="2"/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6787</v>
      </c>
      <c r="B5802" s="2" t="s">
        <v>6781</v>
      </c>
      <c r="C5802" s="2" t="s">
        <v>47</v>
      </c>
      <c r="D5802" s="2" t="s">
        <v>3470</v>
      </c>
      <c r="E5802" s="2" t="s">
        <v>377</v>
      </c>
      <c r="F5802" s="2" t="s">
        <v>178</v>
      </c>
      <c r="G5802" s="2" t="s">
        <v>181</v>
      </c>
      <c r="H5802" s="2" t="s">
        <v>52</v>
      </c>
      <c r="I5802" s="2" t="s">
        <v>53</v>
      </c>
      <c r="J5802" s="2" t="s">
        <v>1418</v>
      </c>
      <c r="K5802" s="2" t="s">
        <v>55</v>
      </c>
      <c r="L5802" s="2" t="s">
        <v>51</v>
      </c>
      <c r="M5802" s="2" t="s">
        <v>95</v>
      </c>
      <c r="N5802" s="3">
        <v>6496.544</v>
      </c>
      <c r="O5802" s="3" t="s">
        <v>57</v>
      </c>
      <c r="P5802" s="4">
        <f>IF(O5802="吨",N5802*1000,IF(O5802="万立方米",N5802*10000,""))</f>
        <v>6496544.0</v>
      </c>
      <c r="Q5802" s="2" t="s">
        <v>58</v>
      </c>
      <c r="R5802" s="2" t="s">
        <v>59</v>
      </c>
      <c r="S5802" s="2" t="s">
        <v>96</v>
      </c>
      <c r="T5802" s="2" t="s">
        <v>97</v>
      </c>
      <c r="U5802" s="4">
        <f>1.7</f>
        <v>1.7</v>
      </c>
      <c r="V5802" s="2" t="s">
        <v>62</v>
      </c>
      <c r="W5802" s="2" t="s">
        <v>98</v>
      </c>
      <c r="X5802" s="2" t="s">
        <v>64</v>
      </c>
      <c r="Y5802" s="2" t="s">
        <v>65</v>
      </c>
      <c r="Z5802" s="2">
        <v>0</v>
      </c>
      <c r="AA5802" s="2"/>
      <c r="AB5802" s="2"/>
      <c r="AC5802" s="4">
        <f>P5802*U5802/1000000</f>
        <v>11.044124799999999</v>
      </c>
      <c r="AD5802" s="4">
        <f>AC5802*(1-Z5802/100)</f>
        <v>11.044124799999999</v>
      </c>
      <c r="AE5802" s="2" t="s">
        <v>66</v>
      </c>
      <c r="AF5802" s="2" t="s">
        <v>67</v>
      </c>
      <c r="AG5802" s="2"/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6788</v>
      </c>
      <c r="B5803" s="2" t="s">
        <v>6781</v>
      </c>
      <c r="C5803" s="2" t="s">
        <v>47</v>
      </c>
      <c r="D5803" s="2" t="s">
        <v>3470</v>
      </c>
      <c r="E5803" s="2" t="s">
        <v>377</v>
      </c>
      <c r="F5803" s="2" t="s">
        <v>178</v>
      </c>
      <c r="G5803" s="2" t="s">
        <v>181</v>
      </c>
      <c r="H5803" s="2" t="s">
        <v>52</v>
      </c>
      <c r="I5803" s="2" t="s">
        <v>53</v>
      </c>
      <c r="J5803" s="2" t="s">
        <v>1418</v>
      </c>
      <c r="K5803" s="2" t="s">
        <v>55</v>
      </c>
      <c r="L5803" s="2" t="s">
        <v>51</v>
      </c>
      <c r="M5803" s="2" t="s">
        <v>100</v>
      </c>
      <c r="N5803" s="3">
        <v>6496.544</v>
      </c>
      <c r="O5803" s="3" t="s">
        <v>57</v>
      </c>
      <c r="P5803" s="4">
        <f>IF(O5803="吨",N5803*1000,IF(O5803="万立方米",N5803*10000,""))</f>
        <v>6496544.0</v>
      </c>
      <c r="Q5803" s="2" t="s">
        <v>58</v>
      </c>
      <c r="R5803" s="2" t="s">
        <v>59</v>
      </c>
      <c r="S5803" s="2" t="s">
        <v>101</v>
      </c>
      <c r="T5803" s="2" t="s">
        <v>75</v>
      </c>
      <c r="U5803" s="4">
        <f>0.12</f>
        <v>0.12</v>
      </c>
      <c r="V5803" s="2" t="s">
        <v>62</v>
      </c>
      <c r="W5803" s="2" t="s">
        <v>102</v>
      </c>
      <c r="X5803" s="2" t="s">
        <v>64</v>
      </c>
      <c r="Y5803" s="2" t="s">
        <v>65</v>
      </c>
      <c r="Z5803" s="2">
        <v>0</v>
      </c>
      <c r="AA5803" s="2"/>
      <c r="AB5803" s="2"/>
      <c r="AC5803" s="4">
        <f>P5803*U5803/1000000</f>
        <v>0.77958528</v>
      </c>
      <c r="AD5803" s="4">
        <f>AC5803*(1-Z5803/100)</f>
        <v>0.77958528</v>
      </c>
      <c r="AE5803" s="2" t="s">
        <v>66</v>
      </c>
      <c r="AF5803" s="2" t="s">
        <v>67</v>
      </c>
      <c r="AG5803" s="2"/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6789</v>
      </c>
      <c r="B5804" s="2" t="s">
        <v>6781</v>
      </c>
      <c r="C5804" s="2" t="s">
        <v>47</v>
      </c>
      <c r="D5804" s="2" t="s">
        <v>3470</v>
      </c>
      <c r="E5804" s="2" t="s">
        <v>377</v>
      </c>
      <c r="F5804" s="2" t="s">
        <v>178</v>
      </c>
      <c r="G5804" s="2" t="s">
        <v>181</v>
      </c>
      <c r="H5804" s="2" t="s">
        <v>52</v>
      </c>
      <c r="I5804" s="2"/>
      <c r="J5804" s="2"/>
      <c r="K5804" s="2"/>
      <c r="L5804" s="2"/>
      <c r="M5804" s="2" t="s">
        <v>104</v>
      </c>
      <c r="N5804" s="3"/>
      <c r="O5804" s="3"/>
      <c r="P5804" s="4">
        <v>0.0</v>
      </c>
      <c r="Q5804" s="2" t="s">
        <v>105</v>
      </c>
      <c r="R5804" s="2" t="s">
        <v>106</v>
      </c>
      <c r="S5804" s="2" t="s">
        <v>107</v>
      </c>
      <c r="T5804" s="2" t="s">
        <v>108</v>
      </c>
      <c r="U5804" s="4">
        <f>0.0</f>
        <v>0.0</v>
      </c>
      <c r="V5804" s="2" t="s">
        <v>109</v>
      </c>
      <c r="W5804" s="2" t="s">
        <v>110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134</v>
      </c>
      <c r="AH5804" s="2" t="s">
        <v>69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6790</v>
      </c>
      <c r="B5805" s="2" t="s">
        <v>6791</v>
      </c>
      <c r="C5805" s="2" t="s">
        <v>47</v>
      </c>
      <c r="D5805" s="2" t="s">
        <v>1860</v>
      </c>
      <c r="E5805" s="2" t="s">
        <v>177</v>
      </c>
      <c r="F5805" s="2" t="s">
        <v>50</v>
      </c>
      <c r="G5805" s="2" t="s">
        <v>179</v>
      </c>
      <c r="H5805" s="2" t="s">
        <v>138</v>
      </c>
      <c r="I5805" s="2" t="s">
        <v>53</v>
      </c>
      <c r="J5805" s="2" t="s">
        <v>180</v>
      </c>
      <c r="K5805" s="2" t="s">
        <v>180</v>
      </c>
      <c r="L5805" s="2" t="s">
        <v>181</v>
      </c>
      <c r="M5805" s="2" t="s">
        <v>56</v>
      </c>
      <c r="N5805" s="3">
        <v>3197.399</v>
      </c>
      <c r="O5805" s="3" t="s">
        <v>182</v>
      </c>
      <c r="P5805" s="4">
        <f>IF(O5805="吨",N5805*1000,IF(O5805="万立方米",N5805*10000,""))</f>
        <v>31973990.0</v>
      </c>
      <c r="Q5805" s="2" t="s">
        <v>183</v>
      </c>
      <c r="R5805" s="2" t="s">
        <v>184</v>
      </c>
      <c r="S5805" s="2" t="s">
        <v>185</v>
      </c>
      <c r="T5805" s="2" t="s">
        <v>75</v>
      </c>
      <c r="U5805" s="4">
        <f>0.001</f>
        <v>0.001</v>
      </c>
      <c r="V5805" s="2" t="s">
        <v>186</v>
      </c>
      <c r="W5805" s="2" t="s">
        <v>187</v>
      </c>
      <c r="X5805" s="2" t="s">
        <v>64</v>
      </c>
      <c r="Y5805" s="2" t="s">
        <v>65</v>
      </c>
      <c r="Z5805" s="2">
        <v>0</v>
      </c>
      <c r="AA5805" s="2"/>
      <c r="AB5805" s="2"/>
      <c r="AC5805" s="4">
        <f>P5805*U5805/1000000</f>
        <v>0.03197399</v>
      </c>
      <c r="AD5805" s="4">
        <f>AC5805*(1-Z5805/100)</f>
        <v>0.03197399</v>
      </c>
      <c r="AE5805" s="2" t="s">
        <v>66</v>
      </c>
      <c r="AF5805" s="2" t="s">
        <v>67</v>
      </c>
      <c r="AG5805" s="2"/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6792</v>
      </c>
      <c r="B5806" s="2" t="s">
        <v>6791</v>
      </c>
      <c r="C5806" s="2" t="s">
        <v>47</v>
      </c>
      <c r="D5806" s="2" t="s">
        <v>1860</v>
      </c>
      <c r="E5806" s="2" t="s">
        <v>177</v>
      </c>
      <c r="F5806" s="2" t="s">
        <v>50</v>
      </c>
      <c r="G5806" s="2" t="s">
        <v>179</v>
      </c>
      <c r="H5806" s="2" t="s">
        <v>138</v>
      </c>
      <c r="I5806" s="2" t="s">
        <v>53</v>
      </c>
      <c r="J5806" s="2" t="s">
        <v>180</v>
      </c>
      <c r="K5806" s="2" t="s">
        <v>180</v>
      </c>
      <c r="L5806" s="2" t="s">
        <v>181</v>
      </c>
      <c r="M5806" s="2" t="s">
        <v>73</v>
      </c>
      <c r="N5806" s="3">
        <v>3197.399</v>
      </c>
      <c r="O5806" s="3" t="s">
        <v>182</v>
      </c>
      <c r="P5806" s="4">
        <f>IF(O5806="吨",N5806*1000,IF(O5806="万立方米",N5806*10000,""))</f>
        <v>31973990.0</v>
      </c>
      <c r="Q5806" s="2" t="s">
        <v>183</v>
      </c>
      <c r="R5806" s="2" t="s">
        <v>184</v>
      </c>
      <c r="S5806" s="2" t="s">
        <v>189</v>
      </c>
      <c r="T5806" s="2" t="s">
        <v>75</v>
      </c>
      <c r="U5806" s="4">
        <f>0.35</f>
        <v>0.35</v>
      </c>
      <c r="V5806" s="2" t="s">
        <v>186</v>
      </c>
      <c r="W5806" s="2" t="s">
        <v>190</v>
      </c>
      <c r="X5806" s="2" t="s">
        <v>64</v>
      </c>
      <c r="Y5806" s="2" t="s">
        <v>65</v>
      </c>
      <c r="Z5806" s="2">
        <v>0</v>
      </c>
      <c r="AA5806" s="2"/>
      <c r="AB5806" s="2"/>
      <c r="AC5806" s="4">
        <f>P5806*U5806/1000000</f>
        <v>11.1908965</v>
      </c>
      <c r="AD5806" s="4">
        <f>AC5806*(1-Z5806/100)</f>
        <v>11.1908965</v>
      </c>
      <c r="AE5806" s="2" t="s">
        <v>66</v>
      </c>
      <c r="AF5806" s="2" t="s">
        <v>67</v>
      </c>
      <c r="AG5806" s="2"/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6793</v>
      </c>
      <c r="B5807" s="2" t="s">
        <v>6791</v>
      </c>
      <c r="C5807" s="2" t="s">
        <v>47</v>
      </c>
      <c r="D5807" s="2" t="s">
        <v>1860</v>
      </c>
      <c r="E5807" s="2" t="s">
        <v>177</v>
      </c>
      <c r="F5807" s="2" t="s">
        <v>50</v>
      </c>
      <c r="G5807" s="2" t="s">
        <v>179</v>
      </c>
      <c r="H5807" s="2" t="s">
        <v>138</v>
      </c>
      <c r="I5807" s="2" t="s">
        <v>53</v>
      </c>
      <c r="J5807" s="2" t="s">
        <v>180</v>
      </c>
      <c r="K5807" s="2" t="s">
        <v>180</v>
      </c>
      <c r="L5807" s="2" t="s">
        <v>181</v>
      </c>
      <c r="M5807" s="2" t="s">
        <v>78</v>
      </c>
      <c r="N5807" s="3">
        <v>3197.399</v>
      </c>
      <c r="O5807" s="3" t="s">
        <v>182</v>
      </c>
      <c r="P5807" s="4">
        <f>IF(O5807="吨",N5807*1000,IF(O5807="万立方米",N5807*10000,""))</f>
        <v>31973990.0</v>
      </c>
      <c r="Q5807" s="2" t="s">
        <v>183</v>
      </c>
      <c r="R5807" s="2" t="s">
        <v>184</v>
      </c>
      <c r="S5807" s="2" t="s">
        <v>192</v>
      </c>
      <c r="T5807" s="2" t="s">
        <v>75</v>
      </c>
      <c r="U5807" s="4">
        <f>1.2</f>
        <v>1.2</v>
      </c>
      <c r="V5807" s="2" t="s">
        <v>186</v>
      </c>
      <c r="W5807" s="2" t="s">
        <v>193</v>
      </c>
      <c r="X5807" s="2" t="s">
        <v>64</v>
      </c>
      <c r="Y5807" s="2" t="s">
        <v>65</v>
      </c>
      <c r="Z5807" s="2">
        <v>0</v>
      </c>
      <c r="AA5807" s="2"/>
      <c r="AB5807" s="2"/>
      <c r="AC5807" s="4">
        <f>P5807*U5807/1000000</f>
        <v>38.368788</v>
      </c>
      <c r="AD5807" s="4">
        <f>AC5807*(1-Z5807/100)</f>
        <v>38.368788</v>
      </c>
      <c r="AE5807" s="2" t="s">
        <v>66</v>
      </c>
      <c r="AF5807" s="2" t="s">
        <v>67</v>
      </c>
      <c r="AG5807" s="2"/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6794</v>
      </c>
      <c r="B5808" s="2" t="s">
        <v>6791</v>
      </c>
      <c r="C5808" s="2" t="s">
        <v>47</v>
      </c>
      <c r="D5808" s="2" t="s">
        <v>1860</v>
      </c>
      <c r="E5808" s="2" t="s">
        <v>177</v>
      </c>
      <c r="F5808" s="2" t="s">
        <v>50</v>
      </c>
      <c r="G5808" s="2" t="s">
        <v>179</v>
      </c>
      <c r="H5808" s="2" t="s">
        <v>138</v>
      </c>
      <c r="I5808" s="2" t="s">
        <v>53</v>
      </c>
      <c r="J5808" s="2" t="s">
        <v>180</v>
      </c>
      <c r="K5808" s="2" t="s">
        <v>180</v>
      </c>
      <c r="L5808" s="2" t="s">
        <v>181</v>
      </c>
      <c r="M5808" s="2" t="s">
        <v>82</v>
      </c>
      <c r="N5808" s="3">
        <v>3197.399</v>
      </c>
      <c r="O5808" s="3" t="s">
        <v>182</v>
      </c>
      <c r="P5808" s="4">
        <f>IF(O5808="吨",N5808*1000,IF(O5808="万立方米",N5808*10000,""))</f>
        <v>31973990.0</v>
      </c>
      <c r="Q5808" s="2" t="s">
        <v>183</v>
      </c>
      <c r="R5808" s="2" t="s">
        <v>184</v>
      </c>
      <c r="S5808" s="2" t="s">
        <v>195</v>
      </c>
      <c r="T5808" s="2" t="s">
        <v>75</v>
      </c>
      <c r="U5808" s="4">
        <f>0.002</f>
        <v>0.002</v>
      </c>
      <c r="V5808" s="2" t="s">
        <v>186</v>
      </c>
      <c r="W5808" s="2" t="s">
        <v>196</v>
      </c>
      <c r="X5808" s="2" t="s">
        <v>64</v>
      </c>
      <c r="Y5808" s="2" t="s">
        <v>65</v>
      </c>
      <c r="Z5808" s="2">
        <v>0</v>
      </c>
      <c r="AA5808" s="2"/>
      <c r="AB5808" s="2"/>
      <c r="AC5808" s="4">
        <f>P5808*U5808/1000000</f>
        <v>0.06394798</v>
      </c>
      <c r="AD5808" s="4">
        <f>AC5808*(1-Z5808/100)</f>
        <v>0.06394798</v>
      </c>
      <c r="AE5808" s="2" t="s">
        <v>66</v>
      </c>
      <c r="AF5808" s="2" t="s">
        <v>67</v>
      </c>
      <c r="AG5808" s="2"/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6795</v>
      </c>
      <c r="B5809" s="2" t="s">
        <v>6791</v>
      </c>
      <c r="C5809" s="2" t="s">
        <v>47</v>
      </c>
      <c r="D5809" s="2" t="s">
        <v>1860</v>
      </c>
      <c r="E5809" s="2" t="s">
        <v>177</v>
      </c>
      <c r="F5809" s="2" t="s">
        <v>50</v>
      </c>
      <c r="G5809" s="2" t="s">
        <v>179</v>
      </c>
      <c r="H5809" s="2" t="s">
        <v>138</v>
      </c>
      <c r="I5809" s="2" t="s">
        <v>53</v>
      </c>
      <c r="J5809" s="2" t="s">
        <v>180</v>
      </c>
      <c r="K5809" s="2" t="s">
        <v>180</v>
      </c>
      <c r="L5809" s="2" t="s">
        <v>181</v>
      </c>
      <c r="M5809" s="2" t="s">
        <v>86</v>
      </c>
      <c r="N5809" s="3">
        <v>3197.399</v>
      </c>
      <c r="O5809" s="3" t="s">
        <v>182</v>
      </c>
      <c r="P5809" s="4">
        <f>IF(O5809="吨",N5809*1000,IF(O5809="万立方米",N5809*10000,""))</f>
        <v>31973990.0</v>
      </c>
      <c r="Q5809" s="2" t="s">
        <v>183</v>
      </c>
      <c r="R5809" s="2" t="s">
        <v>184</v>
      </c>
      <c r="S5809" s="2" t="s">
        <v>198</v>
      </c>
      <c r="T5809" s="2" t="s">
        <v>75</v>
      </c>
      <c r="U5809" s="4">
        <f>0.01</f>
        <v>0.01</v>
      </c>
      <c r="V5809" s="2" t="s">
        <v>186</v>
      </c>
      <c r="W5809" s="2" t="s">
        <v>199</v>
      </c>
      <c r="X5809" s="2" t="s">
        <v>64</v>
      </c>
      <c r="Y5809" s="2" t="s">
        <v>65</v>
      </c>
      <c r="Z5809" s="2">
        <v>0</v>
      </c>
      <c r="AA5809" s="2"/>
      <c r="AB5809" s="2"/>
      <c r="AC5809" s="4">
        <f>P5809*U5809/1000000</f>
        <v>0.3197399</v>
      </c>
      <c r="AD5809" s="4">
        <f>AC5810*(1-AA5809/100)+(AC5809-AC5810)*(1-AB5809/100)</f>
        <v>0.3197399</v>
      </c>
      <c r="AE5809" s="2" t="s">
        <v>66</v>
      </c>
      <c r="AF5809" s="2" t="s">
        <v>67</v>
      </c>
      <c r="AG5809" s="2"/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6796</v>
      </c>
      <c r="B5810" s="2" t="s">
        <v>6791</v>
      </c>
      <c r="C5810" s="2" t="s">
        <v>47</v>
      </c>
      <c r="D5810" s="2" t="s">
        <v>1860</v>
      </c>
      <c r="E5810" s="2" t="s">
        <v>177</v>
      </c>
      <c r="F5810" s="2" t="s">
        <v>50</v>
      </c>
      <c r="G5810" s="2" t="s">
        <v>179</v>
      </c>
      <c r="H5810" s="2" t="s">
        <v>138</v>
      </c>
      <c r="I5810" s="2" t="s">
        <v>53</v>
      </c>
      <c r="J5810" s="2" t="s">
        <v>180</v>
      </c>
      <c r="K5810" s="2" t="s">
        <v>180</v>
      </c>
      <c r="L5810" s="2" t="s">
        <v>181</v>
      </c>
      <c r="M5810" s="2" t="s">
        <v>91</v>
      </c>
      <c r="N5810" s="3">
        <v>3197.399</v>
      </c>
      <c r="O5810" s="3" t="s">
        <v>182</v>
      </c>
      <c r="P5810" s="4">
        <f>IF(O5810="吨",N5810*1000,IF(O5810="万立方米",N5810*10000,""))</f>
        <v>31973990.0</v>
      </c>
      <c r="Q5810" s="2" t="s">
        <v>183</v>
      </c>
      <c r="R5810" s="2" t="s">
        <v>184</v>
      </c>
      <c r="S5810" s="2" t="s">
        <v>201</v>
      </c>
      <c r="T5810" s="2" t="s">
        <v>75</v>
      </c>
      <c r="U5810" s="4">
        <f>0.005</f>
        <v>0.005</v>
      </c>
      <c r="V5810" s="2" t="s">
        <v>186</v>
      </c>
      <c r="W5810" s="2" t="s">
        <v>202</v>
      </c>
      <c r="X5810" s="2" t="s">
        <v>64</v>
      </c>
      <c r="Y5810" s="2" t="s">
        <v>65</v>
      </c>
      <c r="Z5810" s="2">
        <v>0</v>
      </c>
      <c r="AA5810" s="2"/>
      <c r="AB5810" s="2"/>
      <c r="AC5810" s="4">
        <f>P5810*U5810/1000000</f>
        <v>0.15986995</v>
      </c>
      <c r="AD5810" s="4">
        <f>AC5810*(1-Z5810/100)</f>
        <v>0.15986995</v>
      </c>
      <c r="AE5810" s="2" t="s">
        <v>66</v>
      </c>
      <c r="AF5810" s="2" t="s">
        <v>67</v>
      </c>
      <c r="AG5810" s="2"/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6797</v>
      </c>
      <c r="B5811" s="2" t="s">
        <v>6791</v>
      </c>
      <c r="C5811" s="2" t="s">
        <v>47</v>
      </c>
      <c r="D5811" s="2" t="s">
        <v>1860</v>
      </c>
      <c r="E5811" s="2" t="s">
        <v>177</v>
      </c>
      <c r="F5811" s="2" t="s">
        <v>50</v>
      </c>
      <c r="G5811" s="2" t="s">
        <v>179</v>
      </c>
      <c r="H5811" s="2" t="s">
        <v>138</v>
      </c>
      <c r="I5811" s="2" t="s">
        <v>53</v>
      </c>
      <c r="J5811" s="2" t="s">
        <v>180</v>
      </c>
      <c r="K5811" s="2" t="s">
        <v>180</v>
      </c>
      <c r="L5811" s="2" t="s">
        <v>181</v>
      </c>
      <c r="M5811" s="2" t="s">
        <v>95</v>
      </c>
      <c r="N5811" s="3">
        <v>3197.399</v>
      </c>
      <c r="O5811" s="3" t="s">
        <v>182</v>
      </c>
      <c r="P5811" s="4">
        <f>IF(O5811="吨",N5811*1000,IF(O5811="万立方米",N5811*10000,""))</f>
        <v>31973990.0</v>
      </c>
      <c r="Q5811" s="2" t="s">
        <v>183</v>
      </c>
      <c r="R5811" s="2" t="s">
        <v>184</v>
      </c>
      <c r="S5811" s="2" t="s">
        <v>204</v>
      </c>
      <c r="T5811" s="2" t="s">
        <v>75</v>
      </c>
      <c r="U5811" s="4">
        <f>0.005</f>
        <v>0.005</v>
      </c>
      <c r="V5811" s="2" t="s">
        <v>186</v>
      </c>
      <c r="W5811" s="2" t="s">
        <v>205</v>
      </c>
      <c r="X5811" s="2" t="s">
        <v>64</v>
      </c>
      <c r="Y5811" s="2" t="s">
        <v>65</v>
      </c>
      <c r="Z5811" s="2">
        <v>0</v>
      </c>
      <c r="AA5811" s="2"/>
      <c r="AB5811" s="2"/>
      <c r="AC5811" s="4">
        <f>P5811*U5811/1000000</f>
        <v>0.15986995</v>
      </c>
      <c r="AD5811" s="4">
        <f>AC5811*(1-Z5811/100)</f>
        <v>0.15986995</v>
      </c>
      <c r="AE5811" s="2" t="s">
        <v>66</v>
      </c>
      <c r="AF5811" s="2" t="s">
        <v>67</v>
      </c>
      <c r="AG5811" s="2"/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6798</v>
      </c>
      <c r="B5812" s="2" t="s">
        <v>6791</v>
      </c>
      <c r="C5812" s="2" t="s">
        <v>47</v>
      </c>
      <c r="D5812" s="2" t="s">
        <v>1860</v>
      </c>
      <c r="E5812" s="2" t="s">
        <v>177</v>
      </c>
      <c r="F5812" s="2" t="s">
        <v>50</v>
      </c>
      <c r="G5812" s="2" t="s">
        <v>179</v>
      </c>
      <c r="H5812" s="2" t="s">
        <v>138</v>
      </c>
      <c r="I5812" s="2" t="s">
        <v>53</v>
      </c>
      <c r="J5812" s="2" t="s">
        <v>180</v>
      </c>
      <c r="K5812" s="2" t="s">
        <v>180</v>
      </c>
      <c r="L5812" s="2" t="s">
        <v>181</v>
      </c>
      <c r="M5812" s="2" t="s">
        <v>100</v>
      </c>
      <c r="N5812" s="3">
        <v>3197.399</v>
      </c>
      <c r="O5812" s="3" t="s">
        <v>182</v>
      </c>
      <c r="P5812" s="4">
        <f>IF(O5812="吨",N5812*1000,IF(O5812="万立方米",N5812*10000,""))</f>
        <v>31973990.0</v>
      </c>
      <c r="Q5812" s="2" t="s">
        <v>183</v>
      </c>
      <c r="R5812" s="2" t="s">
        <v>184</v>
      </c>
      <c r="S5812" s="2" t="s">
        <v>207</v>
      </c>
      <c r="T5812" s="2" t="s">
        <v>75</v>
      </c>
      <c r="U5812" s="4">
        <f>0.02</f>
        <v>0.02</v>
      </c>
      <c r="V5812" s="2" t="s">
        <v>186</v>
      </c>
      <c r="W5812" s="2" t="s">
        <v>208</v>
      </c>
      <c r="X5812" s="2" t="s">
        <v>64</v>
      </c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/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6799</v>
      </c>
      <c r="B5813" s="2" t="s">
        <v>6791</v>
      </c>
      <c r="C5813" s="2" t="s">
        <v>47</v>
      </c>
      <c r="D5813" s="2" t="s">
        <v>1860</v>
      </c>
      <c r="E5813" s="2" t="s">
        <v>177</v>
      </c>
      <c r="F5813" s="2" t="s">
        <v>50</v>
      </c>
      <c r="G5813" s="2" t="s">
        <v>179</v>
      </c>
      <c r="H5813" s="2" t="s">
        <v>138</v>
      </c>
      <c r="I5813" s="2"/>
      <c r="J5813" s="2"/>
      <c r="K5813" s="2"/>
      <c r="L5813" s="2"/>
      <c r="M5813" s="2" t="s">
        <v>104</v>
      </c>
      <c r="N5813" s="3"/>
      <c r="O5813" s="3"/>
      <c r="P5813" s="4">
        <v>0.0</v>
      </c>
      <c r="Q5813" s="2" t="s">
        <v>105</v>
      </c>
      <c r="R5813" s="2" t="s">
        <v>106</v>
      </c>
      <c r="S5813" s="2" t="s">
        <v>107</v>
      </c>
      <c r="T5813" s="2" t="s">
        <v>108</v>
      </c>
      <c r="U5813" s="4">
        <f>0.0</f>
        <v>0.0</v>
      </c>
      <c r="V5813" s="2" t="s">
        <v>109</v>
      </c>
      <c r="W5813" s="2" t="s">
        <v>110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134</v>
      </c>
      <c r="AH5813" s="2" t="s">
        <v>69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6800</v>
      </c>
      <c r="B5814" s="2" t="s">
        <v>6801</v>
      </c>
      <c r="C5814" s="2" t="s">
        <v>47</v>
      </c>
      <c r="D5814" s="2" t="s">
        <v>226</v>
      </c>
      <c r="E5814" s="2" t="s">
        <v>227</v>
      </c>
      <c r="F5814" s="2" t="s">
        <v>228</v>
      </c>
      <c r="G5814" s="2" t="s">
        <v>117</v>
      </c>
      <c r="H5814" s="2" t="s">
        <v>732</v>
      </c>
      <c r="I5814" s="2" t="s">
        <v>53</v>
      </c>
      <c r="J5814" s="2" t="s">
        <v>230</v>
      </c>
      <c r="K5814" s="2" t="s">
        <v>55</v>
      </c>
      <c r="L5814" s="2" t="s">
        <v>51</v>
      </c>
      <c r="M5814" s="2" t="s">
        <v>56</v>
      </c>
      <c r="N5814" s="3">
        <v>213724.96</v>
      </c>
      <c r="O5814" s="3" t="s">
        <v>57</v>
      </c>
      <c r="P5814" s="4">
        <f>IF(O5814="吨",N5814*1000,IF(O5814="万立方米",N5814*10000,""))</f>
        <v>213724960.0</v>
      </c>
      <c r="Q5814" s="2" t="s">
        <v>58</v>
      </c>
      <c r="R5814" s="2" t="s">
        <v>59</v>
      </c>
      <c r="S5814" s="2" t="s">
        <v>60</v>
      </c>
      <c r="T5814" s="2" t="s">
        <v>61</v>
      </c>
      <c r="U5814" s="4">
        <f>0.06</f>
        <v>0.06</v>
      </c>
      <c r="V5814" s="2" t="s">
        <v>62</v>
      </c>
      <c r="W5814" s="2" t="s">
        <v>63</v>
      </c>
      <c r="X5814" s="2" t="s">
        <v>64</v>
      </c>
      <c r="Y5814" s="2" t="s">
        <v>65</v>
      </c>
      <c r="Z5814" s="2">
        <v>0</v>
      </c>
      <c r="AA5814" s="2"/>
      <c r="AB5814" s="2"/>
      <c r="AC5814" s="4">
        <f>P5814*U5814/1000000</f>
        <v>12.8234976</v>
      </c>
      <c r="AD5814" s="4">
        <f>AC5814*(1-Z5814/100)</f>
        <v>12.8234976</v>
      </c>
      <c r="AE5814" s="2" t="s">
        <v>66</v>
      </c>
      <c r="AF5814" s="2" t="s">
        <v>67</v>
      </c>
      <c r="AG5814" s="2"/>
      <c r="AH5814" s="2" t="s">
        <v>69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6802</v>
      </c>
      <c r="B5815" s="2" t="s">
        <v>6801</v>
      </c>
      <c r="C5815" s="2" t="s">
        <v>47</v>
      </c>
      <c r="D5815" s="2" t="s">
        <v>226</v>
      </c>
      <c r="E5815" s="2" t="s">
        <v>227</v>
      </c>
      <c r="F5815" s="2" t="s">
        <v>228</v>
      </c>
      <c r="G5815" s="2" t="s">
        <v>117</v>
      </c>
      <c r="H5815" s="2" t="s">
        <v>732</v>
      </c>
      <c r="I5815" s="2" t="s">
        <v>53</v>
      </c>
      <c r="J5815" s="2" t="s">
        <v>230</v>
      </c>
      <c r="K5815" s="2" t="s">
        <v>55</v>
      </c>
      <c r="L5815" s="2" t="s">
        <v>51</v>
      </c>
      <c r="M5815" s="2" t="s">
        <v>73</v>
      </c>
      <c r="N5815" s="3">
        <v>213724.96</v>
      </c>
      <c r="O5815" s="3" t="s">
        <v>57</v>
      </c>
      <c r="P5815" s="4">
        <f>IF(O5815="吨",N5815*1000,IF(O5815="万立方米",N5815*10000,""))</f>
        <v>213724960.0</v>
      </c>
      <c r="Q5815" s="2" t="s">
        <v>58</v>
      </c>
      <c r="R5815" s="2" t="s">
        <v>59</v>
      </c>
      <c r="S5815" s="2" t="s">
        <v>74</v>
      </c>
      <c r="T5815" s="2" t="s">
        <v>75</v>
      </c>
      <c r="U5815" s="4">
        <f>1.5</f>
        <v>1.5</v>
      </c>
      <c r="V5815" s="2" t="s">
        <v>62</v>
      </c>
      <c r="W5815" s="2" t="s">
        <v>76</v>
      </c>
      <c r="X5815" s="2" t="s">
        <v>64</v>
      </c>
      <c r="Y5815" s="2" t="s">
        <v>65</v>
      </c>
      <c r="Z5815" s="2">
        <v>0</v>
      </c>
      <c r="AA5815" s="2"/>
      <c r="AB5815" s="2"/>
      <c r="AC5815" s="4">
        <f>P5815*U5815/1000000</f>
        <v>320.58744</v>
      </c>
      <c r="AD5815" s="4">
        <f>AC5815*(1-Z5815/100)</f>
        <v>320.58744</v>
      </c>
      <c r="AE5815" s="2" t="s">
        <v>66</v>
      </c>
      <c r="AF5815" s="2" t="s">
        <v>67</v>
      </c>
      <c r="AG5815" s="2"/>
      <c r="AH5815" s="2" t="s">
        <v>69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6803</v>
      </c>
      <c r="B5816" s="2" t="s">
        <v>6801</v>
      </c>
      <c r="C5816" s="2" t="s">
        <v>47</v>
      </c>
      <c r="D5816" s="2" t="s">
        <v>226</v>
      </c>
      <c r="E5816" s="2" t="s">
        <v>227</v>
      </c>
      <c r="F5816" s="2" t="s">
        <v>228</v>
      </c>
      <c r="G5816" s="2" t="s">
        <v>117</v>
      </c>
      <c r="H5816" s="2" t="s">
        <v>732</v>
      </c>
      <c r="I5816" s="2" t="s">
        <v>53</v>
      </c>
      <c r="J5816" s="2" t="s">
        <v>230</v>
      </c>
      <c r="K5816" s="2" t="s">
        <v>55</v>
      </c>
      <c r="L5816" s="2" t="s">
        <v>51</v>
      </c>
      <c r="M5816" s="2" t="s">
        <v>78</v>
      </c>
      <c r="N5816" s="3">
        <v>213724.96</v>
      </c>
      <c r="O5816" s="3" t="s">
        <v>57</v>
      </c>
      <c r="P5816" s="4">
        <f>IF(O5816="吨",N5816*1000,IF(O5816="万立方米",N5816*10000,""))</f>
        <v>213724960.0</v>
      </c>
      <c r="Q5816" s="2" t="s">
        <v>58</v>
      </c>
      <c r="R5816" s="2" t="s">
        <v>59</v>
      </c>
      <c r="S5816" s="2" t="s">
        <v>79</v>
      </c>
      <c r="T5816" s="2" t="s">
        <v>75</v>
      </c>
      <c r="U5816" s="4">
        <f>6.0</f>
        <v>6.0</v>
      </c>
      <c r="V5816" s="2" t="s">
        <v>62</v>
      </c>
      <c r="W5816" s="2" t="s">
        <v>80</v>
      </c>
      <c r="X5816" s="2" t="s">
        <v>64</v>
      </c>
      <c r="Y5816" s="2" t="s">
        <v>65</v>
      </c>
      <c r="Z5816" s="2">
        <v>0</v>
      </c>
      <c r="AA5816" s="2"/>
      <c r="AB5816" s="2"/>
      <c r="AC5816" s="4">
        <f>P5816*U5816/1000000</f>
        <v>1282.34976</v>
      </c>
      <c r="AD5816" s="4">
        <f>AC5816*(1-Z5816/100)</f>
        <v>1282.34976</v>
      </c>
      <c r="AE5816" s="2" t="s">
        <v>66</v>
      </c>
      <c r="AF5816" s="2" t="s">
        <v>67</v>
      </c>
      <c r="AG5816" s="2"/>
      <c r="AH5816" s="2" t="s">
        <v>69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6804</v>
      </c>
      <c r="B5817" s="2" t="s">
        <v>6801</v>
      </c>
      <c r="C5817" s="2" t="s">
        <v>47</v>
      </c>
      <c r="D5817" s="2" t="s">
        <v>226</v>
      </c>
      <c r="E5817" s="2" t="s">
        <v>227</v>
      </c>
      <c r="F5817" s="2" t="s">
        <v>228</v>
      </c>
      <c r="G5817" s="2" t="s">
        <v>117</v>
      </c>
      <c r="H5817" s="2" t="s">
        <v>732</v>
      </c>
      <c r="I5817" s="2" t="s">
        <v>53</v>
      </c>
      <c r="J5817" s="2" t="s">
        <v>230</v>
      </c>
      <c r="K5817" s="2" t="s">
        <v>55</v>
      </c>
      <c r="L5817" s="2" t="s">
        <v>51</v>
      </c>
      <c r="M5817" s="2" t="s">
        <v>82</v>
      </c>
      <c r="N5817" s="3">
        <v>213724.96</v>
      </c>
      <c r="O5817" s="3" t="s">
        <v>57</v>
      </c>
      <c r="P5817" s="4">
        <f>IF(O5817="吨",N5817*1000,IF(O5817="万立方米",N5817*10000,""))</f>
        <v>213724960.0</v>
      </c>
      <c r="Q5817" s="2" t="s">
        <v>58</v>
      </c>
      <c r="R5817" s="2" t="s">
        <v>59</v>
      </c>
      <c r="S5817" s="2" t="s">
        <v>83</v>
      </c>
      <c r="T5817" s="2" t="s">
        <v>61</v>
      </c>
      <c r="U5817" s="4">
        <f>0.35</f>
        <v>0.35</v>
      </c>
      <c r="V5817" s="2" t="s">
        <v>62</v>
      </c>
      <c r="W5817" s="2" t="s">
        <v>84</v>
      </c>
      <c r="X5817" s="2" t="s">
        <v>64</v>
      </c>
      <c r="Y5817" s="2" t="s">
        <v>65</v>
      </c>
      <c r="Z5817" s="2">
        <v>0</v>
      </c>
      <c r="AA5817" s="2"/>
      <c r="AB5817" s="2"/>
      <c r="AC5817" s="4">
        <f>P5817*U5817/1000000</f>
        <v>74.803736</v>
      </c>
      <c r="AD5817" s="4">
        <f>AC5817*(1-Z5817/100)</f>
        <v>74.803736</v>
      </c>
      <c r="AE5817" s="2" t="s">
        <v>66</v>
      </c>
      <c r="AF5817" s="2" t="s">
        <v>67</v>
      </c>
      <c r="AG5817" s="2"/>
      <c r="AH5817" s="2" t="s">
        <v>69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6805</v>
      </c>
      <c r="B5818" s="2" t="s">
        <v>6801</v>
      </c>
      <c r="C5818" s="2" t="s">
        <v>47</v>
      </c>
      <c r="D5818" s="2" t="s">
        <v>226</v>
      </c>
      <c r="E5818" s="2" t="s">
        <v>227</v>
      </c>
      <c r="F5818" s="2" t="s">
        <v>228</v>
      </c>
      <c r="G5818" s="2" t="s">
        <v>117</v>
      </c>
      <c r="H5818" s="2" t="s">
        <v>732</v>
      </c>
      <c r="I5818" s="2" t="s">
        <v>53</v>
      </c>
      <c r="J5818" s="2" t="s">
        <v>230</v>
      </c>
      <c r="K5818" s="2" t="s">
        <v>55</v>
      </c>
      <c r="L5818" s="2" t="s">
        <v>51</v>
      </c>
      <c r="M5818" s="2" t="s">
        <v>86</v>
      </c>
      <c r="N5818" s="3">
        <v>213724.96</v>
      </c>
      <c r="O5818" s="3" t="s">
        <v>57</v>
      </c>
      <c r="P5818" s="4">
        <f>IF(O5818="吨",N5818*1000,IF(O5818="万立方米",N5818*10000,""))</f>
        <v>213724960.0</v>
      </c>
      <c r="Q5818" s="2" t="s">
        <v>58</v>
      </c>
      <c r="R5818" s="2" t="s">
        <v>59</v>
      </c>
      <c r="S5818" s="2" t="s">
        <v>87</v>
      </c>
      <c r="T5818" s="2" t="s">
        <v>88</v>
      </c>
      <c r="U5818" s="4">
        <f>0.75</f>
        <v>0.75</v>
      </c>
      <c r="V5818" s="2" t="s">
        <v>62</v>
      </c>
      <c r="W5818" s="2" t="s">
        <v>89</v>
      </c>
      <c r="X5818" s="2" t="s">
        <v>64</v>
      </c>
      <c r="Y5818" s="2" t="s">
        <v>65</v>
      </c>
      <c r="Z5818" s="2">
        <v>0</v>
      </c>
      <c r="AA5818" s="2"/>
      <c r="AB5818" s="2"/>
      <c r="AC5818" s="4">
        <f>P5818*U5818/1000000</f>
        <v>160.29372</v>
      </c>
      <c r="AD5818" s="4">
        <f>AC5819*(1-AA5818/100)+(AC5818-AC5819)*(1-AB5818/100)</f>
        <v>160.29372</v>
      </c>
      <c r="AE5818" s="2" t="s">
        <v>66</v>
      </c>
      <c r="AF5818" s="2" t="s">
        <v>67</v>
      </c>
      <c r="AG5818" s="2"/>
      <c r="AH5818" s="2" t="s">
        <v>69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6806</v>
      </c>
      <c r="B5819" s="2" t="s">
        <v>6801</v>
      </c>
      <c r="C5819" s="2" t="s">
        <v>47</v>
      </c>
      <c r="D5819" s="2" t="s">
        <v>226</v>
      </c>
      <c r="E5819" s="2" t="s">
        <v>227</v>
      </c>
      <c r="F5819" s="2" t="s">
        <v>228</v>
      </c>
      <c r="G5819" s="2" t="s">
        <v>117</v>
      </c>
      <c r="H5819" s="2" t="s">
        <v>732</v>
      </c>
      <c r="I5819" s="2" t="s">
        <v>53</v>
      </c>
      <c r="J5819" s="2" t="s">
        <v>230</v>
      </c>
      <c r="K5819" s="2" t="s">
        <v>55</v>
      </c>
      <c r="L5819" s="2" t="s">
        <v>51</v>
      </c>
      <c r="M5819" s="2" t="s">
        <v>91</v>
      </c>
      <c r="N5819" s="3">
        <v>213724.96</v>
      </c>
      <c r="O5819" s="3" t="s">
        <v>57</v>
      </c>
      <c r="P5819" s="4">
        <f>IF(O5819="吨",N5819*1000,IF(O5819="万立方米",N5819*10000,""))</f>
        <v>213724960.0</v>
      </c>
      <c r="Q5819" s="2" t="s">
        <v>58</v>
      </c>
      <c r="R5819" s="2" t="s">
        <v>59</v>
      </c>
      <c r="S5819" s="2" t="s">
        <v>92</v>
      </c>
      <c r="T5819" s="2" t="s">
        <v>88</v>
      </c>
      <c r="U5819" s="4">
        <f>0.75</f>
        <v>0.75</v>
      </c>
      <c r="V5819" s="2" t="s">
        <v>62</v>
      </c>
      <c r="W5819" s="2" t="s">
        <v>93</v>
      </c>
      <c r="X5819" s="2" t="s">
        <v>64</v>
      </c>
      <c r="Y5819" s="2" t="s">
        <v>65</v>
      </c>
      <c r="Z5819" s="2">
        <v>0</v>
      </c>
      <c r="AA5819" s="2"/>
      <c r="AB5819" s="2"/>
      <c r="AC5819" s="4">
        <f>P5819*U5819/1000000</f>
        <v>160.29372</v>
      </c>
      <c r="AD5819" s="4">
        <f>AC5819*(1-Z5819/100)</f>
        <v>160.29372</v>
      </c>
      <c r="AE5819" s="2" t="s">
        <v>66</v>
      </c>
      <c r="AF5819" s="2" t="s">
        <v>67</v>
      </c>
      <c r="AG5819" s="2"/>
      <c r="AH5819" s="2" t="s">
        <v>69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6807</v>
      </c>
      <c r="B5820" s="2" t="s">
        <v>6801</v>
      </c>
      <c r="C5820" s="2" t="s">
        <v>47</v>
      </c>
      <c r="D5820" s="2" t="s">
        <v>226</v>
      </c>
      <c r="E5820" s="2" t="s">
        <v>227</v>
      </c>
      <c r="F5820" s="2" t="s">
        <v>228</v>
      </c>
      <c r="G5820" s="2" t="s">
        <v>117</v>
      </c>
      <c r="H5820" s="2" t="s">
        <v>732</v>
      </c>
      <c r="I5820" s="2" t="s">
        <v>53</v>
      </c>
      <c r="J5820" s="2" t="s">
        <v>230</v>
      </c>
      <c r="K5820" s="2" t="s">
        <v>55</v>
      </c>
      <c r="L5820" s="2" t="s">
        <v>51</v>
      </c>
      <c r="M5820" s="2" t="s">
        <v>95</v>
      </c>
      <c r="N5820" s="3">
        <v>213724.96</v>
      </c>
      <c r="O5820" s="3" t="s">
        <v>57</v>
      </c>
      <c r="P5820" s="4">
        <f>IF(O5820="吨",N5820*1000,IF(O5820="万立方米",N5820*10000,""))</f>
        <v>213724960.0</v>
      </c>
      <c r="Q5820" s="2" t="s">
        <v>58</v>
      </c>
      <c r="R5820" s="2" t="s">
        <v>59</v>
      </c>
      <c r="S5820" s="2" t="s">
        <v>96</v>
      </c>
      <c r="T5820" s="2" t="s">
        <v>97</v>
      </c>
      <c r="U5820" s="4">
        <f>1.7</f>
        <v>1.7</v>
      </c>
      <c r="V5820" s="2" t="s">
        <v>62</v>
      </c>
      <c r="W5820" s="2" t="s">
        <v>98</v>
      </c>
      <c r="X5820" s="2" t="s">
        <v>64</v>
      </c>
      <c r="Y5820" s="2" t="s">
        <v>65</v>
      </c>
      <c r="Z5820" s="2">
        <v>0</v>
      </c>
      <c r="AA5820" s="2"/>
      <c r="AB5820" s="2"/>
      <c r="AC5820" s="4">
        <f>P5820*U5820/1000000</f>
        <v>363.332432</v>
      </c>
      <c r="AD5820" s="4">
        <f>AC5820*(1-Z5820/100)</f>
        <v>363.332432</v>
      </c>
      <c r="AE5820" s="2" t="s">
        <v>66</v>
      </c>
      <c r="AF5820" s="2" t="s">
        <v>67</v>
      </c>
      <c r="AG5820" s="2"/>
      <c r="AH5820" s="2" t="s">
        <v>69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6808</v>
      </c>
      <c r="B5821" s="2" t="s">
        <v>6801</v>
      </c>
      <c r="C5821" s="2" t="s">
        <v>47</v>
      </c>
      <c r="D5821" s="2" t="s">
        <v>226</v>
      </c>
      <c r="E5821" s="2" t="s">
        <v>227</v>
      </c>
      <c r="F5821" s="2" t="s">
        <v>228</v>
      </c>
      <c r="G5821" s="2" t="s">
        <v>117</v>
      </c>
      <c r="H5821" s="2" t="s">
        <v>732</v>
      </c>
      <c r="I5821" s="2" t="s">
        <v>53</v>
      </c>
      <c r="J5821" s="2" t="s">
        <v>230</v>
      </c>
      <c r="K5821" s="2" t="s">
        <v>55</v>
      </c>
      <c r="L5821" s="2" t="s">
        <v>51</v>
      </c>
      <c r="M5821" s="2" t="s">
        <v>100</v>
      </c>
      <c r="N5821" s="3">
        <v>213724.96</v>
      </c>
      <c r="O5821" s="3" t="s">
        <v>57</v>
      </c>
      <c r="P5821" s="4">
        <f>IF(O5821="吨",N5821*1000,IF(O5821="万立方米",N5821*10000,""))</f>
        <v>213724960.0</v>
      </c>
      <c r="Q5821" s="2" t="s">
        <v>58</v>
      </c>
      <c r="R5821" s="2" t="s">
        <v>59</v>
      </c>
      <c r="S5821" s="2" t="s">
        <v>101</v>
      </c>
      <c r="T5821" s="2" t="s">
        <v>75</v>
      </c>
      <c r="U5821" s="4">
        <f>0.12</f>
        <v>0.12</v>
      </c>
      <c r="V5821" s="2" t="s">
        <v>62</v>
      </c>
      <c r="W5821" s="2" t="s">
        <v>102</v>
      </c>
      <c r="X5821" s="2" t="s">
        <v>64</v>
      </c>
      <c r="Y5821" s="2" t="s">
        <v>65</v>
      </c>
      <c r="Z5821" s="2">
        <v>0</v>
      </c>
      <c r="AA5821" s="2"/>
      <c r="AB5821" s="2"/>
      <c r="AC5821" s="4">
        <f>P5821*U5821/1000000</f>
        <v>25.6469952</v>
      </c>
      <c r="AD5821" s="4">
        <f>AC5821*(1-Z5821/100)</f>
        <v>25.6469952</v>
      </c>
      <c r="AE5821" s="2" t="s">
        <v>66</v>
      </c>
      <c r="AF5821" s="2" t="s">
        <v>67</v>
      </c>
      <c r="AG5821" s="2"/>
      <c r="AH5821" s="2" t="s">
        <v>69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6809</v>
      </c>
      <c r="B5822" s="2" t="s">
        <v>6801</v>
      </c>
      <c r="C5822" s="2" t="s">
        <v>47</v>
      </c>
      <c r="D5822" s="2" t="s">
        <v>226</v>
      </c>
      <c r="E5822" s="2" t="s">
        <v>227</v>
      </c>
      <c r="F5822" s="2" t="s">
        <v>228</v>
      </c>
      <c r="G5822" s="2" t="s">
        <v>117</v>
      </c>
      <c r="H5822" s="2" t="s">
        <v>732</v>
      </c>
      <c r="I5822" s="2"/>
      <c r="J5822" s="2"/>
      <c r="K5822" s="2"/>
      <c r="L5822" s="2"/>
      <c r="M5822" s="2" t="s">
        <v>104</v>
      </c>
      <c r="N5822" s="3"/>
      <c r="O5822" s="3"/>
      <c r="P5822" s="4">
        <v>0.0</v>
      </c>
      <c r="Q5822" s="2" t="s">
        <v>105</v>
      </c>
      <c r="R5822" s="2" t="s">
        <v>106</v>
      </c>
      <c r="S5822" s="2" t="s">
        <v>107</v>
      </c>
      <c r="T5822" s="2" t="s">
        <v>108</v>
      </c>
      <c r="U5822" s="4">
        <f>0.0</f>
        <v>0.0</v>
      </c>
      <c r="V5822" s="2" t="s">
        <v>109</v>
      </c>
      <c r="W5822" s="2" t="s">
        <v>110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134</v>
      </c>
      <c r="AH5822" s="2" t="s">
        <v>69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6810</v>
      </c>
      <c r="B5823" s="2" t="s">
        <v>6811</v>
      </c>
      <c r="C5823" s="2" t="s">
        <v>47</v>
      </c>
      <c r="D5823" s="2" t="s">
        <v>241</v>
      </c>
      <c r="E5823" s="2" t="s">
        <v>242</v>
      </c>
      <c r="F5823" s="2" t="s">
        <v>228</v>
      </c>
      <c r="G5823" s="2" t="s">
        <v>117</v>
      </c>
      <c r="H5823" s="2" t="s">
        <v>52</v>
      </c>
      <c r="I5823" s="2" t="s">
        <v>53</v>
      </c>
      <c r="J5823" s="2" t="s">
        <v>230</v>
      </c>
      <c r="K5823" s="2" t="s">
        <v>55</v>
      </c>
      <c r="L5823" s="2" t="s">
        <v>51</v>
      </c>
      <c r="M5823" s="2" t="s">
        <v>56</v>
      </c>
      <c r="N5823" s="3">
        <v>153347.6</v>
      </c>
      <c r="O5823" s="3" t="s">
        <v>57</v>
      </c>
      <c r="P5823" s="4">
        <f>IF(O5823="吨",N5823*1000,IF(O5823="万立方米",N5823*10000,""))</f>
        <v>153347600.0</v>
      </c>
      <c r="Q5823" s="2" t="s">
        <v>58</v>
      </c>
      <c r="R5823" s="2" t="s">
        <v>59</v>
      </c>
      <c r="S5823" s="2" t="s">
        <v>60</v>
      </c>
      <c r="T5823" s="2" t="s">
        <v>61</v>
      </c>
      <c r="U5823" s="4">
        <f>0.06</f>
        <v>0.06</v>
      </c>
      <c r="V5823" s="2" t="s">
        <v>62</v>
      </c>
      <c r="W5823" s="2" t="s">
        <v>63</v>
      </c>
      <c r="X5823" s="2" t="s">
        <v>64</v>
      </c>
      <c r="Y5823" s="2" t="s">
        <v>65</v>
      </c>
      <c r="Z5823" s="2">
        <v>0</v>
      </c>
      <c r="AA5823" s="2"/>
      <c r="AB5823" s="2"/>
      <c r="AC5823" s="4">
        <f>P5823*U5823/1000000</f>
        <v>9.200856</v>
      </c>
      <c r="AD5823" s="4">
        <f>AC5823*(1-Z5823/100)</f>
        <v>9.200856</v>
      </c>
      <c r="AE5823" s="2" t="s">
        <v>66</v>
      </c>
      <c r="AF5823" s="2" t="s">
        <v>67</v>
      </c>
      <c r="AG5823" s="2" t="s">
        <v>68</v>
      </c>
      <c r="AH5823" s="2" t="s">
        <v>69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6812</v>
      </c>
      <c r="B5824" s="2" t="s">
        <v>6811</v>
      </c>
      <c r="C5824" s="2" t="s">
        <v>47</v>
      </c>
      <c r="D5824" s="2" t="s">
        <v>241</v>
      </c>
      <c r="E5824" s="2" t="s">
        <v>242</v>
      </c>
      <c r="F5824" s="2" t="s">
        <v>228</v>
      </c>
      <c r="G5824" s="2" t="s">
        <v>117</v>
      </c>
      <c r="H5824" s="2" t="s">
        <v>52</v>
      </c>
      <c r="I5824" s="2" t="s">
        <v>53</v>
      </c>
      <c r="J5824" s="2" t="s">
        <v>230</v>
      </c>
      <c r="K5824" s="2" t="s">
        <v>55</v>
      </c>
      <c r="L5824" s="2" t="s">
        <v>51</v>
      </c>
      <c r="M5824" s="2" t="s">
        <v>73</v>
      </c>
      <c r="N5824" s="3">
        <v>153347.6</v>
      </c>
      <c r="O5824" s="3" t="s">
        <v>57</v>
      </c>
      <c r="P5824" s="4">
        <f>IF(O5824="吨",N5824*1000,IF(O5824="万立方米",N5824*10000,""))</f>
        <v>153347600.0</v>
      </c>
      <c r="Q5824" s="2" t="s">
        <v>58</v>
      </c>
      <c r="R5824" s="2" t="s">
        <v>59</v>
      </c>
      <c r="S5824" s="2" t="s">
        <v>74</v>
      </c>
      <c r="T5824" s="2" t="s">
        <v>75</v>
      </c>
      <c r="U5824" s="4">
        <f>1.5</f>
        <v>1.5</v>
      </c>
      <c r="V5824" s="2" t="s">
        <v>62</v>
      </c>
      <c r="W5824" s="2" t="s">
        <v>76</v>
      </c>
      <c r="X5824" s="2" t="s">
        <v>64</v>
      </c>
      <c r="Y5824" s="2" t="s">
        <v>65</v>
      </c>
      <c r="Z5824" s="2">
        <v>0</v>
      </c>
      <c r="AA5824" s="2"/>
      <c r="AB5824" s="2"/>
      <c r="AC5824" s="4">
        <f>P5824*U5824/1000000</f>
        <v>230.0214</v>
      </c>
      <c r="AD5824" s="4">
        <f>AC5824*(1-Z5824/100)</f>
        <v>230.0214</v>
      </c>
      <c r="AE5824" s="2" t="s">
        <v>66</v>
      </c>
      <c r="AF5824" s="2" t="s">
        <v>67</v>
      </c>
      <c r="AG5824" s="2" t="s">
        <v>68</v>
      </c>
      <c r="AH5824" s="2" t="s">
        <v>69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6813</v>
      </c>
      <c r="B5825" s="2" t="s">
        <v>6811</v>
      </c>
      <c r="C5825" s="2" t="s">
        <v>47</v>
      </c>
      <c r="D5825" s="2" t="s">
        <v>241</v>
      </c>
      <c r="E5825" s="2" t="s">
        <v>242</v>
      </c>
      <c r="F5825" s="2" t="s">
        <v>228</v>
      </c>
      <c r="G5825" s="2" t="s">
        <v>117</v>
      </c>
      <c r="H5825" s="2" t="s">
        <v>52</v>
      </c>
      <c r="I5825" s="2" t="s">
        <v>53</v>
      </c>
      <c r="J5825" s="2" t="s">
        <v>230</v>
      </c>
      <c r="K5825" s="2" t="s">
        <v>55</v>
      </c>
      <c r="L5825" s="2" t="s">
        <v>51</v>
      </c>
      <c r="M5825" s="2" t="s">
        <v>78</v>
      </c>
      <c r="N5825" s="3">
        <v>153347.6</v>
      </c>
      <c r="O5825" s="3" t="s">
        <v>57</v>
      </c>
      <c r="P5825" s="4">
        <f>IF(O5825="吨",N5825*1000,IF(O5825="万立方米",N5825*10000,""))</f>
        <v>153347600.0</v>
      </c>
      <c r="Q5825" s="2" t="s">
        <v>58</v>
      </c>
      <c r="R5825" s="2" t="s">
        <v>59</v>
      </c>
      <c r="S5825" s="2" t="s">
        <v>79</v>
      </c>
      <c r="T5825" s="2" t="s">
        <v>75</v>
      </c>
      <c r="U5825" s="4">
        <f>6.0</f>
        <v>6.0</v>
      </c>
      <c r="V5825" s="2" t="s">
        <v>62</v>
      </c>
      <c r="W5825" s="2" t="s">
        <v>80</v>
      </c>
      <c r="X5825" s="2" t="s">
        <v>64</v>
      </c>
      <c r="Y5825" s="2" t="s">
        <v>65</v>
      </c>
      <c r="Z5825" s="2">
        <v>0</v>
      </c>
      <c r="AA5825" s="2"/>
      <c r="AB5825" s="2"/>
      <c r="AC5825" s="4">
        <f>P5825*U5825/1000000</f>
        <v>920.0856</v>
      </c>
      <c r="AD5825" s="4">
        <f>AC5825*(1-Z5825/100)</f>
        <v>920.0856</v>
      </c>
      <c r="AE5825" s="2" t="s">
        <v>66</v>
      </c>
      <c r="AF5825" s="2" t="s">
        <v>67</v>
      </c>
      <c r="AG5825" s="2" t="s">
        <v>68</v>
      </c>
      <c r="AH5825" s="2" t="s">
        <v>69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6814</v>
      </c>
      <c r="B5826" s="2" t="s">
        <v>6811</v>
      </c>
      <c r="C5826" s="2" t="s">
        <v>47</v>
      </c>
      <c r="D5826" s="2" t="s">
        <v>241</v>
      </c>
      <c r="E5826" s="2" t="s">
        <v>242</v>
      </c>
      <c r="F5826" s="2" t="s">
        <v>228</v>
      </c>
      <c r="G5826" s="2" t="s">
        <v>117</v>
      </c>
      <c r="H5826" s="2" t="s">
        <v>52</v>
      </c>
      <c r="I5826" s="2" t="s">
        <v>53</v>
      </c>
      <c r="J5826" s="2" t="s">
        <v>230</v>
      </c>
      <c r="K5826" s="2" t="s">
        <v>55</v>
      </c>
      <c r="L5826" s="2" t="s">
        <v>51</v>
      </c>
      <c r="M5826" s="2" t="s">
        <v>82</v>
      </c>
      <c r="N5826" s="3">
        <v>153347.6</v>
      </c>
      <c r="O5826" s="3" t="s">
        <v>57</v>
      </c>
      <c r="P5826" s="4">
        <f>IF(O5826="吨",N5826*1000,IF(O5826="万立方米",N5826*10000,""))</f>
        <v>153347600.0</v>
      </c>
      <c r="Q5826" s="2" t="s">
        <v>58</v>
      </c>
      <c r="R5826" s="2" t="s">
        <v>59</v>
      </c>
      <c r="S5826" s="2" t="s">
        <v>83</v>
      </c>
      <c r="T5826" s="2" t="s">
        <v>61</v>
      </c>
      <c r="U5826" s="4">
        <f>0.35</f>
        <v>0.35</v>
      </c>
      <c r="V5826" s="2" t="s">
        <v>62</v>
      </c>
      <c r="W5826" s="2" t="s">
        <v>84</v>
      </c>
      <c r="X5826" s="2" t="s">
        <v>64</v>
      </c>
      <c r="Y5826" s="2" t="s">
        <v>65</v>
      </c>
      <c r="Z5826" s="2">
        <v>0</v>
      </c>
      <c r="AA5826" s="2"/>
      <c r="AB5826" s="2"/>
      <c r="AC5826" s="4">
        <f>P5826*U5826/1000000</f>
        <v>53.67166</v>
      </c>
      <c r="AD5826" s="4">
        <f>AC5826*(1-Z5826/100)</f>
        <v>53.67166</v>
      </c>
      <c r="AE5826" s="2" t="s">
        <v>66</v>
      </c>
      <c r="AF5826" s="2" t="s">
        <v>67</v>
      </c>
      <c r="AG5826" s="2" t="s">
        <v>68</v>
      </c>
      <c r="AH5826" s="2" t="s">
        <v>69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6815</v>
      </c>
      <c r="B5827" s="2" t="s">
        <v>6811</v>
      </c>
      <c r="C5827" s="2" t="s">
        <v>47</v>
      </c>
      <c r="D5827" s="2" t="s">
        <v>241</v>
      </c>
      <c r="E5827" s="2" t="s">
        <v>242</v>
      </c>
      <c r="F5827" s="2" t="s">
        <v>228</v>
      </c>
      <c r="G5827" s="2" t="s">
        <v>117</v>
      </c>
      <c r="H5827" s="2" t="s">
        <v>52</v>
      </c>
      <c r="I5827" s="2" t="s">
        <v>53</v>
      </c>
      <c r="J5827" s="2" t="s">
        <v>230</v>
      </c>
      <c r="K5827" s="2" t="s">
        <v>55</v>
      </c>
      <c r="L5827" s="2" t="s">
        <v>51</v>
      </c>
      <c r="M5827" s="2" t="s">
        <v>86</v>
      </c>
      <c r="N5827" s="3">
        <v>153347.6</v>
      </c>
      <c r="O5827" s="3" t="s">
        <v>57</v>
      </c>
      <c r="P5827" s="4">
        <f>IF(O5827="吨",N5827*1000,IF(O5827="万立方米",N5827*10000,""))</f>
        <v>153347600.0</v>
      </c>
      <c r="Q5827" s="2" t="s">
        <v>58</v>
      </c>
      <c r="R5827" s="2" t="s">
        <v>59</v>
      </c>
      <c r="S5827" s="2" t="s">
        <v>87</v>
      </c>
      <c r="T5827" s="2" t="s">
        <v>88</v>
      </c>
      <c r="U5827" s="4">
        <f>0.75</f>
        <v>0.75</v>
      </c>
      <c r="V5827" s="2" t="s">
        <v>62</v>
      </c>
      <c r="W5827" s="2" t="s">
        <v>89</v>
      </c>
      <c r="X5827" s="2" t="s">
        <v>64</v>
      </c>
      <c r="Y5827" s="2" t="s">
        <v>65</v>
      </c>
      <c r="Z5827" s="2">
        <v>0</v>
      </c>
      <c r="AA5827" s="2"/>
      <c r="AB5827" s="2"/>
      <c r="AC5827" s="4">
        <f>P5827*U5827/1000000</f>
        <v>115.0107</v>
      </c>
      <c r="AD5827" s="4">
        <f>AC5828*(1-AA5827/100)+(AC5827-AC5828)*(1-AB5827/100)</f>
        <v>115.0107</v>
      </c>
      <c r="AE5827" s="2" t="s">
        <v>66</v>
      </c>
      <c r="AF5827" s="2" t="s">
        <v>67</v>
      </c>
      <c r="AG5827" s="2" t="s">
        <v>68</v>
      </c>
      <c r="AH5827" s="2" t="s">
        <v>69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6816</v>
      </c>
      <c r="B5828" s="2" t="s">
        <v>6811</v>
      </c>
      <c r="C5828" s="2" t="s">
        <v>47</v>
      </c>
      <c r="D5828" s="2" t="s">
        <v>241</v>
      </c>
      <c r="E5828" s="2" t="s">
        <v>242</v>
      </c>
      <c r="F5828" s="2" t="s">
        <v>228</v>
      </c>
      <c r="G5828" s="2" t="s">
        <v>117</v>
      </c>
      <c r="H5828" s="2" t="s">
        <v>52</v>
      </c>
      <c r="I5828" s="2" t="s">
        <v>53</v>
      </c>
      <c r="J5828" s="2" t="s">
        <v>230</v>
      </c>
      <c r="K5828" s="2" t="s">
        <v>55</v>
      </c>
      <c r="L5828" s="2" t="s">
        <v>51</v>
      </c>
      <c r="M5828" s="2" t="s">
        <v>91</v>
      </c>
      <c r="N5828" s="3">
        <v>153347.6</v>
      </c>
      <c r="O5828" s="3" t="s">
        <v>57</v>
      </c>
      <c r="P5828" s="4">
        <f>IF(O5828="吨",N5828*1000,IF(O5828="万立方米",N5828*10000,""))</f>
        <v>153347600.0</v>
      </c>
      <c r="Q5828" s="2" t="s">
        <v>58</v>
      </c>
      <c r="R5828" s="2" t="s">
        <v>59</v>
      </c>
      <c r="S5828" s="2" t="s">
        <v>92</v>
      </c>
      <c r="T5828" s="2" t="s">
        <v>88</v>
      </c>
      <c r="U5828" s="4">
        <f>0.75</f>
        <v>0.75</v>
      </c>
      <c r="V5828" s="2" t="s">
        <v>62</v>
      </c>
      <c r="W5828" s="2" t="s">
        <v>93</v>
      </c>
      <c r="X5828" s="2" t="s">
        <v>64</v>
      </c>
      <c r="Y5828" s="2" t="s">
        <v>65</v>
      </c>
      <c r="Z5828" s="2">
        <v>0</v>
      </c>
      <c r="AA5828" s="2"/>
      <c r="AB5828" s="2"/>
      <c r="AC5828" s="4">
        <f>P5828*U5828/1000000</f>
        <v>115.0107</v>
      </c>
      <c r="AD5828" s="4">
        <f>AC5828*(1-Z5828/100)</f>
        <v>115.0107</v>
      </c>
      <c r="AE5828" s="2" t="s">
        <v>66</v>
      </c>
      <c r="AF5828" s="2" t="s">
        <v>67</v>
      </c>
      <c r="AG5828" s="2" t="s">
        <v>68</v>
      </c>
      <c r="AH5828" s="2" t="s">
        <v>69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6817</v>
      </c>
      <c r="B5829" s="2" t="s">
        <v>6811</v>
      </c>
      <c r="C5829" s="2" t="s">
        <v>47</v>
      </c>
      <c r="D5829" s="2" t="s">
        <v>241</v>
      </c>
      <c r="E5829" s="2" t="s">
        <v>242</v>
      </c>
      <c r="F5829" s="2" t="s">
        <v>228</v>
      </c>
      <c r="G5829" s="2" t="s">
        <v>117</v>
      </c>
      <c r="H5829" s="2" t="s">
        <v>52</v>
      </c>
      <c r="I5829" s="2" t="s">
        <v>53</v>
      </c>
      <c r="J5829" s="2" t="s">
        <v>230</v>
      </c>
      <c r="K5829" s="2" t="s">
        <v>55</v>
      </c>
      <c r="L5829" s="2" t="s">
        <v>51</v>
      </c>
      <c r="M5829" s="2" t="s">
        <v>95</v>
      </c>
      <c r="N5829" s="3">
        <v>153347.6</v>
      </c>
      <c r="O5829" s="3" t="s">
        <v>57</v>
      </c>
      <c r="P5829" s="4">
        <f>IF(O5829="吨",N5829*1000,IF(O5829="万立方米",N5829*10000,""))</f>
        <v>153347600.0</v>
      </c>
      <c r="Q5829" s="2" t="s">
        <v>58</v>
      </c>
      <c r="R5829" s="2" t="s">
        <v>59</v>
      </c>
      <c r="S5829" s="2" t="s">
        <v>96</v>
      </c>
      <c r="T5829" s="2" t="s">
        <v>97</v>
      </c>
      <c r="U5829" s="4">
        <f>1.7</f>
        <v>1.7</v>
      </c>
      <c r="V5829" s="2" t="s">
        <v>62</v>
      </c>
      <c r="W5829" s="2" t="s">
        <v>98</v>
      </c>
      <c r="X5829" s="2" t="s">
        <v>64</v>
      </c>
      <c r="Y5829" s="2" t="s">
        <v>65</v>
      </c>
      <c r="Z5829" s="2">
        <v>0</v>
      </c>
      <c r="AA5829" s="2"/>
      <c r="AB5829" s="2"/>
      <c r="AC5829" s="4">
        <f>P5829*U5829/1000000</f>
        <v>260.69092</v>
      </c>
      <c r="AD5829" s="4">
        <f>AC5829*(1-Z5829/100)</f>
        <v>260.69092</v>
      </c>
      <c r="AE5829" s="2" t="s">
        <v>66</v>
      </c>
      <c r="AF5829" s="2" t="s">
        <v>67</v>
      </c>
      <c r="AG5829" s="2" t="s">
        <v>68</v>
      </c>
      <c r="AH5829" s="2" t="s">
        <v>69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6818</v>
      </c>
      <c r="B5830" s="2" t="s">
        <v>6811</v>
      </c>
      <c r="C5830" s="2" t="s">
        <v>47</v>
      </c>
      <c r="D5830" s="2" t="s">
        <v>241</v>
      </c>
      <c r="E5830" s="2" t="s">
        <v>242</v>
      </c>
      <c r="F5830" s="2" t="s">
        <v>228</v>
      </c>
      <c r="G5830" s="2" t="s">
        <v>117</v>
      </c>
      <c r="H5830" s="2" t="s">
        <v>52</v>
      </c>
      <c r="I5830" s="2" t="s">
        <v>53</v>
      </c>
      <c r="J5830" s="2" t="s">
        <v>230</v>
      </c>
      <c r="K5830" s="2" t="s">
        <v>55</v>
      </c>
      <c r="L5830" s="2" t="s">
        <v>51</v>
      </c>
      <c r="M5830" s="2" t="s">
        <v>100</v>
      </c>
      <c r="N5830" s="3">
        <v>153347.6</v>
      </c>
      <c r="O5830" s="3" t="s">
        <v>57</v>
      </c>
      <c r="P5830" s="4">
        <f>IF(O5830="吨",N5830*1000,IF(O5830="万立方米",N5830*10000,""))</f>
        <v>153347600.0</v>
      </c>
      <c r="Q5830" s="2" t="s">
        <v>58</v>
      </c>
      <c r="R5830" s="2" t="s">
        <v>59</v>
      </c>
      <c r="S5830" s="2" t="s">
        <v>101</v>
      </c>
      <c r="T5830" s="2" t="s">
        <v>75</v>
      </c>
      <c r="U5830" s="4">
        <f>0.12</f>
        <v>0.12</v>
      </c>
      <c r="V5830" s="2" t="s">
        <v>62</v>
      </c>
      <c r="W5830" s="2" t="s">
        <v>102</v>
      </c>
      <c r="X5830" s="2" t="s">
        <v>64</v>
      </c>
      <c r="Y5830" s="2" t="s">
        <v>65</v>
      </c>
      <c r="Z5830" s="2">
        <v>0</v>
      </c>
      <c r="AA5830" s="2"/>
      <c r="AB5830" s="2"/>
      <c r="AC5830" s="4">
        <f>P5830*U5830/1000000</f>
        <v>18.401712</v>
      </c>
      <c r="AD5830" s="4">
        <f>AC5830*(1-Z5830/100)</f>
        <v>18.401712</v>
      </c>
      <c r="AE5830" s="2" t="s">
        <v>66</v>
      </c>
      <c r="AF5830" s="2" t="s">
        <v>67</v>
      </c>
      <c r="AG5830" s="2" t="s">
        <v>68</v>
      </c>
      <c r="AH5830" s="2" t="s">
        <v>69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6819</v>
      </c>
      <c r="B5831" s="2" t="s">
        <v>6811</v>
      </c>
      <c r="C5831" s="2" t="s">
        <v>47</v>
      </c>
      <c r="D5831" s="2" t="s">
        <v>241</v>
      </c>
      <c r="E5831" s="2" t="s">
        <v>242</v>
      </c>
      <c r="F5831" s="2" t="s">
        <v>228</v>
      </c>
      <c r="G5831" s="2" t="s">
        <v>117</v>
      </c>
      <c r="H5831" s="2" t="s">
        <v>52</v>
      </c>
      <c r="I5831" s="2"/>
      <c r="J5831" s="2"/>
      <c r="K5831" s="2" t="s">
        <v>147</v>
      </c>
      <c r="L5831" s="2" t="s">
        <v>253</v>
      </c>
      <c r="M5831" s="2" t="s">
        <v>104</v>
      </c>
      <c r="N5831" s="3"/>
      <c r="O5831" s="3"/>
      <c r="P5831" s="2"/>
      <c r="Q5831" s="2" t="s">
        <v>105</v>
      </c>
      <c r="R5831" s="2" t="s">
        <v>106</v>
      </c>
      <c r="S5831" s="2" t="s">
        <v>107</v>
      </c>
      <c r="T5831" s="2" t="s">
        <v>108</v>
      </c>
      <c r="U5831" s="2"/>
      <c r="V5831" s="2" t="s">
        <v>109</v>
      </c>
      <c r="W5831" s="2" t="s">
        <v>110</v>
      </c>
      <c r="X5831" s="2"/>
      <c r="Y5831" s="2" t="s">
        <v>65</v>
      </c>
      <c r="Z5831" s="2">
        <v>0</v>
      </c>
      <c r="AA5831" s="2"/>
      <c r="AB5831" s="2"/>
      <c r="AC5831" s="2"/>
      <c r="AD5831" s="2"/>
      <c r="AE5831" s="2" t="s">
        <v>123</v>
      </c>
      <c r="AF5831" s="2" t="s">
        <v>222</v>
      </c>
      <c r="AG5831" s="2" t="s">
        <v>223</v>
      </c>
      <c r="AH5831" s="2" t="s">
        <v>69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6820</v>
      </c>
      <c r="B5832" s="2" t="s">
        <v>6821</v>
      </c>
      <c r="C5832" s="2" t="s">
        <v>47</v>
      </c>
      <c r="D5832" s="2" t="s">
        <v>212</v>
      </c>
      <c r="E5832" s="2" t="s">
        <v>213</v>
      </c>
      <c r="F5832" s="2" t="s">
        <v>178</v>
      </c>
      <c r="G5832" s="2" t="s">
        <v>179</v>
      </c>
      <c r="H5832" s="2" t="s">
        <v>243</v>
      </c>
      <c r="I5832" s="2" t="s">
        <v>53</v>
      </c>
      <c r="J5832" s="2" t="s">
        <v>180</v>
      </c>
      <c r="K5832" s="2" t="s">
        <v>180</v>
      </c>
      <c r="L5832" s="2" t="s">
        <v>181</v>
      </c>
      <c r="M5832" s="2" t="s">
        <v>56</v>
      </c>
      <c r="N5832" s="3">
        <v>16665.92</v>
      </c>
      <c r="O5832" s="3" t="s">
        <v>182</v>
      </c>
      <c r="P5832" s="4">
        <f>IF(O5832="吨",N5832*1000,IF(O5832="万立方米",N5832*10000,""))</f>
        <v>166659199.99999997</v>
      </c>
      <c r="Q5832" s="2" t="s">
        <v>183</v>
      </c>
      <c r="R5832" s="2" t="s">
        <v>184</v>
      </c>
      <c r="S5832" s="2" t="s">
        <v>185</v>
      </c>
      <c r="T5832" s="2" t="s">
        <v>75</v>
      </c>
      <c r="U5832" s="4">
        <f>0.001</f>
        <v>0.001</v>
      </c>
      <c r="V5832" s="2" t="s">
        <v>186</v>
      </c>
      <c r="W5832" s="2" t="s">
        <v>187</v>
      </c>
      <c r="X5832" s="2" t="s">
        <v>64</v>
      </c>
      <c r="Y5832" s="2" t="s">
        <v>65</v>
      </c>
      <c r="Z5832" s="2">
        <v>0</v>
      </c>
      <c r="AA5832" s="2"/>
      <c r="AB5832" s="2"/>
      <c r="AC5832" s="4">
        <f>P5832*U5832/1000000</f>
        <v>0.16665919999999998</v>
      </c>
      <c r="AD5832" s="4">
        <f>AC5832*(1-Z5832/100)</f>
        <v>0.16665919999999998</v>
      </c>
      <c r="AE5832" s="2" t="s">
        <v>66</v>
      </c>
      <c r="AF5832" s="2" t="s">
        <v>67</v>
      </c>
      <c r="AG5832" s="2" t="s">
        <v>68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6822</v>
      </c>
      <c r="B5833" s="2" t="s">
        <v>6821</v>
      </c>
      <c r="C5833" s="2" t="s">
        <v>47</v>
      </c>
      <c r="D5833" s="2" t="s">
        <v>212</v>
      </c>
      <c r="E5833" s="2" t="s">
        <v>213</v>
      </c>
      <c r="F5833" s="2" t="s">
        <v>178</v>
      </c>
      <c r="G5833" s="2" t="s">
        <v>179</v>
      </c>
      <c r="H5833" s="2" t="s">
        <v>243</v>
      </c>
      <c r="I5833" s="2" t="s">
        <v>53</v>
      </c>
      <c r="J5833" s="2" t="s">
        <v>180</v>
      </c>
      <c r="K5833" s="2" t="s">
        <v>180</v>
      </c>
      <c r="L5833" s="2" t="s">
        <v>181</v>
      </c>
      <c r="M5833" s="2" t="s">
        <v>73</v>
      </c>
      <c r="N5833" s="3">
        <v>16665.92</v>
      </c>
      <c r="O5833" s="3" t="s">
        <v>182</v>
      </c>
      <c r="P5833" s="4">
        <f>IF(O5833="吨",N5833*1000,IF(O5833="万立方米",N5833*10000,""))</f>
        <v>166659199.99999997</v>
      </c>
      <c r="Q5833" s="2" t="s">
        <v>183</v>
      </c>
      <c r="R5833" s="2" t="s">
        <v>184</v>
      </c>
      <c r="S5833" s="2" t="s">
        <v>189</v>
      </c>
      <c r="T5833" s="2" t="s">
        <v>75</v>
      </c>
      <c r="U5833" s="4">
        <f>0.35</f>
        <v>0.35</v>
      </c>
      <c r="V5833" s="2" t="s">
        <v>186</v>
      </c>
      <c r="W5833" s="2" t="s">
        <v>190</v>
      </c>
      <c r="X5833" s="2" t="s">
        <v>64</v>
      </c>
      <c r="Y5833" s="2" t="s">
        <v>65</v>
      </c>
      <c r="Z5833" s="2">
        <v>0</v>
      </c>
      <c r="AA5833" s="2"/>
      <c r="AB5833" s="2"/>
      <c r="AC5833" s="4">
        <f>P5833*U5833/1000000</f>
        <v>58.330719999999985</v>
      </c>
      <c r="AD5833" s="4">
        <f>AC5833*(1-Z5833/100)</f>
        <v>58.330719999999985</v>
      </c>
      <c r="AE5833" s="2" t="s">
        <v>66</v>
      </c>
      <c r="AF5833" s="2" t="s">
        <v>67</v>
      </c>
      <c r="AG5833" s="2" t="s">
        <v>68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6823</v>
      </c>
      <c r="B5834" s="2" t="s">
        <v>6821</v>
      </c>
      <c r="C5834" s="2" t="s">
        <v>47</v>
      </c>
      <c r="D5834" s="2" t="s">
        <v>212</v>
      </c>
      <c r="E5834" s="2" t="s">
        <v>213</v>
      </c>
      <c r="F5834" s="2" t="s">
        <v>178</v>
      </c>
      <c r="G5834" s="2" t="s">
        <v>179</v>
      </c>
      <c r="H5834" s="2" t="s">
        <v>243</v>
      </c>
      <c r="I5834" s="2" t="s">
        <v>53</v>
      </c>
      <c r="J5834" s="2" t="s">
        <v>180</v>
      </c>
      <c r="K5834" s="2" t="s">
        <v>180</v>
      </c>
      <c r="L5834" s="2" t="s">
        <v>181</v>
      </c>
      <c r="M5834" s="2" t="s">
        <v>78</v>
      </c>
      <c r="N5834" s="3">
        <v>16665.92</v>
      </c>
      <c r="O5834" s="3" t="s">
        <v>182</v>
      </c>
      <c r="P5834" s="4">
        <f>IF(O5834="吨",N5834*1000,IF(O5834="万立方米",N5834*10000,""))</f>
        <v>166659199.99999997</v>
      </c>
      <c r="Q5834" s="2" t="s">
        <v>183</v>
      </c>
      <c r="R5834" s="2" t="s">
        <v>184</v>
      </c>
      <c r="S5834" s="2" t="s">
        <v>192</v>
      </c>
      <c r="T5834" s="2" t="s">
        <v>75</v>
      </c>
      <c r="U5834" s="4">
        <f>1.2</f>
        <v>1.2</v>
      </c>
      <c r="V5834" s="2" t="s">
        <v>186</v>
      </c>
      <c r="W5834" s="2" t="s">
        <v>193</v>
      </c>
      <c r="X5834" s="2" t="s">
        <v>64</v>
      </c>
      <c r="Y5834" s="2" t="s">
        <v>65</v>
      </c>
      <c r="Z5834" s="2">
        <v>0</v>
      </c>
      <c r="AA5834" s="2"/>
      <c r="AB5834" s="2"/>
      <c r="AC5834" s="4">
        <f>P5834*U5834/1000000</f>
        <v>199.99103999999997</v>
      </c>
      <c r="AD5834" s="4">
        <f>AC5834*(1-Z5834/100)</f>
        <v>199.99103999999997</v>
      </c>
      <c r="AE5834" s="2" t="s">
        <v>66</v>
      </c>
      <c r="AF5834" s="2" t="s">
        <v>67</v>
      </c>
      <c r="AG5834" s="2" t="s">
        <v>68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6824</v>
      </c>
      <c r="B5835" s="2" t="s">
        <v>6821</v>
      </c>
      <c r="C5835" s="2" t="s">
        <v>47</v>
      </c>
      <c r="D5835" s="2" t="s">
        <v>212</v>
      </c>
      <c r="E5835" s="2" t="s">
        <v>213</v>
      </c>
      <c r="F5835" s="2" t="s">
        <v>178</v>
      </c>
      <c r="G5835" s="2" t="s">
        <v>179</v>
      </c>
      <c r="H5835" s="2" t="s">
        <v>243</v>
      </c>
      <c r="I5835" s="2" t="s">
        <v>53</v>
      </c>
      <c r="J5835" s="2" t="s">
        <v>180</v>
      </c>
      <c r="K5835" s="2" t="s">
        <v>180</v>
      </c>
      <c r="L5835" s="2" t="s">
        <v>181</v>
      </c>
      <c r="M5835" s="2" t="s">
        <v>82</v>
      </c>
      <c r="N5835" s="3">
        <v>16665.92</v>
      </c>
      <c r="O5835" s="3" t="s">
        <v>182</v>
      </c>
      <c r="P5835" s="4">
        <f>IF(O5835="吨",N5835*1000,IF(O5835="万立方米",N5835*10000,""))</f>
        <v>166659199.99999997</v>
      </c>
      <c r="Q5835" s="2" t="s">
        <v>183</v>
      </c>
      <c r="R5835" s="2" t="s">
        <v>184</v>
      </c>
      <c r="S5835" s="2" t="s">
        <v>195</v>
      </c>
      <c r="T5835" s="2" t="s">
        <v>75</v>
      </c>
      <c r="U5835" s="4">
        <f>0.002</f>
        <v>0.002</v>
      </c>
      <c r="V5835" s="2" t="s">
        <v>186</v>
      </c>
      <c r="W5835" s="2" t="s">
        <v>196</v>
      </c>
      <c r="X5835" s="2" t="s">
        <v>64</v>
      </c>
      <c r="Y5835" s="2" t="s">
        <v>65</v>
      </c>
      <c r="Z5835" s="2">
        <v>0</v>
      </c>
      <c r="AA5835" s="2"/>
      <c r="AB5835" s="2"/>
      <c r="AC5835" s="4">
        <f>P5835*U5835/1000000</f>
        <v>0.33331839999999996</v>
      </c>
      <c r="AD5835" s="4">
        <f>AC5835*(1-Z5835/100)</f>
        <v>0.33331839999999996</v>
      </c>
      <c r="AE5835" s="2" t="s">
        <v>66</v>
      </c>
      <c r="AF5835" s="2" t="s">
        <v>67</v>
      </c>
      <c r="AG5835" s="2" t="s">
        <v>68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6825</v>
      </c>
      <c r="B5836" s="2" t="s">
        <v>6821</v>
      </c>
      <c r="C5836" s="2" t="s">
        <v>47</v>
      </c>
      <c r="D5836" s="2" t="s">
        <v>212</v>
      </c>
      <c r="E5836" s="2" t="s">
        <v>213</v>
      </c>
      <c r="F5836" s="2" t="s">
        <v>178</v>
      </c>
      <c r="G5836" s="2" t="s">
        <v>179</v>
      </c>
      <c r="H5836" s="2" t="s">
        <v>243</v>
      </c>
      <c r="I5836" s="2" t="s">
        <v>53</v>
      </c>
      <c r="J5836" s="2" t="s">
        <v>180</v>
      </c>
      <c r="K5836" s="2" t="s">
        <v>180</v>
      </c>
      <c r="L5836" s="2" t="s">
        <v>181</v>
      </c>
      <c r="M5836" s="2" t="s">
        <v>86</v>
      </c>
      <c r="N5836" s="3">
        <v>16665.92</v>
      </c>
      <c r="O5836" s="3" t="s">
        <v>182</v>
      </c>
      <c r="P5836" s="4">
        <f>IF(O5836="吨",N5836*1000,IF(O5836="万立方米",N5836*10000,""))</f>
        <v>166659199.99999997</v>
      </c>
      <c r="Q5836" s="2" t="s">
        <v>183</v>
      </c>
      <c r="R5836" s="2" t="s">
        <v>184</v>
      </c>
      <c r="S5836" s="2" t="s">
        <v>198</v>
      </c>
      <c r="T5836" s="2" t="s">
        <v>75</v>
      </c>
      <c r="U5836" s="4">
        <f>0.01</f>
        <v>0.01</v>
      </c>
      <c r="V5836" s="2" t="s">
        <v>186</v>
      </c>
      <c r="W5836" s="2" t="s">
        <v>199</v>
      </c>
      <c r="X5836" s="2" t="s">
        <v>64</v>
      </c>
      <c r="Y5836" s="2" t="s">
        <v>65</v>
      </c>
      <c r="Z5836" s="2">
        <v>0</v>
      </c>
      <c r="AA5836" s="2"/>
      <c r="AB5836" s="2"/>
      <c r="AC5836" s="4">
        <f>P5836*U5836/1000000</f>
        <v>1.6665919999999999</v>
      </c>
      <c r="AD5836" s="4">
        <f>AC5837*(1-AA5836/100)+(AC5836-AC5837)*(1-AB5836/100)</f>
        <v>1.6665919999999999</v>
      </c>
      <c r="AE5836" s="2" t="s">
        <v>66</v>
      </c>
      <c r="AF5836" s="2" t="s">
        <v>67</v>
      </c>
      <c r="AG5836" s="2" t="s">
        <v>68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6826</v>
      </c>
      <c r="B5837" s="2" t="s">
        <v>6821</v>
      </c>
      <c r="C5837" s="2" t="s">
        <v>47</v>
      </c>
      <c r="D5837" s="2" t="s">
        <v>212</v>
      </c>
      <c r="E5837" s="2" t="s">
        <v>213</v>
      </c>
      <c r="F5837" s="2" t="s">
        <v>178</v>
      </c>
      <c r="G5837" s="2" t="s">
        <v>179</v>
      </c>
      <c r="H5837" s="2" t="s">
        <v>243</v>
      </c>
      <c r="I5837" s="2" t="s">
        <v>53</v>
      </c>
      <c r="J5837" s="2" t="s">
        <v>180</v>
      </c>
      <c r="K5837" s="2" t="s">
        <v>180</v>
      </c>
      <c r="L5837" s="2" t="s">
        <v>181</v>
      </c>
      <c r="M5837" s="2" t="s">
        <v>91</v>
      </c>
      <c r="N5837" s="3">
        <v>16665.92</v>
      </c>
      <c r="O5837" s="3" t="s">
        <v>182</v>
      </c>
      <c r="P5837" s="4">
        <f>IF(O5837="吨",N5837*1000,IF(O5837="万立方米",N5837*10000,""))</f>
        <v>166659199.99999997</v>
      </c>
      <c r="Q5837" s="2" t="s">
        <v>183</v>
      </c>
      <c r="R5837" s="2" t="s">
        <v>184</v>
      </c>
      <c r="S5837" s="2" t="s">
        <v>201</v>
      </c>
      <c r="T5837" s="2" t="s">
        <v>75</v>
      </c>
      <c r="U5837" s="4">
        <f>0.005</f>
        <v>0.005</v>
      </c>
      <c r="V5837" s="2" t="s">
        <v>186</v>
      </c>
      <c r="W5837" s="2" t="s">
        <v>202</v>
      </c>
      <c r="X5837" s="2" t="s">
        <v>64</v>
      </c>
      <c r="Y5837" s="2" t="s">
        <v>65</v>
      </c>
      <c r="Z5837" s="2">
        <v>0</v>
      </c>
      <c r="AA5837" s="2"/>
      <c r="AB5837" s="2"/>
      <c r="AC5837" s="4">
        <f>P5837*U5837/1000000</f>
        <v>0.8332959999999999</v>
      </c>
      <c r="AD5837" s="4">
        <f>AC5837*(1-Z5837/100)</f>
        <v>0.8332959999999999</v>
      </c>
      <c r="AE5837" s="2" t="s">
        <v>66</v>
      </c>
      <c r="AF5837" s="2" t="s">
        <v>67</v>
      </c>
      <c r="AG5837" s="2" t="s">
        <v>68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6827</v>
      </c>
      <c r="B5838" s="2" t="s">
        <v>6821</v>
      </c>
      <c r="C5838" s="2" t="s">
        <v>47</v>
      </c>
      <c r="D5838" s="2" t="s">
        <v>212</v>
      </c>
      <c r="E5838" s="2" t="s">
        <v>213</v>
      </c>
      <c r="F5838" s="2" t="s">
        <v>178</v>
      </c>
      <c r="G5838" s="2" t="s">
        <v>179</v>
      </c>
      <c r="H5838" s="2" t="s">
        <v>243</v>
      </c>
      <c r="I5838" s="2" t="s">
        <v>53</v>
      </c>
      <c r="J5838" s="2" t="s">
        <v>180</v>
      </c>
      <c r="K5838" s="2" t="s">
        <v>180</v>
      </c>
      <c r="L5838" s="2" t="s">
        <v>181</v>
      </c>
      <c r="M5838" s="2" t="s">
        <v>95</v>
      </c>
      <c r="N5838" s="3">
        <v>16665.92</v>
      </c>
      <c r="O5838" s="3" t="s">
        <v>182</v>
      </c>
      <c r="P5838" s="4">
        <f>IF(O5838="吨",N5838*1000,IF(O5838="万立方米",N5838*10000,""))</f>
        <v>166659199.99999997</v>
      </c>
      <c r="Q5838" s="2" t="s">
        <v>183</v>
      </c>
      <c r="R5838" s="2" t="s">
        <v>184</v>
      </c>
      <c r="S5838" s="2" t="s">
        <v>204</v>
      </c>
      <c r="T5838" s="2" t="s">
        <v>75</v>
      </c>
      <c r="U5838" s="4">
        <f>0.005</f>
        <v>0.005</v>
      </c>
      <c r="V5838" s="2" t="s">
        <v>186</v>
      </c>
      <c r="W5838" s="2" t="s">
        <v>205</v>
      </c>
      <c r="X5838" s="2" t="s">
        <v>64</v>
      </c>
      <c r="Y5838" s="2" t="s">
        <v>65</v>
      </c>
      <c r="Z5838" s="2">
        <v>0</v>
      </c>
      <c r="AA5838" s="2"/>
      <c r="AB5838" s="2"/>
      <c r="AC5838" s="4">
        <f>P5838*U5838/1000000</f>
        <v>0.8332959999999999</v>
      </c>
      <c r="AD5838" s="4">
        <f>AC5838*(1-Z5838/100)</f>
        <v>0.8332959999999999</v>
      </c>
      <c r="AE5838" s="2" t="s">
        <v>66</v>
      </c>
      <c r="AF5838" s="2" t="s">
        <v>67</v>
      </c>
      <c r="AG5838" s="2" t="s">
        <v>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6828</v>
      </c>
      <c r="B5839" s="2" t="s">
        <v>6821</v>
      </c>
      <c r="C5839" s="2" t="s">
        <v>47</v>
      </c>
      <c r="D5839" s="2" t="s">
        <v>212</v>
      </c>
      <c r="E5839" s="2" t="s">
        <v>213</v>
      </c>
      <c r="F5839" s="2" t="s">
        <v>178</v>
      </c>
      <c r="G5839" s="2" t="s">
        <v>179</v>
      </c>
      <c r="H5839" s="2" t="s">
        <v>243</v>
      </c>
      <c r="I5839" s="2" t="s">
        <v>53</v>
      </c>
      <c r="J5839" s="2" t="s">
        <v>180</v>
      </c>
      <c r="K5839" s="2" t="s">
        <v>180</v>
      </c>
      <c r="L5839" s="2" t="s">
        <v>181</v>
      </c>
      <c r="M5839" s="2" t="s">
        <v>100</v>
      </c>
      <c r="N5839" s="3">
        <v>16665.92</v>
      </c>
      <c r="O5839" s="3" t="s">
        <v>182</v>
      </c>
      <c r="P5839" s="4">
        <f>IF(O5839="吨",N5839*1000,IF(O5839="万立方米",N5839*10000,""))</f>
        <v>166659199.99999997</v>
      </c>
      <c r="Q5839" s="2" t="s">
        <v>183</v>
      </c>
      <c r="R5839" s="2" t="s">
        <v>184</v>
      </c>
      <c r="S5839" s="2" t="s">
        <v>207</v>
      </c>
      <c r="T5839" s="2" t="s">
        <v>75</v>
      </c>
      <c r="U5839" s="4">
        <f>0.02</f>
        <v>0.02</v>
      </c>
      <c r="V5839" s="2" t="s">
        <v>186</v>
      </c>
      <c r="W5839" s="2" t="s">
        <v>208</v>
      </c>
      <c r="X5839" s="2" t="s">
        <v>64</v>
      </c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68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6829</v>
      </c>
      <c r="B5840" s="2" t="s">
        <v>6821</v>
      </c>
      <c r="C5840" s="2" t="s">
        <v>47</v>
      </c>
      <c r="D5840" s="2" t="s">
        <v>212</v>
      </c>
      <c r="E5840" s="2" t="s">
        <v>213</v>
      </c>
      <c r="F5840" s="2" t="s">
        <v>178</v>
      </c>
      <c r="G5840" s="2" t="s">
        <v>179</v>
      </c>
      <c r="H5840" s="2" t="s">
        <v>243</v>
      </c>
      <c r="I5840" s="2"/>
      <c r="J5840" s="2"/>
      <c r="K5840" s="2" t="s">
        <v>147</v>
      </c>
      <c r="L5840" s="2" t="s">
        <v>148</v>
      </c>
      <c r="M5840" s="2" t="s">
        <v>104</v>
      </c>
      <c r="N5840" s="3"/>
      <c r="O5840" s="3"/>
      <c r="P5840" s="2"/>
      <c r="Q5840" s="2" t="s">
        <v>105</v>
      </c>
      <c r="R5840" s="2" t="s">
        <v>106</v>
      </c>
      <c r="S5840" s="2" t="s">
        <v>107</v>
      </c>
      <c r="T5840" s="2" t="s">
        <v>108</v>
      </c>
      <c r="U5840" s="2"/>
      <c r="V5840" s="2" t="s">
        <v>109</v>
      </c>
      <c r="W5840" s="2" t="s">
        <v>110</v>
      </c>
      <c r="X5840" s="2"/>
      <c r="Y5840" s="2" t="s">
        <v>65</v>
      </c>
      <c r="Z5840" s="2">
        <v>0</v>
      </c>
      <c r="AA5840" s="2"/>
      <c r="AB5840" s="2"/>
      <c r="AC5840" s="2"/>
      <c r="AD5840" s="2"/>
      <c r="AE5840" s="2" t="s">
        <v>123</v>
      </c>
      <c r="AF5840" s="2" t="s">
        <v>222</v>
      </c>
      <c r="AG5840" s="2" t="s">
        <v>223</v>
      </c>
      <c r="AH5840" s="2" t="s">
        <v>69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6830</v>
      </c>
      <c r="B5841" s="2" t="s">
        <v>6831</v>
      </c>
      <c r="C5841" s="2" t="s">
        <v>47</v>
      </c>
      <c r="D5841" s="2" t="s">
        <v>1310</v>
      </c>
      <c r="E5841" s="2" t="s">
        <v>227</v>
      </c>
      <c r="F5841" s="2" t="s">
        <v>228</v>
      </c>
      <c r="G5841" s="2" t="s">
        <v>179</v>
      </c>
      <c r="H5841" s="2" t="s">
        <v>243</v>
      </c>
      <c r="I5841" s="2" t="s">
        <v>53</v>
      </c>
      <c r="J5841" s="2" t="s">
        <v>118</v>
      </c>
      <c r="K5841" s="2" t="s">
        <v>118</v>
      </c>
      <c r="L5841" s="2"/>
      <c r="M5841" s="2" t="s">
        <v>56</v>
      </c>
      <c r="N5841" s="3">
        <v>1884.97</v>
      </c>
      <c r="O5841" s="3" t="s">
        <v>120</v>
      </c>
      <c r="P5841" s="2"/>
      <c r="Q5841" s="2"/>
      <c r="R5841" s="2" t="s">
        <v>121</v>
      </c>
      <c r="S5841" s="2"/>
      <c r="T5841" s="2" t="s">
        <v>108</v>
      </c>
      <c r="U5841" s="2"/>
      <c r="V5841" s="2"/>
      <c r="W5841" s="2" t="s">
        <v>122</v>
      </c>
      <c r="X5841" s="2" t="s">
        <v>64</v>
      </c>
      <c r="Y5841" s="2" t="s">
        <v>65</v>
      </c>
      <c r="Z5841" s="2">
        <v>0</v>
      </c>
      <c r="AA5841" s="2"/>
      <c r="AB5841" s="2"/>
      <c r="AC5841" s="2"/>
      <c r="AD5841" s="2"/>
      <c r="AE5841" s="2" t="s">
        <v>123</v>
      </c>
      <c r="AF5841" s="2" t="s">
        <v>124</v>
      </c>
      <c r="AG5841" s="2" t="s">
        <v>125</v>
      </c>
      <c r="AH5841" s="2" t="s">
        <v>69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6832</v>
      </c>
      <c r="B5842" s="2" t="s">
        <v>6831</v>
      </c>
      <c r="C5842" s="2" t="s">
        <v>47</v>
      </c>
      <c r="D5842" s="2" t="s">
        <v>1310</v>
      </c>
      <c r="E5842" s="2" t="s">
        <v>227</v>
      </c>
      <c r="F5842" s="2" t="s">
        <v>228</v>
      </c>
      <c r="G5842" s="2" t="s">
        <v>179</v>
      </c>
      <c r="H5842" s="2" t="s">
        <v>243</v>
      </c>
      <c r="I5842" s="2" t="s">
        <v>53</v>
      </c>
      <c r="J5842" s="2" t="s">
        <v>118</v>
      </c>
      <c r="K5842" s="2" t="s">
        <v>118</v>
      </c>
      <c r="L5842" s="2"/>
      <c r="M5842" s="2" t="s">
        <v>73</v>
      </c>
      <c r="N5842" s="3">
        <v>1884.97</v>
      </c>
      <c r="O5842" s="3" t="s">
        <v>120</v>
      </c>
      <c r="P5842" s="2"/>
      <c r="Q5842" s="2"/>
      <c r="R5842" s="2" t="s">
        <v>121</v>
      </c>
      <c r="S5842" s="2"/>
      <c r="T5842" s="2" t="s">
        <v>108</v>
      </c>
      <c r="U5842" s="2"/>
      <c r="V5842" s="2"/>
      <c r="W5842" s="2" t="s">
        <v>122</v>
      </c>
      <c r="X5842" s="2" t="s">
        <v>64</v>
      </c>
      <c r="Y5842" s="2" t="s">
        <v>65</v>
      </c>
      <c r="Z5842" s="2">
        <v>0</v>
      </c>
      <c r="AA5842" s="2"/>
      <c r="AB5842" s="2"/>
      <c r="AC5842" s="2"/>
      <c r="AD5842" s="2"/>
      <c r="AE5842" s="2" t="s">
        <v>123</v>
      </c>
      <c r="AF5842" s="2" t="s">
        <v>124</v>
      </c>
      <c r="AG5842" s="2" t="s">
        <v>125</v>
      </c>
      <c r="AH5842" s="2" t="s">
        <v>69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6833</v>
      </c>
      <c r="B5843" s="2" t="s">
        <v>6831</v>
      </c>
      <c r="C5843" s="2" t="s">
        <v>47</v>
      </c>
      <c r="D5843" s="2" t="s">
        <v>1310</v>
      </c>
      <c r="E5843" s="2" t="s">
        <v>227</v>
      </c>
      <c r="F5843" s="2" t="s">
        <v>228</v>
      </c>
      <c r="G5843" s="2" t="s">
        <v>179</v>
      </c>
      <c r="H5843" s="2" t="s">
        <v>243</v>
      </c>
      <c r="I5843" s="2" t="s">
        <v>53</v>
      </c>
      <c r="J5843" s="2" t="s">
        <v>118</v>
      </c>
      <c r="K5843" s="2" t="s">
        <v>118</v>
      </c>
      <c r="L5843" s="2"/>
      <c r="M5843" s="2" t="s">
        <v>78</v>
      </c>
      <c r="N5843" s="3">
        <v>1884.97</v>
      </c>
      <c r="O5843" s="3" t="s">
        <v>120</v>
      </c>
      <c r="P5843" s="2"/>
      <c r="Q5843" s="2"/>
      <c r="R5843" s="2" t="s">
        <v>121</v>
      </c>
      <c r="S5843" s="2"/>
      <c r="T5843" s="2" t="s">
        <v>108</v>
      </c>
      <c r="U5843" s="2"/>
      <c r="V5843" s="2"/>
      <c r="W5843" s="2" t="s">
        <v>122</v>
      </c>
      <c r="X5843" s="2" t="s">
        <v>64</v>
      </c>
      <c r="Y5843" s="2" t="s">
        <v>65</v>
      </c>
      <c r="Z5843" s="2">
        <v>0</v>
      </c>
      <c r="AA5843" s="2"/>
      <c r="AB5843" s="2"/>
      <c r="AC5843" s="2"/>
      <c r="AD5843" s="2"/>
      <c r="AE5843" s="2" t="s">
        <v>123</v>
      </c>
      <c r="AF5843" s="2" t="s">
        <v>124</v>
      </c>
      <c r="AG5843" s="2" t="s">
        <v>125</v>
      </c>
      <c r="AH5843" s="2" t="s">
        <v>69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6834</v>
      </c>
      <c r="B5844" s="2" t="s">
        <v>6831</v>
      </c>
      <c r="C5844" s="2" t="s">
        <v>47</v>
      </c>
      <c r="D5844" s="2" t="s">
        <v>1310</v>
      </c>
      <c r="E5844" s="2" t="s">
        <v>227</v>
      </c>
      <c r="F5844" s="2" t="s">
        <v>228</v>
      </c>
      <c r="G5844" s="2" t="s">
        <v>179</v>
      </c>
      <c r="H5844" s="2" t="s">
        <v>243</v>
      </c>
      <c r="I5844" s="2" t="s">
        <v>53</v>
      </c>
      <c r="J5844" s="2" t="s">
        <v>118</v>
      </c>
      <c r="K5844" s="2" t="s">
        <v>118</v>
      </c>
      <c r="L5844" s="2"/>
      <c r="M5844" s="2" t="s">
        <v>82</v>
      </c>
      <c r="N5844" s="3">
        <v>1884.97</v>
      </c>
      <c r="O5844" s="3" t="s">
        <v>120</v>
      </c>
      <c r="P5844" s="2"/>
      <c r="Q5844" s="2"/>
      <c r="R5844" s="2" t="s">
        <v>121</v>
      </c>
      <c r="S5844" s="2"/>
      <c r="T5844" s="2" t="s">
        <v>108</v>
      </c>
      <c r="U5844" s="2"/>
      <c r="V5844" s="2"/>
      <c r="W5844" s="2" t="s">
        <v>122</v>
      </c>
      <c r="X5844" s="2" t="s">
        <v>64</v>
      </c>
      <c r="Y5844" s="2" t="s">
        <v>65</v>
      </c>
      <c r="Z5844" s="2">
        <v>0</v>
      </c>
      <c r="AA5844" s="2"/>
      <c r="AB5844" s="2"/>
      <c r="AC5844" s="2"/>
      <c r="AD5844" s="2"/>
      <c r="AE5844" s="2" t="s">
        <v>123</v>
      </c>
      <c r="AF5844" s="2" t="s">
        <v>124</v>
      </c>
      <c r="AG5844" s="2" t="s">
        <v>125</v>
      </c>
      <c r="AH5844" s="2" t="s">
        <v>69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6835</v>
      </c>
      <c r="B5845" s="2" t="s">
        <v>6831</v>
      </c>
      <c r="C5845" s="2" t="s">
        <v>47</v>
      </c>
      <c r="D5845" s="2" t="s">
        <v>1310</v>
      </c>
      <c r="E5845" s="2" t="s">
        <v>227</v>
      </c>
      <c r="F5845" s="2" t="s">
        <v>228</v>
      </c>
      <c r="G5845" s="2" t="s">
        <v>179</v>
      </c>
      <c r="H5845" s="2" t="s">
        <v>243</v>
      </c>
      <c r="I5845" s="2" t="s">
        <v>53</v>
      </c>
      <c r="J5845" s="2" t="s">
        <v>118</v>
      </c>
      <c r="K5845" s="2" t="s">
        <v>118</v>
      </c>
      <c r="L5845" s="2"/>
      <c r="M5845" s="2" t="s">
        <v>86</v>
      </c>
      <c r="N5845" s="3">
        <v>1884.97</v>
      </c>
      <c r="O5845" s="3" t="s">
        <v>120</v>
      </c>
      <c r="P5845" s="2"/>
      <c r="Q5845" s="2"/>
      <c r="R5845" s="2" t="s">
        <v>121</v>
      </c>
      <c r="S5845" s="2"/>
      <c r="T5845" s="2" t="s">
        <v>108</v>
      </c>
      <c r="U5845" s="2"/>
      <c r="V5845" s="2"/>
      <c r="W5845" s="2" t="s">
        <v>122</v>
      </c>
      <c r="X5845" s="2" t="s">
        <v>64</v>
      </c>
      <c r="Y5845" s="2" t="s">
        <v>65</v>
      </c>
      <c r="Z5845" s="2">
        <v>0</v>
      </c>
      <c r="AA5845" s="2"/>
      <c r="AB5845" s="2"/>
      <c r="AC5845" s="2"/>
      <c r="AD5845" s="2"/>
      <c r="AE5845" s="2" t="s">
        <v>123</v>
      </c>
      <c r="AF5845" s="2" t="s">
        <v>124</v>
      </c>
      <c r="AG5845" s="2" t="s">
        <v>125</v>
      </c>
      <c r="AH5845" s="2" t="s">
        <v>69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6836</v>
      </c>
      <c r="B5846" s="2" t="s">
        <v>6831</v>
      </c>
      <c r="C5846" s="2" t="s">
        <v>47</v>
      </c>
      <c r="D5846" s="2" t="s">
        <v>1310</v>
      </c>
      <c r="E5846" s="2" t="s">
        <v>227</v>
      </c>
      <c r="F5846" s="2" t="s">
        <v>228</v>
      </c>
      <c r="G5846" s="2" t="s">
        <v>179</v>
      </c>
      <c r="H5846" s="2" t="s">
        <v>243</v>
      </c>
      <c r="I5846" s="2" t="s">
        <v>53</v>
      </c>
      <c r="J5846" s="2" t="s">
        <v>118</v>
      </c>
      <c r="K5846" s="2" t="s">
        <v>118</v>
      </c>
      <c r="L5846" s="2"/>
      <c r="M5846" s="2" t="s">
        <v>91</v>
      </c>
      <c r="N5846" s="3">
        <v>1884.97</v>
      </c>
      <c r="O5846" s="3" t="s">
        <v>120</v>
      </c>
      <c r="P5846" s="2"/>
      <c r="Q5846" s="2"/>
      <c r="R5846" s="2" t="s">
        <v>121</v>
      </c>
      <c r="S5846" s="2"/>
      <c r="T5846" s="2" t="s">
        <v>108</v>
      </c>
      <c r="U5846" s="2"/>
      <c r="V5846" s="2"/>
      <c r="W5846" s="2" t="s">
        <v>122</v>
      </c>
      <c r="X5846" s="2" t="s">
        <v>64</v>
      </c>
      <c r="Y5846" s="2" t="s">
        <v>65</v>
      </c>
      <c r="Z5846" s="2">
        <v>0</v>
      </c>
      <c r="AA5846" s="2"/>
      <c r="AB5846" s="2"/>
      <c r="AC5846" s="2"/>
      <c r="AD5846" s="2"/>
      <c r="AE5846" s="2" t="s">
        <v>123</v>
      </c>
      <c r="AF5846" s="2" t="s">
        <v>124</v>
      </c>
      <c r="AG5846" s="2" t="s">
        <v>125</v>
      </c>
      <c r="AH5846" s="2" t="s">
        <v>69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6837</v>
      </c>
      <c r="B5847" s="2" t="s">
        <v>6831</v>
      </c>
      <c r="C5847" s="2" t="s">
        <v>47</v>
      </c>
      <c r="D5847" s="2" t="s">
        <v>1310</v>
      </c>
      <c r="E5847" s="2" t="s">
        <v>227</v>
      </c>
      <c r="F5847" s="2" t="s">
        <v>228</v>
      </c>
      <c r="G5847" s="2" t="s">
        <v>179</v>
      </c>
      <c r="H5847" s="2" t="s">
        <v>243</v>
      </c>
      <c r="I5847" s="2" t="s">
        <v>53</v>
      </c>
      <c r="J5847" s="2" t="s">
        <v>118</v>
      </c>
      <c r="K5847" s="2" t="s">
        <v>118</v>
      </c>
      <c r="L5847" s="2"/>
      <c r="M5847" s="2" t="s">
        <v>95</v>
      </c>
      <c r="N5847" s="3">
        <v>1884.97</v>
      </c>
      <c r="O5847" s="3" t="s">
        <v>120</v>
      </c>
      <c r="P5847" s="2"/>
      <c r="Q5847" s="2"/>
      <c r="R5847" s="2" t="s">
        <v>121</v>
      </c>
      <c r="S5847" s="2"/>
      <c r="T5847" s="2" t="s">
        <v>108</v>
      </c>
      <c r="U5847" s="2"/>
      <c r="V5847" s="2"/>
      <c r="W5847" s="2" t="s">
        <v>122</v>
      </c>
      <c r="X5847" s="2" t="s">
        <v>64</v>
      </c>
      <c r="Y5847" s="2" t="s">
        <v>65</v>
      </c>
      <c r="Z5847" s="2">
        <v>0</v>
      </c>
      <c r="AA5847" s="2"/>
      <c r="AB5847" s="2"/>
      <c r="AC5847" s="2"/>
      <c r="AD5847" s="2"/>
      <c r="AE5847" s="2" t="s">
        <v>123</v>
      </c>
      <c r="AF5847" s="2" t="s">
        <v>124</v>
      </c>
      <c r="AG5847" s="2" t="s">
        <v>125</v>
      </c>
      <c r="AH5847" s="2" t="s">
        <v>69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6838</v>
      </c>
      <c r="B5848" s="2" t="s">
        <v>6831</v>
      </c>
      <c r="C5848" s="2" t="s">
        <v>47</v>
      </c>
      <c r="D5848" s="2" t="s">
        <v>1310</v>
      </c>
      <c r="E5848" s="2" t="s">
        <v>227</v>
      </c>
      <c r="F5848" s="2" t="s">
        <v>228</v>
      </c>
      <c r="G5848" s="2" t="s">
        <v>179</v>
      </c>
      <c r="H5848" s="2" t="s">
        <v>243</v>
      </c>
      <c r="I5848" s="2" t="s">
        <v>53</v>
      </c>
      <c r="J5848" s="2" t="s">
        <v>118</v>
      </c>
      <c r="K5848" s="2" t="s">
        <v>118</v>
      </c>
      <c r="L5848" s="2"/>
      <c r="M5848" s="2" t="s">
        <v>100</v>
      </c>
      <c r="N5848" s="3">
        <v>1884.97</v>
      </c>
      <c r="O5848" s="3" t="s">
        <v>120</v>
      </c>
      <c r="P5848" s="2"/>
      <c r="Q5848" s="2"/>
      <c r="R5848" s="2" t="s">
        <v>121</v>
      </c>
      <c r="S5848" s="2"/>
      <c r="T5848" s="2" t="s">
        <v>108</v>
      </c>
      <c r="U5848" s="2"/>
      <c r="V5848" s="2"/>
      <c r="W5848" s="2" t="s">
        <v>122</v>
      </c>
      <c r="X5848" s="2" t="s">
        <v>64</v>
      </c>
      <c r="Y5848" s="2" t="s">
        <v>65</v>
      </c>
      <c r="Z5848" s="2">
        <v>0</v>
      </c>
      <c r="AA5848" s="2"/>
      <c r="AB5848" s="2"/>
      <c r="AC5848" s="2"/>
      <c r="AD5848" s="2"/>
      <c r="AE5848" s="2" t="s">
        <v>123</v>
      </c>
      <c r="AF5848" s="2" t="s">
        <v>124</v>
      </c>
      <c r="AG5848" s="2" t="s">
        <v>125</v>
      </c>
      <c r="AH5848" s="2" t="s">
        <v>69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6839</v>
      </c>
      <c r="B5849" s="2" t="s">
        <v>6831</v>
      </c>
      <c r="C5849" s="2" t="s">
        <v>47</v>
      </c>
      <c r="D5849" s="2" t="s">
        <v>1310</v>
      </c>
      <c r="E5849" s="2" t="s">
        <v>227</v>
      </c>
      <c r="F5849" s="2" t="s">
        <v>228</v>
      </c>
      <c r="G5849" s="2" t="s">
        <v>179</v>
      </c>
      <c r="H5849" s="2" t="s">
        <v>243</v>
      </c>
      <c r="I5849" s="2"/>
      <c r="J5849" s="2"/>
      <c r="K5849" s="2"/>
      <c r="L5849" s="2"/>
      <c r="M5849" s="2" t="s">
        <v>104</v>
      </c>
      <c r="N5849" s="3"/>
      <c r="O5849" s="3"/>
      <c r="P5849" s="4">
        <v>0.0</v>
      </c>
      <c r="Q5849" s="2" t="s">
        <v>105</v>
      </c>
      <c r="R5849" s="2" t="s">
        <v>106</v>
      </c>
      <c r="S5849" s="2" t="s">
        <v>107</v>
      </c>
      <c r="T5849" s="2" t="s">
        <v>108</v>
      </c>
      <c r="U5849" s="4">
        <f>0.0</f>
        <v>0.0</v>
      </c>
      <c r="V5849" s="2" t="s">
        <v>109</v>
      </c>
      <c r="W5849" s="2" t="s">
        <v>110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134</v>
      </c>
      <c r="AH5849" s="2" t="s">
        <v>69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6840</v>
      </c>
      <c r="B5850" s="2" t="s">
        <v>6841</v>
      </c>
      <c r="C5850" s="2" t="s">
        <v>47</v>
      </c>
      <c r="D5850" s="2" t="s">
        <v>2202</v>
      </c>
      <c r="E5850" s="2" t="s">
        <v>177</v>
      </c>
      <c r="F5850" s="2" t="s">
        <v>50</v>
      </c>
      <c r="G5850" s="2" t="s">
        <v>2203</v>
      </c>
      <c r="H5850" s="2" t="s">
        <v>433</v>
      </c>
      <c r="I5850" s="2" t="s">
        <v>53</v>
      </c>
      <c r="J5850" s="2" t="s">
        <v>279</v>
      </c>
      <c r="K5850" s="2" t="s">
        <v>55</v>
      </c>
      <c r="L5850" s="2" t="s">
        <v>51</v>
      </c>
      <c r="M5850" s="2" t="s">
        <v>56</v>
      </c>
      <c r="N5850" s="3">
        <v>367.03</v>
      </c>
      <c r="O5850" s="3" t="s">
        <v>57</v>
      </c>
      <c r="P5850" s="4">
        <f>IF(O5850="吨",N5850*1000,IF(O5850="万立方米",N5850*10000,""))</f>
        <v>367030.0</v>
      </c>
      <c r="Q5850" s="2" t="s">
        <v>58</v>
      </c>
      <c r="R5850" s="2" t="s">
        <v>59</v>
      </c>
      <c r="S5850" s="2" t="s">
        <v>60</v>
      </c>
      <c r="T5850" s="2" t="s">
        <v>61</v>
      </c>
      <c r="U5850" s="4">
        <f>0.06</f>
        <v>0.06</v>
      </c>
      <c r="V5850" s="2" t="s">
        <v>62</v>
      </c>
      <c r="W5850" s="2" t="s">
        <v>63</v>
      </c>
      <c r="X5850" s="2" t="s">
        <v>64</v>
      </c>
      <c r="Y5850" s="2" t="s">
        <v>65</v>
      </c>
      <c r="Z5850" s="2">
        <v>0</v>
      </c>
      <c r="AA5850" s="2"/>
      <c r="AB5850" s="2"/>
      <c r="AC5850" s="4">
        <f>P5850*U5850/1000000</f>
        <v>0.022021799999999998</v>
      </c>
      <c r="AD5850" s="4">
        <f>AC5850*(1-Z5850/100)</f>
        <v>0.022021799999999998</v>
      </c>
      <c r="AE5850" s="2" t="s">
        <v>66</v>
      </c>
      <c r="AF5850" s="2" t="s">
        <v>67</v>
      </c>
      <c r="AG5850" s="2"/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6842</v>
      </c>
      <c r="B5851" s="2" t="s">
        <v>6841</v>
      </c>
      <c r="C5851" s="2" t="s">
        <v>47</v>
      </c>
      <c r="D5851" s="2" t="s">
        <v>2202</v>
      </c>
      <c r="E5851" s="2" t="s">
        <v>177</v>
      </c>
      <c r="F5851" s="2" t="s">
        <v>50</v>
      </c>
      <c r="G5851" s="2" t="s">
        <v>2203</v>
      </c>
      <c r="H5851" s="2" t="s">
        <v>433</v>
      </c>
      <c r="I5851" s="2" t="s">
        <v>53</v>
      </c>
      <c r="J5851" s="2" t="s">
        <v>279</v>
      </c>
      <c r="K5851" s="2" t="s">
        <v>55</v>
      </c>
      <c r="L5851" s="2" t="s">
        <v>51</v>
      </c>
      <c r="M5851" s="2" t="s">
        <v>73</v>
      </c>
      <c r="N5851" s="3">
        <v>367.03</v>
      </c>
      <c r="O5851" s="3" t="s">
        <v>57</v>
      </c>
      <c r="P5851" s="4">
        <f>IF(O5851="吨",N5851*1000,IF(O5851="万立方米",N5851*10000,""))</f>
        <v>367030.0</v>
      </c>
      <c r="Q5851" s="2" t="s">
        <v>58</v>
      </c>
      <c r="R5851" s="2" t="s">
        <v>59</v>
      </c>
      <c r="S5851" s="2" t="s">
        <v>74</v>
      </c>
      <c r="T5851" s="2" t="s">
        <v>75</v>
      </c>
      <c r="U5851" s="4">
        <f>1.5</f>
        <v>1.5</v>
      </c>
      <c r="V5851" s="2" t="s">
        <v>62</v>
      </c>
      <c r="W5851" s="2" t="s">
        <v>76</v>
      </c>
      <c r="X5851" s="2" t="s">
        <v>64</v>
      </c>
      <c r="Y5851" s="2" t="s">
        <v>65</v>
      </c>
      <c r="Z5851" s="2">
        <v>0</v>
      </c>
      <c r="AA5851" s="2"/>
      <c r="AB5851" s="2"/>
      <c r="AC5851" s="4">
        <f>P5851*U5851/1000000</f>
        <v>0.550545</v>
      </c>
      <c r="AD5851" s="4">
        <f>AC5851*(1-Z5851/100)</f>
        <v>0.550545</v>
      </c>
      <c r="AE5851" s="2" t="s">
        <v>66</v>
      </c>
      <c r="AF5851" s="2" t="s">
        <v>67</v>
      </c>
      <c r="AG5851" s="2"/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6843</v>
      </c>
      <c r="B5852" s="2" t="s">
        <v>6841</v>
      </c>
      <c r="C5852" s="2" t="s">
        <v>47</v>
      </c>
      <c r="D5852" s="2" t="s">
        <v>2202</v>
      </c>
      <c r="E5852" s="2" t="s">
        <v>177</v>
      </c>
      <c r="F5852" s="2" t="s">
        <v>50</v>
      </c>
      <c r="G5852" s="2" t="s">
        <v>2203</v>
      </c>
      <c r="H5852" s="2" t="s">
        <v>433</v>
      </c>
      <c r="I5852" s="2" t="s">
        <v>53</v>
      </c>
      <c r="J5852" s="2" t="s">
        <v>279</v>
      </c>
      <c r="K5852" s="2" t="s">
        <v>55</v>
      </c>
      <c r="L5852" s="2" t="s">
        <v>51</v>
      </c>
      <c r="M5852" s="2" t="s">
        <v>78</v>
      </c>
      <c r="N5852" s="3">
        <v>367.03</v>
      </c>
      <c r="O5852" s="3" t="s">
        <v>57</v>
      </c>
      <c r="P5852" s="4">
        <f>IF(O5852="吨",N5852*1000,IF(O5852="万立方米",N5852*10000,""))</f>
        <v>367030.0</v>
      </c>
      <c r="Q5852" s="2" t="s">
        <v>58</v>
      </c>
      <c r="R5852" s="2" t="s">
        <v>59</v>
      </c>
      <c r="S5852" s="2" t="s">
        <v>79</v>
      </c>
      <c r="T5852" s="2" t="s">
        <v>75</v>
      </c>
      <c r="U5852" s="4">
        <f>6.0</f>
        <v>6.0</v>
      </c>
      <c r="V5852" s="2" t="s">
        <v>62</v>
      </c>
      <c r="W5852" s="2" t="s">
        <v>80</v>
      </c>
      <c r="X5852" s="2" t="s">
        <v>64</v>
      </c>
      <c r="Y5852" s="2" t="s">
        <v>65</v>
      </c>
      <c r="Z5852" s="2">
        <v>0</v>
      </c>
      <c r="AA5852" s="2"/>
      <c r="AB5852" s="2"/>
      <c r="AC5852" s="4">
        <f>P5852*U5852/1000000</f>
        <v>2.20218</v>
      </c>
      <c r="AD5852" s="4">
        <f>AC5852*(1-Z5852/100)</f>
        <v>2.20218</v>
      </c>
      <c r="AE5852" s="2" t="s">
        <v>66</v>
      </c>
      <c r="AF5852" s="2" t="s">
        <v>67</v>
      </c>
      <c r="AG5852" s="2"/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6844</v>
      </c>
      <c r="B5853" s="2" t="s">
        <v>6841</v>
      </c>
      <c r="C5853" s="2" t="s">
        <v>47</v>
      </c>
      <c r="D5853" s="2" t="s">
        <v>2202</v>
      </c>
      <c r="E5853" s="2" t="s">
        <v>177</v>
      </c>
      <c r="F5853" s="2" t="s">
        <v>50</v>
      </c>
      <c r="G5853" s="2" t="s">
        <v>2203</v>
      </c>
      <c r="H5853" s="2" t="s">
        <v>433</v>
      </c>
      <c r="I5853" s="2" t="s">
        <v>53</v>
      </c>
      <c r="J5853" s="2" t="s">
        <v>279</v>
      </c>
      <c r="K5853" s="2" t="s">
        <v>55</v>
      </c>
      <c r="L5853" s="2" t="s">
        <v>51</v>
      </c>
      <c r="M5853" s="2" t="s">
        <v>82</v>
      </c>
      <c r="N5853" s="3">
        <v>367.03</v>
      </c>
      <c r="O5853" s="3" t="s">
        <v>57</v>
      </c>
      <c r="P5853" s="4">
        <f>IF(O5853="吨",N5853*1000,IF(O5853="万立方米",N5853*10000,""))</f>
        <v>367030.0</v>
      </c>
      <c r="Q5853" s="2" t="s">
        <v>58</v>
      </c>
      <c r="R5853" s="2" t="s">
        <v>59</v>
      </c>
      <c r="S5853" s="2" t="s">
        <v>83</v>
      </c>
      <c r="T5853" s="2" t="s">
        <v>61</v>
      </c>
      <c r="U5853" s="4">
        <f>0.35</f>
        <v>0.35</v>
      </c>
      <c r="V5853" s="2" t="s">
        <v>62</v>
      </c>
      <c r="W5853" s="2" t="s">
        <v>84</v>
      </c>
      <c r="X5853" s="2" t="s">
        <v>64</v>
      </c>
      <c r="Y5853" s="2" t="s">
        <v>65</v>
      </c>
      <c r="Z5853" s="2">
        <v>0</v>
      </c>
      <c r="AA5853" s="2"/>
      <c r="AB5853" s="2"/>
      <c r="AC5853" s="4">
        <f>P5853*U5853/1000000</f>
        <v>0.12846049999999998</v>
      </c>
      <c r="AD5853" s="4">
        <f>AC5853*(1-Z5853/100)</f>
        <v>0.12846049999999998</v>
      </c>
      <c r="AE5853" s="2" t="s">
        <v>66</v>
      </c>
      <c r="AF5853" s="2" t="s">
        <v>67</v>
      </c>
      <c r="AG5853" s="2"/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6845</v>
      </c>
      <c r="B5854" s="2" t="s">
        <v>6841</v>
      </c>
      <c r="C5854" s="2" t="s">
        <v>47</v>
      </c>
      <c r="D5854" s="2" t="s">
        <v>2202</v>
      </c>
      <c r="E5854" s="2" t="s">
        <v>177</v>
      </c>
      <c r="F5854" s="2" t="s">
        <v>50</v>
      </c>
      <c r="G5854" s="2" t="s">
        <v>2203</v>
      </c>
      <c r="H5854" s="2" t="s">
        <v>433</v>
      </c>
      <c r="I5854" s="2" t="s">
        <v>53</v>
      </c>
      <c r="J5854" s="2" t="s">
        <v>279</v>
      </c>
      <c r="K5854" s="2" t="s">
        <v>55</v>
      </c>
      <c r="L5854" s="2" t="s">
        <v>51</v>
      </c>
      <c r="M5854" s="2" t="s">
        <v>86</v>
      </c>
      <c r="N5854" s="3">
        <v>367.03</v>
      </c>
      <c r="O5854" s="3" t="s">
        <v>57</v>
      </c>
      <c r="P5854" s="4">
        <f>IF(O5854="吨",N5854*1000,IF(O5854="万立方米",N5854*10000,""))</f>
        <v>367030.0</v>
      </c>
      <c r="Q5854" s="2" t="s">
        <v>58</v>
      </c>
      <c r="R5854" s="2" t="s">
        <v>59</v>
      </c>
      <c r="S5854" s="2" t="s">
        <v>87</v>
      </c>
      <c r="T5854" s="2" t="s">
        <v>88</v>
      </c>
      <c r="U5854" s="4">
        <f>0.75</f>
        <v>0.75</v>
      </c>
      <c r="V5854" s="2" t="s">
        <v>62</v>
      </c>
      <c r="W5854" s="2" t="s">
        <v>89</v>
      </c>
      <c r="X5854" s="2" t="s">
        <v>64</v>
      </c>
      <c r="Y5854" s="2" t="s">
        <v>65</v>
      </c>
      <c r="Z5854" s="2">
        <v>0</v>
      </c>
      <c r="AA5854" s="2"/>
      <c r="AB5854" s="2"/>
      <c r="AC5854" s="4">
        <f>P5854*U5854/1000000</f>
        <v>0.2752725</v>
      </c>
      <c r="AD5854" s="4">
        <f>AC5855*(1-AA5854/100)+(AC5854-AC5855)*(1-AB5854/100)</f>
        <v>0.2752725</v>
      </c>
      <c r="AE5854" s="2" t="s">
        <v>66</v>
      </c>
      <c r="AF5854" s="2" t="s">
        <v>67</v>
      </c>
      <c r="AG5854" s="2"/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6846</v>
      </c>
      <c r="B5855" s="2" t="s">
        <v>6841</v>
      </c>
      <c r="C5855" s="2" t="s">
        <v>47</v>
      </c>
      <c r="D5855" s="2" t="s">
        <v>2202</v>
      </c>
      <c r="E5855" s="2" t="s">
        <v>177</v>
      </c>
      <c r="F5855" s="2" t="s">
        <v>50</v>
      </c>
      <c r="G5855" s="2" t="s">
        <v>2203</v>
      </c>
      <c r="H5855" s="2" t="s">
        <v>433</v>
      </c>
      <c r="I5855" s="2" t="s">
        <v>53</v>
      </c>
      <c r="J5855" s="2" t="s">
        <v>279</v>
      </c>
      <c r="K5855" s="2" t="s">
        <v>55</v>
      </c>
      <c r="L5855" s="2" t="s">
        <v>51</v>
      </c>
      <c r="M5855" s="2" t="s">
        <v>91</v>
      </c>
      <c r="N5855" s="3">
        <v>367.03</v>
      </c>
      <c r="O5855" s="3" t="s">
        <v>57</v>
      </c>
      <c r="P5855" s="4">
        <f>IF(O5855="吨",N5855*1000,IF(O5855="万立方米",N5855*10000,""))</f>
        <v>367030.0</v>
      </c>
      <c r="Q5855" s="2" t="s">
        <v>58</v>
      </c>
      <c r="R5855" s="2" t="s">
        <v>59</v>
      </c>
      <c r="S5855" s="2" t="s">
        <v>92</v>
      </c>
      <c r="T5855" s="2" t="s">
        <v>88</v>
      </c>
      <c r="U5855" s="4">
        <f>0.75</f>
        <v>0.75</v>
      </c>
      <c r="V5855" s="2" t="s">
        <v>62</v>
      </c>
      <c r="W5855" s="2" t="s">
        <v>93</v>
      </c>
      <c r="X5855" s="2" t="s">
        <v>64</v>
      </c>
      <c r="Y5855" s="2" t="s">
        <v>65</v>
      </c>
      <c r="Z5855" s="2">
        <v>0</v>
      </c>
      <c r="AA5855" s="2"/>
      <c r="AB5855" s="2"/>
      <c r="AC5855" s="4">
        <f>P5855*U5855/1000000</f>
        <v>0.2752725</v>
      </c>
      <c r="AD5855" s="4">
        <f>AC5855*(1-Z5855/100)</f>
        <v>0.2752725</v>
      </c>
      <c r="AE5855" s="2" t="s">
        <v>66</v>
      </c>
      <c r="AF5855" s="2" t="s">
        <v>67</v>
      </c>
      <c r="AG5855" s="2"/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6847</v>
      </c>
      <c r="B5856" s="2" t="s">
        <v>6841</v>
      </c>
      <c r="C5856" s="2" t="s">
        <v>47</v>
      </c>
      <c r="D5856" s="2" t="s">
        <v>2202</v>
      </c>
      <c r="E5856" s="2" t="s">
        <v>177</v>
      </c>
      <c r="F5856" s="2" t="s">
        <v>50</v>
      </c>
      <c r="G5856" s="2" t="s">
        <v>2203</v>
      </c>
      <c r="H5856" s="2" t="s">
        <v>433</v>
      </c>
      <c r="I5856" s="2" t="s">
        <v>53</v>
      </c>
      <c r="J5856" s="2" t="s">
        <v>279</v>
      </c>
      <c r="K5856" s="2" t="s">
        <v>55</v>
      </c>
      <c r="L5856" s="2" t="s">
        <v>51</v>
      </c>
      <c r="M5856" s="2" t="s">
        <v>95</v>
      </c>
      <c r="N5856" s="3">
        <v>367.03</v>
      </c>
      <c r="O5856" s="3" t="s">
        <v>57</v>
      </c>
      <c r="P5856" s="4">
        <f>IF(O5856="吨",N5856*1000,IF(O5856="万立方米",N5856*10000,""))</f>
        <v>367030.0</v>
      </c>
      <c r="Q5856" s="2" t="s">
        <v>58</v>
      </c>
      <c r="R5856" s="2" t="s">
        <v>59</v>
      </c>
      <c r="S5856" s="2" t="s">
        <v>96</v>
      </c>
      <c r="T5856" s="2" t="s">
        <v>97</v>
      </c>
      <c r="U5856" s="4">
        <f>1.7</f>
        <v>1.7</v>
      </c>
      <c r="V5856" s="2" t="s">
        <v>62</v>
      </c>
      <c r="W5856" s="2" t="s">
        <v>98</v>
      </c>
      <c r="X5856" s="2" t="s">
        <v>64</v>
      </c>
      <c r="Y5856" s="2" t="s">
        <v>65</v>
      </c>
      <c r="Z5856" s="2">
        <v>0</v>
      </c>
      <c r="AA5856" s="2"/>
      <c r="AB5856" s="2"/>
      <c r="AC5856" s="4">
        <f>P5856*U5856/1000000</f>
        <v>0.623951</v>
      </c>
      <c r="AD5856" s="4">
        <f>AC5856*(1-Z5856/100)</f>
        <v>0.623951</v>
      </c>
      <c r="AE5856" s="2" t="s">
        <v>66</v>
      </c>
      <c r="AF5856" s="2" t="s">
        <v>67</v>
      </c>
      <c r="AG5856" s="2"/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6848</v>
      </c>
      <c r="B5857" s="2" t="s">
        <v>6841</v>
      </c>
      <c r="C5857" s="2" t="s">
        <v>47</v>
      </c>
      <c r="D5857" s="2" t="s">
        <v>2202</v>
      </c>
      <c r="E5857" s="2" t="s">
        <v>177</v>
      </c>
      <c r="F5857" s="2" t="s">
        <v>50</v>
      </c>
      <c r="G5857" s="2" t="s">
        <v>2203</v>
      </c>
      <c r="H5857" s="2" t="s">
        <v>433</v>
      </c>
      <c r="I5857" s="2" t="s">
        <v>53</v>
      </c>
      <c r="J5857" s="2" t="s">
        <v>279</v>
      </c>
      <c r="K5857" s="2" t="s">
        <v>55</v>
      </c>
      <c r="L5857" s="2" t="s">
        <v>51</v>
      </c>
      <c r="M5857" s="2" t="s">
        <v>100</v>
      </c>
      <c r="N5857" s="3">
        <v>367.03</v>
      </c>
      <c r="O5857" s="3" t="s">
        <v>57</v>
      </c>
      <c r="P5857" s="4">
        <f>IF(O5857="吨",N5857*1000,IF(O5857="万立方米",N5857*10000,""))</f>
        <v>367030.0</v>
      </c>
      <c r="Q5857" s="2" t="s">
        <v>58</v>
      </c>
      <c r="R5857" s="2" t="s">
        <v>59</v>
      </c>
      <c r="S5857" s="2" t="s">
        <v>101</v>
      </c>
      <c r="T5857" s="2" t="s">
        <v>75</v>
      </c>
      <c r="U5857" s="4">
        <f>0.12</f>
        <v>0.12</v>
      </c>
      <c r="V5857" s="2" t="s">
        <v>62</v>
      </c>
      <c r="W5857" s="2" t="s">
        <v>102</v>
      </c>
      <c r="X5857" s="2" t="s">
        <v>64</v>
      </c>
      <c r="Y5857" s="2" t="s">
        <v>65</v>
      </c>
      <c r="Z5857" s="2">
        <v>0</v>
      </c>
      <c r="AA5857" s="2"/>
      <c r="AB5857" s="2"/>
      <c r="AC5857" s="4">
        <f>P5857*U5857/1000000</f>
        <v>0.044043599999999995</v>
      </c>
      <c r="AD5857" s="4">
        <f>AC5857*(1-Z5857/100)</f>
        <v>0.044043599999999995</v>
      </c>
      <c r="AE5857" s="2" t="s">
        <v>66</v>
      </c>
      <c r="AF5857" s="2" t="s">
        <v>67</v>
      </c>
      <c r="AG5857" s="2"/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6849</v>
      </c>
      <c r="B5858" s="2" t="s">
        <v>6841</v>
      </c>
      <c r="C5858" s="2" t="s">
        <v>47</v>
      </c>
      <c r="D5858" s="2" t="s">
        <v>2202</v>
      </c>
      <c r="E5858" s="2" t="s">
        <v>177</v>
      </c>
      <c r="F5858" s="2" t="s">
        <v>50</v>
      </c>
      <c r="G5858" s="2" t="s">
        <v>2203</v>
      </c>
      <c r="H5858" s="2" t="s">
        <v>433</v>
      </c>
      <c r="I5858" s="2"/>
      <c r="J5858" s="2"/>
      <c r="K5858" s="2"/>
      <c r="L5858" s="2"/>
      <c r="M5858" s="2" t="s">
        <v>104</v>
      </c>
      <c r="N5858" s="3"/>
      <c r="O5858" s="3"/>
      <c r="P5858" s="4">
        <v>0.0</v>
      </c>
      <c r="Q5858" s="2" t="s">
        <v>105</v>
      </c>
      <c r="R5858" s="2" t="s">
        <v>106</v>
      </c>
      <c r="S5858" s="2" t="s">
        <v>107</v>
      </c>
      <c r="T5858" s="2" t="s">
        <v>108</v>
      </c>
      <c r="U5858" s="4">
        <f>0.0</f>
        <v>0.0</v>
      </c>
      <c r="V5858" s="2" t="s">
        <v>109</v>
      </c>
      <c r="W5858" s="2" t="s">
        <v>110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134</v>
      </c>
      <c r="AH5858" s="2" t="s">
        <v>69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6850</v>
      </c>
      <c r="B5859" s="2" t="s">
        <v>6851</v>
      </c>
      <c r="C5859" s="2" t="s">
        <v>47</v>
      </c>
      <c r="D5859" s="2" t="s">
        <v>226</v>
      </c>
      <c r="E5859" s="2" t="s">
        <v>227</v>
      </c>
      <c r="F5859" s="2" t="s">
        <v>228</v>
      </c>
      <c r="G5859" s="2" t="s">
        <v>117</v>
      </c>
      <c r="H5859" s="2" t="s">
        <v>433</v>
      </c>
      <c r="I5859" s="2" t="s">
        <v>53</v>
      </c>
      <c r="J5859" s="2" t="s">
        <v>230</v>
      </c>
      <c r="K5859" s="2" t="s">
        <v>55</v>
      </c>
      <c r="L5859" s="2" t="s">
        <v>51</v>
      </c>
      <c r="M5859" s="2" t="s">
        <v>56</v>
      </c>
      <c r="N5859" s="3">
        <v>229867.6</v>
      </c>
      <c r="O5859" s="3" t="s">
        <v>57</v>
      </c>
      <c r="P5859" s="4">
        <f>IF(O5859="吨",N5859*1000,IF(O5859="万立方米",N5859*10000,""))</f>
        <v>229867600.0</v>
      </c>
      <c r="Q5859" s="2" t="s">
        <v>58</v>
      </c>
      <c r="R5859" s="2" t="s">
        <v>59</v>
      </c>
      <c r="S5859" s="2" t="s">
        <v>60</v>
      </c>
      <c r="T5859" s="2" t="s">
        <v>61</v>
      </c>
      <c r="U5859" s="4">
        <f>0.06</f>
        <v>0.06</v>
      </c>
      <c r="V5859" s="2" t="s">
        <v>62</v>
      </c>
      <c r="W5859" s="2" t="s">
        <v>63</v>
      </c>
      <c r="X5859" s="2" t="s">
        <v>64</v>
      </c>
      <c r="Y5859" s="2" t="s">
        <v>65</v>
      </c>
      <c r="Z5859" s="2">
        <v>0</v>
      </c>
      <c r="AA5859" s="2"/>
      <c r="AB5859" s="2"/>
      <c r="AC5859" s="4">
        <f>P5859*U5859/1000000</f>
        <v>13.792056</v>
      </c>
      <c r="AD5859" s="4">
        <f>AC5859*(1-Z5859/100)</f>
        <v>13.792056</v>
      </c>
      <c r="AE5859" s="2" t="s">
        <v>66</v>
      </c>
      <c r="AF5859" s="2" t="s">
        <v>67</v>
      </c>
      <c r="AG5859" s="2"/>
      <c r="AH5859" s="2" t="s">
        <v>69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6852</v>
      </c>
      <c r="B5860" s="2" t="s">
        <v>6851</v>
      </c>
      <c r="C5860" s="2" t="s">
        <v>47</v>
      </c>
      <c r="D5860" s="2" t="s">
        <v>226</v>
      </c>
      <c r="E5860" s="2" t="s">
        <v>227</v>
      </c>
      <c r="F5860" s="2" t="s">
        <v>228</v>
      </c>
      <c r="G5860" s="2" t="s">
        <v>117</v>
      </c>
      <c r="H5860" s="2" t="s">
        <v>433</v>
      </c>
      <c r="I5860" s="2" t="s">
        <v>53</v>
      </c>
      <c r="J5860" s="2" t="s">
        <v>230</v>
      </c>
      <c r="K5860" s="2" t="s">
        <v>55</v>
      </c>
      <c r="L5860" s="2" t="s">
        <v>51</v>
      </c>
      <c r="M5860" s="2" t="s">
        <v>73</v>
      </c>
      <c r="N5860" s="3">
        <v>229867.6</v>
      </c>
      <c r="O5860" s="3" t="s">
        <v>57</v>
      </c>
      <c r="P5860" s="4">
        <f>IF(O5860="吨",N5860*1000,IF(O5860="万立方米",N5860*10000,""))</f>
        <v>229867600.0</v>
      </c>
      <c r="Q5860" s="2" t="s">
        <v>58</v>
      </c>
      <c r="R5860" s="2" t="s">
        <v>59</v>
      </c>
      <c r="S5860" s="2" t="s">
        <v>74</v>
      </c>
      <c r="T5860" s="2" t="s">
        <v>75</v>
      </c>
      <c r="U5860" s="4">
        <f>1.5</f>
        <v>1.5</v>
      </c>
      <c r="V5860" s="2" t="s">
        <v>62</v>
      </c>
      <c r="W5860" s="2" t="s">
        <v>76</v>
      </c>
      <c r="X5860" s="2" t="s">
        <v>64</v>
      </c>
      <c r="Y5860" s="2" t="s">
        <v>65</v>
      </c>
      <c r="Z5860" s="2">
        <v>0</v>
      </c>
      <c r="AA5860" s="2"/>
      <c r="AB5860" s="2"/>
      <c r="AC5860" s="4">
        <f>P5860*U5860/1000000</f>
        <v>344.8014</v>
      </c>
      <c r="AD5860" s="4">
        <f>AC5860*(1-Z5860/100)</f>
        <v>344.8014</v>
      </c>
      <c r="AE5860" s="2" t="s">
        <v>66</v>
      </c>
      <c r="AF5860" s="2" t="s">
        <v>67</v>
      </c>
      <c r="AG5860" s="2"/>
      <c r="AH5860" s="2" t="s">
        <v>69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6853</v>
      </c>
      <c r="B5861" s="2" t="s">
        <v>6851</v>
      </c>
      <c r="C5861" s="2" t="s">
        <v>47</v>
      </c>
      <c r="D5861" s="2" t="s">
        <v>226</v>
      </c>
      <c r="E5861" s="2" t="s">
        <v>227</v>
      </c>
      <c r="F5861" s="2" t="s">
        <v>228</v>
      </c>
      <c r="G5861" s="2" t="s">
        <v>117</v>
      </c>
      <c r="H5861" s="2" t="s">
        <v>433</v>
      </c>
      <c r="I5861" s="2" t="s">
        <v>53</v>
      </c>
      <c r="J5861" s="2" t="s">
        <v>230</v>
      </c>
      <c r="K5861" s="2" t="s">
        <v>55</v>
      </c>
      <c r="L5861" s="2" t="s">
        <v>51</v>
      </c>
      <c r="M5861" s="2" t="s">
        <v>78</v>
      </c>
      <c r="N5861" s="3">
        <v>229867.6</v>
      </c>
      <c r="O5861" s="3" t="s">
        <v>57</v>
      </c>
      <c r="P5861" s="4">
        <f>IF(O5861="吨",N5861*1000,IF(O5861="万立方米",N5861*10000,""))</f>
        <v>229867600.0</v>
      </c>
      <c r="Q5861" s="2" t="s">
        <v>58</v>
      </c>
      <c r="R5861" s="2" t="s">
        <v>59</v>
      </c>
      <c r="S5861" s="2" t="s">
        <v>79</v>
      </c>
      <c r="T5861" s="2" t="s">
        <v>75</v>
      </c>
      <c r="U5861" s="4">
        <f>6.0</f>
        <v>6.0</v>
      </c>
      <c r="V5861" s="2" t="s">
        <v>62</v>
      </c>
      <c r="W5861" s="2" t="s">
        <v>80</v>
      </c>
      <c r="X5861" s="2" t="s">
        <v>64</v>
      </c>
      <c r="Y5861" s="2" t="s">
        <v>65</v>
      </c>
      <c r="Z5861" s="2">
        <v>0</v>
      </c>
      <c r="AA5861" s="2"/>
      <c r="AB5861" s="2"/>
      <c r="AC5861" s="4">
        <f>P5861*U5861/1000000</f>
        <v>1379.2056</v>
      </c>
      <c r="AD5861" s="4">
        <f>AC5861*(1-Z5861/100)</f>
        <v>1379.2056</v>
      </c>
      <c r="AE5861" s="2" t="s">
        <v>66</v>
      </c>
      <c r="AF5861" s="2" t="s">
        <v>67</v>
      </c>
      <c r="AG5861" s="2"/>
      <c r="AH5861" s="2" t="s">
        <v>69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6854</v>
      </c>
      <c r="B5862" s="2" t="s">
        <v>6851</v>
      </c>
      <c r="C5862" s="2" t="s">
        <v>47</v>
      </c>
      <c r="D5862" s="2" t="s">
        <v>226</v>
      </c>
      <c r="E5862" s="2" t="s">
        <v>227</v>
      </c>
      <c r="F5862" s="2" t="s">
        <v>228</v>
      </c>
      <c r="G5862" s="2" t="s">
        <v>117</v>
      </c>
      <c r="H5862" s="2" t="s">
        <v>433</v>
      </c>
      <c r="I5862" s="2" t="s">
        <v>53</v>
      </c>
      <c r="J5862" s="2" t="s">
        <v>230</v>
      </c>
      <c r="K5862" s="2" t="s">
        <v>55</v>
      </c>
      <c r="L5862" s="2" t="s">
        <v>51</v>
      </c>
      <c r="M5862" s="2" t="s">
        <v>82</v>
      </c>
      <c r="N5862" s="3">
        <v>229867.6</v>
      </c>
      <c r="O5862" s="3" t="s">
        <v>57</v>
      </c>
      <c r="P5862" s="4">
        <f>IF(O5862="吨",N5862*1000,IF(O5862="万立方米",N5862*10000,""))</f>
        <v>229867600.0</v>
      </c>
      <c r="Q5862" s="2" t="s">
        <v>58</v>
      </c>
      <c r="R5862" s="2" t="s">
        <v>59</v>
      </c>
      <c r="S5862" s="2" t="s">
        <v>83</v>
      </c>
      <c r="T5862" s="2" t="s">
        <v>61</v>
      </c>
      <c r="U5862" s="4">
        <f>0.35</f>
        <v>0.35</v>
      </c>
      <c r="V5862" s="2" t="s">
        <v>62</v>
      </c>
      <c r="W5862" s="2" t="s">
        <v>84</v>
      </c>
      <c r="X5862" s="2" t="s">
        <v>64</v>
      </c>
      <c r="Y5862" s="2" t="s">
        <v>65</v>
      </c>
      <c r="Z5862" s="2">
        <v>0</v>
      </c>
      <c r="AA5862" s="2"/>
      <c r="AB5862" s="2"/>
      <c r="AC5862" s="4">
        <f>P5862*U5862/1000000</f>
        <v>80.45366</v>
      </c>
      <c r="AD5862" s="4">
        <f>AC5862*(1-Z5862/100)</f>
        <v>80.45366</v>
      </c>
      <c r="AE5862" s="2" t="s">
        <v>66</v>
      </c>
      <c r="AF5862" s="2" t="s">
        <v>67</v>
      </c>
      <c r="AG5862" s="2"/>
      <c r="AH5862" s="2" t="s">
        <v>69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6855</v>
      </c>
      <c r="B5863" s="2" t="s">
        <v>6851</v>
      </c>
      <c r="C5863" s="2" t="s">
        <v>47</v>
      </c>
      <c r="D5863" s="2" t="s">
        <v>226</v>
      </c>
      <c r="E5863" s="2" t="s">
        <v>227</v>
      </c>
      <c r="F5863" s="2" t="s">
        <v>228</v>
      </c>
      <c r="G5863" s="2" t="s">
        <v>117</v>
      </c>
      <c r="H5863" s="2" t="s">
        <v>433</v>
      </c>
      <c r="I5863" s="2" t="s">
        <v>53</v>
      </c>
      <c r="J5863" s="2" t="s">
        <v>230</v>
      </c>
      <c r="K5863" s="2" t="s">
        <v>55</v>
      </c>
      <c r="L5863" s="2" t="s">
        <v>51</v>
      </c>
      <c r="M5863" s="2" t="s">
        <v>86</v>
      </c>
      <c r="N5863" s="3">
        <v>229867.6</v>
      </c>
      <c r="O5863" s="3" t="s">
        <v>57</v>
      </c>
      <c r="P5863" s="4">
        <f>IF(O5863="吨",N5863*1000,IF(O5863="万立方米",N5863*10000,""))</f>
        <v>229867600.0</v>
      </c>
      <c r="Q5863" s="2" t="s">
        <v>58</v>
      </c>
      <c r="R5863" s="2" t="s">
        <v>59</v>
      </c>
      <c r="S5863" s="2" t="s">
        <v>87</v>
      </c>
      <c r="T5863" s="2" t="s">
        <v>88</v>
      </c>
      <c r="U5863" s="4">
        <f>0.75</f>
        <v>0.75</v>
      </c>
      <c r="V5863" s="2" t="s">
        <v>62</v>
      </c>
      <c r="W5863" s="2" t="s">
        <v>89</v>
      </c>
      <c r="X5863" s="2" t="s">
        <v>64</v>
      </c>
      <c r="Y5863" s="2" t="s">
        <v>65</v>
      </c>
      <c r="Z5863" s="2">
        <v>0</v>
      </c>
      <c r="AA5863" s="2"/>
      <c r="AB5863" s="2"/>
      <c r="AC5863" s="4">
        <f>P5863*U5863/1000000</f>
        <v>172.4007</v>
      </c>
      <c r="AD5863" s="4">
        <f>AC5864*(1-AA5863/100)+(AC5863-AC5864)*(1-AB5863/100)</f>
        <v>172.4007</v>
      </c>
      <c r="AE5863" s="2" t="s">
        <v>66</v>
      </c>
      <c r="AF5863" s="2" t="s">
        <v>67</v>
      </c>
      <c r="AG5863" s="2"/>
      <c r="AH5863" s="2" t="s">
        <v>69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6856</v>
      </c>
      <c r="B5864" s="2" t="s">
        <v>6851</v>
      </c>
      <c r="C5864" s="2" t="s">
        <v>47</v>
      </c>
      <c r="D5864" s="2" t="s">
        <v>226</v>
      </c>
      <c r="E5864" s="2" t="s">
        <v>227</v>
      </c>
      <c r="F5864" s="2" t="s">
        <v>228</v>
      </c>
      <c r="G5864" s="2" t="s">
        <v>117</v>
      </c>
      <c r="H5864" s="2" t="s">
        <v>433</v>
      </c>
      <c r="I5864" s="2" t="s">
        <v>53</v>
      </c>
      <c r="J5864" s="2" t="s">
        <v>230</v>
      </c>
      <c r="K5864" s="2" t="s">
        <v>55</v>
      </c>
      <c r="L5864" s="2" t="s">
        <v>51</v>
      </c>
      <c r="M5864" s="2" t="s">
        <v>91</v>
      </c>
      <c r="N5864" s="3">
        <v>229867.6</v>
      </c>
      <c r="O5864" s="3" t="s">
        <v>57</v>
      </c>
      <c r="P5864" s="4">
        <f>IF(O5864="吨",N5864*1000,IF(O5864="万立方米",N5864*10000,""))</f>
        <v>229867600.0</v>
      </c>
      <c r="Q5864" s="2" t="s">
        <v>58</v>
      </c>
      <c r="R5864" s="2" t="s">
        <v>59</v>
      </c>
      <c r="S5864" s="2" t="s">
        <v>92</v>
      </c>
      <c r="T5864" s="2" t="s">
        <v>88</v>
      </c>
      <c r="U5864" s="4">
        <f>0.75</f>
        <v>0.75</v>
      </c>
      <c r="V5864" s="2" t="s">
        <v>62</v>
      </c>
      <c r="W5864" s="2" t="s">
        <v>93</v>
      </c>
      <c r="X5864" s="2" t="s">
        <v>64</v>
      </c>
      <c r="Y5864" s="2" t="s">
        <v>65</v>
      </c>
      <c r="Z5864" s="2">
        <v>0</v>
      </c>
      <c r="AA5864" s="2"/>
      <c r="AB5864" s="2"/>
      <c r="AC5864" s="4">
        <f>P5864*U5864/1000000</f>
        <v>172.4007</v>
      </c>
      <c r="AD5864" s="4">
        <f>AC5864*(1-Z5864/100)</f>
        <v>172.4007</v>
      </c>
      <c r="AE5864" s="2" t="s">
        <v>66</v>
      </c>
      <c r="AF5864" s="2" t="s">
        <v>67</v>
      </c>
      <c r="AG5864" s="2"/>
      <c r="AH5864" s="2" t="s">
        <v>69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6857</v>
      </c>
      <c r="B5865" s="2" t="s">
        <v>6851</v>
      </c>
      <c r="C5865" s="2" t="s">
        <v>47</v>
      </c>
      <c r="D5865" s="2" t="s">
        <v>226</v>
      </c>
      <c r="E5865" s="2" t="s">
        <v>227</v>
      </c>
      <c r="F5865" s="2" t="s">
        <v>228</v>
      </c>
      <c r="G5865" s="2" t="s">
        <v>117</v>
      </c>
      <c r="H5865" s="2" t="s">
        <v>433</v>
      </c>
      <c r="I5865" s="2" t="s">
        <v>53</v>
      </c>
      <c r="J5865" s="2" t="s">
        <v>230</v>
      </c>
      <c r="K5865" s="2" t="s">
        <v>55</v>
      </c>
      <c r="L5865" s="2" t="s">
        <v>51</v>
      </c>
      <c r="M5865" s="2" t="s">
        <v>95</v>
      </c>
      <c r="N5865" s="3">
        <v>229867.6</v>
      </c>
      <c r="O5865" s="3" t="s">
        <v>57</v>
      </c>
      <c r="P5865" s="4">
        <f>IF(O5865="吨",N5865*1000,IF(O5865="万立方米",N5865*10000,""))</f>
        <v>229867600.0</v>
      </c>
      <c r="Q5865" s="2" t="s">
        <v>58</v>
      </c>
      <c r="R5865" s="2" t="s">
        <v>59</v>
      </c>
      <c r="S5865" s="2" t="s">
        <v>96</v>
      </c>
      <c r="T5865" s="2" t="s">
        <v>97</v>
      </c>
      <c r="U5865" s="4">
        <f>1.7</f>
        <v>1.7</v>
      </c>
      <c r="V5865" s="2" t="s">
        <v>62</v>
      </c>
      <c r="W5865" s="2" t="s">
        <v>98</v>
      </c>
      <c r="X5865" s="2" t="s">
        <v>64</v>
      </c>
      <c r="Y5865" s="2" t="s">
        <v>65</v>
      </c>
      <c r="Z5865" s="2">
        <v>0</v>
      </c>
      <c r="AA5865" s="2"/>
      <c r="AB5865" s="2"/>
      <c r="AC5865" s="4">
        <f>P5865*U5865/1000000</f>
        <v>390.77492</v>
      </c>
      <c r="AD5865" s="4">
        <f>AC5865*(1-Z5865/100)</f>
        <v>390.77492</v>
      </c>
      <c r="AE5865" s="2" t="s">
        <v>66</v>
      </c>
      <c r="AF5865" s="2" t="s">
        <v>67</v>
      </c>
      <c r="AG5865" s="2"/>
      <c r="AH5865" s="2" t="s">
        <v>69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6858</v>
      </c>
      <c r="B5866" s="2" t="s">
        <v>6851</v>
      </c>
      <c r="C5866" s="2" t="s">
        <v>47</v>
      </c>
      <c r="D5866" s="2" t="s">
        <v>226</v>
      </c>
      <c r="E5866" s="2" t="s">
        <v>227</v>
      </c>
      <c r="F5866" s="2" t="s">
        <v>228</v>
      </c>
      <c r="G5866" s="2" t="s">
        <v>117</v>
      </c>
      <c r="H5866" s="2" t="s">
        <v>433</v>
      </c>
      <c r="I5866" s="2" t="s">
        <v>53</v>
      </c>
      <c r="J5866" s="2" t="s">
        <v>230</v>
      </c>
      <c r="K5866" s="2" t="s">
        <v>55</v>
      </c>
      <c r="L5866" s="2" t="s">
        <v>51</v>
      </c>
      <c r="M5866" s="2" t="s">
        <v>100</v>
      </c>
      <c r="N5866" s="3">
        <v>229867.6</v>
      </c>
      <c r="O5866" s="3" t="s">
        <v>57</v>
      </c>
      <c r="P5866" s="4">
        <f>IF(O5866="吨",N5866*1000,IF(O5866="万立方米",N5866*10000,""))</f>
        <v>229867600.0</v>
      </c>
      <c r="Q5866" s="2" t="s">
        <v>58</v>
      </c>
      <c r="R5866" s="2" t="s">
        <v>59</v>
      </c>
      <c r="S5866" s="2" t="s">
        <v>101</v>
      </c>
      <c r="T5866" s="2" t="s">
        <v>75</v>
      </c>
      <c r="U5866" s="4">
        <f>0.12</f>
        <v>0.12</v>
      </c>
      <c r="V5866" s="2" t="s">
        <v>62</v>
      </c>
      <c r="W5866" s="2" t="s">
        <v>102</v>
      </c>
      <c r="X5866" s="2" t="s">
        <v>64</v>
      </c>
      <c r="Y5866" s="2" t="s">
        <v>65</v>
      </c>
      <c r="Z5866" s="2">
        <v>0</v>
      </c>
      <c r="AA5866" s="2"/>
      <c r="AB5866" s="2"/>
      <c r="AC5866" s="4">
        <f>P5866*U5866/1000000</f>
        <v>27.584112</v>
      </c>
      <c r="AD5866" s="4">
        <f>AC5866*(1-Z5866/100)</f>
        <v>27.584112</v>
      </c>
      <c r="AE5866" s="2" t="s">
        <v>66</v>
      </c>
      <c r="AF5866" s="2" t="s">
        <v>67</v>
      </c>
      <c r="AG5866" s="2"/>
      <c r="AH5866" s="2" t="s">
        <v>69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6859</v>
      </c>
      <c r="B5867" s="2" t="s">
        <v>6851</v>
      </c>
      <c r="C5867" s="2" t="s">
        <v>47</v>
      </c>
      <c r="D5867" s="2" t="s">
        <v>226</v>
      </c>
      <c r="E5867" s="2" t="s">
        <v>227</v>
      </c>
      <c r="F5867" s="2" t="s">
        <v>228</v>
      </c>
      <c r="G5867" s="2" t="s">
        <v>117</v>
      </c>
      <c r="H5867" s="2" t="s">
        <v>433</v>
      </c>
      <c r="I5867" s="2"/>
      <c r="J5867" s="2"/>
      <c r="K5867" s="2"/>
      <c r="L5867" s="2"/>
      <c r="M5867" s="2" t="s">
        <v>104</v>
      </c>
      <c r="N5867" s="3"/>
      <c r="O5867" s="3"/>
      <c r="P5867" s="4">
        <v>0.0</v>
      </c>
      <c r="Q5867" s="2" t="s">
        <v>105</v>
      </c>
      <c r="R5867" s="2" t="s">
        <v>106</v>
      </c>
      <c r="S5867" s="2" t="s">
        <v>107</v>
      </c>
      <c r="T5867" s="2" t="s">
        <v>108</v>
      </c>
      <c r="U5867" s="4">
        <f>0.0</f>
        <v>0.0</v>
      </c>
      <c r="V5867" s="2" t="s">
        <v>109</v>
      </c>
      <c r="W5867" s="2" t="s">
        <v>110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134</v>
      </c>
      <c r="AH5867" s="2" t="s">
        <v>69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6860</v>
      </c>
      <c r="B5868" s="2" t="s">
        <v>6861</v>
      </c>
      <c r="C5868" s="2" t="s">
        <v>47</v>
      </c>
      <c r="D5868" s="2" t="s">
        <v>6061</v>
      </c>
      <c r="E5868" s="2" t="s">
        <v>412</v>
      </c>
      <c r="F5868" s="2" t="s">
        <v>50</v>
      </c>
      <c r="G5868" s="2" t="s">
        <v>51</v>
      </c>
      <c r="H5868" s="2" t="s">
        <v>138</v>
      </c>
      <c r="I5868" s="2" t="s">
        <v>53</v>
      </c>
      <c r="J5868" s="2" t="s">
        <v>54</v>
      </c>
      <c r="K5868" s="2" t="s">
        <v>55</v>
      </c>
      <c r="L5868" s="2" t="s">
        <v>51</v>
      </c>
      <c r="M5868" s="2" t="s">
        <v>56</v>
      </c>
      <c r="N5868" s="3">
        <v>808045</v>
      </c>
      <c r="O5868" s="3" t="s">
        <v>57</v>
      </c>
      <c r="P5868" s="4">
        <f>IF(O5868="吨",N5868*1000,IF(O5868="万立方米",N5868*10000,""))</f>
        <v>808045000.0</v>
      </c>
      <c r="Q5868" s="2" t="s">
        <v>58</v>
      </c>
      <c r="R5868" s="2" t="s">
        <v>59</v>
      </c>
      <c r="S5868" s="2" t="s">
        <v>60</v>
      </c>
      <c r="T5868" s="2" t="s">
        <v>61</v>
      </c>
      <c r="U5868" s="4">
        <f>0.06</f>
        <v>0.06</v>
      </c>
      <c r="V5868" s="2" t="s">
        <v>62</v>
      </c>
      <c r="W5868" s="2" t="s">
        <v>63</v>
      </c>
      <c r="X5868" s="2" t="s">
        <v>64</v>
      </c>
      <c r="Y5868" s="2" t="s">
        <v>65</v>
      </c>
      <c r="Z5868" s="2">
        <v>0</v>
      </c>
      <c r="AA5868" s="2"/>
      <c r="AB5868" s="2"/>
      <c r="AC5868" s="4">
        <f>P5868*U5868/1000000</f>
        <v>48.4827</v>
      </c>
      <c r="AD5868" s="4">
        <f>AC5868*(1-Z5868/100)</f>
        <v>48.4827</v>
      </c>
      <c r="AE5868" s="2" t="s">
        <v>66</v>
      </c>
      <c r="AF5868" s="2" t="s">
        <v>67</v>
      </c>
      <c r="AG5868" s="2" t="s">
        <v>68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6862</v>
      </c>
      <c r="B5869" s="2" t="s">
        <v>6861</v>
      </c>
      <c r="C5869" s="2" t="s">
        <v>47</v>
      </c>
      <c r="D5869" s="2" t="s">
        <v>6061</v>
      </c>
      <c r="E5869" s="2" t="s">
        <v>412</v>
      </c>
      <c r="F5869" s="2" t="s">
        <v>50</v>
      </c>
      <c r="G5869" s="2" t="s">
        <v>51</v>
      </c>
      <c r="H5869" s="2" t="s">
        <v>138</v>
      </c>
      <c r="I5869" s="2" t="s">
        <v>53</v>
      </c>
      <c r="J5869" s="2" t="s">
        <v>54</v>
      </c>
      <c r="K5869" s="2" t="s">
        <v>55</v>
      </c>
      <c r="L5869" s="2" t="s">
        <v>51</v>
      </c>
      <c r="M5869" s="2" t="s">
        <v>73</v>
      </c>
      <c r="N5869" s="3">
        <v>808045</v>
      </c>
      <c r="O5869" s="3" t="s">
        <v>57</v>
      </c>
      <c r="P5869" s="4">
        <f>IF(O5869="吨",N5869*1000,IF(O5869="万立方米",N5869*10000,""))</f>
        <v>808045000.0</v>
      </c>
      <c r="Q5869" s="2" t="s">
        <v>58</v>
      </c>
      <c r="R5869" s="2" t="s">
        <v>59</v>
      </c>
      <c r="S5869" s="2" t="s">
        <v>74</v>
      </c>
      <c r="T5869" s="2" t="s">
        <v>75</v>
      </c>
      <c r="U5869" s="4">
        <f>1.5</f>
        <v>1.5</v>
      </c>
      <c r="V5869" s="2" t="s">
        <v>62</v>
      </c>
      <c r="W5869" s="2" t="s">
        <v>76</v>
      </c>
      <c r="X5869" s="2" t="s">
        <v>64</v>
      </c>
      <c r="Y5869" s="2" t="s">
        <v>65</v>
      </c>
      <c r="Z5869" s="2">
        <v>0</v>
      </c>
      <c r="AA5869" s="2"/>
      <c r="AB5869" s="2"/>
      <c r="AC5869" s="4">
        <f>P5869*U5869/1000000</f>
        <v>1212.0675</v>
      </c>
      <c r="AD5869" s="4">
        <f>AC5869*(1-Z5869/100)</f>
        <v>1212.0675</v>
      </c>
      <c r="AE5869" s="2" t="s">
        <v>66</v>
      </c>
      <c r="AF5869" s="2" t="s">
        <v>67</v>
      </c>
      <c r="AG5869" s="2" t="s">
        <v>68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6863</v>
      </c>
      <c r="B5870" s="2" t="s">
        <v>6861</v>
      </c>
      <c r="C5870" s="2" t="s">
        <v>47</v>
      </c>
      <c r="D5870" s="2" t="s">
        <v>6061</v>
      </c>
      <c r="E5870" s="2" t="s">
        <v>412</v>
      </c>
      <c r="F5870" s="2" t="s">
        <v>50</v>
      </c>
      <c r="G5870" s="2" t="s">
        <v>51</v>
      </c>
      <c r="H5870" s="2" t="s">
        <v>138</v>
      </c>
      <c r="I5870" s="2" t="s">
        <v>53</v>
      </c>
      <c r="J5870" s="2" t="s">
        <v>54</v>
      </c>
      <c r="K5870" s="2" t="s">
        <v>55</v>
      </c>
      <c r="L5870" s="2" t="s">
        <v>51</v>
      </c>
      <c r="M5870" s="2" t="s">
        <v>78</v>
      </c>
      <c r="N5870" s="3">
        <v>808045</v>
      </c>
      <c r="O5870" s="3" t="s">
        <v>57</v>
      </c>
      <c r="P5870" s="4">
        <f>IF(O5870="吨",N5870*1000,IF(O5870="万立方米",N5870*10000,""))</f>
        <v>808045000.0</v>
      </c>
      <c r="Q5870" s="2" t="s">
        <v>58</v>
      </c>
      <c r="R5870" s="2" t="s">
        <v>59</v>
      </c>
      <c r="S5870" s="2" t="s">
        <v>79</v>
      </c>
      <c r="T5870" s="2" t="s">
        <v>75</v>
      </c>
      <c r="U5870" s="4">
        <f>6.0</f>
        <v>6.0</v>
      </c>
      <c r="V5870" s="2" t="s">
        <v>62</v>
      </c>
      <c r="W5870" s="2" t="s">
        <v>80</v>
      </c>
      <c r="X5870" s="2" t="s">
        <v>64</v>
      </c>
      <c r="Y5870" s="2" t="s">
        <v>65</v>
      </c>
      <c r="Z5870" s="2">
        <v>0</v>
      </c>
      <c r="AA5870" s="2"/>
      <c r="AB5870" s="2"/>
      <c r="AC5870" s="4">
        <f>P5870*U5870/1000000</f>
        <v>4848.27</v>
      </c>
      <c r="AD5870" s="4">
        <f>AC5870*(1-Z5870/100)</f>
        <v>4848.27</v>
      </c>
      <c r="AE5870" s="2" t="s">
        <v>66</v>
      </c>
      <c r="AF5870" s="2" t="s">
        <v>67</v>
      </c>
      <c r="AG5870" s="2" t="s">
        <v>68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6864</v>
      </c>
      <c r="B5871" s="2" t="s">
        <v>6861</v>
      </c>
      <c r="C5871" s="2" t="s">
        <v>47</v>
      </c>
      <c r="D5871" s="2" t="s">
        <v>6061</v>
      </c>
      <c r="E5871" s="2" t="s">
        <v>412</v>
      </c>
      <c r="F5871" s="2" t="s">
        <v>50</v>
      </c>
      <c r="G5871" s="2" t="s">
        <v>51</v>
      </c>
      <c r="H5871" s="2" t="s">
        <v>138</v>
      </c>
      <c r="I5871" s="2" t="s">
        <v>53</v>
      </c>
      <c r="J5871" s="2" t="s">
        <v>54</v>
      </c>
      <c r="K5871" s="2" t="s">
        <v>55</v>
      </c>
      <c r="L5871" s="2" t="s">
        <v>51</v>
      </c>
      <c r="M5871" s="2" t="s">
        <v>82</v>
      </c>
      <c r="N5871" s="3">
        <v>808045</v>
      </c>
      <c r="O5871" s="3" t="s">
        <v>57</v>
      </c>
      <c r="P5871" s="4">
        <f>IF(O5871="吨",N5871*1000,IF(O5871="万立方米",N5871*10000,""))</f>
        <v>808045000.0</v>
      </c>
      <c r="Q5871" s="2" t="s">
        <v>58</v>
      </c>
      <c r="R5871" s="2" t="s">
        <v>59</v>
      </c>
      <c r="S5871" s="2" t="s">
        <v>83</v>
      </c>
      <c r="T5871" s="2" t="s">
        <v>61</v>
      </c>
      <c r="U5871" s="4">
        <f>0.35</f>
        <v>0.35</v>
      </c>
      <c r="V5871" s="2" t="s">
        <v>62</v>
      </c>
      <c r="W5871" s="2" t="s">
        <v>84</v>
      </c>
      <c r="X5871" s="2" t="s">
        <v>64</v>
      </c>
      <c r="Y5871" s="2" t="s">
        <v>65</v>
      </c>
      <c r="Z5871" s="2">
        <v>0</v>
      </c>
      <c r="AA5871" s="2"/>
      <c r="AB5871" s="2"/>
      <c r="AC5871" s="4">
        <f>P5871*U5871/1000000</f>
        <v>282.81575</v>
      </c>
      <c r="AD5871" s="4">
        <f>AC5871*(1-Z5871/100)</f>
        <v>282.81575</v>
      </c>
      <c r="AE5871" s="2" t="s">
        <v>66</v>
      </c>
      <c r="AF5871" s="2" t="s">
        <v>67</v>
      </c>
      <c r="AG5871" s="2" t="s">
        <v>68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6865</v>
      </c>
      <c r="B5872" s="2" t="s">
        <v>6861</v>
      </c>
      <c r="C5872" s="2" t="s">
        <v>47</v>
      </c>
      <c r="D5872" s="2" t="s">
        <v>6061</v>
      </c>
      <c r="E5872" s="2" t="s">
        <v>412</v>
      </c>
      <c r="F5872" s="2" t="s">
        <v>50</v>
      </c>
      <c r="G5872" s="2" t="s">
        <v>51</v>
      </c>
      <c r="H5872" s="2" t="s">
        <v>138</v>
      </c>
      <c r="I5872" s="2" t="s">
        <v>53</v>
      </c>
      <c r="J5872" s="2" t="s">
        <v>54</v>
      </c>
      <c r="K5872" s="2" t="s">
        <v>55</v>
      </c>
      <c r="L5872" s="2" t="s">
        <v>51</v>
      </c>
      <c r="M5872" s="2" t="s">
        <v>86</v>
      </c>
      <c r="N5872" s="3">
        <v>808045</v>
      </c>
      <c r="O5872" s="3" t="s">
        <v>57</v>
      </c>
      <c r="P5872" s="4">
        <f>IF(O5872="吨",N5872*1000,IF(O5872="万立方米",N5872*10000,""))</f>
        <v>808045000.0</v>
      </c>
      <c r="Q5872" s="2" t="s">
        <v>58</v>
      </c>
      <c r="R5872" s="2" t="s">
        <v>59</v>
      </c>
      <c r="S5872" s="2" t="s">
        <v>87</v>
      </c>
      <c r="T5872" s="2" t="s">
        <v>88</v>
      </c>
      <c r="U5872" s="4">
        <f>0.75</f>
        <v>0.75</v>
      </c>
      <c r="V5872" s="2" t="s">
        <v>62</v>
      </c>
      <c r="W5872" s="2" t="s">
        <v>89</v>
      </c>
      <c r="X5872" s="2" t="s">
        <v>64</v>
      </c>
      <c r="Y5872" s="2" t="s">
        <v>65</v>
      </c>
      <c r="Z5872" s="2">
        <v>0</v>
      </c>
      <c r="AA5872" s="2"/>
      <c r="AB5872" s="2"/>
      <c r="AC5872" s="4">
        <f>P5872*U5872/1000000</f>
        <v>606.03375</v>
      </c>
      <c r="AD5872" s="4">
        <f>AC5873*(1-AA5872/100)+(AC5872-AC5873)*(1-AB5872/100)</f>
        <v>606.03375</v>
      </c>
      <c r="AE5872" s="2" t="s">
        <v>66</v>
      </c>
      <c r="AF5872" s="2" t="s">
        <v>67</v>
      </c>
      <c r="AG5872" s="2" t="s">
        <v>68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6866</v>
      </c>
      <c r="B5873" s="2" t="s">
        <v>6861</v>
      </c>
      <c r="C5873" s="2" t="s">
        <v>47</v>
      </c>
      <c r="D5873" s="2" t="s">
        <v>6061</v>
      </c>
      <c r="E5873" s="2" t="s">
        <v>412</v>
      </c>
      <c r="F5873" s="2" t="s">
        <v>50</v>
      </c>
      <c r="G5873" s="2" t="s">
        <v>51</v>
      </c>
      <c r="H5873" s="2" t="s">
        <v>138</v>
      </c>
      <c r="I5873" s="2" t="s">
        <v>53</v>
      </c>
      <c r="J5873" s="2" t="s">
        <v>54</v>
      </c>
      <c r="K5873" s="2" t="s">
        <v>55</v>
      </c>
      <c r="L5873" s="2" t="s">
        <v>51</v>
      </c>
      <c r="M5873" s="2" t="s">
        <v>91</v>
      </c>
      <c r="N5873" s="3">
        <v>808045</v>
      </c>
      <c r="O5873" s="3" t="s">
        <v>57</v>
      </c>
      <c r="P5873" s="4">
        <f>IF(O5873="吨",N5873*1000,IF(O5873="万立方米",N5873*10000,""))</f>
        <v>808045000.0</v>
      </c>
      <c r="Q5873" s="2" t="s">
        <v>58</v>
      </c>
      <c r="R5873" s="2" t="s">
        <v>59</v>
      </c>
      <c r="S5873" s="2" t="s">
        <v>92</v>
      </c>
      <c r="T5873" s="2" t="s">
        <v>88</v>
      </c>
      <c r="U5873" s="4">
        <f>0.75</f>
        <v>0.75</v>
      </c>
      <c r="V5873" s="2" t="s">
        <v>62</v>
      </c>
      <c r="W5873" s="2" t="s">
        <v>93</v>
      </c>
      <c r="X5873" s="2" t="s">
        <v>64</v>
      </c>
      <c r="Y5873" s="2" t="s">
        <v>65</v>
      </c>
      <c r="Z5873" s="2">
        <v>0</v>
      </c>
      <c r="AA5873" s="2"/>
      <c r="AB5873" s="2"/>
      <c r="AC5873" s="4">
        <f>P5873*U5873/1000000</f>
        <v>606.03375</v>
      </c>
      <c r="AD5873" s="4">
        <f>AC5873*(1-Z5873/100)</f>
        <v>606.03375</v>
      </c>
      <c r="AE5873" s="2" t="s">
        <v>66</v>
      </c>
      <c r="AF5873" s="2" t="s">
        <v>67</v>
      </c>
      <c r="AG5873" s="2" t="s">
        <v>68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6867</v>
      </c>
      <c r="B5874" s="2" t="s">
        <v>6861</v>
      </c>
      <c r="C5874" s="2" t="s">
        <v>47</v>
      </c>
      <c r="D5874" s="2" t="s">
        <v>6061</v>
      </c>
      <c r="E5874" s="2" t="s">
        <v>412</v>
      </c>
      <c r="F5874" s="2" t="s">
        <v>50</v>
      </c>
      <c r="G5874" s="2" t="s">
        <v>51</v>
      </c>
      <c r="H5874" s="2" t="s">
        <v>138</v>
      </c>
      <c r="I5874" s="2" t="s">
        <v>53</v>
      </c>
      <c r="J5874" s="2" t="s">
        <v>54</v>
      </c>
      <c r="K5874" s="2" t="s">
        <v>55</v>
      </c>
      <c r="L5874" s="2" t="s">
        <v>51</v>
      </c>
      <c r="M5874" s="2" t="s">
        <v>95</v>
      </c>
      <c r="N5874" s="3">
        <v>808045</v>
      </c>
      <c r="O5874" s="3" t="s">
        <v>57</v>
      </c>
      <c r="P5874" s="4">
        <f>IF(O5874="吨",N5874*1000,IF(O5874="万立方米",N5874*10000,""))</f>
        <v>808045000.0</v>
      </c>
      <c r="Q5874" s="2" t="s">
        <v>58</v>
      </c>
      <c r="R5874" s="2" t="s">
        <v>59</v>
      </c>
      <c r="S5874" s="2" t="s">
        <v>96</v>
      </c>
      <c r="T5874" s="2" t="s">
        <v>97</v>
      </c>
      <c r="U5874" s="4">
        <f>1.7</f>
        <v>1.7</v>
      </c>
      <c r="V5874" s="2" t="s">
        <v>62</v>
      </c>
      <c r="W5874" s="2" t="s">
        <v>98</v>
      </c>
      <c r="X5874" s="2" t="s">
        <v>64</v>
      </c>
      <c r="Y5874" s="2" t="s">
        <v>65</v>
      </c>
      <c r="Z5874" s="2">
        <v>0</v>
      </c>
      <c r="AA5874" s="2"/>
      <c r="AB5874" s="2"/>
      <c r="AC5874" s="4">
        <f>P5874*U5874/1000000</f>
        <v>1373.6765</v>
      </c>
      <c r="AD5874" s="4">
        <f>AC5874*(1-Z5874/100)</f>
        <v>1373.6765</v>
      </c>
      <c r="AE5874" s="2" t="s">
        <v>66</v>
      </c>
      <c r="AF5874" s="2" t="s">
        <v>67</v>
      </c>
      <c r="AG5874" s="2" t="s">
        <v>68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6868</v>
      </c>
      <c r="B5875" s="2" t="s">
        <v>6861</v>
      </c>
      <c r="C5875" s="2" t="s">
        <v>47</v>
      </c>
      <c r="D5875" s="2" t="s">
        <v>6061</v>
      </c>
      <c r="E5875" s="2" t="s">
        <v>412</v>
      </c>
      <c r="F5875" s="2" t="s">
        <v>50</v>
      </c>
      <c r="G5875" s="2" t="s">
        <v>51</v>
      </c>
      <c r="H5875" s="2" t="s">
        <v>138</v>
      </c>
      <c r="I5875" s="2" t="s">
        <v>53</v>
      </c>
      <c r="J5875" s="2" t="s">
        <v>54</v>
      </c>
      <c r="K5875" s="2" t="s">
        <v>55</v>
      </c>
      <c r="L5875" s="2" t="s">
        <v>51</v>
      </c>
      <c r="M5875" s="2" t="s">
        <v>100</v>
      </c>
      <c r="N5875" s="3">
        <v>808045</v>
      </c>
      <c r="O5875" s="3" t="s">
        <v>57</v>
      </c>
      <c r="P5875" s="4">
        <f>IF(O5875="吨",N5875*1000,IF(O5875="万立方米",N5875*10000,""))</f>
        <v>808045000.0</v>
      </c>
      <c r="Q5875" s="2" t="s">
        <v>58</v>
      </c>
      <c r="R5875" s="2" t="s">
        <v>59</v>
      </c>
      <c r="S5875" s="2" t="s">
        <v>101</v>
      </c>
      <c r="T5875" s="2" t="s">
        <v>75</v>
      </c>
      <c r="U5875" s="4">
        <f>0.12</f>
        <v>0.12</v>
      </c>
      <c r="V5875" s="2" t="s">
        <v>62</v>
      </c>
      <c r="W5875" s="2" t="s">
        <v>102</v>
      </c>
      <c r="X5875" s="2" t="s">
        <v>64</v>
      </c>
      <c r="Y5875" s="2" t="s">
        <v>65</v>
      </c>
      <c r="Z5875" s="2">
        <v>0</v>
      </c>
      <c r="AA5875" s="2"/>
      <c r="AB5875" s="2"/>
      <c r="AC5875" s="4">
        <f>P5875*U5875/1000000</f>
        <v>96.9654</v>
      </c>
      <c r="AD5875" s="4">
        <f>AC5875*(1-Z5875/100)</f>
        <v>96.9654</v>
      </c>
      <c r="AE5875" s="2" t="s">
        <v>66</v>
      </c>
      <c r="AF5875" s="2" t="s">
        <v>67</v>
      </c>
      <c r="AG5875" s="2" t="s">
        <v>68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6869</v>
      </c>
      <c r="B5876" s="2" t="s">
        <v>6861</v>
      </c>
      <c r="C5876" s="2" t="s">
        <v>47</v>
      </c>
      <c r="D5876" s="2" t="s">
        <v>6061</v>
      </c>
      <c r="E5876" s="2" t="s">
        <v>412</v>
      </c>
      <c r="F5876" s="2" t="s">
        <v>50</v>
      </c>
      <c r="G5876" s="2" t="s">
        <v>51</v>
      </c>
      <c r="H5876" s="2" t="s">
        <v>138</v>
      </c>
      <c r="I5876" s="2"/>
      <c r="J5876" s="2"/>
      <c r="K5876" s="2" t="s">
        <v>147</v>
      </c>
      <c r="L5876" s="2" t="s">
        <v>148</v>
      </c>
      <c r="M5876" s="2" t="s">
        <v>104</v>
      </c>
      <c r="N5876" s="3"/>
      <c r="O5876" s="3"/>
      <c r="P5876" s="4">
        <v>808045000.0</v>
      </c>
      <c r="Q5876" s="2" t="s">
        <v>105</v>
      </c>
      <c r="R5876" s="2" t="s">
        <v>106</v>
      </c>
      <c r="S5876" s="2" t="s">
        <v>107</v>
      </c>
      <c r="T5876" s="2" t="s">
        <v>108</v>
      </c>
      <c r="U5876" s="4">
        <f>0.0</f>
        <v>0.0</v>
      </c>
      <c r="V5876" s="2" t="s">
        <v>109</v>
      </c>
      <c r="W5876" s="2" t="s">
        <v>110</v>
      </c>
      <c r="X5876" s="2"/>
      <c r="Y5876" s="2" t="s">
        <v>65</v>
      </c>
      <c r="Z5876" s="2">
        <v>0</v>
      </c>
      <c r="AA5876" s="2"/>
      <c r="AB5876" s="2"/>
      <c r="AC5876" s="4">
        <f>P5876*U5876/1000000</f>
        <v>0.0</v>
      </c>
      <c r="AD5876" s="4">
        <f>AC5876*(1-Z5876/100)</f>
        <v>0.0</v>
      </c>
      <c r="AE5876" s="2" t="s">
        <v>66</v>
      </c>
      <c r="AF5876" s="2" t="s">
        <v>67</v>
      </c>
      <c r="AG5876" s="2" t="s">
        <v>68</v>
      </c>
      <c r="AH5876" s="2" t="s">
        <v>69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6870</v>
      </c>
      <c r="B5877" s="2" t="s">
        <v>6871</v>
      </c>
      <c r="C5877" s="2" t="s">
        <v>47</v>
      </c>
      <c r="D5877" s="2" t="s">
        <v>853</v>
      </c>
      <c r="E5877" s="2" t="s">
        <v>377</v>
      </c>
      <c r="F5877" s="2" t="s">
        <v>50</v>
      </c>
      <c r="G5877" s="2" t="s">
        <v>181</v>
      </c>
      <c r="H5877" s="2" t="s">
        <v>243</v>
      </c>
      <c r="I5877" s="2" t="s">
        <v>53</v>
      </c>
      <c r="J5877" s="2" t="s">
        <v>180</v>
      </c>
      <c r="K5877" s="2" t="s">
        <v>180</v>
      </c>
      <c r="L5877" s="2" t="s">
        <v>181</v>
      </c>
      <c r="M5877" s="2" t="s">
        <v>56</v>
      </c>
      <c r="N5877" s="3">
        <v>3355.986</v>
      </c>
      <c r="O5877" s="3" t="s">
        <v>182</v>
      </c>
      <c r="P5877" s="4">
        <f>IF(O5877="吨",N5877*1000,IF(O5877="万立方米",N5877*10000,""))</f>
        <v>33559860.0</v>
      </c>
      <c r="Q5877" s="2" t="s">
        <v>183</v>
      </c>
      <c r="R5877" s="2" t="s">
        <v>184</v>
      </c>
      <c r="S5877" s="2" t="s">
        <v>185</v>
      </c>
      <c r="T5877" s="2" t="s">
        <v>75</v>
      </c>
      <c r="U5877" s="4">
        <f>0.001</f>
        <v>0.001</v>
      </c>
      <c r="V5877" s="2" t="s">
        <v>186</v>
      </c>
      <c r="W5877" s="2" t="s">
        <v>187</v>
      </c>
      <c r="X5877" s="2" t="s">
        <v>64</v>
      </c>
      <c r="Y5877" s="2" t="s">
        <v>65</v>
      </c>
      <c r="Z5877" s="2">
        <v>0</v>
      </c>
      <c r="AA5877" s="2"/>
      <c r="AB5877" s="2"/>
      <c r="AC5877" s="4">
        <f>P5877*U5877/1000000</f>
        <v>0.033559860000000004</v>
      </c>
      <c r="AD5877" s="4">
        <f>AC5877*(1-Z5877/100)</f>
        <v>0.033559860000000004</v>
      </c>
      <c r="AE5877" s="2" t="s">
        <v>66</v>
      </c>
      <c r="AF5877" s="2" t="s">
        <v>67</v>
      </c>
      <c r="AG5877" s="2"/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6872</v>
      </c>
      <c r="B5878" s="2" t="s">
        <v>6871</v>
      </c>
      <c r="C5878" s="2" t="s">
        <v>47</v>
      </c>
      <c r="D5878" s="2" t="s">
        <v>853</v>
      </c>
      <c r="E5878" s="2" t="s">
        <v>377</v>
      </c>
      <c r="F5878" s="2" t="s">
        <v>50</v>
      </c>
      <c r="G5878" s="2" t="s">
        <v>181</v>
      </c>
      <c r="H5878" s="2" t="s">
        <v>243</v>
      </c>
      <c r="I5878" s="2" t="s">
        <v>53</v>
      </c>
      <c r="J5878" s="2" t="s">
        <v>180</v>
      </c>
      <c r="K5878" s="2" t="s">
        <v>180</v>
      </c>
      <c r="L5878" s="2" t="s">
        <v>181</v>
      </c>
      <c r="M5878" s="2" t="s">
        <v>73</v>
      </c>
      <c r="N5878" s="3">
        <v>3355.986</v>
      </c>
      <c r="O5878" s="3" t="s">
        <v>182</v>
      </c>
      <c r="P5878" s="4">
        <f>IF(O5878="吨",N5878*1000,IF(O5878="万立方米",N5878*10000,""))</f>
        <v>33559860.0</v>
      </c>
      <c r="Q5878" s="2" t="s">
        <v>183</v>
      </c>
      <c r="R5878" s="2" t="s">
        <v>184</v>
      </c>
      <c r="S5878" s="2" t="s">
        <v>189</v>
      </c>
      <c r="T5878" s="2" t="s">
        <v>75</v>
      </c>
      <c r="U5878" s="4">
        <f>0.35</f>
        <v>0.35</v>
      </c>
      <c r="V5878" s="2" t="s">
        <v>186</v>
      </c>
      <c r="W5878" s="2" t="s">
        <v>190</v>
      </c>
      <c r="X5878" s="2" t="s">
        <v>64</v>
      </c>
      <c r="Y5878" s="2" t="s">
        <v>65</v>
      </c>
      <c r="Z5878" s="2">
        <v>0</v>
      </c>
      <c r="AA5878" s="2"/>
      <c r="AB5878" s="2"/>
      <c r="AC5878" s="4">
        <f>P5878*U5878/1000000</f>
        <v>11.745951</v>
      </c>
      <c r="AD5878" s="4">
        <f>AC5878*(1-Z5878/100)</f>
        <v>11.745951</v>
      </c>
      <c r="AE5878" s="2" t="s">
        <v>66</v>
      </c>
      <c r="AF5878" s="2" t="s">
        <v>67</v>
      </c>
      <c r="AG5878" s="2"/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6873</v>
      </c>
      <c r="B5879" s="2" t="s">
        <v>6871</v>
      </c>
      <c r="C5879" s="2" t="s">
        <v>47</v>
      </c>
      <c r="D5879" s="2" t="s">
        <v>853</v>
      </c>
      <c r="E5879" s="2" t="s">
        <v>377</v>
      </c>
      <c r="F5879" s="2" t="s">
        <v>50</v>
      </c>
      <c r="G5879" s="2" t="s">
        <v>181</v>
      </c>
      <c r="H5879" s="2" t="s">
        <v>243</v>
      </c>
      <c r="I5879" s="2" t="s">
        <v>53</v>
      </c>
      <c r="J5879" s="2" t="s">
        <v>180</v>
      </c>
      <c r="K5879" s="2" t="s">
        <v>180</v>
      </c>
      <c r="L5879" s="2" t="s">
        <v>181</v>
      </c>
      <c r="M5879" s="2" t="s">
        <v>78</v>
      </c>
      <c r="N5879" s="3">
        <v>3355.986</v>
      </c>
      <c r="O5879" s="3" t="s">
        <v>182</v>
      </c>
      <c r="P5879" s="4">
        <f>IF(O5879="吨",N5879*1000,IF(O5879="万立方米",N5879*10000,""))</f>
        <v>33559860.0</v>
      </c>
      <c r="Q5879" s="2" t="s">
        <v>183</v>
      </c>
      <c r="R5879" s="2" t="s">
        <v>184</v>
      </c>
      <c r="S5879" s="2" t="s">
        <v>192</v>
      </c>
      <c r="T5879" s="2" t="s">
        <v>75</v>
      </c>
      <c r="U5879" s="4">
        <f>1.2</f>
        <v>1.2</v>
      </c>
      <c r="V5879" s="2" t="s">
        <v>186</v>
      </c>
      <c r="W5879" s="2" t="s">
        <v>193</v>
      </c>
      <c r="X5879" s="2" t="s">
        <v>64</v>
      </c>
      <c r="Y5879" s="2" t="s">
        <v>65</v>
      </c>
      <c r="Z5879" s="2">
        <v>0</v>
      </c>
      <c r="AA5879" s="2"/>
      <c r="AB5879" s="2"/>
      <c r="AC5879" s="4">
        <f>P5879*U5879/1000000</f>
        <v>40.271832</v>
      </c>
      <c r="AD5879" s="4">
        <f>AC5879*(1-Z5879/100)</f>
        <v>40.271832</v>
      </c>
      <c r="AE5879" s="2" t="s">
        <v>66</v>
      </c>
      <c r="AF5879" s="2" t="s">
        <v>67</v>
      </c>
      <c r="AG5879" s="2"/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6874</v>
      </c>
      <c r="B5880" s="2" t="s">
        <v>6871</v>
      </c>
      <c r="C5880" s="2" t="s">
        <v>47</v>
      </c>
      <c r="D5880" s="2" t="s">
        <v>853</v>
      </c>
      <c r="E5880" s="2" t="s">
        <v>377</v>
      </c>
      <c r="F5880" s="2" t="s">
        <v>50</v>
      </c>
      <c r="G5880" s="2" t="s">
        <v>181</v>
      </c>
      <c r="H5880" s="2" t="s">
        <v>243</v>
      </c>
      <c r="I5880" s="2" t="s">
        <v>53</v>
      </c>
      <c r="J5880" s="2" t="s">
        <v>180</v>
      </c>
      <c r="K5880" s="2" t="s">
        <v>180</v>
      </c>
      <c r="L5880" s="2" t="s">
        <v>181</v>
      </c>
      <c r="M5880" s="2" t="s">
        <v>82</v>
      </c>
      <c r="N5880" s="3">
        <v>3355.986</v>
      </c>
      <c r="O5880" s="3" t="s">
        <v>182</v>
      </c>
      <c r="P5880" s="4">
        <f>IF(O5880="吨",N5880*1000,IF(O5880="万立方米",N5880*10000,""))</f>
        <v>33559860.0</v>
      </c>
      <c r="Q5880" s="2" t="s">
        <v>183</v>
      </c>
      <c r="R5880" s="2" t="s">
        <v>184</v>
      </c>
      <c r="S5880" s="2" t="s">
        <v>195</v>
      </c>
      <c r="T5880" s="2" t="s">
        <v>75</v>
      </c>
      <c r="U5880" s="4">
        <f>0.002</f>
        <v>0.002</v>
      </c>
      <c r="V5880" s="2" t="s">
        <v>186</v>
      </c>
      <c r="W5880" s="2" t="s">
        <v>196</v>
      </c>
      <c r="X5880" s="2" t="s">
        <v>64</v>
      </c>
      <c r="Y5880" s="2" t="s">
        <v>65</v>
      </c>
      <c r="Z5880" s="2">
        <v>0</v>
      </c>
      <c r="AA5880" s="2"/>
      <c r="AB5880" s="2"/>
      <c r="AC5880" s="4">
        <f>P5880*U5880/1000000</f>
        <v>0.06711972000000001</v>
      </c>
      <c r="AD5880" s="4">
        <f>AC5880*(1-Z5880/100)</f>
        <v>0.06711972000000001</v>
      </c>
      <c r="AE5880" s="2" t="s">
        <v>66</v>
      </c>
      <c r="AF5880" s="2" t="s">
        <v>67</v>
      </c>
      <c r="AG5880" s="2"/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6875</v>
      </c>
      <c r="B5881" s="2" t="s">
        <v>6871</v>
      </c>
      <c r="C5881" s="2" t="s">
        <v>47</v>
      </c>
      <c r="D5881" s="2" t="s">
        <v>853</v>
      </c>
      <c r="E5881" s="2" t="s">
        <v>377</v>
      </c>
      <c r="F5881" s="2" t="s">
        <v>50</v>
      </c>
      <c r="G5881" s="2" t="s">
        <v>181</v>
      </c>
      <c r="H5881" s="2" t="s">
        <v>243</v>
      </c>
      <c r="I5881" s="2" t="s">
        <v>53</v>
      </c>
      <c r="J5881" s="2" t="s">
        <v>180</v>
      </c>
      <c r="K5881" s="2" t="s">
        <v>180</v>
      </c>
      <c r="L5881" s="2" t="s">
        <v>181</v>
      </c>
      <c r="M5881" s="2" t="s">
        <v>86</v>
      </c>
      <c r="N5881" s="3">
        <v>3355.986</v>
      </c>
      <c r="O5881" s="3" t="s">
        <v>182</v>
      </c>
      <c r="P5881" s="4">
        <f>IF(O5881="吨",N5881*1000,IF(O5881="万立方米",N5881*10000,""))</f>
        <v>33559860.0</v>
      </c>
      <c r="Q5881" s="2" t="s">
        <v>183</v>
      </c>
      <c r="R5881" s="2" t="s">
        <v>184</v>
      </c>
      <c r="S5881" s="2" t="s">
        <v>198</v>
      </c>
      <c r="T5881" s="2" t="s">
        <v>75</v>
      </c>
      <c r="U5881" s="4">
        <f>0.01</f>
        <v>0.01</v>
      </c>
      <c r="V5881" s="2" t="s">
        <v>186</v>
      </c>
      <c r="W5881" s="2" t="s">
        <v>199</v>
      </c>
      <c r="X5881" s="2" t="s">
        <v>64</v>
      </c>
      <c r="Y5881" s="2" t="s">
        <v>65</v>
      </c>
      <c r="Z5881" s="2">
        <v>0</v>
      </c>
      <c r="AA5881" s="2"/>
      <c r="AB5881" s="2"/>
      <c r="AC5881" s="4">
        <f>P5881*U5881/1000000</f>
        <v>0.3355986</v>
      </c>
      <c r="AD5881" s="4">
        <f>AC5882*(1-AA5881/100)+(AC5881-AC5882)*(1-AB5881/100)</f>
        <v>0.3355986</v>
      </c>
      <c r="AE5881" s="2" t="s">
        <v>66</v>
      </c>
      <c r="AF5881" s="2" t="s">
        <v>67</v>
      </c>
      <c r="AG5881" s="2"/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6876</v>
      </c>
      <c r="B5882" s="2" t="s">
        <v>6871</v>
      </c>
      <c r="C5882" s="2" t="s">
        <v>47</v>
      </c>
      <c r="D5882" s="2" t="s">
        <v>853</v>
      </c>
      <c r="E5882" s="2" t="s">
        <v>377</v>
      </c>
      <c r="F5882" s="2" t="s">
        <v>50</v>
      </c>
      <c r="G5882" s="2" t="s">
        <v>181</v>
      </c>
      <c r="H5882" s="2" t="s">
        <v>243</v>
      </c>
      <c r="I5882" s="2" t="s">
        <v>53</v>
      </c>
      <c r="J5882" s="2" t="s">
        <v>180</v>
      </c>
      <c r="K5882" s="2" t="s">
        <v>180</v>
      </c>
      <c r="L5882" s="2" t="s">
        <v>181</v>
      </c>
      <c r="M5882" s="2" t="s">
        <v>91</v>
      </c>
      <c r="N5882" s="3">
        <v>3355.986</v>
      </c>
      <c r="O5882" s="3" t="s">
        <v>182</v>
      </c>
      <c r="P5882" s="4">
        <f>IF(O5882="吨",N5882*1000,IF(O5882="万立方米",N5882*10000,""))</f>
        <v>33559860.0</v>
      </c>
      <c r="Q5882" s="2" t="s">
        <v>183</v>
      </c>
      <c r="R5882" s="2" t="s">
        <v>184</v>
      </c>
      <c r="S5882" s="2" t="s">
        <v>201</v>
      </c>
      <c r="T5882" s="2" t="s">
        <v>75</v>
      </c>
      <c r="U5882" s="4">
        <f>0.005</f>
        <v>0.005</v>
      </c>
      <c r="V5882" s="2" t="s">
        <v>186</v>
      </c>
      <c r="W5882" s="2" t="s">
        <v>202</v>
      </c>
      <c r="X5882" s="2" t="s">
        <v>64</v>
      </c>
      <c r="Y5882" s="2" t="s">
        <v>65</v>
      </c>
      <c r="Z5882" s="2">
        <v>0</v>
      </c>
      <c r="AA5882" s="2"/>
      <c r="AB5882" s="2"/>
      <c r="AC5882" s="4">
        <f>P5882*U5882/1000000</f>
        <v>0.1677993</v>
      </c>
      <c r="AD5882" s="4">
        <f>AC5882*(1-Z5882/100)</f>
        <v>0.1677993</v>
      </c>
      <c r="AE5882" s="2" t="s">
        <v>66</v>
      </c>
      <c r="AF5882" s="2" t="s">
        <v>67</v>
      </c>
      <c r="AG5882" s="2"/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6877</v>
      </c>
      <c r="B5883" s="2" t="s">
        <v>6871</v>
      </c>
      <c r="C5883" s="2" t="s">
        <v>47</v>
      </c>
      <c r="D5883" s="2" t="s">
        <v>853</v>
      </c>
      <c r="E5883" s="2" t="s">
        <v>377</v>
      </c>
      <c r="F5883" s="2" t="s">
        <v>50</v>
      </c>
      <c r="G5883" s="2" t="s">
        <v>181</v>
      </c>
      <c r="H5883" s="2" t="s">
        <v>243</v>
      </c>
      <c r="I5883" s="2" t="s">
        <v>53</v>
      </c>
      <c r="J5883" s="2" t="s">
        <v>180</v>
      </c>
      <c r="K5883" s="2" t="s">
        <v>180</v>
      </c>
      <c r="L5883" s="2" t="s">
        <v>181</v>
      </c>
      <c r="M5883" s="2" t="s">
        <v>95</v>
      </c>
      <c r="N5883" s="3">
        <v>3355.986</v>
      </c>
      <c r="O5883" s="3" t="s">
        <v>182</v>
      </c>
      <c r="P5883" s="4">
        <f>IF(O5883="吨",N5883*1000,IF(O5883="万立方米",N5883*10000,""))</f>
        <v>33559860.0</v>
      </c>
      <c r="Q5883" s="2" t="s">
        <v>183</v>
      </c>
      <c r="R5883" s="2" t="s">
        <v>184</v>
      </c>
      <c r="S5883" s="2" t="s">
        <v>204</v>
      </c>
      <c r="T5883" s="2" t="s">
        <v>75</v>
      </c>
      <c r="U5883" s="4">
        <f>0.005</f>
        <v>0.005</v>
      </c>
      <c r="V5883" s="2" t="s">
        <v>186</v>
      </c>
      <c r="W5883" s="2" t="s">
        <v>205</v>
      </c>
      <c r="X5883" s="2" t="s">
        <v>64</v>
      </c>
      <c r="Y5883" s="2" t="s">
        <v>65</v>
      </c>
      <c r="Z5883" s="2">
        <v>0</v>
      </c>
      <c r="AA5883" s="2"/>
      <c r="AB5883" s="2"/>
      <c r="AC5883" s="4">
        <f>P5883*U5883/1000000</f>
        <v>0.1677993</v>
      </c>
      <c r="AD5883" s="4">
        <f>AC5883*(1-Z5883/100)</f>
        <v>0.1677993</v>
      </c>
      <c r="AE5883" s="2" t="s">
        <v>66</v>
      </c>
      <c r="AF5883" s="2" t="s">
        <v>67</v>
      </c>
      <c r="AG5883" s="2"/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6878</v>
      </c>
      <c r="B5884" s="2" t="s">
        <v>6871</v>
      </c>
      <c r="C5884" s="2" t="s">
        <v>47</v>
      </c>
      <c r="D5884" s="2" t="s">
        <v>853</v>
      </c>
      <c r="E5884" s="2" t="s">
        <v>377</v>
      </c>
      <c r="F5884" s="2" t="s">
        <v>50</v>
      </c>
      <c r="G5884" s="2" t="s">
        <v>181</v>
      </c>
      <c r="H5884" s="2" t="s">
        <v>243</v>
      </c>
      <c r="I5884" s="2" t="s">
        <v>53</v>
      </c>
      <c r="J5884" s="2" t="s">
        <v>180</v>
      </c>
      <c r="K5884" s="2" t="s">
        <v>180</v>
      </c>
      <c r="L5884" s="2" t="s">
        <v>181</v>
      </c>
      <c r="M5884" s="2" t="s">
        <v>100</v>
      </c>
      <c r="N5884" s="3">
        <v>3355.986</v>
      </c>
      <c r="O5884" s="3" t="s">
        <v>182</v>
      </c>
      <c r="P5884" s="4">
        <f>IF(O5884="吨",N5884*1000,IF(O5884="万立方米",N5884*10000,""))</f>
        <v>33559860.0</v>
      </c>
      <c r="Q5884" s="2" t="s">
        <v>183</v>
      </c>
      <c r="R5884" s="2" t="s">
        <v>184</v>
      </c>
      <c r="S5884" s="2" t="s">
        <v>207</v>
      </c>
      <c r="T5884" s="2" t="s">
        <v>75</v>
      </c>
      <c r="U5884" s="4">
        <f>0.02</f>
        <v>0.02</v>
      </c>
      <c r="V5884" s="2" t="s">
        <v>186</v>
      </c>
      <c r="W5884" s="2" t="s">
        <v>208</v>
      </c>
      <c r="X5884" s="2" t="s">
        <v>64</v>
      </c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/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6879</v>
      </c>
      <c r="B5885" s="2" t="s">
        <v>6871</v>
      </c>
      <c r="C5885" s="2" t="s">
        <v>47</v>
      </c>
      <c r="D5885" s="2" t="s">
        <v>853</v>
      </c>
      <c r="E5885" s="2" t="s">
        <v>377</v>
      </c>
      <c r="F5885" s="2" t="s">
        <v>50</v>
      </c>
      <c r="G5885" s="2" t="s">
        <v>181</v>
      </c>
      <c r="H5885" s="2" t="s">
        <v>243</v>
      </c>
      <c r="I5885" s="2"/>
      <c r="J5885" s="2"/>
      <c r="K5885" s="2"/>
      <c r="L5885" s="2"/>
      <c r="M5885" s="2" t="s">
        <v>104</v>
      </c>
      <c r="N5885" s="3"/>
      <c r="O5885" s="3"/>
      <c r="P5885" s="4">
        <v>0.0</v>
      </c>
      <c r="Q5885" s="2" t="s">
        <v>105</v>
      </c>
      <c r="R5885" s="2" t="s">
        <v>106</v>
      </c>
      <c r="S5885" s="2" t="s">
        <v>107</v>
      </c>
      <c r="T5885" s="2" t="s">
        <v>108</v>
      </c>
      <c r="U5885" s="4">
        <f>0.0</f>
        <v>0.0</v>
      </c>
      <c r="V5885" s="2" t="s">
        <v>109</v>
      </c>
      <c r="W5885" s="2" t="s">
        <v>110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134</v>
      </c>
      <c r="AH5885" s="2" t="s">
        <v>69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6880</v>
      </c>
      <c r="B5886" s="2" t="s">
        <v>6881</v>
      </c>
      <c r="C5886" s="2" t="s">
        <v>47</v>
      </c>
      <c r="D5886" s="2" t="s">
        <v>1354</v>
      </c>
      <c r="E5886" s="2" t="s">
        <v>744</v>
      </c>
      <c r="F5886" s="2" t="s">
        <v>228</v>
      </c>
      <c r="G5886" s="2" t="s">
        <v>117</v>
      </c>
      <c r="H5886" s="2" t="s">
        <v>2168</v>
      </c>
      <c r="I5886" s="2" t="s">
        <v>53</v>
      </c>
      <c r="J5886" s="2" t="s">
        <v>230</v>
      </c>
      <c r="K5886" s="2" t="s">
        <v>55</v>
      </c>
      <c r="L5886" s="2" t="s">
        <v>51</v>
      </c>
      <c r="M5886" s="2" t="s">
        <v>56</v>
      </c>
      <c r="N5886" s="3">
        <v>195427.7</v>
      </c>
      <c r="O5886" s="3" t="s">
        <v>57</v>
      </c>
      <c r="P5886" s="4">
        <f>IF(O5886="吨",N5886*1000,IF(O5886="万立方米",N5886*10000,""))</f>
        <v>195427700.0</v>
      </c>
      <c r="Q5886" s="2" t="s">
        <v>58</v>
      </c>
      <c r="R5886" s="2" t="s">
        <v>59</v>
      </c>
      <c r="S5886" s="2" t="s">
        <v>60</v>
      </c>
      <c r="T5886" s="2" t="s">
        <v>61</v>
      </c>
      <c r="U5886" s="4">
        <f>0.06</f>
        <v>0.06</v>
      </c>
      <c r="V5886" s="2" t="s">
        <v>62</v>
      </c>
      <c r="W5886" s="2" t="s">
        <v>63</v>
      </c>
      <c r="X5886" s="2" t="s">
        <v>64</v>
      </c>
      <c r="Y5886" s="2" t="s">
        <v>65</v>
      </c>
      <c r="Z5886" s="2">
        <v>0</v>
      </c>
      <c r="AA5886" s="2"/>
      <c r="AB5886" s="2"/>
      <c r="AC5886" s="4">
        <f>P5886*U5886/1000000</f>
        <v>11.725662</v>
      </c>
      <c r="AD5886" s="4">
        <f>AC5886*(1-Z5886/100)</f>
        <v>11.725662</v>
      </c>
      <c r="AE5886" s="2" t="s">
        <v>66</v>
      </c>
      <c r="AF5886" s="2" t="s">
        <v>67</v>
      </c>
      <c r="AG5886" s="2" t="s">
        <v>68</v>
      </c>
      <c r="AH5886" s="2" t="s">
        <v>69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6882</v>
      </c>
      <c r="B5887" s="2" t="s">
        <v>6881</v>
      </c>
      <c r="C5887" s="2" t="s">
        <v>47</v>
      </c>
      <c r="D5887" s="2" t="s">
        <v>1354</v>
      </c>
      <c r="E5887" s="2" t="s">
        <v>744</v>
      </c>
      <c r="F5887" s="2" t="s">
        <v>228</v>
      </c>
      <c r="G5887" s="2" t="s">
        <v>117</v>
      </c>
      <c r="H5887" s="2" t="s">
        <v>2168</v>
      </c>
      <c r="I5887" s="2" t="s">
        <v>53</v>
      </c>
      <c r="J5887" s="2" t="s">
        <v>230</v>
      </c>
      <c r="K5887" s="2" t="s">
        <v>55</v>
      </c>
      <c r="L5887" s="2" t="s">
        <v>51</v>
      </c>
      <c r="M5887" s="2" t="s">
        <v>73</v>
      </c>
      <c r="N5887" s="3">
        <v>195427.7</v>
      </c>
      <c r="O5887" s="3" t="s">
        <v>57</v>
      </c>
      <c r="P5887" s="4">
        <f>IF(O5887="吨",N5887*1000,IF(O5887="万立方米",N5887*10000,""))</f>
        <v>195427700.0</v>
      </c>
      <c r="Q5887" s="2" t="s">
        <v>58</v>
      </c>
      <c r="R5887" s="2" t="s">
        <v>59</v>
      </c>
      <c r="S5887" s="2" t="s">
        <v>74</v>
      </c>
      <c r="T5887" s="2" t="s">
        <v>75</v>
      </c>
      <c r="U5887" s="4">
        <f>1.5</f>
        <v>1.5</v>
      </c>
      <c r="V5887" s="2" t="s">
        <v>62</v>
      </c>
      <c r="W5887" s="2" t="s">
        <v>76</v>
      </c>
      <c r="X5887" s="2" t="s">
        <v>64</v>
      </c>
      <c r="Y5887" s="2" t="s">
        <v>65</v>
      </c>
      <c r="Z5887" s="2">
        <v>0</v>
      </c>
      <c r="AA5887" s="2"/>
      <c r="AB5887" s="2"/>
      <c r="AC5887" s="4">
        <f>P5887*U5887/1000000</f>
        <v>293.14155</v>
      </c>
      <c r="AD5887" s="4">
        <f>AC5887*(1-Z5887/100)</f>
        <v>293.14155</v>
      </c>
      <c r="AE5887" s="2" t="s">
        <v>66</v>
      </c>
      <c r="AF5887" s="2" t="s">
        <v>67</v>
      </c>
      <c r="AG5887" s="2" t="s">
        <v>68</v>
      </c>
      <c r="AH5887" s="2" t="s">
        <v>69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6883</v>
      </c>
      <c r="B5888" s="2" t="s">
        <v>6881</v>
      </c>
      <c r="C5888" s="2" t="s">
        <v>47</v>
      </c>
      <c r="D5888" s="2" t="s">
        <v>1354</v>
      </c>
      <c r="E5888" s="2" t="s">
        <v>744</v>
      </c>
      <c r="F5888" s="2" t="s">
        <v>228</v>
      </c>
      <c r="G5888" s="2" t="s">
        <v>117</v>
      </c>
      <c r="H5888" s="2" t="s">
        <v>2168</v>
      </c>
      <c r="I5888" s="2" t="s">
        <v>53</v>
      </c>
      <c r="J5888" s="2" t="s">
        <v>230</v>
      </c>
      <c r="K5888" s="2" t="s">
        <v>55</v>
      </c>
      <c r="L5888" s="2" t="s">
        <v>51</v>
      </c>
      <c r="M5888" s="2" t="s">
        <v>78</v>
      </c>
      <c r="N5888" s="3">
        <v>195427.7</v>
      </c>
      <c r="O5888" s="3" t="s">
        <v>57</v>
      </c>
      <c r="P5888" s="4">
        <f>IF(O5888="吨",N5888*1000,IF(O5888="万立方米",N5888*10000,""))</f>
        <v>195427700.0</v>
      </c>
      <c r="Q5888" s="2" t="s">
        <v>58</v>
      </c>
      <c r="R5888" s="2" t="s">
        <v>59</v>
      </c>
      <c r="S5888" s="2" t="s">
        <v>79</v>
      </c>
      <c r="T5888" s="2" t="s">
        <v>75</v>
      </c>
      <c r="U5888" s="4">
        <f>6.0</f>
        <v>6.0</v>
      </c>
      <c r="V5888" s="2" t="s">
        <v>62</v>
      </c>
      <c r="W5888" s="2" t="s">
        <v>80</v>
      </c>
      <c r="X5888" s="2" t="s">
        <v>64</v>
      </c>
      <c r="Y5888" s="2" t="s">
        <v>65</v>
      </c>
      <c r="Z5888" s="2">
        <v>0</v>
      </c>
      <c r="AA5888" s="2"/>
      <c r="AB5888" s="2"/>
      <c r="AC5888" s="4">
        <f>P5888*U5888/1000000</f>
        <v>1172.5662</v>
      </c>
      <c r="AD5888" s="4">
        <f>AC5888*(1-Z5888/100)</f>
        <v>1172.5662</v>
      </c>
      <c r="AE5888" s="2" t="s">
        <v>66</v>
      </c>
      <c r="AF5888" s="2" t="s">
        <v>67</v>
      </c>
      <c r="AG5888" s="2" t="s">
        <v>68</v>
      </c>
      <c r="AH5888" s="2" t="s">
        <v>69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6884</v>
      </c>
      <c r="B5889" s="2" t="s">
        <v>6881</v>
      </c>
      <c r="C5889" s="2" t="s">
        <v>47</v>
      </c>
      <c r="D5889" s="2" t="s">
        <v>1354</v>
      </c>
      <c r="E5889" s="2" t="s">
        <v>744</v>
      </c>
      <c r="F5889" s="2" t="s">
        <v>228</v>
      </c>
      <c r="G5889" s="2" t="s">
        <v>117</v>
      </c>
      <c r="H5889" s="2" t="s">
        <v>2168</v>
      </c>
      <c r="I5889" s="2" t="s">
        <v>53</v>
      </c>
      <c r="J5889" s="2" t="s">
        <v>230</v>
      </c>
      <c r="K5889" s="2" t="s">
        <v>55</v>
      </c>
      <c r="L5889" s="2" t="s">
        <v>51</v>
      </c>
      <c r="M5889" s="2" t="s">
        <v>82</v>
      </c>
      <c r="N5889" s="3">
        <v>195427.7</v>
      </c>
      <c r="O5889" s="3" t="s">
        <v>57</v>
      </c>
      <c r="P5889" s="4">
        <f>IF(O5889="吨",N5889*1000,IF(O5889="万立方米",N5889*10000,""))</f>
        <v>195427700.0</v>
      </c>
      <c r="Q5889" s="2" t="s">
        <v>58</v>
      </c>
      <c r="R5889" s="2" t="s">
        <v>59</v>
      </c>
      <c r="S5889" s="2" t="s">
        <v>83</v>
      </c>
      <c r="T5889" s="2" t="s">
        <v>61</v>
      </c>
      <c r="U5889" s="4">
        <f>0.35</f>
        <v>0.35</v>
      </c>
      <c r="V5889" s="2" t="s">
        <v>62</v>
      </c>
      <c r="W5889" s="2" t="s">
        <v>84</v>
      </c>
      <c r="X5889" s="2" t="s">
        <v>64</v>
      </c>
      <c r="Y5889" s="2" t="s">
        <v>65</v>
      </c>
      <c r="Z5889" s="2">
        <v>0</v>
      </c>
      <c r="AA5889" s="2"/>
      <c r="AB5889" s="2"/>
      <c r="AC5889" s="4">
        <f>P5889*U5889/1000000</f>
        <v>68.399695</v>
      </c>
      <c r="AD5889" s="4">
        <f>AC5889*(1-Z5889/100)</f>
        <v>68.399695</v>
      </c>
      <c r="AE5889" s="2" t="s">
        <v>66</v>
      </c>
      <c r="AF5889" s="2" t="s">
        <v>67</v>
      </c>
      <c r="AG5889" s="2" t="s">
        <v>68</v>
      </c>
      <c r="AH5889" s="2" t="s">
        <v>69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6885</v>
      </c>
      <c r="B5890" s="2" t="s">
        <v>6881</v>
      </c>
      <c r="C5890" s="2" t="s">
        <v>47</v>
      </c>
      <c r="D5890" s="2" t="s">
        <v>1354</v>
      </c>
      <c r="E5890" s="2" t="s">
        <v>744</v>
      </c>
      <c r="F5890" s="2" t="s">
        <v>228</v>
      </c>
      <c r="G5890" s="2" t="s">
        <v>117</v>
      </c>
      <c r="H5890" s="2" t="s">
        <v>2168</v>
      </c>
      <c r="I5890" s="2" t="s">
        <v>53</v>
      </c>
      <c r="J5890" s="2" t="s">
        <v>230</v>
      </c>
      <c r="K5890" s="2" t="s">
        <v>55</v>
      </c>
      <c r="L5890" s="2" t="s">
        <v>51</v>
      </c>
      <c r="M5890" s="2" t="s">
        <v>86</v>
      </c>
      <c r="N5890" s="3">
        <v>195427.7</v>
      </c>
      <c r="O5890" s="3" t="s">
        <v>57</v>
      </c>
      <c r="P5890" s="4">
        <f>IF(O5890="吨",N5890*1000,IF(O5890="万立方米",N5890*10000,""))</f>
        <v>195427700.0</v>
      </c>
      <c r="Q5890" s="2" t="s">
        <v>58</v>
      </c>
      <c r="R5890" s="2" t="s">
        <v>59</v>
      </c>
      <c r="S5890" s="2" t="s">
        <v>87</v>
      </c>
      <c r="T5890" s="2" t="s">
        <v>88</v>
      </c>
      <c r="U5890" s="4">
        <f>0.75</f>
        <v>0.75</v>
      </c>
      <c r="V5890" s="2" t="s">
        <v>62</v>
      </c>
      <c r="W5890" s="2" t="s">
        <v>89</v>
      </c>
      <c r="X5890" s="2" t="s">
        <v>64</v>
      </c>
      <c r="Y5890" s="2" t="s">
        <v>65</v>
      </c>
      <c r="Z5890" s="2">
        <v>0</v>
      </c>
      <c r="AA5890" s="2"/>
      <c r="AB5890" s="2"/>
      <c r="AC5890" s="4">
        <f>P5890*U5890/1000000</f>
        <v>146.570775</v>
      </c>
      <c r="AD5890" s="4">
        <f>AC5891*(1-AA5890/100)+(AC5890-AC5891)*(1-AB5890/100)</f>
        <v>146.570775</v>
      </c>
      <c r="AE5890" s="2" t="s">
        <v>66</v>
      </c>
      <c r="AF5890" s="2" t="s">
        <v>67</v>
      </c>
      <c r="AG5890" s="2" t="s">
        <v>68</v>
      </c>
      <c r="AH5890" s="2" t="s">
        <v>69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6886</v>
      </c>
      <c r="B5891" s="2" t="s">
        <v>6881</v>
      </c>
      <c r="C5891" s="2" t="s">
        <v>47</v>
      </c>
      <c r="D5891" s="2" t="s">
        <v>1354</v>
      </c>
      <c r="E5891" s="2" t="s">
        <v>744</v>
      </c>
      <c r="F5891" s="2" t="s">
        <v>228</v>
      </c>
      <c r="G5891" s="2" t="s">
        <v>117</v>
      </c>
      <c r="H5891" s="2" t="s">
        <v>2168</v>
      </c>
      <c r="I5891" s="2" t="s">
        <v>53</v>
      </c>
      <c r="J5891" s="2" t="s">
        <v>230</v>
      </c>
      <c r="K5891" s="2" t="s">
        <v>55</v>
      </c>
      <c r="L5891" s="2" t="s">
        <v>51</v>
      </c>
      <c r="M5891" s="2" t="s">
        <v>91</v>
      </c>
      <c r="N5891" s="3">
        <v>195427.7</v>
      </c>
      <c r="O5891" s="3" t="s">
        <v>57</v>
      </c>
      <c r="P5891" s="4">
        <f>IF(O5891="吨",N5891*1000,IF(O5891="万立方米",N5891*10000,""))</f>
        <v>195427700.0</v>
      </c>
      <c r="Q5891" s="2" t="s">
        <v>58</v>
      </c>
      <c r="R5891" s="2" t="s">
        <v>59</v>
      </c>
      <c r="S5891" s="2" t="s">
        <v>92</v>
      </c>
      <c r="T5891" s="2" t="s">
        <v>88</v>
      </c>
      <c r="U5891" s="4">
        <f>0.75</f>
        <v>0.75</v>
      </c>
      <c r="V5891" s="2" t="s">
        <v>62</v>
      </c>
      <c r="W5891" s="2" t="s">
        <v>93</v>
      </c>
      <c r="X5891" s="2" t="s">
        <v>64</v>
      </c>
      <c r="Y5891" s="2" t="s">
        <v>65</v>
      </c>
      <c r="Z5891" s="2">
        <v>0</v>
      </c>
      <c r="AA5891" s="2"/>
      <c r="AB5891" s="2"/>
      <c r="AC5891" s="4">
        <f>P5891*U5891/1000000</f>
        <v>146.570775</v>
      </c>
      <c r="AD5891" s="4">
        <f>AC5891*(1-Z5891/100)</f>
        <v>146.570775</v>
      </c>
      <c r="AE5891" s="2" t="s">
        <v>66</v>
      </c>
      <c r="AF5891" s="2" t="s">
        <v>67</v>
      </c>
      <c r="AG5891" s="2" t="s">
        <v>68</v>
      </c>
      <c r="AH5891" s="2" t="s">
        <v>69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6887</v>
      </c>
      <c r="B5892" s="2" t="s">
        <v>6881</v>
      </c>
      <c r="C5892" s="2" t="s">
        <v>47</v>
      </c>
      <c r="D5892" s="2" t="s">
        <v>1354</v>
      </c>
      <c r="E5892" s="2" t="s">
        <v>744</v>
      </c>
      <c r="F5892" s="2" t="s">
        <v>228</v>
      </c>
      <c r="G5892" s="2" t="s">
        <v>117</v>
      </c>
      <c r="H5892" s="2" t="s">
        <v>2168</v>
      </c>
      <c r="I5892" s="2" t="s">
        <v>53</v>
      </c>
      <c r="J5892" s="2" t="s">
        <v>230</v>
      </c>
      <c r="K5892" s="2" t="s">
        <v>55</v>
      </c>
      <c r="L5892" s="2" t="s">
        <v>51</v>
      </c>
      <c r="M5892" s="2" t="s">
        <v>95</v>
      </c>
      <c r="N5892" s="3">
        <v>195427.7</v>
      </c>
      <c r="O5892" s="3" t="s">
        <v>57</v>
      </c>
      <c r="P5892" s="4">
        <f>IF(O5892="吨",N5892*1000,IF(O5892="万立方米",N5892*10000,""))</f>
        <v>195427700.0</v>
      </c>
      <c r="Q5892" s="2" t="s">
        <v>58</v>
      </c>
      <c r="R5892" s="2" t="s">
        <v>59</v>
      </c>
      <c r="S5892" s="2" t="s">
        <v>96</v>
      </c>
      <c r="T5892" s="2" t="s">
        <v>97</v>
      </c>
      <c r="U5892" s="4">
        <f>1.7</f>
        <v>1.7</v>
      </c>
      <c r="V5892" s="2" t="s">
        <v>62</v>
      </c>
      <c r="W5892" s="2" t="s">
        <v>98</v>
      </c>
      <c r="X5892" s="2" t="s">
        <v>64</v>
      </c>
      <c r="Y5892" s="2" t="s">
        <v>65</v>
      </c>
      <c r="Z5892" s="2">
        <v>0</v>
      </c>
      <c r="AA5892" s="2"/>
      <c r="AB5892" s="2"/>
      <c r="AC5892" s="4">
        <f>P5892*U5892/1000000</f>
        <v>332.22709</v>
      </c>
      <c r="AD5892" s="4">
        <f>AC5892*(1-Z5892/100)</f>
        <v>332.22709</v>
      </c>
      <c r="AE5892" s="2" t="s">
        <v>66</v>
      </c>
      <c r="AF5892" s="2" t="s">
        <v>67</v>
      </c>
      <c r="AG5892" s="2" t="s">
        <v>68</v>
      </c>
      <c r="AH5892" s="2" t="s">
        <v>69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6888</v>
      </c>
      <c r="B5893" s="2" t="s">
        <v>6881</v>
      </c>
      <c r="C5893" s="2" t="s">
        <v>47</v>
      </c>
      <c r="D5893" s="2" t="s">
        <v>1354</v>
      </c>
      <c r="E5893" s="2" t="s">
        <v>744</v>
      </c>
      <c r="F5893" s="2" t="s">
        <v>228</v>
      </c>
      <c r="G5893" s="2" t="s">
        <v>117</v>
      </c>
      <c r="H5893" s="2" t="s">
        <v>2168</v>
      </c>
      <c r="I5893" s="2" t="s">
        <v>53</v>
      </c>
      <c r="J5893" s="2" t="s">
        <v>230</v>
      </c>
      <c r="K5893" s="2" t="s">
        <v>55</v>
      </c>
      <c r="L5893" s="2" t="s">
        <v>51</v>
      </c>
      <c r="M5893" s="2" t="s">
        <v>100</v>
      </c>
      <c r="N5893" s="3">
        <v>195427.7</v>
      </c>
      <c r="O5893" s="3" t="s">
        <v>57</v>
      </c>
      <c r="P5893" s="4">
        <f>IF(O5893="吨",N5893*1000,IF(O5893="万立方米",N5893*10000,""))</f>
        <v>195427700.0</v>
      </c>
      <c r="Q5893" s="2" t="s">
        <v>58</v>
      </c>
      <c r="R5893" s="2" t="s">
        <v>59</v>
      </c>
      <c r="S5893" s="2" t="s">
        <v>101</v>
      </c>
      <c r="T5893" s="2" t="s">
        <v>75</v>
      </c>
      <c r="U5893" s="4">
        <f>0.12</f>
        <v>0.12</v>
      </c>
      <c r="V5893" s="2" t="s">
        <v>62</v>
      </c>
      <c r="W5893" s="2" t="s">
        <v>102</v>
      </c>
      <c r="X5893" s="2" t="s">
        <v>64</v>
      </c>
      <c r="Y5893" s="2" t="s">
        <v>65</v>
      </c>
      <c r="Z5893" s="2">
        <v>0</v>
      </c>
      <c r="AA5893" s="2"/>
      <c r="AB5893" s="2"/>
      <c r="AC5893" s="4">
        <f>P5893*U5893/1000000</f>
        <v>23.451324</v>
      </c>
      <c r="AD5893" s="4">
        <f>AC5893*(1-Z5893/100)</f>
        <v>23.451324</v>
      </c>
      <c r="AE5893" s="2" t="s">
        <v>66</v>
      </c>
      <c r="AF5893" s="2" t="s">
        <v>67</v>
      </c>
      <c r="AG5893" s="2" t="s">
        <v>68</v>
      </c>
      <c r="AH5893" s="2" t="s">
        <v>69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6889</v>
      </c>
      <c r="B5894" s="2" t="s">
        <v>6881</v>
      </c>
      <c r="C5894" s="2" t="s">
        <v>47</v>
      </c>
      <c r="D5894" s="2" t="s">
        <v>1354</v>
      </c>
      <c r="E5894" s="2" t="s">
        <v>744</v>
      </c>
      <c r="F5894" s="2" t="s">
        <v>228</v>
      </c>
      <c r="G5894" s="2" t="s">
        <v>117</v>
      </c>
      <c r="H5894" s="2" t="s">
        <v>2168</v>
      </c>
      <c r="I5894" s="2" t="s">
        <v>161</v>
      </c>
      <c r="J5894" s="2" t="s">
        <v>180</v>
      </c>
      <c r="K5894" s="2" t="s">
        <v>180</v>
      </c>
      <c r="L5894" s="2" t="s">
        <v>181</v>
      </c>
      <c r="M5894" s="2" t="s">
        <v>56</v>
      </c>
      <c r="N5894" s="3">
        <v>16.55</v>
      </c>
      <c r="O5894" s="3" t="s">
        <v>182</v>
      </c>
      <c r="P5894" s="4">
        <f>IF(O5894="吨",N5894*1000,IF(O5894="万立方米",N5894*10000,""))</f>
        <v>165500.0</v>
      </c>
      <c r="Q5894" s="2" t="s">
        <v>183</v>
      </c>
      <c r="R5894" s="2" t="s">
        <v>184</v>
      </c>
      <c r="S5894" s="2" t="s">
        <v>185</v>
      </c>
      <c r="T5894" s="2" t="s">
        <v>75</v>
      </c>
      <c r="U5894" s="4">
        <f>0.001</f>
        <v>0.001</v>
      </c>
      <c r="V5894" s="2" t="s">
        <v>186</v>
      </c>
      <c r="W5894" s="2" t="s">
        <v>187</v>
      </c>
      <c r="X5894" s="2" t="s">
        <v>64</v>
      </c>
      <c r="Y5894" s="2" t="s">
        <v>65</v>
      </c>
      <c r="Z5894" s="2">
        <v>0</v>
      </c>
      <c r="AA5894" s="2"/>
      <c r="AB5894" s="2"/>
      <c r="AC5894" s="4">
        <f>P5894*U5894/1000000</f>
        <v>0.0001655</v>
      </c>
      <c r="AD5894" s="4">
        <f>AC5894*(1-Z5894/100)</f>
        <v>0.0001655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6890</v>
      </c>
      <c r="B5895" s="2" t="s">
        <v>6881</v>
      </c>
      <c r="C5895" s="2" t="s">
        <v>47</v>
      </c>
      <c r="D5895" s="2" t="s">
        <v>1354</v>
      </c>
      <c r="E5895" s="2" t="s">
        <v>744</v>
      </c>
      <c r="F5895" s="2" t="s">
        <v>228</v>
      </c>
      <c r="G5895" s="2" t="s">
        <v>117</v>
      </c>
      <c r="H5895" s="2" t="s">
        <v>2168</v>
      </c>
      <c r="I5895" s="2" t="s">
        <v>161</v>
      </c>
      <c r="J5895" s="2" t="s">
        <v>180</v>
      </c>
      <c r="K5895" s="2" t="s">
        <v>180</v>
      </c>
      <c r="L5895" s="2" t="s">
        <v>181</v>
      </c>
      <c r="M5895" s="2" t="s">
        <v>73</v>
      </c>
      <c r="N5895" s="3">
        <v>16.55</v>
      </c>
      <c r="O5895" s="3" t="s">
        <v>182</v>
      </c>
      <c r="P5895" s="4">
        <f>IF(O5895="吨",N5895*1000,IF(O5895="万立方米",N5895*10000,""))</f>
        <v>165500.0</v>
      </c>
      <c r="Q5895" s="2" t="s">
        <v>183</v>
      </c>
      <c r="R5895" s="2" t="s">
        <v>184</v>
      </c>
      <c r="S5895" s="2" t="s">
        <v>189</v>
      </c>
      <c r="T5895" s="2" t="s">
        <v>75</v>
      </c>
      <c r="U5895" s="4">
        <f>0.35</f>
        <v>0.35</v>
      </c>
      <c r="V5895" s="2" t="s">
        <v>186</v>
      </c>
      <c r="W5895" s="2" t="s">
        <v>190</v>
      </c>
      <c r="X5895" s="2" t="s">
        <v>64</v>
      </c>
      <c r="Y5895" s="2" t="s">
        <v>65</v>
      </c>
      <c r="Z5895" s="2">
        <v>0</v>
      </c>
      <c r="AA5895" s="2"/>
      <c r="AB5895" s="2"/>
      <c r="AC5895" s="4">
        <f>P5895*U5895/1000000</f>
        <v>0.05792499999999999</v>
      </c>
      <c r="AD5895" s="4">
        <f>AC5895*(1-Z5895/100)</f>
        <v>0.05792499999999999</v>
      </c>
      <c r="AE5895" s="2" t="s">
        <v>66</v>
      </c>
      <c r="AF5895" s="2" t="s">
        <v>67</v>
      </c>
      <c r="AG5895" s="2" t="s">
        <v>68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6891</v>
      </c>
      <c r="B5896" s="2" t="s">
        <v>6881</v>
      </c>
      <c r="C5896" s="2" t="s">
        <v>47</v>
      </c>
      <c r="D5896" s="2" t="s">
        <v>1354</v>
      </c>
      <c r="E5896" s="2" t="s">
        <v>744</v>
      </c>
      <c r="F5896" s="2" t="s">
        <v>228</v>
      </c>
      <c r="G5896" s="2" t="s">
        <v>117</v>
      </c>
      <c r="H5896" s="2" t="s">
        <v>2168</v>
      </c>
      <c r="I5896" s="2" t="s">
        <v>161</v>
      </c>
      <c r="J5896" s="2" t="s">
        <v>180</v>
      </c>
      <c r="K5896" s="2" t="s">
        <v>180</v>
      </c>
      <c r="L5896" s="2" t="s">
        <v>181</v>
      </c>
      <c r="M5896" s="2" t="s">
        <v>78</v>
      </c>
      <c r="N5896" s="3">
        <v>16.55</v>
      </c>
      <c r="O5896" s="3" t="s">
        <v>182</v>
      </c>
      <c r="P5896" s="4">
        <f>IF(O5896="吨",N5896*1000,IF(O5896="万立方米",N5896*10000,""))</f>
        <v>165500.0</v>
      </c>
      <c r="Q5896" s="2" t="s">
        <v>183</v>
      </c>
      <c r="R5896" s="2" t="s">
        <v>184</v>
      </c>
      <c r="S5896" s="2" t="s">
        <v>192</v>
      </c>
      <c r="T5896" s="2" t="s">
        <v>75</v>
      </c>
      <c r="U5896" s="4">
        <f>1.2</f>
        <v>1.2</v>
      </c>
      <c r="V5896" s="2" t="s">
        <v>186</v>
      </c>
      <c r="W5896" s="2" t="s">
        <v>193</v>
      </c>
      <c r="X5896" s="2" t="s">
        <v>64</v>
      </c>
      <c r="Y5896" s="2" t="s">
        <v>65</v>
      </c>
      <c r="Z5896" s="2">
        <v>0</v>
      </c>
      <c r="AA5896" s="2"/>
      <c r="AB5896" s="2"/>
      <c r="AC5896" s="4">
        <f>P5896*U5896/1000000</f>
        <v>0.1986</v>
      </c>
      <c r="AD5896" s="4">
        <f>AC5896*(1-Z5896/100)</f>
        <v>0.1986</v>
      </c>
      <c r="AE5896" s="2" t="s">
        <v>66</v>
      </c>
      <c r="AF5896" s="2" t="s">
        <v>67</v>
      </c>
      <c r="AG5896" s="2" t="s">
        <v>68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6892</v>
      </c>
      <c r="B5897" s="2" t="s">
        <v>6881</v>
      </c>
      <c r="C5897" s="2" t="s">
        <v>47</v>
      </c>
      <c r="D5897" s="2" t="s">
        <v>1354</v>
      </c>
      <c r="E5897" s="2" t="s">
        <v>744</v>
      </c>
      <c r="F5897" s="2" t="s">
        <v>228</v>
      </c>
      <c r="G5897" s="2" t="s">
        <v>117</v>
      </c>
      <c r="H5897" s="2" t="s">
        <v>2168</v>
      </c>
      <c r="I5897" s="2" t="s">
        <v>161</v>
      </c>
      <c r="J5897" s="2" t="s">
        <v>180</v>
      </c>
      <c r="K5897" s="2" t="s">
        <v>180</v>
      </c>
      <c r="L5897" s="2" t="s">
        <v>181</v>
      </c>
      <c r="M5897" s="2" t="s">
        <v>82</v>
      </c>
      <c r="N5897" s="3">
        <v>16.55</v>
      </c>
      <c r="O5897" s="3" t="s">
        <v>182</v>
      </c>
      <c r="P5897" s="4">
        <f>IF(O5897="吨",N5897*1000,IF(O5897="万立方米",N5897*10000,""))</f>
        <v>165500.0</v>
      </c>
      <c r="Q5897" s="2" t="s">
        <v>183</v>
      </c>
      <c r="R5897" s="2" t="s">
        <v>184</v>
      </c>
      <c r="S5897" s="2" t="s">
        <v>195</v>
      </c>
      <c r="T5897" s="2" t="s">
        <v>75</v>
      </c>
      <c r="U5897" s="4">
        <f>0.002</f>
        <v>0.002</v>
      </c>
      <c r="V5897" s="2" t="s">
        <v>186</v>
      </c>
      <c r="W5897" s="2" t="s">
        <v>196</v>
      </c>
      <c r="X5897" s="2" t="s">
        <v>64</v>
      </c>
      <c r="Y5897" s="2" t="s">
        <v>65</v>
      </c>
      <c r="Z5897" s="2">
        <v>0</v>
      </c>
      <c r="AA5897" s="2"/>
      <c r="AB5897" s="2"/>
      <c r="AC5897" s="4">
        <f>P5897*U5897/1000000</f>
        <v>0.000331</v>
      </c>
      <c r="AD5897" s="4">
        <f>AC5897*(1-Z5897/100)</f>
        <v>0.000331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6893</v>
      </c>
      <c r="B5898" s="2" t="s">
        <v>6881</v>
      </c>
      <c r="C5898" s="2" t="s">
        <v>47</v>
      </c>
      <c r="D5898" s="2" t="s">
        <v>1354</v>
      </c>
      <c r="E5898" s="2" t="s">
        <v>744</v>
      </c>
      <c r="F5898" s="2" t="s">
        <v>228</v>
      </c>
      <c r="G5898" s="2" t="s">
        <v>117</v>
      </c>
      <c r="H5898" s="2" t="s">
        <v>2168</v>
      </c>
      <c r="I5898" s="2" t="s">
        <v>161</v>
      </c>
      <c r="J5898" s="2" t="s">
        <v>180</v>
      </c>
      <c r="K5898" s="2" t="s">
        <v>180</v>
      </c>
      <c r="L5898" s="2" t="s">
        <v>181</v>
      </c>
      <c r="M5898" s="2" t="s">
        <v>86</v>
      </c>
      <c r="N5898" s="3">
        <v>16.55</v>
      </c>
      <c r="O5898" s="3" t="s">
        <v>182</v>
      </c>
      <c r="P5898" s="4">
        <f>IF(O5898="吨",N5898*1000,IF(O5898="万立方米",N5898*10000,""))</f>
        <v>165500.0</v>
      </c>
      <c r="Q5898" s="2" t="s">
        <v>183</v>
      </c>
      <c r="R5898" s="2" t="s">
        <v>184</v>
      </c>
      <c r="S5898" s="2" t="s">
        <v>198</v>
      </c>
      <c r="T5898" s="2" t="s">
        <v>75</v>
      </c>
      <c r="U5898" s="4">
        <f>0.01</f>
        <v>0.01</v>
      </c>
      <c r="V5898" s="2" t="s">
        <v>186</v>
      </c>
      <c r="W5898" s="2" t="s">
        <v>199</v>
      </c>
      <c r="X5898" s="2" t="s">
        <v>64</v>
      </c>
      <c r="Y5898" s="2" t="s">
        <v>65</v>
      </c>
      <c r="Z5898" s="2">
        <v>0</v>
      </c>
      <c r="AA5898" s="2"/>
      <c r="AB5898" s="2"/>
      <c r="AC5898" s="4">
        <f>P5898*U5898/1000000</f>
        <v>0.001655</v>
      </c>
      <c r="AD5898" s="4">
        <f>AC5899*(1-AA5898/100)+(AC5898-AC5899)*(1-AB5898/100)</f>
        <v>0.001655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6894</v>
      </c>
      <c r="B5899" s="2" t="s">
        <v>6881</v>
      </c>
      <c r="C5899" s="2" t="s">
        <v>47</v>
      </c>
      <c r="D5899" s="2" t="s">
        <v>1354</v>
      </c>
      <c r="E5899" s="2" t="s">
        <v>744</v>
      </c>
      <c r="F5899" s="2" t="s">
        <v>228</v>
      </c>
      <c r="G5899" s="2" t="s">
        <v>117</v>
      </c>
      <c r="H5899" s="2" t="s">
        <v>2168</v>
      </c>
      <c r="I5899" s="2" t="s">
        <v>161</v>
      </c>
      <c r="J5899" s="2" t="s">
        <v>180</v>
      </c>
      <c r="K5899" s="2" t="s">
        <v>180</v>
      </c>
      <c r="L5899" s="2" t="s">
        <v>181</v>
      </c>
      <c r="M5899" s="2" t="s">
        <v>91</v>
      </c>
      <c r="N5899" s="3">
        <v>16.55</v>
      </c>
      <c r="O5899" s="3" t="s">
        <v>182</v>
      </c>
      <c r="P5899" s="4">
        <f>IF(O5899="吨",N5899*1000,IF(O5899="万立方米",N5899*10000,""))</f>
        <v>165500.0</v>
      </c>
      <c r="Q5899" s="2" t="s">
        <v>183</v>
      </c>
      <c r="R5899" s="2" t="s">
        <v>184</v>
      </c>
      <c r="S5899" s="2" t="s">
        <v>201</v>
      </c>
      <c r="T5899" s="2" t="s">
        <v>75</v>
      </c>
      <c r="U5899" s="4">
        <f>0.005</f>
        <v>0.005</v>
      </c>
      <c r="V5899" s="2" t="s">
        <v>186</v>
      </c>
      <c r="W5899" s="2" t="s">
        <v>202</v>
      </c>
      <c r="X5899" s="2" t="s">
        <v>64</v>
      </c>
      <c r="Y5899" s="2" t="s">
        <v>65</v>
      </c>
      <c r="Z5899" s="2">
        <v>0</v>
      </c>
      <c r="AA5899" s="2"/>
      <c r="AB5899" s="2"/>
      <c r="AC5899" s="4">
        <f>P5899*U5899/1000000</f>
        <v>0.0008275</v>
      </c>
      <c r="AD5899" s="4">
        <f>AC5899*(1-Z5899/100)</f>
        <v>0.0008275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6895</v>
      </c>
      <c r="B5900" s="2" t="s">
        <v>6881</v>
      </c>
      <c r="C5900" s="2" t="s">
        <v>47</v>
      </c>
      <c r="D5900" s="2" t="s">
        <v>1354</v>
      </c>
      <c r="E5900" s="2" t="s">
        <v>744</v>
      </c>
      <c r="F5900" s="2" t="s">
        <v>228</v>
      </c>
      <c r="G5900" s="2" t="s">
        <v>117</v>
      </c>
      <c r="H5900" s="2" t="s">
        <v>2168</v>
      </c>
      <c r="I5900" s="2" t="s">
        <v>161</v>
      </c>
      <c r="J5900" s="2" t="s">
        <v>180</v>
      </c>
      <c r="K5900" s="2" t="s">
        <v>180</v>
      </c>
      <c r="L5900" s="2" t="s">
        <v>181</v>
      </c>
      <c r="M5900" s="2" t="s">
        <v>95</v>
      </c>
      <c r="N5900" s="3">
        <v>16.55</v>
      </c>
      <c r="O5900" s="3" t="s">
        <v>182</v>
      </c>
      <c r="P5900" s="4">
        <f>IF(O5900="吨",N5900*1000,IF(O5900="万立方米",N5900*10000,""))</f>
        <v>165500.0</v>
      </c>
      <c r="Q5900" s="2" t="s">
        <v>183</v>
      </c>
      <c r="R5900" s="2" t="s">
        <v>184</v>
      </c>
      <c r="S5900" s="2" t="s">
        <v>204</v>
      </c>
      <c r="T5900" s="2" t="s">
        <v>75</v>
      </c>
      <c r="U5900" s="4">
        <f>0.005</f>
        <v>0.005</v>
      </c>
      <c r="V5900" s="2" t="s">
        <v>186</v>
      </c>
      <c r="W5900" s="2" t="s">
        <v>205</v>
      </c>
      <c r="X5900" s="2" t="s">
        <v>64</v>
      </c>
      <c r="Y5900" s="2" t="s">
        <v>65</v>
      </c>
      <c r="Z5900" s="2">
        <v>0</v>
      </c>
      <c r="AA5900" s="2"/>
      <c r="AB5900" s="2"/>
      <c r="AC5900" s="4">
        <f>P5900*U5900/1000000</f>
        <v>0.0008275</v>
      </c>
      <c r="AD5900" s="4">
        <f>AC5900*(1-Z5900/100)</f>
        <v>0.0008275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6896</v>
      </c>
      <c r="B5901" s="2" t="s">
        <v>6881</v>
      </c>
      <c r="C5901" s="2" t="s">
        <v>47</v>
      </c>
      <c r="D5901" s="2" t="s">
        <v>1354</v>
      </c>
      <c r="E5901" s="2" t="s">
        <v>744</v>
      </c>
      <c r="F5901" s="2" t="s">
        <v>228</v>
      </c>
      <c r="G5901" s="2" t="s">
        <v>117</v>
      </c>
      <c r="H5901" s="2" t="s">
        <v>2168</v>
      </c>
      <c r="I5901" s="2" t="s">
        <v>161</v>
      </c>
      <c r="J5901" s="2" t="s">
        <v>180</v>
      </c>
      <c r="K5901" s="2" t="s">
        <v>180</v>
      </c>
      <c r="L5901" s="2" t="s">
        <v>181</v>
      </c>
      <c r="M5901" s="2" t="s">
        <v>100</v>
      </c>
      <c r="N5901" s="3">
        <v>16.55</v>
      </c>
      <c r="O5901" s="3" t="s">
        <v>182</v>
      </c>
      <c r="P5901" s="4">
        <f>IF(O5901="吨",N5901*1000,IF(O5901="万立方米",N5901*10000,""))</f>
        <v>165500.0</v>
      </c>
      <c r="Q5901" s="2" t="s">
        <v>183</v>
      </c>
      <c r="R5901" s="2" t="s">
        <v>184</v>
      </c>
      <c r="S5901" s="2" t="s">
        <v>207</v>
      </c>
      <c r="T5901" s="2" t="s">
        <v>75</v>
      </c>
      <c r="U5901" s="4">
        <f>0.02</f>
        <v>0.02</v>
      </c>
      <c r="V5901" s="2" t="s">
        <v>186</v>
      </c>
      <c r="W5901" s="2" t="s">
        <v>208</v>
      </c>
      <c r="X5901" s="2" t="s">
        <v>64</v>
      </c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68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6897</v>
      </c>
      <c r="B5902" s="2" t="s">
        <v>6881</v>
      </c>
      <c r="C5902" s="2" t="s">
        <v>47</v>
      </c>
      <c r="D5902" s="2" t="s">
        <v>1354</v>
      </c>
      <c r="E5902" s="2" t="s">
        <v>744</v>
      </c>
      <c r="F5902" s="2" t="s">
        <v>228</v>
      </c>
      <c r="G5902" s="2" t="s">
        <v>117</v>
      </c>
      <c r="H5902" s="2" t="s">
        <v>2168</v>
      </c>
      <c r="I5902" s="2"/>
      <c r="J5902" s="2"/>
      <c r="K5902" s="2"/>
      <c r="L5902" s="2"/>
      <c r="M5902" s="2" t="s">
        <v>104</v>
      </c>
      <c r="N5902" s="3"/>
      <c r="O5902" s="3"/>
      <c r="P5902" s="4">
        <v>0.0</v>
      </c>
      <c r="Q5902" s="2" t="s">
        <v>105</v>
      </c>
      <c r="R5902" s="2" t="s">
        <v>106</v>
      </c>
      <c r="S5902" s="2" t="s">
        <v>107</v>
      </c>
      <c r="T5902" s="2" t="s">
        <v>108</v>
      </c>
      <c r="U5902" s="4">
        <f>0.0</f>
        <v>0.0</v>
      </c>
      <c r="V5902" s="2" t="s">
        <v>109</v>
      </c>
      <c r="W5902" s="2" t="s">
        <v>110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111</v>
      </c>
      <c r="AH5902" s="2" t="s">
        <v>69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6898</v>
      </c>
      <c r="B5903" s="2" t="s">
        <v>6899</v>
      </c>
      <c r="C5903" s="2" t="s">
        <v>47</v>
      </c>
      <c r="D5903" s="2" t="s">
        <v>1996</v>
      </c>
      <c r="E5903" s="2" t="s">
        <v>744</v>
      </c>
      <c r="F5903" s="2" t="s">
        <v>50</v>
      </c>
      <c r="G5903" s="2" t="s">
        <v>179</v>
      </c>
      <c r="H5903" s="2" t="s">
        <v>52</v>
      </c>
      <c r="I5903" s="2" t="s">
        <v>53</v>
      </c>
      <c r="J5903" s="2" t="s">
        <v>180</v>
      </c>
      <c r="K5903" s="2" t="s">
        <v>180</v>
      </c>
      <c r="L5903" s="2" t="s">
        <v>181</v>
      </c>
      <c r="M5903" s="2" t="s">
        <v>56</v>
      </c>
      <c r="N5903" s="3">
        <v>5473.51</v>
      </c>
      <c r="O5903" s="3" t="s">
        <v>182</v>
      </c>
      <c r="P5903" s="4">
        <f>IF(O5903="吨",N5903*1000,IF(O5903="万立方米",N5903*10000,""))</f>
        <v>54735100.0</v>
      </c>
      <c r="Q5903" s="2" t="s">
        <v>183</v>
      </c>
      <c r="R5903" s="2" t="s">
        <v>184</v>
      </c>
      <c r="S5903" s="2" t="s">
        <v>185</v>
      </c>
      <c r="T5903" s="2" t="s">
        <v>75</v>
      </c>
      <c r="U5903" s="4">
        <f>0.001</f>
        <v>0.001</v>
      </c>
      <c r="V5903" s="2" t="s">
        <v>186</v>
      </c>
      <c r="W5903" s="2" t="s">
        <v>187</v>
      </c>
      <c r="X5903" s="2" t="s">
        <v>64</v>
      </c>
      <c r="Y5903" s="2" t="s">
        <v>65</v>
      </c>
      <c r="Z5903" s="2">
        <v>0</v>
      </c>
      <c r="AA5903" s="2"/>
      <c r="AB5903" s="2"/>
      <c r="AC5903" s="4">
        <f>P5903*U5903/1000000</f>
        <v>0.0547351</v>
      </c>
      <c r="AD5903" s="4">
        <f>AC5903*(1-Z5903/100)</f>
        <v>0.0547351</v>
      </c>
      <c r="AE5903" s="2" t="s">
        <v>66</v>
      </c>
      <c r="AF5903" s="2" t="s">
        <v>67</v>
      </c>
      <c r="AG5903" s="2"/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6900</v>
      </c>
      <c r="B5904" s="2" t="s">
        <v>6899</v>
      </c>
      <c r="C5904" s="2" t="s">
        <v>47</v>
      </c>
      <c r="D5904" s="2" t="s">
        <v>1996</v>
      </c>
      <c r="E5904" s="2" t="s">
        <v>744</v>
      </c>
      <c r="F5904" s="2" t="s">
        <v>50</v>
      </c>
      <c r="G5904" s="2" t="s">
        <v>179</v>
      </c>
      <c r="H5904" s="2" t="s">
        <v>52</v>
      </c>
      <c r="I5904" s="2" t="s">
        <v>53</v>
      </c>
      <c r="J5904" s="2" t="s">
        <v>180</v>
      </c>
      <c r="K5904" s="2" t="s">
        <v>180</v>
      </c>
      <c r="L5904" s="2" t="s">
        <v>181</v>
      </c>
      <c r="M5904" s="2" t="s">
        <v>73</v>
      </c>
      <c r="N5904" s="3">
        <v>5473.51</v>
      </c>
      <c r="O5904" s="3" t="s">
        <v>182</v>
      </c>
      <c r="P5904" s="4">
        <f>IF(O5904="吨",N5904*1000,IF(O5904="万立方米",N5904*10000,""))</f>
        <v>54735100.0</v>
      </c>
      <c r="Q5904" s="2" t="s">
        <v>183</v>
      </c>
      <c r="R5904" s="2" t="s">
        <v>184</v>
      </c>
      <c r="S5904" s="2" t="s">
        <v>189</v>
      </c>
      <c r="T5904" s="2" t="s">
        <v>75</v>
      </c>
      <c r="U5904" s="4">
        <f>0.35</f>
        <v>0.35</v>
      </c>
      <c r="V5904" s="2" t="s">
        <v>186</v>
      </c>
      <c r="W5904" s="2" t="s">
        <v>190</v>
      </c>
      <c r="X5904" s="2" t="s">
        <v>64</v>
      </c>
      <c r="Y5904" s="2" t="s">
        <v>65</v>
      </c>
      <c r="Z5904" s="2">
        <v>0</v>
      </c>
      <c r="AA5904" s="2"/>
      <c r="AB5904" s="2"/>
      <c r="AC5904" s="4">
        <f>P5904*U5904/1000000</f>
        <v>19.157285</v>
      </c>
      <c r="AD5904" s="4">
        <f>AC5904*(1-Z5904/100)</f>
        <v>19.157285</v>
      </c>
      <c r="AE5904" s="2" t="s">
        <v>66</v>
      </c>
      <c r="AF5904" s="2" t="s">
        <v>67</v>
      </c>
      <c r="AG5904" s="2"/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6901</v>
      </c>
      <c r="B5905" s="2" t="s">
        <v>6899</v>
      </c>
      <c r="C5905" s="2" t="s">
        <v>47</v>
      </c>
      <c r="D5905" s="2" t="s">
        <v>1996</v>
      </c>
      <c r="E5905" s="2" t="s">
        <v>744</v>
      </c>
      <c r="F5905" s="2" t="s">
        <v>50</v>
      </c>
      <c r="G5905" s="2" t="s">
        <v>179</v>
      </c>
      <c r="H5905" s="2" t="s">
        <v>52</v>
      </c>
      <c r="I5905" s="2" t="s">
        <v>53</v>
      </c>
      <c r="J5905" s="2" t="s">
        <v>180</v>
      </c>
      <c r="K5905" s="2" t="s">
        <v>180</v>
      </c>
      <c r="L5905" s="2" t="s">
        <v>181</v>
      </c>
      <c r="M5905" s="2" t="s">
        <v>78</v>
      </c>
      <c r="N5905" s="3">
        <v>5473.51</v>
      </c>
      <c r="O5905" s="3" t="s">
        <v>182</v>
      </c>
      <c r="P5905" s="4">
        <f>IF(O5905="吨",N5905*1000,IF(O5905="万立方米",N5905*10000,""))</f>
        <v>54735100.0</v>
      </c>
      <c r="Q5905" s="2" t="s">
        <v>183</v>
      </c>
      <c r="R5905" s="2" t="s">
        <v>184</v>
      </c>
      <c r="S5905" s="2" t="s">
        <v>192</v>
      </c>
      <c r="T5905" s="2" t="s">
        <v>75</v>
      </c>
      <c r="U5905" s="4">
        <f>1.2</f>
        <v>1.2</v>
      </c>
      <c r="V5905" s="2" t="s">
        <v>186</v>
      </c>
      <c r="W5905" s="2" t="s">
        <v>193</v>
      </c>
      <c r="X5905" s="2" t="s">
        <v>64</v>
      </c>
      <c r="Y5905" s="2" t="s">
        <v>65</v>
      </c>
      <c r="Z5905" s="2">
        <v>0</v>
      </c>
      <c r="AA5905" s="2"/>
      <c r="AB5905" s="2"/>
      <c r="AC5905" s="4">
        <f>P5905*U5905/1000000</f>
        <v>65.68212</v>
      </c>
      <c r="AD5905" s="4">
        <f>AC5905*(1-Z5905/100)</f>
        <v>65.68212</v>
      </c>
      <c r="AE5905" s="2" t="s">
        <v>66</v>
      </c>
      <c r="AF5905" s="2" t="s">
        <v>67</v>
      </c>
      <c r="AG5905" s="2"/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6902</v>
      </c>
      <c r="B5906" s="2" t="s">
        <v>6899</v>
      </c>
      <c r="C5906" s="2" t="s">
        <v>47</v>
      </c>
      <c r="D5906" s="2" t="s">
        <v>1996</v>
      </c>
      <c r="E5906" s="2" t="s">
        <v>744</v>
      </c>
      <c r="F5906" s="2" t="s">
        <v>50</v>
      </c>
      <c r="G5906" s="2" t="s">
        <v>179</v>
      </c>
      <c r="H5906" s="2" t="s">
        <v>52</v>
      </c>
      <c r="I5906" s="2" t="s">
        <v>53</v>
      </c>
      <c r="J5906" s="2" t="s">
        <v>180</v>
      </c>
      <c r="K5906" s="2" t="s">
        <v>180</v>
      </c>
      <c r="L5906" s="2" t="s">
        <v>181</v>
      </c>
      <c r="M5906" s="2" t="s">
        <v>82</v>
      </c>
      <c r="N5906" s="3">
        <v>5473.51</v>
      </c>
      <c r="O5906" s="3" t="s">
        <v>182</v>
      </c>
      <c r="P5906" s="4">
        <f>IF(O5906="吨",N5906*1000,IF(O5906="万立方米",N5906*10000,""))</f>
        <v>54735100.0</v>
      </c>
      <c r="Q5906" s="2" t="s">
        <v>183</v>
      </c>
      <c r="R5906" s="2" t="s">
        <v>184</v>
      </c>
      <c r="S5906" s="2" t="s">
        <v>195</v>
      </c>
      <c r="T5906" s="2" t="s">
        <v>75</v>
      </c>
      <c r="U5906" s="4">
        <f>0.002</f>
        <v>0.002</v>
      </c>
      <c r="V5906" s="2" t="s">
        <v>186</v>
      </c>
      <c r="W5906" s="2" t="s">
        <v>196</v>
      </c>
      <c r="X5906" s="2" t="s">
        <v>64</v>
      </c>
      <c r="Y5906" s="2" t="s">
        <v>65</v>
      </c>
      <c r="Z5906" s="2">
        <v>0</v>
      </c>
      <c r="AA5906" s="2"/>
      <c r="AB5906" s="2"/>
      <c r="AC5906" s="4">
        <f>P5906*U5906/1000000</f>
        <v>0.1094702</v>
      </c>
      <c r="AD5906" s="4">
        <f>AC5906*(1-Z5906/100)</f>
        <v>0.1094702</v>
      </c>
      <c r="AE5906" s="2" t="s">
        <v>66</v>
      </c>
      <c r="AF5906" s="2" t="s">
        <v>67</v>
      </c>
      <c r="AG5906" s="2"/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6903</v>
      </c>
      <c r="B5907" s="2" t="s">
        <v>6899</v>
      </c>
      <c r="C5907" s="2" t="s">
        <v>47</v>
      </c>
      <c r="D5907" s="2" t="s">
        <v>1996</v>
      </c>
      <c r="E5907" s="2" t="s">
        <v>744</v>
      </c>
      <c r="F5907" s="2" t="s">
        <v>50</v>
      </c>
      <c r="G5907" s="2" t="s">
        <v>179</v>
      </c>
      <c r="H5907" s="2" t="s">
        <v>52</v>
      </c>
      <c r="I5907" s="2" t="s">
        <v>53</v>
      </c>
      <c r="J5907" s="2" t="s">
        <v>180</v>
      </c>
      <c r="K5907" s="2" t="s">
        <v>180</v>
      </c>
      <c r="L5907" s="2" t="s">
        <v>181</v>
      </c>
      <c r="M5907" s="2" t="s">
        <v>86</v>
      </c>
      <c r="N5907" s="3">
        <v>5473.51</v>
      </c>
      <c r="O5907" s="3" t="s">
        <v>182</v>
      </c>
      <c r="P5907" s="4">
        <f>IF(O5907="吨",N5907*1000,IF(O5907="万立方米",N5907*10000,""))</f>
        <v>54735100.0</v>
      </c>
      <c r="Q5907" s="2" t="s">
        <v>183</v>
      </c>
      <c r="R5907" s="2" t="s">
        <v>184</v>
      </c>
      <c r="S5907" s="2" t="s">
        <v>198</v>
      </c>
      <c r="T5907" s="2" t="s">
        <v>75</v>
      </c>
      <c r="U5907" s="4">
        <f>0.01</f>
        <v>0.01</v>
      </c>
      <c r="V5907" s="2" t="s">
        <v>186</v>
      </c>
      <c r="W5907" s="2" t="s">
        <v>199</v>
      </c>
      <c r="X5907" s="2" t="s">
        <v>64</v>
      </c>
      <c r="Y5907" s="2" t="s">
        <v>65</v>
      </c>
      <c r="Z5907" s="2">
        <v>0</v>
      </c>
      <c r="AA5907" s="2"/>
      <c r="AB5907" s="2"/>
      <c r="AC5907" s="4">
        <f>P5907*U5907/1000000</f>
        <v>0.547351</v>
      </c>
      <c r="AD5907" s="4">
        <f>AC5908*(1-AA5907/100)+(AC5907-AC5908)*(1-AB5907/100)</f>
        <v>0.547351</v>
      </c>
      <c r="AE5907" s="2" t="s">
        <v>66</v>
      </c>
      <c r="AF5907" s="2" t="s">
        <v>67</v>
      </c>
      <c r="AG5907" s="2"/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6904</v>
      </c>
      <c r="B5908" s="2" t="s">
        <v>6899</v>
      </c>
      <c r="C5908" s="2" t="s">
        <v>47</v>
      </c>
      <c r="D5908" s="2" t="s">
        <v>1996</v>
      </c>
      <c r="E5908" s="2" t="s">
        <v>744</v>
      </c>
      <c r="F5908" s="2" t="s">
        <v>50</v>
      </c>
      <c r="G5908" s="2" t="s">
        <v>179</v>
      </c>
      <c r="H5908" s="2" t="s">
        <v>52</v>
      </c>
      <c r="I5908" s="2" t="s">
        <v>53</v>
      </c>
      <c r="J5908" s="2" t="s">
        <v>180</v>
      </c>
      <c r="K5908" s="2" t="s">
        <v>180</v>
      </c>
      <c r="L5908" s="2" t="s">
        <v>181</v>
      </c>
      <c r="M5908" s="2" t="s">
        <v>91</v>
      </c>
      <c r="N5908" s="3">
        <v>5473.51</v>
      </c>
      <c r="O5908" s="3" t="s">
        <v>182</v>
      </c>
      <c r="P5908" s="4">
        <f>IF(O5908="吨",N5908*1000,IF(O5908="万立方米",N5908*10000,""))</f>
        <v>54735100.0</v>
      </c>
      <c r="Q5908" s="2" t="s">
        <v>183</v>
      </c>
      <c r="R5908" s="2" t="s">
        <v>184</v>
      </c>
      <c r="S5908" s="2" t="s">
        <v>201</v>
      </c>
      <c r="T5908" s="2" t="s">
        <v>75</v>
      </c>
      <c r="U5908" s="4">
        <f>0.005</f>
        <v>0.005</v>
      </c>
      <c r="V5908" s="2" t="s">
        <v>186</v>
      </c>
      <c r="W5908" s="2" t="s">
        <v>202</v>
      </c>
      <c r="X5908" s="2" t="s">
        <v>64</v>
      </c>
      <c r="Y5908" s="2" t="s">
        <v>65</v>
      </c>
      <c r="Z5908" s="2">
        <v>0</v>
      </c>
      <c r="AA5908" s="2"/>
      <c r="AB5908" s="2"/>
      <c r="AC5908" s="4">
        <f>P5908*U5908/1000000</f>
        <v>0.2736755</v>
      </c>
      <c r="AD5908" s="4">
        <f>AC5908*(1-Z5908/100)</f>
        <v>0.2736755</v>
      </c>
      <c r="AE5908" s="2" t="s">
        <v>66</v>
      </c>
      <c r="AF5908" s="2" t="s">
        <v>67</v>
      </c>
      <c r="AG5908" s="2"/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6905</v>
      </c>
      <c r="B5909" s="2" t="s">
        <v>6899</v>
      </c>
      <c r="C5909" s="2" t="s">
        <v>47</v>
      </c>
      <c r="D5909" s="2" t="s">
        <v>1996</v>
      </c>
      <c r="E5909" s="2" t="s">
        <v>744</v>
      </c>
      <c r="F5909" s="2" t="s">
        <v>50</v>
      </c>
      <c r="G5909" s="2" t="s">
        <v>179</v>
      </c>
      <c r="H5909" s="2" t="s">
        <v>52</v>
      </c>
      <c r="I5909" s="2" t="s">
        <v>53</v>
      </c>
      <c r="J5909" s="2" t="s">
        <v>180</v>
      </c>
      <c r="K5909" s="2" t="s">
        <v>180</v>
      </c>
      <c r="L5909" s="2" t="s">
        <v>181</v>
      </c>
      <c r="M5909" s="2" t="s">
        <v>95</v>
      </c>
      <c r="N5909" s="3">
        <v>5473.51</v>
      </c>
      <c r="O5909" s="3" t="s">
        <v>182</v>
      </c>
      <c r="P5909" s="4">
        <f>IF(O5909="吨",N5909*1000,IF(O5909="万立方米",N5909*10000,""))</f>
        <v>54735100.0</v>
      </c>
      <c r="Q5909" s="2" t="s">
        <v>183</v>
      </c>
      <c r="R5909" s="2" t="s">
        <v>184</v>
      </c>
      <c r="S5909" s="2" t="s">
        <v>204</v>
      </c>
      <c r="T5909" s="2" t="s">
        <v>75</v>
      </c>
      <c r="U5909" s="4">
        <f>0.005</f>
        <v>0.005</v>
      </c>
      <c r="V5909" s="2" t="s">
        <v>186</v>
      </c>
      <c r="W5909" s="2" t="s">
        <v>205</v>
      </c>
      <c r="X5909" s="2" t="s">
        <v>64</v>
      </c>
      <c r="Y5909" s="2" t="s">
        <v>65</v>
      </c>
      <c r="Z5909" s="2">
        <v>0</v>
      </c>
      <c r="AA5909" s="2"/>
      <c r="AB5909" s="2"/>
      <c r="AC5909" s="4">
        <f>P5909*U5909/1000000</f>
        <v>0.2736755</v>
      </c>
      <c r="AD5909" s="4">
        <f>AC5909*(1-Z5909/100)</f>
        <v>0.2736755</v>
      </c>
      <c r="AE5909" s="2" t="s">
        <v>66</v>
      </c>
      <c r="AF5909" s="2" t="s">
        <v>67</v>
      </c>
      <c r="AG5909" s="2"/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6906</v>
      </c>
      <c r="B5910" s="2" t="s">
        <v>6899</v>
      </c>
      <c r="C5910" s="2" t="s">
        <v>47</v>
      </c>
      <c r="D5910" s="2" t="s">
        <v>1996</v>
      </c>
      <c r="E5910" s="2" t="s">
        <v>744</v>
      </c>
      <c r="F5910" s="2" t="s">
        <v>50</v>
      </c>
      <c r="G5910" s="2" t="s">
        <v>179</v>
      </c>
      <c r="H5910" s="2" t="s">
        <v>52</v>
      </c>
      <c r="I5910" s="2" t="s">
        <v>53</v>
      </c>
      <c r="J5910" s="2" t="s">
        <v>180</v>
      </c>
      <c r="K5910" s="2" t="s">
        <v>180</v>
      </c>
      <c r="L5910" s="2" t="s">
        <v>181</v>
      </c>
      <c r="M5910" s="2" t="s">
        <v>100</v>
      </c>
      <c r="N5910" s="3">
        <v>5473.51</v>
      </c>
      <c r="O5910" s="3" t="s">
        <v>182</v>
      </c>
      <c r="P5910" s="4">
        <f>IF(O5910="吨",N5910*1000,IF(O5910="万立方米",N5910*10000,""))</f>
        <v>54735100.0</v>
      </c>
      <c r="Q5910" s="2" t="s">
        <v>183</v>
      </c>
      <c r="R5910" s="2" t="s">
        <v>184</v>
      </c>
      <c r="S5910" s="2" t="s">
        <v>207</v>
      </c>
      <c r="T5910" s="2" t="s">
        <v>75</v>
      </c>
      <c r="U5910" s="4">
        <f>0.02</f>
        <v>0.02</v>
      </c>
      <c r="V5910" s="2" t="s">
        <v>186</v>
      </c>
      <c r="W5910" s="2" t="s">
        <v>208</v>
      </c>
      <c r="X5910" s="2" t="s">
        <v>64</v>
      </c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/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6907</v>
      </c>
      <c r="B5911" s="2" t="s">
        <v>6899</v>
      </c>
      <c r="C5911" s="2" t="s">
        <v>47</v>
      </c>
      <c r="D5911" s="2" t="s">
        <v>1996</v>
      </c>
      <c r="E5911" s="2" t="s">
        <v>744</v>
      </c>
      <c r="F5911" s="2" t="s">
        <v>50</v>
      </c>
      <c r="G5911" s="2" t="s">
        <v>179</v>
      </c>
      <c r="H5911" s="2" t="s">
        <v>52</v>
      </c>
      <c r="I5911" s="2"/>
      <c r="J5911" s="2"/>
      <c r="K5911" s="2"/>
      <c r="L5911" s="2"/>
      <c r="M5911" s="2" t="s">
        <v>104</v>
      </c>
      <c r="N5911" s="3"/>
      <c r="O5911" s="3"/>
      <c r="P5911" s="4">
        <v>0.0</v>
      </c>
      <c r="Q5911" s="2" t="s">
        <v>105</v>
      </c>
      <c r="R5911" s="2" t="s">
        <v>106</v>
      </c>
      <c r="S5911" s="2" t="s">
        <v>107</v>
      </c>
      <c r="T5911" s="2" t="s">
        <v>108</v>
      </c>
      <c r="U5911" s="4">
        <f>0.0</f>
        <v>0.0</v>
      </c>
      <c r="V5911" s="2" t="s">
        <v>109</v>
      </c>
      <c r="W5911" s="2" t="s">
        <v>110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134</v>
      </c>
      <c r="AH5911" s="2" t="s">
        <v>69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6908</v>
      </c>
      <c r="B5912" s="2" t="s">
        <v>6909</v>
      </c>
      <c r="C5912" s="2" t="s">
        <v>47</v>
      </c>
      <c r="D5912" s="2" t="s">
        <v>972</v>
      </c>
      <c r="E5912" s="2" t="s">
        <v>595</v>
      </c>
      <c r="F5912" s="2" t="s">
        <v>228</v>
      </c>
      <c r="G5912" s="2" t="s">
        <v>117</v>
      </c>
      <c r="H5912" s="2" t="s">
        <v>138</v>
      </c>
      <c r="I5912" s="2" t="s">
        <v>53</v>
      </c>
      <c r="J5912" s="2" t="s">
        <v>230</v>
      </c>
      <c r="K5912" s="2" t="s">
        <v>55</v>
      </c>
      <c r="L5912" s="2" t="s">
        <v>51</v>
      </c>
      <c r="M5912" s="2" t="s">
        <v>56</v>
      </c>
      <c r="N5912" s="3">
        <v>88276.69</v>
      </c>
      <c r="O5912" s="3" t="s">
        <v>57</v>
      </c>
      <c r="P5912" s="4">
        <f>IF(O5912="吨",N5912*1000,IF(O5912="万立方米",N5912*10000,""))</f>
        <v>88276690.0</v>
      </c>
      <c r="Q5912" s="2" t="s">
        <v>58</v>
      </c>
      <c r="R5912" s="2" t="s">
        <v>59</v>
      </c>
      <c r="S5912" s="2" t="s">
        <v>60</v>
      </c>
      <c r="T5912" s="2" t="s">
        <v>61</v>
      </c>
      <c r="U5912" s="4">
        <f>0.06</f>
        <v>0.06</v>
      </c>
      <c r="V5912" s="2" t="s">
        <v>62</v>
      </c>
      <c r="W5912" s="2" t="s">
        <v>63</v>
      </c>
      <c r="X5912" s="2" t="s">
        <v>64</v>
      </c>
      <c r="Y5912" s="2" t="s">
        <v>65</v>
      </c>
      <c r="Z5912" s="2">
        <v>0</v>
      </c>
      <c r="AA5912" s="2"/>
      <c r="AB5912" s="2"/>
      <c r="AC5912" s="4">
        <f>P5912*U5912/1000000</f>
        <v>5.296601399999999</v>
      </c>
      <c r="AD5912" s="4">
        <f>AC5912*(1-Z5912/100)</f>
        <v>5.296601399999999</v>
      </c>
      <c r="AE5912" s="2" t="s">
        <v>66</v>
      </c>
      <c r="AF5912" s="2" t="s">
        <v>67</v>
      </c>
      <c r="AG5912" s="2" t="s">
        <v>973</v>
      </c>
      <c r="AH5912" s="2" t="s">
        <v>69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6910</v>
      </c>
      <c r="B5913" s="2" t="s">
        <v>6909</v>
      </c>
      <c r="C5913" s="2" t="s">
        <v>47</v>
      </c>
      <c r="D5913" s="2" t="s">
        <v>972</v>
      </c>
      <c r="E5913" s="2" t="s">
        <v>595</v>
      </c>
      <c r="F5913" s="2" t="s">
        <v>228</v>
      </c>
      <c r="G5913" s="2" t="s">
        <v>117</v>
      </c>
      <c r="H5913" s="2" t="s">
        <v>138</v>
      </c>
      <c r="I5913" s="2" t="s">
        <v>53</v>
      </c>
      <c r="J5913" s="2" t="s">
        <v>230</v>
      </c>
      <c r="K5913" s="2" t="s">
        <v>55</v>
      </c>
      <c r="L5913" s="2" t="s">
        <v>51</v>
      </c>
      <c r="M5913" s="2" t="s">
        <v>73</v>
      </c>
      <c r="N5913" s="3">
        <v>88276.69</v>
      </c>
      <c r="O5913" s="3" t="s">
        <v>57</v>
      </c>
      <c r="P5913" s="4">
        <f>IF(O5913="吨",N5913*1000,IF(O5913="万立方米",N5913*10000,""))</f>
        <v>88276690.0</v>
      </c>
      <c r="Q5913" s="2" t="s">
        <v>58</v>
      </c>
      <c r="R5913" s="2" t="s">
        <v>59</v>
      </c>
      <c r="S5913" s="2" t="s">
        <v>74</v>
      </c>
      <c r="T5913" s="2" t="s">
        <v>75</v>
      </c>
      <c r="U5913" s="4">
        <f>1.5</f>
        <v>1.5</v>
      </c>
      <c r="V5913" s="2" t="s">
        <v>62</v>
      </c>
      <c r="W5913" s="2" t="s">
        <v>76</v>
      </c>
      <c r="X5913" s="2" t="s">
        <v>64</v>
      </c>
      <c r="Y5913" s="2" t="s">
        <v>65</v>
      </c>
      <c r="Z5913" s="2">
        <v>0</v>
      </c>
      <c r="AA5913" s="2"/>
      <c r="AB5913" s="2"/>
      <c r="AC5913" s="4">
        <f>P5913*U5913/1000000</f>
        <v>132.415035</v>
      </c>
      <c r="AD5913" s="4">
        <f>AC5913*(1-Z5913/100)</f>
        <v>132.415035</v>
      </c>
      <c r="AE5913" s="2" t="s">
        <v>66</v>
      </c>
      <c r="AF5913" s="2" t="s">
        <v>67</v>
      </c>
      <c r="AG5913" s="2" t="s">
        <v>973</v>
      </c>
      <c r="AH5913" s="2" t="s">
        <v>69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6911</v>
      </c>
      <c r="B5914" s="2" t="s">
        <v>6909</v>
      </c>
      <c r="C5914" s="2" t="s">
        <v>47</v>
      </c>
      <c r="D5914" s="2" t="s">
        <v>972</v>
      </c>
      <c r="E5914" s="2" t="s">
        <v>595</v>
      </c>
      <c r="F5914" s="2" t="s">
        <v>228</v>
      </c>
      <c r="G5914" s="2" t="s">
        <v>117</v>
      </c>
      <c r="H5914" s="2" t="s">
        <v>138</v>
      </c>
      <c r="I5914" s="2" t="s">
        <v>53</v>
      </c>
      <c r="J5914" s="2" t="s">
        <v>230</v>
      </c>
      <c r="K5914" s="2" t="s">
        <v>55</v>
      </c>
      <c r="L5914" s="2" t="s">
        <v>51</v>
      </c>
      <c r="M5914" s="2" t="s">
        <v>78</v>
      </c>
      <c r="N5914" s="3">
        <v>88276.69</v>
      </c>
      <c r="O5914" s="3" t="s">
        <v>57</v>
      </c>
      <c r="P5914" s="4">
        <f>IF(O5914="吨",N5914*1000,IF(O5914="万立方米",N5914*10000,""))</f>
        <v>88276690.0</v>
      </c>
      <c r="Q5914" s="2" t="s">
        <v>58</v>
      </c>
      <c r="R5914" s="2" t="s">
        <v>59</v>
      </c>
      <c r="S5914" s="2" t="s">
        <v>79</v>
      </c>
      <c r="T5914" s="2" t="s">
        <v>75</v>
      </c>
      <c r="U5914" s="4">
        <f>6.0</f>
        <v>6.0</v>
      </c>
      <c r="V5914" s="2" t="s">
        <v>62</v>
      </c>
      <c r="W5914" s="2" t="s">
        <v>80</v>
      </c>
      <c r="X5914" s="2" t="s">
        <v>64</v>
      </c>
      <c r="Y5914" s="2" t="s">
        <v>65</v>
      </c>
      <c r="Z5914" s="2">
        <v>0</v>
      </c>
      <c r="AA5914" s="2"/>
      <c r="AB5914" s="2"/>
      <c r="AC5914" s="4">
        <f>P5914*U5914/1000000</f>
        <v>529.66014</v>
      </c>
      <c r="AD5914" s="4">
        <f>AC5914*(1-Z5914/100)</f>
        <v>529.66014</v>
      </c>
      <c r="AE5914" s="2" t="s">
        <v>66</v>
      </c>
      <c r="AF5914" s="2" t="s">
        <v>67</v>
      </c>
      <c r="AG5914" s="2" t="s">
        <v>973</v>
      </c>
      <c r="AH5914" s="2" t="s">
        <v>69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6912</v>
      </c>
      <c r="B5915" s="2" t="s">
        <v>6909</v>
      </c>
      <c r="C5915" s="2" t="s">
        <v>47</v>
      </c>
      <c r="D5915" s="2" t="s">
        <v>972</v>
      </c>
      <c r="E5915" s="2" t="s">
        <v>595</v>
      </c>
      <c r="F5915" s="2" t="s">
        <v>228</v>
      </c>
      <c r="G5915" s="2" t="s">
        <v>117</v>
      </c>
      <c r="H5915" s="2" t="s">
        <v>138</v>
      </c>
      <c r="I5915" s="2" t="s">
        <v>53</v>
      </c>
      <c r="J5915" s="2" t="s">
        <v>230</v>
      </c>
      <c r="K5915" s="2" t="s">
        <v>55</v>
      </c>
      <c r="L5915" s="2" t="s">
        <v>51</v>
      </c>
      <c r="M5915" s="2" t="s">
        <v>82</v>
      </c>
      <c r="N5915" s="3">
        <v>88276.69</v>
      </c>
      <c r="O5915" s="3" t="s">
        <v>57</v>
      </c>
      <c r="P5915" s="4">
        <f>IF(O5915="吨",N5915*1000,IF(O5915="万立方米",N5915*10000,""))</f>
        <v>88276690.0</v>
      </c>
      <c r="Q5915" s="2" t="s">
        <v>58</v>
      </c>
      <c r="R5915" s="2" t="s">
        <v>59</v>
      </c>
      <c r="S5915" s="2" t="s">
        <v>83</v>
      </c>
      <c r="T5915" s="2" t="s">
        <v>61</v>
      </c>
      <c r="U5915" s="4">
        <f>0.35</f>
        <v>0.35</v>
      </c>
      <c r="V5915" s="2" t="s">
        <v>62</v>
      </c>
      <c r="W5915" s="2" t="s">
        <v>84</v>
      </c>
      <c r="X5915" s="2" t="s">
        <v>64</v>
      </c>
      <c r="Y5915" s="2" t="s">
        <v>65</v>
      </c>
      <c r="Z5915" s="2">
        <v>0</v>
      </c>
      <c r="AA5915" s="2"/>
      <c r="AB5915" s="2"/>
      <c r="AC5915" s="4">
        <f>P5915*U5915/1000000</f>
        <v>30.896841499999997</v>
      </c>
      <c r="AD5915" s="4">
        <f>AC5915*(1-Z5915/100)</f>
        <v>30.896841499999997</v>
      </c>
      <c r="AE5915" s="2" t="s">
        <v>66</v>
      </c>
      <c r="AF5915" s="2" t="s">
        <v>67</v>
      </c>
      <c r="AG5915" s="2" t="s">
        <v>973</v>
      </c>
      <c r="AH5915" s="2" t="s">
        <v>69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6913</v>
      </c>
      <c r="B5916" s="2" t="s">
        <v>6909</v>
      </c>
      <c r="C5916" s="2" t="s">
        <v>47</v>
      </c>
      <c r="D5916" s="2" t="s">
        <v>972</v>
      </c>
      <c r="E5916" s="2" t="s">
        <v>595</v>
      </c>
      <c r="F5916" s="2" t="s">
        <v>228</v>
      </c>
      <c r="G5916" s="2" t="s">
        <v>117</v>
      </c>
      <c r="H5916" s="2" t="s">
        <v>138</v>
      </c>
      <c r="I5916" s="2" t="s">
        <v>53</v>
      </c>
      <c r="J5916" s="2" t="s">
        <v>230</v>
      </c>
      <c r="K5916" s="2" t="s">
        <v>55</v>
      </c>
      <c r="L5916" s="2" t="s">
        <v>51</v>
      </c>
      <c r="M5916" s="2" t="s">
        <v>86</v>
      </c>
      <c r="N5916" s="3">
        <v>88276.69</v>
      </c>
      <c r="O5916" s="3" t="s">
        <v>57</v>
      </c>
      <c r="P5916" s="4">
        <f>IF(O5916="吨",N5916*1000,IF(O5916="万立方米",N5916*10000,""))</f>
        <v>88276690.0</v>
      </c>
      <c r="Q5916" s="2" t="s">
        <v>58</v>
      </c>
      <c r="R5916" s="2" t="s">
        <v>59</v>
      </c>
      <c r="S5916" s="2" t="s">
        <v>87</v>
      </c>
      <c r="T5916" s="2" t="s">
        <v>88</v>
      </c>
      <c r="U5916" s="4">
        <f>0.75</f>
        <v>0.75</v>
      </c>
      <c r="V5916" s="2" t="s">
        <v>62</v>
      </c>
      <c r="W5916" s="2" t="s">
        <v>89</v>
      </c>
      <c r="X5916" s="2" t="s">
        <v>64</v>
      </c>
      <c r="Y5916" s="2" t="s">
        <v>65</v>
      </c>
      <c r="Z5916" s="2">
        <v>0</v>
      </c>
      <c r="AA5916" s="2"/>
      <c r="AB5916" s="2"/>
      <c r="AC5916" s="4">
        <f>P5916*U5916/1000000</f>
        <v>66.2075175</v>
      </c>
      <c r="AD5916" s="4">
        <f>AC5917*(1-AA5916/100)+(AC5916-AC5917)*(1-AB5916/100)</f>
        <v>66.2075175</v>
      </c>
      <c r="AE5916" s="2" t="s">
        <v>66</v>
      </c>
      <c r="AF5916" s="2" t="s">
        <v>67</v>
      </c>
      <c r="AG5916" s="2" t="s">
        <v>973</v>
      </c>
      <c r="AH5916" s="2" t="s">
        <v>69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6914</v>
      </c>
      <c r="B5917" s="2" t="s">
        <v>6909</v>
      </c>
      <c r="C5917" s="2" t="s">
        <v>47</v>
      </c>
      <c r="D5917" s="2" t="s">
        <v>972</v>
      </c>
      <c r="E5917" s="2" t="s">
        <v>595</v>
      </c>
      <c r="F5917" s="2" t="s">
        <v>228</v>
      </c>
      <c r="G5917" s="2" t="s">
        <v>117</v>
      </c>
      <c r="H5917" s="2" t="s">
        <v>138</v>
      </c>
      <c r="I5917" s="2" t="s">
        <v>53</v>
      </c>
      <c r="J5917" s="2" t="s">
        <v>230</v>
      </c>
      <c r="K5917" s="2" t="s">
        <v>55</v>
      </c>
      <c r="L5917" s="2" t="s">
        <v>51</v>
      </c>
      <c r="M5917" s="2" t="s">
        <v>91</v>
      </c>
      <c r="N5917" s="3">
        <v>88276.69</v>
      </c>
      <c r="O5917" s="3" t="s">
        <v>57</v>
      </c>
      <c r="P5917" s="4">
        <f>IF(O5917="吨",N5917*1000,IF(O5917="万立方米",N5917*10000,""))</f>
        <v>88276690.0</v>
      </c>
      <c r="Q5917" s="2" t="s">
        <v>58</v>
      </c>
      <c r="R5917" s="2" t="s">
        <v>59</v>
      </c>
      <c r="S5917" s="2" t="s">
        <v>92</v>
      </c>
      <c r="T5917" s="2" t="s">
        <v>88</v>
      </c>
      <c r="U5917" s="4">
        <f>0.75</f>
        <v>0.75</v>
      </c>
      <c r="V5917" s="2" t="s">
        <v>62</v>
      </c>
      <c r="W5917" s="2" t="s">
        <v>93</v>
      </c>
      <c r="X5917" s="2" t="s">
        <v>64</v>
      </c>
      <c r="Y5917" s="2" t="s">
        <v>65</v>
      </c>
      <c r="Z5917" s="2">
        <v>0</v>
      </c>
      <c r="AA5917" s="2"/>
      <c r="AB5917" s="2"/>
      <c r="AC5917" s="4">
        <f>P5917*U5917/1000000</f>
        <v>66.2075175</v>
      </c>
      <c r="AD5917" s="4">
        <f>AC5917*(1-Z5917/100)</f>
        <v>66.2075175</v>
      </c>
      <c r="AE5917" s="2" t="s">
        <v>66</v>
      </c>
      <c r="AF5917" s="2" t="s">
        <v>67</v>
      </c>
      <c r="AG5917" s="2" t="s">
        <v>973</v>
      </c>
      <c r="AH5917" s="2" t="s">
        <v>69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6915</v>
      </c>
      <c r="B5918" s="2" t="s">
        <v>6909</v>
      </c>
      <c r="C5918" s="2" t="s">
        <v>47</v>
      </c>
      <c r="D5918" s="2" t="s">
        <v>972</v>
      </c>
      <c r="E5918" s="2" t="s">
        <v>595</v>
      </c>
      <c r="F5918" s="2" t="s">
        <v>228</v>
      </c>
      <c r="G5918" s="2" t="s">
        <v>117</v>
      </c>
      <c r="H5918" s="2" t="s">
        <v>138</v>
      </c>
      <c r="I5918" s="2" t="s">
        <v>53</v>
      </c>
      <c r="J5918" s="2" t="s">
        <v>230</v>
      </c>
      <c r="K5918" s="2" t="s">
        <v>55</v>
      </c>
      <c r="L5918" s="2" t="s">
        <v>51</v>
      </c>
      <c r="M5918" s="2" t="s">
        <v>95</v>
      </c>
      <c r="N5918" s="3">
        <v>88276.69</v>
      </c>
      <c r="O5918" s="3" t="s">
        <v>57</v>
      </c>
      <c r="P5918" s="4">
        <f>IF(O5918="吨",N5918*1000,IF(O5918="万立方米",N5918*10000,""))</f>
        <v>88276690.0</v>
      </c>
      <c r="Q5918" s="2" t="s">
        <v>58</v>
      </c>
      <c r="R5918" s="2" t="s">
        <v>59</v>
      </c>
      <c r="S5918" s="2" t="s">
        <v>96</v>
      </c>
      <c r="T5918" s="2" t="s">
        <v>97</v>
      </c>
      <c r="U5918" s="4">
        <f>1.7</f>
        <v>1.7</v>
      </c>
      <c r="V5918" s="2" t="s">
        <v>62</v>
      </c>
      <c r="W5918" s="2" t="s">
        <v>98</v>
      </c>
      <c r="X5918" s="2" t="s">
        <v>64</v>
      </c>
      <c r="Y5918" s="2" t="s">
        <v>65</v>
      </c>
      <c r="Z5918" s="2">
        <v>0</v>
      </c>
      <c r="AA5918" s="2"/>
      <c r="AB5918" s="2"/>
      <c r="AC5918" s="4">
        <f>P5918*U5918/1000000</f>
        <v>150.070373</v>
      </c>
      <c r="AD5918" s="4">
        <f>AC5918*(1-Z5918/100)</f>
        <v>150.070373</v>
      </c>
      <c r="AE5918" s="2" t="s">
        <v>66</v>
      </c>
      <c r="AF5918" s="2" t="s">
        <v>67</v>
      </c>
      <c r="AG5918" s="2" t="s">
        <v>973</v>
      </c>
      <c r="AH5918" s="2" t="s">
        <v>69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6916</v>
      </c>
      <c r="B5919" s="2" t="s">
        <v>6909</v>
      </c>
      <c r="C5919" s="2" t="s">
        <v>47</v>
      </c>
      <c r="D5919" s="2" t="s">
        <v>972</v>
      </c>
      <c r="E5919" s="2" t="s">
        <v>595</v>
      </c>
      <c r="F5919" s="2" t="s">
        <v>228</v>
      </c>
      <c r="G5919" s="2" t="s">
        <v>117</v>
      </c>
      <c r="H5919" s="2" t="s">
        <v>138</v>
      </c>
      <c r="I5919" s="2" t="s">
        <v>53</v>
      </c>
      <c r="J5919" s="2" t="s">
        <v>230</v>
      </c>
      <c r="K5919" s="2" t="s">
        <v>55</v>
      </c>
      <c r="L5919" s="2" t="s">
        <v>51</v>
      </c>
      <c r="M5919" s="2" t="s">
        <v>100</v>
      </c>
      <c r="N5919" s="3">
        <v>88276.69</v>
      </c>
      <c r="O5919" s="3" t="s">
        <v>57</v>
      </c>
      <c r="P5919" s="4">
        <f>IF(O5919="吨",N5919*1000,IF(O5919="万立方米",N5919*10000,""))</f>
        <v>88276690.0</v>
      </c>
      <c r="Q5919" s="2" t="s">
        <v>58</v>
      </c>
      <c r="R5919" s="2" t="s">
        <v>59</v>
      </c>
      <c r="S5919" s="2" t="s">
        <v>101</v>
      </c>
      <c r="T5919" s="2" t="s">
        <v>75</v>
      </c>
      <c r="U5919" s="4">
        <f>0.12</f>
        <v>0.12</v>
      </c>
      <c r="V5919" s="2" t="s">
        <v>62</v>
      </c>
      <c r="W5919" s="2" t="s">
        <v>102</v>
      </c>
      <c r="X5919" s="2" t="s">
        <v>64</v>
      </c>
      <c r="Y5919" s="2" t="s">
        <v>65</v>
      </c>
      <c r="Z5919" s="2">
        <v>0</v>
      </c>
      <c r="AA5919" s="2"/>
      <c r="AB5919" s="2"/>
      <c r="AC5919" s="4">
        <f>P5919*U5919/1000000</f>
        <v>10.593202799999998</v>
      </c>
      <c r="AD5919" s="4">
        <f>AC5919*(1-Z5919/100)</f>
        <v>10.593202799999998</v>
      </c>
      <c r="AE5919" s="2" t="s">
        <v>66</v>
      </c>
      <c r="AF5919" s="2" t="s">
        <v>67</v>
      </c>
      <c r="AG5919" s="2" t="s">
        <v>973</v>
      </c>
      <c r="AH5919" s="2" t="s">
        <v>69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6917</v>
      </c>
      <c r="B5920" s="2" t="s">
        <v>6909</v>
      </c>
      <c r="C5920" s="2" t="s">
        <v>47</v>
      </c>
      <c r="D5920" s="2" t="s">
        <v>972</v>
      </c>
      <c r="E5920" s="2" t="s">
        <v>595</v>
      </c>
      <c r="F5920" s="2" t="s">
        <v>228</v>
      </c>
      <c r="G5920" s="2" t="s">
        <v>117</v>
      </c>
      <c r="H5920" s="2" t="s">
        <v>138</v>
      </c>
      <c r="I5920" s="2"/>
      <c r="J5920" s="2"/>
      <c r="K5920" s="2"/>
      <c r="L5920" s="2"/>
      <c r="M5920" s="2" t="s">
        <v>104</v>
      </c>
      <c r="N5920" s="3"/>
      <c r="O5920" s="3"/>
      <c r="P5920" s="4">
        <v>0.0</v>
      </c>
      <c r="Q5920" s="2" t="s">
        <v>105</v>
      </c>
      <c r="R5920" s="2" t="s">
        <v>106</v>
      </c>
      <c r="S5920" s="2" t="s">
        <v>107</v>
      </c>
      <c r="T5920" s="2" t="s">
        <v>108</v>
      </c>
      <c r="U5920" s="4">
        <f>0.0</f>
        <v>0.0</v>
      </c>
      <c r="V5920" s="2" t="s">
        <v>109</v>
      </c>
      <c r="W5920" s="2" t="s">
        <v>110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982</v>
      </c>
      <c r="AH5920" s="2" t="s">
        <v>69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6918</v>
      </c>
      <c r="B5921" s="2" t="s">
        <v>6919</v>
      </c>
      <c r="C5921" s="2" t="s">
        <v>47</v>
      </c>
      <c r="D5921" s="2" t="s">
        <v>498</v>
      </c>
      <c r="E5921" s="2" t="s">
        <v>258</v>
      </c>
      <c r="F5921" s="2" t="s">
        <v>228</v>
      </c>
      <c r="G5921" s="2" t="s">
        <v>117</v>
      </c>
      <c r="H5921" s="2" t="s">
        <v>138</v>
      </c>
      <c r="I5921" s="2" t="s">
        <v>53</v>
      </c>
      <c r="J5921" s="2" t="s">
        <v>118</v>
      </c>
      <c r="K5921" s="2" t="s">
        <v>118</v>
      </c>
      <c r="L5921" s="2" t="s">
        <v>119</v>
      </c>
      <c r="M5921" s="2" t="s">
        <v>56</v>
      </c>
      <c r="N5921" s="3">
        <v>62761.17</v>
      </c>
      <c r="O5921" s="3" t="s">
        <v>120</v>
      </c>
      <c r="P5921" s="2"/>
      <c r="Q5921" s="2"/>
      <c r="R5921" s="2" t="s">
        <v>121</v>
      </c>
      <c r="S5921" s="2"/>
      <c r="T5921" s="2" t="s">
        <v>108</v>
      </c>
      <c r="U5921" s="2"/>
      <c r="V5921" s="2"/>
      <c r="W5921" s="2" t="s">
        <v>122</v>
      </c>
      <c r="X5921" s="2" t="s">
        <v>64</v>
      </c>
      <c r="Y5921" s="2" t="s">
        <v>65</v>
      </c>
      <c r="Z5921" s="2">
        <v>0</v>
      </c>
      <c r="AA5921" s="2"/>
      <c r="AB5921" s="2"/>
      <c r="AC5921" s="2"/>
      <c r="AD5921" s="2"/>
      <c r="AE5921" s="2" t="s">
        <v>123</v>
      </c>
      <c r="AF5921" s="2" t="s">
        <v>124</v>
      </c>
      <c r="AG5921" s="2" t="s">
        <v>312</v>
      </c>
      <c r="AH5921" s="2" t="s">
        <v>69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6920</v>
      </c>
      <c r="B5922" s="2" t="s">
        <v>6919</v>
      </c>
      <c r="C5922" s="2" t="s">
        <v>47</v>
      </c>
      <c r="D5922" s="2" t="s">
        <v>498</v>
      </c>
      <c r="E5922" s="2" t="s">
        <v>258</v>
      </c>
      <c r="F5922" s="2" t="s">
        <v>228</v>
      </c>
      <c r="G5922" s="2" t="s">
        <v>117</v>
      </c>
      <c r="H5922" s="2" t="s">
        <v>138</v>
      </c>
      <c r="I5922" s="2" t="s">
        <v>53</v>
      </c>
      <c r="J5922" s="2" t="s">
        <v>118</v>
      </c>
      <c r="K5922" s="2" t="s">
        <v>118</v>
      </c>
      <c r="L5922" s="2" t="s">
        <v>119</v>
      </c>
      <c r="M5922" s="2" t="s">
        <v>73</v>
      </c>
      <c r="N5922" s="3">
        <v>62761.17</v>
      </c>
      <c r="O5922" s="3" t="s">
        <v>120</v>
      </c>
      <c r="P5922" s="2"/>
      <c r="Q5922" s="2"/>
      <c r="R5922" s="2" t="s">
        <v>121</v>
      </c>
      <c r="S5922" s="2"/>
      <c r="T5922" s="2" t="s">
        <v>108</v>
      </c>
      <c r="U5922" s="2"/>
      <c r="V5922" s="2"/>
      <c r="W5922" s="2" t="s">
        <v>122</v>
      </c>
      <c r="X5922" s="2" t="s">
        <v>64</v>
      </c>
      <c r="Y5922" s="2" t="s">
        <v>65</v>
      </c>
      <c r="Z5922" s="2">
        <v>0</v>
      </c>
      <c r="AA5922" s="2"/>
      <c r="AB5922" s="2"/>
      <c r="AC5922" s="2"/>
      <c r="AD5922" s="2"/>
      <c r="AE5922" s="2" t="s">
        <v>123</v>
      </c>
      <c r="AF5922" s="2" t="s">
        <v>124</v>
      </c>
      <c r="AG5922" s="2" t="s">
        <v>312</v>
      </c>
      <c r="AH5922" s="2" t="s">
        <v>69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6921</v>
      </c>
      <c r="B5923" s="2" t="s">
        <v>6919</v>
      </c>
      <c r="C5923" s="2" t="s">
        <v>47</v>
      </c>
      <c r="D5923" s="2" t="s">
        <v>498</v>
      </c>
      <c r="E5923" s="2" t="s">
        <v>258</v>
      </c>
      <c r="F5923" s="2" t="s">
        <v>228</v>
      </c>
      <c r="G5923" s="2" t="s">
        <v>117</v>
      </c>
      <c r="H5923" s="2" t="s">
        <v>138</v>
      </c>
      <c r="I5923" s="2" t="s">
        <v>53</v>
      </c>
      <c r="J5923" s="2" t="s">
        <v>118</v>
      </c>
      <c r="K5923" s="2" t="s">
        <v>118</v>
      </c>
      <c r="L5923" s="2" t="s">
        <v>119</v>
      </c>
      <c r="M5923" s="2" t="s">
        <v>78</v>
      </c>
      <c r="N5923" s="3">
        <v>62761.17</v>
      </c>
      <c r="O5923" s="3" t="s">
        <v>120</v>
      </c>
      <c r="P5923" s="2"/>
      <c r="Q5923" s="2"/>
      <c r="R5923" s="2" t="s">
        <v>121</v>
      </c>
      <c r="S5923" s="2"/>
      <c r="T5923" s="2" t="s">
        <v>108</v>
      </c>
      <c r="U5923" s="2"/>
      <c r="V5923" s="2"/>
      <c r="W5923" s="2" t="s">
        <v>122</v>
      </c>
      <c r="X5923" s="2" t="s">
        <v>64</v>
      </c>
      <c r="Y5923" s="2" t="s">
        <v>65</v>
      </c>
      <c r="Z5923" s="2">
        <v>0</v>
      </c>
      <c r="AA5923" s="2"/>
      <c r="AB5923" s="2"/>
      <c r="AC5923" s="2"/>
      <c r="AD5923" s="2"/>
      <c r="AE5923" s="2" t="s">
        <v>123</v>
      </c>
      <c r="AF5923" s="2" t="s">
        <v>124</v>
      </c>
      <c r="AG5923" s="2" t="s">
        <v>312</v>
      </c>
      <c r="AH5923" s="2" t="s">
        <v>69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6922</v>
      </c>
      <c r="B5924" s="2" t="s">
        <v>6919</v>
      </c>
      <c r="C5924" s="2" t="s">
        <v>47</v>
      </c>
      <c r="D5924" s="2" t="s">
        <v>498</v>
      </c>
      <c r="E5924" s="2" t="s">
        <v>258</v>
      </c>
      <c r="F5924" s="2" t="s">
        <v>228</v>
      </c>
      <c r="G5924" s="2" t="s">
        <v>117</v>
      </c>
      <c r="H5924" s="2" t="s">
        <v>138</v>
      </c>
      <c r="I5924" s="2" t="s">
        <v>53</v>
      </c>
      <c r="J5924" s="2" t="s">
        <v>118</v>
      </c>
      <c r="K5924" s="2" t="s">
        <v>118</v>
      </c>
      <c r="L5924" s="2" t="s">
        <v>119</v>
      </c>
      <c r="M5924" s="2" t="s">
        <v>82</v>
      </c>
      <c r="N5924" s="3">
        <v>62761.17</v>
      </c>
      <c r="O5924" s="3" t="s">
        <v>120</v>
      </c>
      <c r="P5924" s="2"/>
      <c r="Q5924" s="2"/>
      <c r="R5924" s="2" t="s">
        <v>121</v>
      </c>
      <c r="S5924" s="2"/>
      <c r="T5924" s="2" t="s">
        <v>108</v>
      </c>
      <c r="U5924" s="2"/>
      <c r="V5924" s="2"/>
      <c r="W5924" s="2" t="s">
        <v>122</v>
      </c>
      <c r="X5924" s="2" t="s">
        <v>64</v>
      </c>
      <c r="Y5924" s="2" t="s">
        <v>65</v>
      </c>
      <c r="Z5924" s="2">
        <v>0</v>
      </c>
      <c r="AA5924" s="2"/>
      <c r="AB5924" s="2"/>
      <c r="AC5924" s="2"/>
      <c r="AD5924" s="2"/>
      <c r="AE5924" s="2" t="s">
        <v>123</v>
      </c>
      <c r="AF5924" s="2" t="s">
        <v>124</v>
      </c>
      <c r="AG5924" s="2" t="s">
        <v>312</v>
      </c>
      <c r="AH5924" s="2" t="s">
        <v>69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6923</v>
      </c>
      <c r="B5925" s="2" t="s">
        <v>6919</v>
      </c>
      <c r="C5925" s="2" t="s">
        <v>47</v>
      </c>
      <c r="D5925" s="2" t="s">
        <v>498</v>
      </c>
      <c r="E5925" s="2" t="s">
        <v>258</v>
      </c>
      <c r="F5925" s="2" t="s">
        <v>228</v>
      </c>
      <c r="G5925" s="2" t="s">
        <v>117</v>
      </c>
      <c r="H5925" s="2" t="s">
        <v>138</v>
      </c>
      <c r="I5925" s="2" t="s">
        <v>53</v>
      </c>
      <c r="J5925" s="2" t="s">
        <v>118</v>
      </c>
      <c r="K5925" s="2" t="s">
        <v>118</v>
      </c>
      <c r="L5925" s="2" t="s">
        <v>119</v>
      </c>
      <c r="M5925" s="2" t="s">
        <v>86</v>
      </c>
      <c r="N5925" s="3">
        <v>62761.17</v>
      </c>
      <c r="O5925" s="3" t="s">
        <v>120</v>
      </c>
      <c r="P5925" s="2"/>
      <c r="Q5925" s="2"/>
      <c r="R5925" s="2" t="s">
        <v>121</v>
      </c>
      <c r="S5925" s="2"/>
      <c r="T5925" s="2" t="s">
        <v>108</v>
      </c>
      <c r="U5925" s="2"/>
      <c r="V5925" s="2"/>
      <c r="W5925" s="2" t="s">
        <v>122</v>
      </c>
      <c r="X5925" s="2" t="s">
        <v>64</v>
      </c>
      <c r="Y5925" s="2" t="s">
        <v>65</v>
      </c>
      <c r="Z5925" s="2">
        <v>0</v>
      </c>
      <c r="AA5925" s="2"/>
      <c r="AB5925" s="2"/>
      <c r="AC5925" s="2"/>
      <c r="AD5925" s="2"/>
      <c r="AE5925" s="2" t="s">
        <v>123</v>
      </c>
      <c r="AF5925" s="2" t="s">
        <v>124</v>
      </c>
      <c r="AG5925" s="2" t="s">
        <v>312</v>
      </c>
      <c r="AH5925" s="2" t="s">
        <v>69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6924</v>
      </c>
      <c r="B5926" s="2" t="s">
        <v>6919</v>
      </c>
      <c r="C5926" s="2" t="s">
        <v>47</v>
      </c>
      <c r="D5926" s="2" t="s">
        <v>498</v>
      </c>
      <c r="E5926" s="2" t="s">
        <v>258</v>
      </c>
      <c r="F5926" s="2" t="s">
        <v>228</v>
      </c>
      <c r="G5926" s="2" t="s">
        <v>117</v>
      </c>
      <c r="H5926" s="2" t="s">
        <v>138</v>
      </c>
      <c r="I5926" s="2" t="s">
        <v>53</v>
      </c>
      <c r="J5926" s="2" t="s">
        <v>118</v>
      </c>
      <c r="K5926" s="2" t="s">
        <v>118</v>
      </c>
      <c r="L5926" s="2" t="s">
        <v>119</v>
      </c>
      <c r="M5926" s="2" t="s">
        <v>91</v>
      </c>
      <c r="N5926" s="3">
        <v>62761.17</v>
      </c>
      <c r="O5926" s="3" t="s">
        <v>120</v>
      </c>
      <c r="P5926" s="2"/>
      <c r="Q5926" s="2"/>
      <c r="R5926" s="2" t="s">
        <v>121</v>
      </c>
      <c r="S5926" s="2"/>
      <c r="T5926" s="2" t="s">
        <v>108</v>
      </c>
      <c r="U5926" s="2"/>
      <c r="V5926" s="2"/>
      <c r="W5926" s="2" t="s">
        <v>122</v>
      </c>
      <c r="X5926" s="2" t="s">
        <v>64</v>
      </c>
      <c r="Y5926" s="2" t="s">
        <v>65</v>
      </c>
      <c r="Z5926" s="2">
        <v>0</v>
      </c>
      <c r="AA5926" s="2"/>
      <c r="AB5926" s="2"/>
      <c r="AC5926" s="2"/>
      <c r="AD5926" s="2"/>
      <c r="AE5926" s="2" t="s">
        <v>123</v>
      </c>
      <c r="AF5926" s="2" t="s">
        <v>124</v>
      </c>
      <c r="AG5926" s="2" t="s">
        <v>312</v>
      </c>
      <c r="AH5926" s="2" t="s">
        <v>69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6925</v>
      </c>
      <c r="B5927" s="2" t="s">
        <v>6919</v>
      </c>
      <c r="C5927" s="2" t="s">
        <v>47</v>
      </c>
      <c r="D5927" s="2" t="s">
        <v>498</v>
      </c>
      <c r="E5927" s="2" t="s">
        <v>258</v>
      </c>
      <c r="F5927" s="2" t="s">
        <v>228</v>
      </c>
      <c r="G5927" s="2" t="s">
        <v>117</v>
      </c>
      <c r="H5927" s="2" t="s">
        <v>138</v>
      </c>
      <c r="I5927" s="2" t="s">
        <v>53</v>
      </c>
      <c r="J5927" s="2" t="s">
        <v>118</v>
      </c>
      <c r="K5927" s="2" t="s">
        <v>118</v>
      </c>
      <c r="L5927" s="2" t="s">
        <v>119</v>
      </c>
      <c r="M5927" s="2" t="s">
        <v>95</v>
      </c>
      <c r="N5927" s="3">
        <v>62761.17</v>
      </c>
      <c r="O5927" s="3" t="s">
        <v>120</v>
      </c>
      <c r="P5927" s="2"/>
      <c r="Q5927" s="2"/>
      <c r="R5927" s="2" t="s">
        <v>121</v>
      </c>
      <c r="S5927" s="2"/>
      <c r="T5927" s="2" t="s">
        <v>108</v>
      </c>
      <c r="U5927" s="2"/>
      <c r="V5927" s="2"/>
      <c r="W5927" s="2" t="s">
        <v>122</v>
      </c>
      <c r="X5927" s="2" t="s">
        <v>64</v>
      </c>
      <c r="Y5927" s="2" t="s">
        <v>65</v>
      </c>
      <c r="Z5927" s="2">
        <v>0</v>
      </c>
      <c r="AA5927" s="2"/>
      <c r="AB5927" s="2"/>
      <c r="AC5927" s="2"/>
      <c r="AD5927" s="2"/>
      <c r="AE5927" s="2" t="s">
        <v>123</v>
      </c>
      <c r="AF5927" s="2" t="s">
        <v>124</v>
      </c>
      <c r="AG5927" s="2" t="s">
        <v>312</v>
      </c>
      <c r="AH5927" s="2" t="s">
        <v>69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6926</v>
      </c>
      <c r="B5928" s="2" t="s">
        <v>6919</v>
      </c>
      <c r="C5928" s="2" t="s">
        <v>47</v>
      </c>
      <c r="D5928" s="2" t="s">
        <v>498</v>
      </c>
      <c r="E5928" s="2" t="s">
        <v>258</v>
      </c>
      <c r="F5928" s="2" t="s">
        <v>228</v>
      </c>
      <c r="G5928" s="2" t="s">
        <v>117</v>
      </c>
      <c r="H5928" s="2" t="s">
        <v>138</v>
      </c>
      <c r="I5928" s="2" t="s">
        <v>53</v>
      </c>
      <c r="J5928" s="2" t="s">
        <v>118</v>
      </c>
      <c r="K5928" s="2" t="s">
        <v>118</v>
      </c>
      <c r="L5928" s="2" t="s">
        <v>119</v>
      </c>
      <c r="M5928" s="2" t="s">
        <v>100</v>
      </c>
      <c r="N5928" s="3">
        <v>62761.17</v>
      </c>
      <c r="O5928" s="3" t="s">
        <v>120</v>
      </c>
      <c r="P5928" s="2"/>
      <c r="Q5928" s="2"/>
      <c r="R5928" s="2" t="s">
        <v>121</v>
      </c>
      <c r="S5928" s="2"/>
      <c r="T5928" s="2" t="s">
        <v>108</v>
      </c>
      <c r="U5928" s="2"/>
      <c r="V5928" s="2"/>
      <c r="W5928" s="2" t="s">
        <v>122</v>
      </c>
      <c r="X5928" s="2" t="s">
        <v>64</v>
      </c>
      <c r="Y5928" s="2" t="s">
        <v>65</v>
      </c>
      <c r="Z5928" s="2">
        <v>0</v>
      </c>
      <c r="AA5928" s="2"/>
      <c r="AB5928" s="2"/>
      <c r="AC5928" s="2"/>
      <c r="AD5928" s="2"/>
      <c r="AE5928" s="2" t="s">
        <v>123</v>
      </c>
      <c r="AF5928" s="2" t="s">
        <v>124</v>
      </c>
      <c r="AG5928" s="2" t="s">
        <v>312</v>
      </c>
      <c r="AH5928" s="2" t="s">
        <v>69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6927</v>
      </c>
      <c r="B5929" s="2" t="s">
        <v>6919</v>
      </c>
      <c r="C5929" s="2" t="s">
        <v>47</v>
      </c>
      <c r="D5929" s="2" t="s">
        <v>498</v>
      </c>
      <c r="E5929" s="2" t="s">
        <v>258</v>
      </c>
      <c r="F5929" s="2" t="s">
        <v>228</v>
      </c>
      <c r="G5929" s="2" t="s">
        <v>117</v>
      </c>
      <c r="H5929" s="2" t="s">
        <v>138</v>
      </c>
      <c r="I5929" s="2"/>
      <c r="J5929" s="2"/>
      <c r="K5929" s="2" t="s">
        <v>147</v>
      </c>
      <c r="L5929" s="2" t="s">
        <v>429</v>
      </c>
      <c r="M5929" s="2" t="s">
        <v>104</v>
      </c>
      <c r="N5929" s="3"/>
      <c r="O5929" s="3"/>
      <c r="P5929" s="2"/>
      <c r="Q5929" s="2" t="s">
        <v>105</v>
      </c>
      <c r="R5929" s="2" t="s">
        <v>106</v>
      </c>
      <c r="S5929" s="2" t="s">
        <v>107</v>
      </c>
      <c r="T5929" s="2" t="s">
        <v>108</v>
      </c>
      <c r="U5929" s="2"/>
      <c r="V5929" s="2" t="s">
        <v>109</v>
      </c>
      <c r="W5929" s="2" t="s">
        <v>110</v>
      </c>
      <c r="X5929" s="2"/>
      <c r="Y5929" s="2" t="s">
        <v>65</v>
      </c>
      <c r="Z5929" s="2">
        <v>0</v>
      </c>
      <c r="AA5929" s="2"/>
      <c r="AB5929" s="2"/>
      <c r="AC5929" s="2"/>
      <c r="AD5929" s="2"/>
      <c r="AE5929" s="2" t="s">
        <v>123</v>
      </c>
      <c r="AF5929" s="2" t="s">
        <v>222</v>
      </c>
      <c r="AG5929" s="2" t="s">
        <v>223</v>
      </c>
      <c r="AH5929" s="2" t="s">
        <v>69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6928</v>
      </c>
      <c r="B5930" s="2" t="s">
        <v>6929</v>
      </c>
      <c r="C5930" s="2" t="s">
        <v>47</v>
      </c>
      <c r="D5930" s="2" t="s">
        <v>1903</v>
      </c>
      <c r="E5930" s="2" t="s">
        <v>1450</v>
      </c>
      <c r="F5930" s="2" t="s">
        <v>50</v>
      </c>
      <c r="G5930" s="2" t="s">
        <v>51</v>
      </c>
      <c r="H5930" s="2" t="s">
        <v>138</v>
      </c>
      <c r="I5930" s="2" t="s">
        <v>53</v>
      </c>
      <c r="J5930" s="2" t="s">
        <v>54</v>
      </c>
      <c r="K5930" s="2" t="s">
        <v>55</v>
      </c>
      <c r="L5930" s="2" t="s">
        <v>51</v>
      </c>
      <c r="M5930" s="2" t="s">
        <v>56</v>
      </c>
      <c r="N5930" s="3">
        <v>2595547.4</v>
      </c>
      <c r="O5930" s="3" t="s">
        <v>57</v>
      </c>
      <c r="P5930" s="4">
        <f>IF(O5930="吨",N5930*1000,IF(O5930="万立方米",N5930*10000,""))</f>
        <v>2595547400.0</v>
      </c>
      <c r="Q5930" s="2" t="s">
        <v>58</v>
      </c>
      <c r="R5930" s="2" t="s">
        <v>59</v>
      </c>
      <c r="S5930" s="2" t="s">
        <v>60</v>
      </c>
      <c r="T5930" s="2" t="s">
        <v>61</v>
      </c>
      <c r="U5930" s="4">
        <f>0.06</f>
        <v>0.06</v>
      </c>
      <c r="V5930" s="2" t="s">
        <v>62</v>
      </c>
      <c r="W5930" s="2" t="s">
        <v>63</v>
      </c>
      <c r="X5930" s="2" t="s">
        <v>64</v>
      </c>
      <c r="Y5930" s="2" t="s">
        <v>65</v>
      </c>
      <c r="Z5930" s="2">
        <v>0</v>
      </c>
      <c r="AA5930" s="2"/>
      <c r="AB5930" s="2"/>
      <c r="AC5930" s="4">
        <f>P5930*U5930/1000000</f>
        <v>155.732844</v>
      </c>
      <c r="AD5930" s="4">
        <f>AC5930*(1-Z5930/100)</f>
        <v>155.732844</v>
      </c>
      <c r="AE5930" s="2" t="s">
        <v>66</v>
      </c>
      <c r="AF5930" s="2" t="s">
        <v>67</v>
      </c>
      <c r="AG5930" s="2" t="s">
        <v>68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6930</v>
      </c>
      <c r="B5931" s="2" t="s">
        <v>6929</v>
      </c>
      <c r="C5931" s="2" t="s">
        <v>47</v>
      </c>
      <c r="D5931" s="2" t="s">
        <v>1903</v>
      </c>
      <c r="E5931" s="2" t="s">
        <v>1450</v>
      </c>
      <c r="F5931" s="2" t="s">
        <v>50</v>
      </c>
      <c r="G5931" s="2" t="s">
        <v>51</v>
      </c>
      <c r="H5931" s="2" t="s">
        <v>138</v>
      </c>
      <c r="I5931" s="2" t="s">
        <v>53</v>
      </c>
      <c r="J5931" s="2" t="s">
        <v>54</v>
      </c>
      <c r="K5931" s="2" t="s">
        <v>55</v>
      </c>
      <c r="L5931" s="2" t="s">
        <v>51</v>
      </c>
      <c r="M5931" s="2" t="s">
        <v>73</v>
      </c>
      <c r="N5931" s="3">
        <v>2595547.4</v>
      </c>
      <c r="O5931" s="3" t="s">
        <v>57</v>
      </c>
      <c r="P5931" s="4">
        <f>IF(O5931="吨",N5931*1000,IF(O5931="万立方米",N5931*10000,""))</f>
        <v>2595547400.0</v>
      </c>
      <c r="Q5931" s="2" t="s">
        <v>58</v>
      </c>
      <c r="R5931" s="2" t="s">
        <v>59</v>
      </c>
      <c r="S5931" s="2" t="s">
        <v>74</v>
      </c>
      <c r="T5931" s="2" t="s">
        <v>75</v>
      </c>
      <c r="U5931" s="4">
        <f>1.5</f>
        <v>1.5</v>
      </c>
      <c r="V5931" s="2" t="s">
        <v>62</v>
      </c>
      <c r="W5931" s="2" t="s">
        <v>76</v>
      </c>
      <c r="X5931" s="2" t="s">
        <v>64</v>
      </c>
      <c r="Y5931" s="2" t="s">
        <v>65</v>
      </c>
      <c r="Z5931" s="2">
        <v>0</v>
      </c>
      <c r="AA5931" s="2"/>
      <c r="AB5931" s="2"/>
      <c r="AC5931" s="4">
        <f>P5931*U5931/1000000</f>
        <v>3893.3211</v>
      </c>
      <c r="AD5931" s="4">
        <f>AC5931*(1-Z5931/100)</f>
        <v>3893.3211</v>
      </c>
      <c r="AE5931" s="2" t="s">
        <v>66</v>
      </c>
      <c r="AF5931" s="2" t="s">
        <v>67</v>
      </c>
      <c r="AG5931" s="2" t="s">
        <v>68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6931</v>
      </c>
      <c r="B5932" s="2" t="s">
        <v>6929</v>
      </c>
      <c r="C5932" s="2" t="s">
        <v>47</v>
      </c>
      <c r="D5932" s="2" t="s">
        <v>1903</v>
      </c>
      <c r="E5932" s="2" t="s">
        <v>1450</v>
      </c>
      <c r="F5932" s="2" t="s">
        <v>50</v>
      </c>
      <c r="G5932" s="2" t="s">
        <v>51</v>
      </c>
      <c r="H5932" s="2" t="s">
        <v>138</v>
      </c>
      <c r="I5932" s="2" t="s">
        <v>53</v>
      </c>
      <c r="J5932" s="2" t="s">
        <v>54</v>
      </c>
      <c r="K5932" s="2" t="s">
        <v>55</v>
      </c>
      <c r="L5932" s="2" t="s">
        <v>51</v>
      </c>
      <c r="M5932" s="2" t="s">
        <v>78</v>
      </c>
      <c r="N5932" s="3">
        <v>2595547.4</v>
      </c>
      <c r="O5932" s="3" t="s">
        <v>57</v>
      </c>
      <c r="P5932" s="4">
        <f>IF(O5932="吨",N5932*1000,IF(O5932="万立方米",N5932*10000,""))</f>
        <v>2595547400.0</v>
      </c>
      <c r="Q5932" s="2" t="s">
        <v>58</v>
      </c>
      <c r="R5932" s="2" t="s">
        <v>59</v>
      </c>
      <c r="S5932" s="2" t="s">
        <v>79</v>
      </c>
      <c r="T5932" s="2" t="s">
        <v>75</v>
      </c>
      <c r="U5932" s="4">
        <f>6.0</f>
        <v>6.0</v>
      </c>
      <c r="V5932" s="2" t="s">
        <v>62</v>
      </c>
      <c r="W5932" s="2" t="s">
        <v>80</v>
      </c>
      <c r="X5932" s="2" t="s">
        <v>64</v>
      </c>
      <c r="Y5932" s="2" t="s">
        <v>65</v>
      </c>
      <c r="Z5932" s="2">
        <v>0</v>
      </c>
      <c r="AA5932" s="2"/>
      <c r="AB5932" s="2"/>
      <c r="AC5932" s="4">
        <f>P5932*U5932/1000000</f>
        <v>15573.2844</v>
      </c>
      <c r="AD5932" s="4">
        <f>AC5932*(1-Z5932/100)</f>
        <v>15573.2844</v>
      </c>
      <c r="AE5932" s="2" t="s">
        <v>66</v>
      </c>
      <c r="AF5932" s="2" t="s">
        <v>67</v>
      </c>
      <c r="AG5932" s="2" t="s">
        <v>68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6932</v>
      </c>
      <c r="B5933" s="2" t="s">
        <v>6929</v>
      </c>
      <c r="C5933" s="2" t="s">
        <v>47</v>
      </c>
      <c r="D5933" s="2" t="s">
        <v>1903</v>
      </c>
      <c r="E5933" s="2" t="s">
        <v>1450</v>
      </c>
      <c r="F5933" s="2" t="s">
        <v>50</v>
      </c>
      <c r="G5933" s="2" t="s">
        <v>51</v>
      </c>
      <c r="H5933" s="2" t="s">
        <v>138</v>
      </c>
      <c r="I5933" s="2" t="s">
        <v>53</v>
      </c>
      <c r="J5933" s="2" t="s">
        <v>54</v>
      </c>
      <c r="K5933" s="2" t="s">
        <v>55</v>
      </c>
      <c r="L5933" s="2" t="s">
        <v>51</v>
      </c>
      <c r="M5933" s="2" t="s">
        <v>82</v>
      </c>
      <c r="N5933" s="3">
        <v>2595547.4</v>
      </c>
      <c r="O5933" s="3" t="s">
        <v>57</v>
      </c>
      <c r="P5933" s="4">
        <f>IF(O5933="吨",N5933*1000,IF(O5933="万立方米",N5933*10000,""))</f>
        <v>2595547400.0</v>
      </c>
      <c r="Q5933" s="2" t="s">
        <v>58</v>
      </c>
      <c r="R5933" s="2" t="s">
        <v>59</v>
      </c>
      <c r="S5933" s="2" t="s">
        <v>83</v>
      </c>
      <c r="T5933" s="2" t="s">
        <v>61</v>
      </c>
      <c r="U5933" s="4">
        <f>0.35</f>
        <v>0.35</v>
      </c>
      <c r="V5933" s="2" t="s">
        <v>62</v>
      </c>
      <c r="W5933" s="2" t="s">
        <v>84</v>
      </c>
      <c r="X5933" s="2" t="s">
        <v>64</v>
      </c>
      <c r="Y5933" s="2" t="s">
        <v>65</v>
      </c>
      <c r="Z5933" s="2">
        <v>0</v>
      </c>
      <c r="AA5933" s="2"/>
      <c r="AB5933" s="2"/>
      <c r="AC5933" s="4">
        <f>P5933*U5933/1000000</f>
        <v>908.44159</v>
      </c>
      <c r="AD5933" s="4">
        <f>AC5933*(1-Z5933/100)</f>
        <v>908.44159</v>
      </c>
      <c r="AE5933" s="2" t="s">
        <v>66</v>
      </c>
      <c r="AF5933" s="2" t="s">
        <v>67</v>
      </c>
      <c r="AG5933" s="2" t="s">
        <v>68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6933</v>
      </c>
      <c r="B5934" s="2" t="s">
        <v>6929</v>
      </c>
      <c r="C5934" s="2" t="s">
        <v>47</v>
      </c>
      <c r="D5934" s="2" t="s">
        <v>1903</v>
      </c>
      <c r="E5934" s="2" t="s">
        <v>1450</v>
      </c>
      <c r="F5934" s="2" t="s">
        <v>50</v>
      </c>
      <c r="G5934" s="2" t="s">
        <v>51</v>
      </c>
      <c r="H5934" s="2" t="s">
        <v>138</v>
      </c>
      <c r="I5934" s="2" t="s">
        <v>53</v>
      </c>
      <c r="J5934" s="2" t="s">
        <v>54</v>
      </c>
      <c r="K5934" s="2" t="s">
        <v>55</v>
      </c>
      <c r="L5934" s="2" t="s">
        <v>51</v>
      </c>
      <c r="M5934" s="2" t="s">
        <v>86</v>
      </c>
      <c r="N5934" s="3">
        <v>2595547.4</v>
      </c>
      <c r="O5934" s="3" t="s">
        <v>57</v>
      </c>
      <c r="P5934" s="4">
        <f>IF(O5934="吨",N5934*1000,IF(O5934="万立方米",N5934*10000,""))</f>
        <v>2595547400.0</v>
      </c>
      <c r="Q5934" s="2" t="s">
        <v>58</v>
      </c>
      <c r="R5934" s="2" t="s">
        <v>59</v>
      </c>
      <c r="S5934" s="2" t="s">
        <v>87</v>
      </c>
      <c r="T5934" s="2" t="s">
        <v>88</v>
      </c>
      <c r="U5934" s="4">
        <f>0.75</f>
        <v>0.75</v>
      </c>
      <c r="V5934" s="2" t="s">
        <v>62</v>
      </c>
      <c r="W5934" s="2" t="s">
        <v>89</v>
      </c>
      <c r="X5934" s="2" t="s">
        <v>64</v>
      </c>
      <c r="Y5934" s="2" t="s">
        <v>65</v>
      </c>
      <c r="Z5934" s="2">
        <v>0</v>
      </c>
      <c r="AA5934" s="2"/>
      <c r="AB5934" s="2"/>
      <c r="AC5934" s="4">
        <f>P5934*U5934/1000000</f>
        <v>1946.66055</v>
      </c>
      <c r="AD5934" s="4">
        <f>AC5935*(1-AA5934/100)+(AC5934-AC5935)*(1-AB5934/100)</f>
        <v>1946.66055</v>
      </c>
      <c r="AE5934" s="2" t="s">
        <v>66</v>
      </c>
      <c r="AF5934" s="2" t="s">
        <v>67</v>
      </c>
      <c r="AG5934" s="2" t="s">
        <v>68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6934</v>
      </c>
      <c r="B5935" s="2" t="s">
        <v>6929</v>
      </c>
      <c r="C5935" s="2" t="s">
        <v>47</v>
      </c>
      <c r="D5935" s="2" t="s">
        <v>1903</v>
      </c>
      <c r="E5935" s="2" t="s">
        <v>1450</v>
      </c>
      <c r="F5935" s="2" t="s">
        <v>50</v>
      </c>
      <c r="G5935" s="2" t="s">
        <v>51</v>
      </c>
      <c r="H5935" s="2" t="s">
        <v>138</v>
      </c>
      <c r="I5935" s="2" t="s">
        <v>53</v>
      </c>
      <c r="J5935" s="2" t="s">
        <v>54</v>
      </c>
      <c r="K5935" s="2" t="s">
        <v>55</v>
      </c>
      <c r="L5935" s="2" t="s">
        <v>51</v>
      </c>
      <c r="M5935" s="2" t="s">
        <v>91</v>
      </c>
      <c r="N5935" s="3">
        <v>2595547.4</v>
      </c>
      <c r="O5935" s="3" t="s">
        <v>57</v>
      </c>
      <c r="P5935" s="4">
        <f>IF(O5935="吨",N5935*1000,IF(O5935="万立方米",N5935*10000,""))</f>
        <v>2595547400.0</v>
      </c>
      <c r="Q5935" s="2" t="s">
        <v>58</v>
      </c>
      <c r="R5935" s="2" t="s">
        <v>59</v>
      </c>
      <c r="S5935" s="2" t="s">
        <v>92</v>
      </c>
      <c r="T5935" s="2" t="s">
        <v>88</v>
      </c>
      <c r="U5935" s="4">
        <f>0.75</f>
        <v>0.75</v>
      </c>
      <c r="V5935" s="2" t="s">
        <v>62</v>
      </c>
      <c r="W5935" s="2" t="s">
        <v>93</v>
      </c>
      <c r="X5935" s="2" t="s">
        <v>64</v>
      </c>
      <c r="Y5935" s="2" t="s">
        <v>65</v>
      </c>
      <c r="Z5935" s="2">
        <v>0</v>
      </c>
      <c r="AA5935" s="2"/>
      <c r="AB5935" s="2"/>
      <c r="AC5935" s="4">
        <f>P5935*U5935/1000000</f>
        <v>1946.66055</v>
      </c>
      <c r="AD5935" s="4">
        <f>AC5935*(1-Z5935/100)</f>
        <v>1946.66055</v>
      </c>
      <c r="AE5935" s="2" t="s">
        <v>66</v>
      </c>
      <c r="AF5935" s="2" t="s">
        <v>67</v>
      </c>
      <c r="AG5935" s="2" t="s">
        <v>68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6935</v>
      </c>
      <c r="B5936" s="2" t="s">
        <v>6929</v>
      </c>
      <c r="C5936" s="2" t="s">
        <v>47</v>
      </c>
      <c r="D5936" s="2" t="s">
        <v>1903</v>
      </c>
      <c r="E5936" s="2" t="s">
        <v>1450</v>
      </c>
      <c r="F5936" s="2" t="s">
        <v>50</v>
      </c>
      <c r="G5936" s="2" t="s">
        <v>51</v>
      </c>
      <c r="H5936" s="2" t="s">
        <v>138</v>
      </c>
      <c r="I5936" s="2" t="s">
        <v>53</v>
      </c>
      <c r="J5936" s="2" t="s">
        <v>54</v>
      </c>
      <c r="K5936" s="2" t="s">
        <v>55</v>
      </c>
      <c r="L5936" s="2" t="s">
        <v>51</v>
      </c>
      <c r="M5936" s="2" t="s">
        <v>95</v>
      </c>
      <c r="N5936" s="3">
        <v>2595547.4</v>
      </c>
      <c r="O5936" s="3" t="s">
        <v>57</v>
      </c>
      <c r="P5936" s="4">
        <f>IF(O5936="吨",N5936*1000,IF(O5936="万立方米",N5936*10000,""))</f>
        <v>2595547400.0</v>
      </c>
      <c r="Q5936" s="2" t="s">
        <v>58</v>
      </c>
      <c r="R5936" s="2" t="s">
        <v>59</v>
      </c>
      <c r="S5936" s="2" t="s">
        <v>96</v>
      </c>
      <c r="T5936" s="2" t="s">
        <v>97</v>
      </c>
      <c r="U5936" s="4">
        <f>1.7</f>
        <v>1.7</v>
      </c>
      <c r="V5936" s="2" t="s">
        <v>62</v>
      </c>
      <c r="W5936" s="2" t="s">
        <v>98</v>
      </c>
      <c r="X5936" s="2" t="s">
        <v>64</v>
      </c>
      <c r="Y5936" s="2" t="s">
        <v>65</v>
      </c>
      <c r="Z5936" s="2">
        <v>0</v>
      </c>
      <c r="AA5936" s="2"/>
      <c r="AB5936" s="2"/>
      <c r="AC5936" s="4">
        <f>P5936*U5936/1000000</f>
        <v>4412.43058</v>
      </c>
      <c r="AD5936" s="4">
        <f>AC5936*(1-Z5936/100)</f>
        <v>4412.43058</v>
      </c>
      <c r="AE5936" s="2" t="s">
        <v>66</v>
      </c>
      <c r="AF5936" s="2" t="s">
        <v>67</v>
      </c>
      <c r="AG5936" s="2" t="s">
        <v>68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6936</v>
      </c>
      <c r="B5937" s="2" t="s">
        <v>6929</v>
      </c>
      <c r="C5937" s="2" t="s">
        <v>47</v>
      </c>
      <c r="D5937" s="2" t="s">
        <v>1903</v>
      </c>
      <c r="E5937" s="2" t="s">
        <v>1450</v>
      </c>
      <c r="F5937" s="2" t="s">
        <v>50</v>
      </c>
      <c r="G5937" s="2" t="s">
        <v>51</v>
      </c>
      <c r="H5937" s="2" t="s">
        <v>138</v>
      </c>
      <c r="I5937" s="2" t="s">
        <v>53</v>
      </c>
      <c r="J5937" s="2" t="s">
        <v>54</v>
      </c>
      <c r="K5937" s="2" t="s">
        <v>55</v>
      </c>
      <c r="L5937" s="2" t="s">
        <v>51</v>
      </c>
      <c r="M5937" s="2" t="s">
        <v>100</v>
      </c>
      <c r="N5937" s="3">
        <v>2595547.4</v>
      </c>
      <c r="O5937" s="3" t="s">
        <v>57</v>
      </c>
      <c r="P5937" s="4">
        <f>IF(O5937="吨",N5937*1000,IF(O5937="万立方米",N5937*10000,""))</f>
        <v>2595547400.0</v>
      </c>
      <c r="Q5937" s="2" t="s">
        <v>58</v>
      </c>
      <c r="R5937" s="2" t="s">
        <v>59</v>
      </c>
      <c r="S5937" s="2" t="s">
        <v>101</v>
      </c>
      <c r="T5937" s="2" t="s">
        <v>75</v>
      </c>
      <c r="U5937" s="4">
        <f>0.12</f>
        <v>0.12</v>
      </c>
      <c r="V5937" s="2" t="s">
        <v>62</v>
      </c>
      <c r="W5937" s="2" t="s">
        <v>102</v>
      </c>
      <c r="X5937" s="2" t="s">
        <v>64</v>
      </c>
      <c r="Y5937" s="2" t="s">
        <v>65</v>
      </c>
      <c r="Z5937" s="2">
        <v>0</v>
      </c>
      <c r="AA5937" s="2"/>
      <c r="AB5937" s="2"/>
      <c r="AC5937" s="4">
        <f>P5937*U5937/1000000</f>
        <v>311.465688</v>
      </c>
      <c r="AD5937" s="4">
        <f>AC5937*(1-Z5937/100)</f>
        <v>311.465688</v>
      </c>
      <c r="AE5937" s="2" t="s">
        <v>66</v>
      </c>
      <c r="AF5937" s="2" t="s">
        <v>67</v>
      </c>
      <c r="AG5937" s="2" t="s">
        <v>68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6937</v>
      </c>
      <c r="B5938" s="2" t="s">
        <v>6929</v>
      </c>
      <c r="C5938" s="2" t="s">
        <v>47</v>
      </c>
      <c r="D5938" s="2" t="s">
        <v>1903</v>
      </c>
      <c r="E5938" s="2" t="s">
        <v>1450</v>
      </c>
      <c r="F5938" s="2" t="s">
        <v>50</v>
      </c>
      <c r="G5938" s="2" t="s">
        <v>51</v>
      </c>
      <c r="H5938" s="2" t="s">
        <v>138</v>
      </c>
      <c r="I5938" s="2"/>
      <c r="J5938" s="2"/>
      <c r="K5938" s="2" t="s">
        <v>147</v>
      </c>
      <c r="L5938" s="2" t="s">
        <v>148</v>
      </c>
      <c r="M5938" s="2" t="s">
        <v>104</v>
      </c>
      <c r="N5938" s="3"/>
      <c r="O5938" s="3"/>
      <c r="P5938" s="4">
        <v>2595547400.0</v>
      </c>
      <c r="Q5938" s="2" t="s">
        <v>105</v>
      </c>
      <c r="R5938" s="2" t="s">
        <v>106</v>
      </c>
      <c r="S5938" s="2" t="s">
        <v>107</v>
      </c>
      <c r="T5938" s="2" t="s">
        <v>108</v>
      </c>
      <c r="U5938" s="4">
        <f>0.0</f>
        <v>0.0</v>
      </c>
      <c r="V5938" s="2" t="s">
        <v>109</v>
      </c>
      <c r="W5938" s="2" t="s">
        <v>110</v>
      </c>
      <c r="X5938" s="2"/>
      <c r="Y5938" s="2" t="s">
        <v>65</v>
      </c>
      <c r="Z5938" s="2">
        <v>0</v>
      </c>
      <c r="AA5938" s="2"/>
      <c r="AB5938" s="2"/>
      <c r="AC5938" s="4">
        <f>P5938*U5938/1000000</f>
        <v>0.0</v>
      </c>
      <c r="AD5938" s="4">
        <f>AC5938*(1-Z5938/100)</f>
        <v>0.0</v>
      </c>
      <c r="AE5938" s="2" t="s">
        <v>66</v>
      </c>
      <c r="AF5938" s="2" t="s">
        <v>67</v>
      </c>
      <c r="AG5938" s="2" t="s">
        <v>68</v>
      </c>
      <c r="AH5938" s="2" t="s">
        <v>69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6938</v>
      </c>
      <c r="B5939" s="2" t="s">
        <v>6939</v>
      </c>
      <c r="C5939" s="2" t="s">
        <v>47</v>
      </c>
      <c r="D5939" s="2" t="s">
        <v>6215</v>
      </c>
      <c r="E5939" s="2" t="s">
        <v>227</v>
      </c>
      <c r="F5939" s="2" t="s">
        <v>50</v>
      </c>
      <c r="G5939" s="2" t="s">
        <v>179</v>
      </c>
      <c r="H5939" s="2" t="s">
        <v>138</v>
      </c>
      <c r="I5939" s="2" t="s">
        <v>53</v>
      </c>
      <c r="J5939" s="2" t="s">
        <v>180</v>
      </c>
      <c r="K5939" s="2" t="s">
        <v>180</v>
      </c>
      <c r="L5939" s="2" t="s">
        <v>181</v>
      </c>
      <c r="M5939" s="2" t="s">
        <v>56</v>
      </c>
      <c r="N5939" s="3">
        <v>23973.13</v>
      </c>
      <c r="O5939" s="3" t="s">
        <v>182</v>
      </c>
      <c r="P5939" s="4">
        <f>IF(O5939="吨",N5939*1000,IF(O5939="万立方米",N5939*10000,""))</f>
        <v>239731300.0</v>
      </c>
      <c r="Q5939" s="2" t="s">
        <v>183</v>
      </c>
      <c r="R5939" s="2" t="s">
        <v>184</v>
      </c>
      <c r="S5939" s="2" t="s">
        <v>185</v>
      </c>
      <c r="T5939" s="2" t="s">
        <v>75</v>
      </c>
      <c r="U5939" s="4">
        <f>0.001</f>
        <v>0.001</v>
      </c>
      <c r="V5939" s="2" t="s">
        <v>186</v>
      </c>
      <c r="W5939" s="2" t="s">
        <v>187</v>
      </c>
      <c r="X5939" s="2" t="s">
        <v>64</v>
      </c>
      <c r="Y5939" s="2" t="s">
        <v>65</v>
      </c>
      <c r="Z5939" s="2">
        <v>0</v>
      </c>
      <c r="AA5939" s="2"/>
      <c r="AB5939" s="2"/>
      <c r="AC5939" s="4">
        <f>P5939*U5939/1000000</f>
        <v>0.2397313</v>
      </c>
      <c r="AD5939" s="4">
        <f>AC5939*(1-Z5939/100)</f>
        <v>0.2397313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6940</v>
      </c>
      <c r="B5940" s="2" t="s">
        <v>6939</v>
      </c>
      <c r="C5940" s="2" t="s">
        <v>47</v>
      </c>
      <c r="D5940" s="2" t="s">
        <v>6215</v>
      </c>
      <c r="E5940" s="2" t="s">
        <v>227</v>
      </c>
      <c r="F5940" s="2" t="s">
        <v>50</v>
      </c>
      <c r="G5940" s="2" t="s">
        <v>179</v>
      </c>
      <c r="H5940" s="2" t="s">
        <v>138</v>
      </c>
      <c r="I5940" s="2" t="s">
        <v>53</v>
      </c>
      <c r="J5940" s="2" t="s">
        <v>180</v>
      </c>
      <c r="K5940" s="2" t="s">
        <v>180</v>
      </c>
      <c r="L5940" s="2" t="s">
        <v>181</v>
      </c>
      <c r="M5940" s="2" t="s">
        <v>73</v>
      </c>
      <c r="N5940" s="3">
        <v>23973.13</v>
      </c>
      <c r="O5940" s="3" t="s">
        <v>182</v>
      </c>
      <c r="P5940" s="4">
        <f>IF(O5940="吨",N5940*1000,IF(O5940="万立方米",N5940*10000,""))</f>
        <v>239731300.0</v>
      </c>
      <c r="Q5940" s="2" t="s">
        <v>183</v>
      </c>
      <c r="R5940" s="2" t="s">
        <v>184</v>
      </c>
      <c r="S5940" s="2" t="s">
        <v>189</v>
      </c>
      <c r="T5940" s="2" t="s">
        <v>75</v>
      </c>
      <c r="U5940" s="4">
        <f>0.35</f>
        <v>0.35</v>
      </c>
      <c r="V5940" s="2" t="s">
        <v>186</v>
      </c>
      <c r="W5940" s="2" t="s">
        <v>190</v>
      </c>
      <c r="X5940" s="2" t="s">
        <v>64</v>
      </c>
      <c r="Y5940" s="2" t="s">
        <v>65</v>
      </c>
      <c r="Z5940" s="2">
        <v>0</v>
      </c>
      <c r="AA5940" s="2"/>
      <c r="AB5940" s="2"/>
      <c r="AC5940" s="4">
        <f>P5940*U5940/1000000</f>
        <v>83.905955</v>
      </c>
      <c r="AD5940" s="4">
        <f>AC5940*(1-Z5940/100)</f>
        <v>83.905955</v>
      </c>
      <c r="AE5940" s="2" t="s">
        <v>66</v>
      </c>
      <c r="AF5940" s="2" t="s">
        <v>67</v>
      </c>
      <c r="AG5940" s="2" t="s">
        <v>68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6941</v>
      </c>
      <c r="B5941" s="2" t="s">
        <v>6939</v>
      </c>
      <c r="C5941" s="2" t="s">
        <v>47</v>
      </c>
      <c r="D5941" s="2" t="s">
        <v>6215</v>
      </c>
      <c r="E5941" s="2" t="s">
        <v>227</v>
      </c>
      <c r="F5941" s="2" t="s">
        <v>50</v>
      </c>
      <c r="G5941" s="2" t="s">
        <v>179</v>
      </c>
      <c r="H5941" s="2" t="s">
        <v>138</v>
      </c>
      <c r="I5941" s="2" t="s">
        <v>53</v>
      </c>
      <c r="J5941" s="2" t="s">
        <v>180</v>
      </c>
      <c r="K5941" s="2" t="s">
        <v>180</v>
      </c>
      <c r="L5941" s="2" t="s">
        <v>181</v>
      </c>
      <c r="M5941" s="2" t="s">
        <v>78</v>
      </c>
      <c r="N5941" s="3">
        <v>23973.13</v>
      </c>
      <c r="O5941" s="3" t="s">
        <v>182</v>
      </c>
      <c r="P5941" s="4">
        <f>IF(O5941="吨",N5941*1000,IF(O5941="万立方米",N5941*10000,""))</f>
        <v>239731300.0</v>
      </c>
      <c r="Q5941" s="2" t="s">
        <v>183</v>
      </c>
      <c r="R5941" s="2" t="s">
        <v>184</v>
      </c>
      <c r="S5941" s="2" t="s">
        <v>192</v>
      </c>
      <c r="T5941" s="2" t="s">
        <v>75</v>
      </c>
      <c r="U5941" s="4">
        <f>1.2</f>
        <v>1.2</v>
      </c>
      <c r="V5941" s="2" t="s">
        <v>186</v>
      </c>
      <c r="W5941" s="2" t="s">
        <v>193</v>
      </c>
      <c r="X5941" s="2" t="s">
        <v>64</v>
      </c>
      <c r="Y5941" s="2" t="s">
        <v>65</v>
      </c>
      <c r="Z5941" s="2">
        <v>0</v>
      </c>
      <c r="AA5941" s="2"/>
      <c r="AB5941" s="2"/>
      <c r="AC5941" s="4">
        <f>P5941*U5941/1000000</f>
        <v>287.67756</v>
      </c>
      <c r="AD5941" s="4">
        <f>AC5941*(1-Z5941/100)</f>
        <v>287.67756</v>
      </c>
      <c r="AE5941" s="2" t="s">
        <v>66</v>
      </c>
      <c r="AF5941" s="2" t="s">
        <v>67</v>
      </c>
      <c r="AG5941" s="2" t="s">
        <v>68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6942</v>
      </c>
      <c r="B5942" s="2" t="s">
        <v>6939</v>
      </c>
      <c r="C5942" s="2" t="s">
        <v>47</v>
      </c>
      <c r="D5942" s="2" t="s">
        <v>6215</v>
      </c>
      <c r="E5942" s="2" t="s">
        <v>227</v>
      </c>
      <c r="F5942" s="2" t="s">
        <v>50</v>
      </c>
      <c r="G5942" s="2" t="s">
        <v>179</v>
      </c>
      <c r="H5942" s="2" t="s">
        <v>138</v>
      </c>
      <c r="I5942" s="2" t="s">
        <v>53</v>
      </c>
      <c r="J5942" s="2" t="s">
        <v>180</v>
      </c>
      <c r="K5942" s="2" t="s">
        <v>180</v>
      </c>
      <c r="L5942" s="2" t="s">
        <v>181</v>
      </c>
      <c r="M5942" s="2" t="s">
        <v>82</v>
      </c>
      <c r="N5942" s="3">
        <v>23973.13</v>
      </c>
      <c r="O5942" s="3" t="s">
        <v>182</v>
      </c>
      <c r="P5942" s="4">
        <f>IF(O5942="吨",N5942*1000,IF(O5942="万立方米",N5942*10000,""))</f>
        <v>239731300.0</v>
      </c>
      <c r="Q5942" s="2" t="s">
        <v>183</v>
      </c>
      <c r="R5942" s="2" t="s">
        <v>184</v>
      </c>
      <c r="S5942" s="2" t="s">
        <v>195</v>
      </c>
      <c r="T5942" s="2" t="s">
        <v>75</v>
      </c>
      <c r="U5942" s="4">
        <f>0.002</f>
        <v>0.002</v>
      </c>
      <c r="V5942" s="2" t="s">
        <v>186</v>
      </c>
      <c r="W5942" s="2" t="s">
        <v>196</v>
      </c>
      <c r="X5942" s="2" t="s">
        <v>64</v>
      </c>
      <c r="Y5942" s="2" t="s">
        <v>65</v>
      </c>
      <c r="Z5942" s="2">
        <v>0</v>
      </c>
      <c r="AA5942" s="2"/>
      <c r="AB5942" s="2"/>
      <c r="AC5942" s="4">
        <f>P5942*U5942/1000000</f>
        <v>0.4794626</v>
      </c>
      <c r="AD5942" s="4">
        <f>AC5942*(1-Z5942/100)</f>
        <v>0.4794626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6943</v>
      </c>
      <c r="B5943" s="2" t="s">
        <v>6939</v>
      </c>
      <c r="C5943" s="2" t="s">
        <v>47</v>
      </c>
      <c r="D5943" s="2" t="s">
        <v>6215</v>
      </c>
      <c r="E5943" s="2" t="s">
        <v>227</v>
      </c>
      <c r="F5943" s="2" t="s">
        <v>50</v>
      </c>
      <c r="G5943" s="2" t="s">
        <v>179</v>
      </c>
      <c r="H5943" s="2" t="s">
        <v>138</v>
      </c>
      <c r="I5943" s="2" t="s">
        <v>53</v>
      </c>
      <c r="J5943" s="2" t="s">
        <v>180</v>
      </c>
      <c r="K5943" s="2" t="s">
        <v>180</v>
      </c>
      <c r="L5943" s="2" t="s">
        <v>181</v>
      </c>
      <c r="M5943" s="2" t="s">
        <v>86</v>
      </c>
      <c r="N5943" s="3">
        <v>23973.13</v>
      </c>
      <c r="O5943" s="3" t="s">
        <v>182</v>
      </c>
      <c r="P5943" s="4">
        <f>IF(O5943="吨",N5943*1000,IF(O5943="万立方米",N5943*10000,""))</f>
        <v>239731300.0</v>
      </c>
      <c r="Q5943" s="2" t="s">
        <v>183</v>
      </c>
      <c r="R5943" s="2" t="s">
        <v>184</v>
      </c>
      <c r="S5943" s="2" t="s">
        <v>198</v>
      </c>
      <c r="T5943" s="2" t="s">
        <v>75</v>
      </c>
      <c r="U5943" s="4">
        <f>0.01</f>
        <v>0.01</v>
      </c>
      <c r="V5943" s="2" t="s">
        <v>186</v>
      </c>
      <c r="W5943" s="2" t="s">
        <v>199</v>
      </c>
      <c r="X5943" s="2" t="s">
        <v>64</v>
      </c>
      <c r="Y5943" s="2" t="s">
        <v>65</v>
      </c>
      <c r="Z5943" s="2">
        <v>0</v>
      </c>
      <c r="AA5943" s="2"/>
      <c r="AB5943" s="2"/>
      <c r="AC5943" s="4">
        <f>P5943*U5943/1000000</f>
        <v>2.397313</v>
      </c>
      <c r="AD5943" s="4">
        <f>AC5944*(1-AA5943/100)+(AC5943-AC5944)*(1-AB5943/100)</f>
        <v>2.397313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6944</v>
      </c>
      <c r="B5944" s="2" t="s">
        <v>6939</v>
      </c>
      <c r="C5944" s="2" t="s">
        <v>47</v>
      </c>
      <c r="D5944" s="2" t="s">
        <v>6215</v>
      </c>
      <c r="E5944" s="2" t="s">
        <v>227</v>
      </c>
      <c r="F5944" s="2" t="s">
        <v>50</v>
      </c>
      <c r="G5944" s="2" t="s">
        <v>179</v>
      </c>
      <c r="H5944" s="2" t="s">
        <v>138</v>
      </c>
      <c r="I5944" s="2" t="s">
        <v>53</v>
      </c>
      <c r="J5944" s="2" t="s">
        <v>180</v>
      </c>
      <c r="K5944" s="2" t="s">
        <v>180</v>
      </c>
      <c r="L5944" s="2" t="s">
        <v>181</v>
      </c>
      <c r="M5944" s="2" t="s">
        <v>91</v>
      </c>
      <c r="N5944" s="3">
        <v>23973.13</v>
      </c>
      <c r="O5944" s="3" t="s">
        <v>182</v>
      </c>
      <c r="P5944" s="4">
        <f>IF(O5944="吨",N5944*1000,IF(O5944="万立方米",N5944*10000,""))</f>
        <v>239731300.0</v>
      </c>
      <c r="Q5944" s="2" t="s">
        <v>183</v>
      </c>
      <c r="R5944" s="2" t="s">
        <v>184</v>
      </c>
      <c r="S5944" s="2" t="s">
        <v>201</v>
      </c>
      <c r="T5944" s="2" t="s">
        <v>75</v>
      </c>
      <c r="U5944" s="4">
        <f>0.005</f>
        <v>0.005</v>
      </c>
      <c r="V5944" s="2" t="s">
        <v>186</v>
      </c>
      <c r="W5944" s="2" t="s">
        <v>202</v>
      </c>
      <c r="X5944" s="2" t="s">
        <v>64</v>
      </c>
      <c r="Y5944" s="2" t="s">
        <v>65</v>
      </c>
      <c r="Z5944" s="2">
        <v>0</v>
      </c>
      <c r="AA5944" s="2"/>
      <c r="AB5944" s="2"/>
      <c r="AC5944" s="4">
        <f>P5944*U5944/1000000</f>
        <v>1.1986565</v>
      </c>
      <c r="AD5944" s="4">
        <f>AC5944*(1-Z5944/100)</f>
        <v>1.1986565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6945</v>
      </c>
      <c r="B5945" s="2" t="s">
        <v>6939</v>
      </c>
      <c r="C5945" s="2" t="s">
        <v>47</v>
      </c>
      <c r="D5945" s="2" t="s">
        <v>6215</v>
      </c>
      <c r="E5945" s="2" t="s">
        <v>227</v>
      </c>
      <c r="F5945" s="2" t="s">
        <v>50</v>
      </c>
      <c r="G5945" s="2" t="s">
        <v>179</v>
      </c>
      <c r="H5945" s="2" t="s">
        <v>138</v>
      </c>
      <c r="I5945" s="2" t="s">
        <v>53</v>
      </c>
      <c r="J5945" s="2" t="s">
        <v>180</v>
      </c>
      <c r="K5945" s="2" t="s">
        <v>180</v>
      </c>
      <c r="L5945" s="2" t="s">
        <v>181</v>
      </c>
      <c r="M5945" s="2" t="s">
        <v>95</v>
      </c>
      <c r="N5945" s="3">
        <v>23973.13</v>
      </c>
      <c r="O5945" s="3" t="s">
        <v>182</v>
      </c>
      <c r="P5945" s="4">
        <f>IF(O5945="吨",N5945*1000,IF(O5945="万立方米",N5945*10000,""))</f>
        <v>239731300.0</v>
      </c>
      <c r="Q5945" s="2" t="s">
        <v>183</v>
      </c>
      <c r="R5945" s="2" t="s">
        <v>184</v>
      </c>
      <c r="S5945" s="2" t="s">
        <v>204</v>
      </c>
      <c r="T5945" s="2" t="s">
        <v>75</v>
      </c>
      <c r="U5945" s="4">
        <f>0.005</f>
        <v>0.005</v>
      </c>
      <c r="V5945" s="2" t="s">
        <v>186</v>
      </c>
      <c r="W5945" s="2" t="s">
        <v>205</v>
      </c>
      <c r="X5945" s="2" t="s">
        <v>64</v>
      </c>
      <c r="Y5945" s="2" t="s">
        <v>65</v>
      </c>
      <c r="Z5945" s="2">
        <v>0</v>
      </c>
      <c r="AA5945" s="2"/>
      <c r="AB5945" s="2"/>
      <c r="AC5945" s="4">
        <f>P5945*U5945/1000000</f>
        <v>1.1986565</v>
      </c>
      <c r="AD5945" s="4">
        <f>AC5945*(1-Z5945/100)</f>
        <v>1.1986565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6946</v>
      </c>
      <c r="B5946" s="2" t="s">
        <v>6939</v>
      </c>
      <c r="C5946" s="2" t="s">
        <v>47</v>
      </c>
      <c r="D5946" s="2" t="s">
        <v>6215</v>
      </c>
      <c r="E5946" s="2" t="s">
        <v>227</v>
      </c>
      <c r="F5946" s="2" t="s">
        <v>50</v>
      </c>
      <c r="G5946" s="2" t="s">
        <v>179</v>
      </c>
      <c r="H5946" s="2" t="s">
        <v>138</v>
      </c>
      <c r="I5946" s="2" t="s">
        <v>53</v>
      </c>
      <c r="J5946" s="2" t="s">
        <v>180</v>
      </c>
      <c r="K5946" s="2" t="s">
        <v>180</v>
      </c>
      <c r="L5946" s="2" t="s">
        <v>181</v>
      </c>
      <c r="M5946" s="2" t="s">
        <v>100</v>
      </c>
      <c r="N5946" s="3">
        <v>23973.13</v>
      </c>
      <c r="O5946" s="3" t="s">
        <v>182</v>
      </c>
      <c r="P5946" s="4">
        <f>IF(O5946="吨",N5946*1000,IF(O5946="万立方米",N5946*10000,""))</f>
        <v>239731300.0</v>
      </c>
      <c r="Q5946" s="2" t="s">
        <v>183</v>
      </c>
      <c r="R5946" s="2" t="s">
        <v>184</v>
      </c>
      <c r="S5946" s="2" t="s">
        <v>207</v>
      </c>
      <c r="T5946" s="2" t="s">
        <v>75</v>
      </c>
      <c r="U5946" s="4">
        <f>0.02</f>
        <v>0.02</v>
      </c>
      <c r="V5946" s="2" t="s">
        <v>186</v>
      </c>
      <c r="W5946" s="2" t="s">
        <v>208</v>
      </c>
      <c r="X5946" s="2" t="s">
        <v>64</v>
      </c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68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6947</v>
      </c>
      <c r="B5947" s="2" t="s">
        <v>6939</v>
      </c>
      <c r="C5947" s="2" t="s">
        <v>47</v>
      </c>
      <c r="D5947" s="2" t="s">
        <v>6215</v>
      </c>
      <c r="E5947" s="2" t="s">
        <v>227</v>
      </c>
      <c r="F5947" s="2" t="s">
        <v>50</v>
      </c>
      <c r="G5947" s="2" t="s">
        <v>179</v>
      </c>
      <c r="H5947" s="2" t="s">
        <v>138</v>
      </c>
      <c r="I5947" s="2"/>
      <c r="J5947" s="2"/>
      <c r="K5947" s="2"/>
      <c r="L5947" s="2"/>
      <c r="M5947" s="2" t="s">
        <v>104</v>
      </c>
      <c r="N5947" s="3"/>
      <c r="O5947" s="3"/>
      <c r="P5947" s="4">
        <v>0.0</v>
      </c>
      <c r="Q5947" s="2" t="s">
        <v>105</v>
      </c>
      <c r="R5947" s="2" t="s">
        <v>106</v>
      </c>
      <c r="S5947" s="2" t="s">
        <v>107</v>
      </c>
      <c r="T5947" s="2" t="s">
        <v>108</v>
      </c>
      <c r="U5947" s="4">
        <f>0.0</f>
        <v>0.0</v>
      </c>
      <c r="V5947" s="2" t="s">
        <v>109</v>
      </c>
      <c r="W5947" s="2" t="s">
        <v>110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111</v>
      </c>
      <c r="AH5947" s="2" t="s">
        <v>69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6948</v>
      </c>
      <c r="B5948" s="2" t="s">
        <v>6949</v>
      </c>
      <c r="C5948" s="2" t="s">
        <v>47</v>
      </c>
      <c r="D5948" s="2" t="s">
        <v>2691</v>
      </c>
      <c r="E5948" s="2" t="s">
        <v>227</v>
      </c>
      <c r="F5948" s="2" t="s">
        <v>228</v>
      </c>
      <c r="G5948" s="2" t="s">
        <v>179</v>
      </c>
      <c r="H5948" s="2" t="s">
        <v>52</v>
      </c>
      <c r="I5948" s="2" t="s">
        <v>53</v>
      </c>
      <c r="J5948" s="2" t="s">
        <v>180</v>
      </c>
      <c r="K5948" s="2" t="s">
        <v>180</v>
      </c>
      <c r="L5948" s="2" t="s">
        <v>181</v>
      </c>
      <c r="M5948" s="2" t="s">
        <v>56</v>
      </c>
      <c r="N5948" s="3">
        <v>1000</v>
      </c>
      <c r="O5948" s="3" t="s">
        <v>182</v>
      </c>
      <c r="P5948" s="4">
        <f>IF(O5948="吨",N5948*1000,IF(O5948="万立方米",N5948*10000,""))</f>
        <v>10000000.0</v>
      </c>
      <c r="Q5948" s="2" t="s">
        <v>183</v>
      </c>
      <c r="R5948" s="2" t="s">
        <v>184</v>
      </c>
      <c r="S5948" s="2" t="s">
        <v>185</v>
      </c>
      <c r="T5948" s="2" t="s">
        <v>75</v>
      </c>
      <c r="U5948" s="4">
        <f>0.001</f>
        <v>0.001</v>
      </c>
      <c r="V5948" s="2" t="s">
        <v>186</v>
      </c>
      <c r="W5948" s="2" t="s">
        <v>187</v>
      </c>
      <c r="X5948" s="2" t="s">
        <v>64</v>
      </c>
      <c r="Y5948" s="2" t="s">
        <v>65</v>
      </c>
      <c r="Z5948" s="2">
        <v>0</v>
      </c>
      <c r="AA5948" s="2"/>
      <c r="AB5948" s="2"/>
      <c r="AC5948" s="4">
        <f>P5948*U5948/1000000</f>
        <v>0.01</v>
      </c>
      <c r="AD5948" s="4">
        <f>AC5948*(1-Z5948/100)</f>
        <v>0.01</v>
      </c>
      <c r="AE5948" s="2" t="s">
        <v>66</v>
      </c>
      <c r="AF5948" s="2" t="s">
        <v>67</v>
      </c>
      <c r="AG5948" s="2" t="s">
        <v>68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6950</v>
      </c>
      <c r="B5949" s="2" t="s">
        <v>6949</v>
      </c>
      <c r="C5949" s="2" t="s">
        <v>47</v>
      </c>
      <c r="D5949" s="2" t="s">
        <v>2691</v>
      </c>
      <c r="E5949" s="2" t="s">
        <v>227</v>
      </c>
      <c r="F5949" s="2" t="s">
        <v>228</v>
      </c>
      <c r="G5949" s="2" t="s">
        <v>179</v>
      </c>
      <c r="H5949" s="2" t="s">
        <v>52</v>
      </c>
      <c r="I5949" s="2" t="s">
        <v>53</v>
      </c>
      <c r="J5949" s="2" t="s">
        <v>180</v>
      </c>
      <c r="K5949" s="2" t="s">
        <v>180</v>
      </c>
      <c r="L5949" s="2" t="s">
        <v>181</v>
      </c>
      <c r="M5949" s="2" t="s">
        <v>73</v>
      </c>
      <c r="N5949" s="3">
        <v>1000</v>
      </c>
      <c r="O5949" s="3" t="s">
        <v>182</v>
      </c>
      <c r="P5949" s="4">
        <f>IF(O5949="吨",N5949*1000,IF(O5949="万立方米",N5949*10000,""))</f>
        <v>10000000.0</v>
      </c>
      <c r="Q5949" s="2" t="s">
        <v>183</v>
      </c>
      <c r="R5949" s="2" t="s">
        <v>184</v>
      </c>
      <c r="S5949" s="2" t="s">
        <v>189</v>
      </c>
      <c r="T5949" s="2" t="s">
        <v>75</v>
      </c>
      <c r="U5949" s="4">
        <f>0.35</f>
        <v>0.35</v>
      </c>
      <c r="V5949" s="2" t="s">
        <v>186</v>
      </c>
      <c r="W5949" s="2" t="s">
        <v>190</v>
      </c>
      <c r="X5949" s="2" t="s">
        <v>64</v>
      </c>
      <c r="Y5949" s="2" t="s">
        <v>65</v>
      </c>
      <c r="Z5949" s="2">
        <v>0</v>
      </c>
      <c r="AA5949" s="2"/>
      <c r="AB5949" s="2"/>
      <c r="AC5949" s="4">
        <f>P5949*U5949/1000000</f>
        <v>3.5</v>
      </c>
      <c r="AD5949" s="4">
        <f>AC5949*(1-Z5949/100)</f>
        <v>3.5</v>
      </c>
      <c r="AE5949" s="2" t="s">
        <v>66</v>
      </c>
      <c r="AF5949" s="2" t="s">
        <v>67</v>
      </c>
      <c r="AG5949" s="2" t="s">
        <v>68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6951</v>
      </c>
      <c r="B5950" s="2" t="s">
        <v>6949</v>
      </c>
      <c r="C5950" s="2" t="s">
        <v>47</v>
      </c>
      <c r="D5950" s="2" t="s">
        <v>2691</v>
      </c>
      <c r="E5950" s="2" t="s">
        <v>227</v>
      </c>
      <c r="F5950" s="2" t="s">
        <v>228</v>
      </c>
      <c r="G5950" s="2" t="s">
        <v>179</v>
      </c>
      <c r="H5950" s="2" t="s">
        <v>52</v>
      </c>
      <c r="I5950" s="2" t="s">
        <v>53</v>
      </c>
      <c r="J5950" s="2" t="s">
        <v>180</v>
      </c>
      <c r="K5950" s="2" t="s">
        <v>180</v>
      </c>
      <c r="L5950" s="2" t="s">
        <v>181</v>
      </c>
      <c r="M5950" s="2" t="s">
        <v>78</v>
      </c>
      <c r="N5950" s="3">
        <v>1000</v>
      </c>
      <c r="O5950" s="3" t="s">
        <v>182</v>
      </c>
      <c r="P5950" s="4">
        <f>IF(O5950="吨",N5950*1000,IF(O5950="万立方米",N5950*10000,""))</f>
        <v>10000000.0</v>
      </c>
      <c r="Q5950" s="2" t="s">
        <v>183</v>
      </c>
      <c r="R5950" s="2" t="s">
        <v>184</v>
      </c>
      <c r="S5950" s="2" t="s">
        <v>192</v>
      </c>
      <c r="T5950" s="2" t="s">
        <v>75</v>
      </c>
      <c r="U5950" s="4">
        <f>1.2</f>
        <v>1.2</v>
      </c>
      <c r="V5950" s="2" t="s">
        <v>186</v>
      </c>
      <c r="W5950" s="2" t="s">
        <v>193</v>
      </c>
      <c r="X5950" s="2" t="s">
        <v>64</v>
      </c>
      <c r="Y5950" s="2" t="s">
        <v>65</v>
      </c>
      <c r="Z5950" s="2">
        <v>0</v>
      </c>
      <c r="AA5950" s="2"/>
      <c r="AB5950" s="2"/>
      <c r="AC5950" s="4">
        <f>P5950*U5950/1000000</f>
        <v>12.0</v>
      </c>
      <c r="AD5950" s="4">
        <f>AC5950*(1-Z5950/100)</f>
        <v>12.0</v>
      </c>
      <c r="AE5950" s="2" t="s">
        <v>66</v>
      </c>
      <c r="AF5950" s="2" t="s">
        <v>67</v>
      </c>
      <c r="AG5950" s="2" t="s">
        <v>68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6952</v>
      </c>
      <c r="B5951" s="2" t="s">
        <v>6949</v>
      </c>
      <c r="C5951" s="2" t="s">
        <v>47</v>
      </c>
      <c r="D5951" s="2" t="s">
        <v>2691</v>
      </c>
      <c r="E5951" s="2" t="s">
        <v>227</v>
      </c>
      <c r="F5951" s="2" t="s">
        <v>228</v>
      </c>
      <c r="G5951" s="2" t="s">
        <v>179</v>
      </c>
      <c r="H5951" s="2" t="s">
        <v>52</v>
      </c>
      <c r="I5951" s="2" t="s">
        <v>53</v>
      </c>
      <c r="J5951" s="2" t="s">
        <v>180</v>
      </c>
      <c r="K5951" s="2" t="s">
        <v>180</v>
      </c>
      <c r="L5951" s="2" t="s">
        <v>181</v>
      </c>
      <c r="M5951" s="2" t="s">
        <v>82</v>
      </c>
      <c r="N5951" s="3">
        <v>1000</v>
      </c>
      <c r="O5951" s="3" t="s">
        <v>182</v>
      </c>
      <c r="P5951" s="4">
        <f>IF(O5951="吨",N5951*1000,IF(O5951="万立方米",N5951*10000,""))</f>
        <v>10000000.0</v>
      </c>
      <c r="Q5951" s="2" t="s">
        <v>183</v>
      </c>
      <c r="R5951" s="2" t="s">
        <v>184</v>
      </c>
      <c r="S5951" s="2" t="s">
        <v>195</v>
      </c>
      <c r="T5951" s="2" t="s">
        <v>75</v>
      </c>
      <c r="U5951" s="4">
        <f>0.002</f>
        <v>0.002</v>
      </c>
      <c r="V5951" s="2" t="s">
        <v>186</v>
      </c>
      <c r="W5951" s="2" t="s">
        <v>196</v>
      </c>
      <c r="X5951" s="2" t="s">
        <v>64</v>
      </c>
      <c r="Y5951" s="2" t="s">
        <v>65</v>
      </c>
      <c r="Z5951" s="2">
        <v>0</v>
      </c>
      <c r="AA5951" s="2"/>
      <c r="AB5951" s="2"/>
      <c r="AC5951" s="4">
        <f>P5951*U5951/1000000</f>
        <v>0.02</v>
      </c>
      <c r="AD5951" s="4">
        <f>AC5951*(1-Z5951/100)</f>
        <v>0.02</v>
      </c>
      <c r="AE5951" s="2" t="s">
        <v>66</v>
      </c>
      <c r="AF5951" s="2" t="s">
        <v>67</v>
      </c>
      <c r="AG5951" s="2" t="s">
        <v>68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6953</v>
      </c>
      <c r="B5952" s="2" t="s">
        <v>6949</v>
      </c>
      <c r="C5952" s="2" t="s">
        <v>47</v>
      </c>
      <c r="D5952" s="2" t="s">
        <v>2691</v>
      </c>
      <c r="E5952" s="2" t="s">
        <v>227</v>
      </c>
      <c r="F5952" s="2" t="s">
        <v>228</v>
      </c>
      <c r="G5952" s="2" t="s">
        <v>179</v>
      </c>
      <c r="H5952" s="2" t="s">
        <v>52</v>
      </c>
      <c r="I5952" s="2" t="s">
        <v>53</v>
      </c>
      <c r="J5952" s="2" t="s">
        <v>180</v>
      </c>
      <c r="K5952" s="2" t="s">
        <v>180</v>
      </c>
      <c r="L5952" s="2" t="s">
        <v>181</v>
      </c>
      <c r="M5952" s="2" t="s">
        <v>86</v>
      </c>
      <c r="N5952" s="3">
        <v>1000</v>
      </c>
      <c r="O5952" s="3" t="s">
        <v>182</v>
      </c>
      <c r="P5952" s="4">
        <f>IF(O5952="吨",N5952*1000,IF(O5952="万立方米",N5952*10000,""))</f>
        <v>10000000.0</v>
      </c>
      <c r="Q5952" s="2" t="s">
        <v>183</v>
      </c>
      <c r="R5952" s="2" t="s">
        <v>184</v>
      </c>
      <c r="S5952" s="2" t="s">
        <v>198</v>
      </c>
      <c r="T5952" s="2" t="s">
        <v>75</v>
      </c>
      <c r="U5952" s="4">
        <f>0.01</f>
        <v>0.01</v>
      </c>
      <c r="V5952" s="2" t="s">
        <v>186</v>
      </c>
      <c r="W5952" s="2" t="s">
        <v>199</v>
      </c>
      <c r="X5952" s="2" t="s">
        <v>64</v>
      </c>
      <c r="Y5952" s="2" t="s">
        <v>65</v>
      </c>
      <c r="Z5952" s="2">
        <v>0</v>
      </c>
      <c r="AA5952" s="2"/>
      <c r="AB5952" s="2"/>
      <c r="AC5952" s="4">
        <f>P5952*U5952/1000000</f>
        <v>0.1</v>
      </c>
      <c r="AD5952" s="4">
        <f>AC5953*(1-AA5952/100)+(AC5952-AC5953)*(1-AB5952/100)</f>
        <v>0.1</v>
      </c>
      <c r="AE5952" s="2" t="s">
        <v>66</v>
      </c>
      <c r="AF5952" s="2" t="s">
        <v>67</v>
      </c>
      <c r="AG5952" s="2" t="s">
        <v>68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6954</v>
      </c>
      <c r="B5953" s="2" t="s">
        <v>6949</v>
      </c>
      <c r="C5953" s="2" t="s">
        <v>47</v>
      </c>
      <c r="D5953" s="2" t="s">
        <v>2691</v>
      </c>
      <c r="E5953" s="2" t="s">
        <v>227</v>
      </c>
      <c r="F5953" s="2" t="s">
        <v>228</v>
      </c>
      <c r="G5953" s="2" t="s">
        <v>179</v>
      </c>
      <c r="H5953" s="2" t="s">
        <v>52</v>
      </c>
      <c r="I5953" s="2" t="s">
        <v>53</v>
      </c>
      <c r="J5953" s="2" t="s">
        <v>180</v>
      </c>
      <c r="K5953" s="2" t="s">
        <v>180</v>
      </c>
      <c r="L5953" s="2" t="s">
        <v>181</v>
      </c>
      <c r="M5953" s="2" t="s">
        <v>91</v>
      </c>
      <c r="N5953" s="3">
        <v>1000</v>
      </c>
      <c r="O5953" s="3" t="s">
        <v>182</v>
      </c>
      <c r="P5953" s="4">
        <f>IF(O5953="吨",N5953*1000,IF(O5953="万立方米",N5953*10000,""))</f>
        <v>10000000.0</v>
      </c>
      <c r="Q5953" s="2" t="s">
        <v>183</v>
      </c>
      <c r="R5953" s="2" t="s">
        <v>184</v>
      </c>
      <c r="S5953" s="2" t="s">
        <v>201</v>
      </c>
      <c r="T5953" s="2" t="s">
        <v>75</v>
      </c>
      <c r="U5953" s="4">
        <f>0.005</f>
        <v>0.005</v>
      </c>
      <c r="V5953" s="2" t="s">
        <v>186</v>
      </c>
      <c r="W5953" s="2" t="s">
        <v>202</v>
      </c>
      <c r="X5953" s="2" t="s">
        <v>64</v>
      </c>
      <c r="Y5953" s="2" t="s">
        <v>65</v>
      </c>
      <c r="Z5953" s="2">
        <v>0</v>
      </c>
      <c r="AA5953" s="2"/>
      <c r="AB5953" s="2"/>
      <c r="AC5953" s="4">
        <f>P5953*U5953/1000000</f>
        <v>0.05</v>
      </c>
      <c r="AD5953" s="4">
        <f>AC5953*(1-Z5953/100)</f>
        <v>0.05</v>
      </c>
      <c r="AE5953" s="2" t="s">
        <v>66</v>
      </c>
      <c r="AF5953" s="2" t="s">
        <v>67</v>
      </c>
      <c r="AG5953" s="2" t="s">
        <v>68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6955</v>
      </c>
      <c r="B5954" s="2" t="s">
        <v>6949</v>
      </c>
      <c r="C5954" s="2" t="s">
        <v>47</v>
      </c>
      <c r="D5954" s="2" t="s">
        <v>2691</v>
      </c>
      <c r="E5954" s="2" t="s">
        <v>227</v>
      </c>
      <c r="F5954" s="2" t="s">
        <v>228</v>
      </c>
      <c r="G5954" s="2" t="s">
        <v>179</v>
      </c>
      <c r="H5954" s="2" t="s">
        <v>52</v>
      </c>
      <c r="I5954" s="2" t="s">
        <v>53</v>
      </c>
      <c r="J5954" s="2" t="s">
        <v>180</v>
      </c>
      <c r="K5954" s="2" t="s">
        <v>180</v>
      </c>
      <c r="L5954" s="2" t="s">
        <v>181</v>
      </c>
      <c r="M5954" s="2" t="s">
        <v>95</v>
      </c>
      <c r="N5954" s="3">
        <v>1000</v>
      </c>
      <c r="O5954" s="3" t="s">
        <v>182</v>
      </c>
      <c r="P5954" s="4">
        <f>IF(O5954="吨",N5954*1000,IF(O5954="万立方米",N5954*10000,""))</f>
        <v>10000000.0</v>
      </c>
      <c r="Q5954" s="2" t="s">
        <v>183</v>
      </c>
      <c r="R5954" s="2" t="s">
        <v>184</v>
      </c>
      <c r="S5954" s="2" t="s">
        <v>204</v>
      </c>
      <c r="T5954" s="2" t="s">
        <v>75</v>
      </c>
      <c r="U5954" s="4">
        <f>0.005</f>
        <v>0.005</v>
      </c>
      <c r="V5954" s="2" t="s">
        <v>186</v>
      </c>
      <c r="W5954" s="2" t="s">
        <v>205</v>
      </c>
      <c r="X5954" s="2" t="s">
        <v>64</v>
      </c>
      <c r="Y5954" s="2" t="s">
        <v>65</v>
      </c>
      <c r="Z5954" s="2">
        <v>0</v>
      </c>
      <c r="AA5954" s="2"/>
      <c r="AB5954" s="2"/>
      <c r="AC5954" s="4">
        <f>P5954*U5954/1000000</f>
        <v>0.05</v>
      </c>
      <c r="AD5954" s="4">
        <f>AC5954*(1-Z5954/100)</f>
        <v>0.05</v>
      </c>
      <c r="AE5954" s="2" t="s">
        <v>66</v>
      </c>
      <c r="AF5954" s="2" t="s">
        <v>67</v>
      </c>
      <c r="AG5954" s="2" t="s">
        <v>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6956</v>
      </c>
      <c r="B5955" s="2" t="s">
        <v>6949</v>
      </c>
      <c r="C5955" s="2" t="s">
        <v>47</v>
      </c>
      <c r="D5955" s="2" t="s">
        <v>2691</v>
      </c>
      <c r="E5955" s="2" t="s">
        <v>227</v>
      </c>
      <c r="F5955" s="2" t="s">
        <v>228</v>
      </c>
      <c r="G5955" s="2" t="s">
        <v>179</v>
      </c>
      <c r="H5955" s="2" t="s">
        <v>52</v>
      </c>
      <c r="I5955" s="2" t="s">
        <v>53</v>
      </c>
      <c r="J5955" s="2" t="s">
        <v>180</v>
      </c>
      <c r="K5955" s="2" t="s">
        <v>180</v>
      </c>
      <c r="L5955" s="2" t="s">
        <v>181</v>
      </c>
      <c r="M5955" s="2" t="s">
        <v>100</v>
      </c>
      <c r="N5955" s="3">
        <v>1000</v>
      </c>
      <c r="O5955" s="3" t="s">
        <v>182</v>
      </c>
      <c r="P5955" s="4">
        <f>IF(O5955="吨",N5955*1000,IF(O5955="万立方米",N5955*10000,""))</f>
        <v>10000000.0</v>
      </c>
      <c r="Q5955" s="2" t="s">
        <v>183</v>
      </c>
      <c r="R5955" s="2" t="s">
        <v>184</v>
      </c>
      <c r="S5955" s="2" t="s">
        <v>207</v>
      </c>
      <c r="T5955" s="2" t="s">
        <v>75</v>
      </c>
      <c r="U5955" s="4">
        <f>0.02</f>
        <v>0.02</v>
      </c>
      <c r="V5955" s="2" t="s">
        <v>186</v>
      </c>
      <c r="W5955" s="2" t="s">
        <v>208</v>
      </c>
      <c r="X5955" s="2" t="s">
        <v>64</v>
      </c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68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6957</v>
      </c>
      <c r="B5956" s="2" t="s">
        <v>6949</v>
      </c>
      <c r="C5956" s="2" t="s">
        <v>47</v>
      </c>
      <c r="D5956" s="2" t="s">
        <v>2691</v>
      </c>
      <c r="E5956" s="2" t="s">
        <v>227</v>
      </c>
      <c r="F5956" s="2" t="s">
        <v>228</v>
      </c>
      <c r="G5956" s="2" t="s">
        <v>179</v>
      </c>
      <c r="H5956" s="2" t="s">
        <v>52</v>
      </c>
      <c r="I5956" s="2"/>
      <c r="J5956" s="2"/>
      <c r="K5956" s="2" t="s">
        <v>147</v>
      </c>
      <c r="L5956" s="2" t="s">
        <v>148</v>
      </c>
      <c r="M5956" s="2" t="s">
        <v>104</v>
      </c>
      <c r="N5956" s="3"/>
      <c r="O5956" s="3"/>
      <c r="P5956" s="2"/>
      <c r="Q5956" s="2" t="s">
        <v>105</v>
      </c>
      <c r="R5956" s="2" t="s">
        <v>106</v>
      </c>
      <c r="S5956" s="2" t="s">
        <v>107</v>
      </c>
      <c r="T5956" s="2" t="s">
        <v>108</v>
      </c>
      <c r="U5956" s="2"/>
      <c r="V5956" s="2" t="s">
        <v>109</v>
      </c>
      <c r="W5956" s="2" t="s">
        <v>110</v>
      </c>
      <c r="X5956" s="2"/>
      <c r="Y5956" s="2" t="s">
        <v>65</v>
      </c>
      <c r="Z5956" s="2">
        <v>0</v>
      </c>
      <c r="AA5956" s="2"/>
      <c r="AB5956" s="2"/>
      <c r="AC5956" s="2"/>
      <c r="AD5956" s="2"/>
      <c r="AE5956" s="2" t="s">
        <v>123</v>
      </c>
      <c r="AF5956" s="2" t="s">
        <v>222</v>
      </c>
      <c r="AG5956" s="2" t="s">
        <v>223</v>
      </c>
      <c r="AH5956" s="2" t="s">
        <v>69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6958</v>
      </c>
      <c r="B5957" s="2" t="s">
        <v>6959</v>
      </c>
      <c r="C5957" s="2" t="s">
        <v>47</v>
      </c>
      <c r="D5957" s="2" t="s">
        <v>3209</v>
      </c>
      <c r="E5957" s="2" t="s">
        <v>731</v>
      </c>
      <c r="F5957" s="2" t="s">
        <v>228</v>
      </c>
      <c r="G5957" s="2" t="s">
        <v>117</v>
      </c>
      <c r="H5957" s="2" t="s">
        <v>138</v>
      </c>
      <c r="I5957" s="2" t="s">
        <v>53</v>
      </c>
      <c r="J5957" s="2" t="s">
        <v>230</v>
      </c>
      <c r="K5957" s="2" t="s">
        <v>55</v>
      </c>
      <c r="L5957" s="2" t="s">
        <v>51</v>
      </c>
      <c r="M5957" s="2" t="s">
        <v>56</v>
      </c>
      <c r="N5957" s="3">
        <v>135019</v>
      </c>
      <c r="O5957" s="3" t="s">
        <v>57</v>
      </c>
      <c r="P5957" s="4">
        <f>IF(O5957="吨",N5957*1000,IF(O5957="万立方米",N5957*10000,""))</f>
        <v>135019000.0</v>
      </c>
      <c r="Q5957" s="2" t="s">
        <v>58</v>
      </c>
      <c r="R5957" s="2" t="s">
        <v>59</v>
      </c>
      <c r="S5957" s="2" t="s">
        <v>60</v>
      </c>
      <c r="T5957" s="2" t="s">
        <v>61</v>
      </c>
      <c r="U5957" s="4">
        <f>0.06</f>
        <v>0.06</v>
      </c>
      <c r="V5957" s="2" t="s">
        <v>62</v>
      </c>
      <c r="W5957" s="2" t="s">
        <v>63</v>
      </c>
      <c r="X5957" s="2" t="s">
        <v>64</v>
      </c>
      <c r="Y5957" s="2" t="s">
        <v>65</v>
      </c>
      <c r="Z5957" s="2">
        <v>0</v>
      </c>
      <c r="AA5957" s="2"/>
      <c r="AB5957" s="2"/>
      <c r="AC5957" s="4">
        <f>P5957*U5957/1000000</f>
        <v>8.10114</v>
      </c>
      <c r="AD5957" s="4">
        <f>AC5957*(1-Z5957/100)</f>
        <v>8.10114</v>
      </c>
      <c r="AE5957" s="2" t="s">
        <v>66</v>
      </c>
      <c r="AF5957" s="2" t="s">
        <v>67</v>
      </c>
      <c r="AG5957" s="2"/>
      <c r="AH5957" s="2" t="s">
        <v>69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6960</v>
      </c>
      <c r="B5958" s="2" t="s">
        <v>6959</v>
      </c>
      <c r="C5958" s="2" t="s">
        <v>47</v>
      </c>
      <c r="D5958" s="2" t="s">
        <v>3209</v>
      </c>
      <c r="E5958" s="2" t="s">
        <v>731</v>
      </c>
      <c r="F5958" s="2" t="s">
        <v>228</v>
      </c>
      <c r="G5958" s="2" t="s">
        <v>117</v>
      </c>
      <c r="H5958" s="2" t="s">
        <v>138</v>
      </c>
      <c r="I5958" s="2" t="s">
        <v>53</v>
      </c>
      <c r="J5958" s="2" t="s">
        <v>230</v>
      </c>
      <c r="K5958" s="2" t="s">
        <v>55</v>
      </c>
      <c r="L5958" s="2" t="s">
        <v>51</v>
      </c>
      <c r="M5958" s="2" t="s">
        <v>73</v>
      </c>
      <c r="N5958" s="3">
        <v>135019</v>
      </c>
      <c r="O5958" s="3" t="s">
        <v>57</v>
      </c>
      <c r="P5958" s="4">
        <f>IF(O5958="吨",N5958*1000,IF(O5958="万立方米",N5958*10000,""))</f>
        <v>135019000.0</v>
      </c>
      <c r="Q5958" s="2" t="s">
        <v>58</v>
      </c>
      <c r="R5958" s="2" t="s">
        <v>59</v>
      </c>
      <c r="S5958" s="2" t="s">
        <v>74</v>
      </c>
      <c r="T5958" s="2" t="s">
        <v>75</v>
      </c>
      <c r="U5958" s="4">
        <f>1.5</f>
        <v>1.5</v>
      </c>
      <c r="V5958" s="2" t="s">
        <v>62</v>
      </c>
      <c r="W5958" s="2" t="s">
        <v>76</v>
      </c>
      <c r="X5958" s="2" t="s">
        <v>64</v>
      </c>
      <c r="Y5958" s="2" t="s">
        <v>65</v>
      </c>
      <c r="Z5958" s="2">
        <v>0</v>
      </c>
      <c r="AA5958" s="2"/>
      <c r="AB5958" s="2"/>
      <c r="AC5958" s="4">
        <f>P5958*U5958/1000000</f>
        <v>202.5285</v>
      </c>
      <c r="AD5958" s="4">
        <f>AC5958*(1-Z5958/100)</f>
        <v>202.5285</v>
      </c>
      <c r="AE5958" s="2" t="s">
        <v>66</v>
      </c>
      <c r="AF5958" s="2" t="s">
        <v>67</v>
      </c>
      <c r="AG5958" s="2"/>
      <c r="AH5958" s="2" t="s">
        <v>69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6961</v>
      </c>
      <c r="B5959" s="2" t="s">
        <v>6959</v>
      </c>
      <c r="C5959" s="2" t="s">
        <v>47</v>
      </c>
      <c r="D5959" s="2" t="s">
        <v>3209</v>
      </c>
      <c r="E5959" s="2" t="s">
        <v>731</v>
      </c>
      <c r="F5959" s="2" t="s">
        <v>228</v>
      </c>
      <c r="G5959" s="2" t="s">
        <v>117</v>
      </c>
      <c r="H5959" s="2" t="s">
        <v>138</v>
      </c>
      <c r="I5959" s="2" t="s">
        <v>53</v>
      </c>
      <c r="J5959" s="2" t="s">
        <v>230</v>
      </c>
      <c r="K5959" s="2" t="s">
        <v>55</v>
      </c>
      <c r="L5959" s="2" t="s">
        <v>51</v>
      </c>
      <c r="M5959" s="2" t="s">
        <v>78</v>
      </c>
      <c r="N5959" s="3">
        <v>135019</v>
      </c>
      <c r="O5959" s="3" t="s">
        <v>57</v>
      </c>
      <c r="P5959" s="4">
        <f>IF(O5959="吨",N5959*1000,IF(O5959="万立方米",N5959*10000,""))</f>
        <v>135019000.0</v>
      </c>
      <c r="Q5959" s="2" t="s">
        <v>58</v>
      </c>
      <c r="R5959" s="2" t="s">
        <v>59</v>
      </c>
      <c r="S5959" s="2" t="s">
        <v>79</v>
      </c>
      <c r="T5959" s="2" t="s">
        <v>75</v>
      </c>
      <c r="U5959" s="4">
        <f>6.0</f>
        <v>6.0</v>
      </c>
      <c r="V5959" s="2" t="s">
        <v>62</v>
      </c>
      <c r="W5959" s="2" t="s">
        <v>80</v>
      </c>
      <c r="X5959" s="2" t="s">
        <v>64</v>
      </c>
      <c r="Y5959" s="2" t="s">
        <v>65</v>
      </c>
      <c r="Z5959" s="2">
        <v>0</v>
      </c>
      <c r="AA5959" s="2"/>
      <c r="AB5959" s="2"/>
      <c r="AC5959" s="4">
        <f>P5959*U5959/1000000</f>
        <v>810.114</v>
      </c>
      <c r="AD5959" s="4">
        <f>AC5959*(1-Z5959/100)</f>
        <v>810.114</v>
      </c>
      <c r="AE5959" s="2" t="s">
        <v>66</v>
      </c>
      <c r="AF5959" s="2" t="s">
        <v>67</v>
      </c>
      <c r="AG5959" s="2"/>
      <c r="AH5959" s="2" t="s">
        <v>69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6962</v>
      </c>
      <c r="B5960" s="2" t="s">
        <v>6959</v>
      </c>
      <c r="C5960" s="2" t="s">
        <v>47</v>
      </c>
      <c r="D5960" s="2" t="s">
        <v>3209</v>
      </c>
      <c r="E5960" s="2" t="s">
        <v>731</v>
      </c>
      <c r="F5960" s="2" t="s">
        <v>228</v>
      </c>
      <c r="G5960" s="2" t="s">
        <v>117</v>
      </c>
      <c r="H5960" s="2" t="s">
        <v>138</v>
      </c>
      <c r="I5960" s="2" t="s">
        <v>53</v>
      </c>
      <c r="J5960" s="2" t="s">
        <v>230</v>
      </c>
      <c r="K5960" s="2" t="s">
        <v>55</v>
      </c>
      <c r="L5960" s="2" t="s">
        <v>51</v>
      </c>
      <c r="M5960" s="2" t="s">
        <v>82</v>
      </c>
      <c r="N5960" s="3">
        <v>135019</v>
      </c>
      <c r="O5960" s="3" t="s">
        <v>57</v>
      </c>
      <c r="P5960" s="4">
        <f>IF(O5960="吨",N5960*1000,IF(O5960="万立方米",N5960*10000,""))</f>
        <v>135019000.0</v>
      </c>
      <c r="Q5960" s="2" t="s">
        <v>58</v>
      </c>
      <c r="R5960" s="2" t="s">
        <v>59</v>
      </c>
      <c r="S5960" s="2" t="s">
        <v>83</v>
      </c>
      <c r="T5960" s="2" t="s">
        <v>61</v>
      </c>
      <c r="U5960" s="4">
        <f>0.35</f>
        <v>0.35</v>
      </c>
      <c r="V5960" s="2" t="s">
        <v>62</v>
      </c>
      <c r="W5960" s="2" t="s">
        <v>84</v>
      </c>
      <c r="X5960" s="2" t="s">
        <v>64</v>
      </c>
      <c r="Y5960" s="2" t="s">
        <v>65</v>
      </c>
      <c r="Z5960" s="2">
        <v>0</v>
      </c>
      <c r="AA5960" s="2"/>
      <c r="AB5960" s="2"/>
      <c r="AC5960" s="4">
        <f>P5960*U5960/1000000</f>
        <v>47.25665</v>
      </c>
      <c r="AD5960" s="4">
        <f>AC5960*(1-Z5960/100)</f>
        <v>47.25665</v>
      </c>
      <c r="AE5960" s="2" t="s">
        <v>66</v>
      </c>
      <c r="AF5960" s="2" t="s">
        <v>67</v>
      </c>
      <c r="AG5960" s="2"/>
      <c r="AH5960" s="2" t="s">
        <v>69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6963</v>
      </c>
      <c r="B5961" s="2" t="s">
        <v>6959</v>
      </c>
      <c r="C5961" s="2" t="s">
        <v>47</v>
      </c>
      <c r="D5961" s="2" t="s">
        <v>3209</v>
      </c>
      <c r="E5961" s="2" t="s">
        <v>731</v>
      </c>
      <c r="F5961" s="2" t="s">
        <v>228</v>
      </c>
      <c r="G5961" s="2" t="s">
        <v>117</v>
      </c>
      <c r="H5961" s="2" t="s">
        <v>138</v>
      </c>
      <c r="I5961" s="2" t="s">
        <v>53</v>
      </c>
      <c r="J5961" s="2" t="s">
        <v>230</v>
      </c>
      <c r="K5961" s="2" t="s">
        <v>55</v>
      </c>
      <c r="L5961" s="2" t="s">
        <v>51</v>
      </c>
      <c r="M5961" s="2" t="s">
        <v>86</v>
      </c>
      <c r="N5961" s="3">
        <v>135019</v>
      </c>
      <c r="O5961" s="3" t="s">
        <v>57</v>
      </c>
      <c r="P5961" s="4">
        <f>IF(O5961="吨",N5961*1000,IF(O5961="万立方米",N5961*10000,""))</f>
        <v>135019000.0</v>
      </c>
      <c r="Q5961" s="2" t="s">
        <v>58</v>
      </c>
      <c r="R5961" s="2" t="s">
        <v>59</v>
      </c>
      <c r="S5961" s="2" t="s">
        <v>87</v>
      </c>
      <c r="T5961" s="2" t="s">
        <v>88</v>
      </c>
      <c r="U5961" s="4">
        <f>0.75</f>
        <v>0.75</v>
      </c>
      <c r="V5961" s="2" t="s">
        <v>62</v>
      </c>
      <c r="W5961" s="2" t="s">
        <v>89</v>
      </c>
      <c r="X5961" s="2" t="s">
        <v>64</v>
      </c>
      <c r="Y5961" s="2" t="s">
        <v>65</v>
      </c>
      <c r="Z5961" s="2">
        <v>0</v>
      </c>
      <c r="AA5961" s="2"/>
      <c r="AB5961" s="2"/>
      <c r="AC5961" s="4">
        <f>P5961*U5961/1000000</f>
        <v>101.26425</v>
      </c>
      <c r="AD5961" s="4">
        <f>AC5962*(1-AA5961/100)+(AC5961-AC5962)*(1-AB5961/100)</f>
        <v>101.26425</v>
      </c>
      <c r="AE5961" s="2" t="s">
        <v>66</v>
      </c>
      <c r="AF5961" s="2" t="s">
        <v>67</v>
      </c>
      <c r="AG5961" s="2"/>
      <c r="AH5961" s="2" t="s">
        <v>69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6964</v>
      </c>
      <c r="B5962" s="2" t="s">
        <v>6959</v>
      </c>
      <c r="C5962" s="2" t="s">
        <v>47</v>
      </c>
      <c r="D5962" s="2" t="s">
        <v>3209</v>
      </c>
      <c r="E5962" s="2" t="s">
        <v>731</v>
      </c>
      <c r="F5962" s="2" t="s">
        <v>228</v>
      </c>
      <c r="G5962" s="2" t="s">
        <v>117</v>
      </c>
      <c r="H5962" s="2" t="s">
        <v>138</v>
      </c>
      <c r="I5962" s="2" t="s">
        <v>53</v>
      </c>
      <c r="J5962" s="2" t="s">
        <v>230</v>
      </c>
      <c r="K5962" s="2" t="s">
        <v>55</v>
      </c>
      <c r="L5962" s="2" t="s">
        <v>51</v>
      </c>
      <c r="M5962" s="2" t="s">
        <v>91</v>
      </c>
      <c r="N5962" s="3">
        <v>135019</v>
      </c>
      <c r="O5962" s="3" t="s">
        <v>57</v>
      </c>
      <c r="P5962" s="4">
        <f>IF(O5962="吨",N5962*1000,IF(O5962="万立方米",N5962*10000,""))</f>
        <v>135019000.0</v>
      </c>
      <c r="Q5962" s="2" t="s">
        <v>58</v>
      </c>
      <c r="R5962" s="2" t="s">
        <v>59</v>
      </c>
      <c r="S5962" s="2" t="s">
        <v>92</v>
      </c>
      <c r="T5962" s="2" t="s">
        <v>88</v>
      </c>
      <c r="U5962" s="4">
        <f>0.75</f>
        <v>0.75</v>
      </c>
      <c r="V5962" s="2" t="s">
        <v>62</v>
      </c>
      <c r="W5962" s="2" t="s">
        <v>93</v>
      </c>
      <c r="X5962" s="2" t="s">
        <v>64</v>
      </c>
      <c r="Y5962" s="2" t="s">
        <v>65</v>
      </c>
      <c r="Z5962" s="2">
        <v>0</v>
      </c>
      <c r="AA5962" s="2"/>
      <c r="AB5962" s="2"/>
      <c r="AC5962" s="4">
        <f>P5962*U5962/1000000</f>
        <v>101.26425</v>
      </c>
      <c r="AD5962" s="4">
        <f>AC5962*(1-Z5962/100)</f>
        <v>101.26425</v>
      </c>
      <c r="AE5962" s="2" t="s">
        <v>66</v>
      </c>
      <c r="AF5962" s="2" t="s">
        <v>67</v>
      </c>
      <c r="AG5962" s="2"/>
      <c r="AH5962" s="2" t="s">
        <v>69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6965</v>
      </c>
      <c r="B5963" s="2" t="s">
        <v>6959</v>
      </c>
      <c r="C5963" s="2" t="s">
        <v>47</v>
      </c>
      <c r="D5963" s="2" t="s">
        <v>3209</v>
      </c>
      <c r="E5963" s="2" t="s">
        <v>731</v>
      </c>
      <c r="F5963" s="2" t="s">
        <v>228</v>
      </c>
      <c r="G5963" s="2" t="s">
        <v>117</v>
      </c>
      <c r="H5963" s="2" t="s">
        <v>138</v>
      </c>
      <c r="I5963" s="2" t="s">
        <v>53</v>
      </c>
      <c r="J5963" s="2" t="s">
        <v>230</v>
      </c>
      <c r="K5963" s="2" t="s">
        <v>55</v>
      </c>
      <c r="L5963" s="2" t="s">
        <v>51</v>
      </c>
      <c r="M5963" s="2" t="s">
        <v>95</v>
      </c>
      <c r="N5963" s="3">
        <v>135019</v>
      </c>
      <c r="O5963" s="3" t="s">
        <v>57</v>
      </c>
      <c r="P5963" s="4">
        <f>IF(O5963="吨",N5963*1000,IF(O5963="万立方米",N5963*10000,""))</f>
        <v>135019000.0</v>
      </c>
      <c r="Q5963" s="2" t="s">
        <v>58</v>
      </c>
      <c r="R5963" s="2" t="s">
        <v>59</v>
      </c>
      <c r="S5963" s="2" t="s">
        <v>96</v>
      </c>
      <c r="T5963" s="2" t="s">
        <v>97</v>
      </c>
      <c r="U5963" s="4">
        <f>1.7</f>
        <v>1.7</v>
      </c>
      <c r="V5963" s="2" t="s">
        <v>62</v>
      </c>
      <c r="W5963" s="2" t="s">
        <v>98</v>
      </c>
      <c r="X5963" s="2" t="s">
        <v>64</v>
      </c>
      <c r="Y5963" s="2" t="s">
        <v>65</v>
      </c>
      <c r="Z5963" s="2">
        <v>0</v>
      </c>
      <c r="AA5963" s="2"/>
      <c r="AB5963" s="2"/>
      <c r="AC5963" s="4">
        <f>P5963*U5963/1000000</f>
        <v>229.5323</v>
      </c>
      <c r="AD5963" s="4">
        <f>AC5963*(1-Z5963/100)</f>
        <v>229.5323</v>
      </c>
      <c r="AE5963" s="2" t="s">
        <v>66</v>
      </c>
      <c r="AF5963" s="2" t="s">
        <v>67</v>
      </c>
      <c r="AG5963" s="2"/>
      <c r="AH5963" s="2" t="s">
        <v>69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6966</v>
      </c>
      <c r="B5964" s="2" t="s">
        <v>6959</v>
      </c>
      <c r="C5964" s="2" t="s">
        <v>47</v>
      </c>
      <c r="D5964" s="2" t="s">
        <v>3209</v>
      </c>
      <c r="E5964" s="2" t="s">
        <v>731</v>
      </c>
      <c r="F5964" s="2" t="s">
        <v>228</v>
      </c>
      <c r="G5964" s="2" t="s">
        <v>117</v>
      </c>
      <c r="H5964" s="2" t="s">
        <v>138</v>
      </c>
      <c r="I5964" s="2" t="s">
        <v>53</v>
      </c>
      <c r="J5964" s="2" t="s">
        <v>230</v>
      </c>
      <c r="K5964" s="2" t="s">
        <v>55</v>
      </c>
      <c r="L5964" s="2" t="s">
        <v>51</v>
      </c>
      <c r="M5964" s="2" t="s">
        <v>100</v>
      </c>
      <c r="N5964" s="3">
        <v>135019</v>
      </c>
      <c r="O5964" s="3" t="s">
        <v>57</v>
      </c>
      <c r="P5964" s="4">
        <f>IF(O5964="吨",N5964*1000,IF(O5964="万立方米",N5964*10000,""))</f>
        <v>135019000.0</v>
      </c>
      <c r="Q5964" s="2" t="s">
        <v>58</v>
      </c>
      <c r="R5964" s="2" t="s">
        <v>59</v>
      </c>
      <c r="S5964" s="2" t="s">
        <v>101</v>
      </c>
      <c r="T5964" s="2" t="s">
        <v>75</v>
      </c>
      <c r="U5964" s="4">
        <f>0.12</f>
        <v>0.12</v>
      </c>
      <c r="V5964" s="2" t="s">
        <v>62</v>
      </c>
      <c r="W5964" s="2" t="s">
        <v>102</v>
      </c>
      <c r="X5964" s="2" t="s">
        <v>64</v>
      </c>
      <c r="Y5964" s="2" t="s">
        <v>65</v>
      </c>
      <c r="Z5964" s="2">
        <v>0</v>
      </c>
      <c r="AA5964" s="2"/>
      <c r="AB5964" s="2"/>
      <c r="AC5964" s="4">
        <f>P5964*U5964/1000000</f>
        <v>16.20228</v>
      </c>
      <c r="AD5964" s="4">
        <f>AC5964*(1-Z5964/100)</f>
        <v>16.20228</v>
      </c>
      <c r="AE5964" s="2" t="s">
        <v>66</v>
      </c>
      <c r="AF5964" s="2" t="s">
        <v>67</v>
      </c>
      <c r="AG5964" s="2"/>
      <c r="AH5964" s="2" t="s">
        <v>69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6967</v>
      </c>
      <c r="B5965" s="2" t="s">
        <v>6959</v>
      </c>
      <c r="C5965" s="2" t="s">
        <v>47</v>
      </c>
      <c r="D5965" s="2" t="s">
        <v>3209</v>
      </c>
      <c r="E5965" s="2" t="s">
        <v>731</v>
      </c>
      <c r="F5965" s="2" t="s">
        <v>228</v>
      </c>
      <c r="G5965" s="2" t="s">
        <v>117</v>
      </c>
      <c r="H5965" s="2" t="s">
        <v>138</v>
      </c>
      <c r="I5965" s="2" t="s">
        <v>161</v>
      </c>
      <c r="J5965" s="2" t="s">
        <v>279</v>
      </c>
      <c r="K5965" s="2" t="s">
        <v>55</v>
      </c>
      <c r="L5965" s="2" t="s">
        <v>51</v>
      </c>
      <c r="M5965" s="2" t="s">
        <v>56</v>
      </c>
      <c r="N5965" s="3">
        <v>45.6</v>
      </c>
      <c r="O5965" s="3" t="s">
        <v>57</v>
      </c>
      <c r="P5965" s="4">
        <f>IF(O5965="吨",N5965*1000,IF(O5965="万立方米",N5965*10000,""))</f>
        <v>45600.0</v>
      </c>
      <c r="Q5965" s="2" t="s">
        <v>58</v>
      </c>
      <c r="R5965" s="2" t="s">
        <v>59</v>
      </c>
      <c r="S5965" s="2" t="s">
        <v>60</v>
      </c>
      <c r="T5965" s="2" t="s">
        <v>61</v>
      </c>
      <c r="U5965" s="4">
        <f>0.06</f>
        <v>0.06</v>
      </c>
      <c r="V5965" s="2" t="s">
        <v>62</v>
      </c>
      <c r="W5965" s="2" t="s">
        <v>63</v>
      </c>
      <c r="X5965" s="2" t="s">
        <v>64</v>
      </c>
      <c r="Y5965" s="2" t="s">
        <v>65</v>
      </c>
      <c r="Z5965" s="2">
        <v>0</v>
      </c>
      <c r="AA5965" s="2"/>
      <c r="AB5965" s="2"/>
      <c r="AC5965" s="4">
        <f>P5965*U5965/1000000</f>
        <v>0.002736</v>
      </c>
      <c r="AD5965" s="4">
        <f>AC5965*(1-Z5965/100)</f>
        <v>0.002736</v>
      </c>
      <c r="AE5965" s="2" t="s">
        <v>66</v>
      </c>
      <c r="AF5965" s="2" t="s">
        <v>67</v>
      </c>
      <c r="AG5965" s="2"/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6968</v>
      </c>
      <c r="B5966" s="2" t="s">
        <v>6959</v>
      </c>
      <c r="C5966" s="2" t="s">
        <v>47</v>
      </c>
      <c r="D5966" s="2" t="s">
        <v>3209</v>
      </c>
      <c r="E5966" s="2" t="s">
        <v>731</v>
      </c>
      <c r="F5966" s="2" t="s">
        <v>228</v>
      </c>
      <c r="G5966" s="2" t="s">
        <v>117</v>
      </c>
      <c r="H5966" s="2" t="s">
        <v>138</v>
      </c>
      <c r="I5966" s="2" t="s">
        <v>161</v>
      </c>
      <c r="J5966" s="2" t="s">
        <v>279</v>
      </c>
      <c r="K5966" s="2" t="s">
        <v>55</v>
      </c>
      <c r="L5966" s="2" t="s">
        <v>51</v>
      </c>
      <c r="M5966" s="2" t="s">
        <v>73</v>
      </c>
      <c r="N5966" s="3">
        <v>45.6</v>
      </c>
      <c r="O5966" s="3" t="s">
        <v>57</v>
      </c>
      <c r="P5966" s="4">
        <f>IF(O5966="吨",N5966*1000,IF(O5966="万立方米",N5966*10000,""))</f>
        <v>45600.0</v>
      </c>
      <c r="Q5966" s="2" t="s">
        <v>58</v>
      </c>
      <c r="R5966" s="2" t="s">
        <v>59</v>
      </c>
      <c r="S5966" s="2" t="s">
        <v>74</v>
      </c>
      <c r="T5966" s="2" t="s">
        <v>75</v>
      </c>
      <c r="U5966" s="4">
        <f>1.5</f>
        <v>1.5</v>
      </c>
      <c r="V5966" s="2" t="s">
        <v>62</v>
      </c>
      <c r="W5966" s="2" t="s">
        <v>76</v>
      </c>
      <c r="X5966" s="2" t="s">
        <v>64</v>
      </c>
      <c r="Y5966" s="2" t="s">
        <v>65</v>
      </c>
      <c r="Z5966" s="2">
        <v>0</v>
      </c>
      <c r="AA5966" s="2"/>
      <c r="AB5966" s="2"/>
      <c r="AC5966" s="4">
        <f>P5966*U5966/1000000</f>
        <v>0.0684</v>
      </c>
      <c r="AD5966" s="4">
        <f>AC5966*(1-Z5966/100)</f>
        <v>0.0684</v>
      </c>
      <c r="AE5966" s="2" t="s">
        <v>66</v>
      </c>
      <c r="AF5966" s="2" t="s">
        <v>67</v>
      </c>
      <c r="AG5966" s="2"/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6969</v>
      </c>
      <c r="B5967" s="2" t="s">
        <v>6959</v>
      </c>
      <c r="C5967" s="2" t="s">
        <v>47</v>
      </c>
      <c r="D5967" s="2" t="s">
        <v>3209</v>
      </c>
      <c r="E5967" s="2" t="s">
        <v>731</v>
      </c>
      <c r="F5967" s="2" t="s">
        <v>228</v>
      </c>
      <c r="G5967" s="2" t="s">
        <v>117</v>
      </c>
      <c r="H5967" s="2" t="s">
        <v>138</v>
      </c>
      <c r="I5967" s="2" t="s">
        <v>161</v>
      </c>
      <c r="J5967" s="2" t="s">
        <v>279</v>
      </c>
      <c r="K5967" s="2" t="s">
        <v>55</v>
      </c>
      <c r="L5967" s="2" t="s">
        <v>51</v>
      </c>
      <c r="M5967" s="2" t="s">
        <v>78</v>
      </c>
      <c r="N5967" s="3">
        <v>45.6</v>
      </c>
      <c r="O5967" s="3" t="s">
        <v>57</v>
      </c>
      <c r="P5967" s="4">
        <f>IF(O5967="吨",N5967*1000,IF(O5967="万立方米",N5967*10000,""))</f>
        <v>45600.0</v>
      </c>
      <c r="Q5967" s="2" t="s">
        <v>58</v>
      </c>
      <c r="R5967" s="2" t="s">
        <v>59</v>
      </c>
      <c r="S5967" s="2" t="s">
        <v>79</v>
      </c>
      <c r="T5967" s="2" t="s">
        <v>75</v>
      </c>
      <c r="U5967" s="4">
        <f>6.0</f>
        <v>6.0</v>
      </c>
      <c r="V5967" s="2" t="s">
        <v>62</v>
      </c>
      <c r="W5967" s="2" t="s">
        <v>80</v>
      </c>
      <c r="X5967" s="2" t="s">
        <v>64</v>
      </c>
      <c r="Y5967" s="2" t="s">
        <v>65</v>
      </c>
      <c r="Z5967" s="2">
        <v>0</v>
      </c>
      <c r="AA5967" s="2"/>
      <c r="AB5967" s="2"/>
      <c r="AC5967" s="4">
        <f>P5967*U5967/1000000</f>
        <v>0.2736</v>
      </c>
      <c r="AD5967" s="4">
        <f>AC5967*(1-Z5967/100)</f>
        <v>0.2736</v>
      </c>
      <c r="AE5967" s="2" t="s">
        <v>66</v>
      </c>
      <c r="AF5967" s="2" t="s">
        <v>67</v>
      </c>
      <c r="AG5967" s="2"/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6970</v>
      </c>
      <c r="B5968" s="2" t="s">
        <v>6959</v>
      </c>
      <c r="C5968" s="2" t="s">
        <v>47</v>
      </c>
      <c r="D5968" s="2" t="s">
        <v>3209</v>
      </c>
      <c r="E5968" s="2" t="s">
        <v>731</v>
      </c>
      <c r="F5968" s="2" t="s">
        <v>228</v>
      </c>
      <c r="G5968" s="2" t="s">
        <v>117</v>
      </c>
      <c r="H5968" s="2" t="s">
        <v>138</v>
      </c>
      <c r="I5968" s="2" t="s">
        <v>161</v>
      </c>
      <c r="J5968" s="2" t="s">
        <v>279</v>
      </c>
      <c r="K5968" s="2" t="s">
        <v>55</v>
      </c>
      <c r="L5968" s="2" t="s">
        <v>51</v>
      </c>
      <c r="M5968" s="2" t="s">
        <v>82</v>
      </c>
      <c r="N5968" s="3">
        <v>45.6</v>
      </c>
      <c r="O5968" s="3" t="s">
        <v>57</v>
      </c>
      <c r="P5968" s="4">
        <f>IF(O5968="吨",N5968*1000,IF(O5968="万立方米",N5968*10000,""))</f>
        <v>45600.0</v>
      </c>
      <c r="Q5968" s="2" t="s">
        <v>58</v>
      </c>
      <c r="R5968" s="2" t="s">
        <v>59</v>
      </c>
      <c r="S5968" s="2" t="s">
        <v>83</v>
      </c>
      <c r="T5968" s="2" t="s">
        <v>61</v>
      </c>
      <c r="U5968" s="4">
        <f>0.35</f>
        <v>0.35</v>
      </c>
      <c r="V5968" s="2" t="s">
        <v>62</v>
      </c>
      <c r="W5968" s="2" t="s">
        <v>84</v>
      </c>
      <c r="X5968" s="2" t="s">
        <v>64</v>
      </c>
      <c r="Y5968" s="2" t="s">
        <v>65</v>
      </c>
      <c r="Z5968" s="2">
        <v>0</v>
      </c>
      <c r="AA5968" s="2"/>
      <c r="AB5968" s="2"/>
      <c r="AC5968" s="4">
        <f>P5968*U5968/1000000</f>
        <v>0.01596</v>
      </c>
      <c r="AD5968" s="4">
        <f>AC5968*(1-Z5968/100)</f>
        <v>0.01596</v>
      </c>
      <c r="AE5968" s="2" t="s">
        <v>66</v>
      </c>
      <c r="AF5968" s="2" t="s">
        <v>67</v>
      </c>
      <c r="AG5968" s="2"/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6971</v>
      </c>
      <c r="B5969" s="2" t="s">
        <v>6959</v>
      </c>
      <c r="C5969" s="2" t="s">
        <v>47</v>
      </c>
      <c r="D5969" s="2" t="s">
        <v>3209</v>
      </c>
      <c r="E5969" s="2" t="s">
        <v>731</v>
      </c>
      <c r="F5969" s="2" t="s">
        <v>228</v>
      </c>
      <c r="G5969" s="2" t="s">
        <v>117</v>
      </c>
      <c r="H5969" s="2" t="s">
        <v>138</v>
      </c>
      <c r="I5969" s="2" t="s">
        <v>161</v>
      </c>
      <c r="J5969" s="2" t="s">
        <v>279</v>
      </c>
      <c r="K5969" s="2" t="s">
        <v>55</v>
      </c>
      <c r="L5969" s="2" t="s">
        <v>51</v>
      </c>
      <c r="M5969" s="2" t="s">
        <v>86</v>
      </c>
      <c r="N5969" s="3">
        <v>45.6</v>
      </c>
      <c r="O5969" s="3" t="s">
        <v>57</v>
      </c>
      <c r="P5969" s="4">
        <f>IF(O5969="吨",N5969*1000,IF(O5969="万立方米",N5969*10000,""))</f>
        <v>45600.0</v>
      </c>
      <c r="Q5969" s="2" t="s">
        <v>58</v>
      </c>
      <c r="R5969" s="2" t="s">
        <v>59</v>
      </c>
      <c r="S5969" s="2" t="s">
        <v>87</v>
      </c>
      <c r="T5969" s="2" t="s">
        <v>88</v>
      </c>
      <c r="U5969" s="4">
        <f>0.75</f>
        <v>0.75</v>
      </c>
      <c r="V5969" s="2" t="s">
        <v>62</v>
      </c>
      <c r="W5969" s="2" t="s">
        <v>89</v>
      </c>
      <c r="X5969" s="2" t="s">
        <v>64</v>
      </c>
      <c r="Y5969" s="2" t="s">
        <v>65</v>
      </c>
      <c r="Z5969" s="2">
        <v>0</v>
      </c>
      <c r="AA5969" s="2"/>
      <c r="AB5969" s="2"/>
      <c r="AC5969" s="4">
        <f>P5969*U5969/1000000</f>
        <v>0.0342</v>
      </c>
      <c r="AD5969" s="4">
        <f>AC5970*(1-AA5969/100)+(AC5969-AC5970)*(1-AB5969/100)</f>
        <v>0.0342</v>
      </c>
      <c r="AE5969" s="2" t="s">
        <v>66</v>
      </c>
      <c r="AF5969" s="2" t="s">
        <v>67</v>
      </c>
      <c r="AG5969" s="2"/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6972</v>
      </c>
      <c r="B5970" s="2" t="s">
        <v>6959</v>
      </c>
      <c r="C5970" s="2" t="s">
        <v>47</v>
      </c>
      <c r="D5970" s="2" t="s">
        <v>3209</v>
      </c>
      <c r="E5970" s="2" t="s">
        <v>731</v>
      </c>
      <c r="F5970" s="2" t="s">
        <v>228</v>
      </c>
      <c r="G5970" s="2" t="s">
        <v>117</v>
      </c>
      <c r="H5970" s="2" t="s">
        <v>138</v>
      </c>
      <c r="I5970" s="2" t="s">
        <v>161</v>
      </c>
      <c r="J5970" s="2" t="s">
        <v>279</v>
      </c>
      <c r="K5970" s="2" t="s">
        <v>55</v>
      </c>
      <c r="L5970" s="2" t="s">
        <v>51</v>
      </c>
      <c r="M5970" s="2" t="s">
        <v>91</v>
      </c>
      <c r="N5970" s="3">
        <v>45.6</v>
      </c>
      <c r="O5970" s="3" t="s">
        <v>57</v>
      </c>
      <c r="P5970" s="4">
        <f>IF(O5970="吨",N5970*1000,IF(O5970="万立方米",N5970*10000,""))</f>
        <v>45600.0</v>
      </c>
      <c r="Q5970" s="2" t="s">
        <v>58</v>
      </c>
      <c r="R5970" s="2" t="s">
        <v>59</v>
      </c>
      <c r="S5970" s="2" t="s">
        <v>92</v>
      </c>
      <c r="T5970" s="2" t="s">
        <v>88</v>
      </c>
      <c r="U5970" s="4">
        <f>0.75</f>
        <v>0.75</v>
      </c>
      <c r="V5970" s="2" t="s">
        <v>62</v>
      </c>
      <c r="W5970" s="2" t="s">
        <v>93</v>
      </c>
      <c r="X5970" s="2" t="s">
        <v>64</v>
      </c>
      <c r="Y5970" s="2" t="s">
        <v>65</v>
      </c>
      <c r="Z5970" s="2">
        <v>0</v>
      </c>
      <c r="AA5970" s="2"/>
      <c r="AB5970" s="2"/>
      <c r="AC5970" s="4">
        <f>P5970*U5970/1000000</f>
        <v>0.0342</v>
      </c>
      <c r="AD5970" s="4">
        <f>AC5970*(1-Z5970/100)</f>
        <v>0.0342</v>
      </c>
      <c r="AE5970" s="2" t="s">
        <v>66</v>
      </c>
      <c r="AF5970" s="2" t="s">
        <v>67</v>
      </c>
      <c r="AG5970" s="2"/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6973</v>
      </c>
      <c r="B5971" s="2" t="s">
        <v>6959</v>
      </c>
      <c r="C5971" s="2" t="s">
        <v>47</v>
      </c>
      <c r="D5971" s="2" t="s">
        <v>3209</v>
      </c>
      <c r="E5971" s="2" t="s">
        <v>731</v>
      </c>
      <c r="F5971" s="2" t="s">
        <v>228</v>
      </c>
      <c r="G5971" s="2" t="s">
        <v>117</v>
      </c>
      <c r="H5971" s="2" t="s">
        <v>138</v>
      </c>
      <c r="I5971" s="2" t="s">
        <v>161</v>
      </c>
      <c r="J5971" s="2" t="s">
        <v>279</v>
      </c>
      <c r="K5971" s="2" t="s">
        <v>55</v>
      </c>
      <c r="L5971" s="2" t="s">
        <v>51</v>
      </c>
      <c r="M5971" s="2" t="s">
        <v>95</v>
      </c>
      <c r="N5971" s="3">
        <v>45.6</v>
      </c>
      <c r="O5971" s="3" t="s">
        <v>57</v>
      </c>
      <c r="P5971" s="4">
        <f>IF(O5971="吨",N5971*1000,IF(O5971="万立方米",N5971*10000,""))</f>
        <v>45600.0</v>
      </c>
      <c r="Q5971" s="2" t="s">
        <v>58</v>
      </c>
      <c r="R5971" s="2" t="s">
        <v>59</v>
      </c>
      <c r="S5971" s="2" t="s">
        <v>96</v>
      </c>
      <c r="T5971" s="2" t="s">
        <v>97</v>
      </c>
      <c r="U5971" s="4">
        <f>1.7</f>
        <v>1.7</v>
      </c>
      <c r="V5971" s="2" t="s">
        <v>62</v>
      </c>
      <c r="W5971" s="2" t="s">
        <v>98</v>
      </c>
      <c r="X5971" s="2" t="s">
        <v>64</v>
      </c>
      <c r="Y5971" s="2" t="s">
        <v>65</v>
      </c>
      <c r="Z5971" s="2">
        <v>0</v>
      </c>
      <c r="AA5971" s="2"/>
      <c r="AB5971" s="2"/>
      <c r="AC5971" s="4">
        <f>P5971*U5971/1000000</f>
        <v>0.07752</v>
      </c>
      <c r="AD5971" s="4">
        <f>AC5971*(1-Z5971/100)</f>
        <v>0.07752</v>
      </c>
      <c r="AE5971" s="2" t="s">
        <v>66</v>
      </c>
      <c r="AF5971" s="2" t="s">
        <v>67</v>
      </c>
      <c r="AG5971" s="2"/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6974</v>
      </c>
      <c r="B5972" s="2" t="s">
        <v>6959</v>
      </c>
      <c r="C5972" s="2" t="s">
        <v>47</v>
      </c>
      <c r="D5972" s="2" t="s">
        <v>3209</v>
      </c>
      <c r="E5972" s="2" t="s">
        <v>731</v>
      </c>
      <c r="F5972" s="2" t="s">
        <v>228</v>
      </c>
      <c r="G5972" s="2" t="s">
        <v>117</v>
      </c>
      <c r="H5972" s="2" t="s">
        <v>138</v>
      </c>
      <c r="I5972" s="2" t="s">
        <v>161</v>
      </c>
      <c r="J5972" s="2" t="s">
        <v>279</v>
      </c>
      <c r="K5972" s="2" t="s">
        <v>55</v>
      </c>
      <c r="L5972" s="2" t="s">
        <v>51</v>
      </c>
      <c r="M5972" s="2" t="s">
        <v>100</v>
      </c>
      <c r="N5972" s="3">
        <v>45.6</v>
      </c>
      <c r="O5972" s="3" t="s">
        <v>57</v>
      </c>
      <c r="P5972" s="4">
        <f>IF(O5972="吨",N5972*1000,IF(O5972="万立方米",N5972*10000,""))</f>
        <v>45600.0</v>
      </c>
      <c r="Q5972" s="2" t="s">
        <v>58</v>
      </c>
      <c r="R5972" s="2" t="s">
        <v>59</v>
      </c>
      <c r="S5972" s="2" t="s">
        <v>101</v>
      </c>
      <c r="T5972" s="2" t="s">
        <v>75</v>
      </c>
      <c r="U5972" s="4">
        <f>0.12</f>
        <v>0.12</v>
      </c>
      <c r="V5972" s="2" t="s">
        <v>62</v>
      </c>
      <c r="W5972" s="2" t="s">
        <v>102</v>
      </c>
      <c r="X5972" s="2" t="s">
        <v>64</v>
      </c>
      <c r="Y5972" s="2" t="s">
        <v>65</v>
      </c>
      <c r="Z5972" s="2">
        <v>0</v>
      </c>
      <c r="AA5972" s="2"/>
      <c r="AB5972" s="2"/>
      <c r="AC5972" s="4">
        <f>P5972*U5972/1000000</f>
        <v>0.005472</v>
      </c>
      <c r="AD5972" s="4">
        <f>AC5972*(1-Z5972/100)</f>
        <v>0.005472</v>
      </c>
      <c r="AE5972" s="2" t="s">
        <v>66</v>
      </c>
      <c r="AF5972" s="2" t="s">
        <v>67</v>
      </c>
      <c r="AG5972" s="2"/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6975</v>
      </c>
      <c r="B5973" s="2" t="s">
        <v>6959</v>
      </c>
      <c r="C5973" s="2" t="s">
        <v>47</v>
      </c>
      <c r="D5973" s="2" t="s">
        <v>3209</v>
      </c>
      <c r="E5973" s="2" t="s">
        <v>731</v>
      </c>
      <c r="F5973" s="2" t="s">
        <v>228</v>
      </c>
      <c r="G5973" s="2" t="s">
        <v>117</v>
      </c>
      <c r="H5973" s="2" t="s">
        <v>138</v>
      </c>
      <c r="I5973" s="2"/>
      <c r="J5973" s="2"/>
      <c r="K5973" s="2"/>
      <c r="L5973" s="2"/>
      <c r="M5973" s="2" t="s">
        <v>104</v>
      </c>
      <c r="N5973" s="3"/>
      <c r="O5973" s="3"/>
      <c r="P5973" s="4">
        <v>0.0</v>
      </c>
      <c r="Q5973" s="2" t="s">
        <v>105</v>
      </c>
      <c r="R5973" s="2" t="s">
        <v>106</v>
      </c>
      <c r="S5973" s="2" t="s">
        <v>107</v>
      </c>
      <c r="T5973" s="2" t="s">
        <v>108</v>
      </c>
      <c r="U5973" s="4">
        <f>0.0</f>
        <v>0.0</v>
      </c>
      <c r="V5973" s="2" t="s">
        <v>109</v>
      </c>
      <c r="W5973" s="2" t="s">
        <v>110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134</v>
      </c>
      <c r="AH5973" s="2" t="s">
        <v>69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6976</v>
      </c>
      <c r="B5974" s="2" t="s">
        <v>6977</v>
      </c>
      <c r="C5974" s="2" t="s">
        <v>47</v>
      </c>
      <c r="D5974" s="2" t="s">
        <v>2526</v>
      </c>
      <c r="E5974" s="2" t="s">
        <v>799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270</v>
      </c>
      <c r="K5974" s="2" t="s">
        <v>55</v>
      </c>
      <c r="L5974" s="2" t="s">
        <v>51</v>
      </c>
      <c r="M5974" s="2" t="s">
        <v>56</v>
      </c>
      <c r="N5974" s="3">
        <v>1454017.63</v>
      </c>
      <c r="O5974" s="3" t="s">
        <v>57</v>
      </c>
      <c r="P5974" s="4">
        <f>IF(O5974="吨",N5974*1000,IF(O5974="万立方米",N5974*10000,""))</f>
        <v>1454017630.0</v>
      </c>
      <c r="Q5974" s="2" t="s">
        <v>58</v>
      </c>
      <c r="R5974" s="2" t="s">
        <v>59</v>
      </c>
      <c r="S5974" s="2" t="s">
        <v>60</v>
      </c>
      <c r="T5974" s="2" t="s">
        <v>61</v>
      </c>
      <c r="U5974" s="4">
        <f>0.06</f>
        <v>0.06</v>
      </c>
      <c r="V5974" s="2" t="s">
        <v>62</v>
      </c>
      <c r="W5974" s="2" t="s">
        <v>63</v>
      </c>
      <c r="X5974" s="2" t="s">
        <v>64</v>
      </c>
      <c r="Y5974" s="2" t="s">
        <v>65</v>
      </c>
      <c r="Z5974" s="2">
        <v>0</v>
      </c>
      <c r="AA5974" s="2"/>
      <c r="AB5974" s="2"/>
      <c r="AC5974" s="4">
        <f>P5974*U5974/1000000</f>
        <v>87.2410578</v>
      </c>
      <c r="AD5974" s="4">
        <f>AC5974*(1-Z5974/100)</f>
        <v>87.2410578</v>
      </c>
      <c r="AE5974" s="2" t="s">
        <v>66</v>
      </c>
      <c r="AF5974" s="2" t="s">
        <v>67</v>
      </c>
      <c r="AG5974" s="2"/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6978</v>
      </c>
      <c r="B5975" s="2" t="s">
        <v>6977</v>
      </c>
      <c r="C5975" s="2" t="s">
        <v>47</v>
      </c>
      <c r="D5975" s="2" t="s">
        <v>2526</v>
      </c>
      <c r="E5975" s="2" t="s">
        <v>799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270</v>
      </c>
      <c r="K5975" s="2" t="s">
        <v>55</v>
      </c>
      <c r="L5975" s="2" t="s">
        <v>51</v>
      </c>
      <c r="M5975" s="2" t="s">
        <v>73</v>
      </c>
      <c r="N5975" s="3">
        <v>1454017.63</v>
      </c>
      <c r="O5975" s="3" t="s">
        <v>57</v>
      </c>
      <c r="P5975" s="4">
        <f>IF(O5975="吨",N5975*1000,IF(O5975="万立方米",N5975*10000,""))</f>
        <v>1454017630.0</v>
      </c>
      <c r="Q5975" s="2" t="s">
        <v>58</v>
      </c>
      <c r="R5975" s="2" t="s">
        <v>59</v>
      </c>
      <c r="S5975" s="2" t="s">
        <v>74</v>
      </c>
      <c r="T5975" s="2" t="s">
        <v>75</v>
      </c>
      <c r="U5975" s="4">
        <f>1.5</f>
        <v>1.5</v>
      </c>
      <c r="V5975" s="2" t="s">
        <v>62</v>
      </c>
      <c r="W5975" s="2" t="s">
        <v>76</v>
      </c>
      <c r="X5975" s="2" t="s">
        <v>64</v>
      </c>
      <c r="Y5975" s="2" t="s">
        <v>65</v>
      </c>
      <c r="Z5975" s="2">
        <v>0</v>
      </c>
      <c r="AA5975" s="2"/>
      <c r="AB5975" s="2"/>
      <c r="AC5975" s="4">
        <f>P5975*U5975/1000000</f>
        <v>2181.026445</v>
      </c>
      <c r="AD5975" s="4">
        <f>AC5975*(1-Z5975/100)</f>
        <v>2181.026445</v>
      </c>
      <c r="AE5975" s="2" t="s">
        <v>66</v>
      </c>
      <c r="AF5975" s="2" t="s">
        <v>67</v>
      </c>
      <c r="AG5975" s="2"/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6979</v>
      </c>
      <c r="B5976" s="2" t="s">
        <v>6977</v>
      </c>
      <c r="C5976" s="2" t="s">
        <v>47</v>
      </c>
      <c r="D5976" s="2" t="s">
        <v>2526</v>
      </c>
      <c r="E5976" s="2" t="s">
        <v>799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270</v>
      </c>
      <c r="K5976" s="2" t="s">
        <v>55</v>
      </c>
      <c r="L5976" s="2" t="s">
        <v>51</v>
      </c>
      <c r="M5976" s="2" t="s">
        <v>78</v>
      </c>
      <c r="N5976" s="3">
        <v>1454017.63</v>
      </c>
      <c r="O5976" s="3" t="s">
        <v>57</v>
      </c>
      <c r="P5976" s="4">
        <f>IF(O5976="吨",N5976*1000,IF(O5976="万立方米",N5976*10000,""))</f>
        <v>1454017630.0</v>
      </c>
      <c r="Q5976" s="2" t="s">
        <v>58</v>
      </c>
      <c r="R5976" s="2" t="s">
        <v>59</v>
      </c>
      <c r="S5976" s="2" t="s">
        <v>79</v>
      </c>
      <c r="T5976" s="2" t="s">
        <v>75</v>
      </c>
      <c r="U5976" s="4">
        <f>6.0</f>
        <v>6.0</v>
      </c>
      <c r="V5976" s="2" t="s">
        <v>62</v>
      </c>
      <c r="W5976" s="2" t="s">
        <v>80</v>
      </c>
      <c r="X5976" s="2" t="s">
        <v>64</v>
      </c>
      <c r="Y5976" s="2" t="s">
        <v>65</v>
      </c>
      <c r="Z5976" s="2">
        <v>0</v>
      </c>
      <c r="AA5976" s="2"/>
      <c r="AB5976" s="2"/>
      <c r="AC5976" s="4">
        <f>P5976*U5976/1000000</f>
        <v>8724.10578</v>
      </c>
      <c r="AD5976" s="4">
        <f>AC5976*(1-Z5976/100)</f>
        <v>8724.10578</v>
      </c>
      <c r="AE5976" s="2" t="s">
        <v>66</v>
      </c>
      <c r="AF5976" s="2" t="s">
        <v>67</v>
      </c>
      <c r="AG5976" s="2"/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6980</v>
      </c>
      <c r="B5977" s="2" t="s">
        <v>6977</v>
      </c>
      <c r="C5977" s="2" t="s">
        <v>47</v>
      </c>
      <c r="D5977" s="2" t="s">
        <v>2526</v>
      </c>
      <c r="E5977" s="2" t="s">
        <v>799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270</v>
      </c>
      <c r="K5977" s="2" t="s">
        <v>55</v>
      </c>
      <c r="L5977" s="2" t="s">
        <v>51</v>
      </c>
      <c r="M5977" s="2" t="s">
        <v>82</v>
      </c>
      <c r="N5977" s="3">
        <v>1454017.63</v>
      </c>
      <c r="O5977" s="3" t="s">
        <v>57</v>
      </c>
      <c r="P5977" s="4">
        <f>IF(O5977="吨",N5977*1000,IF(O5977="万立方米",N5977*10000,""))</f>
        <v>1454017630.0</v>
      </c>
      <c r="Q5977" s="2" t="s">
        <v>58</v>
      </c>
      <c r="R5977" s="2" t="s">
        <v>59</v>
      </c>
      <c r="S5977" s="2" t="s">
        <v>83</v>
      </c>
      <c r="T5977" s="2" t="s">
        <v>61</v>
      </c>
      <c r="U5977" s="4">
        <f>0.35</f>
        <v>0.35</v>
      </c>
      <c r="V5977" s="2" t="s">
        <v>62</v>
      </c>
      <c r="W5977" s="2" t="s">
        <v>84</v>
      </c>
      <c r="X5977" s="2" t="s">
        <v>64</v>
      </c>
      <c r="Y5977" s="2" t="s">
        <v>65</v>
      </c>
      <c r="Z5977" s="2">
        <v>0</v>
      </c>
      <c r="AA5977" s="2"/>
      <c r="AB5977" s="2"/>
      <c r="AC5977" s="4">
        <f>P5977*U5977/1000000</f>
        <v>508.9061704999999</v>
      </c>
      <c r="AD5977" s="4">
        <f>AC5977*(1-Z5977/100)</f>
        <v>508.9061704999999</v>
      </c>
      <c r="AE5977" s="2" t="s">
        <v>66</v>
      </c>
      <c r="AF5977" s="2" t="s">
        <v>67</v>
      </c>
      <c r="AG5977" s="2"/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6981</v>
      </c>
      <c r="B5978" s="2" t="s">
        <v>6977</v>
      </c>
      <c r="C5978" s="2" t="s">
        <v>47</v>
      </c>
      <c r="D5978" s="2" t="s">
        <v>2526</v>
      </c>
      <c r="E5978" s="2" t="s">
        <v>799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270</v>
      </c>
      <c r="K5978" s="2" t="s">
        <v>55</v>
      </c>
      <c r="L5978" s="2" t="s">
        <v>51</v>
      </c>
      <c r="M5978" s="2" t="s">
        <v>86</v>
      </c>
      <c r="N5978" s="3">
        <v>1454017.63</v>
      </c>
      <c r="O5978" s="3" t="s">
        <v>57</v>
      </c>
      <c r="P5978" s="4">
        <f>IF(O5978="吨",N5978*1000,IF(O5978="万立方米",N5978*10000,""))</f>
        <v>1454017630.0</v>
      </c>
      <c r="Q5978" s="2" t="s">
        <v>58</v>
      </c>
      <c r="R5978" s="2" t="s">
        <v>59</v>
      </c>
      <c r="S5978" s="2" t="s">
        <v>87</v>
      </c>
      <c r="T5978" s="2" t="s">
        <v>88</v>
      </c>
      <c r="U5978" s="4">
        <f>0.75</f>
        <v>0.75</v>
      </c>
      <c r="V5978" s="2" t="s">
        <v>62</v>
      </c>
      <c r="W5978" s="2" t="s">
        <v>89</v>
      </c>
      <c r="X5978" s="2" t="s">
        <v>64</v>
      </c>
      <c r="Y5978" s="2" t="s">
        <v>65</v>
      </c>
      <c r="Z5978" s="2">
        <v>0</v>
      </c>
      <c r="AA5978" s="2"/>
      <c r="AB5978" s="2"/>
      <c r="AC5978" s="4">
        <f>P5978*U5978/1000000</f>
        <v>1090.5132225</v>
      </c>
      <c r="AD5978" s="4">
        <f>AC5979*(1-AA5978/100)+(AC5978-AC5979)*(1-AB5978/100)</f>
        <v>1090.5132225</v>
      </c>
      <c r="AE5978" s="2" t="s">
        <v>66</v>
      </c>
      <c r="AF5978" s="2" t="s">
        <v>67</v>
      </c>
      <c r="AG5978" s="2"/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6982</v>
      </c>
      <c r="B5979" s="2" t="s">
        <v>6977</v>
      </c>
      <c r="C5979" s="2" t="s">
        <v>47</v>
      </c>
      <c r="D5979" s="2" t="s">
        <v>2526</v>
      </c>
      <c r="E5979" s="2" t="s">
        <v>799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270</v>
      </c>
      <c r="K5979" s="2" t="s">
        <v>55</v>
      </c>
      <c r="L5979" s="2" t="s">
        <v>51</v>
      </c>
      <c r="M5979" s="2" t="s">
        <v>91</v>
      </c>
      <c r="N5979" s="3">
        <v>1454017.63</v>
      </c>
      <c r="O5979" s="3" t="s">
        <v>57</v>
      </c>
      <c r="P5979" s="4">
        <f>IF(O5979="吨",N5979*1000,IF(O5979="万立方米",N5979*10000,""))</f>
        <v>1454017630.0</v>
      </c>
      <c r="Q5979" s="2" t="s">
        <v>58</v>
      </c>
      <c r="R5979" s="2" t="s">
        <v>59</v>
      </c>
      <c r="S5979" s="2" t="s">
        <v>92</v>
      </c>
      <c r="T5979" s="2" t="s">
        <v>88</v>
      </c>
      <c r="U5979" s="4">
        <f>0.75</f>
        <v>0.75</v>
      </c>
      <c r="V5979" s="2" t="s">
        <v>62</v>
      </c>
      <c r="W5979" s="2" t="s">
        <v>93</v>
      </c>
      <c r="X5979" s="2" t="s">
        <v>64</v>
      </c>
      <c r="Y5979" s="2" t="s">
        <v>65</v>
      </c>
      <c r="Z5979" s="2">
        <v>0</v>
      </c>
      <c r="AA5979" s="2"/>
      <c r="AB5979" s="2"/>
      <c r="AC5979" s="4">
        <f>P5979*U5979/1000000</f>
        <v>1090.5132225</v>
      </c>
      <c r="AD5979" s="4">
        <f>AC5979*(1-Z5979/100)</f>
        <v>1090.5132225</v>
      </c>
      <c r="AE5979" s="2" t="s">
        <v>66</v>
      </c>
      <c r="AF5979" s="2" t="s">
        <v>67</v>
      </c>
      <c r="AG5979" s="2"/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6983</v>
      </c>
      <c r="B5980" s="2" t="s">
        <v>6977</v>
      </c>
      <c r="C5980" s="2" t="s">
        <v>47</v>
      </c>
      <c r="D5980" s="2" t="s">
        <v>2526</v>
      </c>
      <c r="E5980" s="2" t="s">
        <v>799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270</v>
      </c>
      <c r="K5980" s="2" t="s">
        <v>55</v>
      </c>
      <c r="L5980" s="2" t="s">
        <v>51</v>
      </c>
      <c r="M5980" s="2" t="s">
        <v>95</v>
      </c>
      <c r="N5980" s="3">
        <v>1454017.63</v>
      </c>
      <c r="O5980" s="3" t="s">
        <v>57</v>
      </c>
      <c r="P5980" s="4">
        <f>IF(O5980="吨",N5980*1000,IF(O5980="万立方米",N5980*10000,""))</f>
        <v>1454017630.0</v>
      </c>
      <c r="Q5980" s="2" t="s">
        <v>58</v>
      </c>
      <c r="R5980" s="2" t="s">
        <v>59</v>
      </c>
      <c r="S5980" s="2" t="s">
        <v>96</v>
      </c>
      <c r="T5980" s="2" t="s">
        <v>97</v>
      </c>
      <c r="U5980" s="4">
        <f>1.7</f>
        <v>1.7</v>
      </c>
      <c r="V5980" s="2" t="s">
        <v>62</v>
      </c>
      <c r="W5980" s="2" t="s">
        <v>98</v>
      </c>
      <c r="X5980" s="2" t="s">
        <v>64</v>
      </c>
      <c r="Y5980" s="2" t="s">
        <v>65</v>
      </c>
      <c r="Z5980" s="2">
        <v>0</v>
      </c>
      <c r="AA5980" s="2"/>
      <c r="AB5980" s="2"/>
      <c r="AC5980" s="4">
        <f>P5980*U5980/1000000</f>
        <v>2471.829971</v>
      </c>
      <c r="AD5980" s="4">
        <f>AC5980*(1-Z5980/100)</f>
        <v>2471.829971</v>
      </c>
      <c r="AE5980" s="2" t="s">
        <v>66</v>
      </c>
      <c r="AF5980" s="2" t="s">
        <v>67</v>
      </c>
      <c r="AG5980" s="2"/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6984</v>
      </c>
      <c r="B5981" s="2" t="s">
        <v>6977</v>
      </c>
      <c r="C5981" s="2" t="s">
        <v>47</v>
      </c>
      <c r="D5981" s="2" t="s">
        <v>2526</v>
      </c>
      <c r="E5981" s="2" t="s">
        <v>799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270</v>
      </c>
      <c r="K5981" s="2" t="s">
        <v>55</v>
      </c>
      <c r="L5981" s="2" t="s">
        <v>51</v>
      </c>
      <c r="M5981" s="2" t="s">
        <v>100</v>
      </c>
      <c r="N5981" s="3">
        <v>1454017.63</v>
      </c>
      <c r="O5981" s="3" t="s">
        <v>57</v>
      </c>
      <c r="P5981" s="4">
        <f>IF(O5981="吨",N5981*1000,IF(O5981="万立方米",N5981*10000,""))</f>
        <v>1454017630.0</v>
      </c>
      <c r="Q5981" s="2" t="s">
        <v>58</v>
      </c>
      <c r="R5981" s="2" t="s">
        <v>59</v>
      </c>
      <c r="S5981" s="2" t="s">
        <v>101</v>
      </c>
      <c r="T5981" s="2" t="s">
        <v>75</v>
      </c>
      <c r="U5981" s="4">
        <f>0.12</f>
        <v>0.12</v>
      </c>
      <c r="V5981" s="2" t="s">
        <v>62</v>
      </c>
      <c r="W5981" s="2" t="s">
        <v>102</v>
      </c>
      <c r="X5981" s="2" t="s">
        <v>64</v>
      </c>
      <c r="Y5981" s="2" t="s">
        <v>65</v>
      </c>
      <c r="Z5981" s="2">
        <v>0</v>
      </c>
      <c r="AA5981" s="2"/>
      <c r="AB5981" s="2"/>
      <c r="AC5981" s="4">
        <f>P5981*U5981/1000000</f>
        <v>174.4821156</v>
      </c>
      <c r="AD5981" s="4">
        <f>AC5981*(1-Z5981/100)</f>
        <v>174.4821156</v>
      </c>
      <c r="AE5981" s="2" t="s">
        <v>66</v>
      </c>
      <c r="AF5981" s="2" t="s">
        <v>67</v>
      </c>
      <c r="AG5981" s="2"/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6985</v>
      </c>
      <c r="B5982" s="2" t="s">
        <v>6977</v>
      </c>
      <c r="C5982" s="2" t="s">
        <v>47</v>
      </c>
      <c r="D5982" s="2" t="s">
        <v>2526</v>
      </c>
      <c r="E5982" s="2" t="s">
        <v>799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104</v>
      </c>
      <c r="N5982" s="3"/>
      <c r="O5982" s="3"/>
      <c r="P5982" s="4">
        <v>0.0</v>
      </c>
      <c r="Q5982" s="2" t="s">
        <v>105</v>
      </c>
      <c r="R5982" s="2" t="s">
        <v>106</v>
      </c>
      <c r="S5982" s="2" t="s">
        <v>107</v>
      </c>
      <c r="T5982" s="2" t="s">
        <v>108</v>
      </c>
      <c r="U5982" s="4">
        <f>0.0</f>
        <v>0.0</v>
      </c>
      <c r="V5982" s="2" t="s">
        <v>109</v>
      </c>
      <c r="W5982" s="2" t="s">
        <v>110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134</v>
      </c>
      <c r="AH5982" s="2" t="s">
        <v>69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6986</v>
      </c>
      <c r="B5983" s="2" t="s">
        <v>6987</v>
      </c>
      <c r="C5983" s="2" t="s">
        <v>47</v>
      </c>
      <c r="D5983" s="2" t="s">
        <v>6988</v>
      </c>
      <c r="E5983" s="2" t="s">
        <v>400</v>
      </c>
      <c r="F5983" s="2" t="s">
        <v>116</v>
      </c>
      <c r="G5983" s="2" t="s">
        <v>181</v>
      </c>
      <c r="H5983" s="2" t="s">
        <v>52</v>
      </c>
      <c r="I5983" s="2" t="s">
        <v>53</v>
      </c>
      <c r="J5983" s="2" t="s">
        <v>6989</v>
      </c>
      <c r="K5983" s="2" t="s">
        <v>55</v>
      </c>
      <c r="L5983" s="2" t="s">
        <v>51</v>
      </c>
      <c r="M5983" s="2" t="s">
        <v>56</v>
      </c>
      <c r="N5983" s="3">
        <v>17400</v>
      </c>
      <c r="O5983" s="3" t="s">
        <v>57</v>
      </c>
      <c r="P5983" s="4">
        <f>IF(O5983="吨",N5983*1000,IF(O5983="万立方米",N5983*10000,""))</f>
        <v>17400000.0</v>
      </c>
      <c r="Q5983" s="2" t="s">
        <v>58</v>
      </c>
      <c r="R5983" s="2" t="s">
        <v>59</v>
      </c>
      <c r="S5983" s="2" t="s">
        <v>60</v>
      </c>
      <c r="T5983" s="2" t="s">
        <v>61</v>
      </c>
      <c r="U5983" s="4">
        <f>0.06</f>
        <v>0.06</v>
      </c>
      <c r="V5983" s="2" t="s">
        <v>62</v>
      </c>
      <c r="W5983" s="2" t="s">
        <v>63</v>
      </c>
      <c r="X5983" s="2" t="s">
        <v>64</v>
      </c>
      <c r="Y5983" s="2" t="s">
        <v>65</v>
      </c>
      <c r="Z5983" s="2">
        <v>0</v>
      </c>
      <c r="AA5983" s="2"/>
      <c r="AB5983" s="2"/>
      <c r="AC5983" s="4">
        <f>P5983*U5983/1000000</f>
        <v>1.044</v>
      </c>
      <c r="AD5983" s="4">
        <f>AC5983*(1-Z5983/100)</f>
        <v>1.044</v>
      </c>
      <c r="AE5983" s="2" t="s">
        <v>66</v>
      </c>
      <c r="AF5983" s="2" t="s">
        <v>67</v>
      </c>
      <c r="AG5983" s="2"/>
      <c r="AH5983" s="2" t="s">
        <v>69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6990</v>
      </c>
      <c r="B5984" s="2" t="s">
        <v>6987</v>
      </c>
      <c r="C5984" s="2" t="s">
        <v>47</v>
      </c>
      <c r="D5984" s="2" t="s">
        <v>6988</v>
      </c>
      <c r="E5984" s="2" t="s">
        <v>400</v>
      </c>
      <c r="F5984" s="2" t="s">
        <v>116</v>
      </c>
      <c r="G5984" s="2" t="s">
        <v>181</v>
      </c>
      <c r="H5984" s="2" t="s">
        <v>52</v>
      </c>
      <c r="I5984" s="2" t="s">
        <v>53</v>
      </c>
      <c r="J5984" s="2" t="s">
        <v>6989</v>
      </c>
      <c r="K5984" s="2" t="s">
        <v>55</v>
      </c>
      <c r="L5984" s="2" t="s">
        <v>51</v>
      </c>
      <c r="M5984" s="2" t="s">
        <v>73</v>
      </c>
      <c r="N5984" s="3">
        <v>17400</v>
      </c>
      <c r="O5984" s="3" t="s">
        <v>57</v>
      </c>
      <c r="P5984" s="4">
        <f>IF(O5984="吨",N5984*1000,IF(O5984="万立方米",N5984*10000,""))</f>
        <v>17400000.0</v>
      </c>
      <c r="Q5984" s="2" t="s">
        <v>58</v>
      </c>
      <c r="R5984" s="2" t="s">
        <v>59</v>
      </c>
      <c r="S5984" s="2" t="s">
        <v>74</v>
      </c>
      <c r="T5984" s="2" t="s">
        <v>75</v>
      </c>
      <c r="U5984" s="4">
        <f>1.5</f>
        <v>1.5</v>
      </c>
      <c r="V5984" s="2" t="s">
        <v>62</v>
      </c>
      <c r="W5984" s="2" t="s">
        <v>76</v>
      </c>
      <c r="X5984" s="2" t="s">
        <v>64</v>
      </c>
      <c r="Y5984" s="2" t="s">
        <v>65</v>
      </c>
      <c r="Z5984" s="2">
        <v>0</v>
      </c>
      <c r="AA5984" s="2"/>
      <c r="AB5984" s="2"/>
      <c r="AC5984" s="4">
        <f>P5984*U5984/1000000</f>
        <v>26.1</v>
      </c>
      <c r="AD5984" s="4">
        <f>AC5984*(1-Z5984/100)</f>
        <v>26.1</v>
      </c>
      <c r="AE5984" s="2" t="s">
        <v>66</v>
      </c>
      <c r="AF5984" s="2" t="s">
        <v>67</v>
      </c>
      <c r="AG5984" s="2"/>
      <c r="AH5984" s="2" t="s">
        <v>69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6991</v>
      </c>
      <c r="B5985" s="2" t="s">
        <v>6987</v>
      </c>
      <c r="C5985" s="2" t="s">
        <v>47</v>
      </c>
      <c r="D5985" s="2" t="s">
        <v>6988</v>
      </c>
      <c r="E5985" s="2" t="s">
        <v>400</v>
      </c>
      <c r="F5985" s="2" t="s">
        <v>116</v>
      </c>
      <c r="G5985" s="2" t="s">
        <v>181</v>
      </c>
      <c r="H5985" s="2" t="s">
        <v>52</v>
      </c>
      <c r="I5985" s="2" t="s">
        <v>53</v>
      </c>
      <c r="J5985" s="2" t="s">
        <v>6989</v>
      </c>
      <c r="K5985" s="2" t="s">
        <v>55</v>
      </c>
      <c r="L5985" s="2" t="s">
        <v>51</v>
      </c>
      <c r="M5985" s="2" t="s">
        <v>78</v>
      </c>
      <c r="N5985" s="3">
        <v>17400</v>
      </c>
      <c r="O5985" s="3" t="s">
        <v>57</v>
      </c>
      <c r="P5985" s="4">
        <f>IF(O5985="吨",N5985*1000,IF(O5985="万立方米",N5985*10000,""))</f>
        <v>17400000.0</v>
      </c>
      <c r="Q5985" s="2" t="s">
        <v>58</v>
      </c>
      <c r="R5985" s="2" t="s">
        <v>59</v>
      </c>
      <c r="S5985" s="2" t="s">
        <v>79</v>
      </c>
      <c r="T5985" s="2" t="s">
        <v>75</v>
      </c>
      <c r="U5985" s="4">
        <f>6.0</f>
        <v>6.0</v>
      </c>
      <c r="V5985" s="2" t="s">
        <v>62</v>
      </c>
      <c r="W5985" s="2" t="s">
        <v>80</v>
      </c>
      <c r="X5985" s="2" t="s">
        <v>64</v>
      </c>
      <c r="Y5985" s="2" t="s">
        <v>65</v>
      </c>
      <c r="Z5985" s="2">
        <v>0</v>
      </c>
      <c r="AA5985" s="2"/>
      <c r="AB5985" s="2"/>
      <c r="AC5985" s="4">
        <f>P5985*U5985/1000000</f>
        <v>104.4</v>
      </c>
      <c r="AD5985" s="4">
        <f>AC5985*(1-Z5985/100)</f>
        <v>104.4</v>
      </c>
      <c r="AE5985" s="2" t="s">
        <v>66</v>
      </c>
      <c r="AF5985" s="2" t="s">
        <v>67</v>
      </c>
      <c r="AG5985" s="2"/>
      <c r="AH5985" s="2" t="s">
        <v>69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6992</v>
      </c>
      <c r="B5986" s="2" t="s">
        <v>6987</v>
      </c>
      <c r="C5986" s="2" t="s">
        <v>47</v>
      </c>
      <c r="D5986" s="2" t="s">
        <v>6988</v>
      </c>
      <c r="E5986" s="2" t="s">
        <v>400</v>
      </c>
      <c r="F5986" s="2" t="s">
        <v>116</v>
      </c>
      <c r="G5986" s="2" t="s">
        <v>181</v>
      </c>
      <c r="H5986" s="2" t="s">
        <v>52</v>
      </c>
      <c r="I5986" s="2" t="s">
        <v>53</v>
      </c>
      <c r="J5986" s="2" t="s">
        <v>6989</v>
      </c>
      <c r="K5986" s="2" t="s">
        <v>55</v>
      </c>
      <c r="L5986" s="2" t="s">
        <v>51</v>
      </c>
      <c r="M5986" s="2" t="s">
        <v>82</v>
      </c>
      <c r="N5986" s="3">
        <v>17400</v>
      </c>
      <c r="O5986" s="3" t="s">
        <v>57</v>
      </c>
      <c r="P5986" s="4">
        <f>IF(O5986="吨",N5986*1000,IF(O5986="万立方米",N5986*10000,""))</f>
        <v>17400000.0</v>
      </c>
      <c r="Q5986" s="2" t="s">
        <v>58</v>
      </c>
      <c r="R5986" s="2" t="s">
        <v>59</v>
      </c>
      <c r="S5986" s="2" t="s">
        <v>83</v>
      </c>
      <c r="T5986" s="2" t="s">
        <v>61</v>
      </c>
      <c r="U5986" s="4">
        <f>0.35</f>
        <v>0.35</v>
      </c>
      <c r="V5986" s="2" t="s">
        <v>62</v>
      </c>
      <c r="W5986" s="2" t="s">
        <v>84</v>
      </c>
      <c r="X5986" s="2" t="s">
        <v>64</v>
      </c>
      <c r="Y5986" s="2" t="s">
        <v>65</v>
      </c>
      <c r="Z5986" s="2">
        <v>0</v>
      </c>
      <c r="AA5986" s="2"/>
      <c r="AB5986" s="2"/>
      <c r="AC5986" s="4">
        <f>P5986*U5986/1000000</f>
        <v>6.09</v>
      </c>
      <c r="AD5986" s="4">
        <f>AC5986*(1-Z5986/100)</f>
        <v>6.09</v>
      </c>
      <c r="AE5986" s="2" t="s">
        <v>66</v>
      </c>
      <c r="AF5986" s="2" t="s">
        <v>67</v>
      </c>
      <c r="AG5986" s="2"/>
      <c r="AH5986" s="2" t="s">
        <v>69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6993</v>
      </c>
      <c r="B5987" s="2" t="s">
        <v>6987</v>
      </c>
      <c r="C5987" s="2" t="s">
        <v>47</v>
      </c>
      <c r="D5987" s="2" t="s">
        <v>6988</v>
      </c>
      <c r="E5987" s="2" t="s">
        <v>400</v>
      </c>
      <c r="F5987" s="2" t="s">
        <v>116</v>
      </c>
      <c r="G5987" s="2" t="s">
        <v>181</v>
      </c>
      <c r="H5987" s="2" t="s">
        <v>52</v>
      </c>
      <c r="I5987" s="2" t="s">
        <v>53</v>
      </c>
      <c r="J5987" s="2" t="s">
        <v>6989</v>
      </c>
      <c r="K5987" s="2" t="s">
        <v>55</v>
      </c>
      <c r="L5987" s="2" t="s">
        <v>51</v>
      </c>
      <c r="M5987" s="2" t="s">
        <v>86</v>
      </c>
      <c r="N5987" s="3">
        <v>17400</v>
      </c>
      <c r="O5987" s="3" t="s">
        <v>57</v>
      </c>
      <c r="P5987" s="4">
        <f>IF(O5987="吨",N5987*1000,IF(O5987="万立方米",N5987*10000,""))</f>
        <v>17400000.0</v>
      </c>
      <c r="Q5987" s="2" t="s">
        <v>58</v>
      </c>
      <c r="R5987" s="2" t="s">
        <v>59</v>
      </c>
      <c r="S5987" s="2" t="s">
        <v>87</v>
      </c>
      <c r="T5987" s="2" t="s">
        <v>88</v>
      </c>
      <c r="U5987" s="4">
        <f>0.75</f>
        <v>0.75</v>
      </c>
      <c r="V5987" s="2" t="s">
        <v>62</v>
      </c>
      <c r="W5987" s="2" t="s">
        <v>89</v>
      </c>
      <c r="X5987" s="2" t="s">
        <v>64</v>
      </c>
      <c r="Y5987" s="2" t="s">
        <v>65</v>
      </c>
      <c r="Z5987" s="2">
        <v>0</v>
      </c>
      <c r="AA5987" s="2"/>
      <c r="AB5987" s="2"/>
      <c r="AC5987" s="4">
        <f>P5987*U5987/1000000</f>
        <v>13.05</v>
      </c>
      <c r="AD5987" s="4">
        <f>AC5988*(1-AA5987/100)+(AC5987-AC5988)*(1-AB5987/100)</f>
        <v>13.05</v>
      </c>
      <c r="AE5987" s="2" t="s">
        <v>66</v>
      </c>
      <c r="AF5987" s="2" t="s">
        <v>67</v>
      </c>
      <c r="AG5987" s="2"/>
      <c r="AH5987" s="2" t="s">
        <v>69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6994</v>
      </c>
      <c r="B5988" s="2" t="s">
        <v>6987</v>
      </c>
      <c r="C5988" s="2" t="s">
        <v>47</v>
      </c>
      <c r="D5988" s="2" t="s">
        <v>6988</v>
      </c>
      <c r="E5988" s="2" t="s">
        <v>400</v>
      </c>
      <c r="F5988" s="2" t="s">
        <v>116</v>
      </c>
      <c r="G5988" s="2" t="s">
        <v>181</v>
      </c>
      <c r="H5988" s="2" t="s">
        <v>52</v>
      </c>
      <c r="I5988" s="2" t="s">
        <v>53</v>
      </c>
      <c r="J5988" s="2" t="s">
        <v>6989</v>
      </c>
      <c r="K5988" s="2" t="s">
        <v>55</v>
      </c>
      <c r="L5988" s="2" t="s">
        <v>51</v>
      </c>
      <c r="M5988" s="2" t="s">
        <v>91</v>
      </c>
      <c r="N5988" s="3">
        <v>17400</v>
      </c>
      <c r="O5988" s="3" t="s">
        <v>57</v>
      </c>
      <c r="P5988" s="4">
        <f>IF(O5988="吨",N5988*1000,IF(O5988="万立方米",N5988*10000,""))</f>
        <v>17400000.0</v>
      </c>
      <c r="Q5988" s="2" t="s">
        <v>58</v>
      </c>
      <c r="R5988" s="2" t="s">
        <v>59</v>
      </c>
      <c r="S5988" s="2" t="s">
        <v>92</v>
      </c>
      <c r="T5988" s="2" t="s">
        <v>88</v>
      </c>
      <c r="U5988" s="4">
        <f>0.75</f>
        <v>0.75</v>
      </c>
      <c r="V5988" s="2" t="s">
        <v>62</v>
      </c>
      <c r="W5988" s="2" t="s">
        <v>93</v>
      </c>
      <c r="X5988" s="2" t="s">
        <v>64</v>
      </c>
      <c r="Y5988" s="2" t="s">
        <v>65</v>
      </c>
      <c r="Z5988" s="2">
        <v>0</v>
      </c>
      <c r="AA5988" s="2"/>
      <c r="AB5988" s="2"/>
      <c r="AC5988" s="4">
        <f>P5988*U5988/1000000</f>
        <v>13.05</v>
      </c>
      <c r="AD5988" s="4">
        <f>AC5988*(1-Z5988/100)</f>
        <v>13.05</v>
      </c>
      <c r="AE5988" s="2" t="s">
        <v>66</v>
      </c>
      <c r="AF5988" s="2" t="s">
        <v>67</v>
      </c>
      <c r="AG5988" s="2"/>
      <c r="AH5988" s="2" t="s">
        <v>69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6995</v>
      </c>
      <c r="B5989" s="2" t="s">
        <v>6987</v>
      </c>
      <c r="C5989" s="2" t="s">
        <v>47</v>
      </c>
      <c r="D5989" s="2" t="s">
        <v>6988</v>
      </c>
      <c r="E5989" s="2" t="s">
        <v>400</v>
      </c>
      <c r="F5989" s="2" t="s">
        <v>116</v>
      </c>
      <c r="G5989" s="2" t="s">
        <v>181</v>
      </c>
      <c r="H5989" s="2" t="s">
        <v>52</v>
      </c>
      <c r="I5989" s="2" t="s">
        <v>53</v>
      </c>
      <c r="J5989" s="2" t="s">
        <v>6989</v>
      </c>
      <c r="K5989" s="2" t="s">
        <v>55</v>
      </c>
      <c r="L5989" s="2" t="s">
        <v>51</v>
      </c>
      <c r="M5989" s="2" t="s">
        <v>95</v>
      </c>
      <c r="N5989" s="3">
        <v>17400</v>
      </c>
      <c r="O5989" s="3" t="s">
        <v>57</v>
      </c>
      <c r="P5989" s="4">
        <f>IF(O5989="吨",N5989*1000,IF(O5989="万立方米",N5989*10000,""))</f>
        <v>17400000.0</v>
      </c>
      <c r="Q5989" s="2" t="s">
        <v>58</v>
      </c>
      <c r="R5989" s="2" t="s">
        <v>59</v>
      </c>
      <c r="S5989" s="2" t="s">
        <v>96</v>
      </c>
      <c r="T5989" s="2" t="s">
        <v>97</v>
      </c>
      <c r="U5989" s="4">
        <f>1.7</f>
        <v>1.7</v>
      </c>
      <c r="V5989" s="2" t="s">
        <v>62</v>
      </c>
      <c r="W5989" s="2" t="s">
        <v>98</v>
      </c>
      <c r="X5989" s="2" t="s">
        <v>64</v>
      </c>
      <c r="Y5989" s="2" t="s">
        <v>65</v>
      </c>
      <c r="Z5989" s="2">
        <v>0</v>
      </c>
      <c r="AA5989" s="2"/>
      <c r="AB5989" s="2"/>
      <c r="AC5989" s="4">
        <f>P5989*U5989/1000000</f>
        <v>29.58</v>
      </c>
      <c r="AD5989" s="4">
        <f>AC5989*(1-Z5989/100)</f>
        <v>29.58</v>
      </c>
      <c r="AE5989" s="2" t="s">
        <v>66</v>
      </c>
      <c r="AF5989" s="2" t="s">
        <v>67</v>
      </c>
      <c r="AG5989" s="2"/>
      <c r="AH5989" s="2" t="s">
        <v>69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6996</v>
      </c>
      <c r="B5990" s="2" t="s">
        <v>6987</v>
      </c>
      <c r="C5990" s="2" t="s">
        <v>47</v>
      </c>
      <c r="D5990" s="2" t="s">
        <v>6988</v>
      </c>
      <c r="E5990" s="2" t="s">
        <v>400</v>
      </c>
      <c r="F5990" s="2" t="s">
        <v>116</v>
      </c>
      <c r="G5990" s="2" t="s">
        <v>181</v>
      </c>
      <c r="H5990" s="2" t="s">
        <v>52</v>
      </c>
      <c r="I5990" s="2" t="s">
        <v>53</v>
      </c>
      <c r="J5990" s="2" t="s">
        <v>6989</v>
      </c>
      <c r="K5990" s="2" t="s">
        <v>55</v>
      </c>
      <c r="L5990" s="2" t="s">
        <v>51</v>
      </c>
      <c r="M5990" s="2" t="s">
        <v>100</v>
      </c>
      <c r="N5990" s="3">
        <v>17400</v>
      </c>
      <c r="O5990" s="3" t="s">
        <v>57</v>
      </c>
      <c r="P5990" s="4">
        <f>IF(O5990="吨",N5990*1000,IF(O5990="万立方米",N5990*10000,""))</f>
        <v>17400000.0</v>
      </c>
      <c r="Q5990" s="2" t="s">
        <v>58</v>
      </c>
      <c r="R5990" s="2" t="s">
        <v>59</v>
      </c>
      <c r="S5990" s="2" t="s">
        <v>101</v>
      </c>
      <c r="T5990" s="2" t="s">
        <v>75</v>
      </c>
      <c r="U5990" s="4">
        <f>0.12</f>
        <v>0.12</v>
      </c>
      <c r="V5990" s="2" t="s">
        <v>62</v>
      </c>
      <c r="W5990" s="2" t="s">
        <v>102</v>
      </c>
      <c r="X5990" s="2" t="s">
        <v>64</v>
      </c>
      <c r="Y5990" s="2" t="s">
        <v>65</v>
      </c>
      <c r="Z5990" s="2">
        <v>0</v>
      </c>
      <c r="AA5990" s="2"/>
      <c r="AB5990" s="2"/>
      <c r="AC5990" s="4">
        <f>P5990*U5990/1000000</f>
        <v>2.088</v>
      </c>
      <c r="AD5990" s="4">
        <f>AC5990*(1-Z5990/100)</f>
        <v>2.088</v>
      </c>
      <c r="AE5990" s="2" t="s">
        <v>66</v>
      </c>
      <c r="AF5990" s="2" t="s">
        <v>67</v>
      </c>
      <c r="AG5990" s="2"/>
      <c r="AH5990" s="2" t="s">
        <v>69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6997</v>
      </c>
      <c r="B5991" s="2" t="s">
        <v>6987</v>
      </c>
      <c r="C5991" s="2" t="s">
        <v>47</v>
      </c>
      <c r="D5991" s="2" t="s">
        <v>6988</v>
      </c>
      <c r="E5991" s="2" t="s">
        <v>400</v>
      </c>
      <c r="F5991" s="2" t="s">
        <v>116</v>
      </c>
      <c r="G5991" s="2" t="s">
        <v>181</v>
      </c>
      <c r="H5991" s="2" t="s">
        <v>52</v>
      </c>
      <c r="I5991" s="2"/>
      <c r="J5991" s="2"/>
      <c r="K5991" s="2"/>
      <c r="L5991" s="2"/>
      <c r="M5991" s="2" t="s">
        <v>104</v>
      </c>
      <c r="N5991" s="3"/>
      <c r="O5991" s="3"/>
      <c r="P5991" s="4">
        <v>0.0</v>
      </c>
      <c r="Q5991" s="2" t="s">
        <v>105</v>
      </c>
      <c r="R5991" s="2" t="s">
        <v>106</v>
      </c>
      <c r="S5991" s="2" t="s">
        <v>107</v>
      </c>
      <c r="T5991" s="2" t="s">
        <v>108</v>
      </c>
      <c r="U5991" s="4">
        <f>0.0</f>
        <v>0.0</v>
      </c>
      <c r="V5991" s="2" t="s">
        <v>109</v>
      </c>
      <c r="W5991" s="2" t="s">
        <v>110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134</v>
      </c>
      <c r="AH5991" s="2" t="s">
        <v>69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6998</v>
      </c>
      <c r="B5992" s="2" t="s">
        <v>6999</v>
      </c>
      <c r="C5992" s="2" t="s">
        <v>47</v>
      </c>
      <c r="D5992" s="2" t="s">
        <v>777</v>
      </c>
      <c r="E5992" s="2" t="s">
        <v>346</v>
      </c>
      <c r="F5992" s="2" t="s">
        <v>178</v>
      </c>
      <c r="G5992" s="2" t="s">
        <v>179</v>
      </c>
      <c r="H5992" s="2" t="s">
        <v>138</v>
      </c>
      <c r="I5992" s="2" t="s">
        <v>53</v>
      </c>
      <c r="J5992" s="2" t="s">
        <v>180</v>
      </c>
      <c r="K5992" s="2" t="s">
        <v>180</v>
      </c>
      <c r="L5992" s="2" t="s">
        <v>181</v>
      </c>
      <c r="M5992" s="2" t="s">
        <v>56</v>
      </c>
      <c r="N5992" s="3">
        <v>33401.413</v>
      </c>
      <c r="O5992" s="3" t="s">
        <v>182</v>
      </c>
      <c r="P5992" s="4">
        <f>IF(O5992="吨",N5992*1000,IF(O5992="万立方米",N5992*10000,""))</f>
        <v>334014130.0</v>
      </c>
      <c r="Q5992" s="2" t="s">
        <v>183</v>
      </c>
      <c r="R5992" s="2" t="s">
        <v>184</v>
      </c>
      <c r="S5992" s="2" t="s">
        <v>185</v>
      </c>
      <c r="T5992" s="2" t="s">
        <v>75</v>
      </c>
      <c r="U5992" s="4">
        <f>0.001</f>
        <v>0.001</v>
      </c>
      <c r="V5992" s="2" t="s">
        <v>186</v>
      </c>
      <c r="W5992" s="2" t="s">
        <v>187</v>
      </c>
      <c r="X5992" s="2" t="s">
        <v>64</v>
      </c>
      <c r="Y5992" s="2" t="s">
        <v>65</v>
      </c>
      <c r="Z5992" s="2">
        <v>0</v>
      </c>
      <c r="AA5992" s="2"/>
      <c r="AB5992" s="2"/>
      <c r="AC5992" s="4">
        <f>P5992*U5992/1000000</f>
        <v>0.33401413</v>
      </c>
      <c r="AD5992" s="4">
        <f>AC5992*(1-Z5992/100)</f>
        <v>0.33401413</v>
      </c>
      <c r="AE5992" s="2" t="s">
        <v>66</v>
      </c>
      <c r="AF5992" s="2" t="s">
        <v>67</v>
      </c>
      <c r="AG5992" s="2"/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7000</v>
      </c>
      <c r="B5993" s="2" t="s">
        <v>6999</v>
      </c>
      <c r="C5993" s="2" t="s">
        <v>47</v>
      </c>
      <c r="D5993" s="2" t="s">
        <v>777</v>
      </c>
      <c r="E5993" s="2" t="s">
        <v>346</v>
      </c>
      <c r="F5993" s="2" t="s">
        <v>178</v>
      </c>
      <c r="G5993" s="2" t="s">
        <v>179</v>
      </c>
      <c r="H5993" s="2" t="s">
        <v>138</v>
      </c>
      <c r="I5993" s="2" t="s">
        <v>53</v>
      </c>
      <c r="J5993" s="2" t="s">
        <v>180</v>
      </c>
      <c r="K5993" s="2" t="s">
        <v>180</v>
      </c>
      <c r="L5993" s="2" t="s">
        <v>181</v>
      </c>
      <c r="M5993" s="2" t="s">
        <v>73</v>
      </c>
      <c r="N5993" s="3">
        <v>33401.413</v>
      </c>
      <c r="O5993" s="3" t="s">
        <v>182</v>
      </c>
      <c r="P5993" s="4">
        <f>IF(O5993="吨",N5993*1000,IF(O5993="万立方米",N5993*10000,""))</f>
        <v>334014130.0</v>
      </c>
      <c r="Q5993" s="2" t="s">
        <v>183</v>
      </c>
      <c r="R5993" s="2" t="s">
        <v>184</v>
      </c>
      <c r="S5993" s="2" t="s">
        <v>189</v>
      </c>
      <c r="T5993" s="2" t="s">
        <v>75</v>
      </c>
      <c r="U5993" s="4">
        <f>0.35</f>
        <v>0.35</v>
      </c>
      <c r="V5993" s="2" t="s">
        <v>186</v>
      </c>
      <c r="W5993" s="2" t="s">
        <v>190</v>
      </c>
      <c r="X5993" s="2" t="s">
        <v>64</v>
      </c>
      <c r="Y5993" s="2" t="s">
        <v>65</v>
      </c>
      <c r="Z5993" s="2">
        <v>0</v>
      </c>
      <c r="AA5993" s="2"/>
      <c r="AB5993" s="2"/>
      <c r="AC5993" s="4">
        <f>P5993*U5993/1000000</f>
        <v>116.9049455</v>
      </c>
      <c r="AD5993" s="4">
        <f>AC5993*(1-Z5993/100)</f>
        <v>116.9049455</v>
      </c>
      <c r="AE5993" s="2" t="s">
        <v>66</v>
      </c>
      <c r="AF5993" s="2" t="s">
        <v>67</v>
      </c>
      <c r="AG5993" s="2"/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7001</v>
      </c>
      <c r="B5994" s="2" t="s">
        <v>6999</v>
      </c>
      <c r="C5994" s="2" t="s">
        <v>47</v>
      </c>
      <c r="D5994" s="2" t="s">
        <v>777</v>
      </c>
      <c r="E5994" s="2" t="s">
        <v>346</v>
      </c>
      <c r="F5994" s="2" t="s">
        <v>178</v>
      </c>
      <c r="G5994" s="2" t="s">
        <v>179</v>
      </c>
      <c r="H5994" s="2" t="s">
        <v>138</v>
      </c>
      <c r="I5994" s="2" t="s">
        <v>53</v>
      </c>
      <c r="J5994" s="2" t="s">
        <v>180</v>
      </c>
      <c r="K5994" s="2" t="s">
        <v>180</v>
      </c>
      <c r="L5994" s="2" t="s">
        <v>181</v>
      </c>
      <c r="M5994" s="2" t="s">
        <v>78</v>
      </c>
      <c r="N5994" s="3">
        <v>33401.413</v>
      </c>
      <c r="O5994" s="3" t="s">
        <v>182</v>
      </c>
      <c r="P5994" s="4">
        <f>IF(O5994="吨",N5994*1000,IF(O5994="万立方米",N5994*10000,""))</f>
        <v>334014130.0</v>
      </c>
      <c r="Q5994" s="2" t="s">
        <v>183</v>
      </c>
      <c r="R5994" s="2" t="s">
        <v>184</v>
      </c>
      <c r="S5994" s="2" t="s">
        <v>192</v>
      </c>
      <c r="T5994" s="2" t="s">
        <v>75</v>
      </c>
      <c r="U5994" s="4">
        <f>1.2</f>
        <v>1.2</v>
      </c>
      <c r="V5994" s="2" t="s">
        <v>186</v>
      </c>
      <c r="W5994" s="2" t="s">
        <v>193</v>
      </c>
      <c r="X5994" s="2" t="s">
        <v>64</v>
      </c>
      <c r="Y5994" s="2" t="s">
        <v>65</v>
      </c>
      <c r="Z5994" s="2">
        <v>0</v>
      </c>
      <c r="AA5994" s="2"/>
      <c r="AB5994" s="2"/>
      <c r="AC5994" s="4">
        <f>P5994*U5994/1000000</f>
        <v>400.816956</v>
      </c>
      <c r="AD5994" s="4">
        <f>AC5994*(1-Z5994/100)</f>
        <v>400.816956</v>
      </c>
      <c r="AE5994" s="2" t="s">
        <v>66</v>
      </c>
      <c r="AF5994" s="2" t="s">
        <v>67</v>
      </c>
      <c r="AG5994" s="2"/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7002</v>
      </c>
      <c r="B5995" s="2" t="s">
        <v>6999</v>
      </c>
      <c r="C5995" s="2" t="s">
        <v>47</v>
      </c>
      <c r="D5995" s="2" t="s">
        <v>777</v>
      </c>
      <c r="E5995" s="2" t="s">
        <v>346</v>
      </c>
      <c r="F5995" s="2" t="s">
        <v>178</v>
      </c>
      <c r="G5995" s="2" t="s">
        <v>179</v>
      </c>
      <c r="H5995" s="2" t="s">
        <v>138</v>
      </c>
      <c r="I5995" s="2" t="s">
        <v>53</v>
      </c>
      <c r="J5995" s="2" t="s">
        <v>180</v>
      </c>
      <c r="K5995" s="2" t="s">
        <v>180</v>
      </c>
      <c r="L5995" s="2" t="s">
        <v>181</v>
      </c>
      <c r="M5995" s="2" t="s">
        <v>82</v>
      </c>
      <c r="N5995" s="3">
        <v>33401.413</v>
      </c>
      <c r="O5995" s="3" t="s">
        <v>182</v>
      </c>
      <c r="P5995" s="4">
        <f>IF(O5995="吨",N5995*1000,IF(O5995="万立方米",N5995*10000,""))</f>
        <v>334014130.0</v>
      </c>
      <c r="Q5995" s="2" t="s">
        <v>183</v>
      </c>
      <c r="R5995" s="2" t="s">
        <v>184</v>
      </c>
      <c r="S5995" s="2" t="s">
        <v>195</v>
      </c>
      <c r="T5995" s="2" t="s">
        <v>75</v>
      </c>
      <c r="U5995" s="4">
        <f>0.002</f>
        <v>0.002</v>
      </c>
      <c r="V5995" s="2" t="s">
        <v>186</v>
      </c>
      <c r="W5995" s="2" t="s">
        <v>196</v>
      </c>
      <c r="X5995" s="2" t="s">
        <v>64</v>
      </c>
      <c r="Y5995" s="2" t="s">
        <v>65</v>
      </c>
      <c r="Z5995" s="2">
        <v>0</v>
      </c>
      <c r="AA5995" s="2"/>
      <c r="AB5995" s="2"/>
      <c r="AC5995" s="4">
        <f>P5995*U5995/1000000</f>
        <v>0.66802826</v>
      </c>
      <c r="AD5995" s="4">
        <f>AC5995*(1-Z5995/100)</f>
        <v>0.66802826</v>
      </c>
      <c r="AE5995" s="2" t="s">
        <v>66</v>
      </c>
      <c r="AF5995" s="2" t="s">
        <v>67</v>
      </c>
      <c r="AG5995" s="2"/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7003</v>
      </c>
      <c r="B5996" s="2" t="s">
        <v>6999</v>
      </c>
      <c r="C5996" s="2" t="s">
        <v>47</v>
      </c>
      <c r="D5996" s="2" t="s">
        <v>777</v>
      </c>
      <c r="E5996" s="2" t="s">
        <v>346</v>
      </c>
      <c r="F5996" s="2" t="s">
        <v>178</v>
      </c>
      <c r="G5996" s="2" t="s">
        <v>179</v>
      </c>
      <c r="H5996" s="2" t="s">
        <v>138</v>
      </c>
      <c r="I5996" s="2" t="s">
        <v>53</v>
      </c>
      <c r="J5996" s="2" t="s">
        <v>180</v>
      </c>
      <c r="K5996" s="2" t="s">
        <v>180</v>
      </c>
      <c r="L5996" s="2" t="s">
        <v>181</v>
      </c>
      <c r="M5996" s="2" t="s">
        <v>86</v>
      </c>
      <c r="N5996" s="3">
        <v>33401.413</v>
      </c>
      <c r="O5996" s="3" t="s">
        <v>182</v>
      </c>
      <c r="P5996" s="4">
        <f>IF(O5996="吨",N5996*1000,IF(O5996="万立方米",N5996*10000,""))</f>
        <v>334014130.0</v>
      </c>
      <c r="Q5996" s="2" t="s">
        <v>183</v>
      </c>
      <c r="R5996" s="2" t="s">
        <v>184</v>
      </c>
      <c r="S5996" s="2" t="s">
        <v>198</v>
      </c>
      <c r="T5996" s="2" t="s">
        <v>75</v>
      </c>
      <c r="U5996" s="4">
        <f>0.01</f>
        <v>0.01</v>
      </c>
      <c r="V5996" s="2" t="s">
        <v>186</v>
      </c>
      <c r="W5996" s="2" t="s">
        <v>199</v>
      </c>
      <c r="X5996" s="2" t="s">
        <v>64</v>
      </c>
      <c r="Y5996" s="2" t="s">
        <v>65</v>
      </c>
      <c r="Z5996" s="2">
        <v>0</v>
      </c>
      <c r="AA5996" s="2"/>
      <c r="AB5996" s="2"/>
      <c r="AC5996" s="4">
        <f>P5996*U5996/1000000</f>
        <v>3.3401413000000004</v>
      </c>
      <c r="AD5996" s="4">
        <f>AC5997*(1-AA5996/100)+(AC5996-AC5997)*(1-AB5996/100)</f>
        <v>3.3401413000000004</v>
      </c>
      <c r="AE5996" s="2" t="s">
        <v>66</v>
      </c>
      <c r="AF5996" s="2" t="s">
        <v>67</v>
      </c>
      <c r="AG5996" s="2"/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7004</v>
      </c>
      <c r="B5997" s="2" t="s">
        <v>6999</v>
      </c>
      <c r="C5997" s="2" t="s">
        <v>47</v>
      </c>
      <c r="D5997" s="2" t="s">
        <v>777</v>
      </c>
      <c r="E5997" s="2" t="s">
        <v>346</v>
      </c>
      <c r="F5997" s="2" t="s">
        <v>178</v>
      </c>
      <c r="G5997" s="2" t="s">
        <v>179</v>
      </c>
      <c r="H5997" s="2" t="s">
        <v>138</v>
      </c>
      <c r="I5997" s="2" t="s">
        <v>53</v>
      </c>
      <c r="J5997" s="2" t="s">
        <v>180</v>
      </c>
      <c r="K5997" s="2" t="s">
        <v>180</v>
      </c>
      <c r="L5997" s="2" t="s">
        <v>181</v>
      </c>
      <c r="M5997" s="2" t="s">
        <v>91</v>
      </c>
      <c r="N5997" s="3">
        <v>33401.413</v>
      </c>
      <c r="O5997" s="3" t="s">
        <v>182</v>
      </c>
      <c r="P5997" s="4">
        <f>IF(O5997="吨",N5997*1000,IF(O5997="万立方米",N5997*10000,""))</f>
        <v>334014130.0</v>
      </c>
      <c r="Q5997" s="2" t="s">
        <v>183</v>
      </c>
      <c r="R5997" s="2" t="s">
        <v>184</v>
      </c>
      <c r="S5997" s="2" t="s">
        <v>201</v>
      </c>
      <c r="T5997" s="2" t="s">
        <v>75</v>
      </c>
      <c r="U5997" s="4">
        <f>0.005</f>
        <v>0.005</v>
      </c>
      <c r="V5997" s="2" t="s">
        <v>186</v>
      </c>
      <c r="W5997" s="2" t="s">
        <v>202</v>
      </c>
      <c r="X5997" s="2" t="s">
        <v>64</v>
      </c>
      <c r="Y5997" s="2" t="s">
        <v>65</v>
      </c>
      <c r="Z5997" s="2">
        <v>0</v>
      </c>
      <c r="AA5997" s="2"/>
      <c r="AB5997" s="2"/>
      <c r="AC5997" s="4">
        <f>P5997*U5997/1000000</f>
        <v>1.6700706500000002</v>
      </c>
      <c r="AD5997" s="4">
        <f>AC5997*(1-Z5997/100)</f>
        <v>1.6700706500000002</v>
      </c>
      <c r="AE5997" s="2" t="s">
        <v>66</v>
      </c>
      <c r="AF5997" s="2" t="s">
        <v>67</v>
      </c>
      <c r="AG5997" s="2"/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7005</v>
      </c>
      <c r="B5998" s="2" t="s">
        <v>6999</v>
      </c>
      <c r="C5998" s="2" t="s">
        <v>47</v>
      </c>
      <c r="D5998" s="2" t="s">
        <v>777</v>
      </c>
      <c r="E5998" s="2" t="s">
        <v>346</v>
      </c>
      <c r="F5998" s="2" t="s">
        <v>178</v>
      </c>
      <c r="G5998" s="2" t="s">
        <v>179</v>
      </c>
      <c r="H5998" s="2" t="s">
        <v>138</v>
      </c>
      <c r="I5998" s="2" t="s">
        <v>53</v>
      </c>
      <c r="J5998" s="2" t="s">
        <v>180</v>
      </c>
      <c r="K5998" s="2" t="s">
        <v>180</v>
      </c>
      <c r="L5998" s="2" t="s">
        <v>181</v>
      </c>
      <c r="M5998" s="2" t="s">
        <v>95</v>
      </c>
      <c r="N5998" s="3">
        <v>33401.413</v>
      </c>
      <c r="O5998" s="3" t="s">
        <v>182</v>
      </c>
      <c r="P5998" s="4">
        <f>IF(O5998="吨",N5998*1000,IF(O5998="万立方米",N5998*10000,""))</f>
        <v>334014130.0</v>
      </c>
      <c r="Q5998" s="2" t="s">
        <v>183</v>
      </c>
      <c r="R5998" s="2" t="s">
        <v>184</v>
      </c>
      <c r="S5998" s="2" t="s">
        <v>204</v>
      </c>
      <c r="T5998" s="2" t="s">
        <v>75</v>
      </c>
      <c r="U5998" s="4">
        <f>0.005</f>
        <v>0.005</v>
      </c>
      <c r="V5998" s="2" t="s">
        <v>186</v>
      </c>
      <c r="W5998" s="2" t="s">
        <v>205</v>
      </c>
      <c r="X5998" s="2" t="s">
        <v>64</v>
      </c>
      <c r="Y5998" s="2" t="s">
        <v>65</v>
      </c>
      <c r="Z5998" s="2">
        <v>0</v>
      </c>
      <c r="AA5998" s="2"/>
      <c r="AB5998" s="2"/>
      <c r="AC5998" s="4">
        <f>P5998*U5998/1000000</f>
        <v>1.6700706500000002</v>
      </c>
      <c r="AD5998" s="4">
        <f>AC5998*(1-Z5998/100)</f>
        <v>1.6700706500000002</v>
      </c>
      <c r="AE5998" s="2" t="s">
        <v>66</v>
      </c>
      <c r="AF5998" s="2" t="s">
        <v>67</v>
      </c>
      <c r="AG5998" s="2"/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7006</v>
      </c>
      <c r="B5999" s="2" t="s">
        <v>6999</v>
      </c>
      <c r="C5999" s="2" t="s">
        <v>47</v>
      </c>
      <c r="D5999" s="2" t="s">
        <v>777</v>
      </c>
      <c r="E5999" s="2" t="s">
        <v>346</v>
      </c>
      <c r="F5999" s="2" t="s">
        <v>178</v>
      </c>
      <c r="G5999" s="2" t="s">
        <v>179</v>
      </c>
      <c r="H5999" s="2" t="s">
        <v>138</v>
      </c>
      <c r="I5999" s="2" t="s">
        <v>53</v>
      </c>
      <c r="J5999" s="2" t="s">
        <v>180</v>
      </c>
      <c r="K5999" s="2" t="s">
        <v>180</v>
      </c>
      <c r="L5999" s="2" t="s">
        <v>181</v>
      </c>
      <c r="M5999" s="2" t="s">
        <v>100</v>
      </c>
      <c r="N5999" s="3">
        <v>33401.413</v>
      </c>
      <c r="O5999" s="3" t="s">
        <v>182</v>
      </c>
      <c r="P5999" s="4">
        <f>IF(O5999="吨",N5999*1000,IF(O5999="万立方米",N5999*10000,""))</f>
        <v>334014130.0</v>
      </c>
      <c r="Q5999" s="2" t="s">
        <v>183</v>
      </c>
      <c r="R5999" s="2" t="s">
        <v>184</v>
      </c>
      <c r="S5999" s="2" t="s">
        <v>207</v>
      </c>
      <c r="T5999" s="2" t="s">
        <v>75</v>
      </c>
      <c r="U5999" s="4">
        <f>0.02</f>
        <v>0.02</v>
      </c>
      <c r="V5999" s="2" t="s">
        <v>186</v>
      </c>
      <c r="W5999" s="2" t="s">
        <v>208</v>
      </c>
      <c r="X5999" s="2" t="s">
        <v>64</v>
      </c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/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7007</v>
      </c>
      <c r="B6000" s="2" t="s">
        <v>6999</v>
      </c>
      <c r="C6000" s="2" t="s">
        <v>47</v>
      </c>
      <c r="D6000" s="2" t="s">
        <v>777</v>
      </c>
      <c r="E6000" s="2" t="s">
        <v>346</v>
      </c>
      <c r="F6000" s="2" t="s">
        <v>178</v>
      </c>
      <c r="G6000" s="2" t="s">
        <v>179</v>
      </c>
      <c r="H6000" s="2" t="s">
        <v>138</v>
      </c>
      <c r="I6000" s="2"/>
      <c r="J6000" s="2"/>
      <c r="K6000" s="2"/>
      <c r="L6000" s="2"/>
      <c r="M6000" s="2" t="s">
        <v>104</v>
      </c>
      <c r="N6000" s="3"/>
      <c r="O6000" s="3"/>
      <c r="P6000" s="4">
        <v>0.0</v>
      </c>
      <c r="Q6000" s="2" t="s">
        <v>105</v>
      </c>
      <c r="R6000" s="2" t="s">
        <v>106</v>
      </c>
      <c r="S6000" s="2" t="s">
        <v>107</v>
      </c>
      <c r="T6000" s="2" t="s">
        <v>108</v>
      </c>
      <c r="U6000" s="4">
        <f>0.0</f>
        <v>0.0</v>
      </c>
      <c r="V6000" s="2" t="s">
        <v>109</v>
      </c>
      <c r="W6000" s="2" t="s">
        <v>110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134</v>
      </c>
      <c r="AH6000" s="2" t="s">
        <v>69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7008</v>
      </c>
      <c r="B6001" s="2" t="s">
        <v>7009</v>
      </c>
      <c r="C6001" s="2" t="s">
        <v>47</v>
      </c>
      <c r="D6001" s="2" t="s">
        <v>137</v>
      </c>
      <c r="E6001" s="2" t="s">
        <v>115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51</v>
      </c>
      <c r="M6001" s="2" t="s">
        <v>56</v>
      </c>
      <c r="N6001" s="3">
        <v>753720</v>
      </c>
      <c r="O6001" s="3" t="s">
        <v>57</v>
      </c>
      <c r="P6001" s="4">
        <f>IF(O6001="吨",N6001*1000,IF(O6001="万立方米",N6001*10000,""))</f>
        <v>753720000.0</v>
      </c>
      <c r="Q6001" s="2" t="s">
        <v>58</v>
      </c>
      <c r="R6001" s="2" t="s">
        <v>59</v>
      </c>
      <c r="S6001" s="2" t="s">
        <v>60</v>
      </c>
      <c r="T6001" s="2" t="s">
        <v>61</v>
      </c>
      <c r="U6001" s="4">
        <f>0.06</f>
        <v>0.06</v>
      </c>
      <c r="V6001" s="2" t="s">
        <v>62</v>
      </c>
      <c r="W6001" s="2" t="s">
        <v>63</v>
      </c>
      <c r="X6001" s="2" t="s">
        <v>64</v>
      </c>
      <c r="Y6001" s="2" t="s">
        <v>65</v>
      </c>
      <c r="Z6001" s="2">
        <v>0</v>
      </c>
      <c r="AA6001" s="2"/>
      <c r="AB6001" s="2"/>
      <c r="AC6001" s="4">
        <f>P6001*U6001/1000000</f>
        <v>45.2232</v>
      </c>
      <c r="AD6001" s="4">
        <f>AC6001*(1-Z6001/100)</f>
        <v>45.2232</v>
      </c>
      <c r="AE6001" s="2" t="s">
        <v>66</v>
      </c>
      <c r="AF6001" s="2" t="s">
        <v>67</v>
      </c>
      <c r="AG6001" s="2" t="s">
        <v>68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7010</v>
      </c>
      <c r="B6002" s="2" t="s">
        <v>7009</v>
      </c>
      <c r="C6002" s="2" t="s">
        <v>47</v>
      </c>
      <c r="D6002" s="2" t="s">
        <v>137</v>
      </c>
      <c r="E6002" s="2" t="s">
        <v>115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51</v>
      </c>
      <c r="M6002" s="2" t="s">
        <v>73</v>
      </c>
      <c r="N6002" s="3">
        <v>753720</v>
      </c>
      <c r="O6002" s="3" t="s">
        <v>57</v>
      </c>
      <c r="P6002" s="4">
        <f>IF(O6002="吨",N6002*1000,IF(O6002="万立方米",N6002*10000,""))</f>
        <v>753720000.0</v>
      </c>
      <c r="Q6002" s="2" t="s">
        <v>58</v>
      </c>
      <c r="R6002" s="2" t="s">
        <v>59</v>
      </c>
      <c r="S6002" s="2" t="s">
        <v>74</v>
      </c>
      <c r="T6002" s="2" t="s">
        <v>75</v>
      </c>
      <c r="U6002" s="4">
        <f>1.5</f>
        <v>1.5</v>
      </c>
      <c r="V6002" s="2" t="s">
        <v>62</v>
      </c>
      <c r="W6002" s="2" t="s">
        <v>76</v>
      </c>
      <c r="X6002" s="2" t="s">
        <v>64</v>
      </c>
      <c r="Y6002" s="2" t="s">
        <v>65</v>
      </c>
      <c r="Z6002" s="2">
        <v>0</v>
      </c>
      <c r="AA6002" s="2"/>
      <c r="AB6002" s="2"/>
      <c r="AC6002" s="4">
        <f>P6002*U6002/1000000</f>
        <v>1130.58</v>
      </c>
      <c r="AD6002" s="4">
        <f>AC6002*(1-Z6002/100)</f>
        <v>1130.58</v>
      </c>
      <c r="AE6002" s="2" t="s">
        <v>66</v>
      </c>
      <c r="AF6002" s="2" t="s">
        <v>67</v>
      </c>
      <c r="AG6002" s="2" t="s">
        <v>68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7011</v>
      </c>
      <c r="B6003" s="2" t="s">
        <v>7009</v>
      </c>
      <c r="C6003" s="2" t="s">
        <v>47</v>
      </c>
      <c r="D6003" s="2" t="s">
        <v>137</v>
      </c>
      <c r="E6003" s="2" t="s">
        <v>115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51</v>
      </c>
      <c r="M6003" s="2" t="s">
        <v>78</v>
      </c>
      <c r="N6003" s="3">
        <v>753720</v>
      </c>
      <c r="O6003" s="3" t="s">
        <v>57</v>
      </c>
      <c r="P6003" s="4">
        <f>IF(O6003="吨",N6003*1000,IF(O6003="万立方米",N6003*10000,""))</f>
        <v>753720000.0</v>
      </c>
      <c r="Q6003" s="2" t="s">
        <v>58</v>
      </c>
      <c r="R6003" s="2" t="s">
        <v>59</v>
      </c>
      <c r="S6003" s="2" t="s">
        <v>79</v>
      </c>
      <c r="T6003" s="2" t="s">
        <v>75</v>
      </c>
      <c r="U6003" s="4">
        <f>6.0</f>
        <v>6.0</v>
      </c>
      <c r="V6003" s="2" t="s">
        <v>62</v>
      </c>
      <c r="W6003" s="2" t="s">
        <v>80</v>
      </c>
      <c r="X6003" s="2" t="s">
        <v>64</v>
      </c>
      <c r="Y6003" s="2" t="s">
        <v>65</v>
      </c>
      <c r="Z6003" s="2">
        <v>0</v>
      </c>
      <c r="AA6003" s="2"/>
      <c r="AB6003" s="2"/>
      <c r="AC6003" s="4">
        <f>P6003*U6003/1000000</f>
        <v>4522.32</v>
      </c>
      <c r="AD6003" s="4">
        <f>AC6003*(1-Z6003/100)</f>
        <v>4522.32</v>
      </c>
      <c r="AE6003" s="2" t="s">
        <v>66</v>
      </c>
      <c r="AF6003" s="2" t="s">
        <v>67</v>
      </c>
      <c r="AG6003" s="2" t="s">
        <v>68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7012</v>
      </c>
      <c r="B6004" s="2" t="s">
        <v>7009</v>
      </c>
      <c r="C6004" s="2" t="s">
        <v>47</v>
      </c>
      <c r="D6004" s="2" t="s">
        <v>137</v>
      </c>
      <c r="E6004" s="2" t="s">
        <v>115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51</v>
      </c>
      <c r="M6004" s="2" t="s">
        <v>82</v>
      </c>
      <c r="N6004" s="3">
        <v>753720</v>
      </c>
      <c r="O6004" s="3" t="s">
        <v>57</v>
      </c>
      <c r="P6004" s="4">
        <f>IF(O6004="吨",N6004*1000,IF(O6004="万立方米",N6004*10000,""))</f>
        <v>753720000.0</v>
      </c>
      <c r="Q6004" s="2" t="s">
        <v>58</v>
      </c>
      <c r="R6004" s="2" t="s">
        <v>59</v>
      </c>
      <c r="S6004" s="2" t="s">
        <v>83</v>
      </c>
      <c r="T6004" s="2" t="s">
        <v>61</v>
      </c>
      <c r="U6004" s="4">
        <f>0.35</f>
        <v>0.35</v>
      </c>
      <c r="V6004" s="2" t="s">
        <v>62</v>
      </c>
      <c r="W6004" s="2" t="s">
        <v>84</v>
      </c>
      <c r="X6004" s="2" t="s">
        <v>64</v>
      </c>
      <c r="Y6004" s="2" t="s">
        <v>65</v>
      </c>
      <c r="Z6004" s="2">
        <v>0</v>
      </c>
      <c r="AA6004" s="2"/>
      <c r="AB6004" s="2"/>
      <c r="AC6004" s="4">
        <f>P6004*U6004/1000000</f>
        <v>263.80199999999996</v>
      </c>
      <c r="AD6004" s="4">
        <f>AC6004*(1-Z6004/100)</f>
        <v>263.80199999999996</v>
      </c>
      <c r="AE6004" s="2" t="s">
        <v>66</v>
      </c>
      <c r="AF6004" s="2" t="s">
        <v>67</v>
      </c>
      <c r="AG6004" s="2" t="s">
        <v>68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7013</v>
      </c>
      <c r="B6005" s="2" t="s">
        <v>7009</v>
      </c>
      <c r="C6005" s="2" t="s">
        <v>47</v>
      </c>
      <c r="D6005" s="2" t="s">
        <v>137</v>
      </c>
      <c r="E6005" s="2" t="s">
        <v>115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51</v>
      </c>
      <c r="M6005" s="2" t="s">
        <v>86</v>
      </c>
      <c r="N6005" s="3">
        <v>753720</v>
      </c>
      <c r="O6005" s="3" t="s">
        <v>57</v>
      </c>
      <c r="P6005" s="4">
        <f>IF(O6005="吨",N6005*1000,IF(O6005="万立方米",N6005*10000,""))</f>
        <v>753720000.0</v>
      </c>
      <c r="Q6005" s="2" t="s">
        <v>58</v>
      </c>
      <c r="R6005" s="2" t="s">
        <v>59</v>
      </c>
      <c r="S6005" s="2" t="s">
        <v>87</v>
      </c>
      <c r="T6005" s="2" t="s">
        <v>88</v>
      </c>
      <c r="U6005" s="4">
        <f>0.75</f>
        <v>0.75</v>
      </c>
      <c r="V6005" s="2" t="s">
        <v>62</v>
      </c>
      <c r="W6005" s="2" t="s">
        <v>89</v>
      </c>
      <c r="X6005" s="2" t="s">
        <v>64</v>
      </c>
      <c r="Y6005" s="2" t="s">
        <v>65</v>
      </c>
      <c r="Z6005" s="2">
        <v>0</v>
      </c>
      <c r="AA6005" s="2"/>
      <c r="AB6005" s="2"/>
      <c r="AC6005" s="4">
        <f>P6005*U6005/1000000</f>
        <v>565.29</v>
      </c>
      <c r="AD6005" s="4">
        <f>AC6006*(1-AA6005/100)+(AC6005-AC6006)*(1-AB6005/100)</f>
        <v>565.29</v>
      </c>
      <c r="AE6005" s="2" t="s">
        <v>66</v>
      </c>
      <c r="AF6005" s="2" t="s">
        <v>67</v>
      </c>
      <c r="AG6005" s="2" t="s">
        <v>68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7014</v>
      </c>
      <c r="B6006" s="2" t="s">
        <v>7009</v>
      </c>
      <c r="C6006" s="2" t="s">
        <v>47</v>
      </c>
      <c r="D6006" s="2" t="s">
        <v>137</v>
      </c>
      <c r="E6006" s="2" t="s">
        <v>115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51</v>
      </c>
      <c r="M6006" s="2" t="s">
        <v>91</v>
      </c>
      <c r="N6006" s="3">
        <v>753720</v>
      </c>
      <c r="O6006" s="3" t="s">
        <v>57</v>
      </c>
      <c r="P6006" s="4">
        <f>IF(O6006="吨",N6006*1000,IF(O6006="万立方米",N6006*10000,""))</f>
        <v>753720000.0</v>
      </c>
      <c r="Q6006" s="2" t="s">
        <v>58</v>
      </c>
      <c r="R6006" s="2" t="s">
        <v>59</v>
      </c>
      <c r="S6006" s="2" t="s">
        <v>92</v>
      </c>
      <c r="T6006" s="2" t="s">
        <v>88</v>
      </c>
      <c r="U6006" s="4">
        <f>0.75</f>
        <v>0.75</v>
      </c>
      <c r="V6006" s="2" t="s">
        <v>62</v>
      </c>
      <c r="W6006" s="2" t="s">
        <v>93</v>
      </c>
      <c r="X6006" s="2" t="s">
        <v>64</v>
      </c>
      <c r="Y6006" s="2" t="s">
        <v>65</v>
      </c>
      <c r="Z6006" s="2">
        <v>0</v>
      </c>
      <c r="AA6006" s="2"/>
      <c r="AB6006" s="2"/>
      <c r="AC6006" s="4">
        <f>P6006*U6006/1000000</f>
        <v>565.29</v>
      </c>
      <c r="AD6006" s="4">
        <f>AC6006*(1-Z6006/100)</f>
        <v>565.29</v>
      </c>
      <c r="AE6006" s="2" t="s">
        <v>66</v>
      </c>
      <c r="AF6006" s="2" t="s">
        <v>67</v>
      </c>
      <c r="AG6006" s="2" t="s">
        <v>68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7015</v>
      </c>
      <c r="B6007" s="2" t="s">
        <v>7009</v>
      </c>
      <c r="C6007" s="2" t="s">
        <v>47</v>
      </c>
      <c r="D6007" s="2" t="s">
        <v>137</v>
      </c>
      <c r="E6007" s="2" t="s">
        <v>115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51</v>
      </c>
      <c r="M6007" s="2" t="s">
        <v>95</v>
      </c>
      <c r="N6007" s="3">
        <v>753720</v>
      </c>
      <c r="O6007" s="3" t="s">
        <v>57</v>
      </c>
      <c r="P6007" s="4">
        <f>IF(O6007="吨",N6007*1000,IF(O6007="万立方米",N6007*10000,""))</f>
        <v>753720000.0</v>
      </c>
      <c r="Q6007" s="2" t="s">
        <v>58</v>
      </c>
      <c r="R6007" s="2" t="s">
        <v>59</v>
      </c>
      <c r="S6007" s="2" t="s">
        <v>96</v>
      </c>
      <c r="T6007" s="2" t="s">
        <v>97</v>
      </c>
      <c r="U6007" s="4">
        <f>1.7</f>
        <v>1.7</v>
      </c>
      <c r="V6007" s="2" t="s">
        <v>62</v>
      </c>
      <c r="W6007" s="2" t="s">
        <v>98</v>
      </c>
      <c r="X6007" s="2" t="s">
        <v>64</v>
      </c>
      <c r="Y6007" s="2" t="s">
        <v>65</v>
      </c>
      <c r="Z6007" s="2">
        <v>0</v>
      </c>
      <c r="AA6007" s="2"/>
      <c r="AB6007" s="2"/>
      <c r="AC6007" s="4">
        <f>P6007*U6007/1000000</f>
        <v>1281.324</v>
      </c>
      <c r="AD6007" s="4">
        <f>AC6007*(1-Z6007/100)</f>
        <v>1281.324</v>
      </c>
      <c r="AE6007" s="2" t="s">
        <v>66</v>
      </c>
      <c r="AF6007" s="2" t="s">
        <v>67</v>
      </c>
      <c r="AG6007" s="2" t="s">
        <v>68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7016</v>
      </c>
      <c r="B6008" s="2" t="s">
        <v>7009</v>
      </c>
      <c r="C6008" s="2" t="s">
        <v>47</v>
      </c>
      <c r="D6008" s="2" t="s">
        <v>137</v>
      </c>
      <c r="E6008" s="2" t="s">
        <v>115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51</v>
      </c>
      <c r="M6008" s="2" t="s">
        <v>100</v>
      </c>
      <c r="N6008" s="3">
        <v>753720</v>
      </c>
      <c r="O6008" s="3" t="s">
        <v>57</v>
      </c>
      <c r="P6008" s="4">
        <f>IF(O6008="吨",N6008*1000,IF(O6008="万立方米",N6008*10000,""))</f>
        <v>753720000.0</v>
      </c>
      <c r="Q6008" s="2" t="s">
        <v>58</v>
      </c>
      <c r="R6008" s="2" t="s">
        <v>59</v>
      </c>
      <c r="S6008" s="2" t="s">
        <v>101</v>
      </c>
      <c r="T6008" s="2" t="s">
        <v>75</v>
      </c>
      <c r="U6008" s="4">
        <f>0.12</f>
        <v>0.12</v>
      </c>
      <c r="V6008" s="2" t="s">
        <v>62</v>
      </c>
      <c r="W6008" s="2" t="s">
        <v>102</v>
      </c>
      <c r="X6008" s="2" t="s">
        <v>64</v>
      </c>
      <c r="Y6008" s="2" t="s">
        <v>65</v>
      </c>
      <c r="Z6008" s="2">
        <v>0</v>
      </c>
      <c r="AA6008" s="2"/>
      <c r="AB6008" s="2"/>
      <c r="AC6008" s="4">
        <f>P6008*U6008/1000000</f>
        <v>90.4464</v>
      </c>
      <c r="AD6008" s="4">
        <f>AC6008*(1-Z6008/100)</f>
        <v>90.4464</v>
      </c>
      <c r="AE6008" s="2" t="s">
        <v>66</v>
      </c>
      <c r="AF6008" s="2" t="s">
        <v>67</v>
      </c>
      <c r="AG6008" s="2" t="s">
        <v>68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7017</v>
      </c>
      <c r="B6009" s="2" t="s">
        <v>7009</v>
      </c>
      <c r="C6009" s="2" t="s">
        <v>47</v>
      </c>
      <c r="D6009" s="2" t="s">
        <v>137</v>
      </c>
      <c r="E6009" s="2" t="s">
        <v>115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147</v>
      </c>
      <c r="L6009" s="2" t="s">
        <v>148</v>
      </c>
      <c r="M6009" s="2" t="s">
        <v>104</v>
      </c>
      <c r="N6009" s="3"/>
      <c r="O6009" s="3"/>
      <c r="P6009" s="4">
        <v>753720000.0</v>
      </c>
      <c r="Q6009" s="2" t="s">
        <v>105</v>
      </c>
      <c r="R6009" s="2" t="s">
        <v>106</v>
      </c>
      <c r="S6009" s="2" t="s">
        <v>107</v>
      </c>
      <c r="T6009" s="2" t="s">
        <v>108</v>
      </c>
      <c r="U6009" s="4">
        <f>0.0</f>
        <v>0.0</v>
      </c>
      <c r="V6009" s="2" t="s">
        <v>109</v>
      </c>
      <c r="W6009" s="2" t="s">
        <v>110</v>
      </c>
      <c r="X6009" s="2"/>
      <c r="Y6009" s="2" t="s">
        <v>65</v>
      </c>
      <c r="Z6009" s="2">
        <v>0</v>
      </c>
      <c r="AA6009" s="2"/>
      <c r="AB6009" s="2"/>
      <c r="AC6009" s="4">
        <f>P6009*U6009/1000000</f>
        <v>0.0</v>
      </c>
      <c r="AD6009" s="4">
        <f>AC6009*(1-Z6009/100)</f>
        <v>0.0</v>
      </c>
      <c r="AE6009" s="2" t="s">
        <v>66</v>
      </c>
      <c r="AF6009" s="2" t="s">
        <v>67</v>
      </c>
      <c r="AG6009" s="2" t="s">
        <v>68</v>
      </c>
      <c r="AH6009" s="2" t="s">
        <v>69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7018</v>
      </c>
      <c r="B6010" s="2" t="s">
        <v>7019</v>
      </c>
      <c r="C6010" s="2" t="s">
        <v>47</v>
      </c>
      <c r="D6010" s="2" t="s">
        <v>2202</v>
      </c>
      <c r="E6010" s="2" t="s">
        <v>177</v>
      </c>
      <c r="F6010" s="2" t="s">
        <v>50</v>
      </c>
      <c r="G6010" s="2" t="s">
        <v>2203</v>
      </c>
      <c r="H6010" s="2" t="s">
        <v>732</v>
      </c>
      <c r="I6010" s="2" t="s">
        <v>53</v>
      </c>
      <c r="J6010" s="2" t="s">
        <v>279</v>
      </c>
      <c r="K6010" s="2" t="s">
        <v>55</v>
      </c>
      <c r="L6010" s="2" t="s">
        <v>51</v>
      </c>
      <c r="M6010" s="2" t="s">
        <v>56</v>
      </c>
      <c r="N6010" s="3">
        <v>367.03</v>
      </c>
      <c r="O6010" s="3" t="s">
        <v>57</v>
      </c>
      <c r="P6010" s="4">
        <f>IF(O6010="吨",N6010*1000,IF(O6010="万立方米",N6010*10000,""))</f>
        <v>367030.0</v>
      </c>
      <c r="Q6010" s="2" t="s">
        <v>58</v>
      </c>
      <c r="R6010" s="2" t="s">
        <v>59</v>
      </c>
      <c r="S6010" s="2" t="s">
        <v>60</v>
      </c>
      <c r="T6010" s="2" t="s">
        <v>61</v>
      </c>
      <c r="U6010" s="4">
        <f>0.06</f>
        <v>0.06</v>
      </c>
      <c r="V6010" s="2" t="s">
        <v>62</v>
      </c>
      <c r="W6010" s="2" t="s">
        <v>63</v>
      </c>
      <c r="X6010" s="2" t="s">
        <v>64</v>
      </c>
      <c r="Y6010" s="2" t="s">
        <v>65</v>
      </c>
      <c r="Z6010" s="2">
        <v>0</v>
      </c>
      <c r="AA6010" s="2"/>
      <c r="AB6010" s="2"/>
      <c r="AC6010" s="4">
        <f>P6010*U6010/1000000</f>
        <v>0.022021799999999998</v>
      </c>
      <c r="AD6010" s="4">
        <f>AC6010*(1-Z6010/100)</f>
        <v>0.022021799999999998</v>
      </c>
      <c r="AE6010" s="2" t="s">
        <v>66</v>
      </c>
      <c r="AF6010" s="2" t="s">
        <v>67</v>
      </c>
      <c r="AG6010" s="2"/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7020</v>
      </c>
      <c r="B6011" s="2" t="s">
        <v>7019</v>
      </c>
      <c r="C6011" s="2" t="s">
        <v>47</v>
      </c>
      <c r="D6011" s="2" t="s">
        <v>2202</v>
      </c>
      <c r="E6011" s="2" t="s">
        <v>177</v>
      </c>
      <c r="F6011" s="2" t="s">
        <v>50</v>
      </c>
      <c r="G6011" s="2" t="s">
        <v>2203</v>
      </c>
      <c r="H6011" s="2" t="s">
        <v>732</v>
      </c>
      <c r="I6011" s="2" t="s">
        <v>53</v>
      </c>
      <c r="J6011" s="2" t="s">
        <v>279</v>
      </c>
      <c r="K6011" s="2" t="s">
        <v>55</v>
      </c>
      <c r="L6011" s="2" t="s">
        <v>51</v>
      </c>
      <c r="M6011" s="2" t="s">
        <v>73</v>
      </c>
      <c r="N6011" s="3">
        <v>367.03</v>
      </c>
      <c r="O6011" s="3" t="s">
        <v>57</v>
      </c>
      <c r="P6011" s="4">
        <f>IF(O6011="吨",N6011*1000,IF(O6011="万立方米",N6011*10000,""))</f>
        <v>367030.0</v>
      </c>
      <c r="Q6011" s="2" t="s">
        <v>58</v>
      </c>
      <c r="R6011" s="2" t="s">
        <v>59</v>
      </c>
      <c r="S6011" s="2" t="s">
        <v>74</v>
      </c>
      <c r="T6011" s="2" t="s">
        <v>75</v>
      </c>
      <c r="U6011" s="4">
        <f>1.5</f>
        <v>1.5</v>
      </c>
      <c r="V6011" s="2" t="s">
        <v>62</v>
      </c>
      <c r="W6011" s="2" t="s">
        <v>76</v>
      </c>
      <c r="X6011" s="2" t="s">
        <v>64</v>
      </c>
      <c r="Y6011" s="2" t="s">
        <v>65</v>
      </c>
      <c r="Z6011" s="2">
        <v>0</v>
      </c>
      <c r="AA6011" s="2"/>
      <c r="AB6011" s="2"/>
      <c r="AC6011" s="4">
        <f>P6011*U6011/1000000</f>
        <v>0.550545</v>
      </c>
      <c r="AD6011" s="4">
        <f>AC6011*(1-Z6011/100)</f>
        <v>0.550545</v>
      </c>
      <c r="AE6011" s="2" t="s">
        <v>66</v>
      </c>
      <c r="AF6011" s="2" t="s">
        <v>67</v>
      </c>
      <c r="AG6011" s="2"/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7021</v>
      </c>
      <c r="B6012" s="2" t="s">
        <v>7019</v>
      </c>
      <c r="C6012" s="2" t="s">
        <v>47</v>
      </c>
      <c r="D6012" s="2" t="s">
        <v>2202</v>
      </c>
      <c r="E6012" s="2" t="s">
        <v>177</v>
      </c>
      <c r="F6012" s="2" t="s">
        <v>50</v>
      </c>
      <c r="G6012" s="2" t="s">
        <v>2203</v>
      </c>
      <c r="H6012" s="2" t="s">
        <v>732</v>
      </c>
      <c r="I6012" s="2" t="s">
        <v>53</v>
      </c>
      <c r="J6012" s="2" t="s">
        <v>279</v>
      </c>
      <c r="K6012" s="2" t="s">
        <v>55</v>
      </c>
      <c r="L6012" s="2" t="s">
        <v>51</v>
      </c>
      <c r="M6012" s="2" t="s">
        <v>78</v>
      </c>
      <c r="N6012" s="3">
        <v>367.03</v>
      </c>
      <c r="O6012" s="3" t="s">
        <v>57</v>
      </c>
      <c r="P6012" s="4">
        <f>IF(O6012="吨",N6012*1000,IF(O6012="万立方米",N6012*10000,""))</f>
        <v>367030.0</v>
      </c>
      <c r="Q6012" s="2" t="s">
        <v>58</v>
      </c>
      <c r="R6012" s="2" t="s">
        <v>59</v>
      </c>
      <c r="S6012" s="2" t="s">
        <v>79</v>
      </c>
      <c r="T6012" s="2" t="s">
        <v>75</v>
      </c>
      <c r="U6012" s="4">
        <f>6.0</f>
        <v>6.0</v>
      </c>
      <c r="V6012" s="2" t="s">
        <v>62</v>
      </c>
      <c r="W6012" s="2" t="s">
        <v>80</v>
      </c>
      <c r="X6012" s="2" t="s">
        <v>64</v>
      </c>
      <c r="Y6012" s="2" t="s">
        <v>65</v>
      </c>
      <c r="Z6012" s="2">
        <v>0</v>
      </c>
      <c r="AA6012" s="2"/>
      <c r="AB6012" s="2"/>
      <c r="AC6012" s="4">
        <f>P6012*U6012/1000000</f>
        <v>2.20218</v>
      </c>
      <c r="AD6012" s="4">
        <f>AC6012*(1-Z6012/100)</f>
        <v>2.20218</v>
      </c>
      <c r="AE6012" s="2" t="s">
        <v>66</v>
      </c>
      <c r="AF6012" s="2" t="s">
        <v>67</v>
      </c>
      <c r="AG6012" s="2"/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7022</v>
      </c>
      <c r="B6013" s="2" t="s">
        <v>7019</v>
      </c>
      <c r="C6013" s="2" t="s">
        <v>47</v>
      </c>
      <c r="D6013" s="2" t="s">
        <v>2202</v>
      </c>
      <c r="E6013" s="2" t="s">
        <v>177</v>
      </c>
      <c r="F6013" s="2" t="s">
        <v>50</v>
      </c>
      <c r="G6013" s="2" t="s">
        <v>2203</v>
      </c>
      <c r="H6013" s="2" t="s">
        <v>732</v>
      </c>
      <c r="I6013" s="2" t="s">
        <v>53</v>
      </c>
      <c r="J6013" s="2" t="s">
        <v>279</v>
      </c>
      <c r="K6013" s="2" t="s">
        <v>55</v>
      </c>
      <c r="L6013" s="2" t="s">
        <v>51</v>
      </c>
      <c r="M6013" s="2" t="s">
        <v>82</v>
      </c>
      <c r="N6013" s="3">
        <v>367.03</v>
      </c>
      <c r="O6013" s="3" t="s">
        <v>57</v>
      </c>
      <c r="P6013" s="4">
        <f>IF(O6013="吨",N6013*1000,IF(O6013="万立方米",N6013*10000,""))</f>
        <v>367030.0</v>
      </c>
      <c r="Q6013" s="2" t="s">
        <v>58</v>
      </c>
      <c r="R6013" s="2" t="s">
        <v>59</v>
      </c>
      <c r="S6013" s="2" t="s">
        <v>83</v>
      </c>
      <c r="T6013" s="2" t="s">
        <v>61</v>
      </c>
      <c r="U6013" s="4">
        <f>0.35</f>
        <v>0.35</v>
      </c>
      <c r="V6013" s="2" t="s">
        <v>62</v>
      </c>
      <c r="W6013" s="2" t="s">
        <v>84</v>
      </c>
      <c r="X6013" s="2" t="s">
        <v>64</v>
      </c>
      <c r="Y6013" s="2" t="s">
        <v>65</v>
      </c>
      <c r="Z6013" s="2">
        <v>0</v>
      </c>
      <c r="AA6013" s="2"/>
      <c r="AB6013" s="2"/>
      <c r="AC6013" s="4">
        <f>P6013*U6013/1000000</f>
        <v>0.12846049999999998</v>
      </c>
      <c r="AD6013" s="4">
        <f>AC6013*(1-Z6013/100)</f>
        <v>0.12846049999999998</v>
      </c>
      <c r="AE6013" s="2" t="s">
        <v>66</v>
      </c>
      <c r="AF6013" s="2" t="s">
        <v>67</v>
      </c>
      <c r="AG6013" s="2"/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7023</v>
      </c>
      <c r="B6014" s="2" t="s">
        <v>7019</v>
      </c>
      <c r="C6014" s="2" t="s">
        <v>47</v>
      </c>
      <c r="D6014" s="2" t="s">
        <v>2202</v>
      </c>
      <c r="E6014" s="2" t="s">
        <v>177</v>
      </c>
      <c r="F6014" s="2" t="s">
        <v>50</v>
      </c>
      <c r="G6014" s="2" t="s">
        <v>2203</v>
      </c>
      <c r="H6014" s="2" t="s">
        <v>732</v>
      </c>
      <c r="I6014" s="2" t="s">
        <v>53</v>
      </c>
      <c r="J6014" s="2" t="s">
        <v>279</v>
      </c>
      <c r="K6014" s="2" t="s">
        <v>55</v>
      </c>
      <c r="L6014" s="2" t="s">
        <v>51</v>
      </c>
      <c r="M6014" s="2" t="s">
        <v>86</v>
      </c>
      <c r="N6014" s="3">
        <v>367.03</v>
      </c>
      <c r="O6014" s="3" t="s">
        <v>57</v>
      </c>
      <c r="P6014" s="4">
        <f>IF(O6014="吨",N6014*1000,IF(O6014="万立方米",N6014*10000,""))</f>
        <v>367030.0</v>
      </c>
      <c r="Q6014" s="2" t="s">
        <v>58</v>
      </c>
      <c r="R6014" s="2" t="s">
        <v>59</v>
      </c>
      <c r="S6014" s="2" t="s">
        <v>87</v>
      </c>
      <c r="T6014" s="2" t="s">
        <v>88</v>
      </c>
      <c r="U6014" s="4">
        <f>0.75</f>
        <v>0.75</v>
      </c>
      <c r="V6014" s="2" t="s">
        <v>62</v>
      </c>
      <c r="W6014" s="2" t="s">
        <v>89</v>
      </c>
      <c r="X6014" s="2" t="s">
        <v>64</v>
      </c>
      <c r="Y6014" s="2" t="s">
        <v>65</v>
      </c>
      <c r="Z6014" s="2">
        <v>0</v>
      </c>
      <c r="AA6014" s="2"/>
      <c r="AB6014" s="2"/>
      <c r="AC6014" s="4">
        <f>P6014*U6014/1000000</f>
        <v>0.2752725</v>
      </c>
      <c r="AD6014" s="4">
        <f>AC6015*(1-AA6014/100)+(AC6014-AC6015)*(1-AB6014/100)</f>
        <v>0.2752725</v>
      </c>
      <c r="AE6014" s="2" t="s">
        <v>66</v>
      </c>
      <c r="AF6014" s="2" t="s">
        <v>67</v>
      </c>
      <c r="AG6014" s="2"/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7024</v>
      </c>
      <c r="B6015" s="2" t="s">
        <v>7019</v>
      </c>
      <c r="C6015" s="2" t="s">
        <v>47</v>
      </c>
      <c r="D6015" s="2" t="s">
        <v>2202</v>
      </c>
      <c r="E6015" s="2" t="s">
        <v>177</v>
      </c>
      <c r="F6015" s="2" t="s">
        <v>50</v>
      </c>
      <c r="G6015" s="2" t="s">
        <v>2203</v>
      </c>
      <c r="H6015" s="2" t="s">
        <v>732</v>
      </c>
      <c r="I6015" s="2" t="s">
        <v>53</v>
      </c>
      <c r="J6015" s="2" t="s">
        <v>279</v>
      </c>
      <c r="K6015" s="2" t="s">
        <v>55</v>
      </c>
      <c r="L6015" s="2" t="s">
        <v>51</v>
      </c>
      <c r="M6015" s="2" t="s">
        <v>91</v>
      </c>
      <c r="N6015" s="3">
        <v>367.03</v>
      </c>
      <c r="O6015" s="3" t="s">
        <v>57</v>
      </c>
      <c r="P6015" s="4">
        <f>IF(O6015="吨",N6015*1000,IF(O6015="万立方米",N6015*10000,""))</f>
        <v>367030.0</v>
      </c>
      <c r="Q6015" s="2" t="s">
        <v>58</v>
      </c>
      <c r="R6015" s="2" t="s">
        <v>59</v>
      </c>
      <c r="S6015" s="2" t="s">
        <v>92</v>
      </c>
      <c r="T6015" s="2" t="s">
        <v>88</v>
      </c>
      <c r="U6015" s="4">
        <f>0.75</f>
        <v>0.75</v>
      </c>
      <c r="V6015" s="2" t="s">
        <v>62</v>
      </c>
      <c r="W6015" s="2" t="s">
        <v>93</v>
      </c>
      <c r="X6015" s="2" t="s">
        <v>64</v>
      </c>
      <c r="Y6015" s="2" t="s">
        <v>65</v>
      </c>
      <c r="Z6015" s="2">
        <v>0</v>
      </c>
      <c r="AA6015" s="2"/>
      <c r="AB6015" s="2"/>
      <c r="AC6015" s="4">
        <f>P6015*U6015/1000000</f>
        <v>0.2752725</v>
      </c>
      <c r="AD6015" s="4">
        <f>AC6015*(1-Z6015/100)</f>
        <v>0.2752725</v>
      </c>
      <c r="AE6015" s="2" t="s">
        <v>66</v>
      </c>
      <c r="AF6015" s="2" t="s">
        <v>67</v>
      </c>
      <c r="AG6015" s="2"/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7025</v>
      </c>
      <c r="B6016" s="2" t="s">
        <v>7019</v>
      </c>
      <c r="C6016" s="2" t="s">
        <v>47</v>
      </c>
      <c r="D6016" s="2" t="s">
        <v>2202</v>
      </c>
      <c r="E6016" s="2" t="s">
        <v>177</v>
      </c>
      <c r="F6016" s="2" t="s">
        <v>50</v>
      </c>
      <c r="G6016" s="2" t="s">
        <v>2203</v>
      </c>
      <c r="H6016" s="2" t="s">
        <v>732</v>
      </c>
      <c r="I6016" s="2" t="s">
        <v>53</v>
      </c>
      <c r="J6016" s="2" t="s">
        <v>279</v>
      </c>
      <c r="K6016" s="2" t="s">
        <v>55</v>
      </c>
      <c r="L6016" s="2" t="s">
        <v>51</v>
      </c>
      <c r="M6016" s="2" t="s">
        <v>95</v>
      </c>
      <c r="N6016" s="3">
        <v>367.03</v>
      </c>
      <c r="O6016" s="3" t="s">
        <v>57</v>
      </c>
      <c r="P6016" s="4">
        <f>IF(O6016="吨",N6016*1000,IF(O6016="万立方米",N6016*10000,""))</f>
        <v>367030.0</v>
      </c>
      <c r="Q6016" s="2" t="s">
        <v>58</v>
      </c>
      <c r="R6016" s="2" t="s">
        <v>59</v>
      </c>
      <c r="S6016" s="2" t="s">
        <v>96</v>
      </c>
      <c r="T6016" s="2" t="s">
        <v>97</v>
      </c>
      <c r="U6016" s="4">
        <f>1.7</f>
        <v>1.7</v>
      </c>
      <c r="V6016" s="2" t="s">
        <v>62</v>
      </c>
      <c r="W6016" s="2" t="s">
        <v>98</v>
      </c>
      <c r="X6016" s="2" t="s">
        <v>64</v>
      </c>
      <c r="Y6016" s="2" t="s">
        <v>65</v>
      </c>
      <c r="Z6016" s="2">
        <v>0</v>
      </c>
      <c r="AA6016" s="2"/>
      <c r="AB6016" s="2"/>
      <c r="AC6016" s="4">
        <f>P6016*U6016/1000000</f>
        <v>0.623951</v>
      </c>
      <c r="AD6016" s="4">
        <f>AC6016*(1-Z6016/100)</f>
        <v>0.623951</v>
      </c>
      <c r="AE6016" s="2" t="s">
        <v>66</v>
      </c>
      <c r="AF6016" s="2" t="s">
        <v>67</v>
      </c>
      <c r="AG6016" s="2"/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7026</v>
      </c>
      <c r="B6017" s="2" t="s">
        <v>7019</v>
      </c>
      <c r="C6017" s="2" t="s">
        <v>47</v>
      </c>
      <c r="D6017" s="2" t="s">
        <v>2202</v>
      </c>
      <c r="E6017" s="2" t="s">
        <v>177</v>
      </c>
      <c r="F6017" s="2" t="s">
        <v>50</v>
      </c>
      <c r="G6017" s="2" t="s">
        <v>2203</v>
      </c>
      <c r="H6017" s="2" t="s">
        <v>732</v>
      </c>
      <c r="I6017" s="2" t="s">
        <v>53</v>
      </c>
      <c r="J6017" s="2" t="s">
        <v>279</v>
      </c>
      <c r="K6017" s="2" t="s">
        <v>55</v>
      </c>
      <c r="L6017" s="2" t="s">
        <v>51</v>
      </c>
      <c r="M6017" s="2" t="s">
        <v>100</v>
      </c>
      <c r="N6017" s="3">
        <v>367.03</v>
      </c>
      <c r="O6017" s="3" t="s">
        <v>57</v>
      </c>
      <c r="P6017" s="4">
        <f>IF(O6017="吨",N6017*1000,IF(O6017="万立方米",N6017*10000,""))</f>
        <v>367030.0</v>
      </c>
      <c r="Q6017" s="2" t="s">
        <v>58</v>
      </c>
      <c r="R6017" s="2" t="s">
        <v>59</v>
      </c>
      <c r="S6017" s="2" t="s">
        <v>101</v>
      </c>
      <c r="T6017" s="2" t="s">
        <v>75</v>
      </c>
      <c r="U6017" s="4">
        <f>0.12</f>
        <v>0.12</v>
      </c>
      <c r="V6017" s="2" t="s">
        <v>62</v>
      </c>
      <c r="W6017" s="2" t="s">
        <v>102</v>
      </c>
      <c r="X6017" s="2" t="s">
        <v>64</v>
      </c>
      <c r="Y6017" s="2" t="s">
        <v>65</v>
      </c>
      <c r="Z6017" s="2">
        <v>0</v>
      </c>
      <c r="AA6017" s="2"/>
      <c r="AB6017" s="2"/>
      <c r="AC6017" s="4">
        <f>P6017*U6017/1000000</f>
        <v>0.044043599999999995</v>
      </c>
      <c r="AD6017" s="4">
        <f>AC6017*(1-Z6017/100)</f>
        <v>0.044043599999999995</v>
      </c>
      <c r="AE6017" s="2" t="s">
        <v>66</v>
      </c>
      <c r="AF6017" s="2" t="s">
        <v>67</v>
      </c>
      <c r="AG6017" s="2"/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7027</v>
      </c>
      <c r="B6018" s="2" t="s">
        <v>7019</v>
      </c>
      <c r="C6018" s="2" t="s">
        <v>47</v>
      </c>
      <c r="D6018" s="2" t="s">
        <v>2202</v>
      </c>
      <c r="E6018" s="2" t="s">
        <v>177</v>
      </c>
      <c r="F6018" s="2" t="s">
        <v>50</v>
      </c>
      <c r="G6018" s="2" t="s">
        <v>2203</v>
      </c>
      <c r="H6018" s="2" t="s">
        <v>732</v>
      </c>
      <c r="I6018" s="2"/>
      <c r="J6018" s="2"/>
      <c r="K6018" s="2"/>
      <c r="L6018" s="2"/>
      <c r="M6018" s="2" t="s">
        <v>104</v>
      </c>
      <c r="N6018" s="3"/>
      <c r="O6018" s="3"/>
      <c r="P6018" s="4">
        <v>0.0</v>
      </c>
      <c r="Q6018" s="2" t="s">
        <v>105</v>
      </c>
      <c r="R6018" s="2" t="s">
        <v>106</v>
      </c>
      <c r="S6018" s="2" t="s">
        <v>107</v>
      </c>
      <c r="T6018" s="2" t="s">
        <v>108</v>
      </c>
      <c r="U6018" s="4">
        <f>0.0</f>
        <v>0.0</v>
      </c>
      <c r="V6018" s="2" t="s">
        <v>109</v>
      </c>
      <c r="W6018" s="2" t="s">
        <v>110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134</v>
      </c>
      <c r="AH6018" s="2" t="s">
        <v>69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7028</v>
      </c>
      <c r="B6019" s="2" t="s">
        <v>7029</v>
      </c>
      <c r="C6019" s="2" t="s">
        <v>47</v>
      </c>
      <c r="D6019" s="2" t="s">
        <v>886</v>
      </c>
      <c r="E6019" s="2" t="s">
        <v>377</v>
      </c>
      <c r="F6019" s="2" t="s">
        <v>228</v>
      </c>
      <c r="G6019" s="2" t="s">
        <v>181</v>
      </c>
      <c r="H6019" s="2" t="s">
        <v>821</v>
      </c>
      <c r="I6019" s="2" t="s">
        <v>53</v>
      </c>
      <c r="J6019" s="2" t="s">
        <v>118</v>
      </c>
      <c r="K6019" s="2" t="s">
        <v>118</v>
      </c>
      <c r="L6019" s="2" t="s">
        <v>119</v>
      </c>
      <c r="M6019" s="2" t="s">
        <v>56</v>
      </c>
      <c r="N6019" s="3">
        <v>3602.344</v>
      </c>
      <c r="O6019" s="3" t="s">
        <v>120</v>
      </c>
      <c r="P6019" s="2"/>
      <c r="Q6019" s="2"/>
      <c r="R6019" s="2" t="s">
        <v>121</v>
      </c>
      <c r="S6019" s="2"/>
      <c r="T6019" s="2" t="s">
        <v>108</v>
      </c>
      <c r="U6019" s="2"/>
      <c r="V6019" s="2"/>
      <c r="W6019" s="2" t="s">
        <v>122</v>
      </c>
      <c r="X6019" s="2" t="s">
        <v>64</v>
      </c>
      <c r="Y6019" s="2" t="s">
        <v>65</v>
      </c>
      <c r="Z6019" s="2">
        <v>0</v>
      </c>
      <c r="AA6019" s="2"/>
      <c r="AB6019" s="2"/>
      <c r="AC6019" s="2"/>
      <c r="AD6019" s="2"/>
      <c r="AE6019" s="2" t="s">
        <v>123</v>
      </c>
      <c r="AF6019" s="2" t="s">
        <v>124</v>
      </c>
      <c r="AG6019" s="2" t="s">
        <v>125</v>
      </c>
      <c r="AH6019" s="2" t="s">
        <v>69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7030</v>
      </c>
      <c r="B6020" s="2" t="s">
        <v>7029</v>
      </c>
      <c r="C6020" s="2" t="s">
        <v>47</v>
      </c>
      <c r="D6020" s="2" t="s">
        <v>886</v>
      </c>
      <c r="E6020" s="2" t="s">
        <v>377</v>
      </c>
      <c r="F6020" s="2" t="s">
        <v>228</v>
      </c>
      <c r="G6020" s="2" t="s">
        <v>181</v>
      </c>
      <c r="H6020" s="2" t="s">
        <v>821</v>
      </c>
      <c r="I6020" s="2" t="s">
        <v>53</v>
      </c>
      <c r="J6020" s="2" t="s">
        <v>118</v>
      </c>
      <c r="K6020" s="2" t="s">
        <v>118</v>
      </c>
      <c r="L6020" s="2" t="s">
        <v>119</v>
      </c>
      <c r="M6020" s="2" t="s">
        <v>73</v>
      </c>
      <c r="N6020" s="3">
        <v>3602.344</v>
      </c>
      <c r="O6020" s="3" t="s">
        <v>120</v>
      </c>
      <c r="P6020" s="2"/>
      <c r="Q6020" s="2"/>
      <c r="R6020" s="2" t="s">
        <v>121</v>
      </c>
      <c r="S6020" s="2"/>
      <c r="T6020" s="2" t="s">
        <v>108</v>
      </c>
      <c r="U6020" s="2"/>
      <c r="V6020" s="2"/>
      <c r="W6020" s="2" t="s">
        <v>122</v>
      </c>
      <c r="X6020" s="2" t="s">
        <v>64</v>
      </c>
      <c r="Y6020" s="2" t="s">
        <v>65</v>
      </c>
      <c r="Z6020" s="2">
        <v>0</v>
      </c>
      <c r="AA6020" s="2"/>
      <c r="AB6020" s="2"/>
      <c r="AC6020" s="2"/>
      <c r="AD6020" s="2"/>
      <c r="AE6020" s="2" t="s">
        <v>123</v>
      </c>
      <c r="AF6020" s="2" t="s">
        <v>124</v>
      </c>
      <c r="AG6020" s="2" t="s">
        <v>125</v>
      </c>
      <c r="AH6020" s="2" t="s">
        <v>69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7031</v>
      </c>
      <c r="B6021" s="2" t="s">
        <v>7029</v>
      </c>
      <c r="C6021" s="2" t="s">
        <v>47</v>
      </c>
      <c r="D6021" s="2" t="s">
        <v>886</v>
      </c>
      <c r="E6021" s="2" t="s">
        <v>377</v>
      </c>
      <c r="F6021" s="2" t="s">
        <v>228</v>
      </c>
      <c r="G6021" s="2" t="s">
        <v>181</v>
      </c>
      <c r="H6021" s="2" t="s">
        <v>821</v>
      </c>
      <c r="I6021" s="2" t="s">
        <v>53</v>
      </c>
      <c r="J6021" s="2" t="s">
        <v>118</v>
      </c>
      <c r="K6021" s="2" t="s">
        <v>118</v>
      </c>
      <c r="L6021" s="2" t="s">
        <v>119</v>
      </c>
      <c r="M6021" s="2" t="s">
        <v>78</v>
      </c>
      <c r="N6021" s="3">
        <v>3602.344</v>
      </c>
      <c r="O6021" s="3" t="s">
        <v>120</v>
      </c>
      <c r="P6021" s="2"/>
      <c r="Q6021" s="2"/>
      <c r="R6021" s="2" t="s">
        <v>121</v>
      </c>
      <c r="S6021" s="2"/>
      <c r="T6021" s="2" t="s">
        <v>108</v>
      </c>
      <c r="U6021" s="2"/>
      <c r="V6021" s="2"/>
      <c r="W6021" s="2" t="s">
        <v>122</v>
      </c>
      <c r="X6021" s="2" t="s">
        <v>64</v>
      </c>
      <c r="Y6021" s="2" t="s">
        <v>65</v>
      </c>
      <c r="Z6021" s="2">
        <v>0</v>
      </c>
      <c r="AA6021" s="2"/>
      <c r="AB6021" s="2"/>
      <c r="AC6021" s="2"/>
      <c r="AD6021" s="2"/>
      <c r="AE6021" s="2" t="s">
        <v>123</v>
      </c>
      <c r="AF6021" s="2" t="s">
        <v>124</v>
      </c>
      <c r="AG6021" s="2" t="s">
        <v>125</v>
      </c>
      <c r="AH6021" s="2" t="s">
        <v>69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7032</v>
      </c>
      <c r="B6022" s="2" t="s">
        <v>7029</v>
      </c>
      <c r="C6022" s="2" t="s">
        <v>47</v>
      </c>
      <c r="D6022" s="2" t="s">
        <v>886</v>
      </c>
      <c r="E6022" s="2" t="s">
        <v>377</v>
      </c>
      <c r="F6022" s="2" t="s">
        <v>228</v>
      </c>
      <c r="G6022" s="2" t="s">
        <v>181</v>
      </c>
      <c r="H6022" s="2" t="s">
        <v>821</v>
      </c>
      <c r="I6022" s="2" t="s">
        <v>53</v>
      </c>
      <c r="J6022" s="2" t="s">
        <v>118</v>
      </c>
      <c r="K6022" s="2" t="s">
        <v>118</v>
      </c>
      <c r="L6022" s="2" t="s">
        <v>119</v>
      </c>
      <c r="M6022" s="2" t="s">
        <v>82</v>
      </c>
      <c r="N6022" s="3">
        <v>3602.344</v>
      </c>
      <c r="O6022" s="3" t="s">
        <v>120</v>
      </c>
      <c r="P6022" s="2"/>
      <c r="Q6022" s="2"/>
      <c r="R6022" s="2" t="s">
        <v>121</v>
      </c>
      <c r="S6022" s="2"/>
      <c r="T6022" s="2" t="s">
        <v>108</v>
      </c>
      <c r="U6022" s="2"/>
      <c r="V6022" s="2"/>
      <c r="W6022" s="2" t="s">
        <v>122</v>
      </c>
      <c r="X6022" s="2" t="s">
        <v>64</v>
      </c>
      <c r="Y6022" s="2" t="s">
        <v>65</v>
      </c>
      <c r="Z6022" s="2">
        <v>0</v>
      </c>
      <c r="AA6022" s="2"/>
      <c r="AB6022" s="2"/>
      <c r="AC6022" s="2"/>
      <c r="AD6022" s="2"/>
      <c r="AE6022" s="2" t="s">
        <v>123</v>
      </c>
      <c r="AF6022" s="2" t="s">
        <v>124</v>
      </c>
      <c r="AG6022" s="2" t="s">
        <v>125</v>
      </c>
      <c r="AH6022" s="2" t="s">
        <v>69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7033</v>
      </c>
      <c r="B6023" s="2" t="s">
        <v>7029</v>
      </c>
      <c r="C6023" s="2" t="s">
        <v>47</v>
      </c>
      <c r="D6023" s="2" t="s">
        <v>886</v>
      </c>
      <c r="E6023" s="2" t="s">
        <v>377</v>
      </c>
      <c r="F6023" s="2" t="s">
        <v>228</v>
      </c>
      <c r="G6023" s="2" t="s">
        <v>181</v>
      </c>
      <c r="H6023" s="2" t="s">
        <v>821</v>
      </c>
      <c r="I6023" s="2" t="s">
        <v>53</v>
      </c>
      <c r="J6023" s="2" t="s">
        <v>118</v>
      </c>
      <c r="K6023" s="2" t="s">
        <v>118</v>
      </c>
      <c r="L6023" s="2" t="s">
        <v>119</v>
      </c>
      <c r="M6023" s="2" t="s">
        <v>86</v>
      </c>
      <c r="N6023" s="3">
        <v>3602.344</v>
      </c>
      <c r="O6023" s="3" t="s">
        <v>120</v>
      </c>
      <c r="P6023" s="2"/>
      <c r="Q6023" s="2"/>
      <c r="R6023" s="2" t="s">
        <v>121</v>
      </c>
      <c r="S6023" s="2"/>
      <c r="T6023" s="2" t="s">
        <v>108</v>
      </c>
      <c r="U6023" s="2"/>
      <c r="V6023" s="2"/>
      <c r="W6023" s="2" t="s">
        <v>122</v>
      </c>
      <c r="X6023" s="2" t="s">
        <v>64</v>
      </c>
      <c r="Y6023" s="2" t="s">
        <v>65</v>
      </c>
      <c r="Z6023" s="2">
        <v>0</v>
      </c>
      <c r="AA6023" s="2"/>
      <c r="AB6023" s="2"/>
      <c r="AC6023" s="2"/>
      <c r="AD6023" s="2"/>
      <c r="AE6023" s="2" t="s">
        <v>123</v>
      </c>
      <c r="AF6023" s="2" t="s">
        <v>124</v>
      </c>
      <c r="AG6023" s="2" t="s">
        <v>125</v>
      </c>
      <c r="AH6023" s="2" t="s">
        <v>69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7034</v>
      </c>
      <c r="B6024" s="2" t="s">
        <v>7029</v>
      </c>
      <c r="C6024" s="2" t="s">
        <v>47</v>
      </c>
      <c r="D6024" s="2" t="s">
        <v>886</v>
      </c>
      <c r="E6024" s="2" t="s">
        <v>377</v>
      </c>
      <c r="F6024" s="2" t="s">
        <v>228</v>
      </c>
      <c r="G6024" s="2" t="s">
        <v>181</v>
      </c>
      <c r="H6024" s="2" t="s">
        <v>821</v>
      </c>
      <c r="I6024" s="2" t="s">
        <v>53</v>
      </c>
      <c r="J6024" s="2" t="s">
        <v>118</v>
      </c>
      <c r="K6024" s="2" t="s">
        <v>118</v>
      </c>
      <c r="L6024" s="2" t="s">
        <v>119</v>
      </c>
      <c r="M6024" s="2" t="s">
        <v>91</v>
      </c>
      <c r="N6024" s="3">
        <v>3602.344</v>
      </c>
      <c r="O6024" s="3" t="s">
        <v>120</v>
      </c>
      <c r="P6024" s="2"/>
      <c r="Q6024" s="2"/>
      <c r="R6024" s="2" t="s">
        <v>121</v>
      </c>
      <c r="S6024" s="2"/>
      <c r="T6024" s="2" t="s">
        <v>108</v>
      </c>
      <c r="U6024" s="2"/>
      <c r="V6024" s="2"/>
      <c r="W6024" s="2" t="s">
        <v>122</v>
      </c>
      <c r="X6024" s="2" t="s">
        <v>64</v>
      </c>
      <c r="Y6024" s="2" t="s">
        <v>65</v>
      </c>
      <c r="Z6024" s="2">
        <v>0</v>
      </c>
      <c r="AA6024" s="2"/>
      <c r="AB6024" s="2"/>
      <c r="AC6024" s="2"/>
      <c r="AD6024" s="2"/>
      <c r="AE6024" s="2" t="s">
        <v>123</v>
      </c>
      <c r="AF6024" s="2" t="s">
        <v>124</v>
      </c>
      <c r="AG6024" s="2" t="s">
        <v>125</v>
      </c>
      <c r="AH6024" s="2" t="s">
        <v>69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7035</v>
      </c>
      <c r="B6025" s="2" t="s">
        <v>7029</v>
      </c>
      <c r="C6025" s="2" t="s">
        <v>47</v>
      </c>
      <c r="D6025" s="2" t="s">
        <v>886</v>
      </c>
      <c r="E6025" s="2" t="s">
        <v>377</v>
      </c>
      <c r="F6025" s="2" t="s">
        <v>228</v>
      </c>
      <c r="G6025" s="2" t="s">
        <v>181</v>
      </c>
      <c r="H6025" s="2" t="s">
        <v>821</v>
      </c>
      <c r="I6025" s="2" t="s">
        <v>53</v>
      </c>
      <c r="J6025" s="2" t="s">
        <v>118</v>
      </c>
      <c r="K6025" s="2" t="s">
        <v>118</v>
      </c>
      <c r="L6025" s="2" t="s">
        <v>119</v>
      </c>
      <c r="M6025" s="2" t="s">
        <v>95</v>
      </c>
      <c r="N6025" s="3">
        <v>3602.344</v>
      </c>
      <c r="O6025" s="3" t="s">
        <v>120</v>
      </c>
      <c r="P6025" s="2"/>
      <c r="Q6025" s="2"/>
      <c r="R6025" s="2" t="s">
        <v>121</v>
      </c>
      <c r="S6025" s="2"/>
      <c r="T6025" s="2" t="s">
        <v>108</v>
      </c>
      <c r="U6025" s="2"/>
      <c r="V6025" s="2"/>
      <c r="W6025" s="2" t="s">
        <v>122</v>
      </c>
      <c r="X6025" s="2" t="s">
        <v>64</v>
      </c>
      <c r="Y6025" s="2" t="s">
        <v>65</v>
      </c>
      <c r="Z6025" s="2">
        <v>0</v>
      </c>
      <c r="AA6025" s="2"/>
      <c r="AB6025" s="2"/>
      <c r="AC6025" s="2"/>
      <c r="AD6025" s="2"/>
      <c r="AE6025" s="2" t="s">
        <v>123</v>
      </c>
      <c r="AF6025" s="2" t="s">
        <v>124</v>
      </c>
      <c r="AG6025" s="2" t="s">
        <v>125</v>
      </c>
      <c r="AH6025" s="2" t="s">
        <v>69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7036</v>
      </c>
      <c r="B6026" s="2" t="s">
        <v>7029</v>
      </c>
      <c r="C6026" s="2" t="s">
        <v>47</v>
      </c>
      <c r="D6026" s="2" t="s">
        <v>886</v>
      </c>
      <c r="E6026" s="2" t="s">
        <v>377</v>
      </c>
      <c r="F6026" s="2" t="s">
        <v>228</v>
      </c>
      <c r="G6026" s="2" t="s">
        <v>181</v>
      </c>
      <c r="H6026" s="2" t="s">
        <v>821</v>
      </c>
      <c r="I6026" s="2" t="s">
        <v>53</v>
      </c>
      <c r="J6026" s="2" t="s">
        <v>118</v>
      </c>
      <c r="K6026" s="2" t="s">
        <v>118</v>
      </c>
      <c r="L6026" s="2" t="s">
        <v>119</v>
      </c>
      <c r="M6026" s="2" t="s">
        <v>100</v>
      </c>
      <c r="N6026" s="3">
        <v>3602.344</v>
      </c>
      <c r="O6026" s="3" t="s">
        <v>120</v>
      </c>
      <c r="P6026" s="2"/>
      <c r="Q6026" s="2"/>
      <c r="R6026" s="2" t="s">
        <v>121</v>
      </c>
      <c r="S6026" s="2"/>
      <c r="T6026" s="2" t="s">
        <v>108</v>
      </c>
      <c r="U6026" s="2"/>
      <c r="V6026" s="2"/>
      <c r="W6026" s="2" t="s">
        <v>122</v>
      </c>
      <c r="X6026" s="2" t="s">
        <v>64</v>
      </c>
      <c r="Y6026" s="2" t="s">
        <v>65</v>
      </c>
      <c r="Z6026" s="2">
        <v>0</v>
      </c>
      <c r="AA6026" s="2"/>
      <c r="AB6026" s="2"/>
      <c r="AC6026" s="2"/>
      <c r="AD6026" s="2"/>
      <c r="AE6026" s="2" t="s">
        <v>123</v>
      </c>
      <c r="AF6026" s="2" t="s">
        <v>124</v>
      </c>
      <c r="AG6026" s="2" t="s">
        <v>125</v>
      </c>
      <c r="AH6026" s="2" t="s">
        <v>69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7037</v>
      </c>
      <c r="B6027" s="2" t="s">
        <v>7029</v>
      </c>
      <c r="C6027" s="2" t="s">
        <v>47</v>
      </c>
      <c r="D6027" s="2" t="s">
        <v>886</v>
      </c>
      <c r="E6027" s="2" t="s">
        <v>377</v>
      </c>
      <c r="F6027" s="2" t="s">
        <v>228</v>
      </c>
      <c r="G6027" s="2" t="s">
        <v>181</v>
      </c>
      <c r="H6027" s="2" t="s">
        <v>821</v>
      </c>
      <c r="I6027" s="2"/>
      <c r="J6027" s="2"/>
      <c r="K6027" s="2"/>
      <c r="L6027" s="2"/>
      <c r="M6027" s="2" t="s">
        <v>104</v>
      </c>
      <c r="N6027" s="3"/>
      <c r="O6027" s="3"/>
      <c r="P6027" s="4">
        <v>0.0</v>
      </c>
      <c r="Q6027" s="2" t="s">
        <v>105</v>
      </c>
      <c r="R6027" s="2" t="s">
        <v>106</v>
      </c>
      <c r="S6027" s="2" t="s">
        <v>107</v>
      </c>
      <c r="T6027" s="2" t="s">
        <v>108</v>
      </c>
      <c r="U6027" s="4">
        <f>0.0</f>
        <v>0.0</v>
      </c>
      <c r="V6027" s="2" t="s">
        <v>109</v>
      </c>
      <c r="W6027" s="2" t="s">
        <v>110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134</v>
      </c>
      <c r="AH6027" s="2" t="s">
        <v>69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7038</v>
      </c>
      <c r="B6028" s="2" t="s">
        <v>7039</v>
      </c>
      <c r="C6028" s="2" t="s">
        <v>47</v>
      </c>
      <c r="D6028" s="2" t="s">
        <v>2305</v>
      </c>
      <c r="E6028" s="2" t="s">
        <v>377</v>
      </c>
      <c r="F6028" s="2" t="s">
        <v>228</v>
      </c>
      <c r="G6028" s="2" t="s">
        <v>117</v>
      </c>
      <c r="H6028" s="2" t="s">
        <v>52</v>
      </c>
      <c r="I6028" s="2" t="s">
        <v>53</v>
      </c>
      <c r="J6028" s="2" t="s">
        <v>230</v>
      </c>
      <c r="K6028" s="2" t="s">
        <v>55</v>
      </c>
      <c r="L6028" s="2" t="s">
        <v>51</v>
      </c>
      <c r="M6028" s="2" t="s">
        <v>56</v>
      </c>
      <c r="N6028" s="3">
        <v>267826.6</v>
      </c>
      <c r="O6028" s="3" t="s">
        <v>57</v>
      </c>
      <c r="P6028" s="4">
        <f>IF(O6028="吨",N6028*1000,IF(O6028="万立方米",N6028*10000,""))</f>
        <v>267826599.99999997</v>
      </c>
      <c r="Q6028" s="2" t="s">
        <v>58</v>
      </c>
      <c r="R6028" s="2" t="s">
        <v>59</v>
      </c>
      <c r="S6028" s="2" t="s">
        <v>60</v>
      </c>
      <c r="T6028" s="2" t="s">
        <v>61</v>
      </c>
      <c r="U6028" s="4">
        <f>0.06</f>
        <v>0.06</v>
      </c>
      <c r="V6028" s="2" t="s">
        <v>62</v>
      </c>
      <c r="W6028" s="2" t="s">
        <v>63</v>
      </c>
      <c r="X6028" s="2" t="s">
        <v>64</v>
      </c>
      <c r="Y6028" s="2" t="s">
        <v>65</v>
      </c>
      <c r="Z6028" s="2">
        <v>0</v>
      </c>
      <c r="AA6028" s="2"/>
      <c r="AB6028" s="2"/>
      <c r="AC6028" s="4">
        <f>P6028*U6028/1000000</f>
        <v>16.069595999999997</v>
      </c>
      <c r="AD6028" s="4">
        <f>AC6028*(1-Z6028/100)</f>
        <v>16.069595999999997</v>
      </c>
      <c r="AE6028" s="2" t="s">
        <v>66</v>
      </c>
      <c r="AF6028" s="2" t="s">
        <v>67</v>
      </c>
      <c r="AG6028" s="2" t="s">
        <v>68</v>
      </c>
      <c r="AH6028" s="2" t="s">
        <v>69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7040</v>
      </c>
      <c r="B6029" s="2" t="s">
        <v>7039</v>
      </c>
      <c r="C6029" s="2" t="s">
        <v>47</v>
      </c>
      <c r="D6029" s="2" t="s">
        <v>2305</v>
      </c>
      <c r="E6029" s="2" t="s">
        <v>377</v>
      </c>
      <c r="F6029" s="2" t="s">
        <v>228</v>
      </c>
      <c r="G6029" s="2" t="s">
        <v>117</v>
      </c>
      <c r="H6029" s="2" t="s">
        <v>52</v>
      </c>
      <c r="I6029" s="2" t="s">
        <v>53</v>
      </c>
      <c r="J6029" s="2" t="s">
        <v>230</v>
      </c>
      <c r="K6029" s="2" t="s">
        <v>55</v>
      </c>
      <c r="L6029" s="2" t="s">
        <v>51</v>
      </c>
      <c r="M6029" s="2" t="s">
        <v>73</v>
      </c>
      <c r="N6029" s="3">
        <v>267826.6</v>
      </c>
      <c r="O6029" s="3" t="s">
        <v>57</v>
      </c>
      <c r="P6029" s="4">
        <f>IF(O6029="吨",N6029*1000,IF(O6029="万立方米",N6029*10000,""))</f>
        <v>267826599.99999997</v>
      </c>
      <c r="Q6029" s="2" t="s">
        <v>58</v>
      </c>
      <c r="R6029" s="2" t="s">
        <v>59</v>
      </c>
      <c r="S6029" s="2" t="s">
        <v>74</v>
      </c>
      <c r="T6029" s="2" t="s">
        <v>75</v>
      </c>
      <c r="U6029" s="4">
        <f>1.5</f>
        <v>1.5</v>
      </c>
      <c r="V6029" s="2" t="s">
        <v>62</v>
      </c>
      <c r="W6029" s="2" t="s">
        <v>76</v>
      </c>
      <c r="X6029" s="2" t="s">
        <v>64</v>
      </c>
      <c r="Y6029" s="2" t="s">
        <v>65</v>
      </c>
      <c r="Z6029" s="2">
        <v>0</v>
      </c>
      <c r="AA6029" s="2"/>
      <c r="AB6029" s="2"/>
      <c r="AC6029" s="4">
        <f>P6029*U6029/1000000</f>
        <v>401.7398999999999</v>
      </c>
      <c r="AD6029" s="4">
        <f>AC6029*(1-Z6029/100)</f>
        <v>401.7398999999999</v>
      </c>
      <c r="AE6029" s="2" t="s">
        <v>66</v>
      </c>
      <c r="AF6029" s="2" t="s">
        <v>67</v>
      </c>
      <c r="AG6029" s="2" t="s">
        <v>68</v>
      </c>
      <c r="AH6029" s="2" t="s">
        <v>69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7041</v>
      </c>
      <c r="B6030" s="2" t="s">
        <v>7039</v>
      </c>
      <c r="C6030" s="2" t="s">
        <v>47</v>
      </c>
      <c r="D6030" s="2" t="s">
        <v>2305</v>
      </c>
      <c r="E6030" s="2" t="s">
        <v>377</v>
      </c>
      <c r="F6030" s="2" t="s">
        <v>228</v>
      </c>
      <c r="G6030" s="2" t="s">
        <v>117</v>
      </c>
      <c r="H6030" s="2" t="s">
        <v>52</v>
      </c>
      <c r="I6030" s="2" t="s">
        <v>53</v>
      </c>
      <c r="J6030" s="2" t="s">
        <v>230</v>
      </c>
      <c r="K6030" s="2" t="s">
        <v>55</v>
      </c>
      <c r="L6030" s="2" t="s">
        <v>51</v>
      </c>
      <c r="M6030" s="2" t="s">
        <v>78</v>
      </c>
      <c r="N6030" s="3">
        <v>267826.6</v>
      </c>
      <c r="O6030" s="3" t="s">
        <v>57</v>
      </c>
      <c r="P6030" s="4">
        <f>IF(O6030="吨",N6030*1000,IF(O6030="万立方米",N6030*10000,""))</f>
        <v>267826599.99999997</v>
      </c>
      <c r="Q6030" s="2" t="s">
        <v>58</v>
      </c>
      <c r="R6030" s="2" t="s">
        <v>59</v>
      </c>
      <c r="S6030" s="2" t="s">
        <v>79</v>
      </c>
      <c r="T6030" s="2" t="s">
        <v>75</v>
      </c>
      <c r="U6030" s="4">
        <f>6.0</f>
        <v>6.0</v>
      </c>
      <c r="V6030" s="2" t="s">
        <v>62</v>
      </c>
      <c r="W6030" s="2" t="s">
        <v>80</v>
      </c>
      <c r="X6030" s="2" t="s">
        <v>64</v>
      </c>
      <c r="Y6030" s="2" t="s">
        <v>65</v>
      </c>
      <c r="Z6030" s="2">
        <v>0</v>
      </c>
      <c r="AA6030" s="2"/>
      <c r="AB6030" s="2"/>
      <c r="AC6030" s="4">
        <f>P6030*U6030/1000000</f>
        <v>1606.9595999999997</v>
      </c>
      <c r="AD6030" s="4">
        <f>AC6030*(1-Z6030/100)</f>
        <v>1606.9595999999997</v>
      </c>
      <c r="AE6030" s="2" t="s">
        <v>66</v>
      </c>
      <c r="AF6030" s="2" t="s">
        <v>67</v>
      </c>
      <c r="AG6030" s="2" t="s">
        <v>68</v>
      </c>
      <c r="AH6030" s="2" t="s">
        <v>69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7042</v>
      </c>
      <c r="B6031" s="2" t="s">
        <v>7039</v>
      </c>
      <c r="C6031" s="2" t="s">
        <v>47</v>
      </c>
      <c r="D6031" s="2" t="s">
        <v>2305</v>
      </c>
      <c r="E6031" s="2" t="s">
        <v>377</v>
      </c>
      <c r="F6031" s="2" t="s">
        <v>228</v>
      </c>
      <c r="G6031" s="2" t="s">
        <v>117</v>
      </c>
      <c r="H6031" s="2" t="s">
        <v>52</v>
      </c>
      <c r="I6031" s="2" t="s">
        <v>53</v>
      </c>
      <c r="J6031" s="2" t="s">
        <v>230</v>
      </c>
      <c r="K6031" s="2" t="s">
        <v>55</v>
      </c>
      <c r="L6031" s="2" t="s">
        <v>51</v>
      </c>
      <c r="M6031" s="2" t="s">
        <v>82</v>
      </c>
      <c r="N6031" s="3">
        <v>267826.6</v>
      </c>
      <c r="O6031" s="3" t="s">
        <v>57</v>
      </c>
      <c r="P6031" s="4">
        <f>IF(O6031="吨",N6031*1000,IF(O6031="万立方米",N6031*10000,""))</f>
        <v>267826599.99999997</v>
      </c>
      <c r="Q6031" s="2" t="s">
        <v>58</v>
      </c>
      <c r="R6031" s="2" t="s">
        <v>59</v>
      </c>
      <c r="S6031" s="2" t="s">
        <v>83</v>
      </c>
      <c r="T6031" s="2" t="s">
        <v>61</v>
      </c>
      <c r="U6031" s="4">
        <f>0.35</f>
        <v>0.35</v>
      </c>
      <c r="V6031" s="2" t="s">
        <v>62</v>
      </c>
      <c r="W6031" s="2" t="s">
        <v>84</v>
      </c>
      <c r="X6031" s="2" t="s">
        <v>64</v>
      </c>
      <c r="Y6031" s="2" t="s">
        <v>65</v>
      </c>
      <c r="Z6031" s="2">
        <v>0</v>
      </c>
      <c r="AA6031" s="2"/>
      <c r="AB6031" s="2"/>
      <c r="AC6031" s="4">
        <f>P6031*U6031/1000000</f>
        <v>93.73930999999999</v>
      </c>
      <c r="AD6031" s="4">
        <f>AC6031*(1-Z6031/100)</f>
        <v>93.73930999999999</v>
      </c>
      <c r="AE6031" s="2" t="s">
        <v>66</v>
      </c>
      <c r="AF6031" s="2" t="s">
        <v>67</v>
      </c>
      <c r="AG6031" s="2" t="s">
        <v>68</v>
      </c>
      <c r="AH6031" s="2" t="s">
        <v>69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7043</v>
      </c>
      <c r="B6032" s="2" t="s">
        <v>7039</v>
      </c>
      <c r="C6032" s="2" t="s">
        <v>47</v>
      </c>
      <c r="D6032" s="2" t="s">
        <v>2305</v>
      </c>
      <c r="E6032" s="2" t="s">
        <v>377</v>
      </c>
      <c r="F6032" s="2" t="s">
        <v>228</v>
      </c>
      <c r="G6032" s="2" t="s">
        <v>117</v>
      </c>
      <c r="H6032" s="2" t="s">
        <v>52</v>
      </c>
      <c r="I6032" s="2" t="s">
        <v>53</v>
      </c>
      <c r="J6032" s="2" t="s">
        <v>230</v>
      </c>
      <c r="K6032" s="2" t="s">
        <v>55</v>
      </c>
      <c r="L6032" s="2" t="s">
        <v>51</v>
      </c>
      <c r="M6032" s="2" t="s">
        <v>86</v>
      </c>
      <c r="N6032" s="3">
        <v>267826.6</v>
      </c>
      <c r="O6032" s="3" t="s">
        <v>57</v>
      </c>
      <c r="P6032" s="4">
        <f>IF(O6032="吨",N6032*1000,IF(O6032="万立方米",N6032*10000,""))</f>
        <v>267826599.99999997</v>
      </c>
      <c r="Q6032" s="2" t="s">
        <v>58</v>
      </c>
      <c r="R6032" s="2" t="s">
        <v>59</v>
      </c>
      <c r="S6032" s="2" t="s">
        <v>87</v>
      </c>
      <c r="T6032" s="2" t="s">
        <v>88</v>
      </c>
      <c r="U6032" s="4">
        <f>0.75</f>
        <v>0.75</v>
      </c>
      <c r="V6032" s="2" t="s">
        <v>62</v>
      </c>
      <c r="W6032" s="2" t="s">
        <v>89</v>
      </c>
      <c r="X6032" s="2" t="s">
        <v>64</v>
      </c>
      <c r="Y6032" s="2" t="s">
        <v>65</v>
      </c>
      <c r="Z6032" s="2">
        <v>0</v>
      </c>
      <c r="AA6032" s="2"/>
      <c r="AB6032" s="2"/>
      <c r="AC6032" s="4">
        <f>P6032*U6032/1000000</f>
        <v>200.86994999999996</v>
      </c>
      <c r="AD6032" s="4">
        <f>AC6033*(1-AA6032/100)+(AC6032-AC6033)*(1-AB6032/100)</f>
        <v>200.86994999999996</v>
      </c>
      <c r="AE6032" s="2" t="s">
        <v>66</v>
      </c>
      <c r="AF6032" s="2" t="s">
        <v>67</v>
      </c>
      <c r="AG6032" s="2" t="s">
        <v>68</v>
      </c>
      <c r="AH6032" s="2" t="s">
        <v>69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7044</v>
      </c>
      <c r="B6033" s="2" t="s">
        <v>7039</v>
      </c>
      <c r="C6033" s="2" t="s">
        <v>47</v>
      </c>
      <c r="D6033" s="2" t="s">
        <v>2305</v>
      </c>
      <c r="E6033" s="2" t="s">
        <v>377</v>
      </c>
      <c r="F6033" s="2" t="s">
        <v>228</v>
      </c>
      <c r="G6033" s="2" t="s">
        <v>117</v>
      </c>
      <c r="H6033" s="2" t="s">
        <v>52</v>
      </c>
      <c r="I6033" s="2" t="s">
        <v>53</v>
      </c>
      <c r="J6033" s="2" t="s">
        <v>230</v>
      </c>
      <c r="K6033" s="2" t="s">
        <v>55</v>
      </c>
      <c r="L6033" s="2" t="s">
        <v>51</v>
      </c>
      <c r="M6033" s="2" t="s">
        <v>91</v>
      </c>
      <c r="N6033" s="3">
        <v>267826.6</v>
      </c>
      <c r="O6033" s="3" t="s">
        <v>57</v>
      </c>
      <c r="P6033" s="4">
        <f>IF(O6033="吨",N6033*1000,IF(O6033="万立方米",N6033*10000,""))</f>
        <v>267826599.99999997</v>
      </c>
      <c r="Q6033" s="2" t="s">
        <v>58</v>
      </c>
      <c r="R6033" s="2" t="s">
        <v>59</v>
      </c>
      <c r="S6033" s="2" t="s">
        <v>92</v>
      </c>
      <c r="T6033" s="2" t="s">
        <v>88</v>
      </c>
      <c r="U6033" s="4">
        <f>0.75</f>
        <v>0.75</v>
      </c>
      <c r="V6033" s="2" t="s">
        <v>62</v>
      </c>
      <c r="W6033" s="2" t="s">
        <v>93</v>
      </c>
      <c r="X6033" s="2" t="s">
        <v>64</v>
      </c>
      <c r="Y6033" s="2" t="s">
        <v>65</v>
      </c>
      <c r="Z6033" s="2">
        <v>0</v>
      </c>
      <c r="AA6033" s="2"/>
      <c r="AB6033" s="2"/>
      <c r="AC6033" s="4">
        <f>P6033*U6033/1000000</f>
        <v>200.86994999999996</v>
      </c>
      <c r="AD6033" s="4">
        <f>AC6033*(1-Z6033/100)</f>
        <v>200.86994999999996</v>
      </c>
      <c r="AE6033" s="2" t="s">
        <v>66</v>
      </c>
      <c r="AF6033" s="2" t="s">
        <v>67</v>
      </c>
      <c r="AG6033" s="2" t="s">
        <v>68</v>
      </c>
      <c r="AH6033" s="2" t="s">
        <v>69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7045</v>
      </c>
      <c r="B6034" s="2" t="s">
        <v>7039</v>
      </c>
      <c r="C6034" s="2" t="s">
        <v>47</v>
      </c>
      <c r="D6034" s="2" t="s">
        <v>2305</v>
      </c>
      <c r="E6034" s="2" t="s">
        <v>377</v>
      </c>
      <c r="F6034" s="2" t="s">
        <v>228</v>
      </c>
      <c r="G6034" s="2" t="s">
        <v>117</v>
      </c>
      <c r="H6034" s="2" t="s">
        <v>52</v>
      </c>
      <c r="I6034" s="2" t="s">
        <v>53</v>
      </c>
      <c r="J6034" s="2" t="s">
        <v>230</v>
      </c>
      <c r="K6034" s="2" t="s">
        <v>55</v>
      </c>
      <c r="L6034" s="2" t="s">
        <v>51</v>
      </c>
      <c r="M6034" s="2" t="s">
        <v>95</v>
      </c>
      <c r="N6034" s="3">
        <v>267826.6</v>
      </c>
      <c r="O6034" s="3" t="s">
        <v>57</v>
      </c>
      <c r="P6034" s="4">
        <f>IF(O6034="吨",N6034*1000,IF(O6034="万立方米",N6034*10000,""))</f>
        <v>267826599.99999997</v>
      </c>
      <c r="Q6034" s="2" t="s">
        <v>58</v>
      </c>
      <c r="R6034" s="2" t="s">
        <v>59</v>
      </c>
      <c r="S6034" s="2" t="s">
        <v>96</v>
      </c>
      <c r="T6034" s="2" t="s">
        <v>97</v>
      </c>
      <c r="U6034" s="4">
        <f>1.7</f>
        <v>1.7</v>
      </c>
      <c r="V6034" s="2" t="s">
        <v>62</v>
      </c>
      <c r="W6034" s="2" t="s">
        <v>98</v>
      </c>
      <c r="X6034" s="2" t="s">
        <v>64</v>
      </c>
      <c r="Y6034" s="2" t="s">
        <v>65</v>
      </c>
      <c r="Z6034" s="2">
        <v>0</v>
      </c>
      <c r="AA6034" s="2"/>
      <c r="AB6034" s="2"/>
      <c r="AC6034" s="4">
        <f>P6034*U6034/1000000</f>
        <v>455.30521999999996</v>
      </c>
      <c r="AD6034" s="4">
        <f>AC6034*(1-Z6034/100)</f>
        <v>455.30521999999996</v>
      </c>
      <c r="AE6034" s="2" t="s">
        <v>66</v>
      </c>
      <c r="AF6034" s="2" t="s">
        <v>67</v>
      </c>
      <c r="AG6034" s="2" t="s">
        <v>68</v>
      </c>
      <c r="AH6034" s="2" t="s">
        <v>69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7046</v>
      </c>
      <c r="B6035" s="2" t="s">
        <v>7039</v>
      </c>
      <c r="C6035" s="2" t="s">
        <v>47</v>
      </c>
      <c r="D6035" s="2" t="s">
        <v>2305</v>
      </c>
      <c r="E6035" s="2" t="s">
        <v>377</v>
      </c>
      <c r="F6035" s="2" t="s">
        <v>228</v>
      </c>
      <c r="G6035" s="2" t="s">
        <v>117</v>
      </c>
      <c r="H6035" s="2" t="s">
        <v>52</v>
      </c>
      <c r="I6035" s="2" t="s">
        <v>53</v>
      </c>
      <c r="J6035" s="2" t="s">
        <v>230</v>
      </c>
      <c r="K6035" s="2" t="s">
        <v>55</v>
      </c>
      <c r="L6035" s="2" t="s">
        <v>51</v>
      </c>
      <c r="M6035" s="2" t="s">
        <v>100</v>
      </c>
      <c r="N6035" s="3">
        <v>267826.6</v>
      </c>
      <c r="O6035" s="3" t="s">
        <v>57</v>
      </c>
      <c r="P6035" s="4">
        <f>IF(O6035="吨",N6035*1000,IF(O6035="万立方米",N6035*10000,""))</f>
        <v>267826599.99999997</v>
      </c>
      <c r="Q6035" s="2" t="s">
        <v>58</v>
      </c>
      <c r="R6035" s="2" t="s">
        <v>59</v>
      </c>
      <c r="S6035" s="2" t="s">
        <v>101</v>
      </c>
      <c r="T6035" s="2" t="s">
        <v>75</v>
      </c>
      <c r="U6035" s="4">
        <f>0.12</f>
        <v>0.12</v>
      </c>
      <c r="V6035" s="2" t="s">
        <v>62</v>
      </c>
      <c r="W6035" s="2" t="s">
        <v>102</v>
      </c>
      <c r="X6035" s="2" t="s">
        <v>64</v>
      </c>
      <c r="Y6035" s="2" t="s">
        <v>65</v>
      </c>
      <c r="Z6035" s="2">
        <v>0</v>
      </c>
      <c r="AA6035" s="2"/>
      <c r="AB6035" s="2"/>
      <c r="AC6035" s="4">
        <f>P6035*U6035/1000000</f>
        <v>32.139191999999994</v>
      </c>
      <c r="AD6035" s="4">
        <f>AC6035*(1-Z6035/100)</f>
        <v>32.139191999999994</v>
      </c>
      <c r="AE6035" s="2" t="s">
        <v>66</v>
      </c>
      <c r="AF6035" s="2" t="s">
        <v>67</v>
      </c>
      <c r="AG6035" s="2" t="s">
        <v>68</v>
      </c>
      <c r="AH6035" s="2" t="s">
        <v>69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7047</v>
      </c>
      <c r="B6036" s="2" t="s">
        <v>7039</v>
      </c>
      <c r="C6036" s="2" t="s">
        <v>47</v>
      </c>
      <c r="D6036" s="2" t="s">
        <v>2305</v>
      </c>
      <c r="E6036" s="2" t="s">
        <v>377</v>
      </c>
      <c r="F6036" s="2" t="s">
        <v>228</v>
      </c>
      <c r="G6036" s="2" t="s">
        <v>117</v>
      </c>
      <c r="H6036" s="2" t="s">
        <v>52</v>
      </c>
      <c r="I6036" s="2"/>
      <c r="J6036" s="2"/>
      <c r="K6036" s="2" t="s">
        <v>147</v>
      </c>
      <c r="L6036" s="2" t="s">
        <v>429</v>
      </c>
      <c r="M6036" s="2" t="s">
        <v>104</v>
      </c>
      <c r="N6036" s="3"/>
      <c r="O6036" s="3"/>
      <c r="P6036" s="2"/>
      <c r="Q6036" s="2" t="s">
        <v>105</v>
      </c>
      <c r="R6036" s="2" t="s">
        <v>106</v>
      </c>
      <c r="S6036" s="2" t="s">
        <v>107</v>
      </c>
      <c r="T6036" s="2" t="s">
        <v>108</v>
      </c>
      <c r="U6036" s="2"/>
      <c r="V6036" s="2" t="s">
        <v>109</v>
      </c>
      <c r="W6036" s="2" t="s">
        <v>110</v>
      </c>
      <c r="X6036" s="2"/>
      <c r="Y6036" s="2" t="s">
        <v>65</v>
      </c>
      <c r="Z6036" s="2">
        <v>0</v>
      </c>
      <c r="AA6036" s="2"/>
      <c r="AB6036" s="2"/>
      <c r="AC6036" s="2"/>
      <c r="AD6036" s="2"/>
      <c r="AE6036" s="2" t="s">
        <v>123</v>
      </c>
      <c r="AF6036" s="2" t="s">
        <v>222</v>
      </c>
      <c r="AG6036" s="2" t="s">
        <v>223</v>
      </c>
      <c r="AH6036" s="2" t="s">
        <v>69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7048</v>
      </c>
      <c r="B6037" s="2" t="s">
        <v>7049</v>
      </c>
      <c r="C6037" s="2" t="s">
        <v>47</v>
      </c>
      <c r="D6037" s="2" t="s">
        <v>4428</v>
      </c>
      <c r="E6037" s="2" t="s">
        <v>744</v>
      </c>
      <c r="F6037" s="2" t="s">
        <v>50</v>
      </c>
      <c r="G6037" s="2" t="s">
        <v>179</v>
      </c>
      <c r="H6037" s="2" t="s">
        <v>243</v>
      </c>
      <c r="I6037" s="2" t="s">
        <v>53</v>
      </c>
      <c r="J6037" s="2" t="s">
        <v>180</v>
      </c>
      <c r="K6037" s="2" t="s">
        <v>180</v>
      </c>
      <c r="L6037" s="2" t="s">
        <v>181</v>
      </c>
      <c r="M6037" s="2" t="s">
        <v>56</v>
      </c>
      <c r="N6037" s="3">
        <v>20977.39</v>
      </c>
      <c r="O6037" s="3" t="s">
        <v>182</v>
      </c>
      <c r="P6037" s="4">
        <f>IF(O6037="吨",N6037*1000,IF(O6037="万立方米",N6037*10000,""))</f>
        <v>209773900.0</v>
      </c>
      <c r="Q6037" s="2" t="s">
        <v>183</v>
      </c>
      <c r="R6037" s="2" t="s">
        <v>184</v>
      </c>
      <c r="S6037" s="2" t="s">
        <v>185</v>
      </c>
      <c r="T6037" s="2" t="s">
        <v>75</v>
      </c>
      <c r="U6037" s="4">
        <f>0.001</f>
        <v>0.001</v>
      </c>
      <c r="V6037" s="2" t="s">
        <v>186</v>
      </c>
      <c r="W6037" s="2" t="s">
        <v>187</v>
      </c>
      <c r="X6037" s="2" t="s">
        <v>64</v>
      </c>
      <c r="Y6037" s="2" t="s">
        <v>65</v>
      </c>
      <c r="Z6037" s="2">
        <v>0</v>
      </c>
      <c r="AA6037" s="2"/>
      <c r="AB6037" s="2"/>
      <c r="AC6037" s="4">
        <f>P6037*U6037/1000000</f>
        <v>0.20977389999999999</v>
      </c>
      <c r="AD6037" s="4">
        <f>AC6037*(1-Z6037/100)</f>
        <v>0.20977389999999999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7050</v>
      </c>
      <c r="B6038" s="2" t="s">
        <v>7049</v>
      </c>
      <c r="C6038" s="2" t="s">
        <v>47</v>
      </c>
      <c r="D6038" s="2" t="s">
        <v>4428</v>
      </c>
      <c r="E6038" s="2" t="s">
        <v>744</v>
      </c>
      <c r="F6038" s="2" t="s">
        <v>50</v>
      </c>
      <c r="G6038" s="2" t="s">
        <v>179</v>
      </c>
      <c r="H6038" s="2" t="s">
        <v>243</v>
      </c>
      <c r="I6038" s="2" t="s">
        <v>53</v>
      </c>
      <c r="J6038" s="2" t="s">
        <v>180</v>
      </c>
      <c r="K6038" s="2" t="s">
        <v>180</v>
      </c>
      <c r="L6038" s="2" t="s">
        <v>181</v>
      </c>
      <c r="M6038" s="2" t="s">
        <v>73</v>
      </c>
      <c r="N6038" s="3">
        <v>20977.39</v>
      </c>
      <c r="O6038" s="3" t="s">
        <v>182</v>
      </c>
      <c r="P6038" s="4">
        <f>IF(O6038="吨",N6038*1000,IF(O6038="万立方米",N6038*10000,""))</f>
        <v>209773900.0</v>
      </c>
      <c r="Q6038" s="2" t="s">
        <v>183</v>
      </c>
      <c r="R6038" s="2" t="s">
        <v>184</v>
      </c>
      <c r="S6038" s="2" t="s">
        <v>189</v>
      </c>
      <c r="T6038" s="2" t="s">
        <v>75</v>
      </c>
      <c r="U6038" s="4">
        <f>0.35</f>
        <v>0.35</v>
      </c>
      <c r="V6038" s="2" t="s">
        <v>186</v>
      </c>
      <c r="W6038" s="2" t="s">
        <v>190</v>
      </c>
      <c r="X6038" s="2" t="s">
        <v>64</v>
      </c>
      <c r="Y6038" s="2" t="s">
        <v>65</v>
      </c>
      <c r="Z6038" s="2">
        <v>0</v>
      </c>
      <c r="AA6038" s="2"/>
      <c r="AB6038" s="2"/>
      <c r="AC6038" s="4">
        <f>P6038*U6038/1000000</f>
        <v>73.420865</v>
      </c>
      <c r="AD6038" s="4">
        <f>AC6038*(1-Z6038/100)</f>
        <v>73.420865</v>
      </c>
      <c r="AE6038" s="2" t="s">
        <v>66</v>
      </c>
      <c r="AF6038" s="2" t="s">
        <v>67</v>
      </c>
      <c r="AG6038" s="2" t="s">
        <v>68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7051</v>
      </c>
      <c r="B6039" s="2" t="s">
        <v>7049</v>
      </c>
      <c r="C6039" s="2" t="s">
        <v>47</v>
      </c>
      <c r="D6039" s="2" t="s">
        <v>4428</v>
      </c>
      <c r="E6039" s="2" t="s">
        <v>744</v>
      </c>
      <c r="F6039" s="2" t="s">
        <v>50</v>
      </c>
      <c r="G6039" s="2" t="s">
        <v>179</v>
      </c>
      <c r="H6039" s="2" t="s">
        <v>243</v>
      </c>
      <c r="I6039" s="2" t="s">
        <v>53</v>
      </c>
      <c r="J6039" s="2" t="s">
        <v>180</v>
      </c>
      <c r="K6039" s="2" t="s">
        <v>180</v>
      </c>
      <c r="L6039" s="2" t="s">
        <v>181</v>
      </c>
      <c r="M6039" s="2" t="s">
        <v>78</v>
      </c>
      <c r="N6039" s="3">
        <v>20977.39</v>
      </c>
      <c r="O6039" s="3" t="s">
        <v>182</v>
      </c>
      <c r="P6039" s="4">
        <f>IF(O6039="吨",N6039*1000,IF(O6039="万立方米",N6039*10000,""))</f>
        <v>209773900.0</v>
      </c>
      <c r="Q6039" s="2" t="s">
        <v>183</v>
      </c>
      <c r="R6039" s="2" t="s">
        <v>184</v>
      </c>
      <c r="S6039" s="2" t="s">
        <v>192</v>
      </c>
      <c r="T6039" s="2" t="s">
        <v>75</v>
      </c>
      <c r="U6039" s="4">
        <f>1.2</f>
        <v>1.2</v>
      </c>
      <c r="V6039" s="2" t="s">
        <v>186</v>
      </c>
      <c r="W6039" s="2" t="s">
        <v>193</v>
      </c>
      <c r="X6039" s="2" t="s">
        <v>64</v>
      </c>
      <c r="Y6039" s="2" t="s">
        <v>65</v>
      </c>
      <c r="Z6039" s="2">
        <v>0</v>
      </c>
      <c r="AA6039" s="2"/>
      <c r="AB6039" s="2"/>
      <c r="AC6039" s="4">
        <f>P6039*U6039/1000000</f>
        <v>251.72868</v>
      </c>
      <c r="AD6039" s="4">
        <f>AC6039*(1-Z6039/100)</f>
        <v>251.72868</v>
      </c>
      <c r="AE6039" s="2" t="s">
        <v>66</v>
      </c>
      <c r="AF6039" s="2" t="s">
        <v>67</v>
      </c>
      <c r="AG6039" s="2" t="s">
        <v>68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7052</v>
      </c>
      <c r="B6040" s="2" t="s">
        <v>7049</v>
      </c>
      <c r="C6040" s="2" t="s">
        <v>47</v>
      </c>
      <c r="D6040" s="2" t="s">
        <v>4428</v>
      </c>
      <c r="E6040" s="2" t="s">
        <v>744</v>
      </c>
      <c r="F6040" s="2" t="s">
        <v>50</v>
      </c>
      <c r="G6040" s="2" t="s">
        <v>179</v>
      </c>
      <c r="H6040" s="2" t="s">
        <v>243</v>
      </c>
      <c r="I6040" s="2" t="s">
        <v>53</v>
      </c>
      <c r="J6040" s="2" t="s">
        <v>180</v>
      </c>
      <c r="K6040" s="2" t="s">
        <v>180</v>
      </c>
      <c r="L6040" s="2" t="s">
        <v>181</v>
      </c>
      <c r="M6040" s="2" t="s">
        <v>82</v>
      </c>
      <c r="N6040" s="3">
        <v>20977.39</v>
      </c>
      <c r="O6040" s="3" t="s">
        <v>182</v>
      </c>
      <c r="P6040" s="4">
        <f>IF(O6040="吨",N6040*1000,IF(O6040="万立方米",N6040*10000,""))</f>
        <v>209773900.0</v>
      </c>
      <c r="Q6040" s="2" t="s">
        <v>183</v>
      </c>
      <c r="R6040" s="2" t="s">
        <v>184</v>
      </c>
      <c r="S6040" s="2" t="s">
        <v>195</v>
      </c>
      <c r="T6040" s="2" t="s">
        <v>75</v>
      </c>
      <c r="U6040" s="4">
        <f>0.002</f>
        <v>0.002</v>
      </c>
      <c r="V6040" s="2" t="s">
        <v>186</v>
      </c>
      <c r="W6040" s="2" t="s">
        <v>196</v>
      </c>
      <c r="X6040" s="2" t="s">
        <v>64</v>
      </c>
      <c r="Y6040" s="2" t="s">
        <v>65</v>
      </c>
      <c r="Z6040" s="2">
        <v>0</v>
      </c>
      <c r="AA6040" s="2"/>
      <c r="AB6040" s="2"/>
      <c r="AC6040" s="4">
        <f>P6040*U6040/1000000</f>
        <v>0.41954779999999997</v>
      </c>
      <c r="AD6040" s="4">
        <f>AC6040*(1-Z6040/100)</f>
        <v>0.41954779999999997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7053</v>
      </c>
      <c r="B6041" s="2" t="s">
        <v>7049</v>
      </c>
      <c r="C6041" s="2" t="s">
        <v>47</v>
      </c>
      <c r="D6041" s="2" t="s">
        <v>4428</v>
      </c>
      <c r="E6041" s="2" t="s">
        <v>744</v>
      </c>
      <c r="F6041" s="2" t="s">
        <v>50</v>
      </c>
      <c r="G6041" s="2" t="s">
        <v>179</v>
      </c>
      <c r="H6041" s="2" t="s">
        <v>243</v>
      </c>
      <c r="I6041" s="2" t="s">
        <v>53</v>
      </c>
      <c r="J6041" s="2" t="s">
        <v>180</v>
      </c>
      <c r="K6041" s="2" t="s">
        <v>180</v>
      </c>
      <c r="L6041" s="2" t="s">
        <v>181</v>
      </c>
      <c r="M6041" s="2" t="s">
        <v>86</v>
      </c>
      <c r="N6041" s="3">
        <v>20977.39</v>
      </c>
      <c r="O6041" s="3" t="s">
        <v>182</v>
      </c>
      <c r="P6041" s="4">
        <f>IF(O6041="吨",N6041*1000,IF(O6041="万立方米",N6041*10000,""))</f>
        <v>209773900.0</v>
      </c>
      <c r="Q6041" s="2" t="s">
        <v>183</v>
      </c>
      <c r="R6041" s="2" t="s">
        <v>184</v>
      </c>
      <c r="S6041" s="2" t="s">
        <v>198</v>
      </c>
      <c r="T6041" s="2" t="s">
        <v>75</v>
      </c>
      <c r="U6041" s="4">
        <f>0.01</f>
        <v>0.01</v>
      </c>
      <c r="V6041" s="2" t="s">
        <v>186</v>
      </c>
      <c r="W6041" s="2" t="s">
        <v>199</v>
      </c>
      <c r="X6041" s="2" t="s">
        <v>64</v>
      </c>
      <c r="Y6041" s="2" t="s">
        <v>65</v>
      </c>
      <c r="Z6041" s="2">
        <v>0</v>
      </c>
      <c r="AA6041" s="2"/>
      <c r="AB6041" s="2"/>
      <c r="AC6041" s="4">
        <f>P6041*U6041/1000000</f>
        <v>2.097739</v>
      </c>
      <c r="AD6041" s="4">
        <f>AC6042*(1-AA6041/100)+(AC6041-AC6042)*(1-AB6041/100)</f>
        <v>2.097739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7054</v>
      </c>
      <c r="B6042" s="2" t="s">
        <v>7049</v>
      </c>
      <c r="C6042" s="2" t="s">
        <v>47</v>
      </c>
      <c r="D6042" s="2" t="s">
        <v>4428</v>
      </c>
      <c r="E6042" s="2" t="s">
        <v>744</v>
      </c>
      <c r="F6042" s="2" t="s">
        <v>50</v>
      </c>
      <c r="G6042" s="2" t="s">
        <v>179</v>
      </c>
      <c r="H6042" s="2" t="s">
        <v>243</v>
      </c>
      <c r="I6042" s="2" t="s">
        <v>53</v>
      </c>
      <c r="J6042" s="2" t="s">
        <v>180</v>
      </c>
      <c r="K6042" s="2" t="s">
        <v>180</v>
      </c>
      <c r="L6042" s="2" t="s">
        <v>181</v>
      </c>
      <c r="M6042" s="2" t="s">
        <v>91</v>
      </c>
      <c r="N6042" s="3">
        <v>20977.39</v>
      </c>
      <c r="O6042" s="3" t="s">
        <v>182</v>
      </c>
      <c r="P6042" s="4">
        <f>IF(O6042="吨",N6042*1000,IF(O6042="万立方米",N6042*10000,""))</f>
        <v>209773900.0</v>
      </c>
      <c r="Q6042" s="2" t="s">
        <v>183</v>
      </c>
      <c r="R6042" s="2" t="s">
        <v>184</v>
      </c>
      <c r="S6042" s="2" t="s">
        <v>201</v>
      </c>
      <c r="T6042" s="2" t="s">
        <v>75</v>
      </c>
      <c r="U6042" s="4">
        <f>0.005</f>
        <v>0.005</v>
      </c>
      <c r="V6042" s="2" t="s">
        <v>186</v>
      </c>
      <c r="W6042" s="2" t="s">
        <v>202</v>
      </c>
      <c r="X6042" s="2" t="s">
        <v>64</v>
      </c>
      <c r="Y6042" s="2" t="s">
        <v>65</v>
      </c>
      <c r="Z6042" s="2">
        <v>0</v>
      </c>
      <c r="AA6042" s="2"/>
      <c r="AB6042" s="2"/>
      <c r="AC6042" s="4">
        <f>P6042*U6042/1000000</f>
        <v>1.0488695</v>
      </c>
      <c r="AD6042" s="4">
        <f>AC6042*(1-Z6042/100)</f>
        <v>1.0488695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7055</v>
      </c>
      <c r="B6043" s="2" t="s">
        <v>7049</v>
      </c>
      <c r="C6043" s="2" t="s">
        <v>47</v>
      </c>
      <c r="D6043" s="2" t="s">
        <v>4428</v>
      </c>
      <c r="E6043" s="2" t="s">
        <v>744</v>
      </c>
      <c r="F6043" s="2" t="s">
        <v>50</v>
      </c>
      <c r="G6043" s="2" t="s">
        <v>179</v>
      </c>
      <c r="H6043" s="2" t="s">
        <v>243</v>
      </c>
      <c r="I6043" s="2" t="s">
        <v>53</v>
      </c>
      <c r="J6043" s="2" t="s">
        <v>180</v>
      </c>
      <c r="K6043" s="2" t="s">
        <v>180</v>
      </c>
      <c r="L6043" s="2" t="s">
        <v>181</v>
      </c>
      <c r="M6043" s="2" t="s">
        <v>95</v>
      </c>
      <c r="N6043" s="3">
        <v>20977.39</v>
      </c>
      <c r="O6043" s="3" t="s">
        <v>182</v>
      </c>
      <c r="P6043" s="4">
        <f>IF(O6043="吨",N6043*1000,IF(O6043="万立方米",N6043*10000,""))</f>
        <v>209773900.0</v>
      </c>
      <c r="Q6043" s="2" t="s">
        <v>183</v>
      </c>
      <c r="R6043" s="2" t="s">
        <v>184</v>
      </c>
      <c r="S6043" s="2" t="s">
        <v>204</v>
      </c>
      <c r="T6043" s="2" t="s">
        <v>75</v>
      </c>
      <c r="U6043" s="4">
        <f>0.005</f>
        <v>0.005</v>
      </c>
      <c r="V6043" s="2" t="s">
        <v>186</v>
      </c>
      <c r="W6043" s="2" t="s">
        <v>205</v>
      </c>
      <c r="X6043" s="2" t="s">
        <v>64</v>
      </c>
      <c r="Y6043" s="2" t="s">
        <v>65</v>
      </c>
      <c r="Z6043" s="2">
        <v>0</v>
      </c>
      <c r="AA6043" s="2"/>
      <c r="AB6043" s="2"/>
      <c r="AC6043" s="4">
        <f>P6043*U6043/1000000</f>
        <v>1.0488695</v>
      </c>
      <c r="AD6043" s="4">
        <f>AC6043*(1-Z6043/100)</f>
        <v>1.0488695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7056</v>
      </c>
      <c r="B6044" s="2" t="s">
        <v>7049</v>
      </c>
      <c r="C6044" s="2" t="s">
        <v>47</v>
      </c>
      <c r="D6044" s="2" t="s">
        <v>4428</v>
      </c>
      <c r="E6044" s="2" t="s">
        <v>744</v>
      </c>
      <c r="F6044" s="2" t="s">
        <v>50</v>
      </c>
      <c r="G6044" s="2" t="s">
        <v>179</v>
      </c>
      <c r="H6044" s="2" t="s">
        <v>243</v>
      </c>
      <c r="I6044" s="2" t="s">
        <v>53</v>
      </c>
      <c r="J6044" s="2" t="s">
        <v>180</v>
      </c>
      <c r="K6044" s="2" t="s">
        <v>180</v>
      </c>
      <c r="L6044" s="2" t="s">
        <v>181</v>
      </c>
      <c r="M6044" s="2" t="s">
        <v>100</v>
      </c>
      <c r="N6044" s="3">
        <v>20977.39</v>
      </c>
      <c r="O6044" s="3" t="s">
        <v>182</v>
      </c>
      <c r="P6044" s="4">
        <f>IF(O6044="吨",N6044*1000,IF(O6044="万立方米",N6044*10000,""))</f>
        <v>209773900.0</v>
      </c>
      <c r="Q6044" s="2" t="s">
        <v>183</v>
      </c>
      <c r="R6044" s="2" t="s">
        <v>184</v>
      </c>
      <c r="S6044" s="2" t="s">
        <v>207</v>
      </c>
      <c r="T6044" s="2" t="s">
        <v>75</v>
      </c>
      <c r="U6044" s="4">
        <f>0.02</f>
        <v>0.02</v>
      </c>
      <c r="V6044" s="2" t="s">
        <v>186</v>
      </c>
      <c r="W6044" s="2" t="s">
        <v>208</v>
      </c>
      <c r="X6044" s="2" t="s">
        <v>64</v>
      </c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68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7057</v>
      </c>
      <c r="B6045" s="2" t="s">
        <v>7049</v>
      </c>
      <c r="C6045" s="2" t="s">
        <v>47</v>
      </c>
      <c r="D6045" s="2" t="s">
        <v>4428</v>
      </c>
      <c r="E6045" s="2" t="s">
        <v>744</v>
      </c>
      <c r="F6045" s="2" t="s">
        <v>50</v>
      </c>
      <c r="G6045" s="2" t="s">
        <v>179</v>
      </c>
      <c r="H6045" s="2" t="s">
        <v>243</v>
      </c>
      <c r="I6045" s="2"/>
      <c r="J6045" s="2"/>
      <c r="K6045" s="2"/>
      <c r="L6045" s="2"/>
      <c r="M6045" s="2" t="s">
        <v>104</v>
      </c>
      <c r="N6045" s="3"/>
      <c r="O6045" s="3"/>
      <c r="P6045" s="4">
        <v>0.0</v>
      </c>
      <c r="Q6045" s="2" t="s">
        <v>105</v>
      </c>
      <c r="R6045" s="2" t="s">
        <v>106</v>
      </c>
      <c r="S6045" s="2" t="s">
        <v>107</v>
      </c>
      <c r="T6045" s="2" t="s">
        <v>108</v>
      </c>
      <c r="U6045" s="4">
        <f>0.0</f>
        <v>0.0</v>
      </c>
      <c r="V6045" s="2" t="s">
        <v>109</v>
      </c>
      <c r="W6045" s="2" t="s">
        <v>110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111</v>
      </c>
      <c r="AH6045" s="2" t="s">
        <v>69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7058</v>
      </c>
      <c r="B6046" s="2" t="s">
        <v>7059</v>
      </c>
      <c r="C6046" s="2" t="s">
        <v>47</v>
      </c>
      <c r="D6046" s="2" t="s">
        <v>2476</v>
      </c>
      <c r="E6046" s="2" t="s">
        <v>731</v>
      </c>
      <c r="F6046" s="2" t="s">
        <v>50</v>
      </c>
      <c r="G6046" s="2" t="s">
        <v>51</v>
      </c>
      <c r="H6046" s="2" t="s">
        <v>243</v>
      </c>
      <c r="I6046" s="2" t="s">
        <v>53</v>
      </c>
      <c r="J6046" s="2" t="s">
        <v>54</v>
      </c>
      <c r="K6046" s="2" t="s">
        <v>55</v>
      </c>
      <c r="L6046" s="2" t="s">
        <v>51</v>
      </c>
      <c r="M6046" s="2" t="s">
        <v>56</v>
      </c>
      <c r="N6046" s="3">
        <v>2160155</v>
      </c>
      <c r="O6046" s="3" t="s">
        <v>57</v>
      </c>
      <c r="P6046" s="4">
        <f>IF(O6046="吨",N6046*1000,IF(O6046="万立方米",N6046*10000,""))</f>
        <v>2160155000.0</v>
      </c>
      <c r="Q6046" s="2" t="s">
        <v>58</v>
      </c>
      <c r="R6046" s="2" t="s">
        <v>59</v>
      </c>
      <c r="S6046" s="2" t="s">
        <v>60</v>
      </c>
      <c r="T6046" s="2" t="s">
        <v>61</v>
      </c>
      <c r="U6046" s="4">
        <f>0.06</f>
        <v>0.06</v>
      </c>
      <c r="V6046" s="2" t="s">
        <v>62</v>
      </c>
      <c r="W6046" s="2" t="s">
        <v>63</v>
      </c>
      <c r="X6046" s="2" t="s">
        <v>64</v>
      </c>
      <c r="Y6046" s="2" t="s">
        <v>65</v>
      </c>
      <c r="Z6046" s="2">
        <v>0</v>
      </c>
      <c r="AA6046" s="2"/>
      <c r="AB6046" s="2"/>
      <c r="AC6046" s="4">
        <f>P6046*U6046/1000000</f>
        <v>129.6093</v>
      </c>
      <c r="AD6046" s="4">
        <f>AC6046*(1-Z6046/100)</f>
        <v>129.6093</v>
      </c>
      <c r="AE6046" s="2" t="s">
        <v>66</v>
      </c>
      <c r="AF6046" s="2" t="s">
        <v>67</v>
      </c>
      <c r="AG6046" s="2" t="s">
        <v>68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7060</v>
      </c>
      <c r="B6047" s="2" t="s">
        <v>7059</v>
      </c>
      <c r="C6047" s="2" t="s">
        <v>47</v>
      </c>
      <c r="D6047" s="2" t="s">
        <v>2476</v>
      </c>
      <c r="E6047" s="2" t="s">
        <v>731</v>
      </c>
      <c r="F6047" s="2" t="s">
        <v>50</v>
      </c>
      <c r="G6047" s="2" t="s">
        <v>51</v>
      </c>
      <c r="H6047" s="2" t="s">
        <v>243</v>
      </c>
      <c r="I6047" s="2" t="s">
        <v>53</v>
      </c>
      <c r="J6047" s="2" t="s">
        <v>54</v>
      </c>
      <c r="K6047" s="2" t="s">
        <v>55</v>
      </c>
      <c r="L6047" s="2" t="s">
        <v>51</v>
      </c>
      <c r="M6047" s="2" t="s">
        <v>73</v>
      </c>
      <c r="N6047" s="3">
        <v>2160155</v>
      </c>
      <c r="O6047" s="3" t="s">
        <v>57</v>
      </c>
      <c r="P6047" s="4">
        <f>IF(O6047="吨",N6047*1000,IF(O6047="万立方米",N6047*10000,""))</f>
        <v>2160155000.0</v>
      </c>
      <c r="Q6047" s="2" t="s">
        <v>58</v>
      </c>
      <c r="R6047" s="2" t="s">
        <v>59</v>
      </c>
      <c r="S6047" s="2" t="s">
        <v>74</v>
      </c>
      <c r="T6047" s="2" t="s">
        <v>75</v>
      </c>
      <c r="U6047" s="4">
        <f>1.5</f>
        <v>1.5</v>
      </c>
      <c r="V6047" s="2" t="s">
        <v>62</v>
      </c>
      <c r="W6047" s="2" t="s">
        <v>76</v>
      </c>
      <c r="X6047" s="2" t="s">
        <v>64</v>
      </c>
      <c r="Y6047" s="2" t="s">
        <v>65</v>
      </c>
      <c r="Z6047" s="2">
        <v>0</v>
      </c>
      <c r="AA6047" s="2"/>
      <c r="AB6047" s="2"/>
      <c r="AC6047" s="4">
        <f>P6047*U6047/1000000</f>
        <v>3240.2325</v>
      </c>
      <c r="AD6047" s="4">
        <f>AC6047*(1-Z6047/100)</f>
        <v>3240.2325</v>
      </c>
      <c r="AE6047" s="2" t="s">
        <v>66</v>
      </c>
      <c r="AF6047" s="2" t="s">
        <v>67</v>
      </c>
      <c r="AG6047" s="2" t="s">
        <v>68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7061</v>
      </c>
      <c r="B6048" s="2" t="s">
        <v>7059</v>
      </c>
      <c r="C6048" s="2" t="s">
        <v>47</v>
      </c>
      <c r="D6048" s="2" t="s">
        <v>2476</v>
      </c>
      <c r="E6048" s="2" t="s">
        <v>731</v>
      </c>
      <c r="F6048" s="2" t="s">
        <v>50</v>
      </c>
      <c r="G6048" s="2" t="s">
        <v>51</v>
      </c>
      <c r="H6048" s="2" t="s">
        <v>243</v>
      </c>
      <c r="I6048" s="2" t="s">
        <v>53</v>
      </c>
      <c r="J6048" s="2" t="s">
        <v>54</v>
      </c>
      <c r="K6048" s="2" t="s">
        <v>55</v>
      </c>
      <c r="L6048" s="2" t="s">
        <v>51</v>
      </c>
      <c r="M6048" s="2" t="s">
        <v>78</v>
      </c>
      <c r="N6048" s="3">
        <v>2160155</v>
      </c>
      <c r="O6048" s="3" t="s">
        <v>57</v>
      </c>
      <c r="P6048" s="4">
        <f>IF(O6048="吨",N6048*1000,IF(O6048="万立方米",N6048*10000,""))</f>
        <v>2160155000.0</v>
      </c>
      <c r="Q6048" s="2" t="s">
        <v>58</v>
      </c>
      <c r="R6048" s="2" t="s">
        <v>59</v>
      </c>
      <c r="S6048" s="2" t="s">
        <v>79</v>
      </c>
      <c r="T6048" s="2" t="s">
        <v>75</v>
      </c>
      <c r="U6048" s="4">
        <f>6.0</f>
        <v>6.0</v>
      </c>
      <c r="V6048" s="2" t="s">
        <v>62</v>
      </c>
      <c r="W6048" s="2" t="s">
        <v>80</v>
      </c>
      <c r="X6048" s="2" t="s">
        <v>64</v>
      </c>
      <c r="Y6048" s="2" t="s">
        <v>65</v>
      </c>
      <c r="Z6048" s="2">
        <v>0</v>
      </c>
      <c r="AA6048" s="2"/>
      <c r="AB6048" s="2"/>
      <c r="AC6048" s="4">
        <f>P6048*U6048/1000000</f>
        <v>12960.93</v>
      </c>
      <c r="AD6048" s="4">
        <f>AC6048*(1-Z6048/100)</f>
        <v>12960.93</v>
      </c>
      <c r="AE6048" s="2" t="s">
        <v>66</v>
      </c>
      <c r="AF6048" s="2" t="s">
        <v>67</v>
      </c>
      <c r="AG6048" s="2" t="s">
        <v>68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7062</v>
      </c>
      <c r="B6049" s="2" t="s">
        <v>7059</v>
      </c>
      <c r="C6049" s="2" t="s">
        <v>47</v>
      </c>
      <c r="D6049" s="2" t="s">
        <v>2476</v>
      </c>
      <c r="E6049" s="2" t="s">
        <v>731</v>
      </c>
      <c r="F6049" s="2" t="s">
        <v>50</v>
      </c>
      <c r="G6049" s="2" t="s">
        <v>51</v>
      </c>
      <c r="H6049" s="2" t="s">
        <v>243</v>
      </c>
      <c r="I6049" s="2" t="s">
        <v>53</v>
      </c>
      <c r="J6049" s="2" t="s">
        <v>54</v>
      </c>
      <c r="K6049" s="2" t="s">
        <v>55</v>
      </c>
      <c r="L6049" s="2" t="s">
        <v>51</v>
      </c>
      <c r="M6049" s="2" t="s">
        <v>82</v>
      </c>
      <c r="N6049" s="3">
        <v>2160155</v>
      </c>
      <c r="O6049" s="3" t="s">
        <v>57</v>
      </c>
      <c r="P6049" s="4">
        <f>IF(O6049="吨",N6049*1000,IF(O6049="万立方米",N6049*10000,""))</f>
        <v>2160155000.0</v>
      </c>
      <c r="Q6049" s="2" t="s">
        <v>58</v>
      </c>
      <c r="R6049" s="2" t="s">
        <v>59</v>
      </c>
      <c r="S6049" s="2" t="s">
        <v>83</v>
      </c>
      <c r="T6049" s="2" t="s">
        <v>61</v>
      </c>
      <c r="U6049" s="4">
        <f>0.35</f>
        <v>0.35</v>
      </c>
      <c r="V6049" s="2" t="s">
        <v>62</v>
      </c>
      <c r="W6049" s="2" t="s">
        <v>84</v>
      </c>
      <c r="X6049" s="2" t="s">
        <v>64</v>
      </c>
      <c r="Y6049" s="2" t="s">
        <v>65</v>
      </c>
      <c r="Z6049" s="2">
        <v>0</v>
      </c>
      <c r="AA6049" s="2"/>
      <c r="AB6049" s="2"/>
      <c r="AC6049" s="4">
        <f>P6049*U6049/1000000</f>
        <v>756.05425</v>
      </c>
      <c r="AD6049" s="4">
        <f>AC6049*(1-Z6049/100)</f>
        <v>756.05425</v>
      </c>
      <c r="AE6049" s="2" t="s">
        <v>66</v>
      </c>
      <c r="AF6049" s="2" t="s">
        <v>67</v>
      </c>
      <c r="AG6049" s="2" t="s">
        <v>68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7063</v>
      </c>
      <c r="B6050" s="2" t="s">
        <v>7059</v>
      </c>
      <c r="C6050" s="2" t="s">
        <v>47</v>
      </c>
      <c r="D6050" s="2" t="s">
        <v>2476</v>
      </c>
      <c r="E6050" s="2" t="s">
        <v>731</v>
      </c>
      <c r="F6050" s="2" t="s">
        <v>50</v>
      </c>
      <c r="G6050" s="2" t="s">
        <v>51</v>
      </c>
      <c r="H6050" s="2" t="s">
        <v>243</v>
      </c>
      <c r="I6050" s="2" t="s">
        <v>53</v>
      </c>
      <c r="J6050" s="2" t="s">
        <v>54</v>
      </c>
      <c r="K6050" s="2" t="s">
        <v>55</v>
      </c>
      <c r="L6050" s="2" t="s">
        <v>51</v>
      </c>
      <c r="M6050" s="2" t="s">
        <v>86</v>
      </c>
      <c r="N6050" s="3">
        <v>2160155</v>
      </c>
      <c r="O6050" s="3" t="s">
        <v>57</v>
      </c>
      <c r="P6050" s="4">
        <f>IF(O6050="吨",N6050*1000,IF(O6050="万立方米",N6050*10000,""))</f>
        <v>2160155000.0</v>
      </c>
      <c r="Q6050" s="2" t="s">
        <v>58</v>
      </c>
      <c r="R6050" s="2" t="s">
        <v>59</v>
      </c>
      <c r="S6050" s="2" t="s">
        <v>87</v>
      </c>
      <c r="T6050" s="2" t="s">
        <v>88</v>
      </c>
      <c r="U6050" s="4">
        <f>0.75</f>
        <v>0.75</v>
      </c>
      <c r="V6050" s="2" t="s">
        <v>62</v>
      </c>
      <c r="W6050" s="2" t="s">
        <v>89</v>
      </c>
      <c r="X6050" s="2" t="s">
        <v>64</v>
      </c>
      <c r="Y6050" s="2" t="s">
        <v>65</v>
      </c>
      <c r="Z6050" s="2">
        <v>0</v>
      </c>
      <c r="AA6050" s="2"/>
      <c r="AB6050" s="2"/>
      <c r="AC6050" s="4">
        <f>P6050*U6050/1000000</f>
        <v>1620.11625</v>
      </c>
      <c r="AD6050" s="4">
        <f>AC6051*(1-AA6050/100)+(AC6050-AC6051)*(1-AB6050/100)</f>
        <v>1620.11625</v>
      </c>
      <c r="AE6050" s="2" t="s">
        <v>66</v>
      </c>
      <c r="AF6050" s="2" t="s">
        <v>67</v>
      </c>
      <c r="AG6050" s="2" t="s">
        <v>68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7064</v>
      </c>
      <c r="B6051" s="2" t="s">
        <v>7059</v>
      </c>
      <c r="C6051" s="2" t="s">
        <v>47</v>
      </c>
      <c r="D6051" s="2" t="s">
        <v>2476</v>
      </c>
      <c r="E6051" s="2" t="s">
        <v>731</v>
      </c>
      <c r="F6051" s="2" t="s">
        <v>50</v>
      </c>
      <c r="G6051" s="2" t="s">
        <v>51</v>
      </c>
      <c r="H6051" s="2" t="s">
        <v>243</v>
      </c>
      <c r="I6051" s="2" t="s">
        <v>53</v>
      </c>
      <c r="J6051" s="2" t="s">
        <v>54</v>
      </c>
      <c r="K6051" s="2" t="s">
        <v>55</v>
      </c>
      <c r="L6051" s="2" t="s">
        <v>51</v>
      </c>
      <c r="M6051" s="2" t="s">
        <v>91</v>
      </c>
      <c r="N6051" s="3">
        <v>2160155</v>
      </c>
      <c r="O6051" s="3" t="s">
        <v>57</v>
      </c>
      <c r="P6051" s="4">
        <f>IF(O6051="吨",N6051*1000,IF(O6051="万立方米",N6051*10000,""))</f>
        <v>2160155000.0</v>
      </c>
      <c r="Q6051" s="2" t="s">
        <v>58</v>
      </c>
      <c r="R6051" s="2" t="s">
        <v>59</v>
      </c>
      <c r="S6051" s="2" t="s">
        <v>92</v>
      </c>
      <c r="T6051" s="2" t="s">
        <v>88</v>
      </c>
      <c r="U6051" s="4">
        <f>0.75</f>
        <v>0.75</v>
      </c>
      <c r="V6051" s="2" t="s">
        <v>62</v>
      </c>
      <c r="W6051" s="2" t="s">
        <v>93</v>
      </c>
      <c r="X6051" s="2" t="s">
        <v>64</v>
      </c>
      <c r="Y6051" s="2" t="s">
        <v>65</v>
      </c>
      <c r="Z6051" s="2">
        <v>0</v>
      </c>
      <c r="AA6051" s="2"/>
      <c r="AB6051" s="2"/>
      <c r="AC6051" s="4">
        <f>P6051*U6051/1000000</f>
        <v>1620.11625</v>
      </c>
      <c r="AD6051" s="4">
        <f>AC6051*(1-Z6051/100)</f>
        <v>1620.11625</v>
      </c>
      <c r="AE6051" s="2" t="s">
        <v>66</v>
      </c>
      <c r="AF6051" s="2" t="s">
        <v>67</v>
      </c>
      <c r="AG6051" s="2" t="s">
        <v>68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7065</v>
      </c>
      <c r="B6052" s="2" t="s">
        <v>7059</v>
      </c>
      <c r="C6052" s="2" t="s">
        <v>47</v>
      </c>
      <c r="D6052" s="2" t="s">
        <v>2476</v>
      </c>
      <c r="E6052" s="2" t="s">
        <v>731</v>
      </c>
      <c r="F6052" s="2" t="s">
        <v>50</v>
      </c>
      <c r="G6052" s="2" t="s">
        <v>51</v>
      </c>
      <c r="H6052" s="2" t="s">
        <v>243</v>
      </c>
      <c r="I6052" s="2" t="s">
        <v>53</v>
      </c>
      <c r="J6052" s="2" t="s">
        <v>54</v>
      </c>
      <c r="K6052" s="2" t="s">
        <v>55</v>
      </c>
      <c r="L6052" s="2" t="s">
        <v>51</v>
      </c>
      <c r="M6052" s="2" t="s">
        <v>95</v>
      </c>
      <c r="N6052" s="3">
        <v>2160155</v>
      </c>
      <c r="O6052" s="3" t="s">
        <v>57</v>
      </c>
      <c r="P6052" s="4">
        <f>IF(O6052="吨",N6052*1000,IF(O6052="万立方米",N6052*10000,""))</f>
        <v>2160155000.0</v>
      </c>
      <c r="Q6052" s="2" t="s">
        <v>58</v>
      </c>
      <c r="R6052" s="2" t="s">
        <v>59</v>
      </c>
      <c r="S6052" s="2" t="s">
        <v>96</v>
      </c>
      <c r="T6052" s="2" t="s">
        <v>97</v>
      </c>
      <c r="U6052" s="4">
        <f>1.7</f>
        <v>1.7</v>
      </c>
      <c r="V6052" s="2" t="s">
        <v>62</v>
      </c>
      <c r="W6052" s="2" t="s">
        <v>98</v>
      </c>
      <c r="X6052" s="2" t="s">
        <v>64</v>
      </c>
      <c r="Y6052" s="2" t="s">
        <v>65</v>
      </c>
      <c r="Z6052" s="2">
        <v>0</v>
      </c>
      <c r="AA6052" s="2"/>
      <c r="AB6052" s="2"/>
      <c r="AC6052" s="4">
        <f>P6052*U6052/1000000</f>
        <v>3672.2635</v>
      </c>
      <c r="AD6052" s="4">
        <f>AC6052*(1-Z6052/100)</f>
        <v>3672.2635</v>
      </c>
      <c r="AE6052" s="2" t="s">
        <v>66</v>
      </c>
      <c r="AF6052" s="2" t="s">
        <v>67</v>
      </c>
      <c r="AG6052" s="2" t="s">
        <v>68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7066</v>
      </c>
      <c r="B6053" s="2" t="s">
        <v>7059</v>
      </c>
      <c r="C6053" s="2" t="s">
        <v>47</v>
      </c>
      <c r="D6053" s="2" t="s">
        <v>2476</v>
      </c>
      <c r="E6053" s="2" t="s">
        <v>731</v>
      </c>
      <c r="F6053" s="2" t="s">
        <v>50</v>
      </c>
      <c r="G6053" s="2" t="s">
        <v>51</v>
      </c>
      <c r="H6053" s="2" t="s">
        <v>243</v>
      </c>
      <c r="I6053" s="2" t="s">
        <v>53</v>
      </c>
      <c r="J6053" s="2" t="s">
        <v>54</v>
      </c>
      <c r="K6053" s="2" t="s">
        <v>55</v>
      </c>
      <c r="L6053" s="2" t="s">
        <v>51</v>
      </c>
      <c r="M6053" s="2" t="s">
        <v>100</v>
      </c>
      <c r="N6053" s="3">
        <v>2160155</v>
      </c>
      <c r="O6053" s="3" t="s">
        <v>57</v>
      </c>
      <c r="P6053" s="4">
        <f>IF(O6053="吨",N6053*1000,IF(O6053="万立方米",N6053*10000,""))</f>
        <v>2160155000.0</v>
      </c>
      <c r="Q6053" s="2" t="s">
        <v>58</v>
      </c>
      <c r="R6053" s="2" t="s">
        <v>59</v>
      </c>
      <c r="S6053" s="2" t="s">
        <v>101</v>
      </c>
      <c r="T6053" s="2" t="s">
        <v>75</v>
      </c>
      <c r="U6053" s="4">
        <f>0.12</f>
        <v>0.12</v>
      </c>
      <c r="V6053" s="2" t="s">
        <v>62</v>
      </c>
      <c r="W6053" s="2" t="s">
        <v>102</v>
      </c>
      <c r="X6053" s="2" t="s">
        <v>64</v>
      </c>
      <c r="Y6053" s="2" t="s">
        <v>65</v>
      </c>
      <c r="Z6053" s="2">
        <v>0</v>
      </c>
      <c r="AA6053" s="2"/>
      <c r="AB6053" s="2"/>
      <c r="AC6053" s="4">
        <f>P6053*U6053/1000000</f>
        <v>259.2186</v>
      </c>
      <c r="AD6053" s="4">
        <f>AC6053*(1-Z6053/100)</f>
        <v>259.2186</v>
      </c>
      <c r="AE6053" s="2" t="s">
        <v>66</v>
      </c>
      <c r="AF6053" s="2" t="s">
        <v>67</v>
      </c>
      <c r="AG6053" s="2" t="s">
        <v>68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7067</v>
      </c>
      <c r="B6054" s="2" t="s">
        <v>7059</v>
      </c>
      <c r="C6054" s="2" t="s">
        <v>47</v>
      </c>
      <c r="D6054" s="2" t="s">
        <v>2476</v>
      </c>
      <c r="E6054" s="2" t="s">
        <v>731</v>
      </c>
      <c r="F6054" s="2" t="s">
        <v>50</v>
      </c>
      <c r="G6054" s="2" t="s">
        <v>51</v>
      </c>
      <c r="H6054" s="2" t="s">
        <v>243</v>
      </c>
      <c r="I6054" s="2"/>
      <c r="J6054" s="2"/>
      <c r="K6054" s="2" t="s">
        <v>147</v>
      </c>
      <c r="L6054" s="2" t="s">
        <v>148</v>
      </c>
      <c r="M6054" s="2" t="s">
        <v>104</v>
      </c>
      <c r="N6054" s="3"/>
      <c r="O6054" s="3"/>
      <c r="P6054" s="4">
        <v>2160155000.0</v>
      </c>
      <c r="Q6054" s="2" t="s">
        <v>105</v>
      </c>
      <c r="R6054" s="2" t="s">
        <v>106</v>
      </c>
      <c r="S6054" s="2" t="s">
        <v>107</v>
      </c>
      <c r="T6054" s="2" t="s">
        <v>108</v>
      </c>
      <c r="U6054" s="4">
        <f>0.0</f>
        <v>0.0</v>
      </c>
      <c r="V6054" s="2" t="s">
        <v>109</v>
      </c>
      <c r="W6054" s="2" t="s">
        <v>110</v>
      </c>
      <c r="X6054" s="2"/>
      <c r="Y6054" s="2" t="s">
        <v>65</v>
      </c>
      <c r="Z6054" s="2">
        <v>0</v>
      </c>
      <c r="AA6054" s="2"/>
      <c r="AB6054" s="2"/>
      <c r="AC6054" s="4">
        <f>P6054*U6054/1000000</f>
        <v>0.0</v>
      </c>
      <c r="AD6054" s="4">
        <f>AC6054*(1-Z6054/100)</f>
        <v>0.0</v>
      </c>
      <c r="AE6054" s="2" t="s">
        <v>66</v>
      </c>
      <c r="AF6054" s="2" t="s">
        <v>67</v>
      </c>
      <c r="AG6054" s="2" t="s">
        <v>68</v>
      </c>
      <c r="AH6054" s="2" t="s">
        <v>69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7068</v>
      </c>
      <c r="B6055" s="2" t="s">
        <v>7069</v>
      </c>
      <c r="C6055" s="2" t="s">
        <v>47</v>
      </c>
      <c r="D6055" s="2" t="s">
        <v>1924</v>
      </c>
      <c r="E6055" s="2" t="s">
        <v>377</v>
      </c>
      <c r="F6055" s="2" t="s">
        <v>178</v>
      </c>
      <c r="G6055" s="2" t="s">
        <v>51</v>
      </c>
      <c r="H6055" s="2" t="s">
        <v>243</v>
      </c>
      <c r="I6055" s="2" t="s">
        <v>53</v>
      </c>
      <c r="J6055" s="2" t="s">
        <v>54</v>
      </c>
      <c r="K6055" s="2" t="s">
        <v>55</v>
      </c>
      <c r="L6055" s="2" t="s">
        <v>51</v>
      </c>
      <c r="M6055" s="2" t="s">
        <v>56</v>
      </c>
      <c r="N6055" s="3">
        <v>100041</v>
      </c>
      <c r="O6055" s="3" t="s">
        <v>57</v>
      </c>
      <c r="P6055" s="4">
        <f>IF(O6055="吨",N6055*1000,IF(O6055="万立方米",N6055*10000,""))</f>
        <v>100041000.0</v>
      </c>
      <c r="Q6055" s="2" t="s">
        <v>58</v>
      </c>
      <c r="R6055" s="2" t="s">
        <v>59</v>
      </c>
      <c r="S6055" s="2" t="s">
        <v>60</v>
      </c>
      <c r="T6055" s="2" t="s">
        <v>61</v>
      </c>
      <c r="U6055" s="4">
        <f>0.06</f>
        <v>0.06</v>
      </c>
      <c r="V6055" s="2" t="s">
        <v>62</v>
      </c>
      <c r="W6055" s="2" t="s">
        <v>63</v>
      </c>
      <c r="X6055" s="2" t="s">
        <v>64</v>
      </c>
      <c r="Y6055" s="2" t="s">
        <v>65</v>
      </c>
      <c r="Z6055" s="2">
        <v>0</v>
      </c>
      <c r="AA6055" s="2"/>
      <c r="AB6055" s="2"/>
      <c r="AC6055" s="4">
        <f>P6055*U6055/1000000</f>
        <v>6.00246</v>
      </c>
      <c r="AD6055" s="4">
        <f>AC6055*(1-Z6055/100)</f>
        <v>6.00246</v>
      </c>
      <c r="AE6055" s="2" t="s">
        <v>66</v>
      </c>
      <c r="AF6055" s="2" t="s">
        <v>67</v>
      </c>
      <c r="AG6055" s="2" t="s">
        <v>68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7070</v>
      </c>
      <c r="B6056" s="2" t="s">
        <v>7069</v>
      </c>
      <c r="C6056" s="2" t="s">
        <v>47</v>
      </c>
      <c r="D6056" s="2" t="s">
        <v>1924</v>
      </c>
      <c r="E6056" s="2" t="s">
        <v>377</v>
      </c>
      <c r="F6056" s="2" t="s">
        <v>178</v>
      </c>
      <c r="G6056" s="2" t="s">
        <v>51</v>
      </c>
      <c r="H6056" s="2" t="s">
        <v>243</v>
      </c>
      <c r="I6056" s="2" t="s">
        <v>53</v>
      </c>
      <c r="J6056" s="2" t="s">
        <v>54</v>
      </c>
      <c r="K6056" s="2" t="s">
        <v>55</v>
      </c>
      <c r="L6056" s="2" t="s">
        <v>51</v>
      </c>
      <c r="M6056" s="2" t="s">
        <v>73</v>
      </c>
      <c r="N6056" s="3">
        <v>100041</v>
      </c>
      <c r="O6056" s="3" t="s">
        <v>57</v>
      </c>
      <c r="P6056" s="4">
        <f>IF(O6056="吨",N6056*1000,IF(O6056="万立方米",N6056*10000,""))</f>
        <v>100041000.0</v>
      </c>
      <c r="Q6056" s="2" t="s">
        <v>58</v>
      </c>
      <c r="R6056" s="2" t="s">
        <v>59</v>
      </c>
      <c r="S6056" s="2" t="s">
        <v>74</v>
      </c>
      <c r="T6056" s="2" t="s">
        <v>75</v>
      </c>
      <c r="U6056" s="4">
        <f>1.5</f>
        <v>1.5</v>
      </c>
      <c r="V6056" s="2" t="s">
        <v>62</v>
      </c>
      <c r="W6056" s="2" t="s">
        <v>76</v>
      </c>
      <c r="X6056" s="2" t="s">
        <v>64</v>
      </c>
      <c r="Y6056" s="2" t="s">
        <v>65</v>
      </c>
      <c r="Z6056" s="2">
        <v>0</v>
      </c>
      <c r="AA6056" s="2"/>
      <c r="AB6056" s="2"/>
      <c r="AC6056" s="4">
        <f>P6056*U6056/1000000</f>
        <v>150.0615</v>
      </c>
      <c r="AD6056" s="4">
        <f>AC6056*(1-Z6056/100)</f>
        <v>150.0615</v>
      </c>
      <c r="AE6056" s="2" t="s">
        <v>66</v>
      </c>
      <c r="AF6056" s="2" t="s">
        <v>67</v>
      </c>
      <c r="AG6056" s="2" t="s">
        <v>68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7071</v>
      </c>
      <c r="B6057" s="2" t="s">
        <v>7069</v>
      </c>
      <c r="C6057" s="2" t="s">
        <v>47</v>
      </c>
      <c r="D6057" s="2" t="s">
        <v>1924</v>
      </c>
      <c r="E6057" s="2" t="s">
        <v>377</v>
      </c>
      <c r="F6057" s="2" t="s">
        <v>178</v>
      </c>
      <c r="G6057" s="2" t="s">
        <v>51</v>
      </c>
      <c r="H6057" s="2" t="s">
        <v>243</v>
      </c>
      <c r="I6057" s="2" t="s">
        <v>53</v>
      </c>
      <c r="J6057" s="2" t="s">
        <v>54</v>
      </c>
      <c r="K6057" s="2" t="s">
        <v>55</v>
      </c>
      <c r="L6057" s="2" t="s">
        <v>51</v>
      </c>
      <c r="M6057" s="2" t="s">
        <v>78</v>
      </c>
      <c r="N6057" s="3">
        <v>100041</v>
      </c>
      <c r="O6057" s="3" t="s">
        <v>57</v>
      </c>
      <c r="P6057" s="4">
        <f>IF(O6057="吨",N6057*1000,IF(O6057="万立方米",N6057*10000,""))</f>
        <v>100041000.0</v>
      </c>
      <c r="Q6057" s="2" t="s">
        <v>58</v>
      </c>
      <c r="R6057" s="2" t="s">
        <v>59</v>
      </c>
      <c r="S6057" s="2" t="s">
        <v>79</v>
      </c>
      <c r="T6057" s="2" t="s">
        <v>75</v>
      </c>
      <c r="U6057" s="4">
        <f>6.0</f>
        <v>6.0</v>
      </c>
      <c r="V6057" s="2" t="s">
        <v>62</v>
      </c>
      <c r="W6057" s="2" t="s">
        <v>80</v>
      </c>
      <c r="X6057" s="2" t="s">
        <v>64</v>
      </c>
      <c r="Y6057" s="2" t="s">
        <v>65</v>
      </c>
      <c r="Z6057" s="2">
        <v>0</v>
      </c>
      <c r="AA6057" s="2"/>
      <c r="AB6057" s="2"/>
      <c r="AC6057" s="4">
        <f>P6057*U6057/1000000</f>
        <v>600.246</v>
      </c>
      <c r="AD6057" s="4">
        <f>AC6057*(1-Z6057/100)</f>
        <v>600.246</v>
      </c>
      <c r="AE6057" s="2" t="s">
        <v>66</v>
      </c>
      <c r="AF6057" s="2" t="s">
        <v>67</v>
      </c>
      <c r="AG6057" s="2" t="s">
        <v>68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7072</v>
      </c>
      <c r="B6058" s="2" t="s">
        <v>7069</v>
      </c>
      <c r="C6058" s="2" t="s">
        <v>47</v>
      </c>
      <c r="D6058" s="2" t="s">
        <v>1924</v>
      </c>
      <c r="E6058" s="2" t="s">
        <v>377</v>
      </c>
      <c r="F6058" s="2" t="s">
        <v>178</v>
      </c>
      <c r="G6058" s="2" t="s">
        <v>51</v>
      </c>
      <c r="H6058" s="2" t="s">
        <v>243</v>
      </c>
      <c r="I6058" s="2" t="s">
        <v>53</v>
      </c>
      <c r="J6058" s="2" t="s">
        <v>54</v>
      </c>
      <c r="K6058" s="2" t="s">
        <v>55</v>
      </c>
      <c r="L6058" s="2" t="s">
        <v>51</v>
      </c>
      <c r="M6058" s="2" t="s">
        <v>82</v>
      </c>
      <c r="N6058" s="3">
        <v>100041</v>
      </c>
      <c r="O6058" s="3" t="s">
        <v>57</v>
      </c>
      <c r="P6058" s="4">
        <f>IF(O6058="吨",N6058*1000,IF(O6058="万立方米",N6058*10000,""))</f>
        <v>100041000.0</v>
      </c>
      <c r="Q6058" s="2" t="s">
        <v>58</v>
      </c>
      <c r="R6058" s="2" t="s">
        <v>59</v>
      </c>
      <c r="S6058" s="2" t="s">
        <v>83</v>
      </c>
      <c r="T6058" s="2" t="s">
        <v>61</v>
      </c>
      <c r="U6058" s="4">
        <f>0.35</f>
        <v>0.35</v>
      </c>
      <c r="V6058" s="2" t="s">
        <v>62</v>
      </c>
      <c r="W6058" s="2" t="s">
        <v>84</v>
      </c>
      <c r="X6058" s="2" t="s">
        <v>64</v>
      </c>
      <c r="Y6058" s="2" t="s">
        <v>65</v>
      </c>
      <c r="Z6058" s="2">
        <v>0</v>
      </c>
      <c r="AA6058" s="2"/>
      <c r="AB6058" s="2"/>
      <c r="AC6058" s="4">
        <f>P6058*U6058/1000000</f>
        <v>35.01435</v>
      </c>
      <c r="AD6058" s="4">
        <f>AC6058*(1-Z6058/100)</f>
        <v>35.01435</v>
      </c>
      <c r="AE6058" s="2" t="s">
        <v>66</v>
      </c>
      <c r="AF6058" s="2" t="s">
        <v>67</v>
      </c>
      <c r="AG6058" s="2" t="s">
        <v>68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7073</v>
      </c>
      <c r="B6059" s="2" t="s">
        <v>7069</v>
      </c>
      <c r="C6059" s="2" t="s">
        <v>47</v>
      </c>
      <c r="D6059" s="2" t="s">
        <v>1924</v>
      </c>
      <c r="E6059" s="2" t="s">
        <v>377</v>
      </c>
      <c r="F6059" s="2" t="s">
        <v>178</v>
      </c>
      <c r="G6059" s="2" t="s">
        <v>51</v>
      </c>
      <c r="H6059" s="2" t="s">
        <v>243</v>
      </c>
      <c r="I6059" s="2" t="s">
        <v>53</v>
      </c>
      <c r="J6059" s="2" t="s">
        <v>54</v>
      </c>
      <c r="K6059" s="2" t="s">
        <v>55</v>
      </c>
      <c r="L6059" s="2" t="s">
        <v>51</v>
      </c>
      <c r="M6059" s="2" t="s">
        <v>86</v>
      </c>
      <c r="N6059" s="3">
        <v>100041</v>
      </c>
      <c r="O6059" s="3" t="s">
        <v>57</v>
      </c>
      <c r="P6059" s="4">
        <f>IF(O6059="吨",N6059*1000,IF(O6059="万立方米",N6059*10000,""))</f>
        <v>100041000.0</v>
      </c>
      <c r="Q6059" s="2" t="s">
        <v>58</v>
      </c>
      <c r="R6059" s="2" t="s">
        <v>59</v>
      </c>
      <c r="S6059" s="2" t="s">
        <v>87</v>
      </c>
      <c r="T6059" s="2" t="s">
        <v>88</v>
      </c>
      <c r="U6059" s="4">
        <f>0.75</f>
        <v>0.75</v>
      </c>
      <c r="V6059" s="2" t="s">
        <v>62</v>
      </c>
      <c r="W6059" s="2" t="s">
        <v>89</v>
      </c>
      <c r="X6059" s="2" t="s">
        <v>64</v>
      </c>
      <c r="Y6059" s="2" t="s">
        <v>65</v>
      </c>
      <c r="Z6059" s="2">
        <v>0</v>
      </c>
      <c r="AA6059" s="2"/>
      <c r="AB6059" s="2"/>
      <c r="AC6059" s="4">
        <f>P6059*U6059/1000000</f>
        <v>75.03075</v>
      </c>
      <c r="AD6059" s="4">
        <f>AC6060*(1-AA6059/100)+(AC6059-AC6060)*(1-AB6059/100)</f>
        <v>75.03075</v>
      </c>
      <c r="AE6059" s="2" t="s">
        <v>66</v>
      </c>
      <c r="AF6059" s="2" t="s">
        <v>67</v>
      </c>
      <c r="AG6059" s="2" t="s">
        <v>68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7074</v>
      </c>
      <c r="B6060" s="2" t="s">
        <v>7069</v>
      </c>
      <c r="C6060" s="2" t="s">
        <v>47</v>
      </c>
      <c r="D6060" s="2" t="s">
        <v>1924</v>
      </c>
      <c r="E6060" s="2" t="s">
        <v>377</v>
      </c>
      <c r="F6060" s="2" t="s">
        <v>178</v>
      </c>
      <c r="G6060" s="2" t="s">
        <v>51</v>
      </c>
      <c r="H6060" s="2" t="s">
        <v>243</v>
      </c>
      <c r="I6060" s="2" t="s">
        <v>53</v>
      </c>
      <c r="J6060" s="2" t="s">
        <v>54</v>
      </c>
      <c r="K6060" s="2" t="s">
        <v>55</v>
      </c>
      <c r="L6060" s="2" t="s">
        <v>51</v>
      </c>
      <c r="M6060" s="2" t="s">
        <v>91</v>
      </c>
      <c r="N6060" s="3">
        <v>100041</v>
      </c>
      <c r="O6060" s="3" t="s">
        <v>57</v>
      </c>
      <c r="P6060" s="4">
        <f>IF(O6060="吨",N6060*1000,IF(O6060="万立方米",N6060*10000,""))</f>
        <v>100041000.0</v>
      </c>
      <c r="Q6060" s="2" t="s">
        <v>58</v>
      </c>
      <c r="R6060" s="2" t="s">
        <v>59</v>
      </c>
      <c r="S6060" s="2" t="s">
        <v>92</v>
      </c>
      <c r="T6060" s="2" t="s">
        <v>88</v>
      </c>
      <c r="U6060" s="4">
        <f>0.75</f>
        <v>0.75</v>
      </c>
      <c r="V6060" s="2" t="s">
        <v>62</v>
      </c>
      <c r="W6060" s="2" t="s">
        <v>93</v>
      </c>
      <c r="X6060" s="2" t="s">
        <v>64</v>
      </c>
      <c r="Y6060" s="2" t="s">
        <v>65</v>
      </c>
      <c r="Z6060" s="2">
        <v>0</v>
      </c>
      <c r="AA6060" s="2"/>
      <c r="AB6060" s="2"/>
      <c r="AC6060" s="4">
        <f>P6060*U6060/1000000</f>
        <v>75.03075</v>
      </c>
      <c r="AD6060" s="4">
        <f>AC6060*(1-Z6060/100)</f>
        <v>75.03075</v>
      </c>
      <c r="AE6060" s="2" t="s">
        <v>66</v>
      </c>
      <c r="AF6060" s="2" t="s">
        <v>67</v>
      </c>
      <c r="AG6060" s="2" t="s">
        <v>68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7075</v>
      </c>
      <c r="B6061" s="2" t="s">
        <v>7069</v>
      </c>
      <c r="C6061" s="2" t="s">
        <v>47</v>
      </c>
      <c r="D6061" s="2" t="s">
        <v>1924</v>
      </c>
      <c r="E6061" s="2" t="s">
        <v>377</v>
      </c>
      <c r="F6061" s="2" t="s">
        <v>178</v>
      </c>
      <c r="G6061" s="2" t="s">
        <v>51</v>
      </c>
      <c r="H6061" s="2" t="s">
        <v>243</v>
      </c>
      <c r="I6061" s="2" t="s">
        <v>53</v>
      </c>
      <c r="J6061" s="2" t="s">
        <v>54</v>
      </c>
      <c r="K6061" s="2" t="s">
        <v>55</v>
      </c>
      <c r="L6061" s="2" t="s">
        <v>51</v>
      </c>
      <c r="M6061" s="2" t="s">
        <v>95</v>
      </c>
      <c r="N6061" s="3">
        <v>100041</v>
      </c>
      <c r="O6061" s="3" t="s">
        <v>57</v>
      </c>
      <c r="P6061" s="4">
        <f>IF(O6061="吨",N6061*1000,IF(O6061="万立方米",N6061*10000,""))</f>
        <v>100041000.0</v>
      </c>
      <c r="Q6061" s="2" t="s">
        <v>58</v>
      </c>
      <c r="R6061" s="2" t="s">
        <v>59</v>
      </c>
      <c r="S6061" s="2" t="s">
        <v>96</v>
      </c>
      <c r="T6061" s="2" t="s">
        <v>97</v>
      </c>
      <c r="U6061" s="4">
        <f>1.7</f>
        <v>1.7</v>
      </c>
      <c r="V6061" s="2" t="s">
        <v>62</v>
      </c>
      <c r="W6061" s="2" t="s">
        <v>98</v>
      </c>
      <c r="X6061" s="2" t="s">
        <v>64</v>
      </c>
      <c r="Y6061" s="2" t="s">
        <v>65</v>
      </c>
      <c r="Z6061" s="2">
        <v>0</v>
      </c>
      <c r="AA6061" s="2"/>
      <c r="AB6061" s="2"/>
      <c r="AC6061" s="4">
        <f>P6061*U6061/1000000</f>
        <v>170.0697</v>
      </c>
      <c r="AD6061" s="4">
        <f>AC6061*(1-Z6061/100)</f>
        <v>170.0697</v>
      </c>
      <c r="AE6061" s="2" t="s">
        <v>66</v>
      </c>
      <c r="AF6061" s="2" t="s">
        <v>67</v>
      </c>
      <c r="AG6061" s="2" t="s">
        <v>68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7076</v>
      </c>
      <c r="B6062" s="2" t="s">
        <v>7069</v>
      </c>
      <c r="C6062" s="2" t="s">
        <v>47</v>
      </c>
      <c r="D6062" s="2" t="s">
        <v>1924</v>
      </c>
      <c r="E6062" s="2" t="s">
        <v>377</v>
      </c>
      <c r="F6062" s="2" t="s">
        <v>178</v>
      </c>
      <c r="G6062" s="2" t="s">
        <v>51</v>
      </c>
      <c r="H6062" s="2" t="s">
        <v>243</v>
      </c>
      <c r="I6062" s="2" t="s">
        <v>53</v>
      </c>
      <c r="J6062" s="2" t="s">
        <v>54</v>
      </c>
      <c r="K6062" s="2" t="s">
        <v>55</v>
      </c>
      <c r="L6062" s="2" t="s">
        <v>51</v>
      </c>
      <c r="M6062" s="2" t="s">
        <v>100</v>
      </c>
      <c r="N6062" s="3">
        <v>100041</v>
      </c>
      <c r="O6062" s="3" t="s">
        <v>57</v>
      </c>
      <c r="P6062" s="4">
        <f>IF(O6062="吨",N6062*1000,IF(O6062="万立方米",N6062*10000,""))</f>
        <v>100041000.0</v>
      </c>
      <c r="Q6062" s="2" t="s">
        <v>58</v>
      </c>
      <c r="R6062" s="2" t="s">
        <v>59</v>
      </c>
      <c r="S6062" s="2" t="s">
        <v>101</v>
      </c>
      <c r="T6062" s="2" t="s">
        <v>75</v>
      </c>
      <c r="U6062" s="4">
        <f>0.12</f>
        <v>0.12</v>
      </c>
      <c r="V6062" s="2" t="s">
        <v>62</v>
      </c>
      <c r="W6062" s="2" t="s">
        <v>102</v>
      </c>
      <c r="X6062" s="2" t="s">
        <v>64</v>
      </c>
      <c r="Y6062" s="2" t="s">
        <v>65</v>
      </c>
      <c r="Z6062" s="2">
        <v>0</v>
      </c>
      <c r="AA6062" s="2"/>
      <c r="AB6062" s="2"/>
      <c r="AC6062" s="4">
        <f>P6062*U6062/1000000</f>
        <v>12.00492</v>
      </c>
      <c r="AD6062" s="4">
        <f>AC6062*(1-Z6062/100)</f>
        <v>12.00492</v>
      </c>
      <c r="AE6062" s="2" t="s">
        <v>66</v>
      </c>
      <c r="AF6062" s="2" t="s">
        <v>67</v>
      </c>
      <c r="AG6062" s="2" t="s">
        <v>68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7077</v>
      </c>
      <c r="B6063" s="2" t="s">
        <v>7069</v>
      </c>
      <c r="C6063" s="2" t="s">
        <v>47</v>
      </c>
      <c r="D6063" s="2" t="s">
        <v>1924</v>
      </c>
      <c r="E6063" s="2" t="s">
        <v>377</v>
      </c>
      <c r="F6063" s="2" t="s">
        <v>178</v>
      </c>
      <c r="G6063" s="2" t="s">
        <v>51</v>
      </c>
      <c r="H6063" s="2" t="s">
        <v>243</v>
      </c>
      <c r="I6063" s="2"/>
      <c r="J6063" s="2"/>
      <c r="K6063" s="2" t="s">
        <v>147</v>
      </c>
      <c r="L6063" s="2" t="s">
        <v>148</v>
      </c>
      <c r="M6063" s="2" t="s">
        <v>104</v>
      </c>
      <c r="N6063" s="3"/>
      <c r="O6063" s="3"/>
      <c r="P6063" s="4">
        <v>100041000.0</v>
      </c>
      <c r="Q6063" s="2" t="s">
        <v>105</v>
      </c>
      <c r="R6063" s="2" t="s">
        <v>106</v>
      </c>
      <c r="S6063" s="2" t="s">
        <v>107</v>
      </c>
      <c r="T6063" s="2" t="s">
        <v>108</v>
      </c>
      <c r="U6063" s="4">
        <f>0.0</f>
        <v>0.0</v>
      </c>
      <c r="V6063" s="2" t="s">
        <v>109</v>
      </c>
      <c r="W6063" s="2" t="s">
        <v>110</v>
      </c>
      <c r="X6063" s="2"/>
      <c r="Y6063" s="2" t="s">
        <v>65</v>
      </c>
      <c r="Z6063" s="2">
        <v>0</v>
      </c>
      <c r="AA6063" s="2"/>
      <c r="AB6063" s="2"/>
      <c r="AC6063" s="4">
        <f>P6063*U6063/1000000</f>
        <v>0.0</v>
      </c>
      <c r="AD6063" s="4">
        <f>AC6063*(1-Z6063/100)</f>
        <v>0.0</v>
      </c>
      <c r="AE6063" s="2" t="s">
        <v>66</v>
      </c>
      <c r="AF6063" s="2" t="s">
        <v>67</v>
      </c>
      <c r="AG6063" s="2" t="s">
        <v>68</v>
      </c>
      <c r="AH6063" s="2" t="s">
        <v>69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7078</v>
      </c>
      <c r="B6064" s="2" t="s">
        <v>7079</v>
      </c>
      <c r="C6064" s="2" t="s">
        <v>47</v>
      </c>
      <c r="D6064" s="2" t="s">
        <v>2756</v>
      </c>
      <c r="E6064" s="2" t="s">
        <v>115</v>
      </c>
      <c r="F6064" s="2" t="s">
        <v>50</v>
      </c>
      <c r="G6064" s="2"/>
      <c r="H6064" s="2" t="s">
        <v>138</v>
      </c>
      <c r="I6064" s="2" t="s">
        <v>53</v>
      </c>
      <c r="J6064" s="2" t="s">
        <v>270</v>
      </c>
      <c r="K6064" s="2" t="s">
        <v>55</v>
      </c>
      <c r="L6064" s="2" t="s">
        <v>51</v>
      </c>
      <c r="M6064" s="2" t="s">
        <v>56</v>
      </c>
      <c r="N6064" s="3">
        <v>1082680</v>
      </c>
      <c r="O6064" s="3" t="s">
        <v>57</v>
      </c>
      <c r="P6064" s="4">
        <f>IF(O6064="吨",N6064*1000,IF(O6064="万立方米",N6064*10000,""))</f>
        <v>1082680000.0</v>
      </c>
      <c r="Q6064" s="2" t="s">
        <v>58</v>
      </c>
      <c r="R6064" s="2" t="s">
        <v>59</v>
      </c>
      <c r="S6064" s="2" t="s">
        <v>60</v>
      </c>
      <c r="T6064" s="2" t="s">
        <v>61</v>
      </c>
      <c r="U6064" s="4">
        <f>0.06</f>
        <v>0.06</v>
      </c>
      <c r="V6064" s="2" t="s">
        <v>62</v>
      </c>
      <c r="W6064" s="2" t="s">
        <v>63</v>
      </c>
      <c r="X6064" s="2" t="s">
        <v>64</v>
      </c>
      <c r="Y6064" s="2" t="s">
        <v>65</v>
      </c>
      <c r="Z6064" s="2">
        <v>0</v>
      </c>
      <c r="AA6064" s="2"/>
      <c r="AB6064" s="2"/>
      <c r="AC6064" s="2"/>
      <c r="AD6064" s="2"/>
      <c r="AE6064" s="2" t="s">
        <v>123</v>
      </c>
      <c r="AF6064" s="2" t="s">
        <v>546</v>
      </c>
      <c r="AG6064" s="2" t="s">
        <v>7080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7081</v>
      </c>
      <c r="B6065" s="2" t="s">
        <v>7079</v>
      </c>
      <c r="C6065" s="2" t="s">
        <v>47</v>
      </c>
      <c r="D6065" s="2" t="s">
        <v>2756</v>
      </c>
      <c r="E6065" s="2" t="s">
        <v>115</v>
      </c>
      <c r="F6065" s="2" t="s">
        <v>50</v>
      </c>
      <c r="G6065" s="2"/>
      <c r="H6065" s="2" t="s">
        <v>138</v>
      </c>
      <c r="I6065" s="2" t="s">
        <v>53</v>
      </c>
      <c r="J6065" s="2" t="s">
        <v>270</v>
      </c>
      <c r="K6065" s="2" t="s">
        <v>55</v>
      </c>
      <c r="L6065" s="2" t="s">
        <v>51</v>
      </c>
      <c r="M6065" s="2" t="s">
        <v>73</v>
      </c>
      <c r="N6065" s="3">
        <v>1082680</v>
      </c>
      <c r="O6065" s="3" t="s">
        <v>57</v>
      </c>
      <c r="P6065" s="4">
        <f>IF(O6065="吨",N6065*1000,IF(O6065="万立方米",N6065*10000,""))</f>
        <v>1082680000.0</v>
      </c>
      <c r="Q6065" s="2" t="s">
        <v>58</v>
      </c>
      <c r="R6065" s="2" t="s">
        <v>59</v>
      </c>
      <c r="S6065" s="2" t="s">
        <v>74</v>
      </c>
      <c r="T6065" s="2" t="s">
        <v>75</v>
      </c>
      <c r="U6065" s="4">
        <f>1.5</f>
        <v>1.5</v>
      </c>
      <c r="V6065" s="2" t="s">
        <v>62</v>
      </c>
      <c r="W6065" s="2" t="s">
        <v>76</v>
      </c>
      <c r="X6065" s="2" t="s">
        <v>64</v>
      </c>
      <c r="Y6065" s="2" t="s">
        <v>65</v>
      </c>
      <c r="Z6065" s="2">
        <v>0</v>
      </c>
      <c r="AA6065" s="2"/>
      <c r="AB6065" s="2"/>
      <c r="AC6065" s="2"/>
      <c r="AD6065" s="2"/>
      <c r="AE6065" s="2" t="s">
        <v>123</v>
      </c>
      <c r="AF6065" s="2" t="s">
        <v>546</v>
      </c>
      <c r="AG6065" s="2" t="s">
        <v>7080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7082</v>
      </c>
      <c r="B6066" s="2" t="s">
        <v>7079</v>
      </c>
      <c r="C6066" s="2" t="s">
        <v>47</v>
      </c>
      <c r="D6066" s="2" t="s">
        <v>2756</v>
      </c>
      <c r="E6066" s="2" t="s">
        <v>115</v>
      </c>
      <c r="F6066" s="2" t="s">
        <v>50</v>
      </c>
      <c r="G6066" s="2"/>
      <c r="H6066" s="2" t="s">
        <v>138</v>
      </c>
      <c r="I6066" s="2" t="s">
        <v>53</v>
      </c>
      <c r="J6066" s="2" t="s">
        <v>270</v>
      </c>
      <c r="K6066" s="2" t="s">
        <v>55</v>
      </c>
      <c r="L6066" s="2" t="s">
        <v>51</v>
      </c>
      <c r="M6066" s="2" t="s">
        <v>78</v>
      </c>
      <c r="N6066" s="3">
        <v>1082680</v>
      </c>
      <c r="O6066" s="3" t="s">
        <v>57</v>
      </c>
      <c r="P6066" s="4">
        <f>IF(O6066="吨",N6066*1000,IF(O6066="万立方米",N6066*10000,""))</f>
        <v>1082680000.0</v>
      </c>
      <c r="Q6066" s="2" t="s">
        <v>58</v>
      </c>
      <c r="R6066" s="2" t="s">
        <v>59</v>
      </c>
      <c r="S6066" s="2" t="s">
        <v>79</v>
      </c>
      <c r="T6066" s="2" t="s">
        <v>75</v>
      </c>
      <c r="U6066" s="4">
        <f>6.0</f>
        <v>6.0</v>
      </c>
      <c r="V6066" s="2" t="s">
        <v>62</v>
      </c>
      <c r="W6066" s="2" t="s">
        <v>80</v>
      </c>
      <c r="X6066" s="2" t="s">
        <v>64</v>
      </c>
      <c r="Y6066" s="2" t="s">
        <v>65</v>
      </c>
      <c r="Z6066" s="2">
        <v>0</v>
      </c>
      <c r="AA6066" s="2"/>
      <c r="AB6066" s="2"/>
      <c r="AC6066" s="2"/>
      <c r="AD6066" s="2"/>
      <c r="AE6066" s="2" t="s">
        <v>123</v>
      </c>
      <c r="AF6066" s="2" t="s">
        <v>546</v>
      </c>
      <c r="AG6066" s="2" t="s">
        <v>7080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7083</v>
      </c>
      <c r="B6067" s="2" t="s">
        <v>7079</v>
      </c>
      <c r="C6067" s="2" t="s">
        <v>47</v>
      </c>
      <c r="D6067" s="2" t="s">
        <v>2756</v>
      </c>
      <c r="E6067" s="2" t="s">
        <v>115</v>
      </c>
      <c r="F6067" s="2" t="s">
        <v>50</v>
      </c>
      <c r="G6067" s="2"/>
      <c r="H6067" s="2" t="s">
        <v>138</v>
      </c>
      <c r="I6067" s="2" t="s">
        <v>53</v>
      </c>
      <c r="J6067" s="2" t="s">
        <v>270</v>
      </c>
      <c r="K6067" s="2" t="s">
        <v>55</v>
      </c>
      <c r="L6067" s="2" t="s">
        <v>51</v>
      </c>
      <c r="M6067" s="2" t="s">
        <v>82</v>
      </c>
      <c r="N6067" s="3">
        <v>1082680</v>
      </c>
      <c r="O6067" s="3" t="s">
        <v>57</v>
      </c>
      <c r="P6067" s="4">
        <f>IF(O6067="吨",N6067*1000,IF(O6067="万立方米",N6067*10000,""))</f>
        <v>1082680000.0</v>
      </c>
      <c r="Q6067" s="2" t="s">
        <v>58</v>
      </c>
      <c r="R6067" s="2" t="s">
        <v>59</v>
      </c>
      <c r="S6067" s="2" t="s">
        <v>83</v>
      </c>
      <c r="T6067" s="2" t="s">
        <v>61</v>
      </c>
      <c r="U6067" s="4">
        <f>0.35</f>
        <v>0.35</v>
      </c>
      <c r="V6067" s="2" t="s">
        <v>62</v>
      </c>
      <c r="W6067" s="2" t="s">
        <v>84</v>
      </c>
      <c r="X6067" s="2" t="s">
        <v>64</v>
      </c>
      <c r="Y6067" s="2" t="s">
        <v>65</v>
      </c>
      <c r="Z6067" s="2">
        <v>0</v>
      </c>
      <c r="AA6067" s="2"/>
      <c r="AB6067" s="2"/>
      <c r="AC6067" s="2"/>
      <c r="AD6067" s="2"/>
      <c r="AE6067" s="2" t="s">
        <v>123</v>
      </c>
      <c r="AF6067" s="2" t="s">
        <v>546</v>
      </c>
      <c r="AG6067" s="2" t="s">
        <v>7080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7084</v>
      </c>
      <c r="B6068" s="2" t="s">
        <v>7079</v>
      </c>
      <c r="C6068" s="2" t="s">
        <v>47</v>
      </c>
      <c r="D6068" s="2" t="s">
        <v>2756</v>
      </c>
      <c r="E6068" s="2" t="s">
        <v>115</v>
      </c>
      <c r="F6068" s="2" t="s">
        <v>50</v>
      </c>
      <c r="G6068" s="2"/>
      <c r="H6068" s="2" t="s">
        <v>138</v>
      </c>
      <c r="I6068" s="2" t="s">
        <v>53</v>
      </c>
      <c r="J6068" s="2" t="s">
        <v>270</v>
      </c>
      <c r="K6068" s="2" t="s">
        <v>55</v>
      </c>
      <c r="L6068" s="2" t="s">
        <v>51</v>
      </c>
      <c r="M6068" s="2" t="s">
        <v>86</v>
      </c>
      <c r="N6068" s="3">
        <v>1082680</v>
      </c>
      <c r="O6068" s="3" t="s">
        <v>57</v>
      </c>
      <c r="P6068" s="4">
        <f>IF(O6068="吨",N6068*1000,IF(O6068="万立方米",N6068*10000,""))</f>
        <v>1082680000.0</v>
      </c>
      <c r="Q6068" s="2" t="s">
        <v>58</v>
      </c>
      <c r="R6068" s="2" t="s">
        <v>59</v>
      </c>
      <c r="S6068" s="2" t="s">
        <v>87</v>
      </c>
      <c r="T6068" s="2" t="s">
        <v>88</v>
      </c>
      <c r="U6068" s="4">
        <f>0.75</f>
        <v>0.75</v>
      </c>
      <c r="V6068" s="2" t="s">
        <v>62</v>
      </c>
      <c r="W6068" s="2" t="s">
        <v>89</v>
      </c>
      <c r="X6068" s="2" t="s">
        <v>64</v>
      </c>
      <c r="Y6068" s="2" t="s">
        <v>65</v>
      </c>
      <c r="Z6068" s="2">
        <v>0</v>
      </c>
      <c r="AA6068" s="2"/>
      <c r="AB6068" s="2"/>
      <c r="AC6068" s="2"/>
      <c r="AD6068" s="2"/>
      <c r="AE6068" s="2" t="s">
        <v>123</v>
      </c>
      <c r="AF6068" s="2" t="s">
        <v>546</v>
      </c>
      <c r="AG6068" s="2" t="s">
        <v>7080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7085</v>
      </c>
      <c r="B6069" s="2" t="s">
        <v>7079</v>
      </c>
      <c r="C6069" s="2" t="s">
        <v>47</v>
      </c>
      <c r="D6069" s="2" t="s">
        <v>2756</v>
      </c>
      <c r="E6069" s="2" t="s">
        <v>115</v>
      </c>
      <c r="F6069" s="2" t="s">
        <v>50</v>
      </c>
      <c r="G6069" s="2"/>
      <c r="H6069" s="2" t="s">
        <v>138</v>
      </c>
      <c r="I6069" s="2" t="s">
        <v>53</v>
      </c>
      <c r="J6069" s="2" t="s">
        <v>270</v>
      </c>
      <c r="K6069" s="2" t="s">
        <v>55</v>
      </c>
      <c r="L6069" s="2" t="s">
        <v>51</v>
      </c>
      <c r="M6069" s="2" t="s">
        <v>91</v>
      </c>
      <c r="N6069" s="3">
        <v>1082680</v>
      </c>
      <c r="O6069" s="3" t="s">
        <v>57</v>
      </c>
      <c r="P6069" s="4">
        <f>IF(O6069="吨",N6069*1000,IF(O6069="万立方米",N6069*10000,""))</f>
        <v>1082680000.0</v>
      </c>
      <c r="Q6069" s="2" t="s">
        <v>58</v>
      </c>
      <c r="R6069" s="2" t="s">
        <v>59</v>
      </c>
      <c r="S6069" s="2" t="s">
        <v>92</v>
      </c>
      <c r="T6069" s="2" t="s">
        <v>88</v>
      </c>
      <c r="U6069" s="4">
        <f>0.75</f>
        <v>0.75</v>
      </c>
      <c r="V6069" s="2" t="s">
        <v>62</v>
      </c>
      <c r="W6069" s="2" t="s">
        <v>93</v>
      </c>
      <c r="X6069" s="2" t="s">
        <v>64</v>
      </c>
      <c r="Y6069" s="2" t="s">
        <v>65</v>
      </c>
      <c r="Z6069" s="2">
        <v>0</v>
      </c>
      <c r="AA6069" s="2"/>
      <c r="AB6069" s="2"/>
      <c r="AC6069" s="2"/>
      <c r="AD6069" s="2"/>
      <c r="AE6069" s="2" t="s">
        <v>123</v>
      </c>
      <c r="AF6069" s="2" t="s">
        <v>546</v>
      </c>
      <c r="AG6069" s="2" t="s">
        <v>7080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7086</v>
      </c>
      <c r="B6070" s="2" t="s">
        <v>7079</v>
      </c>
      <c r="C6070" s="2" t="s">
        <v>47</v>
      </c>
      <c r="D6070" s="2" t="s">
        <v>2756</v>
      </c>
      <c r="E6070" s="2" t="s">
        <v>115</v>
      </c>
      <c r="F6070" s="2" t="s">
        <v>50</v>
      </c>
      <c r="G6070" s="2"/>
      <c r="H6070" s="2" t="s">
        <v>138</v>
      </c>
      <c r="I6070" s="2" t="s">
        <v>53</v>
      </c>
      <c r="J6070" s="2" t="s">
        <v>270</v>
      </c>
      <c r="K6070" s="2" t="s">
        <v>55</v>
      </c>
      <c r="L6070" s="2" t="s">
        <v>51</v>
      </c>
      <c r="M6070" s="2" t="s">
        <v>95</v>
      </c>
      <c r="N6070" s="3">
        <v>1082680</v>
      </c>
      <c r="O6070" s="3" t="s">
        <v>57</v>
      </c>
      <c r="P6070" s="4">
        <f>IF(O6070="吨",N6070*1000,IF(O6070="万立方米",N6070*10000,""))</f>
        <v>1082680000.0</v>
      </c>
      <c r="Q6070" s="2" t="s">
        <v>58</v>
      </c>
      <c r="R6070" s="2" t="s">
        <v>59</v>
      </c>
      <c r="S6070" s="2" t="s">
        <v>96</v>
      </c>
      <c r="T6070" s="2" t="s">
        <v>97</v>
      </c>
      <c r="U6070" s="4">
        <f>1.7</f>
        <v>1.7</v>
      </c>
      <c r="V6070" s="2" t="s">
        <v>62</v>
      </c>
      <c r="W6070" s="2" t="s">
        <v>98</v>
      </c>
      <c r="X6070" s="2" t="s">
        <v>64</v>
      </c>
      <c r="Y6070" s="2" t="s">
        <v>65</v>
      </c>
      <c r="Z6070" s="2">
        <v>0</v>
      </c>
      <c r="AA6070" s="2"/>
      <c r="AB6070" s="2"/>
      <c r="AC6070" s="2"/>
      <c r="AD6070" s="2"/>
      <c r="AE6070" s="2" t="s">
        <v>123</v>
      </c>
      <c r="AF6070" s="2" t="s">
        <v>546</v>
      </c>
      <c r="AG6070" s="2" t="s">
        <v>7080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7087</v>
      </c>
      <c r="B6071" s="2" t="s">
        <v>7079</v>
      </c>
      <c r="C6071" s="2" t="s">
        <v>47</v>
      </c>
      <c r="D6071" s="2" t="s">
        <v>2756</v>
      </c>
      <c r="E6071" s="2" t="s">
        <v>115</v>
      </c>
      <c r="F6071" s="2" t="s">
        <v>50</v>
      </c>
      <c r="G6071" s="2"/>
      <c r="H6071" s="2" t="s">
        <v>138</v>
      </c>
      <c r="I6071" s="2" t="s">
        <v>53</v>
      </c>
      <c r="J6071" s="2" t="s">
        <v>270</v>
      </c>
      <c r="K6071" s="2" t="s">
        <v>55</v>
      </c>
      <c r="L6071" s="2" t="s">
        <v>51</v>
      </c>
      <c r="M6071" s="2" t="s">
        <v>100</v>
      </c>
      <c r="N6071" s="3">
        <v>1082680</v>
      </c>
      <c r="O6071" s="3" t="s">
        <v>57</v>
      </c>
      <c r="P6071" s="4">
        <f>IF(O6071="吨",N6071*1000,IF(O6071="万立方米",N6071*10000,""))</f>
        <v>1082680000.0</v>
      </c>
      <c r="Q6071" s="2" t="s">
        <v>58</v>
      </c>
      <c r="R6071" s="2" t="s">
        <v>59</v>
      </c>
      <c r="S6071" s="2" t="s">
        <v>101</v>
      </c>
      <c r="T6071" s="2" t="s">
        <v>75</v>
      </c>
      <c r="U6071" s="4">
        <f>0.12</f>
        <v>0.12</v>
      </c>
      <c r="V6071" s="2" t="s">
        <v>62</v>
      </c>
      <c r="W6071" s="2" t="s">
        <v>102</v>
      </c>
      <c r="X6071" s="2" t="s">
        <v>64</v>
      </c>
      <c r="Y6071" s="2" t="s">
        <v>65</v>
      </c>
      <c r="Z6071" s="2">
        <v>0</v>
      </c>
      <c r="AA6071" s="2"/>
      <c r="AB6071" s="2"/>
      <c r="AC6071" s="2"/>
      <c r="AD6071" s="2"/>
      <c r="AE6071" s="2" t="s">
        <v>123</v>
      </c>
      <c r="AF6071" s="2" t="s">
        <v>546</v>
      </c>
      <c r="AG6071" s="2" t="s">
        <v>7080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7088</v>
      </c>
      <c r="B6072" s="2" t="s">
        <v>7079</v>
      </c>
      <c r="C6072" s="2" t="s">
        <v>47</v>
      </c>
      <c r="D6072" s="2" t="s">
        <v>2756</v>
      </c>
      <c r="E6072" s="2" t="s">
        <v>115</v>
      </c>
      <c r="F6072" s="2" t="s">
        <v>50</v>
      </c>
      <c r="G6072" s="2"/>
      <c r="H6072" s="2" t="s">
        <v>138</v>
      </c>
      <c r="I6072" s="2"/>
      <c r="J6072" s="2"/>
      <c r="K6072" s="2"/>
      <c r="L6072" s="2"/>
      <c r="M6072" s="2" t="s">
        <v>104</v>
      </c>
      <c r="N6072" s="3"/>
      <c r="O6072" s="3"/>
      <c r="P6072" s="4">
        <v>0.0</v>
      </c>
      <c r="Q6072" s="2" t="s">
        <v>105</v>
      </c>
      <c r="R6072" s="2" t="s">
        <v>106</v>
      </c>
      <c r="S6072" s="2" t="s">
        <v>107</v>
      </c>
      <c r="T6072" s="2" t="s">
        <v>108</v>
      </c>
      <c r="U6072" s="4">
        <f>0.0</f>
        <v>0.0</v>
      </c>
      <c r="V6072" s="2" t="s">
        <v>109</v>
      </c>
      <c r="W6072" s="2" t="s">
        <v>110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123</v>
      </c>
      <c r="AF6072" s="2" t="s">
        <v>546</v>
      </c>
      <c r="AG6072" s="2" t="s">
        <v>7089</v>
      </c>
      <c r="AH6072" s="2" t="s">
        <v>69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7090</v>
      </c>
      <c r="B6073" s="2" t="s">
        <v>7091</v>
      </c>
      <c r="C6073" s="2" t="s">
        <v>47</v>
      </c>
      <c r="D6073" s="2" t="s">
        <v>2505</v>
      </c>
      <c r="E6073" s="2" t="s">
        <v>595</v>
      </c>
      <c r="F6073" s="2" t="s">
        <v>50</v>
      </c>
      <c r="G6073" s="2" t="s">
        <v>51</v>
      </c>
      <c r="H6073" s="2" t="s">
        <v>243</v>
      </c>
      <c r="I6073" s="2" t="s">
        <v>53</v>
      </c>
      <c r="J6073" s="2" t="s">
        <v>270</v>
      </c>
      <c r="K6073" s="2" t="s">
        <v>55</v>
      </c>
      <c r="L6073" s="2" t="s">
        <v>51</v>
      </c>
      <c r="M6073" s="2" t="s">
        <v>56</v>
      </c>
      <c r="N6073" s="3">
        <v>698716.3100000001</v>
      </c>
      <c r="O6073" s="3" t="s">
        <v>57</v>
      </c>
      <c r="P6073" s="4">
        <f>IF(O6073="吨",N6073*1000,IF(O6073="万立方米",N6073*10000,""))</f>
        <v>698716310.0</v>
      </c>
      <c r="Q6073" s="2" t="s">
        <v>58</v>
      </c>
      <c r="R6073" s="2" t="s">
        <v>59</v>
      </c>
      <c r="S6073" s="2" t="s">
        <v>60</v>
      </c>
      <c r="T6073" s="2" t="s">
        <v>61</v>
      </c>
      <c r="U6073" s="4">
        <f>0.06</f>
        <v>0.06</v>
      </c>
      <c r="V6073" s="2" t="s">
        <v>62</v>
      </c>
      <c r="W6073" s="2" t="s">
        <v>63</v>
      </c>
      <c r="X6073" s="2" t="s">
        <v>64</v>
      </c>
      <c r="Y6073" s="2" t="s">
        <v>65</v>
      </c>
      <c r="Z6073" s="2">
        <v>0</v>
      </c>
      <c r="AA6073" s="2"/>
      <c r="AB6073" s="2"/>
      <c r="AC6073" s="4">
        <f>P6073*U6073/1000000</f>
        <v>41.9229786</v>
      </c>
      <c r="AD6073" s="4">
        <f>AC6073*(1-Z6073/100)</f>
        <v>41.9229786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7092</v>
      </c>
      <c r="B6074" s="2" t="s">
        <v>7091</v>
      </c>
      <c r="C6074" s="2" t="s">
        <v>47</v>
      </c>
      <c r="D6074" s="2" t="s">
        <v>2505</v>
      </c>
      <c r="E6074" s="2" t="s">
        <v>595</v>
      </c>
      <c r="F6074" s="2" t="s">
        <v>50</v>
      </c>
      <c r="G6074" s="2" t="s">
        <v>51</v>
      </c>
      <c r="H6074" s="2" t="s">
        <v>243</v>
      </c>
      <c r="I6074" s="2" t="s">
        <v>53</v>
      </c>
      <c r="J6074" s="2" t="s">
        <v>270</v>
      </c>
      <c r="K6074" s="2" t="s">
        <v>55</v>
      </c>
      <c r="L6074" s="2" t="s">
        <v>51</v>
      </c>
      <c r="M6074" s="2" t="s">
        <v>73</v>
      </c>
      <c r="N6074" s="3">
        <v>698716.3100000001</v>
      </c>
      <c r="O6074" s="3" t="s">
        <v>57</v>
      </c>
      <c r="P6074" s="4">
        <f>IF(O6074="吨",N6074*1000,IF(O6074="万立方米",N6074*10000,""))</f>
        <v>698716310.0</v>
      </c>
      <c r="Q6074" s="2" t="s">
        <v>58</v>
      </c>
      <c r="R6074" s="2" t="s">
        <v>59</v>
      </c>
      <c r="S6074" s="2" t="s">
        <v>74</v>
      </c>
      <c r="T6074" s="2" t="s">
        <v>75</v>
      </c>
      <c r="U6074" s="4">
        <f>1.5</f>
        <v>1.5</v>
      </c>
      <c r="V6074" s="2" t="s">
        <v>62</v>
      </c>
      <c r="W6074" s="2" t="s">
        <v>76</v>
      </c>
      <c r="X6074" s="2" t="s">
        <v>64</v>
      </c>
      <c r="Y6074" s="2" t="s">
        <v>65</v>
      </c>
      <c r="Z6074" s="2">
        <v>0</v>
      </c>
      <c r="AA6074" s="2"/>
      <c r="AB6074" s="2"/>
      <c r="AC6074" s="4">
        <f>P6074*U6074/1000000</f>
        <v>1048.074465</v>
      </c>
      <c r="AD6074" s="4">
        <f>AC6074*(1-Z6074/100)</f>
        <v>1048.074465</v>
      </c>
      <c r="AE6074" s="2" t="s">
        <v>66</v>
      </c>
      <c r="AF6074" s="2" t="s">
        <v>67</v>
      </c>
      <c r="AG6074" s="2" t="s">
        <v>68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7093</v>
      </c>
      <c r="B6075" s="2" t="s">
        <v>7091</v>
      </c>
      <c r="C6075" s="2" t="s">
        <v>47</v>
      </c>
      <c r="D6075" s="2" t="s">
        <v>2505</v>
      </c>
      <c r="E6075" s="2" t="s">
        <v>595</v>
      </c>
      <c r="F6075" s="2" t="s">
        <v>50</v>
      </c>
      <c r="G6075" s="2" t="s">
        <v>51</v>
      </c>
      <c r="H6075" s="2" t="s">
        <v>243</v>
      </c>
      <c r="I6075" s="2" t="s">
        <v>53</v>
      </c>
      <c r="J6075" s="2" t="s">
        <v>270</v>
      </c>
      <c r="K6075" s="2" t="s">
        <v>55</v>
      </c>
      <c r="L6075" s="2" t="s">
        <v>51</v>
      </c>
      <c r="M6075" s="2" t="s">
        <v>78</v>
      </c>
      <c r="N6075" s="3">
        <v>698716.3100000001</v>
      </c>
      <c r="O6075" s="3" t="s">
        <v>57</v>
      </c>
      <c r="P6075" s="4">
        <f>IF(O6075="吨",N6075*1000,IF(O6075="万立方米",N6075*10000,""))</f>
        <v>698716310.0</v>
      </c>
      <c r="Q6075" s="2" t="s">
        <v>58</v>
      </c>
      <c r="R6075" s="2" t="s">
        <v>59</v>
      </c>
      <c r="S6075" s="2" t="s">
        <v>79</v>
      </c>
      <c r="T6075" s="2" t="s">
        <v>75</v>
      </c>
      <c r="U6075" s="4">
        <f>6.0</f>
        <v>6.0</v>
      </c>
      <c r="V6075" s="2" t="s">
        <v>62</v>
      </c>
      <c r="W6075" s="2" t="s">
        <v>80</v>
      </c>
      <c r="X6075" s="2" t="s">
        <v>64</v>
      </c>
      <c r="Y6075" s="2" t="s">
        <v>65</v>
      </c>
      <c r="Z6075" s="2">
        <v>0</v>
      </c>
      <c r="AA6075" s="2"/>
      <c r="AB6075" s="2"/>
      <c r="AC6075" s="4">
        <f>P6075*U6075/1000000</f>
        <v>4192.29786</v>
      </c>
      <c r="AD6075" s="4">
        <f>AC6075*(1-Z6075/100)</f>
        <v>4192.29786</v>
      </c>
      <c r="AE6075" s="2" t="s">
        <v>66</v>
      </c>
      <c r="AF6075" s="2" t="s">
        <v>67</v>
      </c>
      <c r="AG6075" s="2" t="s">
        <v>68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7094</v>
      </c>
      <c r="B6076" s="2" t="s">
        <v>7091</v>
      </c>
      <c r="C6076" s="2" t="s">
        <v>47</v>
      </c>
      <c r="D6076" s="2" t="s">
        <v>2505</v>
      </c>
      <c r="E6076" s="2" t="s">
        <v>595</v>
      </c>
      <c r="F6076" s="2" t="s">
        <v>50</v>
      </c>
      <c r="G6076" s="2" t="s">
        <v>51</v>
      </c>
      <c r="H6076" s="2" t="s">
        <v>243</v>
      </c>
      <c r="I6076" s="2" t="s">
        <v>53</v>
      </c>
      <c r="J6076" s="2" t="s">
        <v>270</v>
      </c>
      <c r="K6076" s="2" t="s">
        <v>55</v>
      </c>
      <c r="L6076" s="2" t="s">
        <v>51</v>
      </c>
      <c r="M6076" s="2" t="s">
        <v>82</v>
      </c>
      <c r="N6076" s="3">
        <v>698716.3100000001</v>
      </c>
      <c r="O6076" s="3" t="s">
        <v>57</v>
      </c>
      <c r="P6076" s="4">
        <f>IF(O6076="吨",N6076*1000,IF(O6076="万立方米",N6076*10000,""))</f>
        <v>698716310.0</v>
      </c>
      <c r="Q6076" s="2" t="s">
        <v>58</v>
      </c>
      <c r="R6076" s="2" t="s">
        <v>59</v>
      </c>
      <c r="S6076" s="2" t="s">
        <v>83</v>
      </c>
      <c r="T6076" s="2" t="s">
        <v>61</v>
      </c>
      <c r="U6076" s="4">
        <f>0.35</f>
        <v>0.35</v>
      </c>
      <c r="V6076" s="2" t="s">
        <v>62</v>
      </c>
      <c r="W6076" s="2" t="s">
        <v>84</v>
      </c>
      <c r="X6076" s="2" t="s">
        <v>64</v>
      </c>
      <c r="Y6076" s="2" t="s">
        <v>65</v>
      </c>
      <c r="Z6076" s="2">
        <v>0</v>
      </c>
      <c r="AA6076" s="2"/>
      <c r="AB6076" s="2"/>
      <c r="AC6076" s="4">
        <f>P6076*U6076/1000000</f>
        <v>244.55070849999996</v>
      </c>
      <c r="AD6076" s="4">
        <f>AC6076*(1-Z6076/100)</f>
        <v>244.55070849999996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7095</v>
      </c>
      <c r="B6077" s="2" t="s">
        <v>7091</v>
      </c>
      <c r="C6077" s="2" t="s">
        <v>47</v>
      </c>
      <c r="D6077" s="2" t="s">
        <v>2505</v>
      </c>
      <c r="E6077" s="2" t="s">
        <v>595</v>
      </c>
      <c r="F6077" s="2" t="s">
        <v>50</v>
      </c>
      <c r="G6077" s="2" t="s">
        <v>51</v>
      </c>
      <c r="H6077" s="2" t="s">
        <v>243</v>
      </c>
      <c r="I6077" s="2" t="s">
        <v>53</v>
      </c>
      <c r="J6077" s="2" t="s">
        <v>270</v>
      </c>
      <c r="K6077" s="2" t="s">
        <v>55</v>
      </c>
      <c r="L6077" s="2" t="s">
        <v>51</v>
      </c>
      <c r="M6077" s="2" t="s">
        <v>86</v>
      </c>
      <c r="N6077" s="3">
        <v>698716.3100000001</v>
      </c>
      <c r="O6077" s="3" t="s">
        <v>57</v>
      </c>
      <c r="P6077" s="4">
        <f>IF(O6077="吨",N6077*1000,IF(O6077="万立方米",N6077*10000,""))</f>
        <v>698716310.0</v>
      </c>
      <c r="Q6077" s="2" t="s">
        <v>58</v>
      </c>
      <c r="R6077" s="2" t="s">
        <v>59</v>
      </c>
      <c r="S6077" s="2" t="s">
        <v>87</v>
      </c>
      <c r="T6077" s="2" t="s">
        <v>88</v>
      </c>
      <c r="U6077" s="4">
        <f>0.75</f>
        <v>0.75</v>
      </c>
      <c r="V6077" s="2" t="s">
        <v>62</v>
      </c>
      <c r="W6077" s="2" t="s">
        <v>89</v>
      </c>
      <c r="X6077" s="2" t="s">
        <v>64</v>
      </c>
      <c r="Y6077" s="2" t="s">
        <v>65</v>
      </c>
      <c r="Z6077" s="2">
        <v>0</v>
      </c>
      <c r="AA6077" s="2"/>
      <c r="AB6077" s="2"/>
      <c r="AC6077" s="4">
        <f>P6077*U6077/1000000</f>
        <v>524.0372325</v>
      </c>
      <c r="AD6077" s="4">
        <f>AC6078*(1-AA6077/100)+(AC6077-AC6078)*(1-AB6077/100)</f>
        <v>524.0372325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7096</v>
      </c>
      <c r="B6078" s="2" t="s">
        <v>7091</v>
      </c>
      <c r="C6078" s="2" t="s">
        <v>47</v>
      </c>
      <c r="D6078" s="2" t="s">
        <v>2505</v>
      </c>
      <c r="E6078" s="2" t="s">
        <v>595</v>
      </c>
      <c r="F6078" s="2" t="s">
        <v>50</v>
      </c>
      <c r="G6078" s="2" t="s">
        <v>51</v>
      </c>
      <c r="H6078" s="2" t="s">
        <v>243</v>
      </c>
      <c r="I6078" s="2" t="s">
        <v>53</v>
      </c>
      <c r="J6078" s="2" t="s">
        <v>270</v>
      </c>
      <c r="K6078" s="2" t="s">
        <v>55</v>
      </c>
      <c r="L6078" s="2" t="s">
        <v>51</v>
      </c>
      <c r="M6078" s="2" t="s">
        <v>91</v>
      </c>
      <c r="N6078" s="3">
        <v>698716.3100000001</v>
      </c>
      <c r="O6078" s="3" t="s">
        <v>57</v>
      </c>
      <c r="P6078" s="4">
        <f>IF(O6078="吨",N6078*1000,IF(O6078="万立方米",N6078*10000,""))</f>
        <v>698716310.0</v>
      </c>
      <c r="Q6078" s="2" t="s">
        <v>58</v>
      </c>
      <c r="R6078" s="2" t="s">
        <v>59</v>
      </c>
      <c r="S6078" s="2" t="s">
        <v>92</v>
      </c>
      <c r="T6078" s="2" t="s">
        <v>88</v>
      </c>
      <c r="U6078" s="4">
        <f>0.75</f>
        <v>0.75</v>
      </c>
      <c r="V6078" s="2" t="s">
        <v>62</v>
      </c>
      <c r="W6078" s="2" t="s">
        <v>93</v>
      </c>
      <c r="X6078" s="2" t="s">
        <v>64</v>
      </c>
      <c r="Y6078" s="2" t="s">
        <v>65</v>
      </c>
      <c r="Z6078" s="2">
        <v>0</v>
      </c>
      <c r="AA6078" s="2"/>
      <c r="AB6078" s="2"/>
      <c r="AC6078" s="4">
        <f>P6078*U6078/1000000</f>
        <v>524.0372325</v>
      </c>
      <c r="AD6078" s="4">
        <f>AC6078*(1-Z6078/100)</f>
        <v>524.0372325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7097</v>
      </c>
      <c r="B6079" s="2" t="s">
        <v>7091</v>
      </c>
      <c r="C6079" s="2" t="s">
        <v>47</v>
      </c>
      <c r="D6079" s="2" t="s">
        <v>2505</v>
      </c>
      <c r="E6079" s="2" t="s">
        <v>595</v>
      </c>
      <c r="F6079" s="2" t="s">
        <v>50</v>
      </c>
      <c r="G6079" s="2" t="s">
        <v>51</v>
      </c>
      <c r="H6079" s="2" t="s">
        <v>243</v>
      </c>
      <c r="I6079" s="2" t="s">
        <v>53</v>
      </c>
      <c r="J6079" s="2" t="s">
        <v>270</v>
      </c>
      <c r="K6079" s="2" t="s">
        <v>55</v>
      </c>
      <c r="L6079" s="2" t="s">
        <v>51</v>
      </c>
      <c r="M6079" s="2" t="s">
        <v>95</v>
      </c>
      <c r="N6079" s="3">
        <v>698716.3100000001</v>
      </c>
      <c r="O6079" s="3" t="s">
        <v>57</v>
      </c>
      <c r="P6079" s="4">
        <f>IF(O6079="吨",N6079*1000,IF(O6079="万立方米",N6079*10000,""))</f>
        <v>698716310.0</v>
      </c>
      <c r="Q6079" s="2" t="s">
        <v>58</v>
      </c>
      <c r="R6079" s="2" t="s">
        <v>59</v>
      </c>
      <c r="S6079" s="2" t="s">
        <v>96</v>
      </c>
      <c r="T6079" s="2" t="s">
        <v>97</v>
      </c>
      <c r="U6079" s="4">
        <f>1.7</f>
        <v>1.7</v>
      </c>
      <c r="V6079" s="2" t="s">
        <v>62</v>
      </c>
      <c r="W6079" s="2" t="s">
        <v>98</v>
      </c>
      <c r="X6079" s="2" t="s">
        <v>64</v>
      </c>
      <c r="Y6079" s="2" t="s">
        <v>65</v>
      </c>
      <c r="Z6079" s="2">
        <v>0</v>
      </c>
      <c r="AA6079" s="2"/>
      <c r="AB6079" s="2"/>
      <c r="AC6079" s="4">
        <f>P6079*U6079/1000000</f>
        <v>1187.817727</v>
      </c>
      <c r="AD6079" s="4">
        <f>AC6079*(1-Z6079/100)</f>
        <v>1187.817727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7098</v>
      </c>
      <c r="B6080" s="2" t="s">
        <v>7091</v>
      </c>
      <c r="C6080" s="2" t="s">
        <v>47</v>
      </c>
      <c r="D6080" s="2" t="s">
        <v>2505</v>
      </c>
      <c r="E6080" s="2" t="s">
        <v>595</v>
      </c>
      <c r="F6080" s="2" t="s">
        <v>50</v>
      </c>
      <c r="G6080" s="2" t="s">
        <v>51</v>
      </c>
      <c r="H6080" s="2" t="s">
        <v>243</v>
      </c>
      <c r="I6080" s="2" t="s">
        <v>53</v>
      </c>
      <c r="J6080" s="2" t="s">
        <v>270</v>
      </c>
      <c r="K6080" s="2" t="s">
        <v>55</v>
      </c>
      <c r="L6080" s="2" t="s">
        <v>51</v>
      </c>
      <c r="M6080" s="2" t="s">
        <v>100</v>
      </c>
      <c r="N6080" s="3">
        <v>698716.3100000001</v>
      </c>
      <c r="O6080" s="3" t="s">
        <v>57</v>
      </c>
      <c r="P6080" s="4">
        <f>IF(O6080="吨",N6080*1000,IF(O6080="万立方米",N6080*10000,""))</f>
        <v>698716310.0</v>
      </c>
      <c r="Q6080" s="2" t="s">
        <v>58</v>
      </c>
      <c r="R6080" s="2" t="s">
        <v>59</v>
      </c>
      <c r="S6080" s="2" t="s">
        <v>101</v>
      </c>
      <c r="T6080" s="2" t="s">
        <v>75</v>
      </c>
      <c r="U6080" s="4">
        <f>0.12</f>
        <v>0.12</v>
      </c>
      <c r="V6080" s="2" t="s">
        <v>62</v>
      </c>
      <c r="W6080" s="2" t="s">
        <v>102</v>
      </c>
      <c r="X6080" s="2" t="s">
        <v>64</v>
      </c>
      <c r="Y6080" s="2" t="s">
        <v>65</v>
      </c>
      <c r="Z6080" s="2">
        <v>0</v>
      </c>
      <c r="AA6080" s="2"/>
      <c r="AB6080" s="2"/>
      <c r="AC6080" s="4">
        <f>P6080*U6080/1000000</f>
        <v>83.8459572</v>
      </c>
      <c r="AD6080" s="4">
        <f>AC6080*(1-Z6080/100)</f>
        <v>83.8459572</v>
      </c>
      <c r="AE6080" s="2" t="s">
        <v>66</v>
      </c>
      <c r="AF6080" s="2" t="s">
        <v>67</v>
      </c>
      <c r="AG6080" s="2" t="s">
        <v>68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7099</v>
      </c>
      <c r="B6081" s="2" t="s">
        <v>7091</v>
      </c>
      <c r="C6081" s="2" t="s">
        <v>47</v>
      </c>
      <c r="D6081" s="2" t="s">
        <v>2505</v>
      </c>
      <c r="E6081" s="2" t="s">
        <v>595</v>
      </c>
      <c r="F6081" s="2" t="s">
        <v>50</v>
      </c>
      <c r="G6081" s="2" t="s">
        <v>51</v>
      </c>
      <c r="H6081" s="2" t="s">
        <v>243</v>
      </c>
      <c r="I6081" s="2"/>
      <c r="J6081" s="2"/>
      <c r="K6081" s="2"/>
      <c r="L6081" s="2"/>
      <c r="M6081" s="2" t="s">
        <v>104</v>
      </c>
      <c r="N6081" s="3"/>
      <c r="O6081" s="3"/>
      <c r="P6081" s="4">
        <v>0.0</v>
      </c>
      <c r="Q6081" s="2" t="s">
        <v>105</v>
      </c>
      <c r="R6081" s="2" t="s">
        <v>106</v>
      </c>
      <c r="S6081" s="2" t="s">
        <v>107</v>
      </c>
      <c r="T6081" s="2" t="s">
        <v>108</v>
      </c>
      <c r="U6081" s="4">
        <f>0.0</f>
        <v>0.0</v>
      </c>
      <c r="V6081" s="2" t="s">
        <v>109</v>
      </c>
      <c r="W6081" s="2" t="s">
        <v>110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111</v>
      </c>
      <c r="AH6081" s="2" t="s">
        <v>69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7100</v>
      </c>
      <c r="B6082" s="2" t="s">
        <v>7101</v>
      </c>
      <c r="C6082" s="2" t="s">
        <v>47</v>
      </c>
      <c r="D6082" s="2" t="s">
        <v>1134</v>
      </c>
      <c r="E6082" s="2" t="s">
        <v>227</v>
      </c>
      <c r="F6082" s="2" t="s">
        <v>228</v>
      </c>
      <c r="G6082" s="2" t="s">
        <v>117</v>
      </c>
      <c r="H6082" s="2" t="s">
        <v>1768</v>
      </c>
      <c r="I6082" s="2" t="s">
        <v>53</v>
      </c>
      <c r="J6082" s="2" t="s">
        <v>533</v>
      </c>
      <c r="K6082" s="2" t="s">
        <v>533</v>
      </c>
      <c r="L6082" s="2" t="s">
        <v>119</v>
      </c>
      <c r="M6082" s="2" t="s">
        <v>56</v>
      </c>
      <c r="N6082" s="3">
        <v>2606.9</v>
      </c>
      <c r="O6082" s="3" t="s">
        <v>120</v>
      </c>
      <c r="P6082" s="2"/>
      <c r="Q6082" s="2"/>
      <c r="R6082" s="2" t="s">
        <v>121</v>
      </c>
      <c r="S6082" s="2"/>
      <c r="T6082" s="2" t="s">
        <v>108</v>
      </c>
      <c r="U6082" s="2"/>
      <c r="V6082" s="2"/>
      <c r="W6082" s="2" t="s">
        <v>122</v>
      </c>
      <c r="X6082" s="2" t="s">
        <v>64</v>
      </c>
      <c r="Y6082" s="2" t="s">
        <v>65</v>
      </c>
      <c r="Z6082" s="2">
        <v>0</v>
      </c>
      <c r="AA6082" s="2"/>
      <c r="AB6082" s="2"/>
      <c r="AC6082" s="2"/>
      <c r="AD6082" s="2"/>
      <c r="AE6082" s="2" t="s">
        <v>123</v>
      </c>
      <c r="AF6082" s="2" t="s">
        <v>124</v>
      </c>
      <c r="AG6082" s="2" t="s">
        <v>125</v>
      </c>
      <c r="AH6082" s="2" t="s">
        <v>69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7102</v>
      </c>
      <c r="B6083" s="2" t="s">
        <v>7101</v>
      </c>
      <c r="C6083" s="2" t="s">
        <v>47</v>
      </c>
      <c r="D6083" s="2" t="s">
        <v>1134</v>
      </c>
      <c r="E6083" s="2" t="s">
        <v>227</v>
      </c>
      <c r="F6083" s="2" t="s">
        <v>228</v>
      </c>
      <c r="G6083" s="2" t="s">
        <v>117</v>
      </c>
      <c r="H6083" s="2" t="s">
        <v>1768</v>
      </c>
      <c r="I6083" s="2" t="s">
        <v>53</v>
      </c>
      <c r="J6083" s="2" t="s">
        <v>533</v>
      </c>
      <c r="K6083" s="2" t="s">
        <v>533</v>
      </c>
      <c r="L6083" s="2" t="s">
        <v>119</v>
      </c>
      <c r="M6083" s="2" t="s">
        <v>73</v>
      </c>
      <c r="N6083" s="3">
        <v>2606.9</v>
      </c>
      <c r="O6083" s="3" t="s">
        <v>120</v>
      </c>
      <c r="P6083" s="2"/>
      <c r="Q6083" s="2"/>
      <c r="R6083" s="2" t="s">
        <v>121</v>
      </c>
      <c r="S6083" s="2"/>
      <c r="T6083" s="2" t="s">
        <v>108</v>
      </c>
      <c r="U6083" s="2"/>
      <c r="V6083" s="2"/>
      <c r="W6083" s="2" t="s">
        <v>122</v>
      </c>
      <c r="X6083" s="2" t="s">
        <v>64</v>
      </c>
      <c r="Y6083" s="2" t="s">
        <v>65</v>
      </c>
      <c r="Z6083" s="2">
        <v>0</v>
      </c>
      <c r="AA6083" s="2"/>
      <c r="AB6083" s="2"/>
      <c r="AC6083" s="2"/>
      <c r="AD6083" s="2"/>
      <c r="AE6083" s="2" t="s">
        <v>123</v>
      </c>
      <c r="AF6083" s="2" t="s">
        <v>124</v>
      </c>
      <c r="AG6083" s="2" t="s">
        <v>125</v>
      </c>
      <c r="AH6083" s="2" t="s">
        <v>69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7103</v>
      </c>
      <c r="B6084" s="2" t="s">
        <v>7101</v>
      </c>
      <c r="C6084" s="2" t="s">
        <v>47</v>
      </c>
      <c r="D6084" s="2" t="s">
        <v>1134</v>
      </c>
      <c r="E6084" s="2" t="s">
        <v>227</v>
      </c>
      <c r="F6084" s="2" t="s">
        <v>228</v>
      </c>
      <c r="G6084" s="2" t="s">
        <v>117</v>
      </c>
      <c r="H6084" s="2" t="s">
        <v>1768</v>
      </c>
      <c r="I6084" s="2" t="s">
        <v>53</v>
      </c>
      <c r="J6084" s="2" t="s">
        <v>533</v>
      </c>
      <c r="K6084" s="2" t="s">
        <v>533</v>
      </c>
      <c r="L6084" s="2" t="s">
        <v>119</v>
      </c>
      <c r="M6084" s="2" t="s">
        <v>78</v>
      </c>
      <c r="N6084" s="3">
        <v>2606.9</v>
      </c>
      <c r="O6084" s="3" t="s">
        <v>120</v>
      </c>
      <c r="P6084" s="2"/>
      <c r="Q6084" s="2"/>
      <c r="R6084" s="2" t="s">
        <v>121</v>
      </c>
      <c r="S6084" s="2"/>
      <c r="T6084" s="2" t="s">
        <v>108</v>
      </c>
      <c r="U6084" s="2"/>
      <c r="V6084" s="2"/>
      <c r="W6084" s="2" t="s">
        <v>122</v>
      </c>
      <c r="X6084" s="2" t="s">
        <v>64</v>
      </c>
      <c r="Y6084" s="2" t="s">
        <v>65</v>
      </c>
      <c r="Z6084" s="2">
        <v>0</v>
      </c>
      <c r="AA6084" s="2"/>
      <c r="AB6084" s="2"/>
      <c r="AC6084" s="2"/>
      <c r="AD6084" s="2"/>
      <c r="AE6084" s="2" t="s">
        <v>123</v>
      </c>
      <c r="AF6084" s="2" t="s">
        <v>124</v>
      </c>
      <c r="AG6084" s="2" t="s">
        <v>125</v>
      </c>
      <c r="AH6084" s="2" t="s">
        <v>69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7104</v>
      </c>
      <c r="B6085" s="2" t="s">
        <v>7101</v>
      </c>
      <c r="C6085" s="2" t="s">
        <v>47</v>
      </c>
      <c r="D6085" s="2" t="s">
        <v>1134</v>
      </c>
      <c r="E6085" s="2" t="s">
        <v>227</v>
      </c>
      <c r="F6085" s="2" t="s">
        <v>228</v>
      </c>
      <c r="G6085" s="2" t="s">
        <v>117</v>
      </c>
      <c r="H6085" s="2" t="s">
        <v>1768</v>
      </c>
      <c r="I6085" s="2" t="s">
        <v>53</v>
      </c>
      <c r="J6085" s="2" t="s">
        <v>533</v>
      </c>
      <c r="K6085" s="2" t="s">
        <v>533</v>
      </c>
      <c r="L6085" s="2" t="s">
        <v>119</v>
      </c>
      <c r="M6085" s="2" t="s">
        <v>82</v>
      </c>
      <c r="N6085" s="3">
        <v>2606.9</v>
      </c>
      <c r="O6085" s="3" t="s">
        <v>120</v>
      </c>
      <c r="P6085" s="2"/>
      <c r="Q6085" s="2"/>
      <c r="R6085" s="2" t="s">
        <v>121</v>
      </c>
      <c r="S6085" s="2"/>
      <c r="T6085" s="2" t="s">
        <v>108</v>
      </c>
      <c r="U6085" s="2"/>
      <c r="V6085" s="2"/>
      <c r="W6085" s="2" t="s">
        <v>122</v>
      </c>
      <c r="X6085" s="2" t="s">
        <v>64</v>
      </c>
      <c r="Y6085" s="2" t="s">
        <v>65</v>
      </c>
      <c r="Z6085" s="2">
        <v>0</v>
      </c>
      <c r="AA6085" s="2"/>
      <c r="AB6085" s="2"/>
      <c r="AC6085" s="2"/>
      <c r="AD6085" s="2"/>
      <c r="AE6085" s="2" t="s">
        <v>123</v>
      </c>
      <c r="AF6085" s="2" t="s">
        <v>124</v>
      </c>
      <c r="AG6085" s="2" t="s">
        <v>125</v>
      </c>
      <c r="AH6085" s="2" t="s">
        <v>69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7105</v>
      </c>
      <c r="B6086" s="2" t="s">
        <v>7101</v>
      </c>
      <c r="C6086" s="2" t="s">
        <v>47</v>
      </c>
      <c r="D6086" s="2" t="s">
        <v>1134</v>
      </c>
      <c r="E6086" s="2" t="s">
        <v>227</v>
      </c>
      <c r="F6086" s="2" t="s">
        <v>228</v>
      </c>
      <c r="G6086" s="2" t="s">
        <v>117</v>
      </c>
      <c r="H6086" s="2" t="s">
        <v>1768</v>
      </c>
      <c r="I6086" s="2" t="s">
        <v>53</v>
      </c>
      <c r="J6086" s="2" t="s">
        <v>533</v>
      </c>
      <c r="K6086" s="2" t="s">
        <v>533</v>
      </c>
      <c r="L6086" s="2" t="s">
        <v>119</v>
      </c>
      <c r="M6086" s="2" t="s">
        <v>86</v>
      </c>
      <c r="N6086" s="3">
        <v>2606.9</v>
      </c>
      <c r="O6086" s="3" t="s">
        <v>120</v>
      </c>
      <c r="P6086" s="2"/>
      <c r="Q6086" s="2"/>
      <c r="R6086" s="2" t="s">
        <v>121</v>
      </c>
      <c r="S6086" s="2"/>
      <c r="T6086" s="2" t="s">
        <v>108</v>
      </c>
      <c r="U6086" s="2"/>
      <c r="V6086" s="2"/>
      <c r="W6086" s="2" t="s">
        <v>122</v>
      </c>
      <c r="X6086" s="2" t="s">
        <v>64</v>
      </c>
      <c r="Y6086" s="2" t="s">
        <v>65</v>
      </c>
      <c r="Z6086" s="2">
        <v>0</v>
      </c>
      <c r="AA6086" s="2"/>
      <c r="AB6086" s="2"/>
      <c r="AC6086" s="2"/>
      <c r="AD6086" s="2"/>
      <c r="AE6086" s="2" t="s">
        <v>123</v>
      </c>
      <c r="AF6086" s="2" t="s">
        <v>124</v>
      </c>
      <c r="AG6086" s="2" t="s">
        <v>125</v>
      </c>
      <c r="AH6086" s="2" t="s">
        <v>69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7106</v>
      </c>
      <c r="B6087" s="2" t="s">
        <v>7101</v>
      </c>
      <c r="C6087" s="2" t="s">
        <v>47</v>
      </c>
      <c r="D6087" s="2" t="s">
        <v>1134</v>
      </c>
      <c r="E6087" s="2" t="s">
        <v>227</v>
      </c>
      <c r="F6087" s="2" t="s">
        <v>228</v>
      </c>
      <c r="G6087" s="2" t="s">
        <v>117</v>
      </c>
      <c r="H6087" s="2" t="s">
        <v>1768</v>
      </c>
      <c r="I6087" s="2" t="s">
        <v>53</v>
      </c>
      <c r="J6087" s="2" t="s">
        <v>533</v>
      </c>
      <c r="K6087" s="2" t="s">
        <v>533</v>
      </c>
      <c r="L6087" s="2" t="s">
        <v>119</v>
      </c>
      <c r="M6087" s="2" t="s">
        <v>91</v>
      </c>
      <c r="N6087" s="3">
        <v>2606.9</v>
      </c>
      <c r="O6087" s="3" t="s">
        <v>120</v>
      </c>
      <c r="P6087" s="2"/>
      <c r="Q6087" s="2"/>
      <c r="R6087" s="2" t="s">
        <v>121</v>
      </c>
      <c r="S6087" s="2"/>
      <c r="T6087" s="2" t="s">
        <v>108</v>
      </c>
      <c r="U6087" s="2"/>
      <c r="V6087" s="2"/>
      <c r="W6087" s="2" t="s">
        <v>122</v>
      </c>
      <c r="X6087" s="2" t="s">
        <v>64</v>
      </c>
      <c r="Y6087" s="2" t="s">
        <v>65</v>
      </c>
      <c r="Z6087" s="2">
        <v>0</v>
      </c>
      <c r="AA6087" s="2"/>
      <c r="AB6087" s="2"/>
      <c r="AC6087" s="2"/>
      <c r="AD6087" s="2"/>
      <c r="AE6087" s="2" t="s">
        <v>123</v>
      </c>
      <c r="AF6087" s="2" t="s">
        <v>124</v>
      </c>
      <c r="AG6087" s="2" t="s">
        <v>125</v>
      </c>
      <c r="AH6087" s="2" t="s">
        <v>69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7107</v>
      </c>
      <c r="B6088" s="2" t="s">
        <v>7101</v>
      </c>
      <c r="C6088" s="2" t="s">
        <v>47</v>
      </c>
      <c r="D6088" s="2" t="s">
        <v>1134</v>
      </c>
      <c r="E6088" s="2" t="s">
        <v>227</v>
      </c>
      <c r="F6088" s="2" t="s">
        <v>228</v>
      </c>
      <c r="G6088" s="2" t="s">
        <v>117</v>
      </c>
      <c r="H6088" s="2" t="s">
        <v>1768</v>
      </c>
      <c r="I6088" s="2" t="s">
        <v>53</v>
      </c>
      <c r="J6088" s="2" t="s">
        <v>533</v>
      </c>
      <c r="K6088" s="2" t="s">
        <v>533</v>
      </c>
      <c r="L6088" s="2" t="s">
        <v>119</v>
      </c>
      <c r="M6088" s="2" t="s">
        <v>95</v>
      </c>
      <c r="N6088" s="3">
        <v>2606.9</v>
      </c>
      <c r="O6088" s="3" t="s">
        <v>120</v>
      </c>
      <c r="P6088" s="2"/>
      <c r="Q6088" s="2"/>
      <c r="R6088" s="2" t="s">
        <v>121</v>
      </c>
      <c r="S6088" s="2"/>
      <c r="T6088" s="2" t="s">
        <v>108</v>
      </c>
      <c r="U6088" s="2"/>
      <c r="V6088" s="2"/>
      <c r="W6088" s="2" t="s">
        <v>122</v>
      </c>
      <c r="X6088" s="2" t="s">
        <v>64</v>
      </c>
      <c r="Y6088" s="2" t="s">
        <v>65</v>
      </c>
      <c r="Z6088" s="2">
        <v>0</v>
      </c>
      <c r="AA6088" s="2"/>
      <c r="AB6088" s="2"/>
      <c r="AC6088" s="2"/>
      <c r="AD6088" s="2"/>
      <c r="AE6088" s="2" t="s">
        <v>123</v>
      </c>
      <c r="AF6088" s="2" t="s">
        <v>124</v>
      </c>
      <c r="AG6088" s="2" t="s">
        <v>125</v>
      </c>
      <c r="AH6088" s="2" t="s">
        <v>69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7108</v>
      </c>
      <c r="B6089" s="2" t="s">
        <v>7101</v>
      </c>
      <c r="C6089" s="2" t="s">
        <v>47</v>
      </c>
      <c r="D6089" s="2" t="s">
        <v>1134</v>
      </c>
      <c r="E6089" s="2" t="s">
        <v>227</v>
      </c>
      <c r="F6089" s="2" t="s">
        <v>228</v>
      </c>
      <c r="G6089" s="2" t="s">
        <v>117</v>
      </c>
      <c r="H6089" s="2" t="s">
        <v>1768</v>
      </c>
      <c r="I6089" s="2" t="s">
        <v>53</v>
      </c>
      <c r="J6089" s="2" t="s">
        <v>533</v>
      </c>
      <c r="K6089" s="2" t="s">
        <v>533</v>
      </c>
      <c r="L6089" s="2" t="s">
        <v>119</v>
      </c>
      <c r="M6089" s="2" t="s">
        <v>100</v>
      </c>
      <c r="N6089" s="3">
        <v>2606.9</v>
      </c>
      <c r="O6089" s="3" t="s">
        <v>120</v>
      </c>
      <c r="P6089" s="2"/>
      <c r="Q6089" s="2"/>
      <c r="R6089" s="2" t="s">
        <v>121</v>
      </c>
      <c r="S6089" s="2"/>
      <c r="T6089" s="2" t="s">
        <v>108</v>
      </c>
      <c r="U6089" s="2"/>
      <c r="V6089" s="2"/>
      <c r="W6089" s="2" t="s">
        <v>122</v>
      </c>
      <c r="X6089" s="2" t="s">
        <v>64</v>
      </c>
      <c r="Y6089" s="2" t="s">
        <v>65</v>
      </c>
      <c r="Z6089" s="2">
        <v>0</v>
      </c>
      <c r="AA6089" s="2"/>
      <c r="AB6089" s="2"/>
      <c r="AC6089" s="2"/>
      <c r="AD6089" s="2"/>
      <c r="AE6089" s="2" t="s">
        <v>123</v>
      </c>
      <c r="AF6089" s="2" t="s">
        <v>124</v>
      </c>
      <c r="AG6089" s="2" t="s">
        <v>125</v>
      </c>
      <c r="AH6089" s="2" t="s">
        <v>69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7109</v>
      </c>
      <c r="B6090" s="2" t="s">
        <v>7101</v>
      </c>
      <c r="C6090" s="2" t="s">
        <v>47</v>
      </c>
      <c r="D6090" s="2" t="s">
        <v>1134</v>
      </c>
      <c r="E6090" s="2" t="s">
        <v>227</v>
      </c>
      <c r="F6090" s="2" t="s">
        <v>228</v>
      </c>
      <c r="G6090" s="2" t="s">
        <v>117</v>
      </c>
      <c r="H6090" s="2" t="s">
        <v>1768</v>
      </c>
      <c r="I6090" s="2"/>
      <c r="J6090" s="2"/>
      <c r="K6090" s="2"/>
      <c r="L6090" s="2"/>
      <c r="M6090" s="2" t="s">
        <v>104</v>
      </c>
      <c r="N6090" s="3"/>
      <c r="O6090" s="3"/>
      <c r="P6090" s="4">
        <v>0.0</v>
      </c>
      <c r="Q6090" s="2" t="s">
        <v>105</v>
      </c>
      <c r="R6090" s="2" t="s">
        <v>106</v>
      </c>
      <c r="S6090" s="2" t="s">
        <v>107</v>
      </c>
      <c r="T6090" s="2" t="s">
        <v>108</v>
      </c>
      <c r="U6090" s="4">
        <f>0.0</f>
        <v>0.0</v>
      </c>
      <c r="V6090" s="2" t="s">
        <v>109</v>
      </c>
      <c r="W6090" s="2" t="s">
        <v>110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134</v>
      </c>
      <c r="AH6090" s="2" t="s">
        <v>69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7110</v>
      </c>
      <c r="B6091" s="2" t="s">
        <v>7111</v>
      </c>
      <c r="C6091" s="2" t="s">
        <v>47</v>
      </c>
      <c r="D6091" s="2" t="s">
        <v>7112</v>
      </c>
      <c r="E6091" s="2" t="s">
        <v>152</v>
      </c>
      <c r="F6091" s="2" t="s">
        <v>228</v>
      </c>
      <c r="G6091" s="2" t="s">
        <v>117</v>
      </c>
      <c r="H6091" s="2" t="s">
        <v>52</v>
      </c>
      <c r="I6091" s="2" t="s">
        <v>53</v>
      </c>
      <c r="J6091" s="2" t="s">
        <v>230</v>
      </c>
      <c r="K6091" s="2" t="s">
        <v>55</v>
      </c>
      <c r="L6091" s="2" t="s">
        <v>51</v>
      </c>
      <c r="M6091" s="2" t="s">
        <v>56</v>
      </c>
      <c r="N6091" s="3">
        <v>182828.5</v>
      </c>
      <c r="O6091" s="3" t="s">
        <v>57</v>
      </c>
      <c r="P6091" s="4">
        <f>IF(O6091="吨",N6091*1000,IF(O6091="万立方米",N6091*10000,""))</f>
        <v>182828500.0</v>
      </c>
      <c r="Q6091" s="2" t="s">
        <v>58</v>
      </c>
      <c r="R6091" s="2" t="s">
        <v>59</v>
      </c>
      <c r="S6091" s="2" t="s">
        <v>60</v>
      </c>
      <c r="T6091" s="2" t="s">
        <v>61</v>
      </c>
      <c r="U6091" s="4">
        <f>0.06</f>
        <v>0.06</v>
      </c>
      <c r="V6091" s="2" t="s">
        <v>62</v>
      </c>
      <c r="W6091" s="2" t="s">
        <v>63</v>
      </c>
      <c r="X6091" s="2" t="s">
        <v>64</v>
      </c>
      <c r="Y6091" s="2" t="s">
        <v>65</v>
      </c>
      <c r="Z6091" s="2">
        <v>0</v>
      </c>
      <c r="AA6091" s="2"/>
      <c r="AB6091" s="2"/>
      <c r="AC6091" s="4">
        <f>P6091*U6091/1000000</f>
        <v>10.96971</v>
      </c>
      <c r="AD6091" s="4">
        <f>AC6091*(1-Z6091/100)</f>
        <v>10.96971</v>
      </c>
      <c r="AE6091" s="2" t="s">
        <v>66</v>
      </c>
      <c r="AF6091" s="2" t="s">
        <v>67</v>
      </c>
      <c r="AG6091" s="2"/>
      <c r="AH6091" s="2" t="s">
        <v>69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7113</v>
      </c>
      <c r="B6092" s="2" t="s">
        <v>7111</v>
      </c>
      <c r="C6092" s="2" t="s">
        <v>47</v>
      </c>
      <c r="D6092" s="2" t="s">
        <v>7112</v>
      </c>
      <c r="E6092" s="2" t="s">
        <v>152</v>
      </c>
      <c r="F6092" s="2" t="s">
        <v>228</v>
      </c>
      <c r="G6092" s="2" t="s">
        <v>117</v>
      </c>
      <c r="H6092" s="2" t="s">
        <v>52</v>
      </c>
      <c r="I6092" s="2" t="s">
        <v>53</v>
      </c>
      <c r="J6092" s="2" t="s">
        <v>230</v>
      </c>
      <c r="K6092" s="2" t="s">
        <v>55</v>
      </c>
      <c r="L6092" s="2" t="s">
        <v>51</v>
      </c>
      <c r="M6092" s="2" t="s">
        <v>73</v>
      </c>
      <c r="N6092" s="3">
        <v>182828.5</v>
      </c>
      <c r="O6092" s="3" t="s">
        <v>57</v>
      </c>
      <c r="P6092" s="4">
        <f>IF(O6092="吨",N6092*1000,IF(O6092="万立方米",N6092*10000,""))</f>
        <v>182828500.0</v>
      </c>
      <c r="Q6092" s="2" t="s">
        <v>58</v>
      </c>
      <c r="R6092" s="2" t="s">
        <v>59</v>
      </c>
      <c r="S6092" s="2" t="s">
        <v>74</v>
      </c>
      <c r="T6092" s="2" t="s">
        <v>75</v>
      </c>
      <c r="U6092" s="4">
        <f>1.5</f>
        <v>1.5</v>
      </c>
      <c r="V6092" s="2" t="s">
        <v>62</v>
      </c>
      <c r="W6092" s="2" t="s">
        <v>76</v>
      </c>
      <c r="X6092" s="2" t="s">
        <v>64</v>
      </c>
      <c r="Y6092" s="2" t="s">
        <v>65</v>
      </c>
      <c r="Z6092" s="2">
        <v>0</v>
      </c>
      <c r="AA6092" s="2"/>
      <c r="AB6092" s="2"/>
      <c r="AC6092" s="4">
        <f>P6092*U6092/1000000</f>
        <v>274.24275</v>
      </c>
      <c r="AD6092" s="4">
        <f>AC6092*(1-Z6092/100)</f>
        <v>274.24275</v>
      </c>
      <c r="AE6092" s="2" t="s">
        <v>66</v>
      </c>
      <c r="AF6092" s="2" t="s">
        <v>67</v>
      </c>
      <c r="AG6092" s="2"/>
      <c r="AH6092" s="2" t="s">
        <v>69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7114</v>
      </c>
      <c r="B6093" s="2" t="s">
        <v>7111</v>
      </c>
      <c r="C6093" s="2" t="s">
        <v>47</v>
      </c>
      <c r="D6093" s="2" t="s">
        <v>7112</v>
      </c>
      <c r="E6093" s="2" t="s">
        <v>152</v>
      </c>
      <c r="F6093" s="2" t="s">
        <v>228</v>
      </c>
      <c r="G6093" s="2" t="s">
        <v>117</v>
      </c>
      <c r="H6093" s="2" t="s">
        <v>52</v>
      </c>
      <c r="I6093" s="2" t="s">
        <v>53</v>
      </c>
      <c r="J6093" s="2" t="s">
        <v>230</v>
      </c>
      <c r="K6093" s="2" t="s">
        <v>55</v>
      </c>
      <c r="L6093" s="2" t="s">
        <v>51</v>
      </c>
      <c r="M6093" s="2" t="s">
        <v>78</v>
      </c>
      <c r="N6093" s="3">
        <v>182828.5</v>
      </c>
      <c r="O6093" s="3" t="s">
        <v>57</v>
      </c>
      <c r="P6093" s="4">
        <f>IF(O6093="吨",N6093*1000,IF(O6093="万立方米",N6093*10000,""))</f>
        <v>182828500.0</v>
      </c>
      <c r="Q6093" s="2" t="s">
        <v>58</v>
      </c>
      <c r="R6093" s="2" t="s">
        <v>59</v>
      </c>
      <c r="S6093" s="2" t="s">
        <v>79</v>
      </c>
      <c r="T6093" s="2" t="s">
        <v>75</v>
      </c>
      <c r="U6093" s="4">
        <f>6.0</f>
        <v>6.0</v>
      </c>
      <c r="V6093" s="2" t="s">
        <v>62</v>
      </c>
      <c r="W6093" s="2" t="s">
        <v>80</v>
      </c>
      <c r="X6093" s="2" t="s">
        <v>64</v>
      </c>
      <c r="Y6093" s="2" t="s">
        <v>65</v>
      </c>
      <c r="Z6093" s="2">
        <v>0</v>
      </c>
      <c r="AA6093" s="2"/>
      <c r="AB6093" s="2"/>
      <c r="AC6093" s="4">
        <f>P6093*U6093/1000000</f>
        <v>1096.971</v>
      </c>
      <c r="AD6093" s="4">
        <f>AC6093*(1-Z6093/100)</f>
        <v>1096.971</v>
      </c>
      <c r="AE6093" s="2" t="s">
        <v>66</v>
      </c>
      <c r="AF6093" s="2" t="s">
        <v>67</v>
      </c>
      <c r="AG6093" s="2"/>
      <c r="AH6093" s="2" t="s">
        <v>69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7115</v>
      </c>
      <c r="B6094" s="2" t="s">
        <v>7111</v>
      </c>
      <c r="C6094" s="2" t="s">
        <v>47</v>
      </c>
      <c r="D6094" s="2" t="s">
        <v>7112</v>
      </c>
      <c r="E6094" s="2" t="s">
        <v>152</v>
      </c>
      <c r="F6094" s="2" t="s">
        <v>228</v>
      </c>
      <c r="G6094" s="2" t="s">
        <v>117</v>
      </c>
      <c r="H6094" s="2" t="s">
        <v>52</v>
      </c>
      <c r="I6094" s="2" t="s">
        <v>53</v>
      </c>
      <c r="J6094" s="2" t="s">
        <v>230</v>
      </c>
      <c r="K6094" s="2" t="s">
        <v>55</v>
      </c>
      <c r="L6094" s="2" t="s">
        <v>51</v>
      </c>
      <c r="M6094" s="2" t="s">
        <v>82</v>
      </c>
      <c r="N6094" s="3">
        <v>182828.5</v>
      </c>
      <c r="O6094" s="3" t="s">
        <v>57</v>
      </c>
      <c r="P6094" s="4">
        <f>IF(O6094="吨",N6094*1000,IF(O6094="万立方米",N6094*10000,""))</f>
        <v>182828500.0</v>
      </c>
      <c r="Q6094" s="2" t="s">
        <v>58</v>
      </c>
      <c r="R6094" s="2" t="s">
        <v>59</v>
      </c>
      <c r="S6094" s="2" t="s">
        <v>83</v>
      </c>
      <c r="T6094" s="2" t="s">
        <v>61</v>
      </c>
      <c r="U6094" s="4">
        <f>0.35</f>
        <v>0.35</v>
      </c>
      <c r="V6094" s="2" t="s">
        <v>62</v>
      </c>
      <c r="W6094" s="2" t="s">
        <v>84</v>
      </c>
      <c r="X6094" s="2" t="s">
        <v>64</v>
      </c>
      <c r="Y6094" s="2" t="s">
        <v>65</v>
      </c>
      <c r="Z6094" s="2">
        <v>0</v>
      </c>
      <c r="AA6094" s="2"/>
      <c r="AB6094" s="2"/>
      <c r="AC6094" s="4">
        <f>P6094*U6094/1000000</f>
        <v>63.989974999999994</v>
      </c>
      <c r="AD6094" s="4">
        <f>AC6094*(1-Z6094/100)</f>
        <v>63.989974999999994</v>
      </c>
      <c r="AE6094" s="2" t="s">
        <v>66</v>
      </c>
      <c r="AF6094" s="2" t="s">
        <v>67</v>
      </c>
      <c r="AG6094" s="2"/>
      <c r="AH6094" s="2" t="s">
        <v>69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7116</v>
      </c>
      <c r="B6095" s="2" t="s">
        <v>7111</v>
      </c>
      <c r="C6095" s="2" t="s">
        <v>47</v>
      </c>
      <c r="D6095" s="2" t="s">
        <v>7112</v>
      </c>
      <c r="E6095" s="2" t="s">
        <v>152</v>
      </c>
      <c r="F6095" s="2" t="s">
        <v>228</v>
      </c>
      <c r="G6095" s="2" t="s">
        <v>117</v>
      </c>
      <c r="H6095" s="2" t="s">
        <v>52</v>
      </c>
      <c r="I6095" s="2" t="s">
        <v>53</v>
      </c>
      <c r="J6095" s="2" t="s">
        <v>230</v>
      </c>
      <c r="K6095" s="2" t="s">
        <v>55</v>
      </c>
      <c r="L6095" s="2" t="s">
        <v>51</v>
      </c>
      <c r="M6095" s="2" t="s">
        <v>86</v>
      </c>
      <c r="N6095" s="3">
        <v>182828.5</v>
      </c>
      <c r="O6095" s="3" t="s">
        <v>57</v>
      </c>
      <c r="P6095" s="4">
        <f>IF(O6095="吨",N6095*1000,IF(O6095="万立方米",N6095*10000,""))</f>
        <v>182828500.0</v>
      </c>
      <c r="Q6095" s="2" t="s">
        <v>58</v>
      </c>
      <c r="R6095" s="2" t="s">
        <v>59</v>
      </c>
      <c r="S6095" s="2" t="s">
        <v>87</v>
      </c>
      <c r="T6095" s="2" t="s">
        <v>88</v>
      </c>
      <c r="U6095" s="4">
        <f>0.75</f>
        <v>0.75</v>
      </c>
      <c r="V6095" s="2" t="s">
        <v>62</v>
      </c>
      <c r="W6095" s="2" t="s">
        <v>89</v>
      </c>
      <c r="X6095" s="2" t="s">
        <v>64</v>
      </c>
      <c r="Y6095" s="2" t="s">
        <v>65</v>
      </c>
      <c r="Z6095" s="2">
        <v>0</v>
      </c>
      <c r="AA6095" s="2"/>
      <c r="AB6095" s="2"/>
      <c r="AC6095" s="4">
        <f>P6095*U6095/1000000</f>
        <v>137.121375</v>
      </c>
      <c r="AD6095" s="4">
        <f>AC6096*(1-AA6095/100)+(AC6095-AC6096)*(1-AB6095/100)</f>
        <v>137.121375</v>
      </c>
      <c r="AE6095" s="2" t="s">
        <v>66</v>
      </c>
      <c r="AF6095" s="2" t="s">
        <v>67</v>
      </c>
      <c r="AG6095" s="2"/>
      <c r="AH6095" s="2" t="s">
        <v>69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7117</v>
      </c>
      <c r="B6096" s="2" t="s">
        <v>7111</v>
      </c>
      <c r="C6096" s="2" t="s">
        <v>47</v>
      </c>
      <c r="D6096" s="2" t="s">
        <v>7112</v>
      </c>
      <c r="E6096" s="2" t="s">
        <v>152</v>
      </c>
      <c r="F6096" s="2" t="s">
        <v>228</v>
      </c>
      <c r="G6096" s="2" t="s">
        <v>117</v>
      </c>
      <c r="H6096" s="2" t="s">
        <v>52</v>
      </c>
      <c r="I6096" s="2" t="s">
        <v>53</v>
      </c>
      <c r="J6096" s="2" t="s">
        <v>230</v>
      </c>
      <c r="K6096" s="2" t="s">
        <v>55</v>
      </c>
      <c r="L6096" s="2" t="s">
        <v>51</v>
      </c>
      <c r="M6096" s="2" t="s">
        <v>91</v>
      </c>
      <c r="N6096" s="3">
        <v>182828.5</v>
      </c>
      <c r="O6096" s="3" t="s">
        <v>57</v>
      </c>
      <c r="P6096" s="4">
        <f>IF(O6096="吨",N6096*1000,IF(O6096="万立方米",N6096*10000,""))</f>
        <v>182828500.0</v>
      </c>
      <c r="Q6096" s="2" t="s">
        <v>58</v>
      </c>
      <c r="R6096" s="2" t="s">
        <v>59</v>
      </c>
      <c r="S6096" s="2" t="s">
        <v>92</v>
      </c>
      <c r="T6096" s="2" t="s">
        <v>88</v>
      </c>
      <c r="U6096" s="4">
        <f>0.75</f>
        <v>0.75</v>
      </c>
      <c r="V6096" s="2" t="s">
        <v>62</v>
      </c>
      <c r="W6096" s="2" t="s">
        <v>93</v>
      </c>
      <c r="X6096" s="2" t="s">
        <v>64</v>
      </c>
      <c r="Y6096" s="2" t="s">
        <v>65</v>
      </c>
      <c r="Z6096" s="2">
        <v>0</v>
      </c>
      <c r="AA6096" s="2"/>
      <c r="AB6096" s="2"/>
      <c r="AC6096" s="4">
        <f>P6096*U6096/1000000</f>
        <v>137.121375</v>
      </c>
      <c r="AD6096" s="4">
        <f>AC6096*(1-Z6096/100)</f>
        <v>137.121375</v>
      </c>
      <c r="AE6096" s="2" t="s">
        <v>66</v>
      </c>
      <c r="AF6096" s="2" t="s">
        <v>67</v>
      </c>
      <c r="AG6096" s="2"/>
      <c r="AH6096" s="2" t="s">
        <v>69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7118</v>
      </c>
      <c r="B6097" s="2" t="s">
        <v>7111</v>
      </c>
      <c r="C6097" s="2" t="s">
        <v>47</v>
      </c>
      <c r="D6097" s="2" t="s">
        <v>7112</v>
      </c>
      <c r="E6097" s="2" t="s">
        <v>152</v>
      </c>
      <c r="F6097" s="2" t="s">
        <v>228</v>
      </c>
      <c r="G6097" s="2" t="s">
        <v>117</v>
      </c>
      <c r="H6097" s="2" t="s">
        <v>52</v>
      </c>
      <c r="I6097" s="2" t="s">
        <v>53</v>
      </c>
      <c r="J6097" s="2" t="s">
        <v>230</v>
      </c>
      <c r="K6097" s="2" t="s">
        <v>55</v>
      </c>
      <c r="L6097" s="2" t="s">
        <v>51</v>
      </c>
      <c r="M6097" s="2" t="s">
        <v>95</v>
      </c>
      <c r="N6097" s="3">
        <v>182828.5</v>
      </c>
      <c r="O6097" s="3" t="s">
        <v>57</v>
      </c>
      <c r="P6097" s="4">
        <f>IF(O6097="吨",N6097*1000,IF(O6097="万立方米",N6097*10000,""))</f>
        <v>182828500.0</v>
      </c>
      <c r="Q6097" s="2" t="s">
        <v>58</v>
      </c>
      <c r="R6097" s="2" t="s">
        <v>59</v>
      </c>
      <c r="S6097" s="2" t="s">
        <v>96</v>
      </c>
      <c r="T6097" s="2" t="s">
        <v>97</v>
      </c>
      <c r="U6097" s="4">
        <f>1.7</f>
        <v>1.7</v>
      </c>
      <c r="V6097" s="2" t="s">
        <v>62</v>
      </c>
      <c r="W6097" s="2" t="s">
        <v>98</v>
      </c>
      <c r="X6097" s="2" t="s">
        <v>64</v>
      </c>
      <c r="Y6097" s="2" t="s">
        <v>65</v>
      </c>
      <c r="Z6097" s="2">
        <v>0</v>
      </c>
      <c r="AA6097" s="2"/>
      <c r="AB6097" s="2"/>
      <c r="AC6097" s="4">
        <f>P6097*U6097/1000000</f>
        <v>310.80845</v>
      </c>
      <c r="AD6097" s="4">
        <f>AC6097*(1-Z6097/100)</f>
        <v>310.80845</v>
      </c>
      <c r="AE6097" s="2" t="s">
        <v>66</v>
      </c>
      <c r="AF6097" s="2" t="s">
        <v>67</v>
      </c>
      <c r="AG6097" s="2"/>
      <c r="AH6097" s="2" t="s">
        <v>69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7119</v>
      </c>
      <c r="B6098" s="2" t="s">
        <v>7111</v>
      </c>
      <c r="C6098" s="2" t="s">
        <v>47</v>
      </c>
      <c r="D6098" s="2" t="s">
        <v>7112</v>
      </c>
      <c r="E6098" s="2" t="s">
        <v>152</v>
      </c>
      <c r="F6098" s="2" t="s">
        <v>228</v>
      </c>
      <c r="G6098" s="2" t="s">
        <v>117</v>
      </c>
      <c r="H6098" s="2" t="s">
        <v>52</v>
      </c>
      <c r="I6098" s="2" t="s">
        <v>53</v>
      </c>
      <c r="J6098" s="2" t="s">
        <v>230</v>
      </c>
      <c r="K6098" s="2" t="s">
        <v>55</v>
      </c>
      <c r="L6098" s="2" t="s">
        <v>51</v>
      </c>
      <c r="M6098" s="2" t="s">
        <v>100</v>
      </c>
      <c r="N6098" s="3">
        <v>182828.5</v>
      </c>
      <c r="O6098" s="3" t="s">
        <v>57</v>
      </c>
      <c r="P6098" s="4">
        <f>IF(O6098="吨",N6098*1000,IF(O6098="万立方米",N6098*10000,""))</f>
        <v>182828500.0</v>
      </c>
      <c r="Q6098" s="2" t="s">
        <v>58</v>
      </c>
      <c r="R6098" s="2" t="s">
        <v>59</v>
      </c>
      <c r="S6098" s="2" t="s">
        <v>101</v>
      </c>
      <c r="T6098" s="2" t="s">
        <v>75</v>
      </c>
      <c r="U6098" s="4">
        <f>0.12</f>
        <v>0.12</v>
      </c>
      <c r="V6098" s="2" t="s">
        <v>62</v>
      </c>
      <c r="W6098" s="2" t="s">
        <v>102</v>
      </c>
      <c r="X6098" s="2" t="s">
        <v>64</v>
      </c>
      <c r="Y6098" s="2" t="s">
        <v>65</v>
      </c>
      <c r="Z6098" s="2">
        <v>0</v>
      </c>
      <c r="AA6098" s="2"/>
      <c r="AB6098" s="2"/>
      <c r="AC6098" s="4">
        <f>P6098*U6098/1000000</f>
        <v>21.93942</v>
      </c>
      <c r="AD6098" s="4">
        <f>AC6098*(1-Z6098/100)</f>
        <v>21.93942</v>
      </c>
      <c r="AE6098" s="2" t="s">
        <v>66</v>
      </c>
      <c r="AF6098" s="2" t="s">
        <v>67</v>
      </c>
      <c r="AG6098" s="2"/>
      <c r="AH6098" s="2" t="s">
        <v>69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7120</v>
      </c>
      <c r="B6099" s="2" t="s">
        <v>7111</v>
      </c>
      <c r="C6099" s="2" t="s">
        <v>47</v>
      </c>
      <c r="D6099" s="2" t="s">
        <v>7112</v>
      </c>
      <c r="E6099" s="2" t="s">
        <v>152</v>
      </c>
      <c r="F6099" s="2" t="s">
        <v>228</v>
      </c>
      <c r="G6099" s="2" t="s">
        <v>117</v>
      </c>
      <c r="H6099" s="2" t="s">
        <v>52</v>
      </c>
      <c r="I6099" s="2"/>
      <c r="J6099" s="2"/>
      <c r="K6099" s="2"/>
      <c r="L6099" s="2"/>
      <c r="M6099" s="2" t="s">
        <v>104</v>
      </c>
      <c r="N6099" s="3"/>
      <c r="O6099" s="3"/>
      <c r="P6099" s="4">
        <v>0.0</v>
      </c>
      <c r="Q6099" s="2" t="s">
        <v>105</v>
      </c>
      <c r="R6099" s="2" t="s">
        <v>106</v>
      </c>
      <c r="S6099" s="2" t="s">
        <v>107</v>
      </c>
      <c r="T6099" s="2" t="s">
        <v>108</v>
      </c>
      <c r="U6099" s="4">
        <f>0.0</f>
        <v>0.0</v>
      </c>
      <c r="V6099" s="2" t="s">
        <v>109</v>
      </c>
      <c r="W6099" s="2" t="s">
        <v>110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134</v>
      </c>
      <c r="AH6099" s="2" t="s">
        <v>69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7121</v>
      </c>
      <c r="B6100" s="2" t="s">
        <v>7122</v>
      </c>
      <c r="C6100" s="2" t="s">
        <v>47</v>
      </c>
      <c r="D6100" s="2" t="s">
        <v>5022</v>
      </c>
      <c r="E6100" s="2" t="s">
        <v>177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51</v>
      </c>
      <c r="M6100" s="2" t="s">
        <v>56</v>
      </c>
      <c r="N6100" s="3">
        <v>1105863</v>
      </c>
      <c r="O6100" s="3" t="s">
        <v>57</v>
      </c>
      <c r="P6100" s="4">
        <f>IF(O6100="吨",N6100*1000,IF(O6100="万立方米",N6100*10000,""))</f>
        <v>1105863000.0</v>
      </c>
      <c r="Q6100" s="2" t="s">
        <v>58</v>
      </c>
      <c r="R6100" s="2" t="s">
        <v>59</v>
      </c>
      <c r="S6100" s="2" t="s">
        <v>60</v>
      </c>
      <c r="T6100" s="2" t="s">
        <v>61</v>
      </c>
      <c r="U6100" s="4">
        <f>0.06</f>
        <v>0.06</v>
      </c>
      <c r="V6100" s="2" t="s">
        <v>62</v>
      </c>
      <c r="W6100" s="2" t="s">
        <v>63</v>
      </c>
      <c r="X6100" s="2" t="s">
        <v>64</v>
      </c>
      <c r="Y6100" s="2" t="s">
        <v>65</v>
      </c>
      <c r="Z6100" s="2">
        <v>0</v>
      </c>
      <c r="AA6100" s="2"/>
      <c r="AB6100" s="2"/>
      <c r="AC6100" s="4">
        <f>P6100*U6100/1000000</f>
        <v>66.35178</v>
      </c>
      <c r="AD6100" s="4">
        <f>AC6100*(1-Z6100/100)</f>
        <v>66.35178</v>
      </c>
      <c r="AE6100" s="2" t="s">
        <v>66</v>
      </c>
      <c r="AF6100" s="2" t="s">
        <v>67</v>
      </c>
      <c r="AG6100" s="2" t="s">
        <v>68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7123</v>
      </c>
      <c r="B6101" s="2" t="s">
        <v>7122</v>
      </c>
      <c r="C6101" s="2" t="s">
        <v>47</v>
      </c>
      <c r="D6101" s="2" t="s">
        <v>5022</v>
      </c>
      <c r="E6101" s="2" t="s">
        <v>177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51</v>
      </c>
      <c r="M6101" s="2" t="s">
        <v>73</v>
      </c>
      <c r="N6101" s="3">
        <v>1105863</v>
      </c>
      <c r="O6101" s="3" t="s">
        <v>57</v>
      </c>
      <c r="P6101" s="4">
        <f>IF(O6101="吨",N6101*1000,IF(O6101="万立方米",N6101*10000,""))</f>
        <v>1105863000.0</v>
      </c>
      <c r="Q6101" s="2" t="s">
        <v>58</v>
      </c>
      <c r="R6101" s="2" t="s">
        <v>59</v>
      </c>
      <c r="S6101" s="2" t="s">
        <v>74</v>
      </c>
      <c r="T6101" s="2" t="s">
        <v>75</v>
      </c>
      <c r="U6101" s="4">
        <f>1.5</f>
        <v>1.5</v>
      </c>
      <c r="V6101" s="2" t="s">
        <v>62</v>
      </c>
      <c r="W6101" s="2" t="s">
        <v>76</v>
      </c>
      <c r="X6101" s="2" t="s">
        <v>64</v>
      </c>
      <c r="Y6101" s="2" t="s">
        <v>65</v>
      </c>
      <c r="Z6101" s="2">
        <v>0</v>
      </c>
      <c r="AA6101" s="2"/>
      <c r="AB6101" s="2"/>
      <c r="AC6101" s="4">
        <f>P6101*U6101/1000000</f>
        <v>1658.7945</v>
      </c>
      <c r="AD6101" s="4">
        <f>AC6101*(1-Z6101/100)</f>
        <v>1658.7945</v>
      </c>
      <c r="AE6101" s="2" t="s">
        <v>66</v>
      </c>
      <c r="AF6101" s="2" t="s">
        <v>67</v>
      </c>
      <c r="AG6101" s="2" t="s">
        <v>68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7124</v>
      </c>
      <c r="B6102" s="2" t="s">
        <v>7122</v>
      </c>
      <c r="C6102" s="2" t="s">
        <v>47</v>
      </c>
      <c r="D6102" s="2" t="s">
        <v>5022</v>
      </c>
      <c r="E6102" s="2" t="s">
        <v>177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51</v>
      </c>
      <c r="M6102" s="2" t="s">
        <v>78</v>
      </c>
      <c r="N6102" s="3">
        <v>1105863</v>
      </c>
      <c r="O6102" s="3" t="s">
        <v>57</v>
      </c>
      <c r="P6102" s="4">
        <f>IF(O6102="吨",N6102*1000,IF(O6102="万立方米",N6102*10000,""))</f>
        <v>1105863000.0</v>
      </c>
      <c r="Q6102" s="2" t="s">
        <v>58</v>
      </c>
      <c r="R6102" s="2" t="s">
        <v>59</v>
      </c>
      <c r="S6102" s="2" t="s">
        <v>79</v>
      </c>
      <c r="T6102" s="2" t="s">
        <v>75</v>
      </c>
      <c r="U6102" s="4">
        <f>6.0</f>
        <v>6.0</v>
      </c>
      <c r="V6102" s="2" t="s">
        <v>62</v>
      </c>
      <c r="W6102" s="2" t="s">
        <v>80</v>
      </c>
      <c r="X6102" s="2" t="s">
        <v>64</v>
      </c>
      <c r="Y6102" s="2" t="s">
        <v>65</v>
      </c>
      <c r="Z6102" s="2">
        <v>0</v>
      </c>
      <c r="AA6102" s="2"/>
      <c r="AB6102" s="2"/>
      <c r="AC6102" s="4">
        <f>P6102*U6102/1000000</f>
        <v>6635.178</v>
      </c>
      <c r="AD6102" s="4">
        <f>AC6102*(1-Z6102/100)</f>
        <v>6635.178</v>
      </c>
      <c r="AE6102" s="2" t="s">
        <v>66</v>
      </c>
      <c r="AF6102" s="2" t="s">
        <v>67</v>
      </c>
      <c r="AG6102" s="2" t="s">
        <v>68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7125</v>
      </c>
      <c r="B6103" s="2" t="s">
        <v>7122</v>
      </c>
      <c r="C6103" s="2" t="s">
        <v>47</v>
      </c>
      <c r="D6103" s="2" t="s">
        <v>5022</v>
      </c>
      <c r="E6103" s="2" t="s">
        <v>177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51</v>
      </c>
      <c r="M6103" s="2" t="s">
        <v>82</v>
      </c>
      <c r="N6103" s="3">
        <v>1105863</v>
      </c>
      <c r="O6103" s="3" t="s">
        <v>57</v>
      </c>
      <c r="P6103" s="4">
        <f>IF(O6103="吨",N6103*1000,IF(O6103="万立方米",N6103*10000,""))</f>
        <v>1105863000.0</v>
      </c>
      <c r="Q6103" s="2" t="s">
        <v>58</v>
      </c>
      <c r="R6103" s="2" t="s">
        <v>59</v>
      </c>
      <c r="S6103" s="2" t="s">
        <v>83</v>
      </c>
      <c r="T6103" s="2" t="s">
        <v>61</v>
      </c>
      <c r="U6103" s="4">
        <f>0.35</f>
        <v>0.35</v>
      </c>
      <c r="V6103" s="2" t="s">
        <v>62</v>
      </c>
      <c r="W6103" s="2" t="s">
        <v>84</v>
      </c>
      <c r="X6103" s="2" t="s">
        <v>64</v>
      </c>
      <c r="Y6103" s="2" t="s">
        <v>65</v>
      </c>
      <c r="Z6103" s="2">
        <v>0</v>
      </c>
      <c r="AA6103" s="2"/>
      <c r="AB6103" s="2"/>
      <c r="AC6103" s="4">
        <f>P6103*U6103/1000000</f>
        <v>387.05205</v>
      </c>
      <c r="AD6103" s="4">
        <f>AC6103*(1-Z6103/100)</f>
        <v>387.05205</v>
      </c>
      <c r="AE6103" s="2" t="s">
        <v>66</v>
      </c>
      <c r="AF6103" s="2" t="s">
        <v>67</v>
      </c>
      <c r="AG6103" s="2" t="s">
        <v>68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7126</v>
      </c>
      <c r="B6104" s="2" t="s">
        <v>7122</v>
      </c>
      <c r="C6104" s="2" t="s">
        <v>47</v>
      </c>
      <c r="D6104" s="2" t="s">
        <v>5022</v>
      </c>
      <c r="E6104" s="2" t="s">
        <v>177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51</v>
      </c>
      <c r="M6104" s="2" t="s">
        <v>86</v>
      </c>
      <c r="N6104" s="3">
        <v>1105863</v>
      </c>
      <c r="O6104" s="3" t="s">
        <v>57</v>
      </c>
      <c r="P6104" s="4">
        <f>IF(O6104="吨",N6104*1000,IF(O6104="万立方米",N6104*10000,""))</f>
        <v>1105863000.0</v>
      </c>
      <c r="Q6104" s="2" t="s">
        <v>58</v>
      </c>
      <c r="R6104" s="2" t="s">
        <v>59</v>
      </c>
      <c r="S6104" s="2" t="s">
        <v>87</v>
      </c>
      <c r="T6104" s="2" t="s">
        <v>88</v>
      </c>
      <c r="U6104" s="4">
        <f>0.75</f>
        <v>0.75</v>
      </c>
      <c r="V6104" s="2" t="s">
        <v>62</v>
      </c>
      <c r="W6104" s="2" t="s">
        <v>89</v>
      </c>
      <c r="X6104" s="2" t="s">
        <v>64</v>
      </c>
      <c r="Y6104" s="2" t="s">
        <v>65</v>
      </c>
      <c r="Z6104" s="2">
        <v>0</v>
      </c>
      <c r="AA6104" s="2"/>
      <c r="AB6104" s="2"/>
      <c r="AC6104" s="4">
        <f>P6104*U6104/1000000</f>
        <v>829.39725</v>
      </c>
      <c r="AD6104" s="4">
        <f>AC6105*(1-AA6104/100)+(AC6104-AC6105)*(1-AB6104/100)</f>
        <v>829.39725</v>
      </c>
      <c r="AE6104" s="2" t="s">
        <v>66</v>
      </c>
      <c r="AF6104" s="2" t="s">
        <v>67</v>
      </c>
      <c r="AG6104" s="2" t="s">
        <v>68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7127</v>
      </c>
      <c r="B6105" s="2" t="s">
        <v>7122</v>
      </c>
      <c r="C6105" s="2" t="s">
        <v>47</v>
      </c>
      <c r="D6105" s="2" t="s">
        <v>5022</v>
      </c>
      <c r="E6105" s="2" t="s">
        <v>177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51</v>
      </c>
      <c r="M6105" s="2" t="s">
        <v>91</v>
      </c>
      <c r="N6105" s="3">
        <v>1105863</v>
      </c>
      <c r="O6105" s="3" t="s">
        <v>57</v>
      </c>
      <c r="P6105" s="4">
        <f>IF(O6105="吨",N6105*1000,IF(O6105="万立方米",N6105*10000,""))</f>
        <v>1105863000.0</v>
      </c>
      <c r="Q6105" s="2" t="s">
        <v>58</v>
      </c>
      <c r="R6105" s="2" t="s">
        <v>59</v>
      </c>
      <c r="S6105" s="2" t="s">
        <v>92</v>
      </c>
      <c r="T6105" s="2" t="s">
        <v>88</v>
      </c>
      <c r="U6105" s="4">
        <f>0.75</f>
        <v>0.75</v>
      </c>
      <c r="V6105" s="2" t="s">
        <v>62</v>
      </c>
      <c r="W6105" s="2" t="s">
        <v>93</v>
      </c>
      <c r="X6105" s="2" t="s">
        <v>64</v>
      </c>
      <c r="Y6105" s="2" t="s">
        <v>65</v>
      </c>
      <c r="Z6105" s="2">
        <v>0</v>
      </c>
      <c r="AA6105" s="2"/>
      <c r="AB6105" s="2"/>
      <c r="AC6105" s="4">
        <f>P6105*U6105/1000000</f>
        <v>829.39725</v>
      </c>
      <c r="AD6105" s="4">
        <f>AC6105*(1-Z6105/100)</f>
        <v>829.39725</v>
      </c>
      <c r="AE6105" s="2" t="s">
        <v>66</v>
      </c>
      <c r="AF6105" s="2" t="s">
        <v>67</v>
      </c>
      <c r="AG6105" s="2" t="s">
        <v>68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7128</v>
      </c>
      <c r="B6106" s="2" t="s">
        <v>7122</v>
      </c>
      <c r="C6106" s="2" t="s">
        <v>47</v>
      </c>
      <c r="D6106" s="2" t="s">
        <v>5022</v>
      </c>
      <c r="E6106" s="2" t="s">
        <v>177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51</v>
      </c>
      <c r="M6106" s="2" t="s">
        <v>95</v>
      </c>
      <c r="N6106" s="3">
        <v>1105863</v>
      </c>
      <c r="O6106" s="3" t="s">
        <v>57</v>
      </c>
      <c r="P6106" s="4">
        <f>IF(O6106="吨",N6106*1000,IF(O6106="万立方米",N6106*10000,""))</f>
        <v>1105863000.0</v>
      </c>
      <c r="Q6106" s="2" t="s">
        <v>58</v>
      </c>
      <c r="R6106" s="2" t="s">
        <v>59</v>
      </c>
      <c r="S6106" s="2" t="s">
        <v>96</v>
      </c>
      <c r="T6106" s="2" t="s">
        <v>97</v>
      </c>
      <c r="U6106" s="4">
        <f>1.7</f>
        <v>1.7</v>
      </c>
      <c r="V6106" s="2" t="s">
        <v>62</v>
      </c>
      <c r="W6106" s="2" t="s">
        <v>98</v>
      </c>
      <c r="X6106" s="2" t="s">
        <v>64</v>
      </c>
      <c r="Y6106" s="2" t="s">
        <v>65</v>
      </c>
      <c r="Z6106" s="2">
        <v>0</v>
      </c>
      <c r="AA6106" s="2"/>
      <c r="AB6106" s="2"/>
      <c r="AC6106" s="4">
        <f>P6106*U6106/1000000</f>
        <v>1879.9671</v>
      </c>
      <c r="AD6106" s="4">
        <f>AC6106*(1-Z6106/100)</f>
        <v>1879.9671</v>
      </c>
      <c r="AE6106" s="2" t="s">
        <v>66</v>
      </c>
      <c r="AF6106" s="2" t="s">
        <v>67</v>
      </c>
      <c r="AG6106" s="2" t="s">
        <v>68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7129</v>
      </c>
      <c r="B6107" s="2" t="s">
        <v>7122</v>
      </c>
      <c r="C6107" s="2" t="s">
        <v>47</v>
      </c>
      <c r="D6107" s="2" t="s">
        <v>5022</v>
      </c>
      <c r="E6107" s="2" t="s">
        <v>177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51</v>
      </c>
      <c r="M6107" s="2" t="s">
        <v>100</v>
      </c>
      <c r="N6107" s="3">
        <v>1105863</v>
      </c>
      <c r="O6107" s="3" t="s">
        <v>57</v>
      </c>
      <c r="P6107" s="4">
        <f>IF(O6107="吨",N6107*1000,IF(O6107="万立方米",N6107*10000,""))</f>
        <v>1105863000.0</v>
      </c>
      <c r="Q6107" s="2" t="s">
        <v>58</v>
      </c>
      <c r="R6107" s="2" t="s">
        <v>59</v>
      </c>
      <c r="S6107" s="2" t="s">
        <v>101</v>
      </c>
      <c r="T6107" s="2" t="s">
        <v>75</v>
      </c>
      <c r="U6107" s="4">
        <f>0.12</f>
        <v>0.12</v>
      </c>
      <c r="V6107" s="2" t="s">
        <v>62</v>
      </c>
      <c r="W6107" s="2" t="s">
        <v>102</v>
      </c>
      <c r="X6107" s="2" t="s">
        <v>64</v>
      </c>
      <c r="Y6107" s="2" t="s">
        <v>65</v>
      </c>
      <c r="Z6107" s="2">
        <v>0</v>
      </c>
      <c r="AA6107" s="2"/>
      <c r="AB6107" s="2"/>
      <c r="AC6107" s="4">
        <f>P6107*U6107/1000000</f>
        <v>132.70356</v>
      </c>
      <c r="AD6107" s="4">
        <f>AC6107*(1-Z6107/100)</f>
        <v>132.70356</v>
      </c>
      <c r="AE6107" s="2" t="s">
        <v>66</v>
      </c>
      <c r="AF6107" s="2" t="s">
        <v>67</v>
      </c>
      <c r="AG6107" s="2" t="s">
        <v>68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7130</v>
      </c>
      <c r="B6108" s="2" t="s">
        <v>7122</v>
      </c>
      <c r="C6108" s="2" t="s">
        <v>47</v>
      </c>
      <c r="D6108" s="2" t="s">
        <v>5022</v>
      </c>
      <c r="E6108" s="2" t="s">
        <v>177</v>
      </c>
      <c r="F6108" s="2" t="s">
        <v>50</v>
      </c>
      <c r="G6108" s="2" t="s">
        <v>51</v>
      </c>
      <c r="H6108" s="2" t="s">
        <v>52</v>
      </c>
      <c r="I6108" s="2" t="s">
        <v>161</v>
      </c>
      <c r="J6108" s="2" t="s">
        <v>279</v>
      </c>
      <c r="K6108" s="2" t="s">
        <v>55</v>
      </c>
      <c r="L6108" s="2" t="s">
        <v>51</v>
      </c>
      <c r="M6108" s="2" t="s">
        <v>56</v>
      </c>
      <c r="N6108" s="3">
        <v>537.6369999999999</v>
      </c>
      <c r="O6108" s="3" t="s">
        <v>57</v>
      </c>
      <c r="P6108" s="4">
        <f>IF(O6108="吨",N6108*1000,IF(O6108="万立方米",N6108*10000,""))</f>
        <v>537637.0</v>
      </c>
      <c r="Q6108" s="2" t="s">
        <v>58</v>
      </c>
      <c r="R6108" s="2" t="s">
        <v>59</v>
      </c>
      <c r="S6108" s="2" t="s">
        <v>60</v>
      </c>
      <c r="T6108" s="2" t="s">
        <v>61</v>
      </c>
      <c r="U6108" s="4">
        <f>0.06</f>
        <v>0.06</v>
      </c>
      <c r="V6108" s="2" t="s">
        <v>62</v>
      </c>
      <c r="W6108" s="2" t="s">
        <v>63</v>
      </c>
      <c r="X6108" s="2" t="s">
        <v>64</v>
      </c>
      <c r="Y6108" s="2" t="s">
        <v>65</v>
      </c>
      <c r="Z6108" s="2">
        <v>0</v>
      </c>
      <c r="AA6108" s="2"/>
      <c r="AB6108" s="2"/>
      <c r="AC6108" s="4">
        <f>P6108*U6108/1000000</f>
        <v>0.03225822</v>
      </c>
      <c r="AD6108" s="4">
        <f>AC6108*(1-Z6108/100)</f>
        <v>0.03225822</v>
      </c>
      <c r="AE6108" s="2" t="s">
        <v>66</v>
      </c>
      <c r="AF6108" s="2" t="s">
        <v>67</v>
      </c>
      <c r="AG6108" s="2" t="s">
        <v>68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7131</v>
      </c>
      <c r="B6109" s="2" t="s">
        <v>7122</v>
      </c>
      <c r="C6109" s="2" t="s">
        <v>47</v>
      </c>
      <c r="D6109" s="2" t="s">
        <v>5022</v>
      </c>
      <c r="E6109" s="2" t="s">
        <v>177</v>
      </c>
      <c r="F6109" s="2" t="s">
        <v>50</v>
      </c>
      <c r="G6109" s="2" t="s">
        <v>51</v>
      </c>
      <c r="H6109" s="2" t="s">
        <v>52</v>
      </c>
      <c r="I6109" s="2" t="s">
        <v>161</v>
      </c>
      <c r="J6109" s="2" t="s">
        <v>279</v>
      </c>
      <c r="K6109" s="2" t="s">
        <v>55</v>
      </c>
      <c r="L6109" s="2" t="s">
        <v>51</v>
      </c>
      <c r="M6109" s="2" t="s">
        <v>73</v>
      </c>
      <c r="N6109" s="3">
        <v>537.6369999999999</v>
      </c>
      <c r="O6109" s="3" t="s">
        <v>57</v>
      </c>
      <c r="P6109" s="4">
        <f>IF(O6109="吨",N6109*1000,IF(O6109="万立方米",N6109*10000,""))</f>
        <v>537637.0</v>
      </c>
      <c r="Q6109" s="2" t="s">
        <v>58</v>
      </c>
      <c r="R6109" s="2" t="s">
        <v>59</v>
      </c>
      <c r="S6109" s="2" t="s">
        <v>74</v>
      </c>
      <c r="T6109" s="2" t="s">
        <v>75</v>
      </c>
      <c r="U6109" s="4">
        <f>1.5</f>
        <v>1.5</v>
      </c>
      <c r="V6109" s="2" t="s">
        <v>62</v>
      </c>
      <c r="W6109" s="2" t="s">
        <v>76</v>
      </c>
      <c r="X6109" s="2" t="s">
        <v>64</v>
      </c>
      <c r="Y6109" s="2" t="s">
        <v>65</v>
      </c>
      <c r="Z6109" s="2">
        <v>0</v>
      </c>
      <c r="AA6109" s="2"/>
      <c r="AB6109" s="2"/>
      <c r="AC6109" s="4">
        <f>P6109*U6109/1000000</f>
        <v>0.8064555</v>
      </c>
      <c r="AD6109" s="4">
        <f>AC6109*(1-Z6109/100)</f>
        <v>0.8064555</v>
      </c>
      <c r="AE6109" s="2" t="s">
        <v>66</v>
      </c>
      <c r="AF6109" s="2" t="s">
        <v>67</v>
      </c>
      <c r="AG6109" s="2" t="s">
        <v>68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7132</v>
      </c>
      <c r="B6110" s="2" t="s">
        <v>7122</v>
      </c>
      <c r="C6110" s="2" t="s">
        <v>47</v>
      </c>
      <c r="D6110" s="2" t="s">
        <v>5022</v>
      </c>
      <c r="E6110" s="2" t="s">
        <v>177</v>
      </c>
      <c r="F6110" s="2" t="s">
        <v>50</v>
      </c>
      <c r="G6110" s="2" t="s">
        <v>51</v>
      </c>
      <c r="H6110" s="2" t="s">
        <v>52</v>
      </c>
      <c r="I6110" s="2" t="s">
        <v>161</v>
      </c>
      <c r="J6110" s="2" t="s">
        <v>279</v>
      </c>
      <c r="K6110" s="2" t="s">
        <v>55</v>
      </c>
      <c r="L6110" s="2" t="s">
        <v>51</v>
      </c>
      <c r="M6110" s="2" t="s">
        <v>78</v>
      </c>
      <c r="N6110" s="3">
        <v>537.6369999999999</v>
      </c>
      <c r="O6110" s="3" t="s">
        <v>57</v>
      </c>
      <c r="P6110" s="4">
        <f>IF(O6110="吨",N6110*1000,IF(O6110="万立方米",N6110*10000,""))</f>
        <v>537637.0</v>
      </c>
      <c r="Q6110" s="2" t="s">
        <v>58</v>
      </c>
      <c r="R6110" s="2" t="s">
        <v>59</v>
      </c>
      <c r="S6110" s="2" t="s">
        <v>79</v>
      </c>
      <c r="T6110" s="2" t="s">
        <v>75</v>
      </c>
      <c r="U6110" s="4">
        <f>6.0</f>
        <v>6.0</v>
      </c>
      <c r="V6110" s="2" t="s">
        <v>62</v>
      </c>
      <c r="W6110" s="2" t="s">
        <v>80</v>
      </c>
      <c r="X6110" s="2" t="s">
        <v>64</v>
      </c>
      <c r="Y6110" s="2" t="s">
        <v>65</v>
      </c>
      <c r="Z6110" s="2">
        <v>0</v>
      </c>
      <c r="AA6110" s="2"/>
      <c r="AB6110" s="2"/>
      <c r="AC6110" s="4">
        <f>P6110*U6110/1000000</f>
        <v>3.225822</v>
      </c>
      <c r="AD6110" s="4">
        <f>AC6110*(1-Z6110/100)</f>
        <v>3.225822</v>
      </c>
      <c r="AE6110" s="2" t="s">
        <v>66</v>
      </c>
      <c r="AF6110" s="2" t="s">
        <v>67</v>
      </c>
      <c r="AG6110" s="2" t="s">
        <v>68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7133</v>
      </c>
      <c r="B6111" s="2" t="s">
        <v>7122</v>
      </c>
      <c r="C6111" s="2" t="s">
        <v>47</v>
      </c>
      <c r="D6111" s="2" t="s">
        <v>5022</v>
      </c>
      <c r="E6111" s="2" t="s">
        <v>177</v>
      </c>
      <c r="F6111" s="2" t="s">
        <v>50</v>
      </c>
      <c r="G6111" s="2" t="s">
        <v>51</v>
      </c>
      <c r="H6111" s="2" t="s">
        <v>52</v>
      </c>
      <c r="I6111" s="2" t="s">
        <v>161</v>
      </c>
      <c r="J6111" s="2" t="s">
        <v>279</v>
      </c>
      <c r="K6111" s="2" t="s">
        <v>55</v>
      </c>
      <c r="L6111" s="2" t="s">
        <v>51</v>
      </c>
      <c r="M6111" s="2" t="s">
        <v>82</v>
      </c>
      <c r="N6111" s="3">
        <v>537.6369999999999</v>
      </c>
      <c r="O6111" s="3" t="s">
        <v>57</v>
      </c>
      <c r="P6111" s="4">
        <f>IF(O6111="吨",N6111*1000,IF(O6111="万立方米",N6111*10000,""))</f>
        <v>537637.0</v>
      </c>
      <c r="Q6111" s="2" t="s">
        <v>58</v>
      </c>
      <c r="R6111" s="2" t="s">
        <v>59</v>
      </c>
      <c r="S6111" s="2" t="s">
        <v>83</v>
      </c>
      <c r="T6111" s="2" t="s">
        <v>61</v>
      </c>
      <c r="U6111" s="4">
        <f>0.35</f>
        <v>0.35</v>
      </c>
      <c r="V6111" s="2" t="s">
        <v>62</v>
      </c>
      <c r="W6111" s="2" t="s">
        <v>84</v>
      </c>
      <c r="X6111" s="2" t="s">
        <v>64</v>
      </c>
      <c r="Y6111" s="2" t="s">
        <v>65</v>
      </c>
      <c r="Z6111" s="2">
        <v>0</v>
      </c>
      <c r="AA6111" s="2"/>
      <c r="AB6111" s="2"/>
      <c r="AC6111" s="4">
        <f>P6111*U6111/1000000</f>
        <v>0.18817294999999998</v>
      </c>
      <c r="AD6111" s="4">
        <f>AC6111*(1-Z6111/100)</f>
        <v>0.18817294999999998</v>
      </c>
      <c r="AE6111" s="2" t="s">
        <v>66</v>
      </c>
      <c r="AF6111" s="2" t="s">
        <v>67</v>
      </c>
      <c r="AG6111" s="2" t="s">
        <v>68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7134</v>
      </c>
      <c r="B6112" s="2" t="s">
        <v>7122</v>
      </c>
      <c r="C6112" s="2" t="s">
        <v>47</v>
      </c>
      <c r="D6112" s="2" t="s">
        <v>5022</v>
      </c>
      <c r="E6112" s="2" t="s">
        <v>177</v>
      </c>
      <c r="F6112" s="2" t="s">
        <v>50</v>
      </c>
      <c r="G6112" s="2" t="s">
        <v>51</v>
      </c>
      <c r="H6112" s="2" t="s">
        <v>52</v>
      </c>
      <c r="I6112" s="2" t="s">
        <v>161</v>
      </c>
      <c r="J6112" s="2" t="s">
        <v>279</v>
      </c>
      <c r="K6112" s="2" t="s">
        <v>55</v>
      </c>
      <c r="L6112" s="2" t="s">
        <v>51</v>
      </c>
      <c r="M6112" s="2" t="s">
        <v>86</v>
      </c>
      <c r="N6112" s="3">
        <v>537.6369999999999</v>
      </c>
      <c r="O6112" s="3" t="s">
        <v>57</v>
      </c>
      <c r="P6112" s="4">
        <f>IF(O6112="吨",N6112*1000,IF(O6112="万立方米",N6112*10000,""))</f>
        <v>537637.0</v>
      </c>
      <c r="Q6112" s="2" t="s">
        <v>58</v>
      </c>
      <c r="R6112" s="2" t="s">
        <v>59</v>
      </c>
      <c r="S6112" s="2" t="s">
        <v>87</v>
      </c>
      <c r="T6112" s="2" t="s">
        <v>88</v>
      </c>
      <c r="U6112" s="4">
        <f>0.75</f>
        <v>0.75</v>
      </c>
      <c r="V6112" s="2" t="s">
        <v>62</v>
      </c>
      <c r="W6112" s="2" t="s">
        <v>89</v>
      </c>
      <c r="X6112" s="2" t="s">
        <v>64</v>
      </c>
      <c r="Y6112" s="2" t="s">
        <v>65</v>
      </c>
      <c r="Z6112" s="2">
        <v>0</v>
      </c>
      <c r="AA6112" s="2"/>
      <c r="AB6112" s="2"/>
      <c r="AC6112" s="4">
        <f>P6112*U6112/1000000</f>
        <v>0.40322775</v>
      </c>
      <c r="AD6112" s="4">
        <f>AC6113*(1-AA6112/100)+(AC6112-AC6113)*(1-AB6112/100)</f>
        <v>0.40322775</v>
      </c>
      <c r="AE6112" s="2" t="s">
        <v>66</v>
      </c>
      <c r="AF6112" s="2" t="s">
        <v>67</v>
      </c>
      <c r="AG6112" s="2" t="s">
        <v>68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7135</v>
      </c>
      <c r="B6113" s="2" t="s">
        <v>7122</v>
      </c>
      <c r="C6113" s="2" t="s">
        <v>47</v>
      </c>
      <c r="D6113" s="2" t="s">
        <v>5022</v>
      </c>
      <c r="E6113" s="2" t="s">
        <v>177</v>
      </c>
      <c r="F6113" s="2" t="s">
        <v>50</v>
      </c>
      <c r="G6113" s="2" t="s">
        <v>51</v>
      </c>
      <c r="H6113" s="2" t="s">
        <v>52</v>
      </c>
      <c r="I6113" s="2" t="s">
        <v>161</v>
      </c>
      <c r="J6113" s="2" t="s">
        <v>279</v>
      </c>
      <c r="K6113" s="2" t="s">
        <v>55</v>
      </c>
      <c r="L6113" s="2" t="s">
        <v>51</v>
      </c>
      <c r="M6113" s="2" t="s">
        <v>91</v>
      </c>
      <c r="N6113" s="3">
        <v>537.6369999999999</v>
      </c>
      <c r="O6113" s="3" t="s">
        <v>57</v>
      </c>
      <c r="P6113" s="4">
        <f>IF(O6113="吨",N6113*1000,IF(O6113="万立方米",N6113*10000,""))</f>
        <v>537637.0</v>
      </c>
      <c r="Q6113" s="2" t="s">
        <v>58</v>
      </c>
      <c r="R6113" s="2" t="s">
        <v>59</v>
      </c>
      <c r="S6113" s="2" t="s">
        <v>92</v>
      </c>
      <c r="T6113" s="2" t="s">
        <v>88</v>
      </c>
      <c r="U6113" s="4">
        <f>0.75</f>
        <v>0.75</v>
      </c>
      <c r="V6113" s="2" t="s">
        <v>62</v>
      </c>
      <c r="W6113" s="2" t="s">
        <v>93</v>
      </c>
      <c r="X6113" s="2" t="s">
        <v>64</v>
      </c>
      <c r="Y6113" s="2" t="s">
        <v>65</v>
      </c>
      <c r="Z6113" s="2">
        <v>0</v>
      </c>
      <c r="AA6113" s="2"/>
      <c r="AB6113" s="2"/>
      <c r="AC6113" s="4">
        <f>P6113*U6113/1000000</f>
        <v>0.40322775</v>
      </c>
      <c r="AD6113" s="4">
        <f>AC6113*(1-Z6113/100)</f>
        <v>0.40322775</v>
      </c>
      <c r="AE6113" s="2" t="s">
        <v>66</v>
      </c>
      <c r="AF6113" s="2" t="s">
        <v>67</v>
      </c>
      <c r="AG6113" s="2" t="s">
        <v>68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7136</v>
      </c>
      <c r="B6114" s="2" t="s">
        <v>7122</v>
      </c>
      <c r="C6114" s="2" t="s">
        <v>47</v>
      </c>
      <c r="D6114" s="2" t="s">
        <v>5022</v>
      </c>
      <c r="E6114" s="2" t="s">
        <v>177</v>
      </c>
      <c r="F6114" s="2" t="s">
        <v>50</v>
      </c>
      <c r="G6114" s="2" t="s">
        <v>51</v>
      </c>
      <c r="H6114" s="2" t="s">
        <v>52</v>
      </c>
      <c r="I6114" s="2" t="s">
        <v>161</v>
      </c>
      <c r="J6114" s="2" t="s">
        <v>279</v>
      </c>
      <c r="K6114" s="2" t="s">
        <v>55</v>
      </c>
      <c r="L6114" s="2" t="s">
        <v>51</v>
      </c>
      <c r="M6114" s="2" t="s">
        <v>95</v>
      </c>
      <c r="N6114" s="3">
        <v>537.6369999999999</v>
      </c>
      <c r="O6114" s="3" t="s">
        <v>57</v>
      </c>
      <c r="P6114" s="4">
        <f>IF(O6114="吨",N6114*1000,IF(O6114="万立方米",N6114*10000,""))</f>
        <v>537637.0</v>
      </c>
      <c r="Q6114" s="2" t="s">
        <v>58</v>
      </c>
      <c r="R6114" s="2" t="s">
        <v>59</v>
      </c>
      <c r="S6114" s="2" t="s">
        <v>96</v>
      </c>
      <c r="T6114" s="2" t="s">
        <v>97</v>
      </c>
      <c r="U6114" s="4">
        <f>1.7</f>
        <v>1.7</v>
      </c>
      <c r="V6114" s="2" t="s">
        <v>62</v>
      </c>
      <c r="W6114" s="2" t="s">
        <v>98</v>
      </c>
      <c r="X6114" s="2" t="s">
        <v>64</v>
      </c>
      <c r="Y6114" s="2" t="s">
        <v>65</v>
      </c>
      <c r="Z6114" s="2">
        <v>0</v>
      </c>
      <c r="AA6114" s="2"/>
      <c r="AB6114" s="2"/>
      <c r="AC6114" s="4">
        <f>P6114*U6114/1000000</f>
        <v>0.9139829</v>
      </c>
      <c r="AD6114" s="4">
        <f>AC6114*(1-Z6114/100)</f>
        <v>0.9139829</v>
      </c>
      <c r="AE6114" s="2" t="s">
        <v>66</v>
      </c>
      <c r="AF6114" s="2" t="s">
        <v>67</v>
      </c>
      <c r="AG6114" s="2" t="s">
        <v>68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7137</v>
      </c>
      <c r="B6115" s="2" t="s">
        <v>7122</v>
      </c>
      <c r="C6115" s="2" t="s">
        <v>47</v>
      </c>
      <c r="D6115" s="2" t="s">
        <v>5022</v>
      </c>
      <c r="E6115" s="2" t="s">
        <v>177</v>
      </c>
      <c r="F6115" s="2" t="s">
        <v>50</v>
      </c>
      <c r="G6115" s="2" t="s">
        <v>51</v>
      </c>
      <c r="H6115" s="2" t="s">
        <v>52</v>
      </c>
      <c r="I6115" s="2" t="s">
        <v>161</v>
      </c>
      <c r="J6115" s="2" t="s">
        <v>279</v>
      </c>
      <c r="K6115" s="2" t="s">
        <v>55</v>
      </c>
      <c r="L6115" s="2" t="s">
        <v>51</v>
      </c>
      <c r="M6115" s="2" t="s">
        <v>100</v>
      </c>
      <c r="N6115" s="3">
        <v>537.6369999999999</v>
      </c>
      <c r="O6115" s="3" t="s">
        <v>57</v>
      </c>
      <c r="P6115" s="4">
        <f>IF(O6115="吨",N6115*1000,IF(O6115="万立方米",N6115*10000,""))</f>
        <v>537637.0</v>
      </c>
      <c r="Q6115" s="2" t="s">
        <v>58</v>
      </c>
      <c r="R6115" s="2" t="s">
        <v>59</v>
      </c>
      <c r="S6115" s="2" t="s">
        <v>101</v>
      </c>
      <c r="T6115" s="2" t="s">
        <v>75</v>
      </c>
      <c r="U6115" s="4">
        <f>0.12</f>
        <v>0.12</v>
      </c>
      <c r="V6115" s="2" t="s">
        <v>62</v>
      </c>
      <c r="W6115" s="2" t="s">
        <v>102</v>
      </c>
      <c r="X6115" s="2" t="s">
        <v>64</v>
      </c>
      <c r="Y6115" s="2" t="s">
        <v>65</v>
      </c>
      <c r="Z6115" s="2">
        <v>0</v>
      </c>
      <c r="AA6115" s="2"/>
      <c r="AB6115" s="2"/>
      <c r="AC6115" s="4">
        <f>P6115*U6115/1000000</f>
        <v>0.06451644</v>
      </c>
      <c r="AD6115" s="4">
        <f>AC6115*(1-Z6115/100)</f>
        <v>0.06451644</v>
      </c>
      <c r="AE6115" s="2" t="s">
        <v>66</v>
      </c>
      <c r="AF6115" s="2" t="s">
        <v>67</v>
      </c>
      <c r="AG6115" s="2" t="s">
        <v>68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7138</v>
      </c>
      <c r="B6116" s="2" t="s">
        <v>7122</v>
      </c>
      <c r="C6116" s="2" t="s">
        <v>47</v>
      </c>
      <c r="D6116" s="2" t="s">
        <v>5022</v>
      </c>
      <c r="E6116" s="2" t="s">
        <v>177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147</v>
      </c>
      <c r="L6116" s="2" t="s">
        <v>148</v>
      </c>
      <c r="M6116" s="2" t="s">
        <v>104</v>
      </c>
      <c r="N6116" s="3"/>
      <c r="O6116" s="3"/>
      <c r="P6116" s="4">
        <v>1105863000.0</v>
      </c>
      <c r="Q6116" s="2" t="s">
        <v>105</v>
      </c>
      <c r="R6116" s="2" t="s">
        <v>106</v>
      </c>
      <c r="S6116" s="2" t="s">
        <v>107</v>
      </c>
      <c r="T6116" s="2" t="s">
        <v>108</v>
      </c>
      <c r="U6116" s="4">
        <f>0.0</f>
        <v>0.0</v>
      </c>
      <c r="V6116" s="2" t="s">
        <v>109</v>
      </c>
      <c r="W6116" s="2" t="s">
        <v>110</v>
      </c>
      <c r="X6116" s="2"/>
      <c r="Y6116" s="2" t="s">
        <v>65</v>
      </c>
      <c r="Z6116" s="2">
        <v>0</v>
      </c>
      <c r="AA6116" s="2"/>
      <c r="AB6116" s="2"/>
      <c r="AC6116" s="4">
        <f>P6116*U6116/1000000</f>
        <v>0.0</v>
      </c>
      <c r="AD6116" s="4">
        <f>AC6116*(1-Z6116/100)</f>
        <v>0.0</v>
      </c>
      <c r="AE6116" s="2" t="s">
        <v>66</v>
      </c>
      <c r="AF6116" s="2" t="s">
        <v>67</v>
      </c>
      <c r="AG6116" s="2" t="s">
        <v>68</v>
      </c>
      <c r="AH6116" s="2" t="s">
        <v>69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7139</v>
      </c>
      <c r="B6117" s="2" t="s">
        <v>7140</v>
      </c>
      <c r="C6117" s="2" t="s">
        <v>47</v>
      </c>
      <c r="D6117" s="2" t="s">
        <v>2579</v>
      </c>
      <c r="E6117" s="2" t="s">
        <v>412</v>
      </c>
      <c r="F6117" s="2" t="s">
        <v>116</v>
      </c>
      <c r="G6117" s="2" t="s">
        <v>181</v>
      </c>
      <c r="H6117" s="2" t="s">
        <v>243</v>
      </c>
      <c r="I6117" s="2" t="s">
        <v>53</v>
      </c>
      <c r="J6117" s="2" t="s">
        <v>180</v>
      </c>
      <c r="K6117" s="2" t="s">
        <v>180</v>
      </c>
      <c r="L6117" s="2" t="s">
        <v>181</v>
      </c>
      <c r="M6117" s="2" t="s">
        <v>56</v>
      </c>
      <c r="N6117" s="3">
        <v>88.913</v>
      </c>
      <c r="O6117" s="3" t="s">
        <v>182</v>
      </c>
      <c r="P6117" s="4">
        <f>IF(O6117="吨",N6117*1000,IF(O6117="万立方米",N6117*10000,""))</f>
        <v>889130.0</v>
      </c>
      <c r="Q6117" s="2" t="s">
        <v>183</v>
      </c>
      <c r="R6117" s="2" t="s">
        <v>184</v>
      </c>
      <c r="S6117" s="2" t="s">
        <v>185</v>
      </c>
      <c r="T6117" s="2" t="s">
        <v>75</v>
      </c>
      <c r="U6117" s="4">
        <f>0.001</f>
        <v>0.001</v>
      </c>
      <c r="V6117" s="2" t="s">
        <v>186</v>
      </c>
      <c r="W6117" s="2" t="s">
        <v>187</v>
      </c>
      <c r="X6117" s="2" t="s">
        <v>64</v>
      </c>
      <c r="Y6117" s="2" t="s">
        <v>65</v>
      </c>
      <c r="Z6117" s="2">
        <v>0</v>
      </c>
      <c r="AA6117" s="2"/>
      <c r="AB6117" s="2"/>
      <c r="AC6117" s="4">
        <f>P6117*U6117/1000000</f>
        <v>0.00088913</v>
      </c>
      <c r="AD6117" s="4">
        <f>AC6117*(1-Z6117/100)</f>
        <v>0.00088913</v>
      </c>
      <c r="AE6117" s="2" t="s">
        <v>66</v>
      </c>
      <c r="AF6117" s="2" t="s">
        <v>67</v>
      </c>
      <c r="AG6117" s="2"/>
      <c r="AH6117" s="2" t="s">
        <v>69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7141</v>
      </c>
      <c r="B6118" s="2" t="s">
        <v>7140</v>
      </c>
      <c r="C6118" s="2" t="s">
        <v>47</v>
      </c>
      <c r="D6118" s="2" t="s">
        <v>2579</v>
      </c>
      <c r="E6118" s="2" t="s">
        <v>412</v>
      </c>
      <c r="F6118" s="2" t="s">
        <v>116</v>
      </c>
      <c r="G6118" s="2" t="s">
        <v>181</v>
      </c>
      <c r="H6118" s="2" t="s">
        <v>243</v>
      </c>
      <c r="I6118" s="2" t="s">
        <v>53</v>
      </c>
      <c r="J6118" s="2" t="s">
        <v>180</v>
      </c>
      <c r="K6118" s="2" t="s">
        <v>180</v>
      </c>
      <c r="L6118" s="2" t="s">
        <v>181</v>
      </c>
      <c r="M6118" s="2" t="s">
        <v>73</v>
      </c>
      <c r="N6118" s="3">
        <v>88.913</v>
      </c>
      <c r="O6118" s="3" t="s">
        <v>182</v>
      </c>
      <c r="P6118" s="4">
        <f>IF(O6118="吨",N6118*1000,IF(O6118="万立方米",N6118*10000,""))</f>
        <v>889130.0</v>
      </c>
      <c r="Q6118" s="2" t="s">
        <v>183</v>
      </c>
      <c r="R6118" s="2" t="s">
        <v>184</v>
      </c>
      <c r="S6118" s="2" t="s">
        <v>189</v>
      </c>
      <c r="T6118" s="2" t="s">
        <v>75</v>
      </c>
      <c r="U6118" s="4">
        <f>0.35</f>
        <v>0.35</v>
      </c>
      <c r="V6118" s="2" t="s">
        <v>186</v>
      </c>
      <c r="W6118" s="2" t="s">
        <v>190</v>
      </c>
      <c r="X6118" s="2" t="s">
        <v>64</v>
      </c>
      <c r="Y6118" s="2" t="s">
        <v>65</v>
      </c>
      <c r="Z6118" s="2">
        <v>0</v>
      </c>
      <c r="AA6118" s="2"/>
      <c r="AB6118" s="2"/>
      <c r="AC6118" s="4">
        <f>P6118*U6118/1000000</f>
        <v>0.3111955</v>
      </c>
      <c r="AD6118" s="4">
        <f>AC6118*(1-Z6118/100)</f>
        <v>0.3111955</v>
      </c>
      <c r="AE6118" s="2" t="s">
        <v>66</v>
      </c>
      <c r="AF6118" s="2" t="s">
        <v>67</v>
      </c>
      <c r="AG6118" s="2"/>
      <c r="AH6118" s="2" t="s">
        <v>69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7142</v>
      </c>
      <c r="B6119" s="2" t="s">
        <v>7140</v>
      </c>
      <c r="C6119" s="2" t="s">
        <v>47</v>
      </c>
      <c r="D6119" s="2" t="s">
        <v>2579</v>
      </c>
      <c r="E6119" s="2" t="s">
        <v>412</v>
      </c>
      <c r="F6119" s="2" t="s">
        <v>116</v>
      </c>
      <c r="G6119" s="2" t="s">
        <v>181</v>
      </c>
      <c r="H6119" s="2" t="s">
        <v>243</v>
      </c>
      <c r="I6119" s="2" t="s">
        <v>53</v>
      </c>
      <c r="J6119" s="2" t="s">
        <v>180</v>
      </c>
      <c r="K6119" s="2" t="s">
        <v>180</v>
      </c>
      <c r="L6119" s="2" t="s">
        <v>181</v>
      </c>
      <c r="M6119" s="2" t="s">
        <v>78</v>
      </c>
      <c r="N6119" s="3">
        <v>88.913</v>
      </c>
      <c r="O6119" s="3" t="s">
        <v>182</v>
      </c>
      <c r="P6119" s="4">
        <f>IF(O6119="吨",N6119*1000,IF(O6119="万立方米",N6119*10000,""))</f>
        <v>889130.0</v>
      </c>
      <c r="Q6119" s="2" t="s">
        <v>183</v>
      </c>
      <c r="R6119" s="2" t="s">
        <v>184</v>
      </c>
      <c r="S6119" s="2" t="s">
        <v>192</v>
      </c>
      <c r="T6119" s="2" t="s">
        <v>75</v>
      </c>
      <c r="U6119" s="4">
        <f>1.2</f>
        <v>1.2</v>
      </c>
      <c r="V6119" s="2" t="s">
        <v>186</v>
      </c>
      <c r="W6119" s="2" t="s">
        <v>193</v>
      </c>
      <c r="X6119" s="2" t="s">
        <v>64</v>
      </c>
      <c r="Y6119" s="2" t="s">
        <v>65</v>
      </c>
      <c r="Z6119" s="2">
        <v>0</v>
      </c>
      <c r="AA6119" s="2"/>
      <c r="AB6119" s="2"/>
      <c r="AC6119" s="4">
        <f>P6119*U6119/1000000</f>
        <v>1.066956</v>
      </c>
      <c r="AD6119" s="4">
        <f>AC6119*(1-Z6119/100)</f>
        <v>1.066956</v>
      </c>
      <c r="AE6119" s="2" t="s">
        <v>66</v>
      </c>
      <c r="AF6119" s="2" t="s">
        <v>67</v>
      </c>
      <c r="AG6119" s="2"/>
      <c r="AH6119" s="2" t="s">
        <v>69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7143</v>
      </c>
      <c r="B6120" s="2" t="s">
        <v>7140</v>
      </c>
      <c r="C6120" s="2" t="s">
        <v>47</v>
      </c>
      <c r="D6120" s="2" t="s">
        <v>2579</v>
      </c>
      <c r="E6120" s="2" t="s">
        <v>412</v>
      </c>
      <c r="F6120" s="2" t="s">
        <v>116</v>
      </c>
      <c r="G6120" s="2" t="s">
        <v>181</v>
      </c>
      <c r="H6120" s="2" t="s">
        <v>243</v>
      </c>
      <c r="I6120" s="2" t="s">
        <v>53</v>
      </c>
      <c r="J6120" s="2" t="s">
        <v>180</v>
      </c>
      <c r="K6120" s="2" t="s">
        <v>180</v>
      </c>
      <c r="L6120" s="2" t="s">
        <v>181</v>
      </c>
      <c r="M6120" s="2" t="s">
        <v>82</v>
      </c>
      <c r="N6120" s="3">
        <v>88.913</v>
      </c>
      <c r="O6120" s="3" t="s">
        <v>182</v>
      </c>
      <c r="P6120" s="4">
        <f>IF(O6120="吨",N6120*1000,IF(O6120="万立方米",N6120*10000,""))</f>
        <v>889130.0</v>
      </c>
      <c r="Q6120" s="2" t="s">
        <v>183</v>
      </c>
      <c r="R6120" s="2" t="s">
        <v>184</v>
      </c>
      <c r="S6120" s="2" t="s">
        <v>195</v>
      </c>
      <c r="T6120" s="2" t="s">
        <v>75</v>
      </c>
      <c r="U6120" s="4">
        <f>0.002</f>
        <v>0.002</v>
      </c>
      <c r="V6120" s="2" t="s">
        <v>186</v>
      </c>
      <c r="W6120" s="2" t="s">
        <v>196</v>
      </c>
      <c r="X6120" s="2" t="s">
        <v>64</v>
      </c>
      <c r="Y6120" s="2" t="s">
        <v>65</v>
      </c>
      <c r="Z6120" s="2">
        <v>0</v>
      </c>
      <c r="AA6120" s="2"/>
      <c r="AB6120" s="2"/>
      <c r="AC6120" s="4">
        <f>P6120*U6120/1000000</f>
        <v>0.00177826</v>
      </c>
      <c r="AD6120" s="4">
        <f>AC6120*(1-Z6120/100)</f>
        <v>0.00177826</v>
      </c>
      <c r="AE6120" s="2" t="s">
        <v>66</v>
      </c>
      <c r="AF6120" s="2" t="s">
        <v>67</v>
      </c>
      <c r="AG6120" s="2"/>
      <c r="AH6120" s="2" t="s">
        <v>69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7144</v>
      </c>
      <c r="B6121" s="2" t="s">
        <v>7140</v>
      </c>
      <c r="C6121" s="2" t="s">
        <v>47</v>
      </c>
      <c r="D6121" s="2" t="s">
        <v>2579</v>
      </c>
      <c r="E6121" s="2" t="s">
        <v>412</v>
      </c>
      <c r="F6121" s="2" t="s">
        <v>116</v>
      </c>
      <c r="G6121" s="2" t="s">
        <v>181</v>
      </c>
      <c r="H6121" s="2" t="s">
        <v>243</v>
      </c>
      <c r="I6121" s="2" t="s">
        <v>53</v>
      </c>
      <c r="J6121" s="2" t="s">
        <v>180</v>
      </c>
      <c r="K6121" s="2" t="s">
        <v>180</v>
      </c>
      <c r="L6121" s="2" t="s">
        <v>181</v>
      </c>
      <c r="M6121" s="2" t="s">
        <v>86</v>
      </c>
      <c r="N6121" s="3">
        <v>88.913</v>
      </c>
      <c r="O6121" s="3" t="s">
        <v>182</v>
      </c>
      <c r="P6121" s="4">
        <f>IF(O6121="吨",N6121*1000,IF(O6121="万立方米",N6121*10000,""))</f>
        <v>889130.0</v>
      </c>
      <c r="Q6121" s="2" t="s">
        <v>183</v>
      </c>
      <c r="R6121" s="2" t="s">
        <v>184</v>
      </c>
      <c r="S6121" s="2" t="s">
        <v>198</v>
      </c>
      <c r="T6121" s="2" t="s">
        <v>75</v>
      </c>
      <c r="U6121" s="4">
        <f>0.01</f>
        <v>0.01</v>
      </c>
      <c r="V6121" s="2" t="s">
        <v>186</v>
      </c>
      <c r="W6121" s="2" t="s">
        <v>199</v>
      </c>
      <c r="X6121" s="2" t="s">
        <v>64</v>
      </c>
      <c r="Y6121" s="2" t="s">
        <v>65</v>
      </c>
      <c r="Z6121" s="2">
        <v>0</v>
      </c>
      <c r="AA6121" s="2"/>
      <c r="AB6121" s="2"/>
      <c r="AC6121" s="4">
        <f>P6121*U6121/1000000</f>
        <v>0.008891300000000001</v>
      </c>
      <c r="AD6121" s="4">
        <f>AC6122*(1-AA6121/100)+(AC6121-AC6122)*(1-AB6121/100)</f>
        <v>0.008891300000000001</v>
      </c>
      <c r="AE6121" s="2" t="s">
        <v>66</v>
      </c>
      <c r="AF6121" s="2" t="s">
        <v>67</v>
      </c>
      <c r="AG6121" s="2"/>
      <c r="AH6121" s="2" t="s">
        <v>69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7145</v>
      </c>
      <c r="B6122" s="2" t="s">
        <v>7140</v>
      </c>
      <c r="C6122" s="2" t="s">
        <v>47</v>
      </c>
      <c r="D6122" s="2" t="s">
        <v>2579</v>
      </c>
      <c r="E6122" s="2" t="s">
        <v>412</v>
      </c>
      <c r="F6122" s="2" t="s">
        <v>116</v>
      </c>
      <c r="G6122" s="2" t="s">
        <v>181</v>
      </c>
      <c r="H6122" s="2" t="s">
        <v>243</v>
      </c>
      <c r="I6122" s="2" t="s">
        <v>53</v>
      </c>
      <c r="J6122" s="2" t="s">
        <v>180</v>
      </c>
      <c r="K6122" s="2" t="s">
        <v>180</v>
      </c>
      <c r="L6122" s="2" t="s">
        <v>181</v>
      </c>
      <c r="M6122" s="2" t="s">
        <v>91</v>
      </c>
      <c r="N6122" s="3">
        <v>88.913</v>
      </c>
      <c r="O6122" s="3" t="s">
        <v>182</v>
      </c>
      <c r="P6122" s="4">
        <f>IF(O6122="吨",N6122*1000,IF(O6122="万立方米",N6122*10000,""))</f>
        <v>889130.0</v>
      </c>
      <c r="Q6122" s="2" t="s">
        <v>183</v>
      </c>
      <c r="R6122" s="2" t="s">
        <v>184</v>
      </c>
      <c r="S6122" s="2" t="s">
        <v>201</v>
      </c>
      <c r="T6122" s="2" t="s">
        <v>75</v>
      </c>
      <c r="U6122" s="4">
        <f>0.005</f>
        <v>0.005</v>
      </c>
      <c r="V6122" s="2" t="s">
        <v>186</v>
      </c>
      <c r="W6122" s="2" t="s">
        <v>202</v>
      </c>
      <c r="X6122" s="2" t="s">
        <v>64</v>
      </c>
      <c r="Y6122" s="2" t="s">
        <v>65</v>
      </c>
      <c r="Z6122" s="2">
        <v>0</v>
      </c>
      <c r="AA6122" s="2"/>
      <c r="AB6122" s="2"/>
      <c r="AC6122" s="4">
        <f>P6122*U6122/1000000</f>
        <v>0.004445650000000001</v>
      </c>
      <c r="AD6122" s="4">
        <f>AC6122*(1-Z6122/100)</f>
        <v>0.004445650000000001</v>
      </c>
      <c r="AE6122" s="2" t="s">
        <v>66</v>
      </c>
      <c r="AF6122" s="2" t="s">
        <v>67</v>
      </c>
      <c r="AG6122" s="2"/>
      <c r="AH6122" s="2" t="s">
        <v>69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7146</v>
      </c>
      <c r="B6123" s="2" t="s">
        <v>7140</v>
      </c>
      <c r="C6123" s="2" t="s">
        <v>47</v>
      </c>
      <c r="D6123" s="2" t="s">
        <v>2579</v>
      </c>
      <c r="E6123" s="2" t="s">
        <v>412</v>
      </c>
      <c r="F6123" s="2" t="s">
        <v>116</v>
      </c>
      <c r="G6123" s="2" t="s">
        <v>181</v>
      </c>
      <c r="H6123" s="2" t="s">
        <v>243</v>
      </c>
      <c r="I6123" s="2" t="s">
        <v>53</v>
      </c>
      <c r="J6123" s="2" t="s">
        <v>180</v>
      </c>
      <c r="K6123" s="2" t="s">
        <v>180</v>
      </c>
      <c r="L6123" s="2" t="s">
        <v>181</v>
      </c>
      <c r="M6123" s="2" t="s">
        <v>95</v>
      </c>
      <c r="N6123" s="3">
        <v>88.913</v>
      </c>
      <c r="O6123" s="3" t="s">
        <v>182</v>
      </c>
      <c r="P6123" s="4">
        <f>IF(O6123="吨",N6123*1000,IF(O6123="万立方米",N6123*10000,""))</f>
        <v>889130.0</v>
      </c>
      <c r="Q6123" s="2" t="s">
        <v>183</v>
      </c>
      <c r="R6123" s="2" t="s">
        <v>184</v>
      </c>
      <c r="S6123" s="2" t="s">
        <v>204</v>
      </c>
      <c r="T6123" s="2" t="s">
        <v>75</v>
      </c>
      <c r="U6123" s="4">
        <f>0.005</f>
        <v>0.005</v>
      </c>
      <c r="V6123" s="2" t="s">
        <v>186</v>
      </c>
      <c r="W6123" s="2" t="s">
        <v>205</v>
      </c>
      <c r="X6123" s="2" t="s">
        <v>64</v>
      </c>
      <c r="Y6123" s="2" t="s">
        <v>65</v>
      </c>
      <c r="Z6123" s="2">
        <v>0</v>
      </c>
      <c r="AA6123" s="2"/>
      <c r="AB6123" s="2"/>
      <c r="AC6123" s="4">
        <f>P6123*U6123/1000000</f>
        <v>0.004445650000000001</v>
      </c>
      <c r="AD6123" s="4">
        <f>AC6123*(1-Z6123/100)</f>
        <v>0.004445650000000001</v>
      </c>
      <c r="AE6123" s="2" t="s">
        <v>66</v>
      </c>
      <c r="AF6123" s="2" t="s">
        <v>67</v>
      </c>
      <c r="AG6123" s="2"/>
      <c r="AH6123" s="2" t="s">
        <v>69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7147</v>
      </c>
      <c r="B6124" s="2" t="s">
        <v>7140</v>
      </c>
      <c r="C6124" s="2" t="s">
        <v>47</v>
      </c>
      <c r="D6124" s="2" t="s">
        <v>2579</v>
      </c>
      <c r="E6124" s="2" t="s">
        <v>412</v>
      </c>
      <c r="F6124" s="2" t="s">
        <v>116</v>
      </c>
      <c r="G6124" s="2" t="s">
        <v>181</v>
      </c>
      <c r="H6124" s="2" t="s">
        <v>243</v>
      </c>
      <c r="I6124" s="2" t="s">
        <v>53</v>
      </c>
      <c r="J6124" s="2" t="s">
        <v>180</v>
      </c>
      <c r="K6124" s="2" t="s">
        <v>180</v>
      </c>
      <c r="L6124" s="2" t="s">
        <v>181</v>
      </c>
      <c r="M6124" s="2" t="s">
        <v>100</v>
      </c>
      <c r="N6124" s="3">
        <v>88.913</v>
      </c>
      <c r="O6124" s="3" t="s">
        <v>182</v>
      </c>
      <c r="P6124" s="4">
        <f>IF(O6124="吨",N6124*1000,IF(O6124="万立方米",N6124*10000,""))</f>
        <v>889130.0</v>
      </c>
      <c r="Q6124" s="2" t="s">
        <v>183</v>
      </c>
      <c r="R6124" s="2" t="s">
        <v>184</v>
      </c>
      <c r="S6124" s="2" t="s">
        <v>207</v>
      </c>
      <c r="T6124" s="2" t="s">
        <v>75</v>
      </c>
      <c r="U6124" s="4">
        <f>0.02</f>
        <v>0.02</v>
      </c>
      <c r="V6124" s="2" t="s">
        <v>186</v>
      </c>
      <c r="W6124" s="2" t="s">
        <v>208</v>
      </c>
      <c r="X6124" s="2" t="s">
        <v>64</v>
      </c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/>
      <c r="AH6124" s="2" t="s">
        <v>69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7148</v>
      </c>
      <c r="B6125" s="2" t="s">
        <v>7140</v>
      </c>
      <c r="C6125" s="2" t="s">
        <v>47</v>
      </c>
      <c r="D6125" s="2" t="s">
        <v>2579</v>
      </c>
      <c r="E6125" s="2" t="s">
        <v>412</v>
      </c>
      <c r="F6125" s="2" t="s">
        <v>116</v>
      </c>
      <c r="G6125" s="2" t="s">
        <v>181</v>
      </c>
      <c r="H6125" s="2" t="s">
        <v>243</v>
      </c>
      <c r="I6125" s="2"/>
      <c r="J6125" s="2"/>
      <c r="K6125" s="2"/>
      <c r="L6125" s="2"/>
      <c r="M6125" s="2" t="s">
        <v>104</v>
      </c>
      <c r="N6125" s="3"/>
      <c r="O6125" s="3"/>
      <c r="P6125" s="4">
        <v>0.0</v>
      </c>
      <c r="Q6125" s="2" t="s">
        <v>105</v>
      </c>
      <c r="R6125" s="2" t="s">
        <v>106</v>
      </c>
      <c r="S6125" s="2" t="s">
        <v>107</v>
      </c>
      <c r="T6125" s="2" t="s">
        <v>108</v>
      </c>
      <c r="U6125" s="4">
        <f>0.0</f>
        <v>0.0</v>
      </c>
      <c r="V6125" s="2" t="s">
        <v>109</v>
      </c>
      <c r="W6125" s="2" t="s">
        <v>110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134</v>
      </c>
      <c r="AH6125" s="2" t="s">
        <v>69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7149</v>
      </c>
      <c r="B6126" s="2" t="s">
        <v>7150</v>
      </c>
      <c r="C6126" s="2" t="s">
        <v>47</v>
      </c>
      <c r="D6126" s="2" t="s">
        <v>627</v>
      </c>
      <c r="E6126" s="2" t="s">
        <v>400</v>
      </c>
      <c r="F6126" s="2" t="s">
        <v>178</v>
      </c>
      <c r="G6126" s="2" t="s">
        <v>179</v>
      </c>
      <c r="H6126" s="2" t="s">
        <v>1373</v>
      </c>
      <c r="I6126" s="2" t="s">
        <v>53</v>
      </c>
      <c r="J6126" s="2" t="s">
        <v>180</v>
      </c>
      <c r="K6126" s="2" t="s">
        <v>180</v>
      </c>
      <c r="L6126" s="2" t="s">
        <v>181</v>
      </c>
      <c r="M6126" s="2" t="s">
        <v>56</v>
      </c>
      <c r="N6126" s="3">
        <v>24561.661</v>
      </c>
      <c r="O6126" s="3" t="s">
        <v>182</v>
      </c>
      <c r="P6126" s="4">
        <f>IF(O6126="吨",N6126*1000,IF(O6126="万立方米",N6126*10000,""))</f>
        <v>245616610.0</v>
      </c>
      <c r="Q6126" s="2" t="s">
        <v>183</v>
      </c>
      <c r="R6126" s="2" t="s">
        <v>184</v>
      </c>
      <c r="S6126" s="2" t="s">
        <v>185</v>
      </c>
      <c r="T6126" s="2" t="s">
        <v>75</v>
      </c>
      <c r="U6126" s="4">
        <f>0.001</f>
        <v>0.001</v>
      </c>
      <c r="V6126" s="2" t="s">
        <v>186</v>
      </c>
      <c r="W6126" s="2" t="s">
        <v>187</v>
      </c>
      <c r="X6126" s="2" t="s">
        <v>64</v>
      </c>
      <c r="Y6126" s="2" t="s">
        <v>65</v>
      </c>
      <c r="Z6126" s="2">
        <v>0</v>
      </c>
      <c r="AA6126" s="2"/>
      <c r="AB6126" s="2"/>
      <c r="AC6126" s="4">
        <f>P6126*U6126/1000000</f>
        <v>0.24561661</v>
      </c>
      <c r="AD6126" s="4">
        <f>AC6126*(1-Z6126/100)</f>
        <v>0.24561661</v>
      </c>
      <c r="AE6126" s="2" t="s">
        <v>66</v>
      </c>
      <c r="AF6126" s="2" t="s">
        <v>67</v>
      </c>
      <c r="AG6126" s="2" t="s">
        <v>68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7151</v>
      </c>
      <c r="B6127" s="2" t="s">
        <v>7150</v>
      </c>
      <c r="C6127" s="2" t="s">
        <v>47</v>
      </c>
      <c r="D6127" s="2" t="s">
        <v>627</v>
      </c>
      <c r="E6127" s="2" t="s">
        <v>400</v>
      </c>
      <c r="F6127" s="2" t="s">
        <v>178</v>
      </c>
      <c r="G6127" s="2" t="s">
        <v>179</v>
      </c>
      <c r="H6127" s="2" t="s">
        <v>1373</v>
      </c>
      <c r="I6127" s="2" t="s">
        <v>53</v>
      </c>
      <c r="J6127" s="2" t="s">
        <v>180</v>
      </c>
      <c r="K6127" s="2" t="s">
        <v>180</v>
      </c>
      <c r="L6127" s="2" t="s">
        <v>181</v>
      </c>
      <c r="M6127" s="2" t="s">
        <v>73</v>
      </c>
      <c r="N6127" s="3">
        <v>24561.661</v>
      </c>
      <c r="O6127" s="3" t="s">
        <v>182</v>
      </c>
      <c r="P6127" s="4">
        <f>IF(O6127="吨",N6127*1000,IF(O6127="万立方米",N6127*10000,""))</f>
        <v>245616610.0</v>
      </c>
      <c r="Q6127" s="2" t="s">
        <v>183</v>
      </c>
      <c r="R6127" s="2" t="s">
        <v>184</v>
      </c>
      <c r="S6127" s="2" t="s">
        <v>189</v>
      </c>
      <c r="T6127" s="2" t="s">
        <v>75</v>
      </c>
      <c r="U6127" s="4">
        <f>0.35</f>
        <v>0.35</v>
      </c>
      <c r="V6127" s="2" t="s">
        <v>186</v>
      </c>
      <c r="W6127" s="2" t="s">
        <v>190</v>
      </c>
      <c r="X6127" s="2" t="s">
        <v>64</v>
      </c>
      <c r="Y6127" s="2" t="s">
        <v>65</v>
      </c>
      <c r="Z6127" s="2">
        <v>0</v>
      </c>
      <c r="AA6127" s="2"/>
      <c r="AB6127" s="2"/>
      <c r="AC6127" s="4">
        <f>P6127*U6127/1000000</f>
        <v>85.9658135</v>
      </c>
      <c r="AD6127" s="4">
        <f>AC6127*(1-Z6127/100)</f>
        <v>85.9658135</v>
      </c>
      <c r="AE6127" s="2" t="s">
        <v>66</v>
      </c>
      <c r="AF6127" s="2" t="s">
        <v>67</v>
      </c>
      <c r="AG6127" s="2" t="s">
        <v>68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7152</v>
      </c>
      <c r="B6128" s="2" t="s">
        <v>7150</v>
      </c>
      <c r="C6128" s="2" t="s">
        <v>47</v>
      </c>
      <c r="D6128" s="2" t="s">
        <v>627</v>
      </c>
      <c r="E6128" s="2" t="s">
        <v>400</v>
      </c>
      <c r="F6128" s="2" t="s">
        <v>178</v>
      </c>
      <c r="G6128" s="2" t="s">
        <v>179</v>
      </c>
      <c r="H6128" s="2" t="s">
        <v>1373</v>
      </c>
      <c r="I6128" s="2" t="s">
        <v>53</v>
      </c>
      <c r="J6128" s="2" t="s">
        <v>180</v>
      </c>
      <c r="K6128" s="2" t="s">
        <v>180</v>
      </c>
      <c r="L6128" s="2" t="s">
        <v>181</v>
      </c>
      <c r="M6128" s="2" t="s">
        <v>78</v>
      </c>
      <c r="N6128" s="3">
        <v>24561.661</v>
      </c>
      <c r="O6128" s="3" t="s">
        <v>182</v>
      </c>
      <c r="P6128" s="4">
        <f>IF(O6128="吨",N6128*1000,IF(O6128="万立方米",N6128*10000,""))</f>
        <v>245616610.0</v>
      </c>
      <c r="Q6128" s="2" t="s">
        <v>183</v>
      </c>
      <c r="R6128" s="2" t="s">
        <v>184</v>
      </c>
      <c r="S6128" s="2" t="s">
        <v>192</v>
      </c>
      <c r="T6128" s="2" t="s">
        <v>75</v>
      </c>
      <c r="U6128" s="4">
        <f>1.2</f>
        <v>1.2</v>
      </c>
      <c r="V6128" s="2" t="s">
        <v>186</v>
      </c>
      <c r="W6128" s="2" t="s">
        <v>193</v>
      </c>
      <c r="X6128" s="2" t="s">
        <v>64</v>
      </c>
      <c r="Y6128" s="2" t="s">
        <v>65</v>
      </c>
      <c r="Z6128" s="2">
        <v>0</v>
      </c>
      <c r="AA6128" s="2"/>
      <c r="AB6128" s="2"/>
      <c r="AC6128" s="4">
        <f>P6128*U6128/1000000</f>
        <v>294.739932</v>
      </c>
      <c r="AD6128" s="4">
        <f>AC6128*(1-Z6128/100)</f>
        <v>294.739932</v>
      </c>
      <c r="AE6128" s="2" t="s">
        <v>66</v>
      </c>
      <c r="AF6128" s="2" t="s">
        <v>67</v>
      </c>
      <c r="AG6128" s="2" t="s">
        <v>68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7153</v>
      </c>
      <c r="B6129" s="2" t="s">
        <v>7150</v>
      </c>
      <c r="C6129" s="2" t="s">
        <v>47</v>
      </c>
      <c r="D6129" s="2" t="s">
        <v>627</v>
      </c>
      <c r="E6129" s="2" t="s">
        <v>400</v>
      </c>
      <c r="F6129" s="2" t="s">
        <v>178</v>
      </c>
      <c r="G6129" s="2" t="s">
        <v>179</v>
      </c>
      <c r="H6129" s="2" t="s">
        <v>1373</v>
      </c>
      <c r="I6129" s="2" t="s">
        <v>53</v>
      </c>
      <c r="J6129" s="2" t="s">
        <v>180</v>
      </c>
      <c r="K6129" s="2" t="s">
        <v>180</v>
      </c>
      <c r="L6129" s="2" t="s">
        <v>181</v>
      </c>
      <c r="M6129" s="2" t="s">
        <v>82</v>
      </c>
      <c r="N6129" s="3">
        <v>24561.661</v>
      </c>
      <c r="O6129" s="3" t="s">
        <v>182</v>
      </c>
      <c r="P6129" s="4">
        <f>IF(O6129="吨",N6129*1000,IF(O6129="万立方米",N6129*10000,""))</f>
        <v>245616610.0</v>
      </c>
      <c r="Q6129" s="2" t="s">
        <v>183</v>
      </c>
      <c r="R6129" s="2" t="s">
        <v>184</v>
      </c>
      <c r="S6129" s="2" t="s">
        <v>195</v>
      </c>
      <c r="T6129" s="2" t="s">
        <v>75</v>
      </c>
      <c r="U6129" s="4">
        <f>0.002</f>
        <v>0.002</v>
      </c>
      <c r="V6129" s="2" t="s">
        <v>186</v>
      </c>
      <c r="W6129" s="2" t="s">
        <v>196</v>
      </c>
      <c r="X6129" s="2" t="s">
        <v>64</v>
      </c>
      <c r="Y6129" s="2" t="s">
        <v>65</v>
      </c>
      <c r="Z6129" s="2">
        <v>0</v>
      </c>
      <c r="AA6129" s="2"/>
      <c r="AB6129" s="2"/>
      <c r="AC6129" s="4">
        <f>P6129*U6129/1000000</f>
        <v>0.49123322</v>
      </c>
      <c r="AD6129" s="4">
        <f>AC6129*(1-Z6129/100)</f>
        <v>0.49123322</v>
      </c>
      <c r="AE6129" s="2" t="s">
        <v>66</v>
      </c>
      <c r="AF6129" s="2" t="s">
        <v>67</v>
      </c>
      <c r="AG6129" s="2" t="s">
        <v>68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7154</v>
      </c>
      <c r="B6130" s="2" t="s">
        <v>7150</v>
      </c>
      <c r="C6130" s="2" t="s">
        <v>47</v>
      </c>
      <c r="D6130" s="2" t="s">
        <v>627</v>
      </c>
      <c r="E6130" s="2" t="s">
        <v>400</v>
      </c>
      <c r="F6130" s="2" t="s">
        <v>178</v>
      </c>
      <c r="G6130" s="2" t="s">
        <v>179</v>
      </c>
      <c r="H6130" s="2" t="s">
        <v>1373</v>
      </c>
      <c r="I6130" s="2" t="s">
        <v>53</v>
      </c>
      <c r="J6130" s="2" t="s">
        <v>180</v>
      </c>
      <c r="K6130" s="2" t="s">
        <v>180</v>
      </c>
      <c r="L6130" s="2" t="s">
        <v>181</v>
      </c>
      <c r="M6130" s="2" t="s">
        <v>86</v>
      </c>
      <c r="N6130" s="3">
        <v>24561.661</v>
      </c>
      <c r="O6130" s="3" t="s">
        <v>182</v>
      </c>
      <c r="P6130" s="4">
        <f>IF(O6130="吨",N6130*1000,IF(O6130="万立方米",N6130*10000,""))</f>
        <v>245616610.0</v>
      </c>
      <c r="Q6130" s="2" t="s">
        <v>183</v>
      </c>
      <c r="R6130" s="2" t="s">
        <v>184</v>
      </c>
      <c r="S6130" s="2" t="s">
        <v>198</v>
      </c>
      <c r="T6130" s="2" t="s">
        <v>75</v>
      </c>
      <c r="U6130" s="4">
        <f>0.01</f>
        <v>0.01</v>
      </c>
      <c r="V6130" s="2" t="s">
        <v>186</v>
      </c>
      <c r="W6130" s="2" t="s">
        <v>199</v>
      </c>
      <c r="X6130" s="2" t="s">
        <v>64</v>
      </c>
      <c r="Y6130" s="2" t="s">
        <v>65</v>
      </c>
      <c r="Z6130" s="2">
        <v>0</v>
      </c>
      <c r="AA6130" s="2"/>
      <c r="AB6130" s="2"/>
      <c r="AC6130" s="4">
        <f>P6130*U6130/1000000</f>
        <v>2.4561661</v>
      </c>
      <c r="AD6130" s="4">
        <f>AC6131*(1-AA6130/100)+(AC6130-AC6131)*(1-AB6130/100)</f>
        <v>2.4561661</v>
      </c>
      <c r="AE6130" s="2" t="s">
        <v>66</v>
      </c>
      <c r="AF6130" s="2" t="s">
        <v>67</v>
      </c>
      <c r="AG6130" s="2" t="s">
        <v>68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7155</v>
      </c>
      <c r="B6131" s="2" t="s">
        <v>7150</v>
      </c>
      <c r="C6131" s="2" t="s">
        <v>47</v>
      </c>
      <c r="D6131" s="2" t="s">
        <v>627</v>
      </c>
      <c r="E6131" s="2" t="s">
        <v>400</v>
      </c>
      <c r="F6131" s="2" t="s">
        <v>178</v>
      </c>
      <c r="G6131" s="2" t="s">
        <v>179</v>
      </c>
      <c r="H6131" s="2" t="s">
        <v>1373</v>
      </c>
      <c r="I6131" s="2" t="s">
        <v>53</v>
      </c>
      <c r="J6131" s="2" t="s">
        <v>180</v>
      </c>
      <c r="K6131" s="2" t="s">
        <v>180</v>
      </c>
      <c r="L6131" s="2" t="s">
        <v>181</v>
      </c>
      <c r="M6131" s="2" t="s">
        <v>91</v>
      </c>
      <c r="N6131" s="3">
        <v>24561.661</v>
      </c>
      <c r="O6131" s="3" t="s">
        <v>182</v>
      </c>
      <c r="P6131" s="4">
        <f>IF(O6131="吨",N6131*1000,IF(O6131="万立方米",N6131*10000,""))</f>
        <v>245616610.0</v>
      </c>
      <c r="Q6131" s="2" t="s">
        <v>183</v>
      </c>
      <c r="R6131" s="2" t="s">
        <v>184</v>
      </c>
      <c r="S6131" s="2" t="s">
        <v>201</v>
      </c>
      <c r="T6131" s="2" t="s">
        <v>75</v>
      </c>
      <c r="U6131" s="4">
        <f>0.005</f>
        <v>0.005</v>
      </c>
      <c r="V6131" s="2" t="s">
        <v>186</v>
      </c>
      <c r="W6131" s="2" t="s">
        <v>202</v>
      </c>
      <c r="X6131" s="2" t="s">
        <v>64</v>
      </c>
      <c r="Y6131" s="2" t="s">
        <v>65</v>
      </c>
      <c r="Z6131" s="2">
        <v>0</v>
      </c>
      <c r="AA6131" s="2"/>
      <c r="AB6131" s="2"/>
      <c r="AC6131" s="4">
        <f>P6131*U6131/1000000</f>
        <v>1.22808305</v>
      </c>
      <c r="AD6131" s="4">
        <f>AC6131*(1-Z6131/100)</f>
        <v>1.22808305</v>
      </c>
      <c r="AE6131" s="2" t="s">
        <v>66</v>
      </c>
      <c r="AF6131" s="2" t="s">
        <v>67</v>
      </c>
      <c r="AG6131" s="2" t="s">
        <v>68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7156</v>
      </c>
      <c r="B6132" s="2" t="s">
        <v>7150</v>
      </c>
      <c r="C6132" s="2" t="s">
        <v>47</v>
      </c>
      <c r="D6132" s="2" t="s">
        <v>627</v>
      </c>
      <c r="E6132" s="2" t="s">
        <v>400</v>
      </c>
      <c r="F6132" s="2" t="s">
        <v>178</v>
      </c>
      <c r="G6132" s="2" t="s">
        <v>179</v>
      </c>
      <c r="H6132" s="2" t="s">
        <v>1373</v>
      </c>
      <c r="I6132" s="2" t="s">
        <v>53</v>
      </c>
      <c r="J6132" s="2" t="s">
        <v>180</v>
      </c>
      <c r="K6132" s="2" t="s">
        <v>180</v>
      </c>
      <c r="L6132" s="2" t="s">
        <v>181</v>
      </c>
      <c r="M6132" s="2" t="s">
        <v>95</v>
      </c>
      <c r="N6132" s="3">
        <v>24561.661</v>
      </c>
      <c r="O6132" s="3" t="s">
        <v>182</v>
      </c>
      <c r="P6132" s="4">
        <f>IF(O6132="吨",N6132*1000,IF(O6132="万立方米",N6132*10000,""))</f>
        <v>245616610.0</v>
      </c>
      <c r="Q6132" s="2" t="s">
        <v>183</v>
      </c>
      <c r="R6132" s="2" t="s">
        <v>184</v>
      </c>
      <c r="S6132" s="2" t="s">
        <v>204</v>
      </c>
      <c r="T6132" s="2" t="s">
        <v>75</v>
      </c>
      <c r="U6132" s="4">
        <f>0.005</f>
        <v>0.005</v>
      </c>
      <c r="V6132" s="2" t="s">
        <v>186</v>
      </c>
      <c r="W6132" s="2" t="s">
        <v>205</v>
      </c>
      <c r="X6132" s="2" t="s">
        <v>64</v>
      </c>
      <c r="Y6132" s="2" t="s">
        <v>65</v>
      </c>
      <c r="Z6132" s="2">
        <v>0</v>
      </c>
      <c r="AA6132" s="2"/>
      <c r="AB6132" s="2"/>
      <c r="AC6132" s="4">
        <f>P6132*U6132/1000000</f>
        <v>1.22808305</v>
      </c>
      <c r="AD6132" s="4">
        <f>AC6132*(1-Z6132/100)</f>
        <v>1.22808305</v>
      </c>
      <c r="AE6132" s="2" t="s">
        <v>66</v>
      </c>
      <c r="AF6132" s="2" t="s">
        <v>67</v>
      </c>
      <c r="AG6132" s="2" t="s">
        <v>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7157</v>
      </c>
      <c r="B6133" s="2" t="s">
        <v>7150</v>
      </c>
      <c r="C6133" s="2" t="s">
        <v>47</v>
      </c>
      <c r="D6133" s="2" t="s">
        <v>627</v>
      </c>
      <c r="E6133" s="2" t="s">
        <v>400</v>
      </c>
      <c r="F6133" s="2" t="s">
        <v>178</v>
      </c>
      <c r="G6133" s="2" t="s">
        <v>179</v>
      </c>
      <c r="H6133" s="2" t="s">
        <v>1373</v>
      </c>
      <c r="I6133" s="2" t="s">
        <v>53</v>
      </c>
      <c r="J6133" s="2" t="s">
        <v>180</v>
      </c>
      <c r="K6133" s="2" t="s">
        <v>180</v>
      </c>
      <c r="L6133" s="2" t="s">
        <v>181</v>
      </c>
      <c r="M6133" s="2" t="s">
        <v>100</v>
      </c>
      <c r="N6133" s="3">
        <v>24561.661</v>
      </c>
      <c r="O6133" s="3" t="s">
        <v>182</v>
      </c>
      <c r="P6133" s="4">
        <f>IF(O6133="吨",N6133*1000,IF(O6133="万立方米",N6133*10000,""))</f>
        <v>245616610.0</v>
      </c>
      <c r="Q6133" s="2" t="s">
        <v>183</v>
      </c>
      <c r="R6133" s="2" t="s">
        <v>184</v>
      </c>
      <c r="S6133" s="2" t="s">
        <v>207</v>
      </c>
      <c r="T6133" s="2" t="s">
        <v>75</v>
      </c>
      <c r="U6133" s="4">
        <f>0.02</f>
        <v>0.02</v>
      </c>
      <c r="V6133" s="2" t="s">
        <v>186</v>
      </c>
      <c r="W6133" s="2" t="s">
        <v>208</v>
      </c>
      <c r="X6133" s="2" t="s">
        <v>64</v>
      </c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68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7158</v>
      </c>
      <c r="B6134" s="2" t="s">
        <v>7150</v>
      </c>
      <c r="C6134" s="2" t="s">
        <v>47</v>
      </c>
      <c r="D6134" s="2" t="s">
        <v>627</v>
      </c>
      <c r="E6134" s="2" t="s">
        <v>400</v>
      </c>
      <c r="F6134" s="2" t="s">
        <v>178</v>
      </c>
      <c r="G6134" s="2" t="s">
        <v>179</v>
      </c>
      <c r="H6134" s="2" t="s">
        <v>1373</v>
      </c>
      <c r="I6134" s="2"/>
      <c r="J6134" s="2"/>
      <c r="K6134" s="2" t="s">
        <v>147</v>
      </c>
      <c r="L6134" s="2" t="s">
        <v>148</v>
      </c>
      <c r="M6134" s="2" t="s">
        <v>104</v>
      </c>
      <c r="N6134" s="3"/>
      <c r="O6134" s="3"/>
      <c r="P6134" s="2"/>
      <c r="Q6134" s="2" t="s">
        <v>105</v>
      </c>
      <c r="R6134" s="2" t="s">
        <v>106</v>
      </c>
      <c r="S6134" s="2" t="s">
        <v>107</v>
      </c>
      <c r="T6134" s="2" t="s">
        <v>108</v>
      </c>
      <c r="U6134" s="2"/>
      <c r="V6134" s="2" t="s">
        <v>109</v>
      </c>
      <c r="W6134" s="2" t="s">
        <v>110</v>
      </c>
      <c r="X6134" s="2"/>
      <c r="Y6134" s="2" t="s">
        <v>65</v>
      </c>
      <c r="Z6134" s="2">
        <v>0</v>
      </c>
      <c r="AA6134" s="2"/>
      <c r="AB6134" s="2"/>
      <c r="AC6134" s="2"/>
      <c r="AD6134" s="2"/>
      <c r="AE6134" s="2" t="s">
        <v>123</v>
      </c>
      <c r="AF6134" s="2" t="s">
        <v>222</v>
      </c>
      <c r="AG6134" s="2" t="s">
        <v>223</v>
      </c>
      <c r="AH6134" s="2" t="s">
        <v>69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7159</v>
      </c>
      <c r="B6135" s="2" t="s">
        <v>7160</v>
      </c>
      <c r="C6135" s="2" t="s">
        <v>47</v>
      </c>
      <c r="D6135" s="2" t="s">
        <v>1405</v>
      </c>
      <c r="E6135" s="2" t="s">
        <v>1299</v>
      </c>
      <c r="F6135" s="2" t="s">
        <v>50</v>
      </c>
      <c r="G6135" s="2" t="s">
        <v>51</v>
      </c>
      <c r="H6135" s="2" t="s">
        <v>323</v>
      </c>
      <c r="I6135" s="2" t="s">
        <v>53</v>
      </c>
      <c r="J6135" s="2" t="s">
        <v>1406</v>
      </c>
      <c r="K6135" s="2" t="s">
        <v>55</v>
      </c>
      <c r="L6135" s="2" t="s">
        <v>51</v>
      </c>
      <c r="M6135" s="2" t="s">
        <v>56</v>
      </c>
      <c r="N6135" s="3">
        <v>2241898</v>
      </c>
      <c r="O6135" s="3" t="s">
        <v>57</v>
      </c>
      <c r="P6135" s="4">
        <f>IF(O6135="吨",N6135*1000,IF(O6135="万立方米",N6135*10000,""))</f>
        <v>2241898000.0</v>
      </c>
      <c r="Q6135" s="2" t="s">
        <v>58</v>
      </c>
      <c r="R6135" s="2" t="s">
        <v>59</v>
      </c>
      <c r="S6135" s="2" t="s">
        <v>60</v>
      </c>
      <c r="T6135" s="2" t="s">
        <v>61</v>
      </c>
      <c r="U6135" s="4">
        <f>0.06</f>
        <v>0.06</v>
      </c>
      <c r="V6135" s="2" t="s">
        <v>62</v>
      </c>
      <c r="W6135" s="2" t="s">
        <v>63</v>
      </c>
      <c r="X6135" s="2" t="s">
        <v>64</v>
      </c>
      <c r="Y6135" s="2" t="s">
        <v>65</v>
      </c>
      <c r="Z6135" s="2">
        <v>0</v>
      </c>
      <c r="AA6135" s="2"/>
      <c r="AB6135" s="2"/>
      <c r="AC6135" s="4">
        <f>P6135*U6135/1000000</f>
        <v>134.51388</v>
      </c>
      <c r="AD6135" s="4">
        <f>AC6135*(1-Z6135/100)</f>
        <v>134.51388</v>
      </c>
      <c r="AE6135" s="2" t="s">
        <v>66</v>
      </c>
      <c r="AF6135" s="2" t="s">
        <v>67</v>
      </c>
      <c r="AG6135" s="2" t="s">
        <v>68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7161</v>
      </c>
      <c r="B6136" s="2" t="s">
        <v>7160</v>
      </c>
      <c r="C6136" s="2" t="s">
        <v>47</v>
      </c>
      <c r="D6136" s="2" t="s">
        <v>1405</v>
      </c>
      <c r="E6136" s="2" t="s">
        <v>1299</v>
      </c>
      <c r="F6136" s="2" t="s">
        <v>50</v>
      </c>
      <c r="G6136" s="2" t="s">
        <v>51</v>
      </c>
      <c r="H6136" s="2" t="s">
        <v>323</v>
      </c>
      <c r="I6136" s="2" t="s">
        <v>53</v>
      </c>
      <c r="J6136" s="2" t="s">
        <v>1406</v>
      </c>
      <c r="K6136" s="2" t="s">
        <v>55</v>
      </c>
      <c r="L6136" s="2" t="s">
        <v>51</v>
      </c>
      <c r="M6136" s="2" t="s">
        <v>73</v>
      </c>
      <c r="N6136" s="3">
        <v>2241898</v>
      </c>
      <c r="O6136" s="3" t="s">
        <v>57</v>
      </c>
      <c r="P6136" s="4">
        <f>IF(O6136="吨",N6136*1000,IF(O6136="万立方米",N6136*10000,""))</f>
        <v>2241898000.0</v>
      </c>
      <c r="Q6136" s="2" t="s">
        <v>58</v>
      </c>
      <c r="R6136" s="2" t="s">
        <v>59</v>
      </c>
      <c r="S6136" s="2" t="s">
        <v>74</v>
      </c>
      <c r="T6136" s="2" t="s">
        <v>75</v>
      </c>
      <c r="U6136" s="4">
        <f>1.5</f>
        <v>1.5</v>
      </c>
      <c r="V6136" s="2" t="s">
        <v>62</v>
      </c>
      <c r="W6136" s="2" t="s">
        <v>76</v>
      </c>
      <c r="X6136" s="2" t="s">
        <v>64</v>
      </c>
      <c r="Y6136" s="2" t="s">
        <v>65</v>
      </c>
      <c r="Z6136" s="2">
        <v>0</v>
      </c>
      <c r="AA6136" s="2"/>
      <c r="AB6136" s="2"/>
      <c r="AC6136" s="4">
        <f>P6136*U6136/1000000</f>
        <v>3362.847</v>
      </c>
      <c r="AD6136" s="4">
        <f>AC6136*(1-Z6136/100)</f>
        <v>3362.847</v>
      </c>
      <c r="AE6136" s="2" t="s">
        <v>66</v>
      </c>
      <c r="AF6136" s="2" t="s">
        <v>67</v>
      </c>
      <c r="AG6136" s="2" t="s">
        <v>68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7162</v>
      </c>
      <c r="B6137" s="2" t="s">
        <v>7160</v>
      </c>
      <c r="C6137" s="2" t="s">
        <v>47</v>
      </c>
      <c r="D6137" s="2" t="s">
        <v>1405</v>
      </c>
      <c r="E6137" s="2" t="s">
        <v>1299</v>
      </c>
      <c r="F6137" s="2" t="s">
        <v>50</v>
      </c>
      <c r="G6137" s="2" t="s">
        <v>51</v>
      </c>
      <c r="H6137" s="2" t="s">
        <v>323</v>
      </c>
      <c r="I6137" s="2" t="s">
        <v>53</v>
      </c>
      <c r="J6137" s="2" t="s">
        <v>1406</v>
      </c>
      <c r="K6137" s="2" t="s">
        <v>55</v>
      </c>
      <c r="L6137" s="2" t="s">
        <v>51</v>
      </c>
      <c r="M6137" s="2" t="s">
        <v>78</v>
      </c>
      <c r="N6137" s="3">
        <v>2241898</v>
      </c>
      <c r="O6137" s="3" t="s">
        <v>57</v>
      </c>
      <c r="P6137" s="4">
        <f>IF(O6137="吨",N6137*1000,IF(O6137="万立方米",N6137*10000,""))</f>
        <v>2241898000.0</v>
      </c>
      <c r="Q6137" s="2" t="s">
        <v>58</v>
      </c>
      <c r="R6137" s="2" t="s">
        <v>59</v>
      </c>
      <c r="S6137" s="2" t="s">
        <v>79</v>
      </c>
      <c r="T6137" s="2" t="s">
        <v>75</v>
      </c>
      <c r="U6137" s="4">
        <f>6.0</f>
        <v>6.0</v>
      </c>
      <c r="V6137" s="2" t="s">
        <v>62</v>
      </c>
      <c r="W6137" s="2" t="s">
        <v>80</v>
      </c>
      <c r="X6137" s="2" t="s">
        <v>64</v>
      </c>
      <c r="Y6137" s="2" t="s">
        <v>65</v>
      </c>
      <c r="Z6137" s="2">
        <v>0</v>
      </c>
      <c r="AA6137" s="2"/>
      <c r="AB6137" s="2"/>
      <c r="AC6137" s="4">
        <f>P6137*U6137/1000000</f>
        <v>13451.388</v>
      </c>
      <c r="AD6137" s="4">
        <f>AC6137*(1-Z6137/100)</f>
        <v>13451.388</v>
      </c>
      <c r="AE6137" s="2" t="s">
        <v>66</v>
      </c>
      <c r="AF6137" s="2" t="s">
        <v>67</v>
      </c>
      <c r="AG6137" s="2" t="s">
        <v>68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7163</v>
      </c>
      <c r="B6138" s="2" t="s">
        <v>7160</v>
      </c>
      <c r="C6138" s="2" t="s">
        <v>47</v>
      </c>
      <c r="D6138" s="2" t="s">
        <v>1405</v>
      </c>
      <c r="E6138" s="2" t="s">
        <v>1299</v>
      </c>
      <c r="F6138" s="2" t="s">
        <v>50</v>
      </c>
      <c r="G6138" s="2" t="s">
        <v>51</v>
      </c>
      <c r="H6138" s="2" t="s">
        <v>323</v>
      </c>
      <c r="I6138" s="2" t="s">
        <v>53</v>
      </c>
      <c r="J6138" s="2" t="s">
        <v>1406</v>
      </c>
      <c r="K6138" s="2" t="s">
        <v>55</v>
      </c>
      <c r="L6138" s="2" t="s">
        <v>51</v>
      </c>
      <c r="M6138" s="2" t="s">
        <v>82</v>
      </c>
      <c r="N6138" s="3">
        <v>2241898</v>
      </c>
      <c r="O6138" s="3" t="s">
        <v>57</v>
      </c>
      <c r="P6138" s="4">
        <f>IF(O6138="吨",N6138*1000,IF(O6138="万立方米",N6138*10000,""))</f>
        <v>2241898000.0</v>
      </c>
      <c r="Q6138" s="2" t="s">
        <v>58</v>
      </c>
      <c r="R6138" s="2" t="s">
        <v>59</v>
      </c>
      <c r="S6138" s="2" t="s">
        <v>83</v>
      </c>
      <c r="T6138" s="2" t="s">
        <v>61</v>
      </c>
      <c r="U6138" s="4">
        <f>0.35</f>
        <v>0.35</v>
      </c>
      <c r="V6138" s="2" t="s">
        <v>62</v>
      </c>
      <c r="W6138" s="2" t="s">
        <v>84</v>
      </c>
      <c r="X6138" s="2" t="s">
        <v>64</v>
      </c>
      <c r="Y6138" s="2" t="s">
        <v>65</v>
      </c>
      <c r="Z6138" s="2">
        <v>0</v>
      </c>
      <c r="AA6138" s="2"/>
      <c r="AB6138" s="2"/>
      <c r="AC6138" s="4">
        <f>P6138*U6138/1000000</f>
        <v>784.6643</v>
      </c>
      <c r="AD6138" s="4">
        <f>AC6138*(1-Z6138/100)</f>
        <v>784.6643</v>
      </c>
      <c r="AE6138" s="2" t="s">
        <v>66</v>
      </c>
      <c r="AF6138" s="2" t="s">
        <v>67</v>
      </c>
      <c r="AG6138" s="2" t="s">
        <v>68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7164</v>
      </c>
      <c r="B6139" s="2" t="s">
        <v>7160</v>
      </c>
      <c r="C6139" s="2" t="s">
        <v>47</v>
      </c>
      <c r="D6139" s="2" t="s">
        <v>1405</v>
      </c>
      <c r="E6139" s="2" t="s">
        <v>1299</v>
      </c>
      <c r="F6139" s="2" t="s">
        <v>50</v>
      </c>
      <c r="G6139" s="2" t="s">
        <v>51</v>
      </c>
      <c r="H6139" s="2" t="s">
        <v>323</v>
      </c>
      <c r="I6139" s="2" t="s">
        <v>53</v>
      </c>
      <c r="J6139" s="2" t="s">
        <v>1406</v>
      </c>
      <c r="K6139" s="2" t="s">
        <v>55</v>
      </c>
      <c r="L6139" s="2" t="s">
        <v>51</v>
      </c>
      <c r="M6139" s="2" t="s">
        <v>86</v>
      </c>
      <c r="N6139" s="3">
        <v>2241898</v>
      </c>
      <c r="O6139" s="3" t="s">
        <v>57</v>
      </c>
      <c r="P6139" s="4">
        <f>IF(O6139="吨",N6139*1000,IF(O6139="万立方米",N6139*10000,""))</f>
        <v>2241898000.0</v>
      </c>
      <c r="Q6139" s="2" t="s">
        <v>58</v>
      </c>
      <c r="R6139" s="2" t="s">
        <v>59</v>
      </c>
      <c r="S6139" s="2" t="s">
        <v>87</v>
      </c>
      <c r="T6139" s="2" t="s">
        <v>88</v>
      </c>
      <c r="U6139" s="4">
        <f>0.75</f>
        <v>0.75</v>
      </c>
      <c r="V6139" s="2" t="s">
        <v>62</v>
      </c>
      <c r="W6139" s="2" t="s">
        <v>89</v>
      </c>
      <c r="X6139" s="2" t="s">
        <v>64</v>
      </c>
      <c r="Y6139" s="2" t="s">
        <v>65</v>
      </c>
      <c r="Z6139" s="2">
        <v>0</v>
      </c>
      <c r="AA6139" s="2"/>
      <c r="AB6139" s="2"/>
      <c r="AC6139" s="4">
        <f>P6139*U6139/1000000</f>
        <v>1681.4235</v>
      </c>
      <c r="AD6139" s="4">
        <f>AC6140*(1-AA6139/100)+(AC6139-AC6140)*(1-AB6139/100)</f>
        <v>1681.4235</v>
      </c>
      <c r="AE6139" s="2" t="s">
        <v>66</v>
      </c>
      <c r="AF6139" s="2" t="s">
        <v>67</v>
      </c>
      <c r="AG6139" s="2" t="s">
        <v>68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7165</v>
      </c>
      <c r="B6140" s="2" t="s">
        <v>7160</v>
      </c>
      <c r="C6140" s="2" t="s">
        <v>47</v>
      </c>
      <c r="D6140" s="2" t="s">
        <v>1405</v>
      </c>
      <c r="E6140" s="2" t="s">
        <v>1299</v>
      </c>
      <c r="F6140" s="2" t="s">
        <v>50</v>
      </c>
      <c r="G6140" s="2" t="s">
        <v>51</v>
      </c>
      <c r="H6140" s="2" t="s">
        <v>323</v>
      </c>
      <c r="I6140" s="2" t="s">
        <v>53</v>
      </c>
      <c r="J6140" s="2" t="s">
        <v>1406</v>
      </c>
      <c r="K6140" s="2" t="s">
        <v>55</v>
      </c>
      <c r="L6140" s="2" t="s">
        <v>51</v>
      </c>
      <c r="M6140" s="2" t="s">
        <v>91</v>
      </c>
      <c r="N6140" s="3">
        <v>2241898</v>
      </c>
      <c r="O6140" s="3" t="s">
        <v>57</v>
      </c>
      <c r="P6140" s="4">
        <f>IF(O6140="吨",N6140*1000,IF(O6140="万立方米",N6140*10000,""))</f>
        <v>2241898000.0</v>
      </c>
      <c r="Q6140" s="2" t="s">
        <v>58</v>
      </c>
      <c r="R6140" s="2" t="s">
        <v>59</v>
      </c>
      <c r="S6140" s="2" t="s">
        <v>92</v>
      </c>
      <c r="T6140" s="2" t="s">
        <v>88</v>
      </c>
      <c r="U6140" s="4">
        <f>0.75</f>
        <v>0.75</v>
      </c>
      <c r="V6140" s="2" t="s">
        <v>62</v>
      </c>
      <c r="W6140" s="2" t="s">
        <v>93</v>
      </c>
      <c r="X6140" s="2" t="s">
        <v>64</v>
      </c>
      <c r="Y6140" s="2" t="s">
        <v>65</v>
      </c>
      <c r="Z6140" s="2">
        <v>0</v>
      </c>
      <c r="AA6140" s="2"/>
      <c r="AB6140" s="2"/>
      <c r="AC6140" s="4">
        <f>P6140*U6140/1000000</f>
        <v>1681.4235</v>
      </c>
      <c r="AD6140" s="4">
        <f>AC6140*(1-Z6140/100)</f>
        <v>1681.4235</v>
      </c>
      <c r="AE6140" s="2" t="s">
        <v>66</v>
      </c>
      <c r="AF6140" s="2" t="s">
        <v>67</v>
      </c>
      <c r="AG6140" s="2" t="s">
        <v>68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7166</v>
      </c>
      <c r="B6141" s="2" t="s">
        <v>7160</v>
      </c>
      <c r="C6141" s="2" t="s">
        <v>47</v>
      </c>
      <c r="D6141" s="2" t="s">
        <v>1405</v>
      </c>
      <c r="E6141" s="2" t="s">
        <v>1299</v>
      </c>
      <c r="F6141" s="2" t="s">
        <v>50</v>
      </c>
      <c r="G6141" s="2" t="s">
        <v>51</v>
      </c>
      <c r="H6141" s="2" t="s">
        <v>323</v>
      </c>
      <c r="I6141" s="2" t="s">
        <v>53</v>
      </c>
      <c r="J6141" s="2" t="s">
        <v>1406</v>
      </c>
      <c r="K6141" s="2" t="s">
        <v>55</v>
      </c>
      <c r="L6141" s="2" t="s">
        <v>51</v>
      </c>
      <c r="M6141" s="2" t="s">
        <v>95</v>
      </c>
      <c r="N6141" s="3">
        <v>2241898</v>
      </c>
      <c r="O6141" s="3" t="s">
        <v>57</v>
      </c>
      <c r="P6141" s="4">
        <f>IF(O6141="吨",N6141*1000,IF(O6141="万立方米",N6141*10000,""))</f>
        <v>2241898000.0</v>
      </c>
      <c r="Q6141" s="2" t="s">
        <v>58</v>
      </c>
      <c r="R6141" s="2" t="s">
        <v>59</v>
      </c>
      <c r="S6141" s="2" t="s">
        <v>96</v>
      </c>
      <c r="T6141" s="2" t="s">
        <v>97</v>
      </c>
      <c r="U6141" s="4">
        <f>1.7</f>
        <v>1.7</v>
      </c>
      <c r="V6141" s="2" t="s">
        <v>62</v>
      </c>
      <c r="W6141" s="2" t="s">
        <v>98</v>
      </c>
      <c r="X6141" s="2" t="s">
        <v>64</v>
      </c>
      <c r="Y6141" s="2" t="s">
        <v>65</v>
      </c>
      <c r="Z6141" s="2">
        <v>0</v>
      </c>
      <c r="AA6141" s="2"/>
      <c r="AB6141" s="2"/>
      <c r="AC6141" s="4">
        <f>P6141*U6141/1000000</f>
        <v>3811.2266</v>
      </c>
      <c r="AD6141" s="4">
        <f>AC6141*(1-Z6141/100)</f>
        <v>3811.2266</v>
      </c>
      <c r="AE6141" s="2" t="s">
        <v>66</v>
      </c>
      <c r="AF6141" s="2" t="s">
        <v>67</v>
      </c>
      <c r="AG6141" s="2" t="s">
        <v>68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7167</v>
      </c>
      <c r="B6142" s="2" t="s">
        <v>7160</v>
      </c>
      <c r="C6142" s="2" t="s">
        <v>47</v>
      </c>
      <c r="D6142" s="2" t="s">
        <v>1405</v>
      </c>
      <c r="E6142" s="2" t="s">
        <v>1299</v>
      </c>
      <c r="F6142" s="2" t="s">
        <v>50</v>
      </c>
      <c r="G6142" s="2" t="s">
        <v>51</v>
      </c>
      <c r="H6142" s="2" t="s">
        <v>323</v>
      </c>
      <c r="I6142" s="2" t="s">
        <v>53</v>
      </c>
      <c r="J6142" s="2" t="s">
        <v>1406</v>
      </c>
      <c r="K6142" s="2" t="s">
        <v>55</v>
      </c>
      <c r="L6142" s="2" t="s">
        <v>51</v>
      </c>
      <c r="M6142" s="2" t="s">
        <v>100</v>
      </c>
      <c r="N6142" s="3">
        <v>2241898</v>
      </c>
      <c r="O6142" s="3" t="s">
        <v>57</v>
      </c>
      <c r="P6142" s="4">
        <f>IF(O6142="吨",N6142*1000,IF(O6142="万立方米",N6142*10000,""))</f>
        <v>2241898000.0</v>
      </c>
      <c r="Q6142" s="2" t="s">
        <v>58</v>
      </c>
      <c r="R6142" s="2" t="s">
        <v>59</v>
      </c>
      <c r="S6142" s="2" t="s">
        <v>101</v>
      </c>
      <c r="T6142" s="2" t="s">
        <v>75</v>
      </c>
      <c r="U6142" s="4">
        <f>0.12</f>
        <v>0.12</v>
      </c>
      <c r="V6142" s="2" t="s">
        <v>62</v>
      </c>
      <c r="W6142" s="2" t="s">
        <v>102</v>
      </c>
      <c r="X6142" s="2" t="s">
        <v>64</v>
      </c>
      <c r="Y6142" s="2" t="s">
        <v>65</v>
      </c>
      <c r="Z6142" s="2">
        <v>0</v>
      </c>
      <c r="AA6142" s="2"/>
      <c r="AB6142" s="2"/>
      <c r="AC6142" s="4">
        <f>P6142*U6142/1000000</f>
        <v>269.02776</v>
      </c>
      <c r="AD6142" s="4">
        <f>AC6142*(1-Z6142/100)</f>
        <v>269.02776</v>
      </c>
      <c r="AE6142" s="2" t="s">
        <v>66</v>
      </c>
      <c r="AF6142" s="2" t="s">
        <v>67</v>
      </c>
      <c r="AG6142" s="2" t="s">
        <v>68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7168</v>
      </c>
      <c r="B6143" s="2" t="s">
        <v>7160</v>
      </c>
      <c r="C6143" s="2" t="s">
        <v>47</v>
      </c>
      <c r="D6143" s="2" t="s">
        <v>1405</v>
      </c>
      <c r="E6143" s="2" t="s">
        <v>1299</v>
      </c>
      <c r="F6143" s="2" t="s">
        <v>50</v>
      </c>
      <c r="G6143" s="2" t="s">
        <v>51</v>
      </c>
      <c r="H6143" s="2" t="s">
        <v>323</v>
      </c>
      <c r="I6143" s="2"/>
      <c r="J6143" s="2"/>
      <c r="K6143" s="2"/>
      <c r="L6143" s="2"/>
      <c r="M6143" s="2" t="s">
        <v>104</v>
      </c>
      <c r="N6143" s="3"/>
      <c r="O6143" s="3"/>
      <c r="P6143" s="4">
        <v>0.0</v>
      </c>
      <c r="Q6143" s="2" t="s">
        <v>105</v>
      </c>
      <c r="R6143" s="2" t="s">
        <v>106</v>
      </c>
      <c r="S6143" s="2" t="s">
        <v>107</v>
      </c>
      <c r="T6143" s="2" t="s">
        <v>108</v>
      </c>
      <c r="U6143" s="4">
        <f>0.0</f>
        <v>0.0</v>
      </c>
      <c r="V6143" s="2" t="s">
        <v>109</v>
      </c>
      <c r="W6143" s="2" t="s">
        <v>110</v>
      </c>
      <c r="X6143" s="2"/>
      <c r="Y6143" s="2" t="s">
        <v>65</v>
      </c>
      <c r="Z6143" s="2">
        <v>0</v>
      </c>
      <c r="AA6143" s="2"/>
      <c r="AB6143" s="2"/>
      <c r="AC6143" s="4"/>
      <c r="AD6143" s="4"/>
      <c r="AE6143" s="2" t="s">
        <v>171</v>
      </c>
      <c r="AF6143" s="2" t="s">
        <v>172</v>
      </c>
      <c r="AG6143" s="2" t="s">
        <v>173</v>
      </c>
      <c r="AH6143" s="2" t="s">
        <v>69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7169</v>
      </c>
      <c r="B6144" s="2" t="s">
        <v>7170</v>
      </c>
      <c r="C6144" s="2" t="s">
        <v>47</v>
      </c>
      <c r="D6144" s="2" t="s">
        <v>730</v>
      </c>
      <c r="E6144" s="2" t="s">
        <v>731</v>
      </c>
      <c r="F6144" s="2" t="s">
        <v>228</v>
      </c>
      <c r="G6144" s="2" t="s">
        <v>179</v>
      </c>
      <c r="H6144" s="2" t="s">
        <v>433</v>
      </c>
      <c r="I6144" s="2" t="s">
        <v>53</v>
      </c>
      <c r="J6144" s="2" t="s">
        <v>118</v>
      </c>
      <c r="K6144" s="2" t="s">
        <v>118</v>
      </c>
      <c r="L6144" s="2"/>
      <c r="M6144" s="2" t="s">
        <v>56</v>
      </c>
      <c r="N6144" s="3">
        <v>1392.98</v>
      </c>
      <c r="O6144" s="3" t="s">
        <v>120</v>
      </c>
      <c r="P6144" s="2"/>
      <c r="Q6144" s="2"/>
      <c r="R6144" s="2" t="s">
        <v>121</v>
      </c>
      <c r="S6144" s="2"/>
      <c r="T6144" s="2" t="s">
        <v>108</v>
      </c>
      <c r="U6144" s="2"/>
      <c r="V6144" s="2"/>
      <c r="W6144" s="2" t="s">
        <v>122</v>
      </c>
      <c r="X6144" s="2" t="s">
        <v>64</v>
      </c>
      <c r="Y6144" s="2" t="s">
        <v>65</v>
      </c>
      <c r="Z6144" s="2">
        <v>0</v>
      </c>
      <c r="AA6144" s="2"/>
      <c r="AB6144" s="2"/>
      <c r="AC6144" s="2"/>
      <c r="AD6144" s="2"/>
      <c r="AE6144" s="2" t="s">
        <v>123</v>
      </c>
      <c r="AF6144" s="2" t="s">
        <v>124</v>
      </c>
      <c r="AG6144" s="2" t="s">
        <v>125</v>
      </c>
      <c r="AH6144" s="2" t="s">
        <v>69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7171</v>
      </c>
      <c r="B6145" s="2" t="s">
        <v>7170</v>
      </c>
      <c r="C6145" s="2" t="s">
        <v>47</v>
      </c>
      <c r="D6145" s="2" t="s">
        <v>730</v>
      </c>
      <c r="E6145" s="2" t="s">
        <v>731</v>
      </c>
      <c r="F6145" s="2" t="s">
        <v>228</v>
      </c>
      <c r="G6145" s="2" t="s">
        <v>179</v>
      </c>
      <c r="H6145" s="2" t="s">
        <v>433</v>
      </c>
      <c r="I6145" s="2" t="s">
        <v>53</v>
      </c>
      <c r="J6145" s="2" t="s">
        <v>118</v>
      </c>
      <c r="K6145" s="2" t="s">
        <v>118</v>
      </c>
      <c r="L6145" s="2"/>
      <c r="M6145" s="2" t="s">
        <v>73</v>
      </c>
      <c r="N6145" s="3">
        <v>1392.98</v>
      </c>
      <c r="O6145" s="3" t="s">
        <v>120</v>
      </c>
      <c r="P6145" s="2"/>
      <c r="Q6145" s="2"/>
      <c r="R6145" s="2" t="s">
        <v>121</v>
      </c>
      <c r="S6145" s="2"/>
      <c r="T6145" s="2" t="s">
        <v>108</v>
      </c>
      <c r="U6145" s="2"/>
      <c r="V6145" s="2"/>
      <c r="W6145" s="2" t="s">
        <v>122</v>
      </c>
      <c r="X6145" s="2" t="s">
        <v>64</v>
      </c>
      <c r="Y6145" s="2" t="s">
        <v>65</v>
      </c>
      <c r="Z6145" s="2">
        <v>0</v>
      </c>
      <c r="AA6145" s="2"/>
      <c r="AB6145" s="2"/>
      <c r="AC6145" s="2"/>
      <c r="AD6145" s="2"/>
      <c r="AE6145" s="2" t="s">
        <v>123</v>
      </c>
      <c r="AF6145" s="2" t="s">
        <v>124</v>
      </c>
      <c r="AG6145" s="2" t="s">
        <v>125</v>
      </c>
      <c r="AH6145" s="2" t="s">
        <v>69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7172</v>
      </c>
      <c r="B6146" s="2" t="s">
        <v>7170</v>
      </c>
      <c r="C6146" s="2" t="s">
        <v>47</v>
      </c>
      <c r="D6146" s="2" t="s">
        <v>730</v>
      </c>
      <c r="E6146" s="2" t="s">
        <v>731</v>
      </c>
      <c r="F6146" s="2" t="s">
        <v>228</v>
      </c>
      <c r="G6146" s="2" t="s">
        <v>179</v>
      </c>
      <c r="H6146" s="2" t="s">
        <v>433</v>
      </c>
      <c r="I6146" s="2" t="s">
        <v>53</v>
      </c>
      <c r="J6146" s="2" t="s">
        <v>118</v>
      </c>
      <c r="K6146" s="2" t="s">
        <v>118</v>
      </c>
      <c r="L6146" s="2"/>
      <c r="M6146" s="2" t="s">
        <v>78</v>
      </c>
      <c r="N6146" s="3">
        <v>1392.98</v>
      </c>
      <c r="O6146" s="3" t="s">
        <v>120</v>
      </c>
      <c r="P6146" s="2"/>
      <c r="Q6146" s="2"/>
      <c r="R6146" s="2" t="s">
        <v>121</v>
      </c>
      <c r="S6146" s="2"/>
      <c r="T6146" s="2" t="s">
        <v>108</v>
      </c>
      <c r="U6146" s="2"/>
      <c r="V6146" s="2"/>
      <c r="W6146" s="2" t="s">
        <v>122</v>
      </c>
      <c r="X6146" s="2" t="s">
        <v>64</v>
      </c>
      <c r="Y6146" s="2" t="s">
        <v>65</v>
      </c>
      <c r="Z6146" s="2">
        <v>0</v>
      </c>
      <c r="AA6146" s="2"/>
      <c r="AB6146" s="2"/>
      <c r="AC6146" s="2"/>
      <c r="AD6146" s="2"/>
      <c r="AE6146" s="2" t="s">
        <v>123</v>
      </c>
      <c r="AF6146" s="2" t="s">
        <v>124</v>
      </c>
      <c r="AG6146" s="2" t="s">
        <v>125</v>
      </c>
      <c r="AH6146" s="2" t="s">
        <v>69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7173</v>
      </c>
      <c r="B6147" s="2" t="s">
        <v>7170</v>
      </c>
      <c r="C6147" s="2" t="s">
        <v>47</v>
      </c>
      <c r="D6147" s="2" t="s">
        <v>730</v>
      </c>
      <c r="E6147" s="2" t="s">
        <v>731</v>
      </c>
      <c r="F6147" s="2" t="s">
        <v>228</v>
      </c>
      <c r="G6147" s="2" t="s">
        <v>179</v>
      </c>
      <c r="H6147" s="2" t="s">
        <v>433</v>
      </c>
      <c r="I6147" s="2" t="s">
        <v>53</v>
      </c>
      <c r="J6147" s="2" t="s">
        <v>118</v>
      </c>
      <c r="K6147" s="2" t="s">
        <v>118</v>
      </c>
      <c r="L6147" s="2"/>
      <c r="M6147" s="2" t="s">
        <v>82</v>
      </c>
      <c r="N6147" s="3">
        <v>1392.98</v>
      </c>
      <c r="O6147" s="3" t="s">
        <v>120</v>
      </c>
      <c r="P6147" s="2"/>
      <c r="Q6147" s="2"/>
      <c r="R6147" s="2" t="s">
        <v>121</v>
      </c>
      <c r="S6147" s="2"/>
      <c r="T6147" s="2" t="s">
        <v>108</v>
      </c>
      <c r="U6147" s="2"/>
      <c r="V6147" s="2"/>
      <c r="W6147" s="2" t="s">
        <v>122</v>
      </c>
      <c r="X6147" s="2" t="s">
        <v>64</v>
      </c>
      <c r="Y6147" s="2" t="s">
        <v>65</v>
      </c>
      <c r="Z6147" s="2">
        <v>0</v>
      </c>
      <c r="AA6147" s="2"/>
      <c r="AB6147" s="2"/>
      <c r="AC6147" s="2"/>
      <c r="AD6147" s="2"/>
      <c r="AE6147" s="2" t="s">
        <v>123</v>
      </c>
      <c r="AF6147" s="2" t="s">
        <v>124</v>
      </c>
      <c r="AG6147" s="2" t="s">
        <v>125</v>
      </c>
      <c r="AH6147" s="2" t="s">
        <v>69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7174</v>
      </c>
      <c r="B6148" s="2" t="s">
        <v>7170</v>
      </c>
      <c r="C6148" s="2" t="s">
        <v>47</v>
      </c>
      <c r="D6148" s="2" t="s">
        <v>730</v>
      </c>
      <c r="E6148" s="2" t="s">
        <v>731</v>
      </c>
      <c r="F6148" s="2" t="s">
        <v>228</v>
      </c>
      <c r="G6148" s="2" t="s">
        <v>179</v>
      </c>
      <c r="H6148" s="2" t="s">
        <v>433</v>
      </c>
      <c r="I6148" s="2" t="s">
        <v>53</v>
      </c>
      <c r="J6148" s="2" t="s">
        <v>118</v>
      </c>
      <c r="K6148" s="2" t="s">
        <v>118</v>
      </c>
      <c r="L6148" s="2"/>
      <c r="M6148" s="2" t="s">
        <v>86</v>
      </c>
      <c r="N6148" s="3">
        <v>1392.98</v>
      </c>
      <c r="O6148" s="3" t="s">
        <v>120</v>
      </c>
      <c r="P6148" s="2"/>
      <c r="Q6148" s="2"/>
      <c r="R6148" s="2" t="s">
        <v>121</v>
      </c>
      <c r="S6148" s="2"/>
      <c r="T6148" s="2" t="s">
        <v>108</v>
      </c>
      <c r="U6148" s="2"/>
      <c r="V6148" s="2"/>
      <c r="W6148" s="2" t="s">
        <v>122</v>
      </c>
      <c r="X6148" s="2" t="s">
        <v>64</v>
      </c>
      <c r="Y6148" s="2" t="s">
        <v>65</v>
      </c>
      <c r="Z6148" s="2">
        <v>0</v>
      </c>
      <c r="AA6148" s="2"/>
      <c r="AB6148" s="2"/>
      <c r="AC6148" s="2"/>
      <c r="AD6148" s="2"/>
      <c r="AE6148" s="2" t="s">
        <v>123</v>
      </c>
      <c r="AF6148" s="2" t="s">
        <v>124</v>
      </c>
      <c r="AG6148" s="2" t="s">
        <v>125</v>
      </c>
      <c r="AH6148" s="2" t="s">
        <v>69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7175</v>
      </c>
      <c r="B6149" s="2" t="s">
        <v>7170</v>
      </c>
      <c r="C6149" s="2" t="s">
        <v>47</v>
      </c>
      <c r="D6149" s="2" t="s">
        <v>730</v>
      </c>
      <c r="E6149" s="2" t="s">
        <v>731</v>
      </c>
      <c r="F6149" s="2" t="s">
        <v>228</v>
      </c>
      <c r="G6149" s="2" t="s">
        <v>179</v>
      </c>
      <c r="H6149" s="2" t="s">
        <v>433</v>
      </c>
      <c r="I6149" s="2" t="s">
        <v>53</v>
      </c>
      <c r="J6149" s="2" t="s">
        <v>118</v>
      </c>
      <c r="K6149" s="2" t="s">
        <v>118</v>
      </c>
      <c r="L6149" s="2"/>
      <c r="M6149" s="2" t="s">
        <v>91</v>
      </c>
      <c r="N6149" s="3">
        <v>1392.98</v>
      </c>
      <c r="O6149" s="3" t="s">
        <v>120</v>
      </c>
      <c r="P6149" s="2"/>
      <c r="Q6149" s="2"/>
      <c r="R6149" s="2" t="s">
        <v>121</v>
      </c>
      <c r="S6149" s="2"/>
      <c r="T6149" s="2" t="s">
        <v>108</v>
      </c>
      <c r="U6149" s="2"/>
      <c r="V6149" s="2"/>
      <c r="W6149" s="2" t="s">
        <v>122</v>
      </c>
      <c r="X6149" s="2" t="s">
        <v>64</v>
      </c>
      <c r="Y6149" s="2" t="s">
        <v>65</v>
      </c>
      <c r="Z6149" s="2">
        <v>0</v>
      </c>
      <c r="AA6149" s="2"/>
      <c r="AB6149" s="2"/>
      <c r="AC6149" s="2"/>
      <c r="AD6149" s="2"/>
      <c r="AE6149" s="2" t="s">
        <v>123</v>
      </c>
      <c r="AF6149" s="2" t="s">
        <v>124</v>
      </c>
      <c r="AG6149" s="2" t="s">
        <v>125</v>
      </c>
      <c r="AH6149" s="2" t="s">
        <v>69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7176</v>
      </c>
      <c r="B6150" s="2" t="s">
        <v>7170</v>
      </c>
      <c r="C6150" s="2" t="s">
        <v>47</v>
      </c>
      <c r="D6150" s="2" t="s">
        <v>730</v>
      </c>
      <c r="E6150" s="2" t="s">
        <v>731</v>
      </c>
      <c r="F6150" s="2" t="s">
        <v>228</v>
      </c>
      <c r="G6150" s="2" t="s">
        <v>179</v>
      </c>
      <c r="H6150" s="2" t="s">
        <v>433</v>
      </c>
      <c r="I6150" s="2" t="s">
        <v>53</v>
      </c>
      <c r="J6150" s="2" t="s">
        <v>118</v>
      </c>
      <c r="K6150" s="2" t="s">
        <v>118</v>
      </c>
      <c r="L6150" s="2"/>
      <c r="M6150" s="2" t="s">
        <v>95</v>
      </c>
      <c r="N6150" s="3">
        <v>1392.98</v>
      </c>
      <c r="O6150" s="3" t="s">
        <v>120</v>
      </c>
      <c r="P6150" s="2"/>
      <c r="Q6150" s="2"/>
      <c r="R6150" s="2" t="s">
        <v>121</v>
      </c>
      <c r="S6150" s="2"/>
      <c r="T6150" s="2" t="s">
        <v>108</v>
      </c>
      <c r="U6150" s="2"/>
      <c r="V6150" s="2"/>
      <c r="W6150" s="2" t="s">
        <v>122</v>
      </c>
      <c r="X6150" s="2" t="s">
        <v>64</v>
      </c>
      <c r="Y6150" s="2" t="s">
        <v>65</v>
      </c>
      <c r="Z6150" s="2">
        <v>0</v>
      </c>
      <c r="AA6150" s="2"/>
      <c r="AB6150" s="2"/>
      <c r="AC6150" s="2"/>
      <c r="AD6150" s="2"/>
      <c r="AE6150" s="2" t="s">
        <v>123</v>
      </c>
      <c r="AF6150" s="2" t="s">
        <v>124</v>
      </c>
      <c r="AG6150" s="2" t="s">
        <v>125</v>
      </c>
      <c r="AH6150" s="2" t="s">
        <v>69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7177</v>
      </c>
      <c r="B6151" s="2" t="s">
        <v>7170</v>
      </c>
      <c r="C6151" s="2" t="s">
        <v>47</v>
      </c>
      <c r="D6151" s="2" t="s">
        <v>730</v>
      </c>
      <c r="E6151" s="2" t="s">
        <v>731</v>
      </c>
      <c r="F6151" s="2" t="s">
        <v>228</v>
      </c>
      <c r="G6151" s="2" t="s">
        <v>179</v>
      </c>
      <c r="H6151" s="2" t="s">
        <v>433</v>
      </c>
      <c r="I6151" s="2" t="s">
        <v>53</v>
      </c>
      <c r="J6151" s="2" t="s">
        <v>118</v>
      </c>
      <c r="K6151" s="2" t="s">
        <v>118</v>
      </c>
      <c r="L6151" s="2"/>
      <c r="M6151" s="2" t="s">
        <v>100</v>
      </c>
      <c r="N6151" s="3">
        <v>1392.98</v>
      </c>
      <c r="O6151" s="3" t="s">
        <v>120</v>
      </c>
      <c r="P6151" s="2"/>
      <c r="Q6151" s="2"/>
      <c r="R6151" s="2" t="s">
        <v>121</v>
      </c>
      <c r="S6151" s="2"/>
      <c r="T6151" s="2" t="s">
        <v>108</v>
      </c>
      <c r="U6151" s="2"/>
      <c r="V6151" s="2"/>
      <c r="W6151" s="2" t="s">
        <v>122</v>
      </c>
      <c r="X6151" s="2" t="s">
        <v>64</v>
      </c>
      <c r="Y6151" s="2" t="s">
        <v>65</v>
      </c>
      <c r="Z6151" s="2">
        <v>0</v>
      </c>
      <c r="AA6151" s="2"/>
      <c r="AB6151" s="2"/>
      <c r="AC6151" s="2"/>
      <c r="AD6151" s="2"/>
      <c r="AE6151" s="2" t="s">
        <v>123</v>
      </c>
      <c r="AF6151" s="2" t="s">
        <v>124</v>
      </c>
      <c r="AG6151" s="2" t="s">
        <v>125</v>
      </c>
      <c r="AH6151" s="2" t="s">
        <v>69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7178</v>
      </c>
      <c r="B6152" s="2" t="s">
        <v>7170</v>
      </c>
      <c r="C6152" s="2" t="s">
        <v>47</v>
      </c>
      <c r="D6152" s="2" t="s">
        <v>730</v>
      </c>
      <c r="E6152" s="2" t="s">
        <v>731</v>
      </c>
      <c r="F6152" s="2" t="s">
        <v>228</v>
      </c>
      <c r="G6152" s="2" t="s">
        <v>179</v>
      </c>
      <c r="H6152" s="2" t="s">
        <v>433</v>
      </c>
      <c r="I6152" s="2"/>
      <c r="J6152" s="2"/>
      <c r="K6152" s="2"/>
      <c r="L6152" s="2"/>
      <c r="M6152" s="2" t="s">
        <v>104</v>
      </c>
      <c r="N6152" s="3"/>
      <c r="O6152" s="3"/>
      <c r="P6152" s="4">
        <v>0.0</v>
      </c>
      <c r="Q6152" s="2" t="s">
        <v>105</v>
      </c>
      <c r="R6152" s="2" t="s">
        <v>106</v>
      </c>
      <c r="S6152" s="2" t="s">
        <v>107</v>
      </c>
      <c r="T6152" s="2" t="s">
        <v>108</v>
      </c>
      <c r="U6152" s="4">
        <f>0.0</f>
        <v>0.0</v>
      </c>
      <c r="V6152" s="2" t="s">
        <v>109</v>
      </c>
      <c r="W6152" s="2" t="s">
        <v>110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134</v>
      </c>
      <c r="AH6152" s="2" t="s">
        <v>69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7179</v>
      </c>
      <c r="B6153" s="2" t="s">
        <v>7180</v>
      </c>
      <c r="C6153" s="2" t="s">
        <v>47</v>
      </c>
      <c r="D6153" s="2" t="s">
        <v>1417</v>
      </c>
      <c r="E6153" s="2" t="s">
        <v>152</v>
      </c>
      <c r="F6153" s="2" t="s">
        <v>178</v>
      </c>
      <c r="G6153" s="2" t="s">
        <v>572</v>
      </c>
      <c r="H6153" s="2" t="s">
        <v>52</v>
      </c>
      <c r="I6153" s="2" t="s">
        <v>53</v>
      </c>
      <c r="J6153" s="2" t="s">
        <v>1418</v>
      </c>
      <c r="K6153" s="2" t="s">
        <v>55</v>
      </c>
      <c r="L6153" s="2" t="s">
        <v>51</v>
      </c>
      <c r="M6153" s="2" t="s">
        <v>56</v>
      </c>
      <c r="N6153" s="3">
        <v>10268.64</v>
      </c>
      <c r="O6153" s="3" t="s">
        <v>57</v>
      </c>
      <c r="P6153" s="4">
        <f>IF(O6153="吨",N6153*1000,IF(O6153="万立方米",N6153*10000,""))</f>
        <v>10268640.0</v>
      </c>
      <c r="Q6153" s="2" t="s">
        <v>58</v>
      </c>
      <c r="R6153" s="2" t="s">
        <v>59</v>
      </c>
      <c r="S6153" s="2" t="s">
        <v>60</v>
      </c>
      <c r="T6153" s="2" t="s">
        <v>61</v>
      </c>
      <c r="U6153" s="4">
        <f>0.06</f>
        <v>0.06</v>
      </c>
      <c r="V6153" s="2" t="s">
        <v>62</v>
      </c>
      <c r="W6153" s="2" t="s">
        <v>63</v>
      </c>
      <c r="X6153" s="2" t="s">
        <v>64</v>
      </c>
      <c r="Y6153" s="2" t="s">
        <v>65</v>
      </c>
      <c r="Z6153" s="2">
        <v>0</v>
      </c>
      <c r="AA6153" s="2"/>
      <c r="AB6153" s="2"/>
      <c r="AC6153" s="4">
        <f>P6153*U6153/1000000</f>
        <v>0.6161184000000001</v>
      </c>
      <c r="AD6153" s="4">
        <f>AC6153*(1-Z6153/100)</f>
        <v>0.6161184000000001</v>
      </c>
      <c r="AE6153" s="2" t="s">
        <v>66</v>
      </c>
      <c r="AF6153" s="2" t="s">
        <v>67</v>
      </c>
      <c r="AG6153" s="2"/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7181</v>
      </c>
      <c r="B6154" s="2" t="s">
        <v>7180</v>
      </c>
      <c r="C6154" s="2" t="s">
        <v>47</v>
      </c>
      <c r="D6154" s="2" t="s">
        <v>1417</v>
      </c>
      <c r="E6154" s="2" t="s">
        <v>152</v>
      </c>
      <c r="F6154" s="2" t="s">
        <v>178</v>
      </c>
      <c r="G6154" s="2" t="s">
        <v>572</v>
      </c>
      <c r="H6154" s="2" t="s">
        <v>52</v>
      </c>
      <c r="I6154" s="2" t="s">
        <v>53</v>
      </c>
      <c r="J6154" s="2" t="s">
        <v>1418</v>
      </c>
      <c r="K6154" s="2" t="s">
        <v>55</v>
      </c>
      <c r="L6154" s="2" t="s">
        <v>51</v>
      </c>
      <c r="M6154" s="2" t="s">
        <v>73</v>
      </c>
      <c r="N6154" s="3">
        <v>10268.64</v>
      </c>
      <c r="O6154" s="3" t="s">
        <v>57</v>
      </c>
      <c r="P6154" s="4">
        <f>IF(O6154="吨",N6154*1000,IF(O6154="万立方米",N6154*10000,""))</f>
        <v>10268640.0</v>
      </c>
      <c r="Q6154" s="2" t="s">
        <v>58</v>
      </c>
      <c r="R6154" s="2" t="s">
        <v>59</v>
      </c>
      <c r="S6154" s="2" t="s">
        <v>74</v>
      </c>
      <c r="T6154" s="2" t="s">
        <v>75</v>
      </c>
      <c r="U6154" s="4">
        <f>1.5</f>
        <v>1.5</v>
      </c>
      <c r="V6154" s="2" t="s">
        <v>62</v>
      </c>
      <c r="W6154" s="2" t="s">
        <v>76</v>
      </c>
      <c r="X6154" s="2" t="s">
        <v>64</v>
      </c>
      <c r="Y6154" s="2" t="s">
        <v>65</v>
      </c>
      <c r="Z6154" s="2">
        <v>0</v>
      </c>
      <c r="AA6154" s="2"/>
      <c r="AB6154" s="2"/>
      <c r="AC6154" s="4">
        <f>P6154*U6154/1000000</f>
        <v>15.40296</v>
      </c>
      <c r="AD6154" s="4">
        <f>AC6154*(1-Z6154/100)</f>
        <v>15.40296</v>
      </c>
      <c r="AE6154" s="2" t="s">
        <v>66</v>
      </c>
      <c r="AF6154" s="2" t="s">
        <v>67</v>
      </c>
      <c r="AG6154" s="2"/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7182</v>
      </c>
      <c r="B6155" s="2" t="s">
        <v>7180</v>
      </c>
      <c r="C6155" s="2" t="s">
        <v>47</v>
      </c>
      <c r="D6155" s="2" t="s">
        <v>1417</v>
      </c>
      <c r="E6155" s="2" t="s">
        <v>152</v>
      </c>
      <c r="F6155" s="2" t="s">
        <v>178</v>
      </c>
      <c r="G6155" s="2" t="s">
        <v>572</v>
      </c>
      <c r="H6155" s="2" t="s">
        <v>52</v>
      </c>
      <c r="I6155" s="2" t="s">
        <v>53</v>
      </c>
      <c r="J6155" s="2" t="s">
        <v>1418</v>
      </c>
      <c r="K6155" s="2" t="s">
        <v>55</v>
      </c>
      <c r="L6155" s="2" t="s">
        <v>51</v>
      </c>
      <c r="M6155" s="2" t="s">
        <v>78</v>
      </c>
      <c r="N6155" s="3">
        <v>10268.64</v>
      </c>
      <c r="O6155" s="3" t="s">
        <v>57</v>
      </c>
      <c r="P6155" s="4">
        <f>IF(O6155="吨",N6155*1000,IF(O6155="万立方米",N6155*10000,""))</f>
        <v>10268640.0</v>
      </c>
      <c r="Q6155" s="2" t="s">
        <v>58</v>
      </c>
      <c r="R6155" s="2" t="s">
        <v>59</v>
      </c>
      <c r="S6155" s="2" t="s">
        <v>79</v>
      </c>
      <c r="T6155" s="2" t="s">
        <v>75</v>
      </c>
      <c r="U6155" s="4">
        <f>6.0</f>
        <v>6.0</v>
      </c>
      <c r="V6155" s="2" t="s">
        <v>62</v>
      </c>
      <c r="W6155" s="2" t="s">
        <v>80</v>
      </c>
      <c r="X6155" s="2" t="s">
        <v>64</v>
      </c>
      <c r="Y6155" s="2" t="s">
        <v>65</v>
      </c>
      <c r="Z6155" s="2">
        <v>0</v>
      </c>
      <c r="AA6155" s="2"/>
      <c r="AB6155" s="2"/>
      <c r="AC6155" s="4">
        <f>P6155*U6155/1000000</f>
        <v>61.61184</v>
      </c>
      <c r="AD6155" s="4">
        <f>AC6155*(1-Z6155/100)</f>
        <v>61.61184</v>
      </c>
      <c r="AE6155" s="2" t="s">
        <v>66</v>
      </c>
      <c r="AF6155" s="2" t="s">
        <v>67</v>
      </c>
      <c r="AG6155" s="2"/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7183</v>
      </c>
      <c r="B6156" s="2" t="s">
        <v>7180</v>
      </c>
      <c r="C6156" s="2" t="s">
        <v>47</v>
      </c>
      <c r="D6156" s="2" t="s">
        <v>1417</v>
      </c>
      <c r="E6156" s="2" t="s">
        <v>152</v>
      </c>
      <c r="F6156" s="2" t="s">
        <v>178</v>
      </c>
      <c r="G6156" s="2" t="s">
        <v>572</v>
      </c>
      <c r="H6156" s="2" t="s">
        <v>52</v>
      </c>
      <c r="I6156" s="2" t="s">
        <v>53</v>
      </c>
      <c r="J6156" s="2" t="s">
        <v>1418</v>
      </c>
      <c r="K6156" s="2" t="s">
        <v>55</v>
      </c>
      <c r="L6156" s="2" t="s">
        <v>51</v>
      </c>
      <c r="M6156" s="2" t="s">
        <v>82</v>
      </c>
      <c r="N6156" s="3">
        <v>10268.64</v>
      </c>
      <c r="O6156" s="3" t="s">
        <v>57</v>
      </c>
      <c r="P6156" s="4">
        <f>IF(O6156="吨",N6156*1000,IF(O6156="万立方米",N6156*10000,""))</f>
        <v>10268640.0</v>
      </c>
      <c r="Q6156" s="2" t="s">
        <v>58</v>
      </c>
      <c r="R6156" s="2" t="s">
        <v>59</v>
      </c>
      <c r="S6156" s="2" t="s">
        <v>83</v>
      </c>
      <c r="T6156" s="2" t="s">
        <v>61</v>
      </c>
      <c r="U6156" s="4">
        <f>0.35</f>
        <v>0.35</v>
      </c>
      <c r="V6156" s="2" t="s">
        <v>62</v>
      </c>
      <c r="W6156" s="2" t="s">
        <v>84</v>
      </c>
      <c r="X6156" s="2" t="s">
        <v>64</v>
      </c>
      <c r="Y6156" s="2" t="s">
        <v>65</v>
      </c>
      <c r="Z6156" s="2">
        <v>0</v>
      </c>
      <c r="AA6156" s="2"/>
      <c r="AB6156" s="2"/>
      <c r="AC6156" s="4">
        <f>P6156*U6156/1000000</f>
        <v>3.594024</v>
      </c>
      <c r="AD6156" s="4">
        <f>AC6156*(1-Z6156/100)</f>
        <v>3.594024</v>
      </c>
      <c r="AE6156" s="2" t="s">
        <v>66</v>
      </c>
      <c r="AF6156" s="2" t="s">
        <v>67</v>
      </c>
      <c r="AG6156" s="2"/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7184</v>
      </c>
      <c r="B6157" s="2" t="s">
        <v>7180</v>
      </c>
      <c r="C6157" s="2" t="s">
        <v>47</v>
      </c>
      <c r="D6157" s="2" t="s">
        <v>1417</v>
      </c>
      <c r="E6157" s="2" t="s">
        <v>152</v>
      </c>
      <c r="F6157" s="2" t="s">
        <v>178</v>
      </c>
      <c r="G6157" s="2" t="s">
        <v>572</v>
      </c>
      <c r="H6157" s="2" t="s">
        <v>52</v>
      </c>
      <c r="I6157" s="2" t="s">
        <v>53</v>
      </c>
      <c r="J6157" s="2" t="s">
        <v>1418</v>
      </c>
      <c r="K6157" s="2" t="s">
        <v>55</v>
      </c>
      <c r="L6157" s="2" t="s">
        <v>51</v>
      </c>
      <c r="M6157" s="2" t="s">
        <v>86</v>
      </c>
      <c r="N6157" s="3">
        <v>10268.64</v>
      </c>
      <c r="O6157" s="3" t="s">
        <v>57</v>
      </c>
      <c r="P6157" s="4">
        <f>IF(O6157="吨",N6157*1000,IF(O6157="万立方米",N6157*10000,""))</f>
        <v>10268640.0</v>
      </c>
      <c r="Q6157" s="2" t="s">
        <v>58</v>
      </c>
      <c r="R6157" s="2" t="s">
        <v>59</v>
      </c>
      <c r="S6157" s="2" t="s">
        <v>87</v>
      </c>
      <c r="T6157" s="2" t="s">
        <v>88</v>
      </c>
      <c r="U6157" s="4">
        <f>0.75</f>
        <v>0.75</v>
      </c>
      <c r="V6157" s="2" t="s">
        <v>62</v>
      </c>
      <c r="W6157" s="2" t="s">
        <v>89</v>
      </c>
      <c r="X6157" s="2" t="s">
        <v>64</v>
      </c>
      <c r="Y6157" s="2" t="s">
        <v>65</v>
      </c>
      <c r="Z6157" s="2">
        <v>0</v>
      </c>
      <c r="AA6157" s="2"/>
      <c r="AB6157" s="2"/>
      <c r="AC6157" s="4">
        <f>P6157*U6157/1000000</f>
        <v>7.70148</v>
      </c>
      <c r="AD6157" s="4">
        <f>AC6158*(1-AA6157/100)+(AC6157-AC6158)*(1-AB6157/100)</f>
        <v>7.70148</v>
      </c>
      <c r="AE6157" s="2" t="s">
        <v>66</v>
      </c>
      <c r="AF6157" s="2" t="s">
        <v>67</v>
      </c>
      <c r="AG6157" s="2"/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7185</v>
      </c>
      <c r="B6158" s="2" t="s">
        <v>7180</v>
      </c>
      <c r="C6158" s="2" t="s">
        <v>47</v>
      </c>
      <c r="D6158" s="2" t="s">
        <v>1417</v>
      </c>
      <c r="E6158" s="2" t="s">
        <v>152</v>
      </c>
      <c r="F6158" s="2" t="s">
        <v>178</v>
      </c>
      <c r="G6158" s="2" t="s">
        <v>572</v>
      </c>
      <c r="H6158" s="2" t="s">
        <v>52</v>
      </c>
      <c r="I6158" s="2" t="s">
        <v>53</v>
      </c>
      <c r="J6158" s="2" t="s">
        <v>1418</v>
      </c>
      <c r="K6158" s="2" t="s">
        <v>55</v>
      </c>
      <c r="L6158" s="2" t="s">
        <v>51</v>
      </c>
      <c r="M6158" s="2" t="s">
        <v>91</v>
      </c>
      <c r="N6158" s="3">
        <v>10268.64</v>
      </c>
      <c r="O6158" s="3" t="s">
        <v>57</v>
      </c>
      <c r="P6158" s="4">
        <f>IF(O6158="吨",N6158*1000,IF(O6158="万立方米",N6158*10000,""))</f>
        <v>10268640.0</v>
      </c>
      <c r="Q6158" s="2" t="s">
        <v>58</v>
      </c>
      <c r="R6158" s="2" t="s">
        <v>59</v>
      </c>
      <c r="S6158" s="2" t="s">
        <v>92</v>
      </c>
      <c r="T6158" s="2" t="s">
        <v>88</v>
      </c>
      <c r="U6158" s="4">
        <f>0.75</f>
        <v>0.75</v>
      </c>
      <c r="V6158" s="2" t="s">
        <v>62</v>
      </c>
      <c r="W6158" s="2" t="s">
        <v>93</v>
      </c>
      <c r="X6158" s="2" t="s">
        <v>64</v>
      </c>
      <c r="Y6158" s="2" t="s">
        <v>65</v>
      </c>
      <c r="Z6158" s="2">
        <v>0</v>
      </c>
      <c r="AA6158" s="2"/>
      <c r="AB6158" s="2"/>
      <c r="AC6158" s="4">
        <f>P6158*U6158/1000000</f>
        <v>7.70148</v>
      </c>
      <c r="AD6158" s="4">
        <f>AC6158*(1-Z6158/100)</f>
        <v>7.70148</v>
      </c>
      <c r="AE6158" s="2" t="s">
        <v>66</v>
      </c>
      <c r="AF6158" s="2" t="s">
        <v>67</v>
      </c>
      <c r="AG6158" s="2"/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7186</v>
      </c>
      <c r="B6159" s="2" t="s">
        <v>7180</v>
      </c>
      <c r="C6159" s="2" t="s">
        <v>47</v>
      </c>
      <c r="D6159" s="2" t="s">
        <v>1417</v>
      </c>
      <c r="E6159" s="2" t="s">
        <v>152</v>
      </c>
      <c r="F6159" s="2" t="s">
        <v>178</v>
      </c>
      <c r="G6159" s="2" t="s">
        <v>572</v>
      </c>
      <c r="H6159" s="2" t="s">
        <v>52</v>
      </c>
      <c r="I6159" s="2" t="s">
        <v>53</v>
      </c>
      <c r="J6159" s="2" t="s">
        <v>1418</v>
      </c>
      <c r="K6159" s="2" t="s">
        <v>55</v>
      </c>
      <c r="L6159" s="2" t="s">
        <v>51</v>
      </c>
      <c r="M6159" s="2" t="s">
        <v>95</v>
      </c>
      <c r="N6159" s="3">
        <v>10268.64</v>
      </c>
      <c r="O6159" s="3" t="s">
        <v>57</v>
      </c>
      <c r="P6159" s="4">
        <f>IF(O6159="吨",N6159*1000,IF(O6159="万立方米",N6159*10000,""))</f>
        <v>10268640.0</v>
      </c>
      <c r="Q6159" s="2" t="s">
        <v>58</v>
      </c>
      <c r="R6159" s="2" t="s">
        <v>59</v>
      </c>
      <c r="S6159" s="2" t="s">
        <v>96</v>
      </c>
      <c r="T6159" s="2" t="s">
        <v>97</v>
      </c>
      <c r="U6159" s="4">
        <f>1.7</f>
        <v>1.7</v>
      </c>
      <c r="V6159" s="2" t="s">
        <v>62</v>
      </c>
      <c r="W6159" s="2" t="s">
        <v>98</v>
      </c>
      <c r="X6159" s="2" t="s">
        <v>64</v>
      </c>
      <c r="Y6159" s="2" t="s">
        <v>65</v>
      </c>
      <c r="Z6159" s="2">
        <v>0</v>
      </c>
      <c r="AA6159" s="2"/>
      <c r="AB6159" s="2"/>
      <c r="AC6159" s="4">
        <f>P6159*U6159/1000000</f>
        <v>17.456688</v>
      </c>
      <c r="AD6159" s="4">
        <f>AC6159*(1-Z6159/100)</f>
        <v>17.456688</v>
      </c>
      <c r="AE6159" s="2" t="s">
        <v>66</v>
      </c>
      <c r="AF6159" s="2" t="s">
        <v>67</v>
      </c>
      <c r="AG6159" s="2"/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7187</v>
      </c>
      <c r="B6160" s="2" t="s">
        <v>7180</v>
      </c>
      <c r="C6160" s="2" t="s">
        <v>47</v>
      </c>
      <c r="D6160" s="2" t="s">
        <v>1417</v>
      </c>
      <c r="E6160" s="2" t="s">
        <v>152</v>
      </c>
      <c r="F6160" s="2" t="s">
        <v>178</v>
      </c>
      <c r="G6160" s="2" t="s">
        <v>572</v>
      </c>
      <c r="H6160" s="2" t="s">
        <v>52</v>
      </c>
      <c r="I6160" s="2" t="s">
        <v>53</v>
      </c>
      <c r="J6160" s="2" t="s">
        <v>1418</v>
      </c>
      <c r="K6160" s="2" t="s">
        <v>55</v>
      </c>
      <c r="L6160" s="2" t="s">
        <v>51</v>
      </c>
      <c r="M6160" s="2" t="s">
        <v>100</v>
      </c>
      <c r="N6160" s="3">
        <v>10268.64</v>
      </c>
      <c r="O6160" s="3" t="s">
        <v>57</v>
      </c>
      <c r="P6160" s="4">
        <f>IF(O6160="吨",N6160*1000,IF(O6160="万立方米",N6160*10000,""))</f>
        <v>10268640.0</v>
      </c>
      <c r="Q6160" s="2" t="s">
        <v>58</v>
      </c>
      <c r="R6160" s="2" t="s">
        <v>59</v>
      </c>
      <c r="S6160" s="2" t="s">
        <v>101</v>
      </c>
      <c r="T6160" s="2" t="s">
        <v>75</v>
      </c>
      <c r="U6160" s="4">
        <f>0.12</f>
        <v>0.12</v>
      </c>
      <c r="V6160" s="2" t="s">
        <v>62</v>
      </c>
      <c r="W6160" s="2" t="s">
        <v>102</v>
      </c>
      <c r="X6160" s="2" t="s">
        <v>64</v>
      </c>
      <c r="Y6160" s="2" t="s">
        <v>65</v>
      </c>
      <c r="Z6160" s="2">
        <v>0</v>
      </c>
      <c r="AA6160" s="2"/>
      <c r="AB6160" s="2"/>
      <c r="AC6160" s="4">
        <f>P6160*U6160/1000000</f>
        <v>1.2322368000000001</v>
      </c>
      <c r="AD6160" s="4">
        <f>AC6160*(1-Z6160/100)</f>
        <v>1.2322368000000001</v>
      </c>
      <c r="AE6160" s="2" t="s">
        <v>66</v>
      </c>
      <c r="AF6160" s="2" t="s">
        <v>67</v>
      </c>
      <c r="AG6160" s="2"/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7188</v>
      </c>
      <c r="B6161" s="2" t="s">
        <v>7180</v>
      </c>
      <c r="C6161" s="2" t="s">
        <v>47</v>
      </c>
      <c r="D6161" s="2" t="s">
        <v>1417</v>
      </c>
      <c r="E6161" s="2" t="s">
        <v>152</v>
      </c>
      <c r="F6161" s="2" t="s">
        <v>178</v>
      </c>
      <c r="G6161" s="2" t="s">
        <v>572</v>
      </c>
      <c r="H6161" s="2" t="s">
        <v>52</v>
      </c>
      <c r="I6161" s="2"/>
      <c r="J6161" s="2"/>
      <c r="K6161" s="2"/>
      <c r="L6161" s="2"/>
      <c r="M6161" s="2" t="s">
        <v>104</v>
      </c>
      <c r="N6161" s="3"/>
      <c r="O6161" s="3"/>
      <c r="P6161" s="4">
        <v>0.0</v>
      </c>
      <c r="Q6161" s="2" t="s">
        <v>105</v>
      </c>
      <c r="R6161" s="2" t="s">
        <v>106</v>
      </c>
      <c r="S6161" s="2" t="s">
        <v>107</v>
      </c>
      <c r="T6161" s="2" t="s">
        <v>108</v>
      </c>
      <c r="U6161" s="4">
        <f>0.0</f>
        <v>0.0</v>
      </c>
      <c r="V6161" s="2" t="s">
        <v>109</v>
      </c>
      <c r="W6161" s="2" t="s">
        <v>110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134</v>
      </c>
      <c r="AH6161" s="2" t="s">
        <v>69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7189</v>
      </c>
      <c r="B6162" s="2" t="s">
        <v>7190</v>
      </c>
      <c r="C6162" s="2" t="s">
        <v>47</v>
      </c>
      <c r="D6162" s="2" t="s">
        <v>151</v>
      </c>
      <c r="E6162" s="2" t="s">
        <v>152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51</v>
      </c>
      <c r="M6162" s="2" t="s">
        <v>56</v>
      </c>
      <c r="N6162" s="3">
        <v>105301.904</v>
      </c>
      <c r="O6162" s="3" t="s">
        <v>57</v>
      </c>
      <c r="P6162" s="4">
        <f>IF(O6162="吨",N6162*1000,IF(O6162="万立方米",N6162*10000,""))</f>
        <v>105301904.0</v>
      </c>
      <c r="Q6162" s="2" t="s">
        <v>58</v>
      </c>
      <c r="R6162" s="2" t="s">
        <v>59</v>
      </c>
      <c r="S6162" s="2" t="s">
        <v>60</v>
      </c>
      <c r="T6162" s="2" t="s">
        <v>61</v>
      </c>
      <c r="U6162" s="4">
        <f>0.06</f>
        <v>0.06</v>
      </c>
      <c r="V6162" s="2" t="s">
        <v>62</v>
      </c>
      <c r="W6162" s="2" t="s">
        <v>63</v>
      </c>
      <c r="X6162" s="2" t="s">
        <v>64</v>
      </c>
      <c r="Y6162" s="2" t="s">
        <v>65</v>
      </c>
      <c r="Z6162" s="2">
        <v>0</v>
      </c>
      <c r="AA6162" s="2"/>
      <c r="AB6162" s="2"/>
      <c r="AC6162" s="4">
        <f>P6162*U6162/1000000</f>
        <v>6.31811424</v>
      </c>
      <c r="AD6162" s="4">
        <f>AC6162*(1-Z6162/100)</f>
        <v>6.31811424</v>
      </c>
      <c r="AE6162" s="2" t="s">
        <v>66</v>
      </c>
      <c r="AF6162" s="2" t="s">
        <v>67</v>
      </c>
      <c r="AG6162" s="2" t="s">
        <v>68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7191</v>
      </c>
      <c r="B6163" s="2" t="s">
        <v>7190</v>
      </c>
      <c r="C6163" s="2" t="s">
        <v>47</v>
      </c>
      <c r="D6163" s="2" t="s">
        <v>151</v>
      </c>
      <c r="E6163" s="2" t="s">
        <v>152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51</v>
      </c>
      <c r="M6163" s="2" t="s">
        <v>73</v>
      </c>
      <c r="N6163" s="3">
        <v>105301.904</v>
      </c>
      <c r="O6163" s="3" t="s">
        <v>57</v>
      </c>
      <c r="P6163" s="4">
        <f>IF(O6163="吨",N6163*1000,IF(O6163="万立方米",N6163*10000,""))</f>
        <v>105301904.0</v>
      </c>
      <c r="Q6163" s="2" t="s">
        <v>58</v>
      </c>
      <c r="R6163" s="2" t="s">
        <v>59</v>
      </c>
      <c r="S6163" s="2" t="s">
        <v>74</v>
      </c>
      <c r="T6163" s="2" t="s">
        <v>75</v>
      </c>
      <c r="U6163" s="4">
        <f>1.5</f>
        <v>1.5</v>
      </c>
      <c r="V6163" s="2" t="s">
        <v>62</v>
      </c>
      <c r="W6163" s="2" t="s">
        <v>76</v>
      </c>
      <c r="X6163" s="2" t="s">
        <v>64</v>
      </c>
      <c r="Y6163" s="2" t="s">
        <v>65</v>
      </c>
      <c r="Z6163" s="2">
        <v>0</v>
      </c>
      <c r="AA6163" s="2"/>
      <c r="AB6163" s="2"/>
      <c r="AC6163" s="4">
        <f>P6163*U6163/1000000</f>
        <v>157.952856</v>
      </c>
      <c r="AD6163" s="4">
        <f>AC6163*(1-Z6163/100)</f>
        <v>157.952856</v>
      </c>
      <c r="AE6163" s="2" t="s">
        <v>66</v>
      </c>
      <c r="AF6163" s="2" t="s">
        <v>67</v>
      </c>
      <c r="AG6163" s="2" t="s">
        <v>68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7192</v>
      </c>
      <c r="B6164" s="2" t="s">
        <v>7190</v>
      </c>
      <c r="C6164" s="2" t="s">
        <v>47</v>
      </c>
      <c r="D6164" s="2" t="s">
        <v>151</v>
      </c>
      <c r="E6164" s="2" t="s">
        <v>152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51</v>
      </c>
      <c r="M6164" s="2" t="s">
        <v>78</v>
      </c>
      <c r="N6164" s="3">
        <v>105301.904</v>
      </c>
      <c r="O6164" s="3" t="s">
        <v>57</v>
      </c>
      <c r="P6164" s="4">
        <f>IF(O6164="吨",N6164*1000,IF(O6164="万立方米",N6164*10000,""))</f>
        <v>105301904.0</v>
      </c>
      <c r="Q6164" s="2" t="s">
        <v>58</v>
      </c>
      <c r="R6164" s="2" t="s">
        <v>59</v>
      </c>
      <c r="S6164" s="2" t="s">
        <v>79</v>
      </c>
      <c r="T6164" s="2" t="s">
        <v>75</v>
      </c>
      <c r="U6164" s="4">
        <f>6.0</f>
        <v>6.0</v>
      </c>
      <c r="V6164" s="2" t="s">
        <v>62</v>
      </c>
      <c r="W6164" s="2" t="s">
        <v>80</v>
      </c>
      <c r="X6164" s="2" t="s">
        <v>64</v>
      </c>
      <c r="Y6164" s="2" t="s">
        <v>65</v>
      </c>
      <c r="Z6164" s="2">
        <v>0</v>
      </c>
      <c r="AA6164" s="2"/>
      <c r="AB6164" s="2"/>
      <c r="AC6164" s="4">
        <f>P6164*U6164/1000000</f>
        <v>631.811424</v>
      </c>
      <c r="AD6164" s="4">
        <f>AC6164*(1-Z6164/100)</f>
        <v>631.811424</v>
      </c>
      <c r="AE6164" s="2" t="s">
        <v>66</v>
      </c>
      <c r="AF6164" s="2" t="s">
        <v>67</v>
      </c>
      <c r="AG6164" s="2" t="s">
        <v>68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7193</v>
      </c>
      <c r="B6165" s="2" t="s">
        <v>7190</v>
      </c>
      <c r="C6165" s="2" t="s">
        <v>47</v>
      </c>
      <c r="D6165" s="2" t="s">
        <v>151</v>
      </c>
      <c r="E6165" s="2" t="s">
        <v>152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51</v>
      </c>
      <c r="M6165" s="2" t="s">
        <v>82</v>
      </c>
      <c r="N6165" s="3">
        <v>105301.904</v>
      </c>
      <c r="O6165" s="3" t="s">
        <v>57</v>
      </c>
      <c r="P6165" s="4">
        <f>IF(O6165="吨",N6165*1000,IF(O6165="万立方米",N6165*10000,""))</f>
        <v>105301904.0</v>
      </c>
      <c r="Q6165" s="2" t="s">
        <v>58</v>
      </c>
      <c r="R6165" s="2" t="s">
        <v>59</v>
      </c>
      <c r="S6165" s="2" t="s">
        <v>83</v>
      </c>
      <c r="T6165" s="2" t="s">
        <v>61</v>
      </c>
      <c r="U6165" s="4">
        <f>0.35</f>
        <v>0.35</v>
      </c>
      <c r="V6165" s="2" t="s">
        <v>62</v>
      </c>
      <c r="W6165" s="2" t="s">
        <v>84</v>
      </c>
      <c r="X6165" s="2" t="s">
        <v>64</v>
      </c>
      <c r="Y6165" s="2" t="s">
        <v>65</v>
      </c>
      <c r="Z6165" s="2">
        <v>0</v>
      </c>
      <c r="AA6165" s="2"/>
      <c r="AB6165" s="2"/>
      <c r="AC6165" s="4">
        <f>P6165*U6165/1000000</f>
        <v>36.8556664</v>
      </c>
      <c r="AD6165" s="4">
        <f>AC6165*(1-Z6165/100)</f>
        <v>36.8556664</v>
      </c>
      <c r="AE6165" s="2" t="s">
        <v>66</v>
      </c>
      <c r="AF6165" s="2" t="s">
        <v>67</v>
      </c>
      <c r="AG6165" s="2" t="s">
        <v>68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7194</v>
      </c>
      <c r="B6166" s="2" t="s">
        <v>7190</v>
      </c>
      <c r="C6166" s="2" t="s">
        <v>47</v>
      </c>
      <c r="D6166" s="2" t="s">
        <v>151</v>
      </c>
      <c r="E6166" s="2" t="s">
        <v>152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51</v>
      </c>
      <c r="M6166" s="2" t="s">
        <v>86</v>
      </c>
      <c r="N6166" s="3">
        <v>105301.904</v>
      </c>
      <c r="O6166" s="3" t="s">
        <v>57</v>
      </c>
      <c r="P6166" s="4">
        <f>IF(O6166="吨",N6166*1000,IF(O6166="万立方米",N6166*10000,""))</f>
        <v>105301904.0</v>
      </c>
      <c r="Q6166" s="2" t="s">
        <v>58</v>
      </c>
      <c r="R6166" s="2" t="s">
        <v>59</v>
      </c>
      <c r="S6166" s="2" t="s">
        <v>87</v>
      </c>
      <c r="T6166" s="2" t="s">
        <v>88</v>
      </c>
      <c r="U6166" s="4">
        <f>0.75</f>
        <v>0.75</v>
      </c>
      <c r="V6166" s="2" t="s">
        <v>62</v>
      </c>
      <c r="W6166" s="2" t="s">
        <v>89</v>
      </c>
      <c r="X6166" s="2" t="s">
        <v>64</v>
      </c>
      <c r="Y6166" s="2" t="s">
        <v>65</v>
      </c>
      <c r="Z6166" s="2">
        <v>0</v>
      </c>
      <c r="AA6166" s="2"/>
      <c r="AB6166" s="2"/>
      <c r="AC6166" s="4">
        <f>P6166*U6166/1000000</f>
        <v>78.976428</v>
      </c>
      <c r="AD6166" s="4">
        <f>AC6167*(1-AA6166/100)+(AC6166-AC6167)*(1-AB6166/100)</f>
        <v>78.976428</v>
      </c>
      <c r="AE6166" s="2" t="s">
        <v>66</v>
      </c>
      <c r="AF6166" s="2" t="s">
        <v>67</v>
      </c>
      <c r="AG6166" s="2" t="s">
        <v>68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7195</v>
      </c>
      <c r="B6167" s="2" t="s">
        <v>7190</v>
      </c>
      <c r="C6167" s="2" t="s">
        <v>47</v>
      </c>
      <c r="D6167" s="2" t="s">
        <v>151</v>
      </c>
      <c r="E6167" s="2" t="s">
        <v>152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51</v>
      </c>
      <c r="M6167" s="2" t="s">
        <v>91</v>
      </c>
      <c r="N6167" s="3">
        <v>105301.904</v>
      </c>
      <c r="O6167" s="3" t="s">
        <v>57</v>
      </c>
      <c r="P6167" s="4">
        <f>IF(O6167="吨",N6167*1000,IF(O6167="万立方米",N6167*10000,""))</f>
        <v>105301904.0</v>
      </c>
      <c r="Q6167" s="2" t="s">
        <v>58</v>
      </c>
      <c r="R6167" s="2" t="s">
        <v>59</v>
      </c>
      <c r="S6167" s="2" t="s">
        <v>92</v>
      </c>
      <c r="T6167" s="2" t="s">
        <v>88</v>
      </c>
      <c r="U6167" s="4">
        <f>0.75</f>
        <v>0.75</v>
      </c>
      <c r="V6167" s="2" t="s">
        <v>62</v>
      </c>
      <c r="W6167" s="2" t="s">
        <v>93</v>
      </c>
      <c r="X6167" s="2" t="s">
        <v>64</v>
      </c>
      <c r="Y6167" s="2" t="s">
        <v>65</v>
      </c>
      <c r="Z6167" s="2">
        <v>0</v>
      </c>
      <c r="AA6167" s="2"/>
      <c r="AB6167" s="2"/>
      <c r="AC6167" s="4">
        <f>P6167*U6167/1000000</f>
        <v>78.976428</v>
      </c>
      <c r="AD6167" s="4">
        <f>AC6167*(1-Z6167/100)</f>
        <v>78.976428</v>
      </c>
      <c r="AE6167" s="2" t="s">
        <v>66</v>
      </c>
      <c r="AF6167" s="2" t="s">
        <v>67</v>
      </c>
      <c r="AG6167" s="2" t="s">
        <v>68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7196</v>
      </c>
      <c r="B6168" s="2" t="s">
        <v>7190</v>
      </c>
      <c r="C6168" s="2" t="s">
        <v>47</v>
      </c>
      <c r="D6168" s="2" t="s">
        <v>151</v>
      </c>
      <c r="E6168" s="2" t="s">
        <v>152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51</v>
      </c>
      <c r="M6168" s="2" t="s">
        <v>95</v>
      </c>
      <c r="N6168" s="3">
        <v>105301.904</v>
      </c>
      <c r="O6168" s="3" t="s">
        <v>57</v>
      </c>
      <c r="P6168" s="4">
        <f>IF(O6168="吨",N6168*1000,IF(O6168="万立方米",N6168*10000,""))</f>
        <v>105301904.0</v>
      </c>
      <c r="Q6168" s="2" t="s">
        <v>58</v>
      </c>
      <c r="R6168" s="2" t="s">
        <v>59</v>
      </c>
      <c r="S6168" s="2" t="s">
        <v>96</v>
      </c>
      <c r="T6168" s="2" t="s">
        <v>97</v>
      </c>
      <c r="U6168" s="4">
        <f>1.7</f>
        <v>1.7</v>
      </c>
      <c r="V6168" s="2" t="s">
        <v>62</v>
      </c>
      <c r="W6168" s="2" t="s">
        <v>98</v>
      </c>
      <c r="X6168" s="2" t="s">
        <v>64</v>
      </c>
      <c r="Y6168" s="2" t="s">
        <v>65</v>
      </c>
      <c r="Z6168" s="2">
        <v>0</v>
      </c>
      <c r="AA6168" s="2"/>
      <c r="AB6168" s="2"/>
      <c r="AC6168" s="4">
        <f>P6168*U6168/1000000</f>
        <v>179.0132368</v>
      </c>
      <c r="AD6168" s="4">
        <f>AC6168*(1-Z6168/100)</f>
        <v>179.0132368</v>
      </c>
      <c r="AE6168" s="2" t="s">
        <v>66</v>
      </c>
      <c r="AF6168" s="2" t="s">
        <v>67</v>
      </c>
      <c r="AG6168" s="2" t="s">
        <v>68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7197</v>
      </c>
      <c r="B6169" s="2" t="s">
        <v>7190</v>
      </c>
      <c r="C6169" s="2" t="s">
        <v>47</v>
      </c>
      <c r="D6169" s="2" t="s">
        <v>151</v>
      </c>
      <c r="E6169" s="2" t="s">
        <v>152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51</v>
      </c>
      <c r="M6169" s="2" t="s">
        <v>100</v>
      </c>
      <c r="N6169" s="3">
        <v>105301.904</v>
      </c>
      <c r="O6169" s="3" t="s">
        <v>57</v>
      </c>
      <c r="P6169" s="4">
        <f>IF(O6169="吨",N6169*1000,IF(O6169="万立方米",N6169*10000,""))</f>
        <v>105301904.0</v>
      </c>
      <c r="Q6169" s="2" t="s">
        <v>58</v>
      </c>
      <c r="R6169" s="2" t="s">
        <v>59</v>
      </c>
      <c r="S6169" s="2" t="s">
        <v>101</v>
      </c>
      <c r="T6169" s="2" t="s">
        <v>75</v>
      </c>
      <c r="U6169" s="4">
        <f>0.12</f>
        <v>0.12</v>
      </c>
      <c r="V6169" s="2" t="s">
        <v>62</v>
      </c>
      <c r="W6169" s="2" t="s">
        <v>102</v>
      </c>
      <c r="X6169" s="2" t="s">
        <v>64</v>
      </c>
      <c r="Y6169" s="2" t="s">
        <v>65</v>
      </c>
      <c r="Z6169" s="2">
        <v>0</v>
      </c>
      <c r="AA6169" s="2"/>
      <c r="AB6169" s="2"/>
      <c r="AC6169" s="4">
        <f>P6169*U6169/1000000</f>
        <v>12.63622848</v>
      </c>
      <c r="AD6169" s="4">
        <f>AC6169*(1-Z6169/100)</f>
        <v>12.63622848</v>
      </c>
      <c r="AE6169" s="2" t="s">
        <v>66</v>
      </c>
      <c r="AF6169" s="2" t="s">
        <v>67</v>
      </c>
      <c r="AG6169" s="2" t="s">
        <v>68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7198</v>
      </c>
      <c r="B6170" s="2" t="s">
        <v>7190</v>
      </c>
      <c r="C6170" s="2" t="s">
        <v>47</v>
      </c>
      <c r="D6170" s="2" t="s">
        <v>151</v>
      </c>
      <c r="E6170" s="2" t="s">
        <v>152</v>
      </c>
      <c r="F6170" s="2" t="s">
        <v>50</v>
      </c>
      <c r="G6170" s="2" t="s">
        <v>51</v>
      </c>
      <c r="H6170" s="2" t="s">
        <v>52</v>
      </c>
      <c r="I6170" s="2" t="s">
        <v>161</v>
      </c>
      <c r="J6170" s="2" t="s">
        <v>162</v>
      </c>
      <c r="K6170" s="2" t="s">
        <v>55</v>
      </c>
      <c r="L6170" s="2" t="s">
        <v>51</v>
      </c>
      <c r="M6170" s="2" t="s">
        <v>56</v>
      </c>
      <c r="N6170" s="3">
        <v>84772.738</v>
      </c>
      <c r="O6170" s="3" t="s">
        <v>57</v>
      </c>
      <c r="P6170" s="4">
        <f>IF(O6170="吨",N6170*1000,IF(O6170="万立方米",N6170*10000,""))</f>
        <v>84772738.0</v>
      </c>
      <c r="Q6170" s="2" t="s">
        <v>58</v>
      </c>
      <c r="R6170" s="2" t="s">
        <v>59</v>
      </c>
      <c r="S6170" s="2" t="s">
        <v>60</v>
      </c>
      <c r="T6170" s="2" t="s">
        <v>61</v>
      </c>
      <c r="U6170" s="4">
        <f>0.06</f>
        <v>0.06</v>
      </c>
      <c r="V6170" s="2" t="s">
        <v>62</v>
      </c>
      <c r="W6170" s="2" t="s">
        <v>63</v>
      </c>
      <c r="X6170" s="2" t="s">
        <v>64</v>
      </c>
      <c r="Y6170" s="2" t="s">
        <v>65</v>
      </c>
      <c r="Z6170" s="2">
        <v>0</v>
      </c>
      <c r="AA6170" s="2"/>
      <c r="AB6170" s="2"/>
      <c r="AC6170" s="4">
        <f>P6170*U6170/1000000</f>
        <v>5.086364280000001</v>
      </c>
      <c r="AD6170" s="4">
        <f>AC6170*(1-Z6170/100)</f>
        <v>5.086364280000001</v>
      </c>
      <c r="AE6170" s="2" t="s">
        <v>66</v>
      </c>
      <c r="AF6170" s="2" t="s">
        <v>67</v>
      </c>
      <c r="AG6170" s="2" t="s">
        <v>68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7199</v>
      </c>
      <c r="B6171" s="2" t="s">
        <v>7190</v>
      </c>
      <c r="C6171" s="2" t="s">
        <v>47</v>
      </c>
      <c r="D6171" s="2" t="s">
        <v>151</v>
      </c>
      <c r="E6171" s="2" t="s">
        <v>152</v>
      </c>
      <c r="F6171" s="2" t="s">
        <v>50</v>
      </c>
      <c r="G6171" s="2" t="s">
        <v>51</v>
      </c>
      <c r="H6171" s="2" t="s">
        <v>52</v>
      </c>
      <c r="I6171" s="2" t="s">
        <v>161</v>
      </c>
      <c r="J6171" s="2" t="s">
        <v>162</v>
      </c>
      <c r="K6171" s="2" t="s">
        <v>55</v>
      </c>
      <c r="L6171" s="2" t="s">
        <v>51</v>
      </c>
      <c r="M6171" s="2" t="s">
        <v>73</v>
      </c>
      <c r="N6171" s="3">
        <v>84772.738</v>
      </c>
      <c r="O6171" s="3" t="s">
        <v>57</v>
      </c>
      <c r="P6171" s="4">
        <f>IF(O6171="吨",N6171*1000,IF(O6171="万立方米",N6171*10000,""))</f>
        <v>84772738.0</v>
      </c>
      <c r="Q6171" s="2" t="s">
        <v>58</v>
      </c>
      <c r="R6171" s="2" t="s">
        <v>59</v>
      </c>
      <c r="S6171" s="2" t="s">
        <v>74</v>
      </c>
      <c r="T6171" s="2" t="s">
        <v>75</v>
      </c>
      <c r="U6171" s="4">
        <f>1.5</f>
        <v>1.5</v>
      </c>
      <c r="V6171" s="2" t="s">
        <v>62</v>
      </c>
      <c r="W6171" s="2" t="s">
        <v>76</v>
      </c>
      <c r="X6171" s="2" t="s">
        <v>64</v>
      </c>
      <c r="Y6171" s="2" t="s">
        <v>65</v>
      </c>
      <c r="Z6171" s="2">
        <v>0</v>
      </c>
      <c r="AA6171" s="2"/>
      <c r="AB6171" s="2"/>
      <c r="AC6171" s="4">
        <f>P6171*U6171/1000000</f>
        <v>127.159107</v>
      </c>
      <c r="AD6171" s="4">
        <f>AC6171*(1-Z6171/100)</f>
        <v>127.159107</v>
      </c>
      <c r="AE6171" s="2" t="s">
        <v>66</v>
      </c>
      <c r="AF6171" s="2" t="s">
        <v>67</v>
      </c>
      <c r="AG6171" s="2" t="s">
        <v>68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7200</v>
      </c>
      <c r="B6172" s="2" t="s">
        <v>7190</v>
      </c>
      <c r="C6172" s="2" t="s">
        <v>47</v>
      </c>
      <c r="D6172" s="2" t="s">
        <v>151</v>
      </c>
      <c r="E6172" s="2" t="s">
        <v>152</v>
      </c>
      <c r="F6172" s="2" t="s">
        <v>50</v>
      </c>
      <c r="G6172" s="2" t="s">
        <v>51</v>
      </c>
      <c r="H6172" s="2" t="s">
        <v>52</v>
      </c>
      <c r="I6172" s="2" t="s">
        <v>161</v>
      </c>
      <c r="J6172" s="2" t="s">
        <v>162</v>
      </c>
      <c r="K6172" s="2" t="s">
        <v>55</v>
      </c>
      <c r="L6172" s="2" t="s">
        <v>51</v>
      </c>
      <c r="M6172" s="2" t="s">
        <v>78</v>
      </c>
      <c r="N6172" s="3">
        <v>84772.738</v>
      </c>
      <c r="O6172" s="3" t="s">
        <v>57</v>
      </c>
      <c r="P6172" s="4">
        <f>IF(O6172="吨",N6172*1000,IF(O6172="万立方米",N6172*10000,""))</f>
        <v>84772738.0</v>
      </c>
      <c r="Q6172" s="2" t="s">
        <v>58</v>
      </c>
      <c r="R6172" s="2" t="s">
        <v>59</v>
      </c>
      <c r="S6172" s="2" t="s">
        <v>79</v>
      </c>
      <c r="T6172" s="2" t="s">
        <v>75</v>
      </c>
      <c r="U6172" s="4">
        <f>6.0</f>
        <v>6.0</v>
      </c>
      <c r="V6172" s="2" t="s">
        <v>62</v>
      </c>
      <c r="W6172" s="2" t="s">
        <v>80</v>
      </c>
      <c r="X6172" s="2" t="s">
        <v>64</v>
      </c>
      <c r="Y6172" s="2" t="s">
        <v>65</v>
      </c>
      <c r="Z6172" s="2">
        <v>0</v>
      </c>
      <c r="AA6172" s="2"/>
      <c r="AB6172" s="2"/>
      <c r="AC6172" s="4">
        <f>P6172*U6172/1000000</f>
        <v>508.636428</v>
      </c>
      <c r="AD6172" s="4">
        <f>AC6172*(1-Z6172/100)</f>
        <v>508.636428</v>
      </c>
      <c r="AE6172" s="2" t="s">
        <v>66</v>
      </c>
      <c r="AF6172" s="2" t="s">
        <v>67</v>
      </c>
      <c r="AG6172" s="2" t="s">
        <v>68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7201</v>
      </c>
      <c r="B6173" s="2" t="s">
        <v>7190</v>
      </c>
      <c r="C6173" s="2" t="s">
        <v>47</v>
      </c>
      <c r="D6173" s="2" t="s">
        <v>151</v>
      </c>
      <c r="E6173" s="2" t="s">
        <v>152</v>
      </c>
      <c r="F6173" s="2" t="s">
        <v>50</v>
      </c>
      <c r="G6173" s="2" t="s">
        <v>51</v>
      </c>
      <c r="H6173" s="2" t="s">
        <v>52</v>
      </c>
      <c r="I6173" s="2" t="s">
        <v>161</v>
      </c>
      <c r="J6173" s="2" t="s">
        <v>162</v>
      </c>
      <c r="K6173" s="2" t="s">
        <v>55</v>
      </c>
      <c r="L6173" s="2" t="s">
        <v>51</v>
      </c>
      <c r="M6173" s="2" t="s">
        <v>82</v>
      </c>
      <c r="N6173" s="3">
        <v>84772.738</v>
      </c>
      <c r="O6173" s="3" t="s">
        <v>57</v>
      </c>
      <c r="P6173" s="4">
        <f>IF(O6173="吨",N6173*1000,IF(O6173="万立方米",N6173*10000,""))</f>
        <v>84772738.0</v>
      </c>
      <c r="Q6173" s="2" t="s">
        <v>58</v>
      </c>
      <c r="R6173" s="2" t="s">
        <v>59</v>
      </c>
      <c r="S6173" s="2" t="s">
        <v>83</v>
      </c>
      <c r="T6173" s="2" t="s">
        <v>61</v>
      </c>
      <c r="U6173" s="4">
        <f>0.35</f>
        <v>0.35</v>
      </c>
      <c r="V6173" s="2" t="s">
        <v>62</v>
      </c>
      <c r="W6173" s="2" t="s">
        <v>84</v>
      </c>
      <c r="X6173" s="2" t="s">
        <v>64</v>
      </c>
      <c r="Y6173" s="2" t="s">
        <v>65</v>
      </c>
      <c r="Z6173" s="2">
        <v>0</v>
      </c>
      <c r="AA6173" s="2"/>
      <c r="AB6173" s="2"/>
      <c r="AC6173" s="4">
        <f>P6173*U6173/1000000</f>
        <v>29.670458299999996</v>
      </c>
      <c r="AD6173" s="4">
        <f>AC6173*(1-Z6173/100)</f>
        <v>29.670458299999996</v>
      </c>
      <c r="AE6173" s="2" t="s">
        <v>66</v>
      </c>
      <c r="AF6173" s="2" t="s">
        <v>67</v>
      </c>
      <c r="AG6173" s="2" t="s">
        <v>68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7202</v>
      </c>
      <c r="B6174" s="2" t="s">
        <v>7190</v>
      </c>
      <c r="C6174" s="2" t="s">
        <v>47</v>
      </c>
      <c r="D6174" s="2" t="s">
        <v>151</v>
      </c>
      <c r="E6174" s="2" t="s">
        <v>152</v>
      </c>
      <c r="F6174" s="2" t="s">
        <v>50</v>
      </c>
      <c r="G6174" s="2" t="s">
        <v>51</v>
      </c>
      <c r="H6174" s="2" t="s">
        <v>52</v>
      </c>
      <c r="I6174" s="2" t="s">
        <v>161</v>
      </c>
      <c r="J6174" s="2" t="s">
        <v>162</v>
      </c>
      <c r="K6174" s="2" t="s">
        <v>55</v>
      </c>
      <c r="L6174" s="2" t="s">
        <v>51</v>
      </c>
      <c r="M6174" s="2" t="s">
        <v>86</v>
      </c>
      <c r="N6174" s="3">
        <v>84772.738</v>
      </c>
      <c r="O6174" s="3" t="s">
        <v>57</v>
      </c>
      <c r="P6174" s="4">
        <f>IF(O6174="吨",N6174*1000,IF(O6174="万立方米",N6174*10000,""))</f>
        <v>84772738.0</v>
      </c>
      <c r="Q6174" s="2" t="s">
        <v>58</v>
      </c>
      <c r="R6174" s="2" t="s">
        <v>59</v>
      </c>
      <c r="S6174" s="2" t="s">
        <v>87</v>
      </c>
      <c r="T6174" s="2" t="s">
        <v>88</v>
      </c>
      <c r="U6174" s="4">
        <f>0.75</f>
        <v>0.75</v>
      </c>
      <c r="V6174" s="2" t="s">
        <v>62</v>
      </c>
      <c r="W6174" s="2" t="s">
        <v>89</v>
      </c>
      <c r="X6174" s="2" t="s">
        <v>64</v>
      </c>
      <c r="Y6174" s="2" t="s">
        <v>65</v>
      </c>
      <c r="Z6174" s="2">
        <v>0</v>
      </c>
      <c r="AA6174" s="2"/>
      <c r="AB6174" s="2"/>
      <c r="AC6174" s="4">
        <f>P6174*U6174/1000000</f>
        <v>63.5795535</v>
      </c>
      <c r="AD6174" s="4">
        <f>AC6175*(1-AA6174/100)+(AC6174-AC6175)*(1-AB6174/100)</f>
        <v>63.5795535</v>
      </c>
      <c r="AE6174" s="2" t="s">
        <v>66</v>
      </c>
      <c r="AF6174" s="2" t="s">
        <v>67</v>
      </c>
      <c r="AG6174" s="2" t="s">
        <v>68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7203</v>
      </c>
      <c r="B6175" s="2" t="s">
        <v>7190</v>
      </c>
      <c r="C6175" s="2" t="s">
        <v>47</v>
      </c>
      <c r="D6175" s="2" t="s">
        <v>151</v>
      </c>
      <c r="E6175" s="2" t="s">
        <v>152</v>
      </c>
      <c r="F6175" s="2" t="s">
        <v>50</v>
      </c>
      <c r="G6175" s="2" t="s">
        <v>51</v>
      </c>
      <c r="H6175" s="2" t="s">
        <v>52</v>
      </c>
      <c r="I6175" s="2" t="s">
        <v>161</v>
      </c>
      <c r="J6175" s="2" t="s">
        <v>162</v>
      </c>
      <c r="K6175" s="2" t="s">
        <v>55</v>
      </c>
      <c r="L6175" s="2" t="s">
        <v>51</v>
      </c>
      <c r="M6175" s="2" t="s">
        <v>91</v>
      </c>
      <c r="N6175" s="3">
        <v>84772.738</v>
      </c>
      <c r="O6175" s="3" t="s">
        <v>57</v>
      </c>
      <c r="P6175" s="4">
        <f>IF(O6175="吨",N6175*1000,IF(O6175="万立方米",N6175*10000,""))</f>
        <v>84772738.0</v>
      </c>
      <c r="Q6175" s="2" t="s">
        <v>58</v>
      </c>
      <c r="R6175" s="2" t="s">
        <v>59</v>
      </c>
      <c r="S6175" s="2" t="s">
        <v>92</v>
      </c>
      <c r="T6175" s="2" t="s">
        <v>88</v>
      </c>
      <c r="U6175" s="4">
        <f>0.75</f>
        <v>0.75</v>
      </c>
      <c r="V6175" s="2" t="s">
        <v>62</v>
      </c>
      <c r="W6175" s="2" t="s">
        <v>93</v>
      </c>
      <c r="X6175" s="2" t="s">
        <v>64</v>
      </c>
      <c r="Y6175" s="2" t="s">
        <v>65</v>
      </c>
      <c r="Z6175" s="2">
        <v>0</v>
      </c>
      <c r="AA6175" s="2"/>
      <c r="AB6175" s="2"/>
      <c r="AC6175" s="4">
        <f>P6175*U6175/1000000</f>
        <v>63.5795535</v>
      </c>
      <c r="AD6175" s="4">
        <f>AC6175*(1-Z6175/100)</f>
        <v>63.5795535</v>
      </c>
      <c r="AE6175" s="2" t="s">
        <v>66</v>
      </c>
      <c r="AF6175" s="2" t="s">
        <v>67</v>
      </c>
      <c r="AG6175" s="2" t="s">
        <v>68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7204</v>
      </c>
      <c r="B6176" s="2" t="s">
        <v>7190</v>
      </c>
      <c r="C6176" s="2" t="s">
        <v>47</v>
      </c>
      <c r="D6176" s="2" t="s">
        <v>151</v>
      </c>
      <c r="E6176" s="2" t="s">
        <v>152</v>
      </c>
      <c r="F6176" s="2" t="s">
        <v>50</v>
      </c>
      <c r="G6176" s="2" t="s">
        <v>51</v>
      </c>
      <c r="H6176" s="2" t="s">
        <v>52</v>
      </c>
      <c r="I6176" s="2" t="s">
        <v>161</v>
      </c>
      <c r="J6176" s="2" t="s">
        <v>162</v>
      </c>
      <c r="K6176" s="2" t="s">
        <v>55</v>
      </c>
      <c r="L6176" s="2" t="s">
        <v>51</v>
      </c>
      <c r="M6176" s="2" t="s">
        <v>95</v>
      </c>
      <c r="N6176" s="3">
        <v>84772.738</v>
      </c>
      <c r="O6176" s="3" t="s">
        <v>57</v>
      </c>
      <c r="P6176" s="4">
        <f>IF(O6176="吨",N6176*1000,IF(O6176="万立方米",N6176*10000,""))</f>
        <v>84772738.0</v>
      </c>
      <c r="Q6176" s="2" t="s">
        <v>58</v>
      </c>
      <c r="R6176" s="2" t="s">
        <v>59</v>
      </c>
      <c r="S6176" s="2" t="s">
        <v>96</v>
      </c>
      <c r="T6176" s="2" t="s">
        <v>97</v>
      </c>
      <c r="U6176" s="4">
        <f>1.7</f>
        <v>1.7</v>
      </c>
      <c r="V6176" s="2" t="s">
        <v>62</v>
      </c>
      <c r="W6176" s="2" t="s">
        <v>98</v>
      </c>
      <c r="X6176" s="2" t="s">
        <v>64</v>
      </c>
      <c r="Y6176" s="2" t="s">
        <v>65</v>
      </c>
      <c r="Z6176" s="2">
        <v>0</v>
      </c>
      <c r="AA6176" s="2"/>
      <c r="AB6176" s="2"/>
      <c r="AC6176" s="4">
        <f>P6176*U6176/1000000</f>
        <v>144.1136546</v>
      </c>
      <c r="AD6176" s="4">
        <f>AC6176*(1-Z6176/100)</f>
        <v>144.1136546</v>
      </c>
      <c r="AE6176" s="2" t="s">
        <v>66</v>
      </c>
      <c r="AF6176" s="2" t="s">
        <v>67</v>
      </c>
      <c r="AG6176" s="2" t="s">
        <v>68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7205</v>
      </c>
      <c r="B6177" s="2" t="s">
        <v>7190</v>
      </c>
      <c r="C6177" s="2" t="s">
        <v>47</v>
      </c>
      <c r="D6177" s="2" t="s">
        <v>151</v>
      </c>
      <c r="E6177" s="2" t="s">
        <v>152</v>
      </c>
      <c r="F6177" s="2" t="s">
        <v>50</v>
      </c>
      <c r="G6177" s="2" t="s">
        <v>51</v>
      </c>
      <c r="H6177" s="2" t="s">
        <v>52</v>
      </c>
      <c r="I6177" s="2" t="s">
        <v>161</v>
      </c>
      <c r="J6177" s="2" t="s">
        <v>162</v>
      </c>
      <c r="K6177" s="2" t="s">
        <v>55</v>
      </c>
      <c r="L6177" s="2" t="s">
        <v>51</v>
      </c>
      <c r="M6177" s="2" t="s">
        <v>100</v>
      </c>
      <c r="N6177" s="3">
        <v>84772.738</v>
      </c>
      <c r="O6177" s="3" t="s">
        <v>57</v>
      </c>
      <c r="P6177" s="4">
        <f>IF(O6177="吨",N6177*1000,IF(O6177="万立方米",N6177*10000,""))</f>
        <v>84772738.0</v>
      </c>
      <c r="Q6177" s="2" t="s">
        <v>58</v>
      </c>
      <c r="R6177" s="2" t="s">
        <v>59</v>
      </c>
      <c r="S6177" s="2" t="s">
        <v>101</v>
      </c>
      <c r="T6177" s="2" t="s">
        <v>75</v>
      </c>
      <c r="U6177" s="4">
        <f>0.12</f>
        <v>0.12</v>
      </c>
      <c r="V6177" s="2" t="s">
        <v>62</v>
      </c>
      <c r="W6177" s="2" t="s">
        <v>102</v>
      </c>
      <c r="X6177" s="2" t="s">
        <v>64</v>
      </c>
      <c r="Y6177" s="2" t="s">
        <v>65</v>
      </c>
      <c r="Z6177" s="2">
        <v>0</v>
      </c>
      <c r="AA6177" s="2"/>
      <c r="AB6177" s="2"/>
      <c r="AC6177" s="4">
        <f>P6177*U6177/1000000</f>
        <v>10.172728560000001</v>
      </c>
      <c r="AD6177" s="4">
        <f>AC6177*(1-Z6177/100)</f>
        <v>10.172728560000001</v>
      </c>
      <c r="AE6177" s="2" t="s">
        <v>66</v>
      </c>
      <c r="AF6177" s="2" t="s">
        <v>67</v>
      </c>
      <c r="AG6177" s="2" t="s">
        <v>68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7206</v>
      </c>
      <c r="B6178" s="2" t="s">
        <v>7190</v>
      </c>
      <c r="C6178" s="2" t="s">
        <v>47</v>
      </c>
      <c r="D6178" s="2" t="s">
        <v>151</v>
      </c>
      <c r="E6178" s="2" t="s">
        <v>152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104</v>
      </c>
      <c r="N6178" s="3"/>
      <c r="O6178" s="3"/>
      <c r="P6178" s="4">
        <v>0.0</v>
      </c>
      <c r="Q6178" s="2" t="s">
        <v>105</v>
      </c>
      <c r="R6178" s="2" t="s">
        <v>106</v>
      </c>
      <c r="S6178" s="2" t="s">
        <v>107</v>
      </c>
      <c r="T6178" s="2" t="s">
        <v>108</v>
      </c>
      <c r="U6178" s="4">
        <f>0.0</f>
        <v>0.0</v>
      </c>
      <c r="V6178" s="2" t="s">
        <v>109</v>
      </c>
      <c r="W6178" s="2" t="s">
        <v>110</v>
      </c>
      <c r="X6178" s="2"/>
      <c r="Y6178" s="2" t="s">
        <v>65</v>
      </c>
      <c r="Z6178" s="2">
        <v>0</v>
      </c>
      <c r="AA6178" s="2"/>
      <c r="AB6178" s="2"/>
      <c r="AC6178" s="4"/>
      <c r="AD6178" s="4"/>
      <c r="AE6178" s="2" t="s">
        <v>171</v>
      </c>
      <c r="AF6178" s="2" t="s">
        <v>172</v>
      </c>
      <c r="AG6178" s="2" t="s">
        <v>173</v>
      </c>
      <c r="AH6178" s="2" t="s">
        <v>69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7207</v>
      </c>
      <c r="B6179" s="2" t="s">
        <v>7208</v>
      </c>
      <c r="C6179" s="2" t="s">
        <v>47</v>
      </c>
      <c r="D6179" s="2" t="s">
        <v>2305</v>
      </c>
      <c r="E6179" s="2" t="s">
        <v>377</v>
      </c>
      <c r="F6179" s="2" t="s">
        <v>228</v>
      </c>
      <c r="G6179" s="2" t="s">
        <v>117</v>
      </c>
      <c r="H6179" s="2" t="s">
        <v>433</v>
      </c>
      <c r="I6179" s="2" t="s">
        <v>53</v>
      </c>
      <c r="J6179" s="2" t="s">
        <v>230</v>
      </c>
      <c r="K6179" s="2" t="s">
        <v>55</v>
      </c>
      <c r="L6179" s="2" t="s">
        <v>51</v>
      </c>
      <c r="M6179" s="2" t="s">
        <v>56</v>
      </c>
      <c r="N6179" s="3">
        <v>182186</v>
      </c>
      <c r="O6179" s="3" t="s">
        <v>57</v>
      </c>
      <c r="P6179" s="4">
        <f>IF(O6179="吨",N6179*1000,IF(O6179="万立方米",N6179*10000,""))</f>
        <v>182186000.0</v>
      </c>
      <c r="Q6179" s="2" t="s">
        <v>58</v>
      </c>
      <c r="R6179" s="2" t="s">
        <v>59</v>
      </c>
      <c r="S6179" s="2" t="s">
        <v>60</v>
      </c>
      <c r="T6179" s="2" t="s">
        <v>61</v>
      </c>
      <c r="U6179" s="4">
        <f>0.06</f>
        <v>0.06</v>
      </c>
      <c r="V6179" s="2" t="s">
        <v>62</v>
      </c>
      <c r="W6179" s="2" t="s">
        <v>63</v>
      </c>
      <c r="X6179" s="2" t="s">
        <v>64</v>
      </c>
      <c r="Y6179" s="2" t="s">
        <v>65</v>
      </c>
      <c r="Z6179" s="2">
        <v>0</v>
      </c>
      <c r="AA6179" s="2"/>
      <c r="AB6179" s="2"/>
      <c r="AC6179" s="4">
        <f>P6179*U6179/1000000</f>
        <v>10.93116</v>
      </c>
      <c r="AD6179" s="4">
        <f>AC6179*(1-Z6179/100)</f>
        <v>10.93116</v>
      </c>
      <c r="AE6179" s="2" t="s">
        <v>66</v>
      </c>
      <c r="AF6179" s="2" t="s">
        <v>67</v>
      </c>
      <c r="AG6179" s="2" t="s">
        <v>68</v>
      </c>
      <c r="AH6179" s="2" t="s">
        <v>69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7209</v>
      </c>
      <c r="B6180" s="2" t="s">
        <v>7208</v>
      </c>
      <c r="C6180" s="2" t="s">
        <v>47</v>
      </c>
      <c r="D6180" s="2" t="s">
        <v>2305</v>
      </c>
      <c r="E6180" s="2" t="s">
        <v>377</v>
      </c>
      <c r="F6180" s="2" t="s">
        <v>228</v>
      </c>
      <c r="G6180" s="2" t="s">
        <v>117</v>
      </c>
      <c r="H6180" s="2" t="s">
        <v>433</v>
      </c>
      <c r="I6180" s="2" t="s">
        <v>53</v>
      </c>
      <c r="J6180" s="2" t="s">
        <v>230</v>
      </c>
      <c r="K6180" s="2" t="s">
        <v>55</v>
      </c>
      <c r="L6180" s="2" t="s">
        <v>51</v>
      </c>
      <c r="M6180" s="2" t="s">
        <v>73</v>
      </c>
      <c r="N6180" s="3">
        <v>182186</v>
      </c>
      <c r="O6180" s="3" t="s">
        <v>57</v>
      </c>
      <c r="P6180" s="4">
        <f>IF(O6180="吨",N6180*1000,IF(O6180="万立方米",N6180*10000,""))</f>
        <v>182186000.0</v>
      </c>
      <c r="Q6180" s="2" t="s">
        <v>58</v>
      </c>
      <c r="R6180" s="2" t="s">
        <v>59</v>
      </c>
      <c r="S6180" s="2" t="s">
        <v>74</v>
      </c>
      <c r="T6180" s="2" t="s">
        <v>75</v>
      </c>
      <c r="U6180" s="4">
        <f>1.5</f>
        <v>1.5</v>
      </c>
      <c r="V6180" s="2" t="s">
        <v>62</v>
      </c>
      <c r="W6180" s="2" t="s">
        <v>76</v>
      </c>
      <c r="X6180" s="2" t="s">
        <v>64</v>
      </c>
      <c r="Y6180" s="2" t="s">
        <v>65</v>
      </c>
      <c r="Z6180" s="2">
        <v>0</v>
      </c>
      <c r="AA6180" s="2"/>
      <c r="AB6180" s="2"/>
      <c r="AC6180" s="4">
        <f>P6180*U6180/1000000</f>
        <v>273.279</v>
      </c>
      <c r="AD6180" s="4">
        <f>AC6180*(1-Z6180/100)</f>
        <v>273.279</v>
      </c>
      <c r="AE6180" s="2" t="s">
        <v>66</v>
      </c>
      <c r="AF6180" s="2" t="s">
        <v>67</v>
      </c>
      <c r="AG6180" s="2" t="s">
        <v>68</v>
      </c>
      <c r="AH6180" s="2" t="s">
        <v>69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7210</v>
      </c>
      <c r="B6181" s="2" t="s">
        <v>7208</v>
      </c>
      <c r="C6181" s="2" t="s">
        <v>47</v>
      </c>
      <c r="D6181" s="2" t="s">
        <v>2305</v>
      </c>
      <c r="E6181" s="2" t="s">
        <v>377</v>
      </c>
      <c r="F6181" s="2" t="s">
        <v>228</v>
      </c>
      <c r="G6181" s="2" t="s">
        <v>117</v>
      </c>
      <c r="H6181" s="2" t="s">
        <v>433</v>
      </c>
      <c r="I6181" s="2" t="s">
        <v>53</v>
      </c>
      <c r="J6181" s="2" t="s">
        <v>230</v>
      </c>
      <c r="K6181" s="2" t="s">
        <v>55</v>
      </c>
      <c r="L6181" s="2" t="s">
        <v>51</v>
      </c>
      <c r="M6181" s="2" t="s">
        <v>78</v>
      </c>
      <c r="N6181" s="3">
        <v>182186</v>
      </c>
      <c r="O6181" s="3" t="s">
        <v>57</v>
      </c>
      <c r="P6181" s="4">
        <f>IF(O6181="吨",N6181*1000,IF(O6181="万立方米",N6181*10000,""))</f>
        <v>182186000.0</v>
      </c>
      <c r="Q6181" s="2" t="s">
        <v>58</v>
      </c>
      <c r="R6181" s="2" t="s">
        <v>59</v>
      </c>
      <c r="S6181" s="2" t="s">
        <v>79</v>
      </c>
      <c r="T6181" s="2" t="s">
        <v>75</v>
      </c>
      <c r="U6181" s="4">
        <f>6.0</f>
        <v>6.0</v>
      </c>
      <c r="V6181" s="2" t="s">
        <v>62</v>
      </c>
      <c r="W6181" s="2" t="s">
        <v>80</v>
      </c>
      <c r="X6181" s="2" t="s">
        <v>64</v>
      </c>
      <c r="Y6181" s="2" t="s">
        <v>65</v>
      </c>
      <c r="Z6181" s="2">
        <v>0</v>
      </c>
      <c r="AA6181" s="2"/>
      <c r="AB6181" s="2"/>
      <c r="AC6181" s="4">
        <f>P6181*U6181/1000000</f>
        <v>1093.116</v>
      </c>
      <c r="AD6181" s="4">
        <f>AC6181*(1-Z6181/100)</f>
        <v>1093.116</v>
      </c>
      <c r="AE6181" s="2" t="s">
        <v>66</v>
      </c>
      <c r="AF6181" s="2" t="s">
        <v>67</v>
      </c>
      <c r="AG6181" s="2" t="s">
        <v>68</v>
      </c>
      <c r="AH6181" s="2" t="s">
        <v>69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7211</v>
      </c>
      <c r="B6182" s="2" t="s">
        <v>7208</v>
      </c>
      <c r="C6182" s="2" t="s">
        <v>47</v>
      </c>
      <c r="D6182" s="2" t="s">
        <v>2305</v>
      </c>
      <c r="E6182" s="2" t="s">
        <v>377</v>
      </c>
      <c r="F6182" s="2" t="s">
        <v>228</v>
      </c>
      <c r="G6182" s="2" t="s">
        <v>117</v>
      </c>
      <c r="H6182" s="2" t="s">
        <v>433</v>
      </c>
      <c r="I6182" s="2" t="s">
        <v>53</v>
      </c>
      <c r="J6182" s="2" t="s">
        <v>230</v>
      </c>
      <c r="K6182" s="2" t="s">
        <v>55</v>
      </c>
      <c r="L6182" s="2" t="s">
        <v>51</v>
      </c>
      <c r="M6182" s="2" t="s">
        <v>82</v>
      </c>
      <c r="N6182" s="3">
        <v>182186</v>
      </c>
      <c r="O6182" s="3" t="s">
        <v>57</v>
      </c>
      <c r="P6182" s="4">
        <f>IF(O6182="吨",N6182*1000,IF(O6182="万立方米",N6182*10000,""))</f>
        <v>182186000.0</v>
      </c>
      <c r="Q6182" s="2" t="s">
        <v>58</v>
      </c>
      <c r="R6182" s="2" t="s">
        <v>59</v>
      </c>
      <c r="S6182" s="2" t="s">
        <v>83</v>
      </c>
      <c r="T6182" s="2" t="s">
        <v>61</v>
      </c>
      <c r="U6182" s="4">
        <f>0.35</f>
        <v>0.35</v>
      </c>
      <c r="V6182" s="2" t="s">
        <v>62</v>
      </c>
      <c r="W6182" s="2" t="s">
        <v>84</v>
      </c>
      <c r="X6182" s="2" t="s">
        <v>64</v>
      </c>
      <c r="Y6182" s="2" t="s">
        <v>65</v>
      </c>
      <c r="Z6182" s="2">
        <v>0</v>
      </c>
      <c r="AA6182" s="2"/>
      <c r="AB6182" s="2"/>
      <c r="AC6182" s="4">
        <f>P6182*U6182/1000000</f>
        <v>63.76509999999999</v>
      </c>
      <c r="AD6182" s="4">
        <f>AC6182*(1-Z6182/100)</f>
        <v>63.76509999999999</v>
      </c>
      <c r="AE6182" s="2" t="s">
        <v>66</v>
      </c>
      <c r="AF6182" s="2" t="s">
        <v>67</v>
      </c>
      <c r="AG6182" s="2" t="s">
        <v>68</v>
      </c>
      <c r="AH6182" s="2" t="s">
        <v>69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7212</v>
      </c>
      <c r="B6183" s="2" t="s">
        <v>7208</v>
      </c>
      <c r="C6183" s="2" t="s">
        <v>47</v>
      </c>
      <c r="D6183" s="2" t="s">
        <v>2305</v>
      </c>
      <c r="E6183" s="2" t="s">
        <v>377</v>
      </c>
      <c r="F6183" s="2" t="s">
        <v>228</v>
      </c>
      <c r="G6183" s="2" t="s">
        <v>117</v>
      </c>
      <c r="H6183" s="2" t="s">
        <v>433</v>
      </c>
      <c r="I6183" s="2" t="s">
        <v>53</v>
      </c>
      <c r="J6183" s="2" t="s">
        <v>230</v>
      </c>
      <c r="K6183" s="2" t="s">
        <v>55</v>
      </c>
      <c r="L6183" s="2" t="s">
        <v>51</v>
      </c>
      <c r="M6183" s="2" t="s">
        <v>86</v>
      </c>
      <c r="N6183" s="3">
        <v>182186</v>
      </c>
      <c r="O6183" s="3" t="s">
        <v>57</v>
      </c>
      <c r="P6183" s="4">
        <f>IF(O6183="吨",N6183*1000,IF(O6183="万立方米",N6183*10000,""))</f>
        <v>182186000.0</v>
      </c>
      <c r="Q6183" s="2" t="s">
        <v>58</v>
      </c>
      <c r="R6183" s="2" t="s">
        <v>59</v>
      </c>
      <c r="S6183" s="2" t="s">
        <v>87</v>
      </c>
      <c r="T6183" s="2" t="s">
        <v>88</v>
      </c>
      <c r="U6183" s="4">
        <f>0.75</f>
        <v>0.75</v>
      </c>
      <c r="V6183" s="2" t="s">
        <v>62</v>
      </c>
      <c r="W6183" s="2" t="s">
        <v>89</v>
      </c>
      <c r="X6183" s="2" t="s">
        <v>64</v>
      </c>
      <c r="Y6183" s="2" t="s">
        <v>65</v>
      </c>
      <c r="Z6183" s="2">
        <v>0</v>
      </c>
      <c r="AA6183" s="2"/>
      <c r="AB6183" s="2"/>
      <c r="AC6183" s="4">
        <f>P6183*U6183/1000000</f>
        <v>136.6395</v>
      </c>
      <c r="AD6183" s="4">
        <f>AC6184*(1-AA6183/100)+(AC6183-AC6184)*(1-AB6183/100)</f>
        <v>136.6395</v>
      </c>
      <c r="AE6183" s="2" t="s">
        <v>66</v>
      </c>
      <c r="AF6183" s="2" t="s">
        <v>67</v>
      </c>
      <c r="AG6183" s="2" t="s">
        <v>68</v>
      </c>
      <c r="AH6183" s="2" t="s">
        <v>69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7213</v>
      </c>
      <c r="B6184" s="2" t="s">
        <v>7208</v>
      </c>
      <c r="C6184" s="2" t="s">
        <v>47</v>
      </c>
      <c r="D6184" s="2" t="s">
        <v>2305</v>
      </c>
      <c r="E6184" s="2" t="s">
        <v>377</v>
      </c>
      <c r="F6184" s="2" t="s">
        <v>228</v>
      </c>
      <c r="G6184" s="2" t="s">
        <v>117</v>
      </c>
      <c r="H6184" s="2" t="s">
        <v>433</v>
      </c>
      <c r="I6184" s="2" t="s">
        <v>53</v>
      </c>
      <c r="J6184" s="2" t="s">
        <v>230</v>
      </c>
      <c r="K6184" s="2" t="s">
        <v>55</v>
      </c>
      <c r="L6184" s="2" t="s">
        <v>51</v>
      </c>
      <c r="M6184" s="2" t="s">
        <v>91</v>
      </c>
      <c r="N6184" s="3">
        <v>182186</v>
      </c>
      <c r="O6184" s="3" t="s">
        <v>57</v>
      </c>
      <c r="P6184" s="4">
        <f>IF(O6184="吨",N6184*1000,IF(O6184="万立方米",N6184*10000,""))</f>
        <v>182186000.0</v>
      </c>
      <c r="Q6184" s="2" t="s">
        <v>58</v>
      </c>
      <c r="R6184" s="2" t="s">
        <v>59</v>
      </c>
      <c r="S6184" s="2" t="s">
        <v>92</v>
      </c>
      <c r="T6184" s="2" t="s">
        <v>88</v>
      </c>
      <c r="U6184" s="4">
        <f>0.75</f>
        <v>0.75</v>
      </c>
      <c r="V6184" s="2" t="s">
        <v>62</v>
      </c>
      <c r="W6184" s="2" t="s">
        <v>93</v>
      </c>
      <c r="X6184" s="2" t="s">
        <v>64</v>
      </c>
      <c r="Y6184" s="2" t="s">
        <v>65</v>
      </c>
      <c r="Z6184" s="2">
        <v>0</v>
      </c>
      <c r="AA6184" s="2"/>
      <c r="AB6184" s="2"/>
      <c r="AC6184" s="4">
        <f>P6184*U6184/1000000</f>
        <v>136.6395</v>
      </c>
      <c r="AD6184" s="4">
        <f>AC6184*(1-Z6184/100)</f>
        <v>136.6395</v>
      </c>
      <c r="AE6184" s="2" t="s">
        <v>66</v>
      </c>
      <c r="AF6184" s="2" t="s">
        <v>67</v>
      </c>
      <c r="AG6184" s="2" t="s">
        <v>68</v>
      </c>
      <c r="AH6184" s="2" t="s">
        <v>69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7214</v>
      </c>
      <c r="B6185" s="2" t="s">
        <v>7208</v>
      </c>
      <c r="C6185" s="2" t="s">
        <v>47</v>
      </c>
      <c r="D6185" s="2" t="s">
        <v>2305</v>
      </c>
      <c r="E6185" s="2" t="s">
        <v>377</v>
      </c>
      <c r="F6185" s="2" t="s">
        <v>228</v>
      </c>
      <c r="G6185" s="2" t="s">
        <v>117</v>
      </c>
      <c r="H6185" s="2" t="s">
        <v>433</v>
      </c>
      <c r="I6185" s="2" t="s">
        <v>53</v>
      </c>
      <c r="J6185" s="2" t="s">
        <v>230</v>
      </c>
      <c r="K6185" s="2" t="s">
        <v>55</v>
      </c>
      <c r="L6185" s="2" t="s">
        <v>51</v>
      </c>
      <c r="M6185" s="2" t="s">
        <v>95</v>
      </c>
      <c r="N6185" s="3">
        <v>182186</v>
      </c>
      <c r="O6185" s="3" t="s">
        <v>57</v>
      </c>
      <c r="P6185" s="4">
        <f>IF(O6185="吨",N6185*1000,IF(O6185="万立方米",N6185*10000,""))</f>
        <v>182186000.0</v>
      </c>
      <c r="Q6185" s="2" t="s">
        <v>58</v>
      </c>
      <c r="R6185" s="2" t="s">
        <v>59</v>
      </c>
      <c r="S6185" s="2" t="s">
        <v>96</v>
      </c>
      <c r="T6185" s="2" t="s">
        <v>97</v>
      </c>
      <c r="U6185" s="4">
        <f>1.7</f>
        <v>1.7</v>
      </c>
      <c r="V6185" s="2" t="s">
        <v>62</v>
      </c>
      <c r="W6185" s="2" t="s">
        <v>98</v>
      </c>
      <c r="X6185" s="2" t="s">
        <v>64</v>
      </c>
      <c r="Y6185" s="2" t="s">
        <v>65</v>
      </c>
      <c r="Z6185" s="2">
        <v>0</v>
      </c>
      <c r="AA6185" s="2"/>
      <c r="AB6185" s="2"/>
      <c r="AC6185" s="4">
        <f>P6185*U6185/1000000</f>
        <v>309.7162</v>
      </c>
      <c r="AD6185" s="4">
        <f>AC6185*(1-Z6185/100)</f>
        <v>309.7162</v>
      </c>
      <c r="AE6185" s="2" t="s">
        <v>66</v>
      </c>
      <c r="AF6185" s="2" t="s">
        <v>67</v>
      </c>
      <c r="AG6185" s="2" t="s">
        <v>68</v>
      </c>
      <c r="AH6185" s="2" t="s">
        <v>69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7215</v>
      </c>
      <c r="B6186" s="2" t="s">
        <v>7208</v>
      </c>
      <c r="C6186" s="2" t="s">
        <v>47</v>
      </c>
      <c r="D6186" s="2" t="s">
        <v>2305</v>
      </c>
      <c r="E6186" s="2" t="s">
        <v>377</v>
      </c>
      <c r="F6186" s="2" t="s">
        <v>228</v>
      </c>
      <c r="G6186" s="2" t="s">
        <v>117</v>
      </c>
      <c r="H6186" s="2" t="s">
        <v>433</v>
      </c>
      <c r="I6186" s="2" t="s">
        <v>53</v>
      </c>
      <c r="J6186" s="2" t="s">
        <v>230</v>
      </c>
      <c r="K6186" s="2" t="s">
        <v>55</v>
      </c>
      <c r="L6186" s="2" t="s">
        <v>51</v>
      </c>
      <c r="M6186" s="2" t="s">
        <v>100</v>
      </c>
      <c r="N6186" s="3">
        <v>182186</v>
      </c>
      <c r="O6186" s="3" t="s">
        <v>57</v>
      </c>
      <c r="P6186" s="4">
        <f>IF(O6186="吨",N6186*1000,IF(O6186="万立方米",N6186*10000,""))</f>
        <v>182186000.0</v>
      </c>
      <c r="Q6186" s="2" t="s">
        <v>58</v>
      </c>
      <c r="R6186" s="2" t="s">
        <v>59</v>
      </c>
      <c r="S6186" s="2" t="s">
        <v>101</v>
      </c>
      <c r="T6186" s="2" t="s">
        <v>75</v>
      </c>
      <c r="U6186" s="4">
        <f>0.12</f>
        <v>0.12</v>
      </c>
      <c r="V6186" s="2" t="s">
        <v>62</v>
      </c>
      <c r="W6186" s="2" t="s">
        <v>102</v>
      </c>
      <c r="X6186" s="2" t="s">
        <v>64</v>
      </c>
      <c r="Y6186" s="2" t="s">
        <v>65</v>
      </c>
      <c r="Z6186" s="2">
        <v>0</v>
      </c>
      <c r="AA6186" s="2"/>
      <c r="AB6186" s="2"/>
      <c r="AC6186" s="4">
        <f>P6186*U6186/1000000</f>
        <v>21.86232</v>
      </c>
      <c r="AD6186" s="4">
        <f>AC6186*(1-Z6186/100)</f>
        <v>21.86232</v>
      </c>
      <c r="AE6186" s="2" t="s">
        <v>66</v>
      </c>
      <c r="AF6186" s="2" t="s">
        <v>67</v>
      </c>
      <c r="AG6186" s="2" t="s">
        <v>68</v>
      </c>
      <c r="AH6186" s="2" t="s">
        <v>69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7216</v>
      </c>
      <c r="B6187" s="2" t="s">
        <v>7208</v>
      </c>
      <c r="C6187" s="2" t="s">
        <v>47</v>
      </c>
      <c r="D6187" s="2" t="s">
        <v>2305</v>
      </c>
      <c r="E6187" s="2" t="s">
        <v>377</v>
      </c>
      <c r="F6187" s="2" t="s">
        <v>228</v>
      </c>
      <c r="G6187" s="2" t="s">
        <v>117</v>
      </c>
      <c r="H6187" s="2" t="s">
        <v>433</v>
      </c>
      <c r="I6187" s="2"/>
      <c r="J6187" s="2"/>
      <c r="K6187" s="2" t="s">
        <v>147</v>
      </c>
      <c r="L6187" s="2" t="s">
        <v>429</v>
      </c>
      <c r="M6187" s="2" t="s">
        <v>104</v>
      </c>
      <c r="N6187" s="3"/>
      <c r="O6187" s="3"/>
      <c r="P6187" s="2"/>
      <c r="Q6187" s="2" t="s">
        <v>105</v>
      </c>
      <c r="R6187" s="2" t="s">
        <v>106</v>
      </c>
      <c r="S6187" s="2" t="s">
        <v>107</v>
      </c>
      <c r="T6187" s="2" t="s">
        <v>108</v>
      </c>
      <c r="U6187" s="2"/>
      <c r="V6187" s="2" t="s">
        <v>109</v>
      </c>
      <c r="W6187" s="2" t="s">
        <v>110</v>
      </c>
      <c r="X6187" s="2"/>
      <c r="Y6187" s="2" t="s">
        <v>65</v>
      </c>
      <c r="Z6187" s="2">
        <v>0</v>
      </c>
      <c r="AA6187" s="2"/>
      <c r="AB6187" s="2"/>
      <c r="AC6187" s="2"/>
      <c r="AD6187" s="2"/>
      <c r="AE6187" s="2" t="s">
        <v>123</v>
      </c>
      <c r="AF6187" s="2" t="s">
        <v>222</v>
      </c>
      <c r="AG6187" s="2" t="s">
        <v>223</v>
      </c>
      <c r="AH6187" s="2" t="s">
        <v>69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7217</v>
      </c>
      <c r="B6188" s="2" t="s">
        <v>7218</v>
      </c>
      <c r="C6188" s="2" t="s">
        <v>47</v>
      </c>
      <c r="D6188" s="2" t="s">
        <v>5369</v>
      </c>
      <c r="E6188" s="2" t="s">
        <v>213</v>
      </c>
      <c r="F6188" s="2" t="s">
        <v>50</v>
      </c>
      <c r="G6188" s="2" t="s">
        <v>179</v>
      </c>
      <c r="H6188" s="2" t="s">
        <v>138</v>
      </c>
      <c r="I6188" s="2" t="s">
        <v>53</v>
      </c>
      <c r="J6188" s="2" t="s">
        <v>180</v>
      </c>
      <c r="K6188" s="2" t="s">
        <v>180</v>
      </c>
      <c r="L6188" s="2" t="s">
        <v>181</v>
      </c>
      <c r="M6188" s="2" t="s">
        <v>56</v>
      </c>
      <c r="N6188" s="3">
        <v>673.386</v>
      </c>
      <c r="O6188" s="3" t="s">
        <v>182</v>
      </c>
      <c r="P6188" s="4">
        <f>IF(O6188="吨",N6188*1000,IF(O6188="万立方米",N6188*10000,""))</f>
        <v>6733860.0</v>
      </c>
      <c r="Q6188" s="2" t="s">
        <v>183</v>
      </c>
      <c r="R6188" s="2" t="s">
        <v>184</v>
      </c>
      <c r="S6188" s="2" t="s">
        <v>185</v>
      </c>
      <c r="T6188" s="2" t="s">
        <v>75</v>
      </c>
      <c r="U6188" s="4">
        <f>0.001</f>
        <v>0.001</v>
      </c>
      <c r="V6188" s="2" t="s">
        <v>186</v>
      </c>
      <c r="W6188" s="2" t="s">
        <v>187</v>
      </c>
      <c r="X6188" s="2" t="s">
        <v>64</v>
      </c>
      <c r="Y6188" s="2" t="s">
        <v>65</v>
      </c>
      <c r="Z6188" s="2">
        <v>0</v>
      </c>
      <c r="AA6188" s="2"/>
      <c r="AB6188" s="2"/>
      <c r="AC6188" s="4">
        <f>P6188*U6188/1000000</f>
        <v>0.00673386</v>
      </c>
      <c r="AD6188" s="4">
        <f>AC6188*(1-Z6188/100)</f>
        <v>0.00673386</v>
      </c>
      <c r="AE6188" s="2" t="s">
        <v>66</v>
      </c>
      <c r="AF6188" s="2" t="s">
        <v>67</v>
      </c>
      <c r="AG6188" s="2"/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7219</v>
      </c>
      <c r="B6189" s="2" t="s">
        <v>7218</v>
      </c>
      <c r="C6189" s="2" t="s">
        <v>47</v>
      </c>
      <c r="D6189" s="2" t="s">
        <v>5369</v>
      </c>
      <c r="E6189" s="2" t="s">
        <v>213</v>
      </c>
      <c r="F6189" s="2" t="s">
        <v>50</v>
      </c>
      <c r="G6189" s="2" t="s">
        <v>179</v>
      </c>
      <c r="H6189" s="2" t="s">
        <v>138</v>
      </c>
      <c r="I6189" s="2" t="s">
        <v>53</v>
      </c>
      <c r="J6189" s="2" t="s">
        <v>180</v>
      </c>
      <c r="K6189" s="2" t="s">
        <v>180</v>
      </c>
      <c r="L6189" s="2" t="s">
        <v>181</v>
      </c>
      <c r="M6189" s="2" t="s">
        <v>73</v>
      </c>
      <c r="N6189" s="3">
        <v>673.386</v>
      </c>
      <c r="O6189" s="3" t="s">
        <v>182</v>
      </c>
      <c r="P6189" s="4">
        <f>IF(O6189="吨",N6189*1000,IF(O6189="万立方米",N6189*10000,""))</f>
        <v>6733860.0</v>
      </c>
      <c r="Q6189" s="2" t="s">
        <v>183</v>
      </c>
      <c r="R6189" s="2" t="s">
        <v>184</v>
      </c>
      <c r="S6189" s="2" t="s">
        <v>189</v>
      </c>
      <c r="T6189" s="2" t="s">
        <v>75</v>
      </c>
      <c r="U6189" s="4">
        <f>0.35</f>
        <v>0.35</v>
      </c>
      <c r="V6189" s="2" t="s">
        <v>186</v>
      </c>
      <c r="W6189" s="2" t="s">
        <v>190</v>
      </c>
      <c r="X6189" s="2" t="s">
        <v>64</v>
      </c>
      <c r="Y6189" s="2" t="s">
        <v>65</v>
      </c>
      <c r="Z6189" s="2">
        <v>0</v>
      </c>
      <c r="AA6189" s="2"/>
      <c r="AB6189" s="2"/>
      <c r="AC6189" s="4">
        <f>P6189*U6189/1000000</f>
        <v>2.356851</v>
      </c>
      <c r="AD6189" s="4">
        <f>AC6189*(1-Z6189/100)</f>
        <v>2.356851</v>
      </c>
      <c r="AE6189" s="2" t="s">
        <v>66</v>
      </c>
      <c r="AF6189" s="2" t="s">
        <v>67</v>
      </c>
      <c r="AG6189" s="2"/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7220</v>
      </c>
      <c r="B6190" s="2" t="s">
        <v>7218</v>
      </c>
      <c r="C6190" s="2" t="s">
        <v>47</v>
      </c>
      <c r="D6190" s="2" t="s">
        <v>5369</v>
      </c>
      <c r="E6190" s="2" t="s">
        <v>213</v>
      </c>
      <c r="F6190" s="2" t="s">
        <v>50</v>
      </c>
      <c r="G6190" s="2" t="s">
        <v>179</v>
      </c>
      <c r="H6190" s="2" t="s">
        <v>138</v>
      </c>
      <c r="I6190" s="2" t="s">
        <v>53</v>
      </c>
      <c r="J6190" s="2" t="s">
        <v>180</v>
      </c>
      <c r="K6190" s="2" t="s">
        <v>180</v>
      </c>
      <c r="L6190" s="2" t="s">
        <v>181</v>
      </c>
      <c r="M6190" s="2" t="s">
        <v>78</v>
      </c>
      <c r="N6190" s="3">
        <v>673.386</v>
      </c>
      <c r="O6190" s="3" t="s">
        <v>182</v>
      </c>
      <c r="P6190" s="4">
        <f>IF(O6190="吨",N6190*1000,IF(O6190="万立方米",N6190*10000,""))</f>
        <v>6733860.0</v>
      </c>
      <c r="Q6190" s="2" t="s">
        <v>183</v>
      </c>
      <c r="R6190" s="2" t="s">
        <v>184</v>
      </c>
      <c r="S6190" s="2" t="s">
        <v>192</v>
      </c>
      <c r="T6190" s="2" t="s">
        <v>75</v>
      </c>
      <c r="U6190" s="4">
        <f>1.2</f>
        <v>1.2</v>
      </c>
      <c r="V6190" s="2" t="s">
        <v>186</v>
      </c>
      <c r="W6190" s="2" t="s">
        <v>193</v>
      </c>
      <c r="X6190" s="2" t="s">
        <v>64</v>
      </c>
      <c r="Y6190" s="2" t="s">
        <v>65</v>
      </c>
      <c r="Z6190" s="2">
        <v>0</v>
      </c>
      <c r="AA6190" s="2"/>
      <c r="AB6190" s="2"/>
      <c r="AC6190" s="4">
        <f>P6190*U6190/1000000</f>
        <v>8.080632</v>
      </c>
      <c r="AD6190" s="4">
        <f>AC6190*(1-Z6190/100)</f>
        <v>8.080632</v>
      </c>
      <c r="AE6190" s="2" t="s">
        <v>66</v>
      </c>
      <c r="AF6190" s="2" t="s">
        <v>67</v>
      </c>
      <c r="AG6190" s="2"/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7221</v>
      </c>
      <c r="B6191" s="2" t="s">
        <v>7218</v>
      </c>
      <c r="C6191" s="2" t="s">
        <v>47</v>
      </c>
      <c r="D6191" s="2" t="s">
        <v>5369</v>
      </c>
      <c r="E6191" s="2" t="s">
        <v>213</v>
      </c>
      <c r="F6191" s="2" t="s">
        <v>50</v>
      </c>
      <c r="G6191" s="2" t="s">
        <v>179</v>
      </c>
      <c r="H6191" s="2" t="s">
        <v>138</v>
      </c>
      <c r="I6191" s="2" t="s">
        <v>53</v>
      </c>
      <c r="J6191" s="2" t="s">
        <v>180</v>
      </c>
      <c r="K6191" s="2" t="s">
        <v>180</v>
      </c>
      <c r="L6191" s="2" t="s">
        <v>181</v>
      </c>
      <c r="M6191" s="2" t="s">
        <v>82</v>
      </c>
      <c r="N6191" s="3">
        <v>673.386</v>
      </c>
      <c r="O6191" s="3" t="s">
        <v>182</v>
      </c>
      <c r="P6191" s="4">
        <f>IF(O6191="吨",N6191*1000,IF(O6191="万立方米",N6191*10000,""))</f>
        <v>6733860.0</v>
      </c>
      <c r="Q6191" s="2" t="s">
        <v>183</v>
      </c>
      <c r="R6191" s="2" t="s">
        <v>184</v>
      </c>
      <c r="S6191" s="2" t="s">
        <v>195</v>
      </c>
      <c r="T6191" s="2" t="s">
        <v>75</v>
      </c>
      <c r="U6191" s="4">
        <f>0.002</f>
        <v>0.002</v>
      </c>
      <c r="V6191" s="2" t="s">
        <v>186</v>
      </c>
      <c r="W6191" s="2" t="s">
        <v>196</v>
      </c>
      <c r="X6191" s="2" t="s">
        <v>64</v>
      </c>
      <c r="Y6191" s="2" t="s">
        <v>65</v>
      </c>
      <c r="Z6191" s="2">
        <v>0</v>
      </c>
      <c r="AA6191" s="2"/>
      <c r="AB6191" s="2"/>
      <c r="AC6191" s="4">
        <f>P6191*U6191/1000000</f>
        <v>0.01346772</v>
      </c>
      <c r="AD6191" s="4">
        <f>AC6191*(1-Z6191/100)</f>
        <v>0.01346772</v>
      </c>
      <c r="AE6191" s="2" t="s">
        <v>66</v>
      </c>
      <c r="AF6191" s="2" t="s">
        <v>67</v>
      </c>
      <c r="AG6191" s="2"/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7222</v>
      </c>
      <c r="B6192" s="2" t="s">
        <v>7218</v>
      </c>
      <c r="C6192" s="2" t="s">
        <v>47</v>
      </c>
      <c r="D6192" s="2" t="s">
        <v>5369</v>
      </c>
      <c r="E6192" s="2" t="s">
        <v>213</v>
      </c>
      <c r="F6192" s="2" t="s">
        <v>50</v>
      </c>
      <c r="G6192" s="2" t="s">
        <v>179</v>
      </c>
      <c r="H6192" s="2" t="s">
        <v>138</v>
      </c>
      <c r="I6192" s="2" t="s">
        <v>53</v>
      </c>
      <c r="J6192" s="2" t="s">
        <v>180</v>
      </c>
      <c r="K6192" s="2" t="s">
        <v>180</v>
      </c>
      <c r="L6192" s="2" t="s">
        <v>181</v>
      </c>
      <c r="M6192" s="2" t="s">
        <v>86</v>
      </c>
      <c r="N6192" s="3">
        <v>673.386</v>
      </c>
      <c r="O6192" s="3" t="s">
        <v>182</v>
      </c>
      <c r="P6192" s="4">
        <f>IF(O6192="吨",N6192*1000,IF(O6192="万立方米",N6192*10000,""))</f>
        <v>6733860.0</v>
      </c>
      <c r="Q6192" s="2" t="s">
        <v>183</v>
      </c>
      <c r="R6192" s="2" t="s">
        <v>184</v>
      </c>
      <c r="S6192" s="2" t="s">
        <v>198</v>
      </c>
      <c r="T6192" s="2" t="s">
        <v>75</v>
      </c>
      <c r="U6192" s="4">
        <f>0.01</f>
        <v>0.01</v>
      </c>
      <c r="V6192" s="2" t="s">
        <v>186</v>
      </c>
      <c r="W6192" s="2" t="s">
        <v>199</v>
      </c>
      <c r="X6192" s="2" t="s">
        <v>64</v>
      </c>
      <c r="Y6192" s="2" t="s">
        <v>65</v>
      </c>
      <c r="Z6192" s="2">
        <v>0</v>
      </c>
      <c r="AA6192" s="2"/>
      <c r="AB6192" s="2"/>
      <c r="AC6192" s="4">
        <f>P6192*U6192/1000000</f>
        <v>0.06733860000000001</v>
      </c>
      <c r="AD6192" s="4">
        <f>AC6193*(1-AA6192/100)+(AC6192-AC6193)*(1-AB6192/100)</f>
        <v>0.06733860000000001</v>
      </c>
      <c r="AE6192" s="2" t="s">
        <v>66</v>
      </c>
      <c r="AF6192" s="2" t="s">
        <v>67</v>
      </c>
      <c r="AG6192" s="2"/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7223</v>
      </c>
      <c r="B6193" s="2" t="s">
        <v>7218</v>
      </c>
      <c r="C6193" s="2" t="s">
        <v>47</v>
      </c>
      <c r="D6193" s="2" t="s">
        <v>5369</v>
      </c>
      <c r="E6193" s="2" t="s">
        <v>213</v>
      </c>
      <c r="F6193" s="2" t="s">
        <v>50</v>
      </c>
      <c r="G6193" s="2" t="s">
        <v>179</v>
      </c>
      <c r="H6193" s="2" t="s">
        <v>138</v>
      </c>
      <c r="I6193" s="2" t="s">
        <v>53</v>
      </c>
      <c r="J6193" s="2" t="s">
        <v>180</v>
      </c>
      <c r="K6193" s="2" t="s">
        <v>180</v>
      </c>
      <c r="L6193" s="2" t="s">
        <v>181</v>
      </c>
      <c r="M6193" s="2" t="s">
        <v>91</v>
      </c>
      <c r="N6193" s="3">
        <v>673.386</v>
      </c>
      <c r="O6193" s="3" t="s">
        <v>182</v>
      </c>
      <c r="P6193" s="4">
        <f>IF(O6193="吨",N6193*1000,IF(O6193="万立方米",N6193*10000,""))</f>
        <v>6733860.0</v>
      </c>
      <c r="Q6193" s="2" t="s">
        <v>183</v>
      </c>
      <c r="R6193" s="2" t="s">
        <v>184</v>
      </c>
      <c r="S6193" s="2" t="s">
        <v>201</v>
      </c>
      <c r="T6193" s="2" t="s">
        <v>75</v>
      </c>
      <c r="U6193" s="4">
        <f>0.005</f>
        <v>0.005</v>
      </c>
      <c r="V6193" s="2" t="s">
        <v>186</v>
      </c>
      <c r="W6193" s="2" t="s">
        <v>202</v>
      </c>
      <c r="X6193" s="2" t="s">
        <v>64</v>
      </c>
      <c r="Y6193" s="2" t="s">
        <v>65</v>
      </c>
      <c r="Z6193" s="2">
        <v>0</v>
      </c>
      <c r="AA6193" s="2"/>
      <c r="AB6193" s="2"/>
      <c r="AC6193" s="4">
        <f>P6193*U6193/1000000</f>
        <v>0.033669300000000006</v>
      </c>
      <c r="AD6193" s="4">
        <f>AC6193*(1-Z6193/100)</f>
        <v>0.033669300000000006</v>
      </c>
      <c r="AE6193" s="2" t="s">
        <v>66</v>
      </c>
      <c r="AF6193" s="2" t="s">
        <v>67</v>
      </c>
      <c r="AG6193" s="2"/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7224</v>
      </c>
      <c r="B6194" s="2" t="s">
        <v>7218</v>
      </c>
      <c r="C6194" s="2" t="s">
        <v>47</v>
      </c>
      <c r="D6194" s="2" t="s">
        <v>5369</v>
      </c>
      <c r="E6194" s="2" t="s">
        <v>213</v>
      </c>
      <c r="F6194" s="2" t="s">
        <v>50</v>
      </c>
      <c r="G6194" s="2" t="s">
        <v>179</v>
      </c>
      <c r="H6194" s="2" t="s">
        <v>138</v>
      </c>
      <c r="I6194" s="2" t="s">
        <v>53</v>
      </c>
      <c r="J6194" s="2" t="s">
        <v>180</v>
      </c>
      <c r="K6194" s="2" t="s">
        <v>180</v>
      </c>
      <c r="L6194" s="2" t="s">
        <v>181</v>
      </c>
      <c r="M6194" s="2" t="s">
        <v>95</v>
      </c>
      <c r="N6194" s="3">
        <v>673.386</v>
      </c>
      <c r="O6194" s="3" t="s">
        <v>182</v>
      </c>
      <c r="P6194" s="4">
        <f>IF(O6194="吨",N6194*1000,IF(O6194="万立方米",N6194*10000,""))</f>
        <v>6733860.0</v>
      </c>
      <c r="Q6194" s="2" t="s">
        <v>183</v>
      </c>
      <c r="R6194" s="2" t="s">
        <v>184</v>
      </c>
      <c r="S6194" s="2" t="s">
        <v>204</v>
      </c>
      <c r="T6194" s="2" t="s">
        <v>75</v>
      </c>
      <c r="U6194" s="4">
        <f>0.005</f>
        <v>0.005</v>
      </c>
      <c r="V6194" s="2" t="s">
        <v>186</v>
      </c>
      <c r="W6194" s="2" t="s">
        <v>205</v>
      </c>
      <c r="X6194" s="2" t="s">
        <v>64</v>
      </c>
      <c r="Y6194" s="2" t="s">
        <v>65</v>
      </c>
      <c r="Z6194" s="2">
        <v>0</v>
      </c>
      <c r="AA6194" s="2"/>
      <c r="AB6194" s="2"/>
      <c r="AC6194" s="4">
        <f>P6194*U6194/1000000</f>
        <v>0.033669300000000006</v>
      </c>
      <c r="AD6194" s="4">
        <f>AC6194*(1-Z6194/100)</f>
        <v>0.033669300000000006</v>
      </c>
      <c r="AE6194" s="2" t="s">
        <v>66</v>
      </c>
      <c r="AF6194" s="2" t="s">
        <v>67</v>
      </c>
      <c r="AG6194" s="2"/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7225</v>
      </c>
      <c r="B6195" s="2" t="s">
        <v>7218</v>
      </c>
      <c r="C6195" s="2" t="s">
        <v>47</v>
      </c>
      <c r="D6195" s="2" t="s">
        <v>5369</v>
      </c>
      <c r="E6195" s="2" t="s">
        <v>213</v>
      </c>
      <c r="F6195" s="2" t="s">
        <v>50</v>
      </c>
      <c r="G6195" s="2" t="s">
        <v>179</v>
      </c>
      <c r="H6195" s="2" t="s">
        <v>138</v>
      </c>
      <c r="I6195" s="2" t="s">
        <v>53</v>
      </c>
      <c r="J6195" s="2" t="s">
        <v>180</v>
      </c>
      <c r="K6195" s="2" t="s">
        <v>180</v>
      </c>
      <c r="L6195" s="2" t="s">
        <v>181</v>
      </c>
      <c r="M6195" s="2" t="s">
        <v>100</v>
      </c>
      <c r="N6195" s="3">
        <v>673.386</v>
      </c>
      <c r="O6195" s="3" t="s">
        <v>182</v>
      </c>
      <c r="P6195" s="4">
        <f>IF(O6195="吨",N6195*1000,IF(O6195="万立方米",N6195*10000,""))</f>
        <v>6733860.0</v>
      </c>
      <c r="Q6195" s="2" t="s">
        <v>183</v>
      </c>
      <c r="R6195" s="2" t="s">
        <v>184</v>
      </c>
      <c r="S6195" s="2" t="s">
        <v>207</v>
      </c>
      <c r="T6195" s="2" t="s">
        <v>75</v>
      </c>
      <c r="U6195" s="4">
        <f>0.02</f>
        <v>0.02</v>
      </c>
      <c r="V6195" s="2" t="s">
        <v>186</v>
      </c>
      <c r="W6195" s="2" t="s">
        <v>208</v>
      </c>
      <c r="X6195" s="2" t="s">
        <v>64</v>
      </c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/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7226</v>
      </c>
      <c r="B6196" s="2" t="s">
        <v>7218</v>
      </c>
      <c r="C6196" s="2" t="s">
        <v>47</v>
      </c>
      <c r="D6196" s="2" t="s">
        <v>5369</v>
      </c>
      <c r="E6196" s="2" t="s">
        <v>213</v>
      </c>
      <c r="F6196" s="2" t="s">
        <v>50</v>
      </c>
      <c r="G6196" s="2" t="s">
        <v>179</v>
      </c>
      <c r="H6196" s="2" t="s">
        <v>138</v>
      </c>
      <c r="I6196" s="2"/>
      <c r="J6196" s="2"/>
      <c r="K6196" s="2"/>
      <c r="L6196" s="2"/>
      <c r="M6196" s="2" t="s">
        <v>104</v>
      </c>
      <c r="N6196" s="3"/>
      <c r="O6196" s="3"/>
      <c r="P6196" s="4">
        <v>0.0</v>
      </c>
      <c r="Q6196" s="2" t="s">
        <v>105</v>
      </c>
      <c r="R6196" s="2" t="s">
        <v>106</v>
      </c>
      <c r="S6196" s="2" t="s">
        <v>107</v>
      </c>
      <c r="T6196" s="2" t="s">
        <v>108</v>
      </c>
      <c r="U6196" s="4">
        <f>0.0</f>
        <v>0.0</v>
      </c>
      <c r="V6196" s="2" t="s">
        <v>109</v>
      </c>
      <c r="W6196" s="2" t="s">
        <v>110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134</v>
      </c>
      <c r="AH6196" s="2" t="s">
        <v>69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7227</v>
      </c>
      <c r="B6197" s="2" t="s">
        <v>7228</v>
      </c>
      <c r="C6197" s="2" t="s">
        <v>47</v>
      </c>
      <c r="D6197" s="2" t="s">
        <v>2526</v>
      </c>
      <c r="E6197" s="2" t="s">
        <v>799</v>
      </c>
      <c r="F6197" s="2" t="s">
        <v>50</v>
      </c>
      <c r="G6197" s="2" t="s">
        <v>51</v>
      </c>
      <c r="H6197" s="2" t="s">
        <v>323</v>
      </c>
      <c r="I6197" s="2" t="s">
        <v>53</v>
      </c>
      <c r="J6197" s="2" t="s">
        <v>270</v>
      </c>
      <c r="K6197" s="2" t="s">
        <v>55</v>
      </c>
      <c r="L6197" s="2" t="s">
        <v>51</v>
      </c>
      <c r="M6197" s="2" t="s">
        <v>56</v>
      </c>
      <c r="N6197" s="3">
        <v>1472561.66</v>
      </c>
      <c r="O6197" s="3" t="s">
        <v>57</v>
      </c>
      <c r="P6197" s="4">
        <f>IF(O6197="吨",N6197*1000,IF(O6197="万立方米",N6197*10000,""))</f>
        <v>1472561660.0</v>
      </c>
      <c r="Q6197" s="2" t="s">
        <v>58</v>
      </c>
      <c r="R6197" s="2" t="s">
        <v>59</v>
      </c>
      <c r="S6197" s="2" t="s">
        <v>60</v>
      </c>
      <c r="T6197" s="2" t="s">
        <v>61</v>
      </c>
      <c r="U6197" s="4">
        <f>0.06</f>
        <v>0.06</v>
      </c>
      <c r="V6197" s="2" t="s">
        <v>62</v>
      </c>
      <c r="W6197" s="2" t="s">
        <v>63</v>
      </c>
      <c r="X6197" s="2" t="s">
        <v>64</v>
      </c>
      <c r="Y6197" s="2" t="s">
        <v>65</v>
      </c>
      <c r="Z6197" s="2">
        <v>0</v>
      </c>
      <c r="AA6197" s="2"/>
      <c r="AB6197" s="2"/>
      <c r="AC6197" s="4">
        <f>P6197*U6197/1000000</f>
        <v>88.3536996</v>
      </c>
      <c r="AD6197" s="4">
        <f>AC6197*(1-Z6197/100)</f>
        <v>88.3536996</v>
      </c>
      <c r="AE6197" s="2" t="s">
        <v>66</v>
      </c>
      <c r="AF6197" s="2" t="s">
        <v>67</v>
      </c>
      <c r="AG6197" s="2"/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7229</v>
      </c>
      <c r="B6198" s="2" t="s">
        <v>7228</v>
      </c>
      <c r="C6198" s="2" t="s">
        <v>47</v>
      </c>
      <c r="D6198" s="2" t="s">
        <v>2526</v>
      </c>
      <c r="E6198" s="2" t="s">
        <v>799</v>
      </c>
      <c r="F6198" s="2" t="s">
        <v>50</v>
      </c>
      <c r="G6198" s="2" t="s">
        <v>51</v>
      </c>
      <c r="H6198" s="2" t="s">
        <v>323</v>
      </c>
      <c r="I6198" s="2" t="s">
        <v>53</v>
      </c>
      <c r="J6198" s="2" t="s">
        <v>270</v>
      </c>
      <c r="K6198" s="2" t="s">
        <v>55</v>
      </c>
      <c r="L6198" s="2" t="s">
        <v>51</v>
      </c>
      <c r="M6198" s="2" t="s">
        <v>73</v>
      </c>
      <c r="N6198" s="3">
        <v>1472561.66</v>
      </c>
      <c r="O6198" s="3" t="s">
        <v>57</v>
      </c>
      <c r="P6198" s="4">
        <f>IF(O6198="吨",N6198*1000,IF(O6198="万立方米",N6198*10000,""))</f>
        <v>1472561660.0</v>
      </c>
      <c r="Q6198" s="2" t="s">
        <v>58</v>
      </c>
      <c r="R6198" s="2" t="s">
        <v>59</v>
      </c>
      <c r="S6198" s="2" t="s">
        <v>74</v>
      </c>
      <c r="T6198" s="2" t="s">
        <v>75</v>
      </c>
      <c r="U6198" s="4">
        <f>1.5</f>
        <v>1.5</v>
      </c>
      <c r="V6198" s="2" t="s">
        <v>62</v>
      </c>
      <c r="W6198" s="2" t="s">
        <v>76</v>
      </c>
      <c r="X6198" s="2" t="s">
        <v>64</v>
      </c>
      <c r="Y6198" s="2" t="s">
        <v>65</v>
      </c>
      <c r="Z6198" s="2">
        <v>0</v>
      </c>
      <c r="AA6198" s="2"/>
      <c r="AB6198" s="2"/>
      <c r="AC6198" s="4">
        <f>P6198*U6198/1000000</f>
        <v>2208.84249</v>
      </c>
      <c r="AD6198" s="4">
        <f>AC6198*(1-Z6198/100)</f>
        <v>2208.84249</v>
      </c>
      <c r="AE6198" s="2" t="s">
        <v>66</v>
      </c>
      <c r="AF6198" s="2" t="s">
        <v>67</v>
      </c>
      <c r="AG6198" s="2"/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7230</v>
      </c>
      <c r="B6199" s="2" t="s">
        <v>7228</v>
      </c>
      <c r="C6199" s="2" t="s">
        <v>47</v>
      </c>
      <c r="D6199" s="2" t="s">
        <v>2526</v>
      </c>
      <c r="E6199" s="2" t="s">
        <v>799</v>
      </c>
      <c r="F6199" s="2" t="s">
        <v>50</v>
      </c>
      <c r="G6199" s="2" t="s">
        <v>51</v>
      </c>
      <c r="H6199" s="2" t="s">
        <v>323</v>
      </c>
      <c r="I6199" s="2" t="s">
        <v>53</v>
      </c>
      <c r="J6199" s="2" t="s">
        <v>270</v>
      </c>
      <c r="K6199" s="2" t="s">
        <v>55</v>
      </c>
      <c r="L6199" s="2" t="s">
        <v>51</v>
      </c>
      <c r="M6199" s="2" t="s">
        <v>78</v>
      </c>
      <c r="N6199" s="3">
        <v>1472561.66</v>
      </c>
      <c r="O6199" s="3" t="s">
        <v>57</v>
      </c>
      <c r="P6199" s="4">
        <f>IF(O6199="吨",N6199*1000,IF(O6199="万立方米",N6199*10000,""))</f>
        <v>1472561660.0</v>
      </c>
      <c r="Q6199" s="2" t="s">
        <v>58</v>
      </c>
      <c r="R6199" s="2" t="s">
        <v>59</v>
      </c>
      <c r="S6199" s="2" t="s">
        <v>79</v>
      </c>
      <c r="T6199" s="2" t="s">
        <v>75</v>
      </c>
      <c r="U6199" s="4">
        <f>6.0</f>
        <v>6.0</v>
      </c>
      <c r="V6199" s="2" t="s">
        <v>62</v>
      </c>
      <c r="W6199" s="2" t="s">
        <v>80</v>
      </c>
      <c r="X6199" s="2" t="s">
        <v>64</v>
      </c>
      <c r="Y6199" s="2" t="s">
        <v>65</v>
      </c>
      <c r="Z6199" s="2">
        <v>0</v>
      </c>
      <c r="AA6199" s="2"/>
      <c r="AB6199" s="2"/>
      <c r="AC6199" s="4">
        <f>P6199*U6199/1000000</f>
        <v>8835.36996</v>
      </c>
      <c r="AD6199" s="4">
        <f>AC6199*(1-Z6199/100)</f>
        <v>8835.36996</v>
      </c>
      <c r="AE6199" s="2" t="s">
        <v>66</v>
      </c>
      <c r="AF6199" s="2" t="s">
        <v>67</v>
      </c>
      <c r="AG6199" s="2"/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7231</v>
      </c>
      <c r="B6200" s="2" t="s">
        <v>7228</v>
      </c>
      <c r="C6200" s="2" t="s">
        <v>47</v>
      </c>
      <c r="D6200" s="2" t="s">
        <v>2526</v>
      </c>
      <c r="E6200" s="2" t="s">
        <v>799</v>
      </c>
      <c r="F6200" s="2" t="s">
        <v>50</v>
      </c>
      <c r="G6200" s="2" t="s">
        <v>51</v>
      </c>
      <c r="H6200" s="2" t="s">
        <v>323</v>
      </c>
      <c r="I6200" s="2" t="s">
        <v>53</v>
      </c>
      <c r="J6200" s="2" t="s">
        <v>270</v>
      </c>
      <c r="K6200" s="2" t="s">
        <v>55</v>
      </c>
      <c r="L6200" s="2" t="s">
        <v>51</v>
      </c>
      <c r="M6200" s="2" t="s">
        <v>82</v>
      </c>
      <c r="N6200" s="3">
        <v>1472561.66</v>
      </c>
      <c r="O6200" s="3" t="s">
        <v>57</v>
      </c>
      <c r="P6200" s="4">
        <f>IF(O6200="吨",N6200*1000,IF(O6200="万立方米",N6200*10000,""))</f>
        <v>1472561660.0</v>
      </c>
      <c r="Q6200" s="2" t="s">
        <v>58</v>
      </c>
      <c r="R6200" s="2" t="s">
        <v>59</v>
      </c>
      <c r="S6200" s="2" t="s">
        <v>83</v>
      </c>
      <c r="T6200" s="2" t="s">
        <v>61</v>
      </c>
      <c r="U6200" s="4">
        <f>0.35</f>
        <v>0.35</v>
      </c>
      <c r="V6200" s="2" t="s">
        <v>62</v>
      </c>
      <c r="W6200" s="2" t="s">
        <v>84</v>
      </c>
      <c r="X6200" s="2" t="s">
        <v>64</v>
      </c>
      <c r="Y6200" s="2" t="s">
        <v>65</v>
      </c>
      <c r="Z6200" s="2">
        <v>0</v>
      </c>
      <c r="AA6200" s="2"/>
      <c r="AB6200" s="2"/>
      <c r="AC6200" s="4">
        <f>P6200*U6200/1000000</f>
        <v>515.396581</v>
      </c>
      <c r="AD6200" s="4">
        <f>AC6200*(1-Z6200/100)</f>
        <v>515.396581</v>
      </c>
      <c r="AE6200" s="2" t="s">
        <v>66</v>
      </c>
      <c r="AF6200" s="2" t="s">
        <v>67</v>
      </c>
      <c r="AG6200" s="2"/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7232</v>
      </c>
      <c r="B6201" s="2" t="s">
        <v>7228</v>
      </c>
      <c r="C6201" s="2" t="s">
        <v>47</v>
      </c>
      <c r="D6201" s="2" t="s">
        <v>2526</v>
      </c>
      <c r="E6201" s="2" t="s">
        <v>799</v>
      </c>
      <c r="F6201" s="2" t="s">
        <v>50</v>
      </c>
      <c r="G6201" s="2" t="s">
        <v>51</v>
      </c>
      <c r="H6201" s="2" t="s">
        <v>323</v>
      </c>
      <c r="I6201" s="2" t="s">
        <v>53</v>
      </c>
      <c r="J6201" s="2" t="s">
        <v>270</v>
      </c>
      <c r="K6201" s="2" t="s">
        <v>55</v>
      </c>
      <c r="L6201" s="2" t="s">
        <v>51</v>
      </c>
      <c r="M6201" s="2" t="s">
        <v>86</v>
      </c>
      <c r="N6201" s="3">
        <v>1472561.66</v>
      </c>
      <c r="O6201" s="3" t="s">
        <v>57</v>
      </c>
      <c r="P6201" s="4">
        <f>IF(O6201="吨",N6201*1000,IF(O6201="万立方米",N6201*10000,""))</f>
        <v>1472561660.0</v>
      </c>
      <c r="Q6201" s="2" t="s">
        <v>58</v>
      </c>
      <c r="R6201" s="2" t="s">
        <v>59</v>
      </c>
      <c r="S6201" s="2" t="s">
        <v>87</v>
      </c>
      <c r="T6201" s="2" t="s">
        <v>88</v>
      </c>
      <c r="U6201" s="4">
        <f>0.75</f>
        <v>0.75</v>
      </c>
      <c r="V6201" s="2" t="s">
        <v>62</v>
      </c>
      <c r="W6201" s="2" t="s">
        <v>89</v>
      </c>
      <c r="X6201" s="2" t="s">
        <v>64</v>
      </c>
      <c r="Y6201" s="2" t="s">
        <v>65</v>
      </c>
      <c r="Z6201" s="2">
        <v>0</v>
      </c>
      <c r="AA6201" s="2"/>
      <c r="AB6201" s="2"/>
      <c r="AC6201" s="4">
        <f>P6201*U6201/1000000</f>
        <v>1104.421245</v>
      </c>
      <c r="AD6201" s="4">
        <f>AC6202*(1-AA6201/100)+(AC6201-AC6202)*(1-AB6201/100)</f>
        <v>1104.421245</v>
      </c>
      <c r="AE6201" s="2" t="s">
        <v>66</v>
      </c>
      <c r="AF6201" s="2" t="s">
        <v>67</v>
      </c>
      <c r="AG6201" s="2"/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7233</v>
      </c>
      <c r="B6202" s="2" t="s">
        <v>7228</v>
      </c>
      <c r="C6202" s="2" t="s">
        <v>47</v>
      </c>
      <c r="D6202" s="2" t="s">
        <v>2526</v>
      </c>
      <c r="E6202" s="2" t="s">
        <v>799</v>
      </c>
      <c r="F6202" s="2" t="s">
        <v>50</v>
      </c>
      <c r="G6202" s="2" t="s">
        <v>51</v>
      </c>
      <c r="H6202" s="2" t="s">
        <v>323</v>
      </c>
      <c r="I6202" s="2" t="s">
        <v>53</v>
      </c>
      <c r="J6202" s="2" t="s">
        <v>270</v>
      </c>
      <c r="K6202" s="2" t="s">
        <v>55</v>
      </c>
      <c r="L6202" s="2" t="s">
        <v>51</v>
      </c>
      <c r="M6202" s="2" t="s">
        <v>91</v>
      </c>
      <c r="N6202" s="3">
        <v>1472561.66</v>
      </c>
      <c r="O6202" s="3" t="s">
        <v>57</v>
      </c>
      <c r="P6202" s="4">
        <f>IF(O6202="吨",N6202*1000,IF(O6202="万立方米",N6202*10000,""))</f>
        <v>1472561660.0</v>
      </c>
      <c r="Q6202" s="2" t="s">
        <v>58</v>
      </c>
      <c r="R6202" s="2" t="s">
        <v>59</v>
      </c>
      <c r="S6202" s="2" t="s">
        <v>92</v>
      </c>
      <c r="T6202" s="2" t="s">
        <v>88</v>
      </c>
      <c r="U6202" s="4">
        <f>0.75</f>
        <v>0.75</v>
      </c>
      <c r="V6202" s="2" t="s">
        <v>62</v>
      </c>
      <c r="W6202" s="2" t="s">
        <v>93</v>
      </c>
      <c r="X6202" s="2" t="s">
        <v>64</v>
      </c>
      <c r="Y6202" s="2" t="s">
        <v>65</v>
      </c>
      <c r="Z6202" s="2">
        <v>0</v>
      </c>
      <c r="AA6202" s="2"/>
      <c r="AB6202" s="2"/>
      <c r="AC6202" s="4">
        <f>P6202*U6202/1000000</f>
        <v>1104.421245</v>
      </c>
      <c r="AD6202" s="4">
        <f>AC6202*(1-Z6202/100)</f>
        <v>1104.421245</v>
      </c>
      <c r="AE6202" s="2" t="s">
        <v>66</v>
      </c>
      <c r="AF6202" s="2" t="s">
        <v>67</v>
      </c>
      <c r="AG6202" s="2"/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7234</v>
      </c>
      <c r="B6203" s="2" t="s">
        <v>7228</v>
      </c>
      <c r="C6203" s="2" t="s">
        <v>47</v>
      </c>
      <c r="D6203" s="2" t="s">
        <v>2526</v>
      </c>
      <c r="E6203" s="2" t="s">
        <v>799</v>
      </c>
      <c r="F6203" s="2" t="s">
        <v>50</v>
      </c>
      <c r="G6203" s="2" t="s">
        <v>51</v>
      </c>
      <c r="H6203" s="2" t="s">
        <v>323</v>
      </c>
      <c r="I6203" s="2" t="s">
        <v>53</v>
      </c>
      <c r="J6203" s="2" t="s">
        <v>270</v>
      </c>
      <c r="K6203" s="2" t="s">
        <v>55</v>
      </c>
      <c r="L6203" s="2" t="s">
        <v>51</v>
      </c>
      <c r="M6203" s="2" t="s">
        <v>95</v>
      </c>
      <c r="N6203" s="3">
        <v>1472561.66</v>
      </c>
      <c r="O6203" s="3" t="s">
        <v>57</v>
      </c>
      <c r="P6203" s="4">
        <f>IF(O6203="吨",N6203*1000,IF(O6203="万立方米",N6203*10000,""))</f>
        <v>1472561660.0</v>
      </c>
      <c r="Q6203" s="2" t="s">
        <v>58</v>
      </c>
      <c r="R6203" s="2" t="s">
        <v>59</v>
      </c>
      <c r="S6203" s="2" t="s">
        <v>96</v>
      </c>
      <c r="T6203" s="2" t="s">
        <v>97</v>
      </c>
      <c r="U6203" s="4">
        <f>1.7</f>
        <v>1.7</v>
      </c>
      <c r="V6203" s="2" t="s">
        <v>62</v>
      </c>
      <c r="W6203" s="2" t="s">
        <v>98</v>
      </c>
      <c r="X6203" s="2" t="s">
        <v>64</v>
      </c>
      <c r="Y6203" s="2" t="s">
        <v>65</v>
      </c>
      <c r="Z6203" s="2">
        <v>0</v>
      </c>
      <c r="AA6203" s="2"/>
      <c r="AB6203" s="2"/>
      <c r="AC6203" s="4">
        <f>P6203*U6203/1000000</f>
        <v>2503.354822</v>
      </c>
      <c r="AD6203" s="4">
        <f>AC6203*(1-Z6203/100)</f>
        <v>2503.354822</v>
      </c>
      <c r="AE6203" s="2" t="s">
        <v>66</v>
      </c>
      <c r="AF6203" s="2" t="s">
        <v>67</v>
      </c>
      <c r="AG6203" s="2"/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7235</v>
      </c>
      <c r="B6204" s="2" t="s">
        <v>7228</v>
      </c>
      <c r="C6204" s="2" t="s">
        <v>47</v>
      </c>
      <c r="D6204" s="2" t="s">
        <v>2526</v>
      </c>
      <c r="E6204" s="2" t="s">
        <v>799</v>
      </c>
      <c r="F6204" s="2" t="s">
        <v>50</v>
      </c>
      <c r="G6204" s="2" t="s">
        <v>51</v>
      </c>
      <c r="H6204" s="2" t="s">
        <v>323</v>
      </c>
      <c r="I6204" s="2" t="s">
        <v>53</v>
      </c>
      <c r="J6204" s="2" t="s">
        <v>270</v>
      </c>
      <c r="K6204" s="2" t="s">
        <v>55</v>
      </c>
      <c r="L6204" s="2" t="s">
        <v>51</v>
      </c>
      <c r="M6204" s="2" t="s">
        <v>100</v>
      </c>
      <c r="N6204" s="3">
        <v>1472561.66</v>
      </c>
      <c r="O6204" s="3" t="s">
        <v>57</v>
      </c>
      <c r="P6204" s="4">
        <f>IF(O6204="吨",N6204*1000,IF(O6204="万立方米",N6204*10000,""))</f>
        <v>1472561660.0</v>
      </c>
      <c r="Q6204" s="2" t="s">
        <v>58</v>
      </c>
      <c r="R6204" s="2" t="s">
        <v>59</v>
      </c>
      <c r="S6204" s="2" t="s">
        <v>101</v>
      </c>
      <c r="T6204" s="2" t="s">
        <v>75</v>
      </c>
      <c r="U6204" s="4">
        <f>0.12</f>
        <v>0.12</v>
      </c>
      <c r="V6204" s="2" t="s">
        <v>62</v>
      </c>
      <c r="W6204" s="2" t="s">
        <v>102</v>
      </c>
      <c r="X6204" s="2" t="s">
        <v>64</v>
      </c>
      <c r="Y6204" s="2" t="s">
        <v>65</v>
      </c>
      <c r="Z6204" s="2">
        <v>0</v>
      </c>
      <c r="AA6204" s="2"/>
      <c r="AB6204" s="2"/>
      <c r="AC6204" s="4">
        <f>P6204*U6204/1000000</f>
        <v>176.7073992</v>
      </c>
      <c r="AD6204" s="4">
        <f>AC6204*(1-Z6204/100)</f>
        <v>176.7073992</v>
      </c>
      <c r="AE6204" s="2" t="s">
        <v>66</v>
      </c>
      <c r="AF6204" s="2" t="s">
        <v>67</v>
      </c>
      <c r="AG6204" s="2"/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7236</v>
      </c>
      <c r="B6205" s="2" t="s">
        <v>7228</v>
      </c>
      <c r="C6205" s="2" t="s">
        <v>47</v>
      </c>
      <c r="D6205" s="2" t="s">
        <v>2526</v>
      </c>
      <c r="E6205" s="2" t="s">
        <v>799</v>
      </c>
      <c r="F6205" s="2" t="s">
        <v>50</v>
      </c>
      <c r="G6205" s="2" t="s">
        <v>51</v>
      </c>
      <c r="H6205" s="2" t="s">
        <v>323</v>
      </c>
      <c r="I6205" s="2"/>
      <c r="J6205" s="2"/>
      <c r="K6205" s="2"/>
      <c r="L6205" s="2"/>
      <c r="M6205" s="2" t="s">
        <v>104</v>
      </c>
      <c r="N6205" s="3"/>
      <c r="O6205" s="3"/>
      <c r="P6205" s="4">
        <v>0.0</v>
      </c>
      <c r="Q6205" s="2" t="s">
        <v>105</v>
      </c>
      <c r="R6205" s="2" t="s">
        <v>106</v>
      </c>
      <c r="S6205" s="2" t="s">
        <v>107</v>
      </c>
      <c r="T6205" s="2" t="s">
        <v>108</v>
      </c>
      <c r="U6205" s="4">
        <f>0.0</f>
        <v>0.0</v>
      </c>
      <c r="V6205" s="2" t="s">
        <v>109</v>
      </c>
      <c r="W6205" s="2" t="s">
        <v>110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134</v>
      </c>
      <c r="AH6205" s="2" t="s">
        <v>69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7237</v>
      </c>
      <c r="B6206" s="2" t="s">
        <v>7238</v>
      </c>
      <c r="C6206" s="2" t="s">
        <v>47</v>
      </c>
      <c r="D6206" s="2" t="s">
        <v>7239</v>
      </c>
      <c r="E6206" s="2" t="s">
        <v>412</v>
      </c>
      <c r="F6206" s="2" t="s">
        <v>50</v>
      </c>
      <c r="G6206" s="2" t="s">
        <v>179</v>
      </c>
      <c r="H6206" s="2" t="s">
        <v>243</v>
      </c>
      <c r="I6206" s="2" t="s">
        <v>53</v>
      </c>
      <c r="J6206" s="2" t="s">
        <v>180</v>
      </c>
      <c r="K6206" s="2" t="s">
        <v>180</v>
      </c>
      <c r="L6206" s="2" t="s">
        <v>181</v>
      </c>
      <c r="M6206" s="2" t="s">
        <v>56</v>
      </c>
      <c r="N6206" s="3">
        <v>2348.99</v>
      </c>
      <c r="O6206" s="3" t="s">
        <v>182</v>
      </c>
      <c r="P6206" s="4">
        <f>IF(O6206="吨",N6206*1000,IF(O6206="万立方米",N6206*10000,""))</f>
        <v>23489899.999999996</v>
      </c>
      <c r="Q6206" s="2" t="s">
        <v>183</v>
      </c>
      <c r="R6206" s="2" t="s">
        <v>184</v>
      </c>
      <c r="S6206" s="2" t="s">
        <v>185</v>
      </c>
      <c r="T6206" s="2" t="s">
        <v>75</v>
      </c>
      <c r="U6206" s="4">
        <f>0.001</f>
        <v>0.001</v>
      </c>
      <c r="V6206" s="2" t="s">
        <v>186</v>
      </c>
      <c r="W6206" s="2" t="s">
        <v>187</v>
      </c>
      <c r="X6206" s="2" t="s">
        <v>64</v>
      </c>
      <c r="Y6206" s="2" t="s">
        <v>65</v>
      </c>
      <c r="Z6206" s="2">
        <v>0</v>
      </c>
      <c r="AA6206" s="2"/>
      <c r="AB6206" s="2"/>
      <c r="AC6206" s="4">
        <f>P6206*U6206/1000000</f>
        <v>0.023489899999999998</v>
      </c>
      <c r="AD6206" s="4">
        <f>AC6206*(1-Z6206/100)</f>
        <v>0.023489899999999998</v>
      </c>
      <c r="AE6206" s="2" t="s">
        <v>66</v>
      </c>
      <c r="AF6206" s="2" t="s">
        <v>67</v>
      </c>
      <c r="AG6206" s="2"/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7240</v>
      </c>
      <c r="B6207" s="2" t="s">
        <v>7238</v>
      </c>
      <c r="C6207" s="2" t="s">
        <v>47</v>
      </c>
      <c r="D6207" s="2" t="s">
        <v>7239</v>
      </c>
      <c r="E6207" s="2" t="s">
        <v>412</v>
      </c>
      <c r="F6207" s="2" t="s">
        <v>50</v>
      </c>
      <c r="G6207" s="2" t="s">
        <v>179</v>
      </c>
      <c r="H6207" s="2" t="s">
        <v>243</v>
      </c>
      <c r="I6207" s="2" t="s">
        <v>53</v>
      </c>
      <c r="J6207" s="2" t="s">
        <v>180</v>
      </c>
      <c r="K6207" s="2" t="s">
        <v>180</v>
      </c>
      <c r="L6207" s="2" t="s">
        <v>181</v>
      </c>
      <c r="M6207" s="2" t="s">
        <v>73</v>
      </c>
      <c r="N6207" s="3">
        <v>2348.99</v>
      </c>
      <c r="O6207" s="3" t="s">
        <v>182</v>
      </c>
      <c r="P6207" s="4">
        <f>IF(O6207="吨",N6207*1000,IF(O6207="万立方米",N6207*10000,""))</f>
        <v>23489899.999999996</v>
      </c>
      <c r="Q6207" s="2" t="s">
        <v>183</v>
      </c>
      <c r="R6207" s="2" t="s">
        <v>184</v>
      </c>
      <c r="S6207" s="2" t="s">
        <v>189</v>
      </c>
      <c r="T6207" s="2" t="s">
        <v>75</v>
      </c>
      <c r="U6207" s="4">
        <f>0.35</f>
        <v>0.35</v>
      </c>
      <c r="V6207" s="2" t="s">
        <v>186</v>
      </c>
      <c r="W6207" s="2" t="s">
        <v>190</v>
      </c>
      <c r="X6207" s="2" t="s">
        <v>64</v>
      </c>
      <c r="Y6207" s="2" t="s">
        <v>65</v>
      </c>
      <c r="Z6207" s="2">
        <v>0</v>
      </c>
      <c r="AA6207" s="2"/>
      <c r="AB6207" s="2"/>
      <c r="AC6207" s="4">
        <f>P6207*U6207/1000000</f>
        <v>8.221464999999998</v>
      </c>
      <c r="AD6207" s="4">
        <f>AC6207*(1-Z6207/100)</f>
        <v>8.221464999999998</v>
      </c>
      <c r="AE6207" s="2" t="s">
        <v>66</v>
      </c>
      <c r="AF6207" s="2" t="s">
        <v>67</v>
      </c>
      <c r="AG6207" s="2"/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7241</v>
      </c>
      <c r="B6208" s="2" t="s">
        <v>7238</v>
      </c>
      <c r="C6208" s="2" t="s">
        <v>47</v>
      </c>
      <c r="D6208" s="2" t="s">
        <v>7239</v>
      </c>
      <c r="E6208" s="2" t="s">
        <v>412</v>
      </c>
      <c r="F6208" s="2" t="s">
        <v>50</v>
      </c>
      <c r="G6208" s="2" t="s">
        <v>179</v>
      </c>
      <c r="H6208" s="2" t="s">
        <v>243</v>
      </c>
      <c r="I6208" s="2" t="s">
        <v>53</v>
      </c>
      <c r="J6208" s="2" t="s">
        <v>180</v>
      </c>
      <c r="K6208" s="2" t="s">
        <v>180</v>
      </c>
      <c r="L6208" s="2" t="s">
        <v>181</v>
      </c>
      <c r="M6208" s="2" t="s">
        <v>78</v>
      </c>
      <c r="N6208" s="3">
        <v>2348.99</v>
      </c>
      <c r="O6208" s="3" t="s">
        <v>182</v>
      </c>
      <c r="P6208" s="4">
        <f>IF(O6208="吨",N6208*1000,IF(O6208="万立方米",N6208*10000,""))</f>
        <v>23489899.999999996</v>
      </c>
      <c r="Q6208" s="2" t="s">
        <v>183</v>
      </c>
      <c r="R6208" s="2" t="s">
        <v>184</v>
      </c>
      <c r="S6208" s="2" t="s">
        <v>192</v>
      </c>
      <c r="T6208" s="2" t="s">
        <v>75</v>
      </c>
      <c r="U6208" s="4">
        <f>1.2</f>
        <v>1.2</v>
      </c>
      <c r="V6208" s="2" t="s">
        <v>186</v>
      </c>
      <c r="W6208" s="2" t="s">
        <v>193</v>
      </c>
      <c r="X6208" s="2" t="s">
        <v>64</v>
      </c>
      <c r="Y6208" s="2" t="s">
        <v>65</v>
      </c>
      <c r="Z6208" s="2">
        <v>0</v>
      </c>
      <c r="AA6208" s="2"/>
      <c r="AB6208" s="2"/>
      <c r="AC6208" s="4">
        <f>P6208*U6208/1000000</f>
        <v>28.187879999999996</v>
      </c>
      <c r="AD6208" s="4">
        <f>AC6208*(1-Z6208/100)</f>
        <v>28.187879999999996</v>
      </c>
      <c r="AE6208" s="2" t="s">
        <v>66</v>
      </c>
      <c r="AF6208" s="2" t="s">
        <v>67</v>
      </c>
      <c r="AG6208" s="2"/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7242</v>
      </c>
      <c r="B6209" s="2" t="s">
        <v>7238</v>
      </c>
      <c r="C6209" s="2" t="s">
        <v>47</v>
      </c>
      <c r="D6209" s="2" t="s">
        <v>7239</v>
      </c>
      <c r="E6209" s="2" t="s">
        <v>412</v>
      </c>
      <c r="F6209" s="2" t="s">
        <v>50</v>
      </c>
      <c r="G6209" s="2" t="s">
        <v>179</v>
      </c>
      <c r="H6209" s="2" t="s">
        <v>243</v>
      </c>
      <c r="I6209" s="2" t="s">
        <v>53</v>
      </c>
      <c r="J6209" s="2" t="s">
        <v>180</v>
      </c>
      <c r="K6209" s="2" t="s">
        <v>180</v>
      </c>
      <c r="L6209" s="2" t="s">
        <v>181</v>
      </c>
      <c r="M6209" s="2" t="s">
        <v>82</v>
      </c>
      <c r="N6209" s="3">
        <v>2348.99</v>
      </c>
      <c r="O6209" s="3" t="s">
        <v>182</v>
      </c>
      <c r="P6209" s="4">
        <f>IF(O6209="吨",N6209*1000,IF(O6209="万立方米",N6209*10000,""))</f>
        <v>23489899.999999996</v>
      </c>
      <c r="Q6209" s="2" t="s">
        <v>183</v>
      </c>
      <c r="R6209" s="2" t="s">
        <v>184</v>
      </c>
      <c r="S6209" s="2" t="s">
        <v>195</v>
      </c>
      <c r="T6209" s="2" t="s">
        <v>75</v>
      </c>
      <c r="U6209" s="4">
        <f>0.002</f>
        <v>0.002</v>
      </c>
      <c r="V6209" s="2" t="s">
        <v>186</v>
      </c>
      <c r="W6209" s="2" t="s">
        <v>196</v>
      </c>
      <c r="X6209" s="2" t="s">
        <v>64</v>
      </c>
      <c r="Y6209" s="2" t="s">
        <v>65</v>
      </c>
      <c r="Z6209" s="2">
        <v>0</v>
      </c>
      <c r="AA6209" s="2"/>
      <c r="AB6209" s="2"/>
      <c r="AC6209" s="4">
        <f>P6209*U6209/1000000</f>
        <v>0.046979799999999995</v>
      </c>
      <c r="AD6209" s="4">
        <f>AC6209*(1-Z6209/100)</f>
        <v>0.046979799999999995</v>
      </c>
      <c r="AE6209" s="2" t="s">
        <v>66</v>
      </c>
      <c r="AF6209" s="2" t="s">
        <v>67</v>
      </c>
      <c r="AG6209" s="2"/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7243</v>
      </c>
      <c r="B6210" s="2" t="s">
        <v>7238</v>
      </c>
      <c r="C6210" s="2" t="s">
        <v>47</v>
      </c>
      <c r="D6210" s="2" t="s">
        <v>7239</v>
      </c>
      <c r="E6210" s="2" t="s">
        <v>412</v>
      </c>
      <c r="F6210" s="2" t="s">
        <v>50</v>
      </c>
      <c r="G6210" s="2" t="s">
        <v>179</v>
      </c>
      <c r="H6210" s="2" t="s">
        <v>243</v>
      </c>
      <c r="I6210" s="2" t="s">
        <v>53</v>
      </c>
      <c r="J6210" s="2" t="s">
        <v>180</v>
      </c>
      <c r="K6210" s="2" t="s">
        <v>180</v>
      </c>
      <c r="L6210" s="2" t="s">
        <v>181</v>
      </c>
      <c r="M6210" s="2" t="s">
        <v>86</v>
      </c>
      <c r="N6210" s="3">
        <v>2348.99</v>
      </c>
      <c r="O6210" s="3" t="s">
        <v>182</v>
      </c>
      <c r="P6210" s="4">
        <f>IF(O6210="吨",N6210*1000,IF(O6210="万立方米",N6210*10000,""))</f>
        <v>23489899.999999996</v>
      </c>
      <c r="Q6210" s="2" t="s">
        <v>183</v>
      </c>
      <c r="R6210" s="2" t="s">
        <v>184</v>
      </c>
      <c r="S6210" s="2" t="s">
        <v>198</v>
      </c>
      <c r="T6210" s="2" t="s">
        <v>75</v>
      </c>
      <c r="U6210" s="4">
        <f>0.01</f>
        <v>0.01</v>
      </c>
      <c r="V6210" s="2" t="s">
        <v>186</v>
      </c>
      <c r="W6210" s="2" t="s">
        <v>199</v>
      </c>
      <c r="X6210" s="2" t="s">
        <v>64</v>
      </c>
      <c r="Y6210" s="2" t="s">
        <v>65</v>
      </c>
      <c r="Z6210" s="2">
        <v>0</v>
      </c>
      <c r="AA6210" s="2"/>
      <c r="AB6210" s="2"/>
      <c r="AC6210" s="4">
        <f>P6210*U6210/1000000</f>
        <v>0.23489899999999997</v>
      </c>
      <c r="AD6210" s="4">
        <f>AC6211*(1-AA6210/100)+(AC6210-AC6211)*(1-AB6210/100)</f>
        <v>0.23489899999999997</v>
      </c>
      <c r="AE6210" s="2" t="s">
        <v>66</v>
      </c>
      <c r="AF6210" s="2" t="s">
        <v>67</v>
      </c>
      <c r="AG6210" s="2"/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7244</v>
      </c>
      <c r="B6211" s="2" t="s">
        <v>7238</v>
      </c>
      <c r="C6211" s="2" t="s">
        <v>47</v>
      </c>
      <c r="D6211" s="2" t="s">
        <v>7239</v>
      </c>
      <c r="E6211" s="2" t="s">
        <v>412</v>
      </c>
      <c r="F6211" s="2" t="s">
        <v>50</v>
      </c>
      <c r="G6211" s="2" t="s">
        <v>179</v>
      </c>
      <c r="H6211" s="2" t="s">
        <v>243</v>
      </c>
      <c r="I6211" s="2" t="s">
        <v>53</v>
      </c>
      <c r="J6211" s="2" t="s">
        <v>180</v>
      </c>
      <c r="K6211" s="2" t="s">
        <v>180</v>
      </c>
      <c r="L6211" s="2" t="s">
        <v>181</v>
      </c>
      <c r="M6211" s="2" t="s">
        <v>91</v>
      </c>
      <c r="N6211" s="3">
        <v>2348.99</v>
      </c>
      <c r="O6211" s="3" t="s">
        <v>182</v>
      </c>
      <c r="P6211" s="4">
        <f>IF(O6211="吨",N6211*1000,IF(O6211="万立方米",N6211*10000,""))</f>
        <v>23489899.999999996</v>
      </c>
      <c r="Q6211" s="2" t="s">
        <v>183</v>
      </c>
      <c r="R6211" s="2" t="s">
        <v>184</v>
      </c>
      <c r="S6211" s="2" t="s">
        <v>201</v>
      </c>
      <c r="T6211" s="2" t="s">
        <v>75</v>
      </c>
      <c r="U6211" s="4">
        <f>0.005</f>
        <v>0.005</v>
      </c>
      <c r="V6211" s="2" t="s">
        <v>186</v>
      </c>
      <c r="W6211" s="2" t="s">
        <v>202</v>
      </c>
      <c r="X6211" s="2" t="s">
        <v>64</v>
      </c>
      <c r="Y6211" s="2" t="s">
        <v>65</v>
      </c>
      <c r="Z6211" s="2">
        <v>0</v>
      </c>
      <c r="AA6211" s="2"/>
      <c r="AB6211" s="2"/>
      <c r="AC6211" s="4">
        <f>P6211*U6211/1000000</f>
        <v>0.11744949999999998</v>
      </c>
      <c r="AD6211" s="4">
        <f>AC6211*(1-Z6211/100)</f>
        <v>0.11744949999999998</v>
      </c>
      <c r="AE6211" s="2" t="s">
        <v>66</v>
      </c>
      <c r="AF6211" s="2" t="s">
        <v>67</v>
      </c>
      <c r="AG6211" s="2"/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7245</v>
      </c>
      <c r="B6212" s="2" t="s">
        <v>7238</v>
      </c>
      <c r="C6212" s="2" t="s">
        <v>47</v>
      </c>
      <c r="D6212" s="2" t="s">
        <v>7239</v>
      </c>
      <c r="E6212" s="2" t="s">
        <v>412</v>
      </c>
      <c r="F6212" s="2" t="s">
        <v>50</v>
      </c>
      <c r="G6212" s="2" t="s">
        <v>179</v>
      </c>
      <c r="H6212" s="2" t="s">
        <v>243</v>
      </c>
      <c r="I6212" s="2" t="s">
        <v>53</v>
      </c>
      <c r="J6212" s="2" t="s">
        <v>180</v>
      </c>
      <c r="K6212" s="2" t="s">
        <v>180</v>
      </c>
      <c r="L6212" s="2" t="s">
        <v>181</v>
      </c>
      <c r="M6212" s="2" t="s">
        <v>95</v>
      </c>
      <c r="N6212" s="3">
        <v>2348.99</v>
      </c>
      <c r="O6212" s="3" t="s">
        <v>182</v>
      </c>
      <c r="P6212" s="4">
        <f>IF(O6212="吨",N6212*1000,IF(O6212="万立方米",N6212*10000,""))</f>
        <v>23489899.999999996</v>
      </c>
      <c r="Q6212" s="2" t="s">
        <v>183</v>
      </c>
      <c r="R6212" s="2" t="s">
        <v>184</v>
      </c>
      <c r="S6212" s="2" t="s">
        <v>204</v>
      </c>
      <c r="T6212" s="2" t="s">
        <v>75</v>
      </c>
      <c r="U6212" s="4">
        <f>0.005</f>
        <v>0.005</v>
      </c>
      <c r="V6212" s="2" t="s">
        <v>186</v>
      </c>
      <c r="W6212" s="2" t="s">
        <v>205</v>
      </c>
      <c r="X6212" s="2" t="s">
        <v>64</v>
      </c>
      <c r="Y6212" s="2" t="s">
        <v>65</v>
      </c>
      <c r="Z6212" s="2">
        <v>0</v>
      </c>
      <c r="AA6212" s="2"/>
      <c r="AB6212" s="2"/>
      <c r="AC6212" s="4">
        <f>P6212*U6212/1000000</f>
        <v>0.11744949999999998</v>
      </c>
      <c r="AD6212" s="4">
        <f>AC6212*(1-Z6212/100)</f>
        <v>0.11744949999999998</v>
      </c>
      <c r="AE6212" s="2" t="s">
        <v>66</v>
      </c>
      <c r="AF6212" s="2" t="s">
        <v>67</v>
      </c>
      <c r="AG6212" s="2"/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7246</v>
      </c>
      <c r="B6213" s="2" t="s">
        <v>7238</v>
      </c>
      <c r="C6213" s="2" t="s">
        <v>47</v>
      </c>
      <c r="D6213" s="2" t="s">
        <v>7239</v>
      </c>
      <c r="E6213" s="2" t="s">
        <v>412</v>
      </c>
      <c r="F6213" s="2" t="s">
        <v>50</v>
      </c>
      <c r="G6213" s="2" t="s">
        <v>179</v>
      </c>
      <c r="H6213" s="2" t="s">
        <v>243</v>
      </c>
      <c r="I6213" s="2" t="s">
        <v>53</v>
      </c>
      <c r="J6213" s="2" t="s">
        <v>180</v>
      </c>
      <c r="K6213" s="2" t="s">
        <v>180</v>
      </c>
      <c r="L6213" s="2" t="s">
        <v>181</v>
      </c>
      <c r="M6213" s="2" t="s">
        <v>100</v>
      </c>
      <c r="N6213" s="3">
        <v>2348.99</v>
      </c>
      <c r="O6213" s="3" t="s">
        <v>182</v>
      </c>
      <c r="P6213" s="4">
        <f>IF(O6213="吨",N6213*1000,IF(O6213="万立方米",N6213*10000,""))</f>
        <v>23489899.999999996</v>
      </c>
      <c r="Q6213" s="2" t="s">
        <v>183</v>
      </c>
      <c r="R6213" s="2" t="s">
        <v>184</v>
      </c>
      <c r="S6213" s="2" t="s">
        <v>207</v>
      </c>
      <c r="T6213" s="2" t="s">
        <v>75</v>
      </c>
      <c r="U6213" s="4">
        <f>0.02</f>
        <v>0.02</v>
      </c>
      <c r="V6213" s="2" t="s">
        <v>186</v>
      </c>
      <c r="W6213" s="2" t="s">
        <v>208</v>
      </c>
      <c r="X6213" s="2" t="s">
        <v>64</v>
      </c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/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7247</v>
      </c>
      <c r="B6214" s="2" t="s">
        <v>7238</v>
      </c>
      <c r="C6214" s="2" t="s">
        <v>47</v>
      </c>
      <c r="D6214" s="2" t="s">
        <v>7239</v>
      </c>
      <c r="E6214" s="2" t="s">
        <v>412</v>
      </c>
      <c r="F6214" s="2" t="s">
        <v>50</v>
      </c>
      <c r="G6214" s="2" t="s">
        <v>179</v>
      </c>
      <c r="H6214" s="2" t="s">
        <v>243</v>
      </c>
      <c r="I6214" s="2"/>
      <c r="J6214" s="2"/>
      <c r="K6214" s="2"/>
      <c r="L6214" s="2"/>
      <c r="M6214" s="2" t="s">
        <v>104</v>
      </c>
      <c r="N6214" s="3"/>
      <c r="O6214" s="3"/>
      <c r="P6214" s="4">
        <v>0.0</v>
      </c>
      <c r="Q6214" s="2" t="s">
        <v>105</v>
      </c>
      <c r="R6214" s="2" t="s">
        <v>106</v>
      </c>
      <c r="S6214" s="2" t="s">
        <v>107</v>
      </c>
      <c r="T6214" s="2" t="s">
        <v>108</v>
      </c>
      <c r="U6214" s="4">
        <f>0.0</f>
        <v>0.0</v>
      </c>
      <c r="V6214" s="2" t="s">
        <v>109</v>
      </c>
      <c r="W6214" s="2" t="s">
        <v>110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134</v>
      </c>
      <c r="AH6214" s="2" t="s">
        <v>69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7248</v>
      </c>
      <c r="B6215" s="2" t="s">
        <v>7249</v>
      </c>
      <c r="C6215" s="2" t="s">
        <v>47</v>
      </c>
      <c r="D6215" s="2" t="s">
        <v>1384</v>
      </c>
      <c r="E6215" s="2" t="s">
        <v>227</v>
      </c>
      <c r="F6215" s="2" t="s">
        <v>50</v>
      </c>
      <c r="G6215" s="2" t="s">
        <v>179</v>
      </c>
      <c r="H6215" s="2" t="s">
        <v>52</v>
      </c>
      <c r="I6215" s="2" t="s">
        <v>53</v>
      </c>
      <c r="J6215" s="2" t="s">
        <v>180</v>
      </c>
      <c r="K6215" s="2" t="s">
        <v>180</v>
      </c>
      <c r="L6215" s="2" t="s">
        <v>181</v>
      </c>
      <c r="M6215" s="2" t="s">
        <v>56</v>
      </c>
      <c r="N6215" s="3">
        <v>1871.211</v>
      </c>
      <c r="O6215" s="3" t="s">
        <v>182</v>
      </c>
      <c r="P6215" s="4">
        <f>IF(O6215="吨",N6215*1000,IF(O6215="万立方米",N6215*10000,""))</f>
        <v>18712110.0</v>
      </c>
      <c r="Q6215" s="2" t="s">
        <v>183</v>
      </c>
      <c r="R6215" s="2" t="s">
        <v>184</v>
      </c>
      <c r="S6215" s="2" t="s">
        <v>185</v>
      </c>
      <c r="T6215" s="2" t="s">
        <v>75</v>
      </c>
      <c r="U6215" s="4">
        <f>0.001</f>
        <v>0.001</v>
      </c>
      <c r="V6215" s="2" t="s">
        <v>186</v>
      </c>
      <c r="W6215" s="2" t="s">
        <v>187</v>
      </c>
      <c r="X6215" s="2" t="s">
        <v>64</v>
      </c>
      <c r="Y6215" s="2" t="s">
        <v>65</v>
      </c>
      <c r="Z6215" s="2">
        <v>0</v>
      </c>
      <c r="AA6215" s="2"/>
      <c r="AB6215" s="2"/>
      <c r="AC6215" s="4">
        <f>P6215*U6215/1000000</f>
        <v>0.01871211</v>
      </c>
      <c r="AD6215" s="4">
        <f>AC6215*(1-Z6215/100)</f>
        <v>0.01871211</v>
      </c>
      <c r="AE6215" s="2" t="s">
        <v>66</v>
      </c>
      <c r="AF6215" s="2" t="s">
        <v>67</v>
      </c>
      <c r="AG6215" s="2"/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7250</v>
      </c>
      <c r="B6216" s="2" t="s">
        <v>7249</v>
      </c>
      <c r="C6216" s="2" t="s">
        <v>47</v>
      </c>
      <c r="D6216" s="2" t="s">
        <v>1384</v>
      </c>
      <c r="E6216" s="2" t="s">
        <v>227</v>
      </c>
      <c r="F6216" s="2" t="s">
        <v>50</v>
      </c>
      <c r="G6216" s="2" t="s">
        <v>179</v>
      </c>
      <c r="H6216" s="2" t="s">
        <v>52</v>
      </c>
      <c r="I6216" s="2" t="s">
        <v>53</v>
      </c>
      <c r="J6216" s="2" t="s">
        <v>180</v>
      </c>
      <c r="K6216" s="2" t="s">
        <v>180</v>
      </c>
      <c r="L6216" s="2" t="s">
        <v>181</v>
      </c>
      <c r="M6216" s="2" t="s">
        <v>73</v>
      </c>
      <c r="N6216" s="3">
        <v>1871.211</v>
      </c>
      <c r="O6216" s="3" t="s">
        <v>182</v>
      </c>
      <c r="P6216" s="4">
        <f>IF(O6216="吨",N6216*1000,IF(O6216="万立方米",N6216*10000,""))</f>
        <v>18712110.0</v>
      </c>
      <c r="Q6216" s="2" t="s">
        <v>183</v>
      </c>
      <c r="R6216" s="2" t="s">
        <v>184</v>
      </c>
      <c r="S6216" s="2" t="s">
        <v>189</v>
      </c>
      <c r="T6216" s="2" t="s">
        <v>75</v>
      </c>
      <c r="U6216" s="4">
        <f>0.35</f>
        <v>0.35</v>
      </c>
      <c r="V6216" s="2" t="s">
        <v>186</v>
      </c>
      <c r="W6216" s="2" t="s">
        <v>190</v>
      </c>
      <c r="X6216" s="2" t="s">
        <v>64</v>
      </c>
      <c r="Y6216" s="2" t="s">
        <v>65</v>
      </c>
      <c r="Z6216" s="2">
        <v>0</v>
      </c>
      <c r="AA6216" s="2"/>
      <c r="AB6216" s="2"/>
      <c r="AC6216" s="4">
        <f>P6216*U6216/1000000</f>
        <v>6.5492385</v>
      </c>
      <c r="AD6216" s="4">
        <f>AC6216*(1-Z6216/100)</f>
        <v>6.5492385</v>
      </c>
      <c r="AE6216" s="2" t="s">
        <v>66</v>
      </c>
      <c r="AF6216" s="2" t="s">
        <v>67</v>
      </c>
      <c r="AG6216" s="2"/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7251</v>
      </c>
      <c r="B6217" s="2" t="s">
        <v>7249</v>
      </c>
      <c r="C6217" s="2" t="s">
        <v>47</v>
      </c>
      <c r="D6217" s="2" t="s">
        <v>1384</v>
      </c>
      <c r="E6217" s="2" t="s">
        <v>227</v>
      </c>
      <c r="F6217" s="2" t="s">
        <v>50</v>
      </c>
      <c r="G6217" s="2" t="s">
        <v>179</v>
      </c>
      <c r="H6217" s="2" t="s">
        <v>52</v>
      </c>
      <c r="I6217" s="2" t="s">
        <v>53</v>
      </c>
      <c r="J6217" s="2" t="s">
        <v>180</v>
      </c>
      <c r="K6217" s="2" t="s">
        <v>180</v>
      </c>
      <c r="L6217" s="2" t="s">
        <v>181</v>
      </c>
      <c r="M6217" s="2" t="s">
        <v>78</v>
      </c>
      <c r="N6217" s="3">
        <v>1871.211</v>
      </c>
      <c r="O6217" s="3" t="s">
        <v>182</v>
      </c>
      <c r="P6217" s="4">
        <f>IF(O6217="吨",N6217*1000,IF(O6217="万立方米",N6217*10000,""))</f>
        <v>18712110.0</v>
      </c>
      <c r="Q6217" s="2" t="s">
        <v>183</v>
      </c>
      <c r="R6217" s="2" t="s">
        <v>184</v>
      </c>
      <c r="S6217" s="2" t="s">
        <v>192</v>
      </c>
      <c r="T6217" s="2" t="s">
        <v>75</v>
      </c>
      <c r="U6217" s="4">
        <f>1.2</f>
        <v>1.2</v>
      </c>
      <c r="V6217" s="2" t="s">
        <v>186</v>
      </c>
      <c r="W6217" s="2" t="s">
        <v>193</v>
      </c>
      <c r="X6217" s="2" t="s">
        <v>64</v>
      </c>
      <c r="Y6217" s="2" t="s">
        <v>65</v>
      </c>
      <c r="Z6217" s="2">
        <v>0</v>
      </c>
      <c r="AA6217" s="2"/>
      <c r="AB6217" s="2"/>
      <c r="AC6217" s="4">
        <f>P6217*U6217/1000000</f>
        <v>22.454532</v>
      </c>
      <c r="AD6217" s="4">
        <f>AC6217*(1-Z6217/100)</f>
        <v>22.454532</v>
      </c>
      <c r="AE6217" s="2" t="s">
        <v>66</v>
      </c>
      <c r="AF6217" s="2" t="s">
        <v>67</v>
      </c>
      <c r="AG6217" s="2"/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7252</v>
      </c>
      <c r="B6218" s="2" t="s">
        <v>7249</v>
      </c>
      <c r="C6218" s="2" t="s">
        <v>47</v>
      </c>
      <c r="D6218" s="2" t="s">
        <v>1384</v>
      </c>
      <c r="E6218" s="2" t="s">
        <v>227</v>
      </c>
      <c r="F6218" s="2" t="s">
        <v>50</v>
      </c>
      <c r="G6218" s="2" t="s">
        <v>179</v>
      </c>
      <c r="H6218" s="2" t="s">
        <v>52</v>
      </c>
      <c r="I6218" s="2" t="s">
        <v>53</v>
      </c>
      <c r="J6218" s="2" t="s">
        <v>180</v>
      </c>
      <c r="K6218" s="2" t="s">
        <v>180</v>
      </c>
      <c r="L6218" s="2" t="s">
        <v>181</v>
      </c>
      <c r="M6218" s="2" t="s">
        <v>82</v>
      </c>
      <c r="N6218" s="3">
        <v>1871.211</v>
      </c>
      <c r="O6218" s="3" t="s">
        <v>182</v>
      </c>
      <c r="P6218" s="4">
        <f>IF(O6218="吨",N6218*1000,IF(O6218="万立方米",N6218*10000,""))</f>
        <v>18712110.0</v>
      </c>
      <c r="Q6218" s="2" t="s">
        <v>183</v>
      </c>
      <c r="R6218" s="2" t="s">
        <v>184</v>
      </c>
      <c r="S6218" s="2" t="s">
        <v>195</v>
      </c>
      <c r="T6218" s="2" t="s">
        <v>75</v>
      </c>
      <c r="U6218" s="4">
        <f>0.002</f>
        <v>0.002</v>
      </c>
      <c r="V6218" s="2" t="s">
        <v>186</v>
      </c>
      <c r="W6218" s="2" t="s">
        <v>196</v>
      </c>
      <c r="X6218" s="2" t="s">
        <v>64</v>
      </c>
      <c r="Y6218" s="2" t="s">
        <v>65</v>
      </c>
      <c r="Z6218" s="2">
        <v>0</v>
      </c>
      <c r="AA6218" s="2"/>
      <c r="AB6218" s="2"/>
      <c r="AC6218" s="4">
        <f>P6218*U6218/1000000</f>
        <v>0.03742422</v>
      </c>
      <c r="AD6218" s="4">
        <f>AC6218*(1-Z6218/100)</f>
        <v>0.03742422</v>
      </c>
      <c r="AE6218" s="2" t="s">
        <v>66</v>
      </c>
      <c r="AF6218" s="2" t="s">
        <v>67</v>
      </c>
      <c r="AG6218" s="2"/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7253</v>
      </c>
      <c r="B6219" s="2" t="s">
        <v>7249</v>
      </c>
      <c r="C6219" s="2" t="s">
        <v>47</v>
      </c>
      <c r="D6219" s="2" t="s">
        <v>1384</v>
      </c>
      <c r="E6219" s="2" t="s">
        <v>227</v>
      </c>
      <c r="F6219" s="2" t="s">
        <v>50</v>
      </c>
      <c r="G6219" s="2" t="s">
        <v>179</v>
      </c>
      <c r="H6219" s="2" t="s">
        <v>52</v>
      </c>
      <c r="I6219" s="2" t="s">
        <v>53</v>
      </c>
      <c r="J6219" s="2" t="s">
        <v>180</v>
      </c>
      <c r="K6219" s="2" t="s">
        <v>180</v>
      </c>
      <c r="L6219" s="2" t="s">
        <v>181</v>
      </c>
      <c r="M6219" s="2" t="s">
        <v>86</v>
      </c>
      <c r="N6219" s="3">
        <v>1871.211</v>
      </c>
      <c r="O6219" s="3" t="s">
        <v>182</v>
      </c>
      <c r="P6219" s="4">
        <f>IF(O6219="吨",N6219*1000,IF(O6219="万立方米",N6219*10000,""))</f>
        <v>18712110.0</v>
      </c>
      <c r="Q6219" s="2" t="s">
        <v>183</v>
      </c>
      <c r="R6219" s="2" t="s">
        <v>184</v>
      </c>
      <c r="S6219" s="2" t="s">
        <v>198</v>
      </c>
      <c r="T6219" s="2" t="s">
        <v>75</v>
      </c>
      <c r="U6219" s="4">
        <f>0.01</f>
        <v>0.01</v>
      </c>
      <c r="V6219" s="2" t="s">
        <v>186</v>
      </c>
      <c r="W6219" s="2" t="s">
        <v>199</v>
      </c>
      <c r="X6219" s="2" t="s">
        <v>64</v>
      </c>
      <c r="Y6219" s="2" t="s">
        <v>65</v>
      </c>
      <c r="Z6219" s="2">
        <v>0</v>
      </c>
      <c r="AA6219" s="2"/>
      <c r="AB6219" s="2"/>
      <c r="AC6219" s="4">
        <f>P6219*U6219/1000000</f>
        <v>0.1871211</v>
      </c>
      <c r="AD6219" s="4">
        <f>AC6220*(1-AA6219/100)+(AC6219-AC6220)*(1-AB6219/100)</f>
        <v>0.1871211</v>
      </c>
      <c r="AE6219" s="2" t="s">
        <v>66</v>
      </c>
      <c r="AF6219" s="2" t="s">
        <v>67</v>
      </c>
      <c r="AG6219" s="2"/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7254</v>
      </c>
      <c r="B6220" s="2" t="s">
        <v>7249</v>
      </c>
      <c r="C6220" s="2" t="s">
        <v>47</v>
      </c>
      <c r="D6220" s="2" t="s">
        <v>1384</v>
      </c>
      <c r="E6220" s="2" t="s">
        <v>227</v>
      </c>
      <c r="F6220" s="2" t="s">
        <v>50</v>
      </c>
      <c r="G6220" s="2" t="s">
        <v>179</v>
      </c>
      <c r="H6220" s="2" t="s">
        <v>52</v>
      </c>
      <c r="I6220" s="2" t="s">
        <v>53</v>
      </c>
      <c r="J6220" s="2" t="s">
        <v>180</v>
      </c>
      <c r="K6220" s="2" t="s">
        <v>180</v>
      </c>
      <c r="L6220" s="2" t="s">
        <v>181</v>
      </c>
      <c r="M6220" s="2" t="s">
        <v>91</v>
      </c>
      <c r="N6220" s="3">
        <v>1871.211</v>
      </c>
      <c r="O6220" s="3" t="s">
        <v>182</v>
      </c>
      <c r="P6220" s="4">
        <f>IF(O6220="吨",N6220*1000,IF(O6220="万立方米",N6220*10000,""))</f>
        <v>18712110.0</v>
      </c>
      <c r="Q6220" s="2" t="s">
        <v>183</v>
      </c>
      <c r="R6220" s="2" t="s">
        <v>184</v>
      </c>
      <c r="S6220" s="2" t="s">
        <v>201</v>
      </c>
      <c r="T6220" s="2" t="s">
        <v>75</v>
      </c>
      <c r="U6220" s="4">
        <f>0.005</f>
        <v>0.005</v>
      </c>
      <c r="V6220" s="2" t="s">
        <v>186</v>
      </c>
      <c r="W6220" s="2" t="s">
        <v>202</v>
      </c>
      <c r="X6220" s="2" t="s">
        <v>64</v>
      </c>
      <c r="Y6220" s="2" t="s">
        <v>65</v>
      </c>
      <c r="Z6220" s="2">
        <v>0</v>
      </c>
      <c r="AA6220" s="2"/>
      <c r="AB6220" s="2"/>
      <c r="AC6220" s="4">
        <f>P6220*U6220/1000000</f>
        <v>0.09356055</v>
      </c>
      <c r="AD6220" s="4">
        <f>AC6220*(1-Z6220/100)</f>
        <v>0.09356055</v>
      </c>
      <c r="AE6220" s="2" t="s">
        <v>66</v>
      </c>
      <c r="AF6220" s="2" t="s">
        <v>67</v>
      </c>
      <c r="AG6220" s="2"/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7255</v>
      </c>
      <c r="B6221" s="2" t="s">
        <v>7249</v>
      </c>
      <c r="C6221" s="2" t="s">
        <v>47</v>
      </c>
      <c r="D6221" s="2" t="s">
        <v>1384</v>
      </c>
      <c r="E6221" s="2" t="s">
        <v>227</v>
      </c>
      <c r="F6221" s="2" t="s">
        <v>50</v>
      </c>
      <c r="G6221" s="2" t="s">
        <v>179</v>
      </c>
      <c r="H6221" s="2" t="s">
        <v>52</v>
      </c>
      <c r="I6221" s="2" t="s">
        <v>53</v>
      </c>
      <c r="J6221" s="2" t="s">
        <v>180</v>
      </c>
      <c r="K6221" s="2" t="s">
        <v>180</v>
      </c>
      <c r="L6221" s="2" t="s">
        <v>181</v>
      </c>
      <c r="M6221" s="2" t="s">
        <v>95</v>
      </c>
      <c r="N6221" s="3">
        <v>1871.211</v>
      </c>
      <c r="O6221" s="3" t="s">
        <v>182</v>
      </c>
      <c r="P6221" s="4">
        <f>IF(O6221="吨",N6221*1000,IF(O6221="万立方米",N6221*10000,""))</f>
        <v>18712110.0</v>
      </c>
      <c r="Q6221" s="2" t="s">
        <v>183</v>
      </c>
      <c r="R6221" s="2" t="s">
        <v>184</v>
      </c>
      <c r="S6221" s="2" t="s">
        <v>204</v>
      </c>
      <c r="T6221" s="2" t="s">
        <v>75</v>
      </c>
      <c r="U6221" s="4">
        <f>0.005</f>
        <v>0.005</v>
      </c>
      <c r="V6221" s="2" t="s">
        <v>186</v>
      </c>
      <c r="W6221" s="2" t="s">
        <v>205</v>
      </c>
      <c r="X6221" s="2" t="s">
        <v>64</v>
      </c>
      <c r="Y6221" s="2" t="s">
        <v>65</v>
      </c>
      <c r="Z6221" s="2">
        <v>0</v>
      </c>
      <c r="AA6221" s="2"/>
      <c r="AB6221" s="2"/>
      <c r="AC6221" s="4">
        <f>P6221*U6221/1000000</f>
        <v>0.09356055</v>
      </c>
      <c r="AD6221" s="4">
        <f>AC6221*(1-Z6221/100)</f>
        <v>0.09356055</v>
      </c>
      <c r="AE6221" s="2" t="s">
        <v>66</v>
      </c>
      <c r="AF6221" s="2" t="s">
        <v>67</v>
      </c>
      <c r="AG6221" s="2"/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7256</v>
      </c>
      <c r="B6222" s="2" t="s">
        <v>7249</v>
      </c>
      <c r="C6222" s="2" t="s">
        <v>47</v>
      </c>
      <c r="D6222" s="2" t="s">
        <v>1384</v>
      </c>
      <c r="E6222" s="2" t="s">
        <v>227</v>
      </c>
      <c r="F6222" s="2" t="s">
        <v>50</v>
      </c>
      <c r="G6222" s="2" t="s">
        <v>179</v>
      </c>
      <c r="H6222" s="2" t="s">
        <v>52</v>
      </c>
      <c r="I6222" s="2" t="s">
        <v>53</v>
      </c>
      <c r="J6222" s="2" t="s">
        <v>180</v>
      </c>
      <c r="K6222" s="2" t="s">
        <v>180</v>
      </c>
      <c r="L6222" s="2" t="s">
        <v>181</v>
      </c>
      <c r="M6222" s="2" t="s">
        <v>100</v>
      </c>
      <c r="N6222" s="3">
        <v>1871.211</v>
      </c>
      <c r="O6222" s="3" t="s">
        <v>182</v>
      </c>
      <c r="P6222" s="4">
        <f>IF(O6222="吨",N6222*1000,IF(O6222="万立方米",N6222*10000,""))</f>
        <v>18712110.0</v>
      </c>
      <c r="Q6222" s="2" t="s">
        <v>183</v>
      </c>
      <c r="R6222" s="2" t="s">
        <v>184</v>
      </c>
      <c r="S6222" s="2" t="s">
        <v>207</v>
      </c>
      <c r="T6222" s="2" t="s">
        <v>75</v>
      </c>
      <c r="U6222" s="4">
        <f>0.02</f>
        <v>0.02</v>
      </c>
      <c r="V6222" s="2" t="s">
        <v>186</v>
      </c>
      <c r="W6222" s="2" t="s">
        <v>208</v>
      </c>
      <c r="X6222" s="2" t="s">
        <v>64</v>
      </c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/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7257</v>
      </c>
      <c r="B6223" s="2" t="s">
        <v>7249</v>
      </c>
      <c r="C6223" s="2" t="s">
        <v>47</v>
      </c>
      <c r="D6223" s="2" t="s">
        <v>1384</v>
      </c>
      <c r="E6223" s="2" t="s">
        <v>227</v>
      </c>
      <c r="F6223" s="2" t="s">
        <v>50</v>
      </c>
      <c r="G6223" s="2" t="s">
        <v>179</v>
      </c>
      <c r="H6223" s="2" t="s">
        <v>52</v>
      </c>
      <c r="I6223" s="2"/>
      <c r="J6223" s="2"/>
      <c r="K6223" s="2"/>
      <c r="L6223" s="2"/>
      <c r="M6223" s="2" t="s">
        <v>104</v>
      </c>
      <c r="N6223" s="3"/>
      <c r="O6223" s="3"/>
      <c r="P6223" s="4">
        <v>0.0</v>
      </c>
      <c r="Q6223" s="2" t="s">
        <v>105</v>
      </c>
      <c r="R6223" s="2" t="s">
        <v>106</v>
      </c>
      <c r="S6223" s="2" t="s">
        <v>107</v>
      </c>
      <c r="T6223" s="2" t="s">
        <v>108</v>
      </c>
      <c r="U6223" s="4">
        <f>0.0</f>
        <v>0.0</v>
      </c>
      <c r="V6223" s="2" t="s">
        <v>109</v>
      </c>
      <c r="W6223" s="2" t="s">
        <v>110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134</v>
      </c>
      <c r="AH6223" s="2" t="s">
        <v>69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7258</v>
      </c>
      <c r="B6224" s="2" t="s">
        <v>7259</v>
      </c>
      <c r="C6224" s="2" t="s">
        <v>47</v>
      </c>
      <c r="D6224" s="2" t="s">
        <v>7112</v>
      </c>
      <c r="E6224" s="2" t="s">
        <v>152</v>
      </c>
      <c r="F6224" s="2" t="s">
        <v>228</v>
      </c>
      <c r="G6224" s="2" t="s">
        <v>117</v>
      </c>
      <c r="H6224" s="2" t="s">
        <v>138</v>
      </c>
      <c r="I6224" s="2" t="s">
        <v>53</v>
      </c>
      <c r="J6224" s="2" t="s">
        <v>230</v>
      </c>
      <c r="K6224" s="2" t="s">
        <v>55</v>
      </c>
      <c r="L6224" s="2" t="s">
        <v>51</v>
      </c>
      <c r="M6224" s="2" t="s">
        <v>56</v>
      </c>
      <c r="N6224" s="3">
        <v>182828.5</v>
      </c>
      <c r="O6224" s="3" t="s">
        <v>57</v>
      </c>
      <c r="P6224" s="4">
        <f>IF(O6224="吨",N6224*1000,IF(O6224="万立方米",N6224*10000,""))</f>
        <v>182828500.0</v>
      </c>
      <c r="Q6224" s="2" t="s">
        <v>58</v>
      </c>
      <c r="R6224" s="2" t="s">
        <v>59</v>
      </c>
      <c r="S6224" s="2" t="s">
        <v>60</v>
      </c>
      <c r="T6224" s="2" t="s">
        <v>61</v>
      </c>
      <c r="U6224" s="4">
        <f>0.06</f>
        <v>0.06</v>
      </c>
      <c r="V6224" s="2" t="s">
        <v>62</v>
      </c>
      <c r="W6224" s="2" t="s">
        <v>63</v>
      </c>
      <c r="X6224" s="2" t="s">
        <v>64</v>
      </c>
      <c r="Y6224" s="2" t="s">
        <v>65</v>
      </c>
      <c r="Z6224" s="2">
        <v>0</v>
      </c>
      <c r="AA6224" s="2"/>
      <c r="AB6224" s="2"/>
      <c r="AC6224" s="4">
        <f>P6224*U6224/1000000</f>
        <v>10.96971</v>
      </c>
      <c r="AD6224" s="4">
        <f>AC6224*(1-Z6224/100)</f>
        <v>10.96971</v>
      </c>
      <c r="AE6224" s="2" t="s">
        <v>66</v>
      </c>
      <c r="AF6224" s="2" t="s">
        <v>67</v>
      </c>
      <c r="AG6224" s="2"/>
      <c r="AH6224" s="2" t="s">
        <v>69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7260</v>
      </c>
      <c r="B6225" s="2" t="s">
        <v>7259</v>
      </c>
      <c r="C6225" s="2" t="s">
        <v>47</v>
      </c>
      <c r="D6225" s="2" t="s">
        <v>7112</v>
      </c>
      <c r="E6225" s="2" t="s">
        <v>152</v>
      </c>
      <c r="F6225" s="2" t="s">
        <v>228</v>
      </c>
      <c r="G6225" s="2" t="s">
        <v>117</v>
      </c>
      <c r="H6225" s="2" t="s">
        <v>138</v>
      </c>
      <c r="I6225" s="2" t="s">
        <v>53</v>
      </c>
      <c r="J6225" s="2" t="s">
        <v>230</v>
      </c>
      <c r="K6225" s="2" t="s">
        <v>55</v>
      </c>
      <c r="L6225" s="2" t="s">
        <v>51</v>
      </c>
      <c r="M6225" s="2" t="s">
        <v>73</v>
      </c>
      <c r="N6225" s="3">
        <v>182828.5</v>
      </c>
      <c r="O6225" s="3" t="s">
        <v>57</v>
      </c>
      <c r="P6225" s="4">
        <f>IF(O6225="吨",N6225*1000,IF(O6225="万立方米",N6225*10000,""))</f>
        <v>182828500.0</v>
      </c>
      <c r="Q6225" s="2" t="s">
        <v>58</v>
      </c>
      <c r="R6225" s="2" t="s">
        <v>59</v>
      </c>
      <c r="S6225" s="2" t="s">
        <v>74</v>
      </c>
      <c r="T6225" s="2" t="s">
        <v>75</v>
      </c>
      <c r="U6225" s="4">
        <f>1.5</f>
        <v>1.5</v>
      </c>
      <c r="V6225" s="2" t="s">
        <v>62</v>
      </c>
      <c r="W6225" s="2" t="s">
        <v>76</v>
      </c>
      <c r="X6225" s="2" t="s">
        <v>64</v>
      </c>
      <c r="Y6225" s="2" t="s">
        <v>65</v>
      </c>
      <c r="Z6225" s="2">
        <v>0</v>
      </c>
      <c r="AA6225" s="2"/>
      <c r="AB6225" s="2"/>
      <c r="AC6225" s="4">
        <f>P6225*U6225/1000000</f>
        <v>274.24275</v>
      </c>
      <c r="AD6225" s="4">
        <f>AC6225*(1-Z6225/100)</f>
        <v>274.24275</v>
      </c>
      <c r="AE6225" s="2" t="s">
        <v>66</v>
      </c>
      <c r="AF6225" s="2" t="s">
        <v>67</v>
      </c>
      <c r="AG6225" s="2"/>
      <c r="AH6225" s="2" t="s">
        <v>69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7261</v>
      </c>
      <c r="B6226" s="2" t="s">
        <v>7259</v>
      </c>
      <c r="C6226" s="2" t="s">
        <v>47</v>
      </c>
      <c r="D6226" s="2" t="s">
        <v>7112</v>
      </c>
      <c r="E6226" s="2" t="s">
        <v>152</v>
      </c>
      <c r="F6226" s="2" t="s">
        <v>228</v>
      </c>
      <c r="G6226" s="2" t="s">
        <v>117</v>
      </c>
      <c r="H6226" s="2" t="s">
        <v>138</v>
      </c>
      <c r="I6226" s="2" t="s">
        <v>53</v>
      </c>
      <c r="J6226" s="2" t="s">
        <v>230</v>
      </c>
      <c r="K6226" s="2" t="s">
        <v>55</v>
      </c>
      <c r="L6226" s="2" t="s">
        <v>51</v>
      </c>
      <c r="M6226" s="2" t="s">
        <v>78</v>
      </c>
      <c r="N6226" s="3">
        <v>182828.5</v>
      </c>
      <c r="O6226" s="3" t="s">
        <v>57</v>
      </c>
      <c r="P6226" s="4">
        <f>IF(O6226="吨",N6226*1000,IF(O6226="万立方米",N6226*10000,""))</f>
        <v>182828500.0</v>
      </c>
      <c r="Q6226" s="2" t="s">
        <v>58</v>
      </c>
      <c r="R6226" s="2" t="s">
        <v>59</v>
      </c>
      <c r="S6226" s="2" t="s">
        <v>79</v>
      </c>
      <c r="T6226" s="2" t="s">
        <v>75</v>
      </c>
      <c r="U6226" s="4">
        <f>6.0</f>
        <v>6.0</v>
      </c>
      <c r="V6226" s="2" t="s">
        <v>62</v>
      </c>
      <c r="W6226" s="2" t="s">
        <v>80</v>
      </c>
      <c r="X6226" s="2" t="s">
        <v>64</v>
      </c>
      <c r="Y6226" s="2" t="s">
        <v>65</v>
      </c>
      <c r="Z6226" s="2">
        <v>0</v>
      </c>
      <c r="AA6226" s="2"/>
      <c r="AB6226" s="2"/>
      <c r="AC6226" s="4">
        <f>P6226*U6226/1000000</f>
        <v>1096.971</v>
      </c>
      <c r="AD6226" s="4">
        <f>AC6226*(1-Z6226/100)</f>
        <v>1096.971</v>
      </c>
      <c r="AE6226" s="2" t="s">
        <v>66</v>
      </c>
      <c r="AF6226" s="2" t="s">
        <v>67</v>
      </c>
      <c r="AG6226" s="2"/>
      <c r="AH6226" s="2" t="s">
        <v>69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7262</v>
      </c>
      <c r="B6227" s="2" t="s">
        <v>7259</v>
      </c>
      <c r="C6227" s="2" t="s">
        <v>47</v>
      </c>
      <c r="D6227" s="2" t="s">
        <v>7112</v>
      </c>
      <c r="E6227" s="2" t="s">
        <v>152</v>
      </c>
      <c r="F6227" s="2" t="s">
        <v>228</v>
      </c>
      <c r="G6227" s="2" t="s">
        <v>117</v>
      </c>
      <c r="H6227" s="2" t="s">
        <v>138</v>
      </c>
      <c r="I6227" s="2" t="s">
        <v>53</v>
      </c>
      <c r="J6227" s="2" t="s">
        <v>230</v>
      </c>
      <c r="K6227" s="2" t="s">
        <v>55</v>
      </c>
      <c r="L6227" s="2" t="s">
        <v>51</v>
      </c>
      <c r="M6227" s="2" t="s">
        <v>82</v>
      </c>
      <c r="N6227" s="3">
        <v>182828.5</v>
      </c>
      <c r="O6227" s="3" t="s">
        <v>57</v>
      </c>
      <c r="P6227" s="4">
        <f>IF(O6227="吨",N6227*1000,IF(O6227="万立方米",N6227*10000,""))</f>
        <v>182828500.0</v>
      </c>
      <c r="Q6227" s="2" t="s">
        <v>58</v>
      </c>
      <c r="R6227" s="2" t="s">
        <v>59</v>
      </c>
      <c r="S6227" s="2" t="s">
        <v>83</v>
      </c>
      <c r="T6227" s="2" t="s">
        <v>61</v>
      </c>
      <c r="U6227" s="4">
        <f>0.35</f>
        <v>0.35</v>
      </c>
      <c r="V6227" s="2" t="s">
        <v>62</v>
      </c>
      <c r="W6227" s="2" t="s">
        <v>84</v>
      </c>
      <c r="X6227" s="2" t="s">
        <v>64</v>
      </c>
      <c r="Y6227" s="2" t="s">
        <v>65</v>
      </c>
      <c r="Z6227" s="2">
        <v>0</v>
      </c>
      <c r="AA6227" s="2"/>
      <c r="AB6227" s="2"/>
      <c r="AC6227" s="4">
        <f>P6227*U6227/1000000</f>
        <v>63.989974999999994</v>
      </c>
      <c r="AD6227" s="4">
        <f>AC6227*(1-Z6227/100)</f>
        <v>63.989974999999994</v>
      </c>
      <c r="AE6227" s="2" t="s">
        <v>66</v>
      </c>
      <c r="AF6227" s="2" t="s">
        <v>67</v>
      </c>
      <c r="AG6227" s="2"/>
      <c r="AH6227" s="2" t="s">
        <v>69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7263</v>
      </c>
      <c r="B6228" s="2" t="s">
        <v>7259</v>
      </c>
      <c r="C6228" s="2" t="s">
        <v>47</v>
      </c>
      <c r="D6228" s="2" t="s">
        <v>7112</v>
      </c>
      <c r="E6228" s="2" t="s">
        <v>152</v>
      </c>
      <c r="F6228" s="2" t="s">
        <v>228</v>
      </c>
      <c r="G6228" s="2" t="s">
        <v>117</v>
      </c>
      <c r="H6228" s="2" t="s">
        <v>138</v>
      </c>
      <c r="I6228" s="2" t="s">
        <v>53</v>
      </c>
      <c r="J6228" s="2" t="s">
        <v>230</v>
      </c>
      <c r="K6228" s="2" t="s">
        <v>55</v>
      </c>
      <c r="L6228" s="2" t="s">
        <v>51</v>
      </c>
      <c r="M6228" s="2" t="s">
        <v>86</v>
      </c>
      <c r="N6228" s="3">
        <v>182828.5</v>
      </c>
      <c r="O6228" s="3" t="s">
        <v>57</v>
      </c>
      <c r="P6228" s="4">
        <f>IF(O6228="吨",N6228*1000,IF(O6228="万立方米",N6228*10000,""))</f>
        <v>182828500.0</v>
      </c>
      <c r="Q6228" s="2" t="s">
        <v>58</v>
      </c>
      <c r="R6228" s="2" t="s">
        <v>59</v>
      </c>
      <c r="S6228" s="2" t="s">
        <v>87</v>
      </c>
      <c r="T6228" s="2" t="s">
        <v>88</v>
      </c>
      <c r="U6228" s="4">
        <f>0.75</f>
        <v>0.75</v>
      </c>
      <c r="V6228" s="2" t="s">
        <v>62</v>
      </c>
      <c r="W6228" s="2" t="s">
        <v>89</v>
      </c>
      <c r="X6228" s="2" t="s">
        <v>64</v>
      </c>
      <c r="Y6228" s="2" t="s">
        <v>65</v>
      </c>
      <c r="Z6228" s="2">
        <v>0</v>
      </c>
      <c r="AA6228" s="2"/>
      <c r="AB6228" s="2"/>
      <c r="AC6228" s="4">
        <f>P6228*U6228/1000000</f>
        <v>137.121375</v>
      </c>
      <c r="AD6228" s="4">
        <f>AC6229*(1-AA6228/100)+(AC6228-AC6229)*(1-AB6228/100)</f>
        <v>137.121375</v>
      </c>
      <c r="AE6228" s="2" t="s">
        <v>66</v>
      </c>
      <c r="AF6228" s="2" t="s">
        <v>67</v>
      </c>
      <c r="AG6228" s="2"/>
      <c r="AH6228" s="2" t="s">
        <v>69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7264</v>
      </c>
      <c r="B6229" s="2" t="s">
        <v>7259</v>
      </c>
      <c r="C6229" s="2" t="s">
        <v>47</v>
      </c>
      <c r="D6229" s="2" t="s">
        <v>7112</v>
      </c>
      <c r="E6229" s="2" t="s">
        <v>152</v>
      </c>
      <c r="F6229" s="2" t="s">
        <v>228</v>
      </c>
      <c r="G6229" s="2" t="s">
        <v>117</v>
      </c>
      <c r="H6229" s="2" t="s">
        <v>138</v>
      </c>
      <c r="I6229" s="2" t="s">
        <v>53</v>
      </c>
      <c r="J6229" s="2" t="s">
        <v>230</v>
      </c>
      <c r="K6229" s="2" t="s">
        <v>55</v>
      </c>
      <c r="L6229" s="2" t="s">
        <v>51</v>
      </c>
      <c r="M6229" s="2" t="s">
        <v>91</v>
      </c>
      <c r="N6229" s="3">
        <v>182828.5</v>
      </c>
      <c r="O6229" s="3" t="s">
        <v>57</v>
      </c>
      <c r="P6229" s="4">
        <f>IF(O6229="吨",N6229*1000,IF(O6229="万立方米",N6229*10000,""))</f>
        <v>182828500.0</v>
      </c>
      <c r="Q6229" s="2" t="s">
        <v>58</v>
      </c>
      <c r="R6229" s="2" t="s">
        <v>59</v>
      </c>
      <c r="S6229" s="2" t="s">
        <v>92</v>
      </c>
      <c r="T6229" s="2" t="s">
        <v>88</v>
      </c>
      <c r="U6229" s="4">
        <f>0.75</f>
        <v>0.75</v>
      </c>
      <c r="V6229" s="2" t="s">
        <v>62</v>
      </c>
      <c r="W6229" s="2" t="s">
        <v>93</v>
      </c>
      <c r="X6229" s="2" t="s">
        <v>64</v>
      </c>
      <c r="Y6229" s="2" t="s">
        <v>65</v>
      </c>
      <c r="Z6229" s="2">
        <v>0</v>
      </c>
      <c r="AA6229" s="2"/>
      <c r="AB6229" s="2"/>
      <c r="AC6229" s="4">
        <f>P6229*U6229/1000000</f>
        <v>137.121375</v>
      </c>
      <c r="AD6229" s="4">
        <f>AC6229*(1-Z6229/100)</f>
        <v>137.121375</v>
      </c>
      <c r="AE6229" s="2" t="s">
        <v>66</v>
      </c>
      <c r="AF6229" s="2" t="s">
        <v>67</v>
      </c>
      <c r="AG6229" s="2"/>
      <c r="AH6229" s="2" t="s">
        <v>69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7265</v>
      </c>
      <c r="B6230" s="2" t="s">
        <v>7259</v>
      </c>
      <c r="C6230" s="2" t="s">
        <v>47</v>
      </c>
      <c r="D6230" s="2" t="s">
        <v>7112</v>
      </c>
      <c r="E6230" s="2" t="s">
        <v>152</v>
      </c>
      <c r="F6230" s="2" t="s">
        <v>228</v>
      </c>
      <c r="G6230" s="2" t="s">
        <v>117</v>
      </c>
      <c r="H6230" s="2" t="s">
        <v>138</v>
      </c>
      <c r="I6230" s="2" t="s">
        <v>53</v>
      </c>
      <c r="J6230" s="2" t="s">
        <v>230</v>
      </c>
      <c r="K6230" s="2" t="s">
        <v>55</v>
      </c>
      <c r="L6230" s="2" t="s">
        <v>51</v>
      </c>
      <c r="M6230" s="2" t="s">
        <v>95</v>
      </c>
      <c r="N6230" s="3">
        <v>182828.5</v>
      </c>
      <c r="O6230" s="3" t="s">
        <v>57</v>
      </c>
      <c r="P6230" s="4">
        <f>IF(O6230="吨",N6230*1000,IF(O6230="万立方米",N6230*10000,""))</f>
        <v>182828500.0</v>
      </c>
      <c r="Q6230" s="2" t="s">
        <v>58</v>
      </c>
      <c r="R6230" s="2" t="s">
        <v>59</v>
      </c>
      <c r="S6230" s="2" t="s">
        <v>96</v>
      </c>
      <c r="T6230" s="2" t="s">
        <v>97</v>
      </c>
      <c r="U6230" s="4">
        <f>1.7</f>
        <v>1.7</v>
      </c>
      <c r="V6230" s="2" t="s">
        <v>62</v>
      </c>
      <c r="W6230" s="2" t="s">
        <v>98</v>
      </c>
      <c r="X6230" s="2" t="s">
        <v>64</v>
      </c>
      <c r="Y6230" s="2" t="s">
        <v>65</v>
      </c>
      <c r="Z6230" s="2">
        <v>0</v>
      </c>
      <c r="AA6230" s="2"/>
      <c r="AB6230" s="2"/>
      <c r="AC6230" s="4">
        <f>P6230*U6230/1000000</f>
        <v>310.80845</v>
      </c>
      <c r="AD6230" s="4">
        <f>AC6230*(1-Z6230/100)</f>
        <v>310.80845</v>
      </c>
      <c r="AE6230" s="2" t="s">
        <v>66</v>
      </c>
      <c r="AF6230" s="2" t="s">
        <v>67</v>
      </c>
      <c r="AG6230" s="2"/>
      <c r="AH6230" s="2" t="s">
        <v>69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7266</v>
      </c>
      <c r="B6231" s="2" t="s">
        <v>7259</v>
      </c>
      <c r="C6231" s="2" t="s">
        <v>47</v>
      </c>
      <c r="D6231" s="2" t="s">
        <v>7112</v>
      </c>
      <c r="E6231" s="2" t="s">
        <v>152</v>
      </c>
      <c r="F6231" s="2" t="s">
        <v>228</v>
      </c>
      <c r="G6231" s="2" t="s">
        <v>117</v>
      </c>
      <c r="H6231" s="2" t="s">
        <v>138</v>
      </c>
      <c r="I6231" s="2" t="s">
        <v>53</v>
      </c>
      <c r="J6231" s="2" t="s">
        <v>230</v>
      </c>
      <c r="K6231" s="2" t="s">
        <v>55</v>
      </c>
      <c r="L6231" s="2" t="s">
        <v>51</v>
      </c>
      <c r="M6231" s="2" t="s">
        <v>100</v>
      </c>
      <c r="N6231" s="3">
        <v>182828.5</v>
      </c>
      <c r="O6231" s="3" t="s">
        <v>57</v>
      </c>
      <c r="P6231" s="4">
        <f>IF(O6231="吨",N6231*1000,IF(O6231="万立方米",N6231*10000,""))</f>
        <v>182828500.0</v>
      </c>
      <c r="Q6231" s="2" t="s">
        <v>58</v>
      </c>
      <c r="R6231" s="2" t="s">
        <v>59</v>
      </c>
      <c r="S6231" s="2" t="s">
        <v>101</v>
      </c>
      <c r="T6231" s="2" t="s">
        <v>75</v>
      </c>
      <c r="U6231" s="4">
        <f>0.12</f>
        <v>0.12</v>
      </c>
      <c r="V6231" s="2" t="s">
        <v>62</v>
      </c>
      <c r="W6231" s="2" t="s">
        <v>102</v>
      </c>
      <c r="X6231" s="2" t="s">
        <v>64</v>
      </c>
      <c r="Y6231" s="2" t="s">
        <v>65</v>
      </c>
      <c r="Z6231" s="2">
        <v>0</v>
      </c>
      <c r="AA6231" s="2"/>
      <c r="AB6231" s="2"/>
      <c r="AC6231" s="4">
        <f>P6231*U6231/1000000</f>
        <v>21.93942</v>
      </c>
      <c r="AD6231" s="4">
        <f>AC6231*(1-Z6231/100)</f>
        <v>21.93942</v>
      </c>
      <c r="AE6231" s="2" t="s">
        <v>66</v>
      </c>
      <c r="AF6231" s="2" t="s">
        <v>67</v>
      </c>
      <c r="AG6231" s="2"/>
      <c r="AH6231" s="2" t="s">
        <v>69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7267</v>
      </c>
      <c r="B6232" s="2" t="s">
        <v>7259</v>
      </c>
      <c r="C6232" s="2" t="s">
        <v>47</v>
      </c>
      <c r="D6232" s="2" t="s">
        <v>7112</v>
      </c>
      <c r="E6232" s="2" t="s">
        <v>152</v>
      </c>
      <c r="F6232" s="2" t="s">
        <v>228</v>
      </c>
      <c r="G6232" s="2" t="s">
        <v>117</v>
      </c>
      <c r="H6232" s="2" t="s">
        <v>138</v>
      </c>
      <c r="I6232" s="2"/>
      <c r="J6232" s="2"/>
      <c r="K6232" s="2"/>
      <c r="L6232" s="2"/>
      <c r="M6232" s="2" t="s">
        <v>104</v>
      </c>
      <c r="N6232" s="3"/>
      <c r="O6232" s="3"/>
      <c r="P6232" s="4">
        <v>0.0</v>
      </c>
      <c r="Q6232" s="2" t="s">
        <v>105</v>
      </c>
      <c r="R6232" s="2" t="s">
        <v>106</v>
      </c>
      <c r="S6232" s="2" t="s">
        <v>107</v>
      </c>
      <c r="T6232" s="2" t="s">
        <v>108</v>
      </c>
      <c r="U6232" s="4">
        <f>0.0</f>
        <v>0.0</v>
      </c>
      <c r="V6232" s="2" t="s">
        <v>109</v>
      </c>
      <c r="W6232" s="2" t="s">
        <v>110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134</v>
      </c>
      <c r="AH6232" s="2" t="s">
        <v>69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7268</v>
      </c>
      <c r="H1" s="1" t="s">
        <v>7269</v>
      </c>
      <c r="I1" s="1" t="s">
        <v>7270</v>
      </c>
      <c r="J1" s="1" t="s">
        <v>7271</v>
      </c>
      <c r="K1" s="1" t="s">
        <v>7272</v>
      </c>
      <c r="L1" s="1" t="s">
        <v>7273</v>
      </c>
      <c r="M1" s="1" t="s">
        <v>7274</v>
      </c>
      <c r="N1" s="1" t="s">
        <v>7275</v>
      </c>
      <c r="O1" s="1" t="s">
        <v>7276</v>
      </c>
      <c r="P1" s="1" t="s">
        <v>7277</v>
      </c>
      <c r="Q1" s="1" t="s">
        <v>7278</v>
      </c>
      <c r="R1" s="1" t="s">
        <v>7279</v>
      </c>
      <c r="S1" s="1" t="s">
        <v>7280</v>
      </c>
      <c r="T1" s="1" t="s">
        <v>7281</v>
      </c>
      <c r="U1" s="1" t="s">
        <v>7282</v>
      </c>
      <c r="V1" s="1" t="s">
        <v>7283</v>
      </c>
      <c r="W1" s="1" t="s">
        <v>7284</v>
      </c>
      <c r="X1" s="1" t="s">
        <v>7285</v>
      </c>
      <c r="Y1" s="1" t="s">
        <v>7286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>1359.917006</v>
      </c>
      <c r="H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>4799.70708</v>
      </c>
      <c r="I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>1199.92677</v>
      </c>
      <c r="J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>95.99414159999999</v>
      </c>
      <c r="K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>599.963385</v>
      </c>
      <c r="L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>599.963385</v>
      </c>
      <c r="M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>47.997070799999996</v>
      </c>
      <c r="N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>279.982913</v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>1359.917006</v>
      </c>
      <c r="Q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>4799.70708</v>
      </c>
      <c r="R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>1199.92677</v>
      </c>
      <c r="S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>95.99414159999999</v>
      </c>
      <c r="T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>599.963385</v>
      </c>
      <c r="U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>599.963385</v>
      </c>
      <c r="V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>47.997070799999996</v>
      </c>
      <c r="W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>279.982913</v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10</v>
      </c>
    </row>
    <row r="3" spans="1:25">
      <c r="A3" s="2" t="s">
        <v>113</v>
      </c>
      <c r="B3" s="2" t="s">
        <v>114</v>
      </c>
      <c r="C3" s="2" t="s">
        <v>115</v>
      </c>
      <c r="D3" s="2" t="s">
        <v>116</v>
      </c>
      <c r="E3" s="2" t="s">
        <v>117</v>
      </c>
      <c r="F3" s="2" t="s">
        <v>52</v>
      </c>
      <c r="G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/>
      </c>
      <c r="H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/>
      </c>
      <c r="I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/>
      </c>
      <c r="J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/>
      </c>
      <c r="K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/>
      </c>
      <c r="L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/>
      </c>
      <c r="M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/>
      </c>
      <c r="N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/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0.0</v>
      </c>
      <c r="P3" s="3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/>
      </c>
      <c r="Q3" s="3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/>
      </c>
      <c r="R3" s="3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/>
      </c>
      <c r="S3" s="3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/>
      </c>
      <c r="T3" s="3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/>
      </c>
      <c r="U3" s="3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/>
      </c>
      <c r="V3" s="3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/>
      </c>
      <c r="W3" s="3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/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0.0</v>
      </c>
      <c r="Y3" s="2">
        <v>25</v>
      </c>
    </row>
    <row r="4" spans="1:25">
      <c r="A4" s="2" t="s">
        <v>136</v>
      </c>
      <c r="B4" s="2" t="s">
        <v>137</v>
      </c>
      <c r="C4" s="2" t="s">
        <v>115</v>
      </c>
      <c r="D4" s="2" t="s">
        <v>50</v>
      </c>
      <c r="E4" s="2" t="s">
        <v>51</v>
      </c>
      <c r="F4" s="2" t="s">
        <v>138</v>
      </c>
      <c r="G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C$20:$AC$28,'02_核算项'!$M$20:$M$28,"SO2",'02_核算项'!$AE$20:$AE$28,"allow_calculation"),"")</f>
        <v>1003.2873</v>
      </c>
      <c r="H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C$20:$AC$28,'02_核算项'!$M$20:$M$28,"NOX",'02_核算项'!$AE$20:$AE$28,"allow_calculation"),"")</f>
        <v>3541.014</v>
      </c>
      <c r="I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C$20:$AC$28,'02_核算项'!$M$20:$M$28,"CO",'02_核算项'!$AE$20:$AE$28,"allow_calculation"),"")</f>
        <v>885.2535</v>
      </c>
      <c r="J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C$20:$AC$28,'02_核算项'!$M$20:$M$28,"VOCS",'02_核算项'!$AE$20:$AE$28,"allow_calculation"),"")</f>
        <v>70.82028</v>
      </c>
      <c r="K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C$20:$AC$28,'02_核算项'!$M$20:$M$28,"PM10",'02_核算项'!$AE$20:$AE$28,"allow_calculation"),"")</f>
        <v>442.62675</v>
      </c>
      <c r="L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C$20:$AC$28,'02_核算项'!$M$20:$M$28,"PM25",'02_核算项'!$AE$20:$AE$28,"allow_calculation"),"")</f>
        <v>442.62675</v>
      </c>
      <c r="M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C$20:$AC$28,'02_核算项'!$M$20:$M$28,"BC",'02_核算项'!$AE$20:$AE$28,"allow_calculation"),"")</f>
        <v>35.41014</v>
      </c>
      <c r="N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C$20:$AC$28,'02_核算项'!$M$20:$M$28,"OC",'02_核算项'!$AE$20:$AE$28,"allow_calculation"),"")</f>
        <v>206.55915</v>
      </c>
      <c r="O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C$20:$AC$28,'02_核算项'!$M$20:$M$28,"NH3",'02_核算项'!$AE$20:$AE$28,"allow_calculation"),"")</f>
        <v>0.0</v>
      </c>
      <c r="P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D$20:$AD$28,'02_核算项'!$M$20:$M$28,"SO2",'02_核算项'!$AE$20:$AE$28,"allow_calculation"),"")</f>
        <v>1003.2873</v>
      </c>
      <c r="Q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D$20:$AD$28,'02_核算项'!$M$20:$M$28,"NOX",'02_核算项'!$AE$20:$AE$28,"allow_calculation"),"")</f>
        <v>3541.014</v>
      </c>
      <c r="R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D$20:$AD$28,'02_核算项'!$M$20:$M$28,"CO",'02_核算项'!$AE$20:$AE$28,"allow_calculation"),"")</f>
        <v>885.2535</v>
      </c>
      <c r="S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D$20:$AD$28,'02_核算项'!$M$20:$M$28,"VOCS",'02_核算项'!$AE$20:$AE$28,"allow_calculation"),"")</f>
        <v>70.82028</v>
      </c>
      <c r="T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D$20:$AD$28,'02_核算项'!$M$20:$M$28,"PM10",'02_核算项'!$AE$20:$AE$28,"allow_calculation"),"")</f>
        <v>442.62675</v>
      </c>
      <c r="U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D$20:$AD$28,'02_核算项'!$M$20:$M$28,"PM25",'02_核算项'!$AE$20:$AE$28,"allow_calculation"),"")</f>
        <v>442.62675</v>
      </c>
      <c r="V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D$20:$AD$28,'02_核算项'!$M$20:$M$28,"BC",'02_核算项'!$AE$20:$AE$28,"allow_calculation"),"")</f>
        <v>35.41014</v>
      </c>
      <c r="W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D$20:$AD$28,'02_核算项'!$M$20:$M$28,"OC",'02_核算项'!$AE$20:$AE$28,"allow_calculation"),"")</f>
        <v>206.55915</v>
      </c>
      <c r="X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D$20:$AD$28,'02_核算项'!$M$20:$M$28,"NH3",'02_核算项'!$AE$20:$AE$28,"allow_calculation"),"")</f>
        <v>0.0</v>
      </c>
      <c r="Y4" s="2">
        <v>9</v>
      </c>
    </row>
    <row r="5" spans="1:25">
      <c r="A5" s="2" t="s">
        <v>150</v>
      </c>
      <c r="B5" s="2" t="s">
        <v>151</v>
      </c>
      <c r="C5" s="2" t="s">
        <v>152</v>
      </c>
      <c r="D5" s="2" t="s">
        <v>50</v>
      </c>
      <c r="E5" s="2" t="s">
        <v>51</v>
      </c>
      <c r="F5" s="2" t="s">
        <v>52</v>
      </c>
      <c r="G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C$29:$AC$45,'02_核算项'!$M$29:$M$45,"SO2",'02_核算项'!$AE$29:$AE$45,"allow_calculation"),"")</f>
        <v>323.1268914</v>
      </c>
      <c r="H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C$29:$AC$45,'02_核算项'!$M$29:$M$45,"NOX",'02_核算项'!$AE$29:$AE$45,"allow_calculation"),"")</f>
        <v>1140.447852</v>
      </c>
      <c r="I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C$29:$AC$45,'02_核算项'!$M$29:$M$45,"CO",'02_核算项'!$AE$29:$AE$45,"allow_calculation"),"")</f>
        <v>285.111963</v>
      </c>
      <c r="J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C$29:$AC$45,'02_核算项'!$M$29:$M$45,"VOCS",'02_核算项'!$AE$29:$AE$45,"allow_calculation"),"")</f>
        <v>22.808957040000003</v>
      </c>
      <c r="K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C$29:$AC$45,'02_核算项'!$M$29:$M$45,"PM10",'02_核算项'!$AE$29:$AE$45,"allow_calculation"),"")</f>
        <v>142.5559815</v>
      </c>
      <c r="L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C$29:$AC$45,'02_核算项'!$M$29:$M$45,"PM25",'02_核算项'!$AE$29:$AE$45,"allow_calculation"),"")</f>
        <v>142.5559815</v>
      </c>
      <c r="M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C$29:$AC$45,'02_核算项'!$M$29:$M$45,"BC",'02_核算项'!$AE$29:$AE$45,"allow_calculation"),"")</f>
        <v>11.404478520000001</v>
      </c>
      <c r="N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C$29:$AC$45,'02_核算项'!$M$29:$M$45,"OC",'02_核算项'!$AE$29:$AE$45,"allow_calculation"),"")</f>
        <v>66.5261247</v>
      </c>
      <c r="O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C$29:$AC$45,'02_核算项'!$M$29:$M$45,"NH3",'02_核算项'!$AE$29:$AE$45,"allow_calculation"),"")</f>
        <v/>
      </c>
      <c r="P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D$29:$AD$45,'02_核算项'!$M$29:$M$45,"SO2",'02_核算项'!$AE$29:$AE$45,"allow_calculation"),"")</f>
        <v>323.1268914</v>
      </c>
      <c r="Q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D$29:$AD$45,'02_核算项'!$M$29:$M$45,"NOX",'02_核算项'!$AE$29:$AE$45,"allow_calculation"),"")</f>
        <v>1140.447852</v>
      </c>
      <c r="R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D$29:$AD$45,'02_核算项'!$M$29:$M$45,"CO",'02_核算项'!$AE$29:$AE$45,"allow_calculation"),"")</f>
        <v>285.111963</v>
      </c>
      <c r="S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D$29:$AD$45,'02_核算项'!$M$29:$M$45,"VOCS",'02_核算项'!$AE$29:$AE$45,"allow_calculation"),"")</f>
        <v>22.808957040000003</v>
      </c>
      <c r="T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D$29:$AD$45,'02_核算项'!$M$29:$M$45,"PM10",'02_核算项'!$AE$29:$AE$45,"allow_calculation"),"")</f>
        <v>142.5559815</v>
      </c>
      <c r="U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D$29:$AD$45,'02_核算项'!$M$29:$M$45,"PM25",'02_核算项'!$AE$29:$AE$45,"allow_calculation"),"")</f>
        <v>142.5559815</v>
      </c>
      <c r="V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D$29:$AD$45,'02_核算项'!$M$29:$M$45,"BC",'02_核算项'!$AE$29:$AE$45,"allow_calculation"),"")</f>
        <v>11.404478520000001</v>
      </c>
      <c r="W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D$29:$AD$45,'02_核算项'!$M$29:$M$45,"OC",'02_核算项'!$AE$29:$AE$45,"allow_calculation"),"")</f>
        <v>66.5261247</v>
      </c>
      <c r="X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D$29:$AD$45,'02_核算项'!$M$29:$M$45,"NH3",'02_核算项'!$AE$29:$AE$45,"allow_calculation"),"")</f>
        <v/>
      </c>
      <c r="Y5" s="2">
        <v>18</v>
      </c>
    </row>
    <row r="6" spans="1:25">
      <c r="A6" s="2" t="s">
        <v>175</v>
      </c>
      <c r="B6" s="2" t="s">
        <v>176</v>
      </c>
      <c r="C6" s="2" t="s">
        <v>177</v>
      </c>
      <c r="D6" s="2" t="s">
        <v>178</v>
      </c>
      <c r="E6" s="2" t="s">
        <v>179</v>
      </c>
      <c r="F6" s="2" t="s">
        <v>52</v>
      </c>
      <c r="G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>0.55388605</v>
      </c>
      <c r="H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>132.932652</v>
      </c>
      <c r="I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>38.7720235</v>
      </c>
      <c r="J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>2.2155442</v>
      </c>
      <c r="K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>1.1077721</v>
      </c>
      <c r="L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>0.55388605</v>
      </c>
      <c r="M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>0.11077721</v>
      </c>
      <c r="N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>0.22155442</v>
      </c>
      <c r="O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>0.0</v>
      </c>
      <c r="P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>0.55388605</v>
      </c>
      <c r="Q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>132.932652</v>
      </c>
      <c r="R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>38.7720235</v>
      </c>
      <c r="S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>2.2155442</v>
      </c>
      <c r="T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>1.1077721</v>
      </c>
      <c r="U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>0.55388605</v>
      </c>
      <c r="V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>0.11077721</v>
      </c>
      <c r="W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>0.22155442</v>
      </c>
      <c r="X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>0.0</v>
      </c>
      <c r="Y6" s="2">
        <v>1</v>
      </c>
    </row>
    <row r="7" spans="1:25">
      <c r="A7" s="2" t="s">
        <v>211</v>
      </c>
      <c r="B7" s="2" t="s">
        <v>212</v>
      </c>
      <c r="C7" s="2" t="s">
        <v>213</v>
      </c>
      <c r="D7" s="2" t="s">
        <v>178</v>
      </c>
      <c r="E7" s="2" t="s">
        <v>179</v>
      </c>
      <c r="F7" s="2" t="s">
        <v>138</v>
      </c>
      <c r="G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C$55:$AC$63,'02_核算项'!$M$55:$M$63,"SO2",'02_核算项'!$AE$55:$AE$63,"allow_calculation"),"")</f>
        <v>1.5611248</v>
      </c>
      <c r="H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C$55:$AC$63,'02_核算项'!$M$55:$M$63,"NOX",'02_核算项'!$AE$55:$AE$63,"allow_calculation"),"")</f>
        <v>374.669952</v>
      </c>
      <c r="I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C$55:$AC$63,'02_核算项'!$M$55:$M$63,"CO",'02_核算项'!$AE$55:$AE$63,"allow_calculation"),"")</f>
        <v>109.278736</v>
      </c>
      <c r="J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C$55:$AC$63,'02_核算项'!$M$55:$M$63,"VOCS",'02_核算项'!$AE$55:$AE$63,"allow_calculation"),"")</f>
        <v>6.2444992</v>
      </c>
      <c r="K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C$55:$AC$63,'02_核算项'!$M$55:$M$63,"PM10",'02_核算项'!$AE$55:$AE$63,"allow_calculation"),"")</f>
        <v>3.1222496</v>
      </c>
      <c r="L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C$55:$AC$63,'02_核算项'!$M$55:$M$63,"PM25",'02_核算项'!$AE$55:$AE$63,"allow_calculation"),"")</f>
        <v>1.5611248</v>
      </c>
      <c r="M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C$55:$AC$63,'02_核算项'!$M$55:$M$63,"BC",'02_核算项'!$AE$55:$AE$63,"allow_calculation"),"")</f>
        <v>0.31222496</v>
      </c>
      <c r="N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C$55:$AC$63,'02_核算项'!$M$55:$M$63,"OC",'02_核算项'!$AE$55:$AE$63,"allow_calculation"),"")</f>
        <v>0.62444992</v>
      </c>
      <c r="O7" s="4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C$55:$AC$63,'02_核算项'!$M$55:$M$63,"NH3",'02_核算项'!$AE$55:$AE$63,"allow_calculation"),"")</f>
        <v/>
      </c>
      <c r="P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D$55:$AD$63,'02_核算项'!$M$55:$M$63,"SO2",'02_核算项'!$AE$55:$AE$63,"allow_calculation"),"")</f>
        <v>1.5611248</v>
      </c>
      <c r="Q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D$55:$AD$63,'02_核算项'!$M$55:$M$63,"NOX",'02_核算项'!$AE$55:$AE$63,"allow_calculation"),"")</f>
        <v>374.669952</v>
      </c>
      <c r="R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D$55:$AD$63,'02_核算项'!$M$55:$M$63,"CO",'02_核算项'!$AE$55:$AE$63,"allow_calculation"),"")</f>
        <v>109.278736</v>
      </c>
      <c r="S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D$55:$AD$63,'02_核算项'!$M$55:$M$63,"VOCS",'02_核算项'!$AE$55:$AE$63,"allow_calculation"),"")</f>
        <v>6.2444992</v>
      </c>
      <c r="T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D$55:$AD$63,'02_核算项'!$M$55:$M$63,"PM10",'02_核算项'!$AE$55:$AE$63,"allow_calculation"),"")</f>
        <v>3.1222496</v>
      </c>
      <c r="U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D$55:$AD$63,'02_核算项'!$M$55:$M$63,"PM25",'02_核算项'!$AE$55:$AE$63,"allow_calculation"),"")</f>
        <v>1.5611248</v>
      </c>
      <c r="V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D$55:$AD$63,'02_核算项'!$M$55:$M$63,"BC",'02_核算项'!$AE$55:$AE$63,"allow_calculation"),"")</f>
        <v>0.31222496</v>
      </c>
      <c r="W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D$55:$AD$63,'02_核算项'!$M$55:$M$63,"OC",'02_核算项'!$AE$55:$AE$63,"allow_calculation"),"")</f>
        <v>0.62444992</v>
      </c>
      <c r="X7" s="3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D$55:$AD$63,'02_核算项'!$M$55:$M$63,"NH3",'02_核算项'!$AE$55:$AE$63,"allow_calculation"),"")</f>
        <v/>
      </c>
      <c r="Y7" s="2">
        <v>12</v>
      </c>
    </row>
    <row r="8" spans="1:25">
      <c r="A8" s="2" t="s">
        <v>225</v>
      </c>
      <c r="B8" s="2" t="s">
        <v>226</v>
      </c>
      <c r="C8" s="2" t="s">
        <v>227</v>
      </c>
      <c r="D8" s="2" t="s">
        <v>228</v>
      </c>
      <c r="E8" s="2" t="s">
        <v>117</v>
      </c>
      <c r="F8" s="2" t="s">
        <v>229</v>
      </c>
      <c r="G8" s="4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C$64:$AC$72,'02_核算项'!$M$64:$M$72,"SO2",'02_核算项'!$AE$64:$AE$72,"allow_calculation"),"")</f>
        <v>66.153766</v>
      </c>
      <c r="H8" s="4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C$64:$AC$72,'02_核算项'!$M$64:$M$72,"NOX",'02_核算项'!$AE$64:$AE$72,"allow_calculation"),"")</f>
        <v>233.48388</v>
      </c>
      <c r="I8" s="4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C$64:$AC$72,'02_核算项'!$M$64:$M$72,"CO",'02_核算项'!$AE$64:$AE$72,"allow_calculation"),"")</f>
        <v>58.37097</v>
      </c>
      <c r="J8" s="4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C$64:$AC$72,'02_核算项'!$M$64:$M$72,"VOCS",'02_核算项'!$AE$64:$AE$72,"allow_calculation"),"")</f>
        <v>4.6696776</v>
      </c>
      <c r="K8" s="4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C$64:$AC$72,'02_核算项'!$M$64:$M$72,"PM10",'02_核算项'!$AE$64:$AE$72,"allow_calculation"),"")</f>
        <v>29.185485</v>
      </c>
      <c r="L8" s="4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C$64:$AC$72,'02_核算项'!$M$64:$M$72,"PM25",'02_核算项'!$AE$64:$AE$72,"allow_calculation"),"")</f>
        <v>29.185485</v>
      </c>
      <c r="M8" s="4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C$64:$AC$72,'02_核算项'!$M$64:$M$72,"BC",'02_核算项'!$AE$64:$AE$72,"allow_calculation"),"")</f>
        <v>2.3348388</v>
      </c>
      <c r="N8" s="4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C$64:$AC$72,'02_核算项'!$M$64:$M$72,"OC",'02_核算项'!$AE$64:$AE$72,"allow_calculation"),"")</f>
        <v>13.619893</v>
      </c>
      <c r="O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C$64:$AC$72,'02_核算项'!$M$64:$M$72,"NH3",'02_核算项'!$AE$64:$AE$72,"allow_calculation"),"")</f>
        <v>0.0</v>
      </c>
      <c r="P8" s="4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D$64:$AD$72,'02_核算项'!$M$64:$M$72,"SO2",'02_核算项'!$AE$64:$AE$72,"allow_calculation"),"")</f>
        <v>66.153766</v>
      </c>
      <c r="Q8" s="4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D$64:$AD$72,'02_核算项'!$M$64:$M$72,"NOX",'02_核算项'!$AE$64:$AE$72,"allow_calculation"),"")</f>
        <v>233.48388</v>
      </c>
      <c r="R8" s="4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D$64:$AD$72,'02_核算项'!$M$64:$M$72,"CO",'02_核算项'!$AE$64:$AE$72,"allow_calculation"),"")</f>
        <v>58.37097</v>
      </c>
      <c r="S8" s="4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D$64:$AD$72,'02_核算项'!$M$64:$M$72,"VOCS",'02_核算项'!$AE$64:$AE$72,"allow_calculation"),"")</f>
        <v>4.6696776</v>
      </c>
      <c r="T8" s="4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D$64:$AD$72,'02_核算项'!$M$64:$M$72,"PM10",'02_核算项'!$AE$64:$AE$72,"allow_calculation"),"")</f>
        <v>29.185485</v>
      </c>
      <c r="U8" s="4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D$64:$AD$72,'02_核算项'!$M$64:$M$72,"PM25",'02_核算项'!$AE$64:$AE$72,"allow_calculation"),"")</f>
        <v>29.185485</v>
      </c>
      <c r="V8" s="4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D$64:$AD$72,'02_核算项'!$M$64:$M$72,"BC",'02_核算项'!$AE$64:$AE$72,"allow_calculation"),"")</f>
        <v>2.3348388</v>
      </c>
      <c r="W8" s="4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D$64:$AD$72,'02_核算项'!$M$64:$M$72,"OC",'02_核算项'!$AE$64:$AE$72,"allow_calculation"),"")</f>
        <v>13.619893</v>
      </c>
      <c r="X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D$64:$AD$72,'02_核算项'!$M$64:$M$72,"NH3",'02_核算项'!$AE$64:$AE$72,"allow_calculation"),"")</f>
        <v>0.0</v>
      </c>
      <c r="Y8" s="2">
        <v>1</v>
      </c>
    </row>
    <row r="9" spans="1:25">
      <c r="A9" s="2" t="s">
        <v>240</v>
      </c>
      <c r="B9" s="2" t="s">
        <v>241</v>
      </c>
      <c r="C9" s="2" t="s">
        <v>242</v>
      </c>
      <c r="D9" s="2" t="s">
        <v>228</v>
      </c>
      <c r="E9" s="2" t="s">
        <v>117</v>
      </c>
      <c r="F9" s="2" t="s">
        <v>243</v>
      </c>
      <c r="G9" s="4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C$73:$AC$81,'02_核算项'!$M$73:$M$81,"SO2",'02_核算项'!$AE$73:$AE$81,"allow_calculation"),"")</f>
        <v>379.65029</v>
      </c>
      <c r="H9" s="4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C$73:$AC$81,'02_核算项'!$M$73:$M$81,"NOX",'02_核算项'!$AE$73:$AE$81,"allow_calculation"),"")</f>
        <v>1339.9422</v>
      </c>
      <c r="I9" s="4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C$73:$AC$81,'02_核算项'!$M$73:$M$81,"CO",'02_核算项'!$AE$73:$AE$81,"allow_calculation"),"")</f>
        <v>334.98555</v>
      </c>
      <c r="J9" s="4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C$73:$AC$81,'02_核算项'!$M$73:$M$81,"VOCS",'02_核算项'!$AE$73:$AE$81,"allow_calculation"),"")</f>
        <v>26.798844</v>
      </c>
      <c r="K9" s="4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C$73:$AC$81,'02_核算项'!$M$73:$M$81,"PM10",'02_核算项'!$AE$73:$AE$81,"allow_calculation"),"")</f>
        <v>167.492775</v>
      </c>
      <c r="L9" s="4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C$73:$AC$81,'02_核算项'!$M$73:$M$81,"PM25",'02_核算项'!$AE$73:$AE$81,"allow_calculation"),"")</f>
        <v>167.492775</v>
      </c>
      <c r="M9" s="4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C$73:$AC$81,'02_核算项'!$M$73:$M$81,"BC",'02_核算项'!$AE$73:$AE$81,"allow_calculation"),"")</f>
        <v>13.399422</v>
      </c>
      <c r="N9" s="4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C$73:$AC$81,'02_核算项'!$M$73:$M$81,"OC",'02_核算项'!$AE$73:$AE$81,"allow_calculation"),"")</f>
        <v>78.163295</v>
      </c>
      <c r="O9" s="4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C$73:$AC$81,'02_核算项'!$M$73:$M$81,"NH3",'02_核算项'!$AE$73:$AE$81,"allow_calculation"),"")</f>
        <v/>
      </c>
      <c r="P9" s="4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D$73:$AD$81,'02_核算项'!$M$73:$M$81,"SO2",'02_核算项'!$AE$73:$AE$81,"allow_calculation"),"")</f>
        <v>379.65029</v>
      </c>
      <c r="Q9" s="4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D$73:$AD$81,'02_核算项'!$M$73:$M$81,"NOX",'02_核算项'!$AE$73:$AE$81,"allow_calculation"),"")</f>
        <v>1339.9422</v>
      </c>
      <c r="R9" s="4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D$73:$AD$81,'02_核算项'!$M$73:$M$81,"CO",'02_核算项'!$AE$73:$AE$81,"allow_calculation"),"")</f>
        <v>334.98555</v>
      </c>
      <c r="S9" s="4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D$73:$AD$81,'02_核算项'!$M$73:$M$81,"VOCS",'02_核算项'!$AE$73:$AE$81,"allow_calculation"),"")</f>
        <v>26.798844</v>
      </c>
      <c r="T9" s="4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D$73:$AD$81,'02_核算项'!$M$73:$M$81,"PM10",'02_核算项'!$AE$73:$AE$81,"allow_calculation"),"")</f>
        <v>167.492775</v>
      </c>
      <c r="U9" s="4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D$73:$AD$81,'02_核算项'!$M$73:$M$81,"PM25",'02_核算项'!$AE$73:$AE$81,"allow_calculation"),"")</f>
        <v>167.492775</v>
      </c>
      <c r="V9" s="4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D$73:$AD$81,'02_核算项'!$M$73:$M$81,"BC",'02_核算项'!$AE$73:$AE$81,"allow_calculation"),"")</f>
        <v>13.399422</v>
      </c>
      <c r="W9" s="4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D$73:$AD$81,'02_核算项'!$M$73:$M$81,"OC",'02_核算项'!$AE$73:$AE$81,"allow_calculation"),"")</f>
        <v>78.163295</v>
      </c>
      <c r="X9" s="3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D$73:$AD$81,'02_核算项'!$M$73:$M$81,"NH3",'02_核算项'!$AE$73:$AE$81,"allow_calculation"),"")</f>
        <v/>
      </c>
      <c r="Y9" s="2">
        <v>21</v>
      </c>
    </row>
    <row r="10" spans="1:25">
      <c r="A10" s="2" t="s">
        <v>256</v>
      </c>
      <c r="B10" s="2" t="s">
        <v>257</v>
      </c>
      <c r="C10" s="2" t="s">
        <v>258</v>
      </c>
      <c r="D10" s="2" t="s">
        <v>50</v>
      </c>
      <c r="E10" s="2" t="s">
        <v>51</v>
      </c>
      <c r="F10" s="2" t="s">
        <v>138</v>
      </c>
      <c r="G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C$82:$AC$90,'02_核算项'!$M$82:$M$90,"SO2",'02_核算项'!$AE$82:$AE$90,"allow_calculation"),"")</f>
        <v>1170.7084</v>
      </c>
      <c r="H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C$82:$AC$90,'02_核算项'!$M$82:$M$90,"NOX",'02_核算项'!$AE$82:$AE$90,"allow_calculation"),"")</f>
        <v>4131.912</v>
      </c>
      <c r="I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C$82:$AC$90,'02_核算项'!$M$82:$M$90,"CO",'02_核算项'!$AE$82:$AE$90,"allow_calculation"),"")</f>
        <v>1032.978</v>
      </c>
      <c r="J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C$82:$AC$90,'02_核算项'!$M$82:$M$90,"VOCS",'02_核算项'!$AE$82:$AE$90,"allow_calculation"),"")</f>
        <v>82.63824</v>
      </c>
      <c r="K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C$82:$AC$90,'02_核算项'!$M$82:$M$90,"PM10",'02_核算项'!$AE$82:$AE$90,"allow_calculation"),"")</f>
        <v>516.489</v>
      </c>
      <c r="L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C$82:$AC$90,'02_核算项'!$M$82:$M$90,"PM25",'02_核算项'!$AE$82:$AE$90,"allow_calculation"),"")</f>
        <v>516.489</v>
      </c>
      <c r="M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C$82:$AC$90,'02_核算项'!$M$82:$M$90,"BC",'02_核算项'!$AE$82:$AE$90,"allow_calculation"),"")</f>
        <v>41.31912</v>
      </c>
      <c r="N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C$82:$AC$90,'02_核算项'!$M$82:$M$90,"OC",'02_核算项'!$AE$82:$AE$90,"allow_calculation"),"")</f>
        <v>241.02819999999997</v>
      </c>
      <c r="O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C$82:$AC$90,'02_核算项'!$M$82:$M$90,"NH3",'02_核算项'!$AE$82:$AE$90,"allow_calculation"),"")</f>
        <v>0.0</v>
      </c>
      <c r="P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D$82:$AD$90,'02_核算项'!$M$82:$M$90,"SO2",'02_核算项'!$AE$82:$AE$90,"allow_calculation"),"")</f>
        <v>1170.7084</v>
      </c>
      <c r="Q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D$82:$AD$90,'02_核算项'!$M$82:$M$90,"NOX",'02_核算项'!$AE$82:$AE$90,"allow_calculation"),"")</f>
        <v>4131.912</v>
      </c>
      <c r="R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D$82:$AD$90,'02_核算项'!$M$82:$M$90,"CO",'02_核算项'!$AE$82:$AE$90,"allow_calculation"),"")</f>
        <v>1032.978</v>
      </c>
      <c r="S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D$82:$AD$90,'02_核算项'!$M$82:$M$90,"VOCS",'02_核算项'!$AE$82:$AE$90,"allow_calculation"),"")</f>
        <v>82.63824</v>
      </c>
      <c r="T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D$82:$AD$90,'02_核算项'!$M$82:$M$90,"PM10",'02_核算项'!$AE$82:$AE$90,"allow_calculation"),"")</f>
        <v>516.489</v>
      </c>
      <c r="U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D$82:$AD$90,'02_核算项'!$M$82:$M$90,"PM25",'02_核算项'!$AE$82:$AE$90,"allow_calculation"),"")</f>
        <v>516.489</v>
      </c>
      <c r="V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D$82:$AD$90,'02_核算项'!$M$82:$M$90,"BC",'02_核算项'!$AE$82:$AE$90,"allow_calculation"),"")</f>
        <v>41.31912</v>
      </c>
      <c r="W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D$82:$AD$90,'02_核算项'!$M$82:$M$90,"OC",'02_核算项'!$AE$82:$AE$90,"allow_calculation"),"")</f>
        <v>241.02819999999997</v>
      </c>
      <c r="X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D$82:$AD$90,'02_核算项'!$M$82:$M$90,"NH3",'02_核算项'!$AE$82:$AE$90,"allow_calculation"),"")</f>
        <v>0.0</v>
      </c>
      <c r="Y10" s="2">
        <v>9</v>
      </c>
    </row>
    <row r="11" spans="1:25">
      <c r="A11" s="2" t="s">
        <v>268</v>
      </c>
      <c r="B11" s="2" t="s">
        <v>269</v>
      </c>
      <c r="C11" s="2" t="s">
        <v>177</v>
      </c>
      <c r="D11" s="2" t="s">
        <v>50</v>
      </c>
      <c r="E11" s="2" t="s">
        <v>51</v>
      </c>
      <c r="F11" s="2" t="s">
        <v>138</v>
      </c>
      <c r="G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C$91:$AC$107,'02_核算项'!$M$91:$M$107,"SO2",'02_核算项'!$AE$91:$AE$107,"allow_calculation"),"")</f>
        <v>2537.2889520999997</v>
      </c>
      <c r="H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C$91:$AC$107,'02_核算项'!$M$91:$M$107,"NOX",'02_核算项'!$AE$91:$AE$107,"allow_calculation"),"")</f>
        <v>8955.137478</v>
      </c>
      <c r="I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C$91:$AC$107,'02_核算项'!$M$91:$M$107,"CO",'02_核算项'!$AE$91:$AE$107,"allow_calculation"),"")</f>
        <v>2238.7843695</v>
      </c>
      <c r="J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C$91:$AC$107,'02_核算项'!$M$91:$M$107,"VOCS",'02_核算项'!$AE$91:$AE$107,"allow_calculation"),"")</f>
        <v>179.10274955999998</v>
      </c>
      <c r="K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C$91:$AC$107,'02_核算项'!$M$91:$M$107,"PM10",'02_核算项'!$AE$91:$AE$107,"allow_calculation"),"")</f>
        <v>1119.39218475</v>
      </c>
      <c r="L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C$91:$AC$107,'02_核算项'!$M$91:$M$107,"PM25",'02_核算项'!$AE$91:$AE$107,"allow_calculation"),"")</f>
        <v>1119.39218475</v>
      </c>
      <c r="M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C$91:$AC$107,'02_核算项'!$M$91:$M$107,"BC",'02_核算项'!$AE$91:$AE$107,"allow_calculation"),"")</f>
        <v>89.55137477999999</v>
      </c>
      <c r="N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C$91:$AC$107,'02_核算项'!$M$91:$M$107,"OC",'02_核算项'!$AE$91:$AE$107,"allow_calculation"),"")</f>
        <v>522.38301955</v>
      </c>
      <c r="O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C$91:$AC$107,'02_核算项'!$M$91:$M$107,"NH3",'02_核算项'!$AE$91:$AE$107,"allow_calculation"),"")</f>
        <v>0.0</v>
      </c>
      <c r="P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D$91:$AD$107,'02_核算项'!$M$91:$M$107,"SO2",'02_核算项'!$AE$91:$AE$107,"allow_calculation"),"")</f>
        <v>2537.2889520999997</v>
      </c>
      <c r="Q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D$91:$AD$107,'02_核算项'!$M$91:$M$107,"NOX",'02_核算项'!$AE$91:$AE$107,"allow_calculation"),"")</f>
        <v>8955.137478</v>
      </c>
      <c r="R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D$91:$AD$107,'02_核算项'!$M$91:$M$107,"CO",'02_核算项'!$AE$91:$AE$107,"allow_calculation"),"")</f>
        <v>2238.7843695</v>
      </c>
      <c r="S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D$91:$AD$107,'02_核算项'!$M$91:$M$107,"VOCS",'02_核算项'!$AE$91:$AE$107,"allow_calculation"),"")</f>
        <v>179.10274955999998</v>
      </c>
      <c r="T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D$91:$AD$107,'02_核算项'!$M$91:$M$107,"PM10",'02_核算项'!$AE$91:$AE$107,"allow_calculation"),"")</f>
        <v>1119.39218475</v>
      </c>
      <c r="U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D$91:$AD$107,'02_核算项'!$M$91:$M$107,"PM25",'02_核算项'!$AE$91:$AE$107,"allow_calculation"),"")</f>
        <v>1119.39218475</v>
      </c>
      <c r="V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D$91:$AD$107,'02_核算项'!$M$91:$M$107,"BC",'02_核算项'!$AE$91:$AE$107,"allow_calculation"),"")</f>
        <v>89.55137477999999</v>
      </c>
      <c r="W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D$91:$AD$107,'02_核算项'!$M$91:$M$107,"OC",'02_核算项'!$AE$91:$AE$107,"allow_calculation"),"")</f>
        <v>522.38301955</v>
      </c>
      <c r="X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D$91:$AD$107,'02_核算项'!$M$91:$M$107,"NH3",'02_核算项'!$AE$91:$AE$107,"allow_calculation"),"")</f>
        <v>0.0</v>
      </c>
      <c r="Y11" s="2">
        <v>17</v>
      </c>
    </row>
    <row r="12" spans="1:25">
      <c r="A12" s="2" t="s">
        <v>289</v>
      </c>
      <c r="B12" s="2" t="s">
        <v>290</v>
      </c>
      <c r="C12" s="2" t="s">
        <v>258</v>
      </c>
      <c r="D12" s="2" t="s">
        <v>50</v>
      </c>
      <c r="E12" s="2" t="s">
        <v>51</v>
      </c>
      <c r="F12" s="2" t="s">
        <v>138</v>
      </c>
      <c r="G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C$108:$AC$124,'02_核算项'!$M$108:$M$124,"SO2",'02_核算项'!$AE$108:$AE$124,"allow_calculation"),"")</f>
        <v>3012.7935398</v>
      </c>
      <c r="H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C$108:$AC$124,'02_核算项'!$M$108:$M$124,"NOX",'02_核算项'!$AE$108:$AE$124,"allow_calculation"),"")</f>
        <v>10633.388964</v>
      </c>
      <c r="I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C$108:$AC$124,'02_核算项'!$M$108:$M$124,"CO",'02_核算项'!$AE$108:$AE$124,"allow_calculation"),"")</f>
        <v>2658.347241</v>
      </c>
      <c r="J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C$108:$AC$124,'02_核算项'!$M$108:$M$124,"VOCS",'02_核算项'!$AE$108:$AE$124,"allow_calculation"),"")</f>
        <v>212.66777928</v>
      </c>
      <c r="K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C$108:$AC$124,'02_核算项'!$M$108:$M$124,"PM10",'02_核算项'!$AE$108:$AE$124,"allow_calculation"),"")</f>
        <v>1329.1736205</v>
      </c>
      <c r="L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C$108:$AC$124,'02_核算项'!$M$108:$M$124,"PM25",'02_核算项'!$AE$108:$AE$124,"allow_calculation"),"")</f>
        <v>1329.1736205</v>
      </c>
      <c r="M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C$108:$AC$124,'02_核算项'!$M$108:$M$124,"BC",'02_核算项'!$AE$108:$AE$124,"allow_calculation"),"")</f>
        <v>106.33388964</v>
      </c>
      <c r="N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C$108:$AC$124,'02_核算项'!$M$108:$M$124,"OC",'02_核算项'!$AE$108:$AE$124,"allow_calculation"),"")</f>
        <v>620.2810228999999</v>
      </c>
      <c r="O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C$108:$AC$124,'02_核算项'!$M$108:$M$124,"NH3",'02_核算项'!$AE$108:$AE$124,"allow_calculation"),"")</f>
        <v>0.0</v>
      </c>
      <c r="P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D$108:$AD$124,'02_核算项'!$M$108:$M$124,"SO2",'02_核算项'!$AE$108:$AE$124,"allow_calculation"),"")</f>
        <v>3012.7935398</v>
      </c>
      <c r="Q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D$108:$AD$124,'02_核算项'!$M$108:$M$124,"NOX",'02_核算项'!$AE$108:$AE$124,"allow_calculation"),"")</f>
        <v>10633.388964</v>
      </c>
      <c r="R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D$108:$AD$124,'02_核算项'!$M$108:$M$124,"CO",'02_核算项'!$AE$108:$AE$124,"allow_calculation"),"")</f>
        <v>2658.347241</v>
      </c>
      <c r="S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D$108:$AD$124,'02_核算项'!$M$108:$M$124,"VOCS",'02_核算项'!$AE$108:$AE$124,"allow_calculation"),"")</f>
        <v>212.66777928</v>
      </c>
      <c r="T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D$108:$AD$124,'02_核算项'!$M$108:$M$124,"PM10",'02_核算项'!$AE$108:$AE$124,"allow_calculation"),"")</f>
        <v>1329.1736205</v>
      </c>
      <c r="U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D$108:$AD$124,'02_核算项'!$M$108:$M$124,"PM25",'02_核算项'!$AE$108:$AE$124,"allow_calculation"),"")</f>
        <v>1329.1736205</v>
      </c>
      <c r="V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D$108:$AD$124,'02_核算项'!$M$108:$M$124,"BC",'02_核算项'!$AE$108:$AE$124,"allow_calculation"),"")</f>
        <v>106.33388964</v>
      </c>
      <c r="W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D$108:$AD$124,'02_核算项'!$M$108:$M$124,"OC",'02_核算项'!$AE$108:$AE$124,"allow_calculation"),"")</f>
        <v>620.2810228999999</v>
      </c>
      <c r="X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D$108:$AD$124,'02_核算项'!$M$108:$M$124,"NH3",'02_核算项'!$AE$108:$AE$124,"allow_calculation"),"")</f>
        <v>0.0</v>
      </c>
      <c r="Y12" s="2">
        <v>18</v>
      </c>
    </row>
    <row r="13" spans="1:25">
      <c r="A13" s="2" t="s">
        <v>309</v>
      </c>
      <c r="B13" s="2" t="s">
        <v>310</v>
      </c>
      <c r="C13" s="2" t="s">
        <v>258</v>
      </c>
      <c r="D13" s="2" t="s">
        <v>228</v>
      </c>
      <c r="E13" s="2" t="s">
        <v>117</v>
      </c>
      <c r="F13" s="2" t="s">
        <v>52</v>
      </c>
      <c r="G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C$125:$AC$133,'02_核算项'!$M$125:$M$133,"SO2",'02_核算项'!$AE$125:$AE$133,"allow_calculation"),"")</f>
        <v/>
      </c>
      <c r="H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C$125:$AC$133,'02_核算项'!$M$125:$M$133,"NOX",'02_核算项'!$AE$125:$AE$133,"allow_calculation"),"")</f>
        <v/>
      </c>
      <c r="I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C$125:$AC$133,'02_核算项'!$M$125:$M$133,"CO",'02_核算项'!$AE$125:$AE$133,"allow_calculation"),"")</f>
        <v/>
      </c>
      <c r="J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C$125:$AC$133,'02_核算项'!$M$125:$M$133,"VOCS",'02_核算项'!$AE$125:$AE$133,"allow_calculation"),"")</f>
        <v/>
      </c>
      <c r="K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C$125:$AC$133,'02_核算项'!$M$125:$M$133,"PM10",'02_核算项'!$AE$125:$AE$133,"allow_calculation"),"")</f>
        <v/>
      </c>
      <c r="L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C$125:$AC$133,'02_核算项'!$M$125:$M$133,"PM25",'02_核算项'!$AE$125:$AE$133,"allow_calculation"),"")</f>
        <v/>
      </c>
      <c r="M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C$125:$AC$133,'02_核算项'!$M$125:$M$133,"BC",'02_核算项'!$AE$125:$AE$133,"allow_calculation"),"")</f>
        <v/>
      </c>
      <c r="N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C$125:$AC$133,'02_核算项'!$M$125:$M$133,"OC",'02_核算项'!$AE$125:$AE$133,"allow_calculation"),"")</f>
        <v/>
      </c>
      <c r="O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C$125:$AC$133,'02_核算项'!$M$125:$M$133,"NH3",'02_核算项'!$AE$125:$AE$133,"allow_calculation"),"")</f>
        <v>0.0</v>
      </c>
      <c r="P13" s="3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D$125:$AD$133,'02_核算项'!$M$125:$M$133,"SO2",'02_核算项'!$AE$125:$AE$133,"allow_calculation"),"")</f>
        <v/>
      </c>
      <c r="Q13" s="3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D$125:$AD$133,'02_核算项'!$M$125:$M$133,"NOX",'02_核算项'!$AE$125:$AE$133,"allow_calculation"),"")</f>
        <v/>
      </c>
      <c r="R13" s="3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D$125:$AD$133,'02_核算项'!$M$125:$M$133,"CO",'02_核算项'!$AE$125:$AE$133,"allow_calculation"),"")</f>
        <v/>
      </c>
      <c r="S13" s="3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D$125:$AD$133,'02_核算项'!$M$125:$M$133,"VOCS",'02_核算项'!$AE$125:$AE$133,"allow_calculation"),"")</f>
        <v/>
      </c>
      <c r="T13" s="3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D$125:$AD$133,'02_核算项'!$M$125:$M$133,"PM10",'02_核算项'!$AE$125:$AE$133,"allow_calculation"),"")</f>
        <v/>
      </c>
      <c r="U13" s="3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D$125:$AD$133,'02_核算项'!$M$125:$M$133,"PM25",'02_核算项'!$AE$125:$AE$133,"allow_calculation"),"")</f>
        <v/>
      </c>
      <c r="V13" s="3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D$125:$AD$133,'02_核算项'!$M$125:$M$133,"BC",'02_核算项'!$AE$125:$AE$133,"allow_calculation"),"")</f>
        <v/>
      </c>
      <c r="W13" s="3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D$125:$AD$133,'02_核算项'!$M$125:$M$133,"OC",'02_核算项'!$AE$125:$AE$133,"allow_calculation"),"")</f>
        <v/>
      </c>
      <c r="X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D$125:$AD$133,'02_核算项'!$M$125:$M$133,"NH3",'02_核算项'!$AE$125:$AE$133,"allow_calculation"),"")</f>
        <v>0.0</v>
      </c>
      <c r="Y13" s="2">
        <v>34</v>
      </c>
    </row>
    <row r="14" spans="1:25">
      <c r="A14" s="2" t="s">
        <v>322</v>
      </c>
      <c r="B14" s="2" t="s">
        <v>137</v>
      </c>
      <c r="C14" s="2" t="s">
        <v>115</v>
      </c>
      <c r="D14" s="2" t="s">
        <v>50</v>
      </c>
      <c r="E14" s="2" t="s">
        <v>51</v>
      </c>
      <c r="F14" s="2" t="s">
        <v>323</v>
      </c>
      <c r="G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C$134:$AC$142,'02_核算项'!$M$134:$M$142,"SO2",'02_核算项'!$AE$134:$AE$142,"allow_calculation"),"")</f>
        <v>1226.4497</v>
      </c>
      <c r="H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C$134:$AC$142,'02_核算项'!$M$134:$M$142,"NOX",'02_核算项'!$AE$134:$AE$142,"allow_calculation"),"")</f>
        <v>4328.646</v>
      </c>
      <c r="I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C$134:$AC$142,'02_核算项'!$M$134:$M$142,"CO",'02_核算项'!$AE$134:$AE$142,"allow_calculation"),"")</f>
        <v>1082.1615</v>
      </c>
      <c r="J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C$134:$AC$142,'02_核算项'!$M$134:$M$142,"VOCS",'02_核算项'!$AE$134:$AE$142,"allow_calculation"),"")</f>
        <v>86.57292</v>
      </c>
      <c r="K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C$134:$AC$142,'02_核算项'!$M$134:$M$142,"PM10",'02_核算项'!$AE$134:$AE$142,"allow_calculation"),"")</f>
        <v>541.08075</v>
      </c>
      <c r="L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C$134:$AC$142,'02_核算项'!$M$134:$M$142,"PM25",'02_核算项'!$AE$134:$AE$142,"allow_calculation"),"")</f>
        <v>541.08075</v>
      </c>
      <c r="M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C$134:$AC$142,'02_核算项'!$M$134:$M$142,"BC",'02_核算项'!$AE$134:$AE$142,"allow_calculation"),"")</f>
        <v>43.28646</v>
      </c>
      <c r="N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C$134:$AC$142,'02_核算项'!$M$134:$M$142,"OC",'02_核算项'!$AE$134:$AE$142,"allow_calculation"),"")</f>
        <v>252.50434999999996</v>
      </c>
      <c r="O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C$134:$AC$142,'02_核算项'!$M$134:$M$142,"NH3",'02_核算项'!$AE$134:$AE$142,"allow_calculation"),"")</f>
        <v>0.0</v>
      </c>
      <c r="P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D$134:$AD$142,'02_核算项'!$M$134:$M$142,"SO2",'02_核算项'!$AE$134:$AE$142,"allow_calculation"),"")</f>
        <v>1226.4497</v>
      </c>
      <c r="Q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D$134:$AD$142,'02_核算项'!$M$134:$M$142,"NOX",'02_核算项'!$AE$134:$AE$142,"allow_calculation"),"")</f>
        <v>4328.646</v>
      </c>
      <c r="R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D$134:$AD$142,'02_核算项'!$M$134:$M$142,"CO",'02_核算项'!$AE$134:$AE$142,"allow_calculation"),"")</f>
        <v>1082.1615</v>
      </c>
      <c r="S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D$134:$AD$142,'02_核算项'!$M$134:$M$142,"VOCS",'02_核算项'!$AE$134:$AE$142,"allow_calculation"),"")</f>
        <v>86.57292</v>
      </c>
      <c r="T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D$134:$AD$142,'02_核算项'!$M$134:$M$142,"PM10",'02_核算项'!$AE$134:$AE$142,"allow_calculation"),"")</f>
        <v>541.08075</v>
      </c>
      <c r="U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D$134:$AD$142,'02_核算项'!$M$134:$M$142,"PM25",'02_核算项'!$AE$134:$AE$142,"allow_calculation"),"")</f>
        <v>541.08075</v>
      </c>
      <c r="V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D$134:$AD$142,'02_核算项'!$M$134:$M$142,"BC",'02_核算项'!$AE$134:$AE$142,"allow_calculation"),"")</f>
        <v>43.28646</v>
      </c>
      <c r="W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D$134:$AD$142,'02_核算项'!$M$134:$M$142,"OC",'02_核算项'!$AE$134:$AE$142,"allow_calculation"),"")</f>
        <v>252.50434999999996</v>
      </c>
      <c r="X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D$134:$AD$142,'02_核算项'!$M$134:$M$142,"NH3",'02_核算项'!$AE$134:$AE$142,"allow_calculation"),"")</f>
        <v>0.0</v>
      </c>
      <c r="Y14" s="2">
        <v>9</v>
      </c>
    </row>
    <row r="15" spans="1:25">
      <c r="A15" s="2" t="s">
        <v>333</v>
      </c>
      <c r="B15" s="2" t="s">
        <v>334</v>
      </c>
      <c r="C15" s="2" t="s">
        <v>213</v>
      </c>
      <c r="D15" s="2" t="s">
        <v>228</v>
      </c>
      <c r="E15" s="2" t="s">
        <v>117</v>
      </c>
      <c r="F15" s="2" t="s">
        <v>243</v>
      </c>
      <c r="G15" s="4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C$143:$AC$151,'02_核算项'!$M$143:$M$151,"SO2",'02_核算项'!$AE$143:$AE$151,"allow_calculation"),"")</f>
        <v>229.43455</v>
      </c>
      <c r="H15" s="4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C$143:$AC$151,'02_核算项'!$M$143:$M$151,"NOX",'02_核算项'!$AE$143:$AE$151,"allow_calculation"),"")</f>
        <v>809.769</v>
      </c>
      <c r="I15" s="4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C$143:$AC$151,'02_核算项'!$M$143:$M$151,"CO",'02_核算项'!$AE$143:$AE$151,"allow_calculation"),"")</f>
        <v>202.44225</v>
      </c>
      <c r="J15" s="4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C$143:$AC$151,'02_核算项'!$M$143:$M$151,"VOCS",'02_核算项'!$AE$143:$AE$151,"allow_calculation"),"")</f>
        <v>16.19538</v>
      </c>
      <c r="K15" s="4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C$143:$AC$151,'02_核算项'!$M$143:$M$151,"PM10",'02_核算项'!$AE$143:$AE$151,"allow_calculation"),"")</f>
        <v>101.221125</v>
      </c>
      <c r="L15" s="4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C$143:$AC$151,'02_核算项'!$M$143:$M$151,"PM25",'02_核算项'!$AE$143:$AE$151,"allow_calculation"),"")</f>
        <v>101.221125</v>
      </c>
      <c r="M15" s="4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C$143:$AC$151,'02_核算项'!$M$143:$M$151,"BC",'02_核算项'!$AE$143:$AE$151,"allow_calculation"),"")</f>
        <v>8.09769</v>
      </c>
      <c r="N15" s="4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C$143:$AC$151,'02_核算项'!$M$143:$M$151,"OC",'02_核算项'!$AE$143:$AE$151,"allow_calculation"),"")</f>
        <v>47.236525</v>
      </c>
      <c r="O15" s="4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C$143:$AC$151,'02_核算项'!$M$143:$M$151,"NH3",'02_核算项'!$AE$143:$AE$151,"allow_calculation"),"")</f>
        <v/>
      </c>
      <c r="P15" s="4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D$143:$AD$151,'02_核算项'!$M$143:$M$151,"SO2",'02_核算项'!$AE$143:$AE$151,"allow_calculation"),"")</f>
        <v>229.43455</v>
      </c>
      <c r="Q15" s="4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D$143:$AD$151,'02_核算项'!$M$143:$M$151,"NOX",'02_核算项'!$AE$143:$AE$151,"allow_calculation"),"")</f>
        <v>809.769</v>
      </c>
      <c r="R15" s="4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D$143:$AD$151,'02_核算项'!$M$143:$M$151,"CO",'02_核算项'!$AE$143:$AE$151,"allow_calculation"),"")</f>
        <v>202.44225</v>
      </c>
      <c r="S15" s="4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D$143:$AD$151,'02_核算项'!$M$143:$M$151,"VOCS",'02_核算项'!$AE$143:$AE$151,"allow_calculation"),"")</f>
        <v>16.19538</v>
      </c>
      <c r="T15" s="4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D$143:$AD$151,'02_核算项'!$M$143:$M$151,"PM10",'02_核算项'!$AE$143:$AE$151,"allow_calculation"),"")</f>
        <v>101.221125</v>
      </c>
      <c r="U15" s="4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D$143:$AD$151,'02_核算项'!$M$143:$M$151,"PM25",'02_核算项'!$AE$143:$AE$151,"allow_calculation"),"")</f>
        <v>101.221125</v>
      </c>
      <c r="V15" s="4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D$143:$AD$151,'02_核算项'!$M$143:$M$151,"BC",'02_核算项'!$AE$143:$AE$151,"allow_calculation"),"")</f>
        <v>8.09769</v>
      </c>
      <c r="W15" s="4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D$143:$AD$151,'02_核算项'!$M$143:$M$151,"OC",'02_核算项'!$AE$143:$AE$151,"allow_calculation"),"")</f>
        <v>47.236525</v>
      </c>
      <c r="X15" s="3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D$143:$AD$151,'02_核算项'!$M$143:$M$151,"NH3",'02_核算项'!$AE$143:$AE$151,"allow_calculation"),"")</f>
        <v/>
      </c>
      <c r="Y15" s="2">
        <v>12</v>
      </c>
    </row>
    <row r="16" spans="1:25">
      <c r="A16" s="2" t="s">
        <v>344</v>
      </c>
      <c r="B16" s="2" t="s">
        <v>345</v>
      </c>
      <c r="C16" s="2" t="s">
        <v>346</v>
      </c>
      <c r="D16" s="2" t="s">
        <v>116</v>
      </c>
      <c r="E16" s="2" t="s">
        <v>181</v>
      </c>
      <c r="F16" s="2" t="s">
        <v>52</v>
      </c>
      <c r="G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C$152:$AC$160,'02_核算项'!$M$152:$M$160,"SO2",'02_核算项'!$AE$152:$AE$160,"allow_calculation"),"")</f>
        <v>0.0075</v>
      </c>
      <c r="H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C$152:$AC$160,'02_核算项'!$M$152:$M$160,"NOX",'02_核算项'!$AE$152:$AE$160,"allow_calculation"),"")</f>
        <v>1.8</v>
      </c>
      <c r="I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C$152:$AC$160,'02_核算项'!$M$152:$M$160,"CO",'02_核算项'!$AE$152:$AE$160,"allow_calculation"),"")</f>
        <v>0.525</v>
      </c>
      <c r="J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C$152:$AC$160,'02_核算项'!$M$152:$M$160,"VOCS",'02_核算项'!$AE$152:$AE$160,"allow_calculation"),"")</f>
        <v>0.03</v>
      </c>
      <c r="K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C$152:$AC$160,'02_核算项'!$M$152:$M$160,"PM10",'02_核算项'!$AE$152:$AE$160,"allow_calculation"),"")</f>
        <v>0.015</v>
      </c>
      <c r="L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C$152:$AC$160,'02_核算项'!$M$152:$M$160,"PM25",'02_核算项'!$AE$152:$AE$160,"allow_calculation"),"")</f>
        <v>0.0075</v>
      </c>
      <c r="M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C$152:$AC$160,'02_核算项'!$M$152:$M$160,"BC",'02_核算项'!$AE$152:$AE$160,"allow_calculation"),"")</f>
        <v>0.0015</v>
      </c>
      <c r="N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C$152:$AC$160,'02_核算项'!$M$152:$M$160,"OC",'02_核算项'!$AE$152:$AE$160,"allow_calculation"),"")</f>
        <v>0.003</v>
      </c>
      <c r="O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C$152:$AC$160,'02_核算项'!$M$152:$M$160,"NH3",'02_核算项'!$AE$152:$AE$160,"allow_calculation"),"")</f>
        <v>0.0</v>
      </c>
      <c r="P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D$152:$AD$160,'02_核算项'!$M$152:$M$160,"SO2",'02_核算项'!$AE$152:$AE$160,"allow_calculation"),"")</f>
        <v>0.0075</v>
      </c>
      <c r="Q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D$152:$AD$160,'02_核算项'!$M$152:$M$160,"NOX",'02_核算项'!$AE$152:$AE$160,"allow_calculation"),"")</f>
        <v>1.8</v>
      </c>
      <c r="R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D$152:$AD$160,'02_核算项'!$M$152:$M$160,"CO",'02_核算项'!$AE$152:$AE$160,"allow_calculation"),"")</f>
        <v>0.525</v>
      </c>
      <c r="S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D$152:$AD$160,'02_核算项'!$M$152:$M$160,"VOCS",'02_核算项'!$AE$152:$AE$160,"allow_calculation"),"")</f>
        <v>0.03</v>
      </c>
      <c r="T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D$152:$AD$160,'02_核算项'!$M$152:$M$160,"PM10",'02_核算项'!$AE$152:$AE$160,"allow_calculation"),"")</f>
        <v>0.015</v>
      </c>
      <c r="U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D$152:$AD$160,'02_核算项'!$M$152:$M$160,"PM25",'02_核算项'!$AE$152:$AE$160,"allow_calculation"),"")</f>
        <v>0.0075</v>
      </c>
      <c r="V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D$152:$AD$160,'02_核算项'!$M$152:$M$160,"BC",'02_核算项'!$AE$152:$AE$160,"allow_calculation"),"")</f>
        <v>0.0015</v>
      </c>
      <c r="W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D$152:$AD$160,'02_核算项'!$M$152:$M$160,"OC",'02_核算项'!$AE$152:$AE$160,"allow_calculation"),"")</f>
        <v>0.003</v>
      </c>
      <c r="X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D$152:$AD$160,'02_核算项'!$M$152:$M$160,"NH3",'02_核算项'!$AE$152:$AE$160,"allow_calculation"),"")</f>
        <v>0.0</v>
      </c>
      <c r="Y16" s="2">
        <v>1</v>
      </c>
    </row>
    <row r="17" spans="1:25">
      <c r="A17" s="2" t="s">
        <v>356</v>
      </c>
      <c r="B17" s="2" t="s">
        <v>357</v>
      </c>
      <c r="C17" s="2" t="s">
        <v>152</v>
      </c>
      <c r="D17" s="2" t="s">
        <v>178</v>
      </c>
      <c r="E17" s="2" t="s">
        <v>51</v>
      </c>
      <c r="F17" s="2" t="s">
        <v>52</v>
      </c>
      <c r="G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C$161:$AC$177,'02_核算项'!$M$161:$M$177,"SO2",'02_核算项'!$AE$161:$AE$177,"allow_calculation"),"")</f>
        <v>835.6249700000001</v>
      </c>
      <c r="H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C$161:$AC$177,'02_核算项'!$M$161:$M$177,"NOX",'02_核算项'!$AE$161:$AE$177,"allow_calculation"),"")</f>
        <v>2949.2646</v>
      </c>
      <c r="I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C$161:$AC$177,'02_核算项'!$M$161:$M$177,"CO",'02_核算项'!$AE$161:$AE$177,"allow_calculation"),"")</f>
        <v>737.31615</v>
      </c>
      <c r="J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C$161:$AC$177,'02_核算项'!$M$161:$M$177,"VOCS",'02_核算项'!$AE$161:$AE$177,"allow_calculation"),"")</f>
        <v>58.985292</v>
      </c>
      <c r="K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C$161:$AC$177,'02_核算项'!$M$161:$M$177,"PM10",'02_核算项'!$AE$161:$AE$177,"allow_calculation"),"")</f>
        <v>368.658075</v>
      </c>
      <c r="L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C$161:$AC$177,'02_核算项'!$M$161:$M$177,"PM25",'02_核算项'!$AE$161:$AE$177,"allow_calculation"),"")</f>
        <v>368.658075</v>
      </c>
      <c r="M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C$161:$AC$177,'02_核算项'!$M$161:$M$177,"BC",'02_核算项'!$AE$161:$AE$177,"allow_calculation"),"")</f>
        <v>29.492646</v>
      </c>
      <c r="N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C$161:$AC$177,'02_核算项'!$M$161:$M$177,"OC",'02_核算项'!$AE$161:$AE$177,"allow_calculation"),"")</f>
        <v>172.040435</v>
      </c>
      <c r="O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C$161:$AC$177,'02_核算项'!$M$161:$M$177,"NH3",'02_核算项'!$AE$161:$AE$177,"allow_calculation"),"")</f>
        <v>0.0</v>
      </c>
      <c r="P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D$161:$AD$177,'02_核算项'!$M$161:$M$177,"SO2",'02_核算项'!$AE$161:$AE$177,"allow_calculation"),"")</f>
        <v>835.6249700000001</v>
      </c>
      <c r="Q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D$161:$AD$177,'02_核算项'!$M$161:$M$177,"NOX",'02_核算项'!$AE$161:$AE$177,"allow_calculation"),"")</f>
        <v>2949.2646</v>
      </c>
      <c r="R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D$161:$AD$177,'02_核算项'!$M$161:$M$177,"CO",'02_核算项'!$AE$161:$AE$177,"allow_calculation"),"")</f>
        <v>737.31615</v>
      </c>
      <c r="S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D$161:$AD$177,'02_核算项'!$M$161:$M$177,"VOCS",'02_核算项'!$AE$161:$AE$177,"allow_calculation"),"")</f>
        <v>58.985292</v>
      </c>
      <c r="T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D$161:$AD$177,'02_核算项'!$M$161:$M$177,"PM10",'02_核算项'!$AE$161:$AE$177,"allow_calculation"),"")</f>
        <v>368.658075</v>
      </c>
      <c r="U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D$161:$AD$177,'02_核算项'!$M$161:$M$177,"PM25",'02_核算项'!$AE$161:$AE$177,"allow_calculation"),"")</f>
        <v>368.658075</v>
      </c>
      <c r="V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D$161:$AD$177,'02_核算项'!$M$161:$M$177,"BC",'02_核算项'!$AE$161:$AE$177,"allow_calculation"),"")</f>
        <v>29.492646</v>
      </c>
      <c r="W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D$161:$AD$177,'02_核算项'!$M$161:$M$177,"OC",'02_核算项'!$AE$161:$AE$177,"allow_calculation"),"")</f>
        <v>172.040435</v>
      </c>
      <c r="X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D$161:$AD$177,'02_核算项'!$M$161:$M$177,"NH3",'02_核算项'!$AE$161:$AE$177,"allow_calculation"),"")</f>
        <v>0.0</v>
      </c>
      <c r="Y17" s="2">
        <v>17</v>
      </c>
    </row>
    <row r="18" spans="1:25">
      <c r="A18" s="2" t="s">
        <v>375</v>
      </c>
      <c r="B18" s="2" t="s">
        <v>376</v>
      </c>
      <c r="C18" s="2" t="s">
        <v>377</v>
      </c>
      <c r="D18" s="2" t="s">
        <v>178</v>
      </c>
      <c r="E18" s="2" t="s">
        <v>179</v>
      </c>
      <c r="F18" s="2" t="s">
        <v>138</v>
      </c>
      <c r="G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C$178:$AC$186,'02_核算项'!$M$178:$M$186,"SO2",'02_核算项'!$AE$178:$AE$186,"allow_calculation"),"")</f>
        <v>0.14947635</v>
      </c>
      <c r="H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C$178:$AC$186,'02_核算项'!$M$178:$M$186,"NOX",'02_核算项'!$AE$178:$AE$186,"allow_calculation"),"")</f>
        <v>35.874324</v>
      </c>
      <c r="I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C$178:$AC$186,'02_核算项'!$M$178:$M$186,"CO",'02_核算项'!$AE$178:$AE$186,"allow_calculation"),"")</f>
        <v>10.4633445</v>
      </c>
      <c r="J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C$178:$AC$186,'02_核算项'!$M$178:$M$186,"VOCS",'02_核算项'!$AE$178:$AE$186,"allow_calculation"),"")</f>
        <v>0.5979054</v>
      </c>
      <c r="K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C$178:$AC$186,'02_核算项'!$M$178:$M$186,"PM10",'02_核算项'!$AE$178:$AE$186,"allow_calculation"),"")</f>
        <v>0.2989527</v>
      </c>
      <c r="L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C$178:$AC$186,'02_核算项'!$M$178:$M$186,"PM25",'02_核算项'!$AE$178:$AE$186,"allow_calculation"),"")</f>
        <v>0.14947635</v>
      </c>
      <c r="M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C$178:$AC$186,'02_核算项'!$M$178:$M$186,"BC",'02_核算项'!$AE$178:$AE$186,"allow_calculation"),"")</f>
        <v>0.02989527</v>
      </c>
      <c r="N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C$178:$AC$186,'02_核算项'!$M$178:$M$186,"OC",'02_核算项'!$AE$178:$AE$186,"allow_calculation"),"")</f>
        <v>0.05979054</v>
      </c>
      <c r="O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C$178:$AC$186,'02_核算项'!$M$178:$M$186,"NH3",'02_核算项'!$AE$178:$AE$186,"allow_calculation"),"")</f>
        <v>0.0</v>
      </c>
      <c r="P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D$178:$AD$186,'02_核算项'!$M$178:$M$186,"SO2",'02_核算项'!$AE$178:$AE$186,"allow_calculation"),"")</f>
        <v>0.14947635</v>
      </c>
      <c r="Q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D$178:$AD$186,'02_核算项'!$M$178:$M$186,"NOX",'02_核算项'!$AE$178:$AE$186,"allow_calculation"),"")</f>
        <v>35.874324</v>
      </c>
      <c r="R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D$178:$AD$186,'02_核算项'!$M$178:$M$186,"CO",'02_核算项'!$AE$178:$AE$186,"allow_calculation"),"")</f>
        <v>10.4633445</v>
      </c>
      <c r="S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D$178:$AD$186,'02_核算项'!$M$178:$M$186,"VOCS",'02_核算项'!$AE$178:$AE$186,"allow_calculation"),"")</f>
        <v>0.5979054</v>
      </c>
      <c r="T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D$178:$AD$186,'02_核算项'!$M$178:$M$186,"PM10",'02_核算项'!$AE$178:$AE$186,"allow_calculation"),"")</f>
        <v>0.2989527</v>
      </c>
      <c r="U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D$178:$AD$186,'02_核算项'!$M$178:$M$186,"PM25",'02_核算项'!$AE$178:$AE$186,"allow_calculation"),"")</f>
        <v>0.14947635</v>
      </c>
      <c r="V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D$178:$AD$186,'02_核算项'!$M$178:$M$186,"BC",'02_核算项'!$AE$178:$AE$186,"allow_calculation"),"")</f>
        <v>0.02989527</v>
      </c>
      <c r="W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D$178:$AD$186,'02_核算项'!$M$178:$M$186,"OC",'02_核算项'!$AE$178:$AE$186,"allow_calculation"),"")</f>
        <v>0.05979054</v>
      </c>
      <c r="X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D$178:$AD$186,'02_核算项'!$M$178:$M$186,"NH3",'02_核算项'!$AE$178:$AE$186,"allow_calculation"),"")</f>
        <v>0.0</v>
      </c>
      <c r="Y18" s="2">
        <v>1</v>
      </c>
    </row>
    <row r="19" spans="1:25">
      <c r="A19" s="2" t="s">
        <v>387</v>
      </c>
      <c r="B19" s="2" t="s">
        <v>388</v>
      </c>
      <c r="C19" s="2" t="s">
        <v>213</v>
      </c>
      <c r="D19" s="2" t="s">
        <v>228</v>
      </c>
      <c r="E19" s="2" t="s">
        <v>117</v>
      </c>
      <c r="F19" s="2" t="s">
        <v>52</v>
      </c>
      <c r="G19" s="4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C$187:$AC$195,'02_核算项'!$M$187:$M$195,"SO2",'02_核算项'!$AE$187:$AE$195,"allow_calculation"),"")</f>
        <v>348.409475</v>
      </c>
      <c r="H19" s="4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C$187:$AC$195,'02_核算项'!$M$187:$M$195,"NOX",'02_核算项'!$AE$187:$AE$195,"allow_calculation"),"")</f>
        <v>1229.6805</v>
      </c>
      <c r="I19" s="4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C$187:$AC$195,'02_核算项'!$M$187:$M$195,"CO",'02_核算项'!$AE$187:$AE$195,"allow_calculation"),"")</f>
        <v>307.420125</v>
      </c>
      <c r="J19" s="4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C$187:$AC$195,'02_核算项'!$M$187:$M$195,"VOCS",'02_核算项'!$AE$187:$AE$195,"allow_calculation"),"")</f>
        <v>24.59361</v>
      </c>
      <c r="K19" s="4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C$187:$AC$195,'02_核算项'!$M$187:$M$195,"PM10",'02_核算项'!$AE$187:$AE$195,"allow_calculation"),"")</f>
        <v>153.7100625</v>
      </c>
      <c r="L19" s="4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C$187:$AC$195,'02_核算项'!$M$187:$M$195,"PM25",'02_核算项'!$AE$187:$AE$195,"allow_calculation"),"")</f>
        <v>153.7100625</v>
      </c>
      <c r="M19" s="4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C$187:$AC$195,'02_核算项'!$M$187:$M$195,"BC",'02_核算项'!$AE$187:$AE$195,"allow_calculation"),"")</f>
        <v>12.296805</v>
      </c>
      <c r="N19" s="4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C$187:$AC$195,'02_核算项'!$M$187:$M$195,"OC",'02_核算项'!$AE$187:$AE$195,"allow_calculation"),"")</f>
        <v>71.7313625</v>
      </c>
      <c r="O19" s="4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C$187:$AC$195,'02_核算项'!$M$187:$M$195,"NH3",'02_核算项'!$AE$187:$AE$195,"allow_calculation"),"")</f>
        <v/>
      </c>
      <c r="P19" s="4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D$187:$AD$195,'02_核算项'!$M$187:$M$195,"SO2",'02_核算项'!$AE$187:$AE$195,"allow_calculation"),"")</f>
        <v>348.409475</v>
      </c>
      <c r="Q19" s="4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D$187:$AD$195,'02_核算项'!$M$187:$M$195,"NOX",'02_核算项'!$AE$187:$AE$195,"allow_calculation"),"")</f>
        <v>1229.6805</v>
      </c>
      <c r="R19" s="4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D$187:$AD$195,'02_核算项'!$M$187:$M$195,"CO",'02_核算项'!$AE$187:$AE$195,"allow_calculation"),"")</f>
        <v>307.420125</v>
      </c>
      <c r="S19" s="4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D$187:$AD$195,'02_核算项'!$M$187:$M$195,"VOCS",'02_核算项'!$AE$187:$AE$195,"allow_calculation"),"")</f>
        <v>24.59361</v>
      </c>
      <c r="T19" s="4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D$187:$AD$195,'02_核算项'!$M$187:$M$195,"PM10",'02_核算项'!$AE$187:$AE$195,"allow_calculation"),"")</f>
        <v>153.7100625</v>
      </c>
      <c r="U19" s="4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D$187:$AD$195,'02_核算项'!$M$187:$M$195,"PM25",'02_核算项'!$AE$187:$AE$195,"allow_calculation"),"")</f>
        <v>153.7100625</v>
      </c>
      <c r="V19" s="4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D$187:$AD$195,'02_核算项'!$M$187:$M$195,"BC",'02_核算项'!$AE$187:$AE$195,"allow_calculation"),"")</f>
        <v>12.296805</v>
      </c>
      <c r="W19" s="4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D$187:$AD$195,'02_核算项'!$M$187:$M$195,"OC",'02_核算项'!$AE$187:$AE$195,"allow_calculation"),"")</f>
        <v>71.7313625</v>
      </c>
      <c r="X19" s="3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D$187:$AD$195,'02_核算项'!$M$187:$M$195,"NH3",'02_核算项'!$AE$187:$AE$195,"allow_calculation"),"")</f>
        <v/>
      </c>
      <c r="Y19" s="2">
        <v>12</v>
      </c>
    </row>
    <row r="20" spans="1:25">
      <c r="A20" s="2" t="s">
        <v>398</v>
      </c>
      <c r="B20" s="2" t="s">
        <v>399</v>
      </c>
      <c r="C20" s="2" t="s">
        <v>400</v>
      </c>
      <c r="D20" s="2" t="s">
        <v>228</v>
      </c>
      <c r="E20" s="2" t="s">
        <v>117</v>
      </c>
      <c r="F20" s="2" t="s">
        <v>52</v>
      </c>
      <c r="G20" s="4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C$196:$AC$204,'02_核算项'!$M$196:$M$204,"SO2",'02_核算项'!$AE$196:$AE$204,"allow_calculation"),"")</f>
        <v>206.2559</v>
      </c>
      <c r="H20" s="4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C$196:$AC$204,'02_核算项'!$M$196:$M$204,"NOX",'02_核算项'!$AE$196:$AE$204,"allow_calculation"),"")</f>
        <v>727.962</v>
      </c>
      <c r="I20" s="4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C$196:$AC$204,'02_核算项'!$M$196:$M$204,"CO",'02_核算项'!$AE$196:$AE$204,"allow_calculation"),"")</f>
        <v>181.9905</v>
      </c>
      <c r="J20" s="4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C$196:$AC$204,'02_核算项'!$M$196:$M$204,"VOCS",'02_核算项'!$AE$196:$AE$204,"allow_calculation"),"")</f>
        <v>14.55924</v>
      </c>
      <c r="K20" s="4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C$196:$AC$204,'02_核算项'!$M$196:$M$204,"PM10",'02_核算项'!$AE$196:$AE$204,"allow_calculation"),"")</f>
        <v>90.99525</v>
      </c>
      <c r="L20" s="4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C$196:$AC$204,'02_核算项'!$M$196:$M$204,"PM25",'02_核算项'!$AE$196:$AE$204,"allow_calculation"),"")</f>
        <v>90.99525</v>
      </c>
      <c r="M20" s="4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C$196:$AC$204,'02_核算项'!$M$196:$M$204,"BC",'02_核算项'!$AE$196:$AE$204,"allow_calculation"),"")</f>
        <v>7.27962</v>
      </c>
      <c r="N20" s="4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C$196:$AC$204,'02_核算项'!$M$196:$M$204,"OC",'02_核算项'!$AE$196:$AE$204,"allow_calculation"),"")</f>
        <v>42.46445</v>
      </c>
      <c r="O20" s="4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C$196:$AC$204,'02_核算项'!$M$196:$M$204,"NH3",'02_核算项'!$AE$196:$AE$204,"allow_calculation"),"")</f>
        <v/>
      </c>
      <c r="P20" s="4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D$196:$AD$204,'02_核算项'!$M$196:$M$204,"SO2",'02_核算项'!$AE$196:$AE$204,"allow_calculation"),"")</f>
        <v>206.2559</v>
      </c>
      <c r="Q20" s="4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D$196:$AD$204,'02_核算项'!$M$196:$M$204,"NOX",'02_核算项'!$AE$196:$AE$204,"allow_calculation"),"")</f>
        <v>727.962</v>
      </c>
      <c r="R20" s="4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D$196:$AD$204,'02_核算项'!$M$196:$M$204,"CO",'02_核算项'!$AE$196:$AE$204,"allow_calculation"),"")</f>
        <v>181.9905</v>
      </c>
      <c r="S20" s="4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D$196:$AD$204,'02_核算项'!$M$196:$M$204,"VOCS",'02_核算项'!$AE$196:$AE$204,"allow_calculation"),"")</f>
        <v>14.55924</v>
      </c>
      <c r="T20" s="4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D$196:$AD$204,'02_核算项'!$M$196:$M$204,"PM10",'02_核算项'!$AE$196:$AE$204,"allow_calculation"),"")</f>
        <v>90.99525</v>
      </c>
      <c r="U20" s="4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D$196:$AD$204,'02_核算项'!$M$196:$M$204,"PM25",'02_核算项'!$AE$196:$AE$204,"allow_calculation"),"")</f>
        <v>90.99525</v>
      </c>
      <c r="V20" s="4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D$196:$AD$204,'02_核算项'!$M$196:$M$204,"BC",'02_核算项'!$AE$196:$AE$204,"allow_calculation"),"")</f>
        <v>7.27962</v>
      </c>
      <c r="W20" s="4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D$196:$AD$204,'02_核算项'!$M$196:$M$204,"OC",'02_核算项'!$AE$196:$AE$204,"allow_calculation"),"")</f>
        <v>42.46445</v>
      </c>
      <c r="X20" s="3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D$196:$AD$204,'02_核算项'!$M$196:$M$204,"NH3",'02_核算项'!$AE$196:$AE$204,"allow_calculation"),"")</f>
        <v/>
      </c>
      <c r="Y20" s="2">
        <v>12</v>
      </c>
    </row>
    <row r="21" spans="1:25">
      <c r="A21" s="2" t="s">
        <v>410</v>
      </c>
      <c r="B21" s="2" t="s">
        <v>411</v>
      </c>
      <c r="C21" s="2" t="s">
        <v>412</v>
      </c>
      <c r="D21" s="2" t="s">
        <v>228</v>
      </c>
      <c r="E21" s="2" t="s">
        <v>117</v>
      </c>
      <c r="F21" s="2" t="s">
        <v>243</v>
      </c>
      <c r="G21" s="4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C$205:$AC$221,'02_核算项'!$M$205:$M$221,"SO2",'02_核算项'!$AE$205:$AE$221,"allow_calculation"),"")</f>
        <v>109.19642300000001</v>
      </c>
      <c r="H21" s="4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C$205:$AC$221,'02_核算项'!$M$205:$M$221,"NOX",'02_核算项'!$AE$205:$AE$221,"allow_calculation"),"")</f>
        <v>385.50768</v>
      </c>
      <c r="I21" s="4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C$205:$AC$221,'02_核算项'!$M$205:$M$221,"CO",'02_核算项'!$AE$205:$AE$221,"allow_calculation"),"")</f>
        <v>96.38150999999999</v>
      </c>
      <c r="J21" s="4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C$205:$AC$221,'02_核算项'!$M$205:$M$221,"VOCS",'02_核算项'!$AE$205:$AE$221,"allow_calculation"),"")</f>
        <v>7.7097864</v>
      </c>
      <c r="K21" s="4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C$205:$AC$221,'02_核算项'!$M$205:$M$221,"PM10",'02_核算项'!$AE$205:$AE$221,"allow_calculation"),"")</f>
        <v>48.175608</v>
      </c>
      <c r="L21" s="4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C$205:$AC$221,'02_核算项'!$M$205:$M$221,"PM25",'02_核算项'!$AE$205:$AE$221,"allow_calculation"),"")</f>
        <v>48.175149</v>
      </c>
      <c r="M21" s="4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C$205:$AC$221,'02_核算项'!$M$205:$M$221,"BC",'02_核算项'!$AE$205:$AE$221,"allow_calculation"),"")</f>
        <v>3.8540669999999997</v>
      </c>
      <c r="N21" s="4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C$205:$AC$221,'02_核算项'!$M$205:$M$221,"OC",'02_核算项'!$AE$205:$AE$221,"allow_calculation"),"")</f>
        <v>22.481705599999998</v>
      </c>
      <c r="O21" s="4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C$205:$AC$221,'02_核算项'!$M$205:$M$221,"NH3",'02_核算项'!$AE$205:$AE$221,"allow_calculation"),"")</f>
        <v/>
      </c>
      <c r="P21" s="4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D$205:$AD$221,'02_核算项'!$M$205:$M$221,"SO2",'02_核算项'!$AE$205:$AE$221,"allow_calculation"),"")</f>
        <v>109.19642300000001</v>
      </c>
      <c r="Q21" s="4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D$205:$AD$221,'02_核算项'!$M$205:$M$221,"NOX",'02_核算项'!$AE$205:$AE$221,"allow_calculation"),"")</f>
        <v>385.50768</v>
      </c>
      <c r="R21" s="4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D$205:$AD$221,'02_核算项'!$M$205:$M$221,"CO",'02_核算项'!$AE$205:$AE$221,"allow_calculation"),"")</f>
        <v>96.38150999999999</v>
      </c>
      <c r="S21" s="4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D$205:$AD$221,'02_核算项'!$M$205:$M$221,"VOCS",'02_核算项'!$AE$205:$AE$221,"allow_calculation"),"")</f>
        <v>7.7097864</v>
      </c>
      <c r="T21" s="4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D$205:$AD$221,'02_核算项'!$M$205:$M$221,"PM10",'02_核算项'!$AE$205:$AE$221,"allow_calculation"),"")</f>
        <v>48.175608</v>
      </c>
      <c r="U21" s="4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D$205:$AD$221,'02_核算项'!$M$205:$M$221,"PM25",'02_核算项'!$AE$205:$AE$221,"allow_calculation"),"")</f>
        <v>48.175149</v>
      </c>
      <c r="V21" s="4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D$205:$AD$221,'02_核算项'!$M$205:$M$221,"BC",'02_核算项'!$AE$205:$AE$221,"allow_calculation"),"")</f>
        <v>3.8540669999999997</v>
      </c>
      <c r="W21" s="4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D$205:$AD$221,'02_核算项'!$M$205:$M$221,"OC",'02_核算项'!$AE$205:$AE$221,"allow_calculation"),"")</f>
        <v>22.481705599999998</v>
      </c>
      <c r="X21" s="3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D$205:$AD$221,'02_核算项'!$M$205:$M$221,"NH3",'02_核算项'!$AE$205:$AE$221,"allow_calculation"),"")</f>
        <v/>
      </c>
      <c r="Y21" s="2">
        <v>20</v>
      </c>
    </row>
    <row r="22" spans="1:25">
      <c r="A22" s="2" t="s">
        <v>431</v>
      </c>
      <c r="B22" s="2" t="s">
        <v>432</v>
      </c>
      <c r="C22" s="2" t="s">
        <v>227</v>
      </c>
      <c r="D22" s="2" t="s">
        <v>228</v>
      </c>
      <c r="E22" s="2" t="s">
        <v>117</v>
      </c>
      <c r="F22" s="2" t="s">
        <v>433</v>
      </c>
      <c r="G22" s="4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C$222:$AC$238,'02_核算项'!$M$222:$M$238,"SO2",'02_核算项'!$AE$222:$AE$238,"allow_calculation"),"")</f>
        <v>328.4922597</v>
      </c>
      <c r="H22" s="4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C$222:$AC$238,'02_核算项'!$M$222:$M$238,"NOX",'02_核算项'!$AE$222:$AE$238,"allow_calculation"),"")</f>
        <v>1159.384446</v>
      </c>
      <c r="I22" s="4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C$222:$AC$238,'02_核算项'!$M$222:$M$238,"CO",'02_核算项'!$AE$222:$AE$238,"allow_calculation"),"")</f>
        <v>289.8461115</v>
      </c>
      <c r="J22" s="4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C$222:$AC$238,'02_核算项'!$M$222:$M$238,"VOCS",'02_核算项'!$AE$222:$AE$238,"allow_calculation"),"")</f>
        <v>23.18768892</v>
      </c>
      <c r="K22" s="4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C$222:$AC$238,'02_核算项'!$M$222:$M$238,"PM10",'02_核算项'!$AE$222:$AE$238,"allow_calculation"),"")</f>
        <v>144.92305575</v>
      </c>
      <c r="L22" s="4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C$222:$AC$238,'02_核算项'!$M$222:$M$238,"PM25",'02_核算项'!$AE$222:$AE$238,"allow_calculation"),"")</f>
        <v>144.92305575</v>
      </c>
      <c r="M22" s="4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C$222:$AC$238,'02_核算项'!$M$222:$M$238,"BC",'02_核算项'!$AE$222:$AE$238,"allow_calculation"),"")</f>
        <v>11.59384446</v>
      </c>
      <c r="N22" s="4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C$222:$AC$238,'02_核算项'!$M$222:$M$238,"OC",'02_核算项'!$AE$222:$AE$238,"allow_calculation"),"")</f>
        <v>67.63075934999999</v>
      </c>
      <c r="O22" s="4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C$222:$AC$238,'02_核算项'!$M$222:$M$238,"NH3",'02_核算项'!$AE$222:$AE$238,"allow_calculation"),"")</f>
        <v/>
      </c>
      <c r="P22" s="4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D$222:$AD$238,'02_核算项'!$M$222:$M$238,"SO2",'02_核算项'!$AE$222:$AE$238,"allow_calculation"),"")</f>
        <v>328.4922597</v>
      </c>
      <c r="Q22" s="4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D$222:$AD$238,'02_核算项'!$M$222:$M$238,"NOX",'02_核算项'!$AE$222:$AE$238,"allow_calculation"),"")</f>
        <v>1159.384446</v>
      </c>
      <c r="R22" s="4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D$222:$AD$238,'02_核算项'!$M$222:$M$238,"CO",'02_核算项'!$AE$222:$AE$238,"allow_calculation"),"")</f>
        <v>289.8461115</v>
      </c>
      <c r="S22" s="4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D$222:$AD$238,'02_核算项'!$M$222:$M$238,"VOCS",'02_核算项'!$AE$222:$AE$238,"allow_calculation"),"")</f>
        <v>23.18768892</v>
      </c>
      <c r="T22" s="4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D$222:$AD$238,'02_核算项'!$M$222:$M$238,"PM10",'02_核算项'!$AE$222:$AE$238,"allow_calculation"),"")</f>
        <v>144.92305575</v>
      </c>
      <c r="U22" s="4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D$222:$AD$238,'02_核算项'!$M$222:$M$238,"PM25",'02_核算项'!$AE$222:$AE$238,"allow_calculation"),"")</f>
        <v>144.92305575</v>
      </c>
      <c r="V22" s="4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D$222:$AD$238,'02_核算项'!$M$222:$M$238,"BC",'02_核算项'!$AE$222:$AE$238,"allow_calculation"),"")</f>
        <v>11.59384446</v>
      </c>
      <c r="W22" s="4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D$222:$AD$238,'02_核算项'!$M$222:$M$238,"OC",'02_核算项'!$AE$222:$AE$238,"allow_calculation"),"")</f>
        <v>67.63075934999999</v>
      </c>
      <c r="X22" s="3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D$222:$AD$238,'02_核算项'!$M$222:$M$238,"NH3",'02_核算项'!$AE$222:$AE$238,"allow_calculation"),"")</f>
        <v/>
      </c>
      <c r="Y22" s="2">
        <v>20</v>
      </c>
    </row>
    <row r="23" spans="1:25">
      <c r="A23" s="2" t="s">
        <v>451</v>
      </c>
      <c r="B23" s="2" t="s">
        <v>452</v>
      </c>
      <c r="C23" s="2" t="s">
        <v>377</v>
      </c>
      <c r="D23" s="2" t="s">
        <v>178</v>
      </c>
      <c r="E23" s="2" t="s">
        <v>51</v>
      </c>
      <c r="F23" s="2" t="s">
        <v>52</v>
      </c>
      <c r="G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C$239:$AC$247,'02_核算项'!$M$239:$M$247,"SO2",'02_核算项'!$AE$239:$AE$247,"allow_calculation"),"")</f>
        <v>963.2268</v>
      </c>
      <c r="H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C$239:$AC$247,'02_核算项'!$M$239:$M$247,"NOX",'02_核算项'!$AE$239:$AE$247,"allow_calculation"),"")</f>
        <v>3399.624</v>
      </c>
      <c r="I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C$239:$AC$247,'02_核算项'!$M$239:$M$247,"CO",'02_核算项'!$AE$239:$AE$247,"allow_calculation"),"")</f>
        <v>849.906</v>
      </c>
      <c r="J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C$239:$AC$247,'02_核算项'!$M$239:$M$247,"VOCS",'02_核算项'!$AE$239:$AE$247,"allow_calculation"),"")</f>
        <v>67.99248</v>
      </c>
      <c r="K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C$239:$AC$247,'02_核算项'!$M$239:$M$247,"PM10",'02_核算项'!$AE$239:$AE$247,"allow_calculation"),"")</f>
        <v>424.953</v>
      </c>
      <c r="L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C$239:$AC$247,'02_核算项'!$M$239:$M$247,"PM25",'02_核算项'!$AE$239:$AE$247,"allow_calculation"),"")</f>
        <v>424.953</v>
      </c>
      <c r="M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C$239:$AC$247,'02_核算项'!$M$239:$M$247,"BC",'02_核算项'!$AE$239:$AE$247,"allow_calculation"),"")</f>
        <v>33.99624</v>
      </c>
      <c r="N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C$239:$AC$247,'02_核算项'!$M$239:$M$247,"OC",'02_核算项'!$AE$239:$AE$247,"allow_calculation"),"")</f>
        <v>198.3114</v>
      </c>
      <c r="O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C$239:$AC$247,'02_核算项'!$M$239:$M$247,"NH3",'02_核算项'!$AE$239:$AE$247,"allow_calculation"),"")</f>
        <v>0.0</v>
      </c>
      <c r="P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D$239:$AD$247,'02_核算项'!$M$239:$M$247,"SO2",'02_核算项'!$AE$239:$AE$247,"allow_calculation"),"")</f>
        <v>963.2268</v>
      </c>
      <c r="Q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D$239:$AD$247,'02_核算项'!$M$239:$M$247,"NOX",'02_核算项'!$AE$239:$AE$247,"allow_calculation"),"")</f>
        <v>3399.624</v>
      </c>
      <c r="R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D$239:$AD$247,'02_核算项'!$M$239:$M$247,"CO",'02_核算项'!$AE$239:$AE$247,"allow_calculation"),"")</f>
        <v>849.906</v>
      </c>
      <c r="S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D$239:$AD$247,'02_核算项'!$M$239:$M$247,"VOCS",'02_核算项'!$AE$239:$AE$247,"allow_calculation"),"")</f>
        <v>67.99248</v>
      </c>
      <c r="T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D$239:$AD$247,'02_核算项'!$M$239:$M$247,"PM10",'02_核算项'!$AE$239:$AE$247,"allow_calculation"),"")</f>
        <v>424.953</v>
      </c>
      <c r="U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D$239:$AD$247,'02_核算项'!$M$239:$M$247,"PM25",'02_核算项'!$AE$239:$AE$247,"allow_calculation"),"")</f>
        <v>424.953</v>
      </c>
      <c r="V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D$239:$AD$247,'02_核算项'!$M$239:$M$247,"BC",'02_核算项'!$AE$239:$AE$247,"allow_calculation"),"")</f>
        <v>33.99624</v>
      </c>
      <c r="W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D$239:$AD$247,'02_核算项'!$M$239:$M$247,"OC",'02_核算项'!$AE$239:$AE$247,"allow_calculation"),"")</f>
        <v>198.3114</v>
      </c>
      <c r="X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D$239:$AD$247,'02_核算项'!$M$239:$M$247,"NH3",'02_核算项'!$AE$239:$AE$247,"allow_calculation"),"")</f>
        <v>0.0</v>
      </c>
      <c r="Y23" s="2">
        <v>9</v>
      </c>
    </row>
    <row r="24" spans="1:25">
      <c r="A24" s="2" t="s">
        <v>462</v>
      </c>
      <c r="B24" s="2" t="s">
        <v>463</v>
      </c>
      <c r="C24" s="2" t="s">
        <v>377</v>
      </c>
      <c r="D24" s="2" t="s">
        <v>178</v>
      </c>
      <c r="E24" s="2" t="s">
        <v>51</v>
      </c>
      <c r="F24" s="2" t="s">
        <v>52</v>
      </c>
      <c r="G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C$248:$AC$256,'02_核算项'!$M$248:$M$256,"SO2",'02_核算项'!$AE$248:$AE$256,"allow_calculation"),"")</f>
        <v>854.939282</v>
      </c>
      <c r="H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C$248:$AC$256,'02_核算项'!$M$248:$M$256,"NOX",'02_核算项'!$AE$248:$AE$256,"allow_calculation"),"")</f>
        <v>3017.43276</v>
      </c>
      <c r="I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C$248:$AC$256,'02_核算项'!$M$248:$M$256,"CO",'02_核算项'!$AE$248:$AE$256,"allow_calculation"),"")</f>
        <v>754.35819</v>
      </c>
      <c r="J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C$248:$AC$256,'02_核算项'!$M$248:$M$256,"VOCS",'02_核算项'!$AE$248:$AE$256,"allow_calculation"),"")</f>
        <v>60.348655199999996</v>
      </c>
      <c r="K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C$248:$AC$256,'02_核算项'!$M$248:$M$256,"PM10",'02_核算项'!$AE$248:$AE$256,"allow_calculation"),"")</f>
        <v>377.179095</v>
      </c>
      <c r="L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C$248:$AC$256,'02_核算项'!$M$248:$M$256,"PM25",'02_核算项'!$AE$248:$AE$256,"allow_calculation"),"")</f>
        <v>377.179095</v>
      </c>
      <c r="M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C$248:$AC$256,'02_核算项'!$M$248:$M$256,"BC",'02_核算项'!$AE$248:$AE$256,"allow_calculation"),"")</f>
        <v>30.174327599999998</v>
      </c>
      <c r="N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C$248:$AC$256,'02_核算项'!$M$248:$M$256,"OC",'02_核算项'!$AE$248:$AE$256,"allow_calculation"),"")</f>
        <v>176.016911</v>
      </c>
      <c r="O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C$248:$AC$256,'02_核算项'!$M$248:$M$256,"NH3",'02_核算项'!$AE$248:$AE$256,"allow_calculation"),"")</f>
        <v>0.0</v>
      </c>
      <c r="P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D$248:$AD$256,'02_核算项'!$M$248:$M$256,"SO2",'02_核算项'!$AE$248:$AE$256,"allow_calculation"),"")</f>
        <v>854.939282</v>
      </c>
      <c r="Q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D$248:$AD$256,'02_核算项'!$M$248:$M$256,"NOX",'02_核算项'!$AE$248:$AE$256,"allow_calculation"),"")</f>
        <v>3017.43276</v>
      </c>
      <c r="R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D$248:$AD$256,'02_核算项'!$M$248:$M$256,"CO",'02_核算项'!$AE$248:$AE$256,"allow_calculation"),"")</f>
        <v>754.35819</v>
      </c>
      <c r="S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D$248:$AD$256,'02_核算项'!$M$248:$M$256,"VOCS",'02_核算项'!$AE$248:$AE$256,"allow_calculation"),"")</f>
        <v>60.348655199999996</v>
      </c>
      <c r="T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D$248:$AD$256,'02_核算项'!$M$248:$M$256,"PM10",'02_核算项'!$AE$248:$AE$256,"allow_calculation"),"")</f>
        <v>377.179095</v>
      </c>
      <c r="U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D$248:$AD$256,'02_核算项'!$M$248:$M$256,"PM25",'02_核算项'!$AE$248:$AE$256,"allow_calculation"),"")</f>
        <v>377.179095</v>
      </c>
      <c r="V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D$248:$AD$256,'02_核算项'!$M$248:$M$256,"BC",'02_核算项'!$AE$248:$AE$256,"allow_calculation"),"")</f>
        <v>30.174327599999998</v>
      </c>
      <c r="W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D$248:$AD$256,'02_核算项'!$M$248:$M$256,"OC",'02_核算项'!$AE$248:$AE$256,"allow_calculation"),"")</f>
        <v>176.016911</v>
      </c>
      <c r="X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D$248:$AD$256,'02_核算项'!$M$248:$M$256,"NH3",'02_核算项'!$AE$248:$AE$256,"allow_calculation"),"")</f>
        <v>0.0</v>
      </c>
      <c r="Y24" s="2">
        <v>9</v>
      </c>
    </row>
    <row r="25" spans="1:25">
      <c r="A25" s="2" t="s">
        <v>474</v>
      </c>
      <c r="B25" s="2" t="s">
        <v>475</v>
      </c>
      <c r="C25" s="2" t="s">
        <v>227</v>
      </c>
      <c r="D25" s="2" t="s">
        <v>228</v>
      </c>
      <c r="E25" s="2" t="s">
        <v>179</v>
      </c>
      <c r="F25" s="2" t="s">
        <v>323</v>
      </c>
      <c r="G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C$257:$AC$265,'02_核算项'!$M$257:$M$265,"SO2",'02_核算项'!$AE$257:$AE$265,"allow_calculation"),"")</f>
        <v>0.00194425</v>
      </c>
      <c r="H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C$257:$AC$265,'02_核算项'!$M$257:$M$265,"NOX",'02_核算项'!$AE$257:$AE$265,"allow_calculation"),"")</f>
        <v>0.46662</v>
      </c>
      <c r="I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C$257:$AC$265,'02_核算项'!$M$257:$M$265,"CO",'02_核算项'!$AE$257:$AE$265,"allow_calculation"),"")</f>
        <v>0.1360975</v>
      </c>
      <c r="J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C$257:$AC$265,'02_核算项'!$M$257:$M$265,"VOCS",'02_核算项'!$AE$257:$AE$265,"allow_calculation"),"")</f>
        <v>0.007777</v>
      </c>
      <c r="K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C$257:$AC$265,'02_核算项'!$M$257:$M$265,"PM10",'02_核算项'!$AE$257:$AE$265,"allow_calculation"),"")</f>
        <v>0.0038885</v>
      </c>
      <c r="L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C$257:$AC$265,'02_核算项'!$M$257:$M$265,"PM25",'02_核算项'!$AE$257:$AE$265,"allow_calculation"),"")</f>
        <v>0.00194425</v>
      </c>
      <c r="M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C$257:$AC$265,'02_核算项'!$M$257:$M$265,"BC",'02_核算项'!$AE$257:$AE$265,"allow_calculation"),"")</f>
        <v>0.00038885000000000005</v>
      </c>
      <c r="N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C$257:$AC$265,'02_核算项'!$M$257:$M$265,"OC",'02_核算项'!$AE$257:$AE$265,"allow_calculation"),"")</f>
        <v>0.0007777000000000001</v>
      </c>
      <c r="O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C$257:$AC$265,'02_核算项'!$M$257:$M$265,"NH3",'02_核算项'!$AE$257:$AE$265,"allow_calculation"),"")</f>
        <v>0.0</v>
      </c>
      <c r="P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D$257:$AD$265,'02_核算项'!$M$257:$M$265,"SO2",'02_核算项'!$AE$257:$AE$265,"allow_calculation"),"")</f>
        <v>0.00194425</v>
      </c>
      <c r="Q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D$257:$AD$265,'02_核算项'!$M$257:$M$265,"NOX",'02_核算项'!$AE$257:$AE$265,"allow_calculation"),"")</f>
        <v>0.46662</v>
      </c>
      <c r="R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D$257:$AD$265,'02_核算项'!$M$257:$M$265,"CO",'02_核算项'!$AE$257:$AE$265,"allow_calculation"),"")</f>
        <v>0.1360975</v>
      </c>
      <c r="S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D$257:$AD$265,'02_核算项'!$M$257:$M$265,"VOCS",'02_核算项'!$AE$257:$AE$265,"allow_calculation"),"")</f>
        <v>0.007777</v>
      </c>
      <c r="T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D$257:$AD$265,'02_核算项'!$M$257:$M$265,"PM10",'02_核算项'!$AE$257:$AE$265,"allow_calculation"),"")</f>
        <v>0.0038885</v>
      </c>
      <c r="U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D$257:$AD$265,'02_核算项'!$M$257:$M$265,"PM25",'02_核算项'!$AE$257:$AE$265,"allow_calculation"),"")</f>
        <v>0.00194425</v>
      </c>
      <c r="V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D$257:$AD$265,'02_核算项'!$M$257:$M$265,"BC",'02_核算项'!$AE$257:$AE$265,"allow_calculation"),"")</f>
        <v>0.00038885000000000005</v>
      </c>
      <c r="W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D$257:$AD$265,'02_核算项'!$M$257:$M$265,"OC",'02_核算项'!$AE$257:$AE$265,"allow_calculation"),"")</f>
        <v>0.0007777000000000001</v>
      </c>
      <c r="X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D$257:$AD$265,'02_核算项'!$M$257:$M$265,"NH3",'02_核算项'!$AE$257:$AE$265,"allow_calculation"),"")</f>
        <v>0.0</v>
      </c>
      <c r="Y25" s="2">
        <v>1</v>
      </c>
    </row>
    <row r="26" spans="1:25">
      <c r="A26" s="2" t="s">
        <v>486</v>
      </c>
      <c r="B26" s="2" t="s">
        <v>487</v>
      </c>
      <c r="C26" s="2" t="s">
        <v>213</v>
      </c>
      <c r="D26" s="2" t="s">
        <v>228</v>
      </c>
      <c r="E26" s="2" t="s">
        <v>117</v>
      </c>
      <c r="F26" s="2" t="s">
        <v>52</v>
      </c>
      <c r="G26" s="4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C$266:$AC$274,'02_核算项'!$M$266:$M$274,"SO2",'02_核算项'!$AE$266:$AE$274,"allow_calculation"),"")</f>
        <v>119.95173989999999</v>
      </c>
      <c r="H26" s="4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C$266:$AC$274,'02_核算项'!$M$266:$M$274,"NOX",'02_核算项'!$AE$266:$AE$274,"allow_calculation"),"")</f>
        <v>423.359082</v>
      </c>
      <c r="I26" s="4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C$266:$AC$274,'02_核算项'!$M$266:$M$274,"CO",'02_核算项'!$AE$266:$AE$274,"allow_calculation"),"")</f>
        <v>105.8397705</v>
      </c>
      <c r="J26" s="4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C$266:$AC$274,'02_核算项'!$M$266:$M$274,"VOCS",'02_核算项'!$AE$266:$AE$274,"allow_calculation"),"")</f>
        <v>8.46718164</v>
      </c>
      <c r="K26" s="4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C$266:$AC$274,'02_核算项'!$M$266:$M$274,"PM10",'02_核算项'!$AE$266:$AE$274,"allow_calculation"),"")</f>
        <v>52.91988525</v>
      </c>
      <c r="L26" s="4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C$266:$AC$274,'02_核算项'!$M$266:$M$274,"PM25",'02_核算项'!$AE$266:$AE$274,"allow_calculation"),"")</f>
        <v>52.91988525</v>
      </c>
      <c r="M26" s="4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C$266:$AC$274,'02_核算项'!$M$266:$M$274,"BC",'02_核算项'!$AE$266:$AE$274,"allow_calculation"),"")</f>
        <v>4.23359082</v>
      </c>
      <c r="N26" s="4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C$266:$AC$274,'02_核算项'!$M$266:$M$274,"OC",'02_核算项'!$AE$266:$AE$274,"allow_calculation"),"")</f>
        <v>24.69594645</v>
      </c>
      <c r="O26" s="4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C$266:$AC$274,'02_核算项'!$M$266:$M$274,"NH3",'02_核算项'!$AE$266:$AE$274,"allow_calculation"),"")</f>
        <v/>
      </c>
      <c r="P26" s="4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D$266:$AD$274,'02_核算项'!$M$266:$M$274,"SO2",'02_核算项'!$AE$266:$AE$274,"allow_calculation"),"")</f>
        <v>119.95173989999999</v>
      </c>
      <c r="Q26" s="4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D$266:$AD$274,'02_核算项'!$M$266:$M$274,"NOX",'02_核算项'!$AE$266:$AE$274,"allow_calculation"),"")</f>
        <v>423.359082</v>
      </c>
      <c r="R26" s="4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D$266:$AD$274,'02_核算项'!$M$266:$M$274,"CO",'02_核算项'!$AE$266:$AE$274,"allow_calculation"),"")</f>
        <v>105.8397705</v>
      </c>
      <c r="S26" s="4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D$266:$AD$274,'02_核算项'!$M$266:$M$274,"VOCS",'02_核算项'!$AE$266:$AE$274,"allow_calculation"),"")</f>
        <v>8.46718164</v>
      </c>
      <c r="T26" s="4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D$266:$AD$274,'02_核算项'!$M$266:$M$274,"PM10",'02_核算项'!$AE$266:$AE$274,"allow_calculation"),"")</f>
        <v>52.91988525</v>
      </c>
      <c r="U26" s="4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D$266:$AD$274,'02_核算项'!$M$266:$M$274,"PM25",'02_核算项'!$AE$266:$AE$274,"allow_calculation"),"")</f>
        <v>52.91988525</v>
      </c>
      <c r="V26" s="4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D$266:$AD$274,'02_核算项'!$M$266:$M$274,"BC",'02_核算项'!$AE$266:$AE$274,"allow_calculation"),"")</f>
        <v>4.23359082</v>
      </c>
      <c r="W26" s="4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D$266:$AD$274,'02_核算项'!$M$266:$M$274,"OC",'02_核算项'!$AE$266:$AE$274,"allow_calculation"),"")</f>
        <v>24.69594645</v>
      </c>
      <c r="X26" s="3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D$266:$AD$274,'02_核算项'!$M$266:$M$274,"NH3",'02_核算项'!$AE$266:$AE$274,"allow_calculation"),"")</f>
        <v/>
      </c>
      <c r="Y26" s="2">
        <v>12</v>
      </c>
    </row>
    <row r="27" spans="1:25">
      <c r="A27" s="2" t="s">
        <v>497</v>
      </c>
      <c r="B27" s="2" t="s">
        <v>498</v>
      </c>
      <c r="C27" s="2" t="s">
        <v>258</v>
      </c>
      <c r="D27" s="2" t="s">
        <v>228</v>
      </c>
      <c r="E27" s="2" t="s">
        <v>117</v>
      </c>
      <c r="F27" s="2" t="s">
        <v>52</v>
      </c>
      <c r="G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C$275:$AC$283,'02_核算项'!$M$275:$M$283,"SO2",'02_核算项'!$AE$275:$AE$283,"allow_calculation"),"")</f>
        <v/>
      </c>
      <c r="H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C$275:$AC$283,'02_核算项'!$M$275:$M$283,"NOX",'02_核算项'!$AE$275:$AE$283,"allow_calculation"),"")</f>
        <v/>
      </c>
      <c r="I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C$275:$AC$283,'02_核算项'!$M$275:$M$283,"CO",'02_核算项'!$AE$275:$AE$283,"allow_calculation"),"")</f>
        <v/>
      </c>
      <c r="J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C$275:$AC$283,'02_核算项'!$M$275:$M$283,"VOCS",'02_核算项'!$AE$275:$AE$283,"allow_calculation"),"")</f>
        <v/>
      </c>
      <c r="K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C$275:$AC$283,'02_核算项'!$M$275:$M$283,"PM10",'02_核算项'!$AE$275:$AE$283,"allow_calculation"),"")</f>
        <v/>
      </c>
      <c r="L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C$275:$AC$283,'02_核算项'!$M$275:$M$283,"PM25",'02_核算项'!$AE$275:$AE$283,"allow_calculation"),"")</f>
        <v/>
      </c>
      <c r="M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C$275:$AC$283,'02_核算项'!$M$275:$M$283,"BC",'02_核算项'!$AE$275:$AE$283,"allow_calculation"),"")</f>
        <v/>
      </c>
      <c r="N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C$275:$AC$283,'02_核算项'!$M$275:$M$283,"OC",'02_核算项'!$AE$275:$AE$283,"allow_calculation"),"")</f>
        <v/>
      </c>
      <c r="O27" s="4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C$275:$AC$283,'02_核算项'!$M$275:$M$283,"NH3",'02_核算项'!$AE$275:$AE$283,"allow_calculation"),"")</f>
        <v/>
      </c>
      <c r="P27" s="3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D$275:$AD$283,'02_核算项'!$M$275:$M$283,"SO2",'02_核算项'!$AE$275:$AE$283,"allow_calculation"),"")</f>
        <v/>
      </c>
      <c r="Q27" s="3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D$275:$AD$283,'02_核算项'!$M$275:$M$283,"NOX",'02_核算项'!$AE$275:$AE$283,"allow_calculation"),"")</f>
        <v/>
      </c>
      <c r="R27" s="3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D$275:$AD$283,'02_核算项'!$M$275:$M$283,"CO",'02_核算项'!$AE$275:$AE$283,"allow_calculation"),"")</f>
        <v/>
      </c>
      <c r="S27" s="3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D$275:$AD$283,'02_核算项'!$M$275:$M$283,"VOCS",'02_核算项'!$AE$275:$AE$283,"allow_calculation"),"")</f>
        <v/>
      </c>
      <c r="T27" s="3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D$275:$AD$283,'02_核算项'!$M$275:$M$283,"PM10",'02_核算项'!$AE$275:$AE$283,"allow_calculation"),"")</f>
        <v/>
      </c>
      <c r="U27" s="3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D$275:$AD$283,'02_核算项'!$M$275:$M$283,"PM25",'02_核算项'!$AE$275:$AE$283,"allow_calculation"),"")</f>
        <v/>
      </c>
      <c r="V27" s="3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D$275:$AD$283,'02_核算项'!$M$275:$M$283,"BC",'02_核算项'!$AE$275:$AE$283,"allow_calculation"),"")</f>
        <v/>
      </c>
      <c r="W27" s="3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D$275:$AD$283,'02_核算项'!$M$275:$M$283,"OC",'02_核算项'!$AE$275:$AE$283,"allow_calculation"),"")</f>
        <v/>
      </c>
      <c r="X27" s="3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D$275:$AD$283,'02_核算项'!$M$275:$M$283,"NH3",'02_核算项'!$AE$275:$AE$283,"allow_calculation"),"")</f>
        <v/>
      </c>
      <c r="Y27" s="2">
        <v>36</v>
      </c>
    </row>
    <row r="28" spans="1:25">
      <c r="A28" s="2" t="s">
        <v>508</v>
      </c>
      <c r="B28" s="2" t="s">
        <v>509</v>
      </c>
      <c r="C28" s="2" t="s">
        <v>213</v>
      </c>
      <c r="D28" s="2" t="s">
        <v>178</v>
      </c>
      <c r="E28" s="2" t="s">
        <v>179</v>
      </c>
      <c r="F28" s="2" t="s">
        <v>52</v>
      </c>
      <c r="G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C$284:$AC$292,'02_核算项'!$M$284:$M$292,"SO2",'02_核算项'!$AE$284:$AE$292,"allow_calculation"),"")</f>
        <v>0.6090856</v>
      </c>
      <c r="H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C$284:$AC$292,'02_核算项'!$M$284:$M$292,"NOX",'02_核算项'!$AE$284:$AE$292,"allow_calculation"),"")</f>
        <v>146.180544</v>
      </c>
      <c r="I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C$284:$AC$292,'02_核算项'!$M$284:$M$292,"CO",'02_核算项'!$AE$284:$AE$292,"allow_calculation"),"")</f>
        <v>42.635992</v>
      </c>
      <c r="J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C$284:$AC$292,'02_核算项'!$M$284:$M$292,"VOCS",'02_核算项'!$AE$284:$AE$292,"allow_calculation"),"")</f>
        <v>2.4363424</v>
      </c>
      <c r="K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C$284:$AC$292,'02_核算项'!$M$284:$M$292,"PM10",'02_核算项'!$AE$284:$AE$292,"allow_calculation"),"")</f>
        <v>1.2181712</v>
      </c>
      <c r="L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C$284:$AC$292,'02_核算项'!$M$284:$M$292,"PM25",'02_核算项'!$AE$284:$AE$292,"allow_calculation"),"")</f>
        <v>0.6090856</v>
      </c>
      <c r="M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C$284:$AC$292,'02_核算项'!$M$284:$M$292,"BC",'02_核算项'!$AE$284:$AE$292,"allow_calculation"),"")</f>
        <v>0.12181712</v>
      </c>
      <c r="N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C$284:$AC$292,'02_核算项'!$M$284:$M$292,"OC",'02_核算项'!$AE$284:$AE$292,"allow_calculation"),"")</f>
        <v>0.24363424</v>
      </c>
      <c r="O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C$284:$AC$292,'02_核算项'!$M$284:$M$292,"NH3",'02_核算项'!$AE$284:$AE$292,"allow_calculation"),"")</f>
        <v>0.0</v>
      </c>
      <c r="P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D$284:$AD$292,'02_核算项'!$M$284:$M$292,"SO2",'02_核算项'!$AE$284:$AE$292,"allow_calculation"),"")</f>
        <v>0.6090856</v>
      </c>
      <c r="Q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D$284:$AD$292,'02_核算项'!$M$284:$M$292,"NOX",'02_核算项'!$AE$284:$AE$292,"allow_calculation"),"")</f>
        <v>146.180544</v>
      </c>
      <c r="R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D$284:$AD$292,'02_核算项'!$M$284:$M$292,"CO",'02_核算项'!$AE$284:$AE$292,"allow_calculation"),"")</f>
        <v>42.635992</v>
      </c>
      <c r="S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D$284:$AD$292,'02_核算项'!$M$284:$M$292,"VOCS",'02_核算项'!$AE$284:$AE$292,"allow_calculation"),"")</f>
        <v>2.4363424</v>
      </c>
      <c r="T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D$284:$AD$292,'02_核算项'!$M$284:$M$292,"PM10",'02_核算项'!$AE$284:$AE$292,"allow_calculation"),"")</f>
        <v>1.2181712</v>
      </c>
      <c r="U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D$284:$AD$292,'02_核算项'!$M$284:$M$292,"PM25",'02_核算项'!$AE$284:$AE$292,"allow_calculation"),"")</f>
        <v>0.6090856</v>
      </c>
      <c r="V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D$284:$AD$292,'02_核算项'!$M$284:$M$292,"BC",'02_核算项'!$AE$284:$AE$292,"allow_calculation"),"")</f>
        <v>0.12181712</v>
      </c>
      <c r="W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D$284:$AD$292,'02_核算项'!$M$284:$M$292,"OC",'02_核算项'!$AE$284:$AE$292,"allow_calculation"),"")</f>
        <v>0.24363424</v>
      </c>
      <c r="X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D$284:$AD$292,'02_核算项'!$M$284:$M$292,"NH3",'02_核算项'!$AE$284:$AE$292,"allow_calculation"),"")</f>
        <v>0.0</v>
      </c>
      <c r="Y28" s="2">
        <v>1</v>
      </c>
    </row>
    <row r="29" spans="1:25">
      <c r="A29" s="2" t="s">
        <v>519</v>
      </c>
      <c r="B29" s="2" t="s">
        <v>520</v>
      </c>
      <c r="C29" s="2" t="s">
        <v>242</v>
      </c>
      <c r="D29" s="2" t="s">
        <v>228</v>
      </c>
      <c r="E29" s="2" t="s">
        <v>117</v>
      </c>
      <c r="F29" s="2" t="s">
        <v>433</v>
      </c>
      <c r="G29" s="4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>563.074</v>
      </c>
      <c r="H29" s="4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>1987.32</v>
      </c>
      <c r="I29" s="4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>496.83</v>
      </c>
      <c r="J29" s="4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>39.7464</v>
      </c>
      <c r="K29" s="4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>248.415</v>
      </c>
      <c r="L29" s="4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>248.415</v>
      </c>
      <c r="M29" s="4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>19.8732</v>
      </c>
      <c r="N29" s="4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>115.927</v>
      </c>
      <c r="O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/>
      </c>
      <c r="P29" s="4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>563.074</v>
      </c>
      <c r="Q29" s="4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>1987.32</v>
      </c>
      <c r="R29" s="4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>496.83</v>
      </c>
      <c r="S29" s="4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>39.7464</v>
      </c>
      <c r="T29" s="4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>248.415</v>
      </c>
      <c r="U29" s="4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>248.415</v>
      </c>
      <c r="V29" s="4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>19.8732</v>
      </c>
      <c r="W29" s="4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>115.927</v>
      </c>
      <c r="X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/>
      </c>
      <c r="Y29" s="2">
        <v>10</v>
      </c>
    </row>
    <row r="30" spans="1:25">
      <c r="A30" s="2" t="s">
        <v>530</v>
      </c>
      <c r="B30" s="2" t="s">
        <v>531</v>
      </c>
      <c r="C30" s="2" t="s">
        <v>227</v>
      </c>
      <c r="D30" s="2" t="s">
        <v>228</v>
      </c>
      <c r="E30" s="2" t="s">
        <v>181</v>
      </c>
      <c r="F30" s="2" t="s">
        <v>532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25</v>
      </c>
    </row>
    <row r="31" spans="1:25">
      <c r="A31" s="2" t="s">
        <v>544</v>
      </c>
      <c r="B31" s="2" t="s">
        <v>545</v>
      </c>
      <c r="C31" s="2" t="s">
        <v>177</v>
      </c>
      <c r="D31" s="2" t="s">
        <v>116</v>
      </c>
      <c r="E31" s="2"/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34</v>
      </c>
    </row>
    <row r="32" spans="1:25">
      <c r="A32" s="2" t="s">
        <v>558</v>
      </c>
      <c r="B32" s="2" t="s">
        <v>559</v>
      </c>
      <c r="C32" s="2" t="s">
        <v>560</v>
      </c>
      <c r="D32" s="2" t="s">
        <v>50</v>
      </c>
      <c r="E32" s="2" t="s">
        <v>51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3084.2675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10885.65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2721.4125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217.713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1360.70625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1360.70625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108.8565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634.99625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0.0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3084.2675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10885.65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2721.4125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217.713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1360.70625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1360.70625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108.8565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634.99625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0.0</v>
      </c>
      <c r="Y32" s="2">
        <v>10</v>
      </c>
    </row>
    <row r="33" spans="1:25">
      <c r="A33" s="2" t="s">
        <v>570</v>
      </c>
      <c r="B33" s="2" t="s">
        <v>571</v>
      </c>
      <c r="C33" s="2" t="s">
        <v>227</v>
      </c>
      <c r="D33" s="2" t="s">
        <v>50</v>
      </c>
      <c r="E33" s="2" t="s">
        <v>572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1.8392597000000004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441.42232800000005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128.74817900000002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7.3570388000000015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3.6785194000000008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1.8392597000000004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0.36785194000000004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0.7357038800000001</v>
      </c>
      <c r="O33" s="4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/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1.8392597000000004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441.42232800000005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128.74817900000002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7.3570388000000015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3.6785194000000008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1.8392597000000004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0.36785194000000004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0.7357038800000001</v>
      </c>
      <c r="X33" s="3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/>
      </c>
      <c r="Y33" s="2">
        <v>12</v>
      </c>
    </row>
    <row r="34" spans="1:25">
      <c r="A34" s="2" t="s">
        <v>582</v>
      </c>
      <c r="B34" s="2" t="s">
        <v>583</v>
      </c>
      <c r="C34" s="2" t="s">
        <v>152</v>
      </c>
      <c r="D34" s="2" t="s">
        <v>178</v>
      </c>
      <c r="E34" s="2" t="s">
        <v>51</v>
      </c>
      <c r="F34" s="2" t="s">
        <v>52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223.686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789.48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197.37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15.7896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98.685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98.685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7.8948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46.053</v>
      </c>
      <c r="O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/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223.686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789.48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197.37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15.7896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98.685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98.685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7.8948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46.053</v>
      </c>
      <c r="X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/>
      </c>
      <c r="Y34" s="2">
        <v>10</v>
      </c>
    </row>
    <row r="35" spans="1:25">
      <c r="A35" s="2" t="s">
        <v>593</v>
      </c>
      <c r="B35" s="2" t="s">
        <v>594</v>
      </c>
      <c r="C35" s="2" t="s">
        <v>595</v>
      </c>
      <c r="D35" s="2" t="s">
        <v>50</v>
      </c>
      <c r="E35" s="2" t="s">
        <v>51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2115.9475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7468.05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1867.0125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149.361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933.50625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933.50625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74.6805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435.63625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0.0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2115.9475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7468.05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1867.0125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149.361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933.50625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933.50625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74.6805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435.63625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0.0</v>
      </c>
      <c r="Y35" s="2">
        <v>9</v>
      </c>
    </row>
    <row r="36" spans="1:25">
      <c r="A36" s="2" t="s">
        <v>605</v>
      </c>
      <c r="B36" s="2" t="s">
        <v>606</v>
      </c>
      <c r="C36" s="2" t="s">
        <v>412</v>
      </c>
      <c r="D36" s="2" t="s">
        <v>228</v>
      </c>
      <c r="E36" s="2" t="s">
        <v>117</v>
      </c>
      <c r="F36" s="2" t="s">
        <v>52</v>
      </c>
      <c r="G36" s="4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>376.5267661</v>
      </c>
      <c r="H36" s="4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>1328.917998</v>
      </c>
      <c r="I36" s="4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>332.2294995</v>
      </c>
      <c r="J36" s="4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>26.578359959999997</v>
      </c>
      <c r="K36" s="4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>166.11474975</v>
      </c>
      <c r="L36" s="4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>166.11474975</v>
      </c>
      <c r="M36" s="4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>13.289179979999998</v>
      </c>
      <c r="N36" s="4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>77.52021655</v>
      </c>
      <c r="O36" s="4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/>
      </c>
      <c r="P36" s="4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>376.5267661</v>
      </c>
      <c r="Q36" s="4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>1328.917998</v>
      </c>
      <c r="R36" s="4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>332.2294995</v>
      </c>
      <c r="S36" s="4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>26.578359959999997</v>
      </c>
      <c r="T36" s="4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>166.11474975</v>
      </c>
      <c r="U36" s="4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>166.11474975</v>
      </c>
      <c r="V36" s="4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>13.289179979999998</v>
      </c>
      <c r="W36" s="4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>77.52021655</v>
      </c>
      <c r="X36" s="3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/>
      </c>
      <c r="Y36" s="2">
        <v>12</v>
      </c>
    </row>
    <row r="37" spans="1:25">
      <c r="A37" s="2" t="s">
        <v>616</v>
      </c>
      <c r="B37" s="2" t="s">
        <v>606</v>
      </c>
      <c r="C37" s="2" t="s">
        <v>412</v>
      </c>
      <c r="D37" s="2" t="s">
        <v>228</v>
      </c>
      <c r="E37" s="2" t="s">
        <v>117</v>
      </c>
      <c r="F37" s="2" t="s">
        <v>323</v>
      </c>
      <c r="G37" s="4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>397.3767</v>
      </c>
      <c r="H37" s="4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>1402.506</v>
      </c>
      <c r="I37" s="4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>350.6265</v>
      </c>
      <c r="J37" s="4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>28.05012</v>
      </c>
      <c r="K37" s="4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>175.31325</v>
      </c>
      <c r="L37" s="4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>175.31325</v>
      </c>
      <c r="M37" s="4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>14.02506</v>
      </c>
      <c r="N37" s="4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>81.81285</v>
      </c>
      <c r="O37" s="4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/>
      </c>
      <c r="P37" s="4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>397.3767</v>
      </c>
      <c r="Q37" s="4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>1402.506</v>
      </c>
      <c r="R37" s="4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>350.6265</v>
      </c>
      <c r="S37" s="4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>28.05012</v>
      </c>
      <c r="T37" s="4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>175.31325</v>
      </c>
      <c r="U37" s="4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>175.31325</v>
      </c>
      <c r="V37" s="4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>14.02506</v>
      </c>
      <c r="W37" s="4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>81.81285</v>
      </c>
      <c r="X37" s="3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/>
      </c>
      <c r="Y37" s="2">
        <v>12</v>
      </c>
    </row>
    <row r="38" spans="1:25">
      <c r="A38" s="2" t="s">
        <v>626</v>
      </c>
      <c r="B38" s="2" t="s">
        <v>627</v>
      </c>
      <c r="C38" s="2" t="s">
        <v>400</v>
      </c>
      <c r="D38" s="2" t="s">
        <v>178</v>
      </c>
      <c r="E38" s="2" t="s">
        <v>179</v>
      </c>
      <c r="F38" s="2" t="s">
        <v>628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1.2545076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301.0818239999999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87.81553199999999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5.0180304</v>
      </c>
      <c r="K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>2.5090152</v>
      </c>
      <c r="L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>1.2545076</v>
      </c>
      <c r="M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>0.25090152</v>
      </c>
      <c r="N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>0.50180304</v>
      </c>
      <c r="O38" s="4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/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1.2545076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301.0818239999999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87.81553199999999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5.0180304</v>
      </c>
      <c r="T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>2.5090152</v>
      </c>
      <c r="U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>1.2545076</v>
      </c>
      <c r="V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>0.25090152</v>
      </c>
      <c r="W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>0.50180304</v>
      </c>
      <c r="X38" s="3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/>
      </c>
      <c r="Y38" s="2">
        <v>12</v>
      </c>
    </row>
    <row r="39" spans="1:25">
      <c r="A39" s="2" t="s">
        <v>638</v>
      </c>
      <c r="B39" s="2" t="s">
        <v>639</v>
      </c>
      <c r="C39" s="2" t="s">
        <v>377</v>
      </c>
      <c r="D39" s="2" t="s">
        <v>178</v>
      </c>
      <c r="E39" s="2" t="s">
        <v>51</v>
      </c>
      <c r="F39" s="2" t="s">
        <v>52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1759.4575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6209.85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1552.4625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124.197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776.23125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776.23125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62.0985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362.24125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0.0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1759.4575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6209.85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1552.4625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124.197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776.23125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776.23125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62.0985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362.24125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0.0</v>
      </c>
      <c r="Y39" s="2">
        <v>9</v>
      </c>
    </row>
    <row r="40" spans="1:25">
      <c r="A40" s="2" t="s">
        <v>649</v>
      </c>
      <c r="B40" s="2" t="s">
        <v>650</v>
      </c>
      <c r="C40" s="2" t="s">
        <v>412</v>
      </c>
      <c r="D40" s="2" t="s">
        <v>50</v>
      </c>
      <c r="E40" s="2" t="s">
        <v>179</v>
      </c>
      <c r="F40" s="2" t="s">
        <v>52</v>
      </c>
      <c r="G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>0.154372</v>
      </c>
      <c r="H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>37.04928</v>
      </c>
      <c r="I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>10.80604</v>
      </c>
      <c r="J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>0.617488</v>
      </c>
      <c r="K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>0.308744</v>
      </c>
      <c r="L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>0.154372</v>
      </c>
      <c r="M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>0.0308744</v>
      </c>
      <c r="N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>0.0617488</v>
      </c>
      <c r="O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>0.0</v>
      </c>
      <c r="P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>0.154372</v>
      </c>
      <c r="Q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>37.04928</v>
      </c>
      <c r="R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>10.80604</v>
      </c>
      <c r="S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>0.617488</v>
      </c>
      <c r="T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>0.308744</v>
      </c>
      <c r="U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>0.154372</v>
      </c>
      <c r="V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>0.0308744</v>
      </c>
      <c r="W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>0.0617488</v>
      </c>
      <c r="X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>0.0</v>
      </c>
      <c r="Y40" s="2">
        <v>10</v>
      </c>
    </row>
    <row r="41" spans="1:25">
      <c r="A41" s="2" t="s">
        <v>660</v>
      </c>
      <c r="B41" s="2" t="s">
        <v>661</v>
      </c>
      <c r="C41" s="2" t="s">
        <v>346</v>
      </c>
      <c r="D41" s="2" t="s">
        <v>228</v>
      </c>
      <c r="E41" s="2" t="s">
        <v>572</v>
      </c>
      <c r="F41" s="2" t="s">
        <v>52</v>
      </c>
      <c r="G41" s="4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>456.2154</v>
      </c>
      <c r="H41" s="4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>1610.172</v>
      </c>
      <c r="I41" s="4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>402.543</v>
      </c>
      <c r="J41" s="4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>32.20344</v>
      </c>
      <c r="K41" s="4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>201.2715</v>
      </c>
      <c r="L41" s="4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>201.2715</v>
      </c>
      <c r="M41" s="4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>16.10172</v>
      </c>
      <c r="N41" s="4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>93.9267</v>
      </c>
      <c r="O41" s="4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/>
      </c>
      <c r="P41" s="4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>456.2154</v>
      </c>
      <c r="Q41" s="4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>1610.172</v>
      </c>
      <c r="R41" s="4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>402.543</v>
      </c>
      <c r="S41" s="4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>32.20344</v>
      </c>
      <c r="T41" s="4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>201.2715</v>
      </c>
      <c r="U41" s="4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>201.2715</v>
      </c>
      <c r="V41" s="4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>16.10172</v>
      </c>
      <c r="W41" s="4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>93.9267</v>
      </c>
      <c r="X41" s="3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/>
      </c>
      <c r="Y41" s="2">
        <v>12</v>
      </c>
    </row>
    <row r="42" spans="1:25">
      <c r="A42" s="2" t="s">
        <v>671</v>
      </c>
      <c r="B42" s="2" t="s">
        <v>432</v>
      </c>
      <c r="C42" s="2" t="s">
        <v>227</v>
      </c>
      <c r="D42" s="2" t="s">
        <v>228</v>
      </c>
      <c r="E42" s="2" t="s">
        <v>117</v>
      </c>
      <c r="F42" s="2" t="s">
        <v>323</v>
      </c>
      <c r="G42" s="4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C$410:$AC$426,'02_核算项'!$M$410:$M$426,"SO2",'02_核算项'!$AE$410:$AE$426,"allow_calculation"),"")</f>
        <v>273.08325529999996</v>
      </c>
      <c r="H42" s="4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C$410:$AC$426,'02_核算项'!$M$410:$M$426,"NOX",'02_核算项'!$AE$410:$AE$426,"allow_calculation"),"")</f>
        <v>963.8232539999999</v>
      </c>
      <c r="I42" s="4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C$410:$AC$426,'02_核算项'!$M$410:$M$426,"CO",'02_核算项'!$AE$410:$AE$426,"allow_calculation"),"")</f>
        <v>240.95581349999998</v>
      </c>
      <c r="J42" s="4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C$410:$AC$426,'02_核算项'!$M$410:$M$426,"VOCS",'02_核算项'!$AE$410:$AE$426,"allow_calculation"),"")</f>
        <v>19.276465079999998</v>
      </c>
      <c r="K42" s="4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C$410:$AC$426,'02_核算项'!$M$410:$M$426,"PM10",'02_核算项'!$AE$410:$AE$426,"allow_calculation"),"")</f>
        <v>120.47790674999999</v>
      </c>
      <c r="L42" s="4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C$410:$AC$426,'02_核算项'!$M$410:$M$426,"PM25",'02_核算项'!$AE$410:$AE$426,"allow_calculation"),"")</f>
        <v>120.47790674999999</v>
      </c>
      <c r="M42" s="4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C$410:$AC$426,'02_核算项'!$M$410:$M$426,"BC",'02_核算项'!$AE$410:$AE$426,"allow_calculation"),"")</f>
        <v>9.638232539999999</v>
      </c>
      <c r="N42" s="4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C$410:$AC$426,'02_核算项'!$M$410:$M$426,"OC",'02_核算项'!$AE$410:$AE$426,"allow_calculation"),"")</f>
        <v>56.223023149999996</v>
      </c>
      <c r="O42" s="4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C$410:$AC$426,'02_核算项'!$M$410:$M$426,"NH3",'02_核算项'!$AE$410:$AE$426,"allow_calculation"),"")</f>
        <v/>
      </c>
      <c r="P42" s="4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D$410:$AD$426,'02_核算项'!$M$410:$M$426,"SO2",'02_核算项'!$AE$410:$AE$426,"allow_calculation"),"")</f>
        <v>273.08325529999996</v>
      </c>
      <c r="Q42" s="4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D$410:$AD$426,'02_核算项'!$M$410:$M$426,"NOX",'02_核算项'!$AE$410:$AE$426,"allow_calculation"),"")</f>
        <v>963.8232539999999</v>
      </c>
      <c r="R42" s="4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D$410:$AD$426,'02_核算项'!$M$410:$M$426,"CO",'02_核算项'!$AE$410:$AE$426,"allow_calculation"),"")</f>
        <v>240.95581349999998</v>
      </c>
      <c r="S42" s="4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D$410:$AD$426,'02_核算项'!$M$410:$M$426,"VOCS",'02_核算项'!$AE$410:$AE$426,"allow_calculation"),"")</f>
        <v>19.276465079999998</v>
      </c>
      <c r="T42" s="4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D$410:$AD$426,'02_核算项'!$M$410:$M$426,"PM10",'02_核算项'!$AE$410:$AE$426,"allow_calculation"),"")</f>
        <v>120.47790674999999</v>
      </c>
      <c r="U42" s="4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D$410:$AD$426,'02_核算项'!$M$410:$M$426,"PM25",'02_核算项'!$AE$410:$AE$426,"allow_calculation"),"")</f>
        <v>120.47790674999999</v>
      </c>
      <c r="V42" s="4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D$410:$AD$426,'02_核算项'!$M$410:$M$426,"BC",'02_核算项'!$AE$410:$AE$426,"allow_calculation"),"")</f>
        <v>9.638232539999999</v>
      </c>
      <c r="W42" s="4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D$410:$AD$426,'02_核算项'!$M$410:$M$426,"OC",'02_核算项'!$AE$410:$AE$426,"allow_calculation"),"")</f>
        <v>56.223023149999996</v>
      </c>
      <c r="X42" s="3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D$410:$AD$426,'02_核算项'!$M$410:$M$426,"NH3",'02_核算项'!$AE$410:$AE$426,"allow_calculation"),"")</f>
        <v/>
      </c>
      <c r="Y42" s="2">
        <v>20</v>
      </c>
    </row>
    <row r="43" spans="1:25">
      <c r="A43" s="2" t="s">
        <v>689</v>
      </c>
      <c r="B43" s="2" t="s">
        <v>690</v>
      </c>
      <c r="C43" s="2" t="s">
        <v>400</v>
      </c>
      <c r="D43" s="2" t="s">
        <v>228</v>
      </c>
      <c r="E43" s="2" t="s">
        <v>117</v>
      </c>
      <c r="F43" s="2" t="s">
        <v>243</v>
      </c>
      <c r="G43" s="4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C$427:$AC$435,'02_核算项'!$M$427:$M$435,"SO2",'02_核算项'!$AE$427:$AE$435,"allow_calculation"),"")</f>
        <v>295.471118</v>
      </c>
      <c r="H43" s="4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C$427:$AC$435,'02_核算项'!$M$427:$M$435,"NOX",'02_核算项'!$AE$427:$AE$435,"allow_calculation"),"")</f>
        <v>1042.83924</v>
      </c>
      <c r="I43" s="4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C$427:$AC$435,'02_核算项'!$M$427:$M$435,"CO",'02_核算项'!$AE$427:$AE$435,"allow_calculation"),"")</f>
        <v>260.70981</v>
      </c>
      <c r="J43" s="4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C$427:$AC$435,'02_核算项'!$M$427:$M$435,"VOCS",'02_核算项'!$AE$427:$AE$435,"allow_calculation"),"")</f>
        <v>20.8567848</v>
      </c>
      <c r="K43" s="4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C$427:$AC$435,'02_核算项'!$M$427:$M$435,"PM10",'02_核算项'!$AE$427:$AE$435,"allow_calculation"),"")</f>
        <v>130.354905</v>
      </c>
      <c r="L43" s="4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C$427:$AC$435,'02_核算项'!$M$427:$M$435,"PM25",'02_核算项'!$AE$427:$AE$435,"allow_calculation"),"")</f>
        <v>130.354905</v>
      </c>
      <c r="M43" s="4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C$427:$AC$435,'02_核算项'!$M$427:$M$435,"BC",'02_核算项'!$AE$427:$AE$435,"allow_calculation"),"")</f>
        <v>10.4283924</v>
      </c>
      <c r="N43" s="4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C$427:$AC$435,'02_核算项'!$M$427:$M$435,"OC",'02_核算项'!$AE$427:$AE$435,"allow_calculation"),"")</f>
        <v>60.832288999999996</v>
      </c>
      <c r="O43" s="4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C$427:$AC$435,'02_核算项'!$M$427:$M$435,"NH3",'02_核算项'!$AE$427:$AE$435,"allow_calculation"),"")</f>
        <v/>
      </c>
      <c r="P43" s="4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D$427:$AD$435,'02_核算项'!$M$427:$M$435,"SO2",'02_核算项'!$AE$427:$AE$435,"allow_calculation"),"")</f>
        <v>295.471118</v>
      </c>
      <c r="Q43" s="4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D$427:$AD$435,'02_核算项'!$M$427:$M$435,"NOX",'02_核算项'!$AE$427:$AE$435,"allow_calculation"),"")</f>
        <v>1042.83924</v>
      </c>
      <c r="R43" s="4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D$427:$AD$435,'02_核算项'!$M$427:$M$435,"CO",'02_核算项'!$AE$427:$AE$435,"allow_calculation"),"")</f>
        <v>260.70981</v>
      </c>
      <c r="S43" s="4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D$427:$AD$435,'02_核算项'!$M$427:$M$435,"VOCS",'02_核算项'!$AE$427:$AE$435,"allow_calculation"),"")</f>
        <v>20.8567848</v>
      </c>
      <c r="T43" s="4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D$427:$AD$435,'02_核算项'!$M$427:$M$435,"PM10",'02_核算项'!$AE$427:$AE$435,"allow_calculation"),"")</f>
        <v>130.354905</v>
      </c>
      <c r="U43" s="4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D$427:$AD$435,'02_核算项'!$M$427:$M$435,"PM25",'02_核算项'!$AE$427:$AE$435,"allow_calculation"),"")</f>
        <v>130.354905</v>
      </c>
      <c r="V43" s="4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D$427:$AD$435,'02_核算项'!$M$427:$M$435,"BC",'02_核算项'!$AE$427:$AE$435,"allow_calculation"),"")</f>
        <v>10.4283924</v>
      </c>
      <c r="W43" s="4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D$427:$AD$435,'02_核算项'!$M$427:$M$435,"OC",'02_核算项'!$AE$427:$AE$435,"allow_calculation"),"")</f>
        <v>60.832288999999996</v>
      </c>
      <c r="X43" s="3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D$427:$AD$435,'02_核算项'!$M$427:$M$435,"NH3",'02_核算项'!$AE$427:$AE$435,"allow_calculation"),"")</f>
        <v/>
      </c>
      <c r="Y43" s="2">
        <v>12</v>
      </c>
    </row>
    <row r="44" spans="1:25">
      <c r="A44" s="2" t="s">
        <v>700</v>
      </c>
      <c r="B44" s="2" t="s">
        <v>701</v>
      </c>
      <c r="C44" s="2" t="s">
        <v>177</v>
      </c>
      <c r="D44" s="2" t="s">
        <v>228</v>
      </c>
      <c r="E44" s="2" t="s">
        <v>117</v>
      </c>
      <c r="F44" s="2" t="s">
        <v>52</v>
      </c>
      <c r="G44" s="4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C$436:$AC$444,'02_核算项'!$M$436:$M$444,"SO2",'02_核算项'!$AE$436:$AE$444,"allow_calculation"),"")</f>
        <v>370.00262</v>
      </c>
      <c r="H44" s="4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C$436:$AC$444,'02_核算项'!$M$436:$M$444,"NOX",'02_核算项'!$AE$436:$AE$444,"allow_calculation"),"")</f>
        <v>1305.8916</v>
      </c>
      <c r="I44" s="4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C$436:$AC$444,'02_核算项'!$M$436:$M$444,"CO",'02_核算项'!$AE$436:$AE$444,"allow_calculation"),"")</f>
        <v>326.4729</v>
      </c>
      <c r="J44" s="4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C$436:$AC$444,'02_核算项'!$M$436:$M$444,"VOCS",'02_核算项'!$AE$436:$AE$444,"allow_calculation"),"")</f>
        <v>26.117832</v>
      </c>
      <c r="K44" s="4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C$436:$AC$444,'02_核算项'!$M$436:$M$444,"PM10",'02_核算项'!$AE$436:$AE$444,"allow_calculation"),"")</f>
        <v>163.23645</v>
      </c>
      <c r="L44" s="4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C$436:$AC$444,'02_核算项'!$M$436:$M$444,"PM25",'02_核算项'!$AE$436:$AE$444,"allow_calculation"),"")</f>
        <v>163.23645</v>
      </c>
      <c r="M44" s="4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C$436:$AC$444,'02_核算项'!$M$436:$M$444,"BC",'02_核算项'!$AE$436:$AE$444,"allow_calculation"),"")</f>
        <v>13.058916</v>
      </c>
      <c r="N44" s="4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C$436:$AC$444,'02_核算项'!$M$436:$M$444,"OC",'02_核算项'!$AE$436:$AE$444,"allow_calculation"),"")</f>
        <v>76.17701</v>
      </c>
      <c r="O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C$436:$AC$444,'02_核算项'!$M$436:$M$444,"NH3",'02_核算项'!$AE$436:$AE$444,"allow_calculation"),"")</f>
        <v>0.0</v>
      </c>
      <c r="P44" s="4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D$436:$AD$444,'02_核算项'!$M$436:$M$444,"SO2",'02_核算项'!$AE$436:$AE$444,"allow_calculation"),"")</f>
        <v>370.00262</v>
      </c>
      <c r="Q44" s="4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D$436:$AD$444,'02_核算项'!$M$436:$M$444,"NOX",'02_核算项'!$AE$436:$AE$444,"allow_calculation"),"")</f>
        <v>1305.8916</v>
      </c>
      <c r="R44" s="4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D$436:$AD$444,'02_核算项'!$M$436:$M$444,"CO",'02_核算项'!$AE$436:$AE$444,"allow_calculation"),"")</f>
        <v>326.4729</v>
      </c>
      <c r="S44" s="4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D$436:$AD$444,'02_核算项'!$M$436:$M$444,"VOCS",'02_核算项'!$AE$436:$AE$444,"allow_calculation"),"")</f>
        <v>26.117832</v>
      </c>
      <c r="T44" s="4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D$436:$AD$444,'02_核算项'!$M$436:$M$444,"PM10",'02_核算项'!$AE$436:$AE$444,"allow_calculation"),"")</f>
        <v>163.23645</v>
      </c>
      <c r="U44" s="4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D$436:$AD$444,'02_核算项'!$M$436:$M$444,"PM25",'02_核算项'!$AE$436:$AE$444,"allow_calculation"),"")</f>
        <v>163.23645</v>
      </c>
      <c r="V44" s="4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D$436:$AD$444,'02_核算项'!$M$436:$M$444,"BC",'02_核算项'!$AE$436:$AE$444,"allow_calculation"),"")</f>
        <v>13.058916</v>
      </c>
      <c r="W44" s="4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D$436:$AD$444,'02_核算项'!$M$436:$M$444,"OC",'02_核算项'!$AE$436:$AE$444,"allow_calculation"),"")</f>
        <v>76.17701</v>
      </c>
      <c r="X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D$436:$AD$444,'02_核算项'!$M$436:$M$444,"NH3",'02_核算项'!$AE$436:$AE$444,"allow_calculation"),"")</f>
        <v>0.0</v>
      </c>
      <c r="Y44" s="2">
        <v>10</v>
      </c>
    </row>
    <row r="45" spans="1:25">
      <c r="A45" s="2" t="s">
        <v>711</v>
      </c>
      <c r="B45" s="2" t="s">
        <v>290</v>
      </c>
      <c r="C45" s="2" t="s">
        <v>258</v>
      </c>
      <c r="D45" s="2" t="s">
        <v>50</v>
      </c>
      <c r="E45" s="2" t="s">
        <v>51</v>
      </c>
      <c r="F45" s="2" t="s">
        <v>138</v>
      </c>
      <c r="G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C$445:$AC$461,'02_核算项'!$M$445:$M$461,"SO2",'02_核算项'!$AE$445:$AE$461,"allow_calculation"),"")</f>
        <v>2692.6326978999996</v>
      </c>
      <c r="H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C$445:$AC$461,'02_核算项'!$M$445:$M$461,"NOX",'02_核算项'!$AE$445:$AE$461,"allow_calculation"),"")</f>
        <v>9503.409522</v>
      </c>
      <c r="I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C$445:$AC$461,'02_核算项'!$M$445:$M$461,"CO",'02_核算项'!$AE$445:$AE$461,"allow_calculation"),"")</f>
        <v>2375.8523805</v>
      </c>
      <c r="J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C$445:$AC$461,'02_核算项'!$M$445:$M$461,"VOCS",'02_核算项'!$AE$445:$AE$461,"allow_calculation"),"")</f>
        <v>190.06819043999997</v>
      </c>
      <c r="K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C$445:$AC$461,'02_核算项'!$M$445:$M$461,"PM10",'02_核算项'!$AE$445:$AE$461,"allow_calculation"),"")</f>
        <v>1187.92619025</v>
      </c>
      <c r="L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C$445:$AC$461,'02_核算项'!$M$445:$M$461,"PM25",'02_核算项'!$AE$445:$AE$461,"allow_calculation"),"")</f>
        <v>1187.92619025</v>
      </c>
      <c r="M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C$445:$AC$461,'02_核算项'!$M$445:$M$461,"BC",'02_核算项'!$AE$445:$AE$461,"allow_calculation"),"")</f>
        <v>95.03409521999998</v>
      </c>
      <c r="N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C$445:$AC$461,'02_核算项'!$M$445:$M$461,"OC",'02_核算项'!$AE$445:$AE$461,"allow_calculation"),"")</f>
        <v>554.36555545</v>
      </c>
      <c r="O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C$445:$AC$461,'02_核算项'!$M$445:$M$461,"NH3",'02_核算项'!$AE$445:$AE$461,"allow_calculation"),"")</f>
        <v>0.0</v>
      </c>
      <c r="P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D$445:$AD$461,'02_核算项'!$M$445:$M$461,"SO2",'02_核算项'!$AE$445:$AE$461,"allow_calculation"),"")</f>
        <v>2692.6326978999996</v>
      </c>
      <c r="Q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D$445:$AD$461,'02_核算项'!$M$445:$M$461,"NOX",'02_核算项'!$AE$445:$AE$461,"allow_calculation"),"")</f>
        <v>9503.409522</v>
      </c>
      <c r="R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D$445:$AD$461,'02_核算项'!$M$445:$M$461,"CO",'02_核算项'!$AE$445:$AE$461,"allow_calculation"),"")</f>
        <v>2375.8523805</v>
      </c>
      <c r="S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D$445:$AD$461,'02_核算项'!$M$445:$M$461,"VOCS",'02_核算项'!$AE$445:$AE$461,"allow_calculation"),"")</f>
        <v>190.06819043999997</v>
      </c>
      <c r="T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D$445:$AD$461,'02_核算项'!$M$445:$M$461,"PM10",'02_核算项'!$AE$445:$AE$461,"allow_calculation"),"")</f>
        <v>1187.92619025</v>
      </c>
      <c r="U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D$445:$AD$461,'02_核算项'!$M$445:$M$461,"PM25",'02_核算项'!$AE$445:$AE$461,"allow_calculation"),"")</f>
        <v>1187.92619025</v>
      </c>
      <c r="V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D$445:$AD$461,'02_核算项'!$M$445:$M$461,"BC",'02_核算项'!$AE$445:$AE$461,"allow_calculation"),"")</f>
        <v>95.03409521999998</v>
      </c>
      <c r="W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D$445:$AD$461,'02_核算项'!$M$445:$M$461,"OC",'02_核算项'!$AE$445:$AE$461,"allow_calculation"),"")</f>
        <v>554.36555545</v>
      </c>
      <c r="X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D$445:$AD$461,'02_核算项'!$M$445:$M$461,"NH3",'02_核算项'!$AE$445:$AE$461,"allow_calculation"),"")</f>
        <v>0.0</v>
      </c>
      <c r="Y45" s="2">
        <v>18</v>
      </c>
    </row>
    <row r="46" spans="1:25">
      <c r="A46" s="2" t="s">
        <v>729</v>
      </c>
      <c r="B46" s="2" t="s">
        <v>730</v>
      </c>
      <c r="C46" s="2" t="s">
        <v>731</v>
      </c>
      <c r="D46" s="2" t="s">
        <v>228</v>
      </c>
      <c r="E46" s="2" t="s">
        <v>179</v>
      </c>
      <c r="F46" s="2" t="s">
        <v>732</v>
      </c>
      <c r="G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C$462:$AC$470,'02_核算项'!$M$462:$M$470,"SO2",'02_核算项'!$AE$462:$AE$470,"allow_calculation"),"")</f>
        <v/>
      </c>
      <c r="H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C$462:$AC$470,'02_核算项'!$M$462:$M$470,"NOX",'02_核算项'!$AE$462:$AE$470,"allow_calculation"),"")</f>
        <v/>
      </c>
      <c r="I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C$462:$AC$470,'02_核算项'!$M$462:$M$470,"CO",'02_核算项'!$AE$462:$AE$470,"allow_calculation"),"")</f>
        <v/>
      </c>
      <c r="J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C$462:$AC$470,'02_核算项'!$M$462:$M$470,"VOCS",'02_核算项'!$AE$462:$AE$470,"allow_calculation"),"")</f>
        <v/>
      </c>
      <c r="K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C$462:$AC$470,'02_核算项'!$M$462:$M$470,"PM10",'02_核算项'!$AE$462:$AE$470,"allow_calculation"),"")</f>
        <v/>
      </c>
      <c r="L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C$462:$AC$470,'02_核算项'!$M$462:$M$470,"PM25",'02_核算项'!$AE$462:$AE$470,"allow_calculation"),"")</f>
        <v/>
      </c>
      <c r="M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C$462:$AC$470,'02_核算项'!$M$462:$M$470,"BC",'02_核算项'!$AE$462:$AE$470,"allow_calculation"),"")</f>
        <v/>
      </c>
      <c r="N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C$462:$AC$470,'02_核算项'!$M$462:$M$470,"OC",'02_核算项'!$AE$462:$AE$470,"allow_calculation"),"")</f>
        <v/>
      </c>
      <c r="O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C$462:$AC$470,'02_核算项'!$M$462:$M$470,"NH3",'02_核算项'!$AE$462:$AE$470,"allow_calculation"),"")</f>
        <v>0.0</v>
      </c>
      <c r="P46" s="3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D$462:$AD$470,'02_核算项'!$M$462:$M$470,"SO2",'02_核算项'!$AE$462:$AE$470,"allow_calculation"),"")</f>
        <v/>
      </c>
      <c r="Q46" s="3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D$462:$AD$470,'02_核算项'!$M$462:$M$470,"NOX",'02_核算项'!$AE$462:$AE$470,"allow_calculation"),"")</f>
        <v/>
      </c>
      <c r="R46" s="3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D$462:$AD$470,'02_核算项'!$M$462:$M$470,"CO",'02_核算项'!$AE$462:$AE$470,"allow_calculation"),"")</f>
        <v/>
      </c>
      <c r="S46" s="3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D$462:$AD$470,'02_核算项'!$M$462:$M$470,"VOCS",'02_核算项'!$AE$462:$AE$470,"allow_calculation"),"")</f>
        <v/>
      </c>
      <c r="T46" s="3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D$462:$AD$470,'02_核算项'!$M$462:$M$470,"PM10",'02_核算项'!$AE$462:$AE$470,"allow_calculation"),"")</f>
        <v/>
      </c>
      <c r="U46" s="3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D$462:$AD$470,'02_核算项'!$M$462:$M$470,"PM25",'02_核算项'!$AE$462:$AE$470,"allow_calculation"),"")</f>
        <v/>
      </c>
      <c r="V46" s="3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D$462:$AD$470,'02_核算项'!$M$462:$M$470,"BC",'02_核算项'!$AE$462:$AE$470,"allow_calculation"),"")</f>
        <v/>
      </c>
      <c r="W46" s="3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D$462:$AD$470,'02_核算项'!$M$462:$M$470,"OC",'02_核算项'!$AE$462:$AE$470,"allow_calculation"),"")</f>
        <v/>
      </c>
      <c r="X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D$462:$AD$470,'02_核算项'!$M$462:$M$470,"NH3",'02_核算项'!$AE$462:$AE$470,"allow_calculation"),"")</f>
        <v>0.0</v>
      </c>
      <c r="Y46" s="2">
        <v>25</v>
      </c>
    </row>
    <row r="47" spans="1:25">
      <c r="A47" s="2" t="s">
        <v>742</v>
      </c>
      <c r="B47" s="2" t="s">
        <v>743</v>
      </c>
      <c r="C47" s="2" t="s">
        <v>744</v>
      </c>
      <c r="D47" s="2" t="s">
        <v>228</v>
      </c>
      <c r="E47" s="2" t="s">
        <v>117</v>
      </c>
      <c r="F47" s="2" t="s">
        <v>52</v>
      </c>
      <c r="G47" s="4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C$471:$AC$479,'02_核算项'!$M$471:$M$479,"SO2",'02_核算项'!$AE$471:$AE$479,"allow_calculation"),"")</f>
        <v/>
      </c>
      <c r="H47" s="4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C$471:$AC$479,'02_核算项'!$M$471:$M$479,"NOX",'02_核算项'!$AE$471:$AE$479,"allow_calculation"),"")</f>
        <v/>
      </c>
      <c r="I47" s="4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C$471:$AC$479,'02_核算项'!$M$471:$M$479,"CO",'02_核算项'!$AE$471:$AE$479,"allow_calculation"),"")</f>
        <v/>
      </c>
      <c r="J47" s="4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C$471:$AC$479,'02_核算项'!$M$471:$M$479,"VOCS",'02_核算项'!$AE$471:$AE$479,"allow_calculation"),"")</f>
        <v/>
      </c>
      <c r="K47" s="4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C$471:$AC$479,'02_核算项'!$M$471:$M$479,"PM10",'02_核算项'!$AE$471:$AE$479,"allow_calculation"),"")</f>
        <v/>
      </c>
      <c r="L47" s="4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C$471:$AC$479,'02_核算项'!$M$471:$M$479,"PM25",'02_核算项'!$AE$471:$AE$479,"allow_calculation"),"")</f>
        <v/>
      </c>
      <c r="M47" s="4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C$471:$AC$479,'02_核算项'!$M$471:$M$479,"BC",'02_核算项'!$AE$471:$AE$479,"allow_calculation"),"")</f>
        <v/>
      </c>
      <c r="N47" s="4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C$471:$AC$479,'02_核算项'!$M$471:$M$479,"OC",'02_核算项'!$AE$471:$AE$479,"allow_calculation"),"")</f>
        <v/>
      </c>
      <c r="O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C$471:$AC$479,'02_核算项'!$M$471:$M$479,"NH3",'02_核算项'!$AE$471:$AE$479,"allow_calculation"),"")</f>
        <v>0.0</v>
      </c>
      <c r="P47" s="3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D$471:$AD$479,'02_核算项'!$M$471:$M$479,"SO2",'02_核算项'!$AE$471:$AE$479,"allow_calculation"),"")</f>
        <v/>
      </c>
      <c r="Q47" s="3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D$471:$AD$479,'02_核算项'!$M$471:$M$479,"NOX",'02_核算项'!$AE$471:$AE$479,"allow_calculation"),"")</f>
        <v/>
      </c>
      <c r="R47" s="3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D$471:$AD$479,'02_核算项'!$M$471:$M$479,"CO",'02_核算项'!$AE$471:$AE$479,"allow_calculation"),"")</f>
        <v/>
      </c>
      <c r="S47" s="3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D$471:$AD$479,'02_核算项'!$M$471:$M$479,"VOCS",'02_核算项'!$AE$471:$AE$479,"allow_calculation"),"")</f>
        <v/>
      </c>
      <c r="T47" s="3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D$471:$AD$479,'02_核算项'!$M$471:$M$479,"PM10",'02_核算项'!$AE$471:$AE$479,"allow_calculation"),"")</f>
        <v/>
      </c>
      <c r="U47" s="3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D$471:$AD$479,'02_核算项'!$M$471:$M$479,"PM25",'02_核算项'!$AE$471:$AE$479,"allow_calculation"),"")</f>
        <v/>
      </c>
      <c r="V47" s="3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D$471:$AD$479,'02_核算项'!$M$471:$M$479,"BC",'02_核算项'!$AE$471:$AE$479,"allow_calculation"),"")</f>
        <v/>
      </c>
      <c r="W47" s="3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D$471:$AD$479,'02_核算项'!$M$471:$M$479,"OC",'02_核算项'!$AE$471:$AE$479,"allow_calculation"),"")</f>
        <v/>
      </c>
      <c r="X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D$471:$AD$479,'02_核算项'!$M$471:$M$479,"NH3",'02_核算项'!$AE$471:$AE$479,"allow_calculation"),"")</f>
        <v>0.0</v>
      </c>
      <c r="Y47" s="2">
        <v>34</v>
      </c>
    </row>
    <row r="48" spans="1:25">
      <c r="A48" s="2" t="s">
        <v>754</v>
      </c>
      <c r="B48" s="2" t="s">
        <v>755</v>
      </c>
      <c r="C48" s="2" t="s">
        <v>227</v>
      </c>
      <c r="D48" s="2" t="s">
        <v>228</v>
      </c>
      <c r="E48" s="2" t="s">
        <v>117</v>
      </c>
      <c r="F48" s="2" t="s">
        <v>52</v>
      </c>
      <c r="G48" s="4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C$480:$AC$488,'02_核算项'!$M$480:$M$488,"SO2",'02_核算项'!$AE$480:$AE$488,"allow_calculation"),"")</f>
        <v>143.878888</v>
      </c>
      <c r="H48" s="4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C$480:$AC$488,'02_核算项'!$M$480:$M$488,"NOX",'02_核算项'!$AE$480:$AE$488,"allow_calculation"),"")</f>
        <v>507.80784</v>
      </c>
      <c r="I48" s="4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C$480:$AC$488,'02_核算项'!$M$480:$M$488,"CO",'02_核算项'!$AE$480:$AE$488,"allow_calculation"),"")</f>
        <v>126.95196</v>
      </c>
      <c r="J48" s="4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C$480:$AC$488,'02_核算项'!$M$480:$M$488,"VOCS",'02_核算项'!$AE$480:$AE$488,"allow_calculation"),"")</f>
        <v>10.1561568</v>
      </c>
      <c r="K48" s="4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C$480:$AC$488,'02_核算项'!$M$480:$M$488,"PM10",'02_核算项'!$AE$480:$AE$488,"allow_calculation"),"")</f>
        <v>63.47598</v>
      </c>
      <c r="L48" s="4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C$480:$AC$488,'02_核算项'!$M$480:$M$488,"PM25",'02_核算项'!$AE$480:$AE$488,"allow_calculation"),"")</f>
        <v>63.47598</v>
      </c>
      <c r="M48" s="4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C$480:$AC$488,'02_核算项'!$M$480:$M$488,"BC",'02_核算项'!$AE$480:$AE$488,"allow_calculation"),"")</f>
        <v>5.0780784</v>
      </c>
      <c r="N48" s="4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C$480:$AC$488,'02_核算项'!$M$480:$M$488,"OC",'02_核算项'!$AE$480:$AE$488,"allow_calculation"),"")</f>
        <v>29.622123999999996</v>
      </c>
      <c r="O48" s="4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C$480:$AC$488,'02_核算项'!$M$480:$M$488,"NH3",'02_核算项'!$AE$480:$AE$488,"allow_calculation"),"")</f>
        <v/>
      </c>
      <c r="P48" s="4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D$480:$AD$488,'02_核算项'!$M$480:$M$488,"SO2",'02_核算项'!$AE$480:$AE$488,"allow_calculation"),"")</f>
        <v>143.878888</v>
      </c>
      <c r="Q48" s="4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D$480:$AD$488,'02_核算项'!$M$480:$M$488,"NOX",'02_核算项'!$AE$480:$AE$488,"allow_calculation"),"")</f>
        <v>507.80784</v>
      </c>
      <c r="R48" s="4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D$480:$AD$488,'02_核算项'!$M$480:$M$488,"CO",'02_核算项'!$AE$480:$AE$488,"allow_calculation"),"")</f>
        <v>126.95196</v>
      </c>
      <c r="S48" s="4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D$480:$AD$488,'02_核算项'!$M$480:$M$488,"VOCS",'02_核算项'!$AE$480:$AE$488,"allow_calculation"),"")</f>
        <v>10.1561568</v>
      </c>
      <c r="T48" s="4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D$480:$AD$488,'02_核算项'!$M$480:$M$488,"PM10",'02_核算项'!$AE$480:$AE$488,"allow_calculation"),"")</f>
        <v>63.47598</v>
      </c>
      <c r="U48" s="4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D$480:$AD$488,'02_核算项'!$M$480:$M$488,"PM25",'02_核算项'!$AE$480:$AE$488,"allow_calculation"),"")</f>
        <v>63.47598</v>
      </c>
      <c r="V48" s="4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D$480:$AD$488,'02_核算项'!$M$480:$M$488,"BC",'02_核算项'!$AE$480:$AE$488,"allow_calculation"),"")</f>
        <v>5.0780784</v>
      </c>
      <c r="W48" s="4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D$480:$AD$488,'02_核算项'!$M$480:$M$488,"OC",'02_核算项'!$AE$480:$AE$488,"allow_calculation"),"")</f>
        <v>29.622123999999996</v>
      </c>
      <c r="X48" s="3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D$480:$AD$488,'02_核算项'!$M$480:$M$488,"NH3",'02_核算项'!$AE$480:$AE$488,"allow_calculation"),"")</f>
        <v/>
      </c>
      <c r="Y48" s="2">
        <v>12</v>
      </c>
    </row>
    <row r="49" spans="1:25">
      <c r="A49" s="2" t="s">
        <v>765</v>
      </c>
      <c r="B49" s="2" t="s">
        <v>766</v>
      </c>
      <c r="C49" s="2" t="s">
        <v>242</v>
      </c>
      <c r="D49" s="2" t="s">
        <v>178</v>
      </c>
      <c r="E49" s="2" t="s">
        <v>51</v>
      </c>
      <c r="F49" s="2" t="s">
        <v>52</v>
      </c>
      <c r="G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C$489:$AC$497,'02_核算项'!$M$489:$M$497,"SO2",'02_核算项'!$AE$489:$AE$497,"allow_calculation"),"")</f>
        <v>9.542185</v>
      </c>
      <c r="H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C$489:$AC$497,'02_核算项'!$M$489:$M$497,"NOX",'02_核算项'!$AE$489:$AE$497,"allow_calculation"),"")</f>
        <v>33.6783</v>
      </c>
      <c r="I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C$489:$AC$497,'02_核算项'!$M$489:$M$497,"CO",'02_核算项'!$AE$489:$AE$497,"allow_calculation"),"")</f>
        <v>8.419575</v>
      </c>
      <c r="J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C$489:$AC$497,'02_核算项'!$M$489:$M$497,"VOCS",'02_核算项'!$AE$489:$AE$497,"allow_calculation"),"")</f>
        <v>0.673566</v>
      </c>
      <c r="K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C$489:$AC$497,'02_核算项'!$M$489:$M$497,"PM10",'02_核算项'!$AE$489:$AE$497,"allow_calculation"),"")</f>
        <v>4.2097875</v>
      </c>
      <c r="L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C$489:$AC$497,'02_核算项'!$M$489:$M$497,"PM25",'02_核算项'!$AE$489:$AE$497,"allow_calculation"),"")</f>
        <v>4.2097875</v>
      </c>
      <c r="M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C$489:$AC$497,'02_核算项'!$M$489:$M$497,"BC",'02_核算项'!$AE$489:$AE$497,"allow_calculation"),"")</f>
        <v>0.336783</v>
      </c>
      <c r="N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C$489:$AC$497,'02_核算项'!$M$489:$M$497,"OC",'02_核算项'!$AE$489:$AE$497,"allow_calculation"),"")</f>
        <v>1.9645674999999998</v>
      </c>
      <c r="O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C$489:$AC$497,'02_核算项'!$M$489:$M$497,"NH3",'02_核算项'!$AE$489:$AE$497,"allow_calculation"),"")</f>
        <v>0.0</v>
      </c>
      <c r="P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D$489:$AD$497,'02_核算项'!$M$489:$M$497,"SO2",'02_核算项'!$AE$489:$AE$497,"allow_calculation"),"")</f>
        <v>9.542185</v>
      </c>
      <c r="Q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D$489:$AD$497,'02_核算项'!$M$489:$M$497,"NOX",'02_核算项'!$AE$489:$AE$497,"allow_calculation"),"")</f>
        <v>33.6783</v>
      </c>
      <c r="R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D$489:$AD$497,'02_核算项'!$M$489:$M$497,"CO",'02_核算项'!$AE$489:$AE$497,"allow_calculation"),"")</f>
        <v>8.419575</v>
      </c>
      <c r="S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D$489:$AD$497,'02_核算项'!$M$489:$M$497,"VOCS",'02_核算项'!$AE$489:$AE$497,"allow_calculation"),"")</f>
        <v>0.673566</v>
      </c>
      <c r="T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D$489:$AD$497,'02_核算项'!$M$489:$M$497,"PM10",'02_核算项'!$AE$489:$AE$497,"allow_calculation"),"")</f>
        <v>4.2097875</v>
      </c>
      <c r="U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D$489:$AD$497,'02_核算项'!$M$489:$M$497,"PM25",'02_核算项'!$AE$489:$AE$497,"allow_calculation"),"")</f>
        <v>4.2097875</v>
      </c>
      <c r="V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D$489:$AD$497,'02_核算项'!$M$489:$M$497,"BC",'02_核算项'!$AE$489:$AE$497,"allow_calculation"),"")</f>
        <v>0.336783</v>
      </c>
      <c r="W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D$489:$AD$497,'02_核算项'!$M$489:$M$497,"OC",'02_核算项'!$AE$489:$AE$497,"allow_calculation"),"")</f>
        <v>1.9645674999999998</v>
      </c>
      <c r="X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D$489:$AD$497,'02_核算项'!$M$489:$M$497,"NH3",'02_核算项'!$AE$489:$AE$497,"allow_calculation"),"")</f>
        <v>0.0</v>
      </c>
      <c r="Y49" s="2">
        <v>9</v>
      </c>
    </row>
    <row r="50" spans="1:25">
      <c r="A50" s="2" t="s">
        <v>776</v>
      </c>
      <c r="B50" s="2" t="s">
        <v>777</v>
      </c>
      <c r="C50" s="2" t="s">
        <v>346</v>
      </c>
      <c r="D50" s="2" t="s">
        <v>178</v>
      </c>
      <c r="E50" s="2" t="s">
        <v>179</v>
      </c>
      <c r="F50" s="2" t="s">
        <v>52</v>
      </c>
      <c r="G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C$498:$AC$506,'02_核算项'!$M$498:$M$506,"SO2",'02_核算项'!$AE$498:$AE$506,"allow_calculation"),"")</f>
        <v>0.99761325</v>
      </c>
      <c r="H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C$498:$AC$506,'02_核算项'!$M$498:$M$506,"NOX",'02_核算项'!$AE$498:$AE$506,"allow_calculation"),"")</f>
        <v>239.42718</v>
      </c>
      <c r="I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C$498:$AC$506,'02_核算项'!$M$498:$M$506,"CO",'02_核算项'!$AE$498:$AE$506,"allow_calculation"),"")</f>
        <v>69.8329275</v>
      </c>
      <c r="J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C$498:$AC$506,'02_核算项'!$M$498:$M$506,"VOCS",'02_核算项'!$AE$498:$AE$506,"allow_calculation"),"")</f>
        <v>3.990453</v>
      </c>
      <c r="K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C$498:$AC$506,'02_核算项'!$M$498:$M$506,"PM10",'02_核算项'!$AE$498:$AE$506,"allow_calculation"),"")</f>
        <v>1.9952265</v>
      </c>
      <c r="L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C$498:$AC$506,'02_核算项'!$M$498:$M$506,"PM25",'02_核算项'!$AE$498:$AE$506,"allow_calculation"),"")</f>
        <v>0.99761325</v>
      </c>
      <c r="M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C$498:$AC$506,'02_核算项'!$M$498:$M$506,"BC",'02_核算项'!$AE$498:$AE$506,"allow_calculation"),"")</f>
        <v>0.19952265</v>
      </c>
      <c r="N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C$498:$AC$506,'02_核算项'!$M$498:$M$506,"OC",'02_核算项'!$AE$498:$AE$506,"allow_calculation"),"")</f>
        <v>0.3990453</v>
      </c>
      <c r="O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C$498:$AC$506,'02_核算项'!$M$498:$M$506,"NH3",'02_核算项'!$AE$498:$AE$506,"allow_calculation"),"")</f>
        <v>0.0</v>
      </c>
      <c r="P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D$498:$AD$506,'02_核算项'!$M$498:$M$506,"SO2",'02_核算项'!$AE$498:$AE$506,"allow_calculation"),"")</f>
        <v>0.99761325</v>
      </c>
      <c r="Q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D$498:$AD$506,'02_核算项'!$M$498:$M$506,"NOX",'02_核算项'!$AE$498:$AE$506,"allow_calculation"),"")</f>
        <v>239.42718</v>
      </c>
      <c r="R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D$498:$AD$506,'02_核算项'!$M$498:$M$506,"CO",'02_核算项'!$AE$498:$AE$506,"allow_calculation"),"")</f>
        <v>69.8329275</v>
      </c>
      <c r="S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D$498:$AD$506,'02_核算项'!$M$498:$M$506,"VOCS",'02_核算项'!$AE$498:$AE$506,"allow_calculation"),"")</f>
        <v>3.990453</v>
      </c>
      <c r="T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D$498:$AD$506,'02_核算项'!$M$498:$M$506,"PM10",'02_核算项'!$AE$498:$AE$506,"allow_calculation"),"")</f>
        <v>1.9952265</v>
      </c>
      <c r="U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D$498:$AD$506,'02_核算项'!$M$498:$M$506,"PM25",'02_核算项'!$AE$498:$AE$506,"allow_calculation"),"")</f>
        <v>0.99761325</v>
      </c>
      <c r="V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D$498:$AD$506,'02_核算项'!$M$498:$M$506,"BC",'02_核算项'!$AE$498:$AE$506,"allow_calculation"),"")</f>
        <v>0.19952265</v>
      </c>
      <c r="W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D$498:$AD$506,'02_核算项'!$M$498:$M$506,"OC",'02_核算项'!$AE$498:$AE$506,"allow_calculation"),"")</f>
        <v>0.3990453</v>
      </c>
      <c r="X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D$498:$AD$506,'02_核算项'!$M$498:$M$506,"NH3",'02_核算项'!$AE$498:$AE$506,"allow_calculation"),"")</f>
        <v>0.0</v>
      </c>
      <c r="Y50" s="2">
        <v>1</v>
      </c>
    </row>
    <row r="51" spans="1:25">
      <c r="A51" s="2" t="s">
        <v>787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138</v>
      </c>
      <c r="G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C$507:$AC$515,'02_核算项'!$M$507:$M$515,"SO2",'02_核算项'!$AE$507:$AE$515,"allow_calculation"),"")</f>
        <v>1333.196151</v>
      </c>
      <c r="H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C$507:$AC$515,'02_核算项'!$M$507:$M$515,"NOX",'02_核算项'!$AE$507:$AE$515,"allow_calculation"),"")</f>
        <v>4705.39818</v>
      </c>
      <c r="I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C$507:$AC$515,'02_核算项'!$M$507:$M$515,"CO",'02_核算项'!$AE$507:$AE$515,"allow_calculation"),"")</f>
        <v>1176.349545</v>
      </c>
      <c r="J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C$507:$AC$515,'02_核算项'!$M$507:$M$515,"VOCS",'02_核算项'!$AE$507:$AE$515,"allow_calculation"),"")</f>
        <v>94.10796359999999</v>
      </c>
      <c r="K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C$507:$AC$515,'02_核算项'!$M$507:$M$515,"PM10",'02_核算项'!$AE$507:$AE$515,"allow_calculation"),"")</f>
        <v>588.1747725</v>
      </c>
      <c r="L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C$507:$AC$515,'02_核算项'!$M$507:$M$515,"PM25",'02_核算项'!$AE$507:$AE$515,"allow_calculation"),"")</f>
        <v>588.1747725</v>
      </c>
      <c r="M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C$507:$AC$515,'02_核算项'!$M$507:$M$515,"BC",'02_核算项'!$AE$507:$AE$515,"allow_calculation"),"")</f>
        <v>47.053981799999995</v>
      </c>
      <c r="N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C$507:$AC$515,'02_核算项'!$M$507:$M$515,"OC",'02_核算项'!$AE$507:$AE$515,"allow_calculation"),"")</f>
        <v>274.4815605</v>
      </c>
      <c r="O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C$507:$AC$515,'02_核算项'!$M$507:$M$515,"NH3",'02_核算项'!$AE$507:$AE$515,"allow_calculation"),"")</f>
        <v>0.0</v>
      </c>
      <c r="P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D$507:$AD$515,'02_核算项'!$M$507:$M$515,"SO2",'02_核算项'!$AE$507:$AE$515,"allow_calculation"),"")</f>
        <v>1333.196151</v>
      </c>
      <c r="Q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D$507:$AD$515,'02_核算项'!$M$507:$M$515,"NOX",'02_核算项'!$AE$507:$AE$515,"allow_calculation"),"")</f>
        <v>4705.39818</v>
      </c>
      <c r="R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D$507:$AD$515,'02_核算项'!$M$507:$M$515,"CO",'02_核算项'!$AE$507:$AE$515,"allow_calculation"),"")</f>
        <v>1176.349545</v>
      </c>
      <c r="S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D$507:$AD$515,'02_核算项'!$M$507:$M$515,"VOCS",'02_核算项'!$AE$507:$AE$515,"allow_calculation"),"")</f>
        <v>94.10796359999999</v>
      </c>
      <c r="T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D$507:$AD$515,'02_核算项'!$M$507:$M$515,"PM10",'02_核算项'!$AE$507:$AE$515,"allow_calculation"),"")</f>
        <v>588.1747725</v>
      </c>
      <c r="U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D$507:$AD$515,'02_核算项'!$M$507:$M$515,"PM25",'02_核算项'!$AE$507:$AE$515,"allow_calculation"),"")</f>
        <v>588.1747725</v>
      </c>
      <c r="V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D$507:$AD$515,'02_核算项'!$M$507:$M$515,"BC",'02_核算项'!$AE$507:$AE$515,"allow_calculation"),"")</f>
        <v>47.053981799999995</v>
      </c>
      <c r="W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D$507:$AD$515,'02_核算项'!$M$507:$M$515,"OC",'02_核算项'!$AE$507:$AE$515,"allow_calculation"),"")</f>
        <v>274.4815605</v>
      </c>
      <c r="X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D$507:$AD$515,'02_核算项'!$M$507:$M$515,"NH3",'02_核算项'!$AE$507:$AE$515,"allow_calculation"),"")</f>
        <v>0.0</v>
      </c>
      <c r="Y51" s="2">
        <v>10</v>
      </c>
    </row>
    <row r="52" spans="1:25">
      <c r="A52" s="2" t="s">
        <v>797</v>
      </c>
      <c r="B52" s="2" t="s">
        <v>798</v>
      </c>
      <c r="C52" s="2" t="s">
        <v>799</v>
      </c>
      <c r="D52" s="2" t="s">
        <v>116</v>
      </c>
      <c r="E52" s="2" t="s">
        <v>181</v>
      </c>
      <c r="F52" s="2" t="s">
        <v>52</v>
      </c>
      <c r="G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C$516:$AC$524,'02_核算项'!$M$516:$M$524,"SO2",'02_核算项'!$AE$516:$AE$524,"allow_calculation"),"")</f>
        <v>0.0085</v>
      </c>
      <c r="H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C$516:$AC$524,'02_核算项'!$M$516:$M$524,"NOX",'02_核算项'!$AE$516:$AE$524,"allow_calculation"),"")</f>
        <v>2.04</v>
      </c>
      <c r="I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C$516:$AC$524,'02_核算项'!$M$516:$M$524,"CO",'02_核算项'!$AE$516:$AE$524,"allow_calculation"),"")</f>
        <v>0.595</v>
      </c>
      <c r="J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C$516:$AC$524,'02_核算项'!$M$516:$M$524,"VOCS",'02_核算项'!$AE$516:$AE$524,"allow_calculation"),"")</f>
        <v>0.034</v>
      </c>
      <c r="K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C$516:$AC$524,'02_核算项'!$M$516:$M$524,"PM10",'02_核算项'!$AE$516:$AE$524,"allow_calculation"),"")</f>
        <v>0.017</v>
      </c>
      <c r="L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C$516:$AC$524,'02_核算项'!$M$516:$M$524,"PM25",'02_核算项'!$AE$516:$AE$524,"allow_calculation"),"")</f>
        <v>0.0085</v>
      </c>
      <c r="M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C$516:$AC$524,'02_核算项'!$M$516:$M$524,"BC",'02_核算项'!$AE$516:$AE$524,"allow_calculation"),"")</f>
        <v>0.0017</v>
      </c>
      <c r="N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C$516:$AC$524,'02_核算项'!$M$516:$M$524,"OC",'02_核算项'!$AE$516:$AE$524,"allow_calculation"),"")</f>
        <v>0.0034</v>
      </c>
      <c r="O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C$516:$AC$524,'02_核算项'!$M$516:$M$524,"NH3",'02_核算项'!$AE$516:$AE$524,"allow_calculation"),"")</f>
        <v>0.0</v>
      </c>
      <c r="P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D$516:$AD$524,'02_核算项'!$M$516:$M$524,"SO2",'02_核算项'!$AE$516:$AE$524,"allow_calculation"),"")</f>
        <v>0.0085</v>
      </c>
      <c r="Q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D$516:$AD$524,'02_核算项'!$M$516:$M$524,"NOX",'02_核算项'!$AE$516:$AE$524,"allow_calculation"),"")</f>
        <v>2.04</v>
      </c>
      <c r="R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D$516:$AD$524,'02_核算项'!$M$516:$M$524,"CO",'02_核算项'!$AE$516:$AE$524,"allow_calculation"),"")</f>
        <v>0.595</v>
      </c>
      <c r="S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D$516:$AD$524,'02_核算项'!$M$516:$M$524,"VOCS",'02_核算项'!$AE$516:$AE$524,"allow_calculation"),"")</f>
        <v>0.034</v>
      </c>
      <c r="T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D$516:$AD$524,'02_核算项'!$M$516:$M$524,"PM10",'02_核算项'!$AE$516:$AE$524,"allow_calculation"),"")</f>
        <v>0.017</v>
      </c>
      <c r="U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D$516:$AD$524,'02_核算项'!$M$516:$M$524,"PM25",'02_核算项'!$AE$516:$AE$524,"allow_calculation"),"")</f>
        <v>0.0085</v>
      </c>
      <c r="V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D$516:$AD$524,'02_核算项'!$M$516:$M$524,"BC",'02_核算项'!$AE$516:$AE$524,"allow_calculation"),"")</f>
        <v>0.0017</v>
      </c>
      <c r="W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D$516:$AD$524,'02_核算项'!$M$516:$M$524,"OC",'02_核算项'!$AE$516:$AE$524,"allow_calculation"),"")</f>
        <v>0.0034</v>
      </c>
      <c r="X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D$516:$AD$524,'02_核算项'!$M$516:$M$524,"NH3",'02_核算项'!$AE$516:$AE$524,"allow_calculation"),"")</f>
        <v>0.0</v>
      </c>
      <c r="Y52" s="2">
        <v>1</v>
      </c>
    </row>
    <row r="53" spans="1:25">
      <c r="A53" s="2" t="s">
        <v>809</v>
      </c>
      <c r="B53" s="2" t="s">
        <v>810</v>
      </c>
      <c r="C53" s="2" t="s">
        <v>377</v>
      </c>
      <c r="D53" s="2" t="s">
        <v>116</v>
      </c>
      <c r="E53" s="2" t="s">
        <v>51</v>
      </c>
      <c r="F53" s="2" t="s">
        <v>52</v>
      </c>
      <c r="G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C$525:$AC$533,'02_核算项'!$M$525:$M$533,"SO2",'02_核算项'!$AE$525:$AE$533,"allow_calculation"),"")</f>
        <v>86.742704</v>
      </c>
      <c r="H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C$525:$AC$533,'02_核算项'!$M$525:$M$533,"NOX",'02_核算项'!$AE$525:$AE$533,"allow_calculation"),"")</f>
        <v>306.15072</v>
      </c>
      <c r="I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C$525:$AC$533,'02_核算项'!$M$525:$M$533,"CO",'02_核算项'!$AE$525:$AE$533,"allow_calculation"),"")</f>
        <v>76.53768</v>
      </c>
      <c r="J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C$525:$AC$533,'02_核算项'!$M$525:$M$533,"VOCS",'02_核算项'!$AE$525:$AE$533,"allow_calculation"),"")</f>
        <v>6.1230144</v>
      </c>
      <c r="K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C$525:$AC$533,'02_核算项'!$M$525:$M$533,"PM10",'02_核算项'!$AE$525:$AE$533,"allow_calculation"),"")</f>
        <v>38.26884</v>
      </c>
      <c r="L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C$525:$AC$533,'02_核算项'!$M$525:$M$533,"PM25",'02_核算项'!$AE$525:$AE$533,"allow_calculation"),"")</f>
        <v>38.26884</v>
      </c>
      <c r="M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C$525:$AC$533,'02_核算项'!$M$525:$M$533,"BC",'02_核算项'!$AE$525:$AE$533,"allow_calculation"),"")</f>
        <v>3.0615072</v>
      </c>
      <c r="N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C$525:$AC$533,'02_核算项'!$M$525:$M$533,"OC",'02_核算项'!$AE$525:$AE$533,"allow_calculation"),"")</f>
        <v>17.858792</v>
      </c>
      <c r="O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C$525:$AC$533,'02_核算项'!$M$525:$M$533,"NH3",'02_核算项'!$AE$525:$AE$533,"allow_calculation"),"")</f>
        <v>0.0</v>
      </c>
      <c r="P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D$525:$AD$533,'02_核算项'!$M$525:$M$533,"SO2",'02_核算项'!$AE$525:$AE$533,"allow_calculation"),"")</f>
        <v>86.742704</v>
      </c>
      <c r="Q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D$525:$AD$533,'02_核算项'!$M$525:$M$533,"NOX",'02_核算项'!$AE$525:$AE$533,"allow_calculation"),"")</f>
        <v>306.15072</v>
      </c>
      <c r="R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D$525:$AD$533,'02_核算项'!$M$525:$M$533,"CO",'02_核算项'!$AE$525:$AE$533,"allow_calculation"),"")</f>
        <v>76.53768</v>
      </c>
      <c r="S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D$525:$AD$533,'02_核算项'!$M$525:$M$533,"VOCS",'02_核算项'!$AE$525:$AE$533,"allow_calculation"),"")</f>
        <v>6.1230144</v>
      </c>
      <c r="T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D$525:$AD$533,'02_核算项'!$M$525:$M$533,"PM10",'02_核算项'!$AE$525:$AE$533,"allow_calculation"),"")</f>
        <v>38.26884</v>
      </c>
      <c r="U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D$525:$AD$533,'02_核算项'!$M$525:$M$533,"PM25",'02_核算项'!$AE$525:$AE$533,"allow_calculation"),"")</f>
        <v>38.26884</v>
      </c>
      <c r="V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D$525:$AD$533,'02_核算项'!$M$525:$M$533,"BC",'02_核算项'!$AE$525:$AE$533,"allow_calculation"),"")</f>
        <v>3.0615072</v>
      </c>
      <c r="W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D$525:$AD$533,'02_核算项'!$M$525:$M$533,"OC",'02_核算项'!$AE$525:$AE$533,"allow_calculation"),"")</f>
        <v>17.858792</v>
      </c>
      <c r="X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D$525:$AD$533,'02_核算项'!$M$525:$M$533,"NH3",'02_核算项'!$AE$525:$AE$533,"allow_calculation"),"")</f>
        <v>0.0</v>
      </c>
      <c r="Y53" s="2">
        <v>9</v>
      </c>
    </row>
    <row r="54" spans="1:25">
      <c r="A54" s="2" t="s">
        <v>820</v>
      </c>
      <c r="B54" s="2" t="s">
        <v>226</v>
      </c>
      <c r="C54" s="2" t="s">
        <v>227</v>
      </c>
      <c r="D54" s="2" t="s">
        <v>228</v>
      </c>
      <c r="E54" s="2" t="s">
        <v>117</v>
      </c>
      <c r="F54" s="2" t="s">
        <v>821</v>
      </c>
      <c r="G54" s="4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C$534:$AC$542,'02_核算项'!$M$534:$M$542,"SO2",'02_核算项'!$AE$534:$AE$542,"allow_calculation"),"")</f>
        <v>495.561101</v>
      </c>
      <c r="H54" s="4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C$534:$AC$542,'02_核算项'!$M$534:$M$542,"NOX",'02_核算项'!$AE$534:$AE$542,"allow_calculation"),"")</f>
        <v>1749.03918</v>
      </c>
      <c r="I54" s="4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C$534:$AC$542,'02_核算项'!$M$534:$M$542,"CO",'02_核算项'!$AE$534:$AE$542,"allow_calculation"),"")</f>
        <v>437.259795</v>
      </c>
      <c r="J54" s="4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C$534:$AC$542,'02_核算项'!$M$534:$M$542,"VOCS",'02_核算项'!$AE$534:$AE$542,"allow_calculation"),"")</f>
        <v>34.9807836</v>
      </c>
      <c r="K54" s="4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C$534:$AC$542,'02_核算项'!$M$534:$M$542,"PM10",'02_核算项'!$AE$534:$AE$542,"allow_calculation"),"")</f>
        <v>218.6298975</v>
      </c>
      <c r="L54" s="4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C$534:$AC$542,'02_核算项'!$M$534:$M$542,"PM25",'02_核算项'!$AE$534:$AE$542,"allow_calculation"),"")</f>
        <v>218.6298975</v>
      </c>
      <c r="M54" s="4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C$534:$AC$542,'02_核算项'!$M$534:$M$542,"BC",'02_核算项'!$AE$534:$AE$542,"allow_calculation"),"")</f>
        <v>17.4903918</v>
      </c>
      <c r="N54" s="4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C$534:$AC$542,'02_核算项'!$M$534:$M$542,"OC",'02_核算项'!$AE$534:$AE$542,"allow_calculation"),"")</f>
        <v>102.0272855</v>
      </c>
      <c r="O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C$534:$AC$542,'02_核算项'!$M$534:$M$542,"NH3",'02_核算项'!$AE$534:$AE$542,"allow_calculation"),"")</f>
        <v>0.0</v>
      </c>
      <c r="P54" s="4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D$534:$AD$542,'02_核算项'!$M$534:$M$542,"SO2",'02_核算项'!$AE$534:$AE$542,"allow_calculation"),"")</f>
        <v>495.561101</v>
      </c>
      <c r="Q54" s="4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D$534:$AD$542,'02_核算项'!$M$534:$M$542,"NOX",'02_核算项'!$AE$534:$AE$542,"allow_calculation"),"")</f>
        <v>1749.03918</v>
      </c>
      <c r="R54" s="4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D$534:$AD$542,'02_核算项'!$M$534:$M$542,"CO",'02_核算项'!$AE$534:$AE$542,"allow_calculation"),"")</f>
        <v>437.259795</v>
      </c>
      <c r="S54" s="4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D$534:$AD$542,'02_核算项'!$M$534:$M$542,"VOCS",'02_核算项'!$AE$534:$AE$542,"allow_calculation"),"")</f>
        <v>34.9807836</v>
      </c>
      <c r="T54" s="4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D$534:$AD$542,'02_核算项'!$M$534:$M$542,"PM10",'02_核算项'!$AE$534:$AE$542,"allow_calculation"),"")</f>
        <v>218.6298975</v>
      </c>
      <c r="U54" s="4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D$534:$AD$542,'02_核算项'!$M$534:$M$542,"PM25",'02_核算项'!$AE$534:$AE$542,"allow_calculation"),"")</f>
        <v>218.6298975</v>
      </c>
      <c r="V54" s="4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D$534:$AD$542,'02_核算项'!$M$534:$M$542,"BC",'02_核算项'!$AE$534:$AE$542,"allow_calculation"),"")</f>
        <v>17.4903918</v>
      </c>
      <c r="W54" s="4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D$534:$AD$542,'02_核算项'!$M$534:$M$542,"OC",'02_核算项'!$AE$534:$AE$542,"allow_calculation"),"")</f>
        <v>102.0272855</v>
      </c>
      <c r="X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D$534:$AD$542,'02_核算项'!$M$534:$M$542,"NH3",'02_核算项'!$AE$534:$AE$542,"allow_calculation"),"")</f>
        <v>0.0</v>
      </c>
      <c r="Y54" s="2">
        <v>1</v>
      </c>
    </row>
    <row r="55" spans="1:25">
      <c r="A55" s="2" t="s">
        <v>831</v>
      </c>
      <c r="B55" s="2" t="s">
        <v>226</v>
      </c>
      <c r="C55" s="2" t="s">
        <v>227</v>
      </c>
      <c r="D55" s="2" t="s">
        <v>228</v>
      </c>
      <c r="E55" s="2" t="s">
        <v>117</v>
      </c>
      <c r="F55" s="2" t="s">
        <v>52</v>
      </c>
      <c r="G55" s="4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C$543:$AC$551,'02_核算项'!$M$543:$M$551,"SO2",'02_核算项'!$AE$543:$AE$551,"allow_calculation"),"")</f>
        <v>293.979912</v>
      </c>
      <c r="H55" s="4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C$543:$AC$551,'02_核算项'!$M$543:$M$551,"NOX",'02_核算项'!$AE$543:$AE$551,"allow_calculation"),"")</f>
        <v>1037.57616</v>
      </c>
      <c r="I55" s="4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C$543:$AC$551,'02_核算项'!$M$543:$M$551,"CO",'02_核算项'!$AE$543:$AE$551,"allow_calculation"),"")</f>
        <v>259.39404</v>
      </c>
      <c r="J55" s="4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C$543:$AC$551,'02_核算项'!$M$543:$M$551,"VOCS",'02_核算项'!$AE$543:$AE$551,"allow_calculation"),"")</f>
        <v>20.751523199999998</v>
      </c>
      <c r="K55" s="4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C$543:$AC$551,'02_核算项'!$M$543:$M$551,"PM10",'02_核算项'!$AE$543:$AE$551,"allow_calculation"),"")</f>
        <v>129.69702</v>
      </c>
      <c r="L55" s="4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C$543:$AC$551,'02_核算项'!$M$543:$M$551,"PM25",'02_核算项'!$AE$543:$AE$551,"allow_calculation"),"")</f>
        <v>129.69702</v>
      </c>
      <c r="M55" s="4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C$543:$AC$551,'02_核算项'!$M$543:$M$551,"BC",'02_核算项'!$AE$543:$AE$551,"allow_calculation"),"")</f>
        <v>10.375761599999999</v>
      </c>
      <c r="N55" s="4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C$543:$AC$551,'02_核算项'!$M$543:$M$551,"OC",'02_核算项'!$AE$543:$AE$551,"allow_calculation"),"")</f>
        <v>60.52527599999999</v>
      </c>
      <c r="O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C$543:$AC$551,'02_核算项'!$M$543:$M$551,"NH3",'02_核算项'!$AE$543:$AE$551,"allow_calculation"),"")</f>
        <v>0.0</v>
      </c>
      <c r="P55" s="4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D$543:$AD$551,'02_核算项'!$M$543:$M$551,"SO2",'02_核算项'!$AE$543:$AE$551,"allow_calculation"),"")</f>
        <v>293.979912</v>
      </c>
      <c r="Q55" s="4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D$543:$AD$551,'02_核算项'!$M$543:$M$551,"NOX",'02_核算项'!$AE$543:$AE$551,"allow_calculation"),"")</f>
        <v>1037.57616</v>
      </c>
      <c r="R55" s="4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D$543:$AD$551,'02_核算项'!$M$543:$M$551,"CO",'02_核算项'!$AE$543:$AE$551,"allow_calculation"),"")</f>
        <v>259.39404</v>
      </c>
      <c r="S55" s="4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D$543:$AD$551,'02_核算项'!$M$543:$M$551,"VOCS",'02_核算项'!$AE$543:$AE$551,"allow_calculation"),"")</f>
        <v>20.751523199999998</v>
      </c>
      <c r="T55" s="4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D$543:$AD$551,'02_核算项'!$M$543:$M$551,"PM10",'02_核算项'!$AE$543:$AE$551,"allow_calculation"),"")</f>
        <v>129.69702</v>
      </c>
      <c r="U55" s="4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D$543:$AD$551,'02_核算项'!$M$543:$M$551,"PM25",'02_核算项'!$AE$543:$AE$551,"allow_calculation"),"")</f>
        <v>129.69702</v>
      </c>
      <c r="V55" s="4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D$543:$AD$551,'02_核算项'!$M$543:$M$551,"BC",'02_核算项'!$AE$543:$AE$551,"allow_calculation"),"")</f>
        <v>10.375761599999999</v>
      </c>
      <c r="W55" s="4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D$543:$AD$551,'02_核算项'!$M$543:$M$551,"OC",'02_核算项'!$AE$543:$AE$551,"allow_calculation"),"")</f>
        <v>60.52527599999999</v>
      </c>
      <c r="X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D$543:$AD$551,'02_核算项'!$M$543:$M$551,"NH3",'02_核算项'!$AE$543:$AE$551,"allow_calculation"),"")</f>
        <v>0.0</v>
      </c>
      <c r="Y55" s="2">
        <v>1</v>
      </c>
    </row>
    <row r="56" spans="1:25">
      <c r="A56" s="2" t="s">
        <v>841</v>
      </c>
      <c r="B56" s="2" t="s">
        <v>842</v>
      </c>
      <c r="C56" s="2" t="s">
        <v>152</v>
      </c>
      <c r="D56" s="2" t="s">
        <v>228</v>
      </c>
      <c r="E56" s="2" t="s">
        <v>117</v>
      </c>
      <c r="F56" s="2" t="s">
        <v>52</v>
      </c>
      <c r="G56" s="4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>411.9763</v>
      </c>
      <c r="H56" s="4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>1454.034</v>
      </c>
      <c r="I56" s="4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>363.5085</v>
      </c>
      <c r="J56" s="4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>29.08068</v>
      </c>
      <c r="K56" s="4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>181.75425</v>
      </c>
      <c r="L56" s="4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>181.75425</v>
      </c>
      <c r="M56" s="4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>14.54034</v>
      </c>
      <c r="N56" s="4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>84.81865</v>
      </c>
      <c r="O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>0.0</v>
      </c>
      <c r="P56" s="4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>411.9763</v>
      </c>
      <c r="Q56" s="4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>1454.034</v>
      </c>
      <c r="R56" s="4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>363.5085</v>
      </c>
      <c r="S56" s="4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>29.08068</v>
      </c>
      <c r="T56" s="4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>181.75425</v>
      </c>
      <c r="U56" s="4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>181.75425</v>
      </c>
      <c r="V56" s="4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>14.54034</v>
      </c>
      <c r="W56" s="4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>84.81865</v>
      </c>
      <c r="X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>0.0</v>
      </c>
      <c r="Y56" s="2">
        <v>10</v>
      </c>
    </row>
    <row r="57" spans="1:25">
      <c r="A57" s="2" t="s">
        <v>852</v>
      </c>
      <c r="B57" s="2" t="s">
        <v>853</v>
      </c>
      <c r="C57" s="2" t="s">
        <v>377</v>
      </c>
      <c r="D57" s="2" t="s">
        <v>50</v>
      </c>
      <c r="E57" s="2" t="s">
        <v>181</v>
      </c>
      <c r="F57" s="2" t="s">
        <v>138</v>
      </c>
      <c r="G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>0.2280233</v>
      </c>
      <c r="H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>54.725592</v>
      </c>
      <c r="I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>15.961630999999999</v>
      </c>
      <c r="J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>0.9120932</v>
      </c>
      <c r="K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>0.4560466</v>
      </c>
      <c r="L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>0.2280233</v>
      </c>
      <c r="M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>0.045604660000000005</v>
      </c>
      <c r="N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>0.09120932000000001</v>
      </c>
      <c r="O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>0.0</v>
      </c>
      <c r="P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>0.2280233</v>
      </c>
      <c r="Q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>54.725592</v>
      </c>
      <c r="R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>15.961630999999999</v>
      </c>
      <c r="S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>0.9120932</v>
      </c>
      <c r="T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>0.4560466</v>
      </c>
      <c r="U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>0.2280233</v>
      </c>
      <c r="V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>0.045604660000000005</v>
      </c>
      <c r="W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>0.09120932000000001</v>
      </c>
      <c r="X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>0.0</v>
      </c>
      <c r="Y57" s="2">
        <v>1</v>
      </c>
    </row>
    <row r="58" spans="1:25">
      <c r="A58" s="2" t="s">
        <v>863</v>
      </c>
      <c r="B58" s="2" t="s">
        <v>864</v>
      </c>
      <c r="C58" s="2" t="s">
        <v>799</v>
      </c>
      <c r="D58" s="2" t="s">
        <v>50</v>
      </c>
      <c r="E58" s="2" t="s">
        <v>179</v>
      </c>
      <c r="F58" s="2" t="s">
        <v>138</v>
      </c>
      <c r="G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>0.49171450000000005</v>
      </c>
      <c r="H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>118.01148000000002</v>
      </c>
      <c r="I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>34.420015</v>
      </c>
      <c r="J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>1.9668580000000002</v>
      </c>
      <c r="K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>0.9834290000000001</v>
      </c>
      <c r="L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>0.49171450000000005</v>
      </c>
      <c r="M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>0.09834290000000002</v>
      </c>
      <c r="N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>0.19668580000000005</v>
      </c>
      <c r="O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>0.0</v>
      </c>
      <c r="P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>0.49171450000000005</v>
      </c>
      <c r="Q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>118.01148000000002</v>
      </c>
      <c r="R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>34.420015</v>
      </c>
      <c r="S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>1.9668580000000002</v>
      </c>
      <c r="T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>0.9834290000000001</v>
      </c>
      <c r="U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>0.49171450000000005</v>
      </c>
      <c r="V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>0.09834290000000002</v>
      </c>
      <c r="W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>0.19668580000000005</v>
      </c>
      <c r="X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>0.0</v>
      </c>
      <c r="Y58" s="2">
        <v>1</v>
      </c>
    </row>
    <row r="59" spans="1:25">
      <c r="A59" s="2" t="s">
        <v>874</v>
      </c>
      <c r="B59" s="2" t="s">
        <v>875</v>
      </c>
      <c r="C59" s="2" t="s">
        <v>258</v>
      </c>
      <c r="D59" s="2" t="s">
        <v>228</v>
      </c>
      <c r="E59" s="2" t="s">
        <v>117</v>
      </c>
      <c r="F59" s="2" t="s">
        <v>52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/>
      </c>
      <c r="P59" s="3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3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3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3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3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3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3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3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3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/>
      </c>
      <c r="Y59" s="2">
        <v>36</v>
      </c>
    </row>
    <row r="60" spans="1:25">
      <c r="A60" s="2" t="s">
        <v>885</v>
      </c>
      <c r="B60" s="2" t="s">
        <v>886</v>
      </c>
      <c r="C60" s="2" t="s">
        <v>377</v>
      </c>
      <c r="D60" s="2" t="s">
        <v>228</v>
      </c>
      <c r="E60" s="2" t="s">
        <v>181</v>
      </c>
      <c r="F60" s="2" t="s">
        <v>628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>0.0</v>
      </c>
      <c r="P60" s="3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3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3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3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3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3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3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3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>0.0</v>
      </c>
      <c r="Y60" s="2">
        <v>25</v>
      </c>
    </row>
    <row r="61" spans="1:25">
      <c r="A61" s="2" t="s">
        <v>896</v>
      </c>
      <c r="B61" s="2" t="s">
        <v>897</v>
      </c>
      <c r="C61" s="2" t="s">
        <v>898</v>
      </c>
      <c r="D61" s="2" t="s">
        <v>116</v>
      </c>
      <c r="E61" s="2" t="s">
        <v>51</v>
      </c>
      <c r="F61" s="2" t="s">
        <v>52</v>
      </c>
      <c r="G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>51.0</v>
      </c>
      <c r="H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>180.0</v>
      </c>
      <c r="I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>45.0</v>
      </c>
      <c r="J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>3.6</v>
      </c>
      <c r="K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>22.5</v>
      </c>
      <c r="L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>22.5</v>
      </c>
      <c r="M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>1.8</v>
      </c>
      <c r="N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>10.5</v>
      </c>
      <c r="O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>0.0</v>
      </c>
      <c r="P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>51.0</v>
      </c>
      <c r="Q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>180.0</v>
      </c>
      <c r="R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>45.0</v>
      </c>
      <c r="S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>3.6</v>
      </c>
      <c r="T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>22.5</v>
      </c>
      <c r="U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>22.5</v>
      </c>
      <c r="V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>1.8</v>
      </c>
      <c r="W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>10.5</v>
      </c>
      <c r="X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>0.0</v>
      </c>
      <c r="Y61" s="2">
        <v>1</v>
      </c>
    </row>
    <row r="62" spans="1:25">
      <c r="A62" s="2" t="s">
        <v>908</v>
      </c>
      <c r="B62" s="2" t="s">
        <v>909</v>
      </c>
      <c r="C62" s="2" t="s">
        <v>177</v>
      </c>
      <c r="D62" s="2" t="s">
        <v>116</v>
      </c>
      <c r="E62" s="2" t="s">
        <v>117</v>
      </c>
      <c r="F62" s="2" t="s">
        <v>52</v>
      </c>
      <c r="G62" s="4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/>
      </c>
      <c r="H62" s="4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/>
      </c>
      <c r="I62" s="4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/>
      </c>
      <c r="J62" s="4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/>
      </c>
      <c r="K62" s="4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/>
      </c>
      <c r="L62" s="4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/>
      </c>
      <c r="M62" s="4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/>
      </c>
      <c r="N62" s="4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/>
      </c>
      <c r="O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>0.0</v>
      </c>
      <c r="P62" s="3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/>
      </c>
      <c r="Q62" s="3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/>
      </c>
      <c r="R62" s="3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/>
      </c>
      <c r="S62" s="3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/>
      </c>
      <c r="T62" s="3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/>
      </c>
      <c r="U62" s="3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/>
      </c>
      <c r="V62" s="3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/>
      </c>
      <c r="W62" s="3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/>
      </c>
      <c r="X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>0.0</v>
      </c>
      <c r="Y62" s="2">
        <v>25</v>
      </c>
    </row>
    <row r="63" spans="1:25">
      <c r="A63" s="2" t="s">
        <v>919</v>
      </c>
      <c r="B63" s="2" t="s">
        <v>920</v>
      </c>
      <c r="C63" s="2" t="s">
        <v>412</v>
      </c>
      <c r="D63" s="2" t="s">
        <v>228</v>
      </c>
      <c r="E63" s="2" t="s">
        <v>117</v>
      </c>
      <c r="F63" s="2" t="s">
        <v>243</v>
      </c>
      <c r="G63" s="4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>550.71772</v>
      </c>
      <c r="H63" s="4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>1943.7096</v>
      </c>
      <c r="I63" s="4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>485.9274</v>
      </c>
      <c r="J63" s="4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>38.874192</v>
      </c>
      <c r="K63" s="4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>242.9637</v>
      </c>
      <c r="L63" s="4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>242.9637</v>
      </c>
      <c r="M63" s="4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>19.437096</v>
      </c>
      <c r="N63" s="4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>113.38306</v>
      </c>
      <c r="O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>0.0</v>
      </c>
      <c r="P63" s="4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>550.71772</v>
      </c>
      <c r="Q63" s="4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>1943.7096</v>
      </c>
      <c r="R63" s="4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>485.9274</v>
      </c>
      <c r="S63" s="4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>38.874192</v>
      </c>
      <c r="T63" s="4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>242.9637</v>
      </c>
      <c r="U63" s="4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>242.9637</v>
      </c>
      <c r="V63" s="4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>19.437096</v>
      </c>
      <c r="W63" s="4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>113.38306</v>
      </c>
      <c r="X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>0.0</v>
      </c>
      <c r="Y63" s="2">
        <v>1</v>
      </c>
    </row>
    <row r="64" spans="1:25">
      <c r="A64" s="2" t="s">
        <v>930</v>
      </c>
      <c r="B64" s="2" t="s">
        <v>931</v>
      </c>
      <c r="C64" s="2" t="s">
        <v>242</v>
      </c>
      <c r="D64" s="2" t="s">
        <v>116</v>
      </c>
      <c r="E64" s="2" t="s">
        <v>51</v>
      </c>
      <c r="F64" s="2" t="s">
        <v>52</v>
      </c>
      <c r="G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>1.53</v>
      </c>
      <c r="H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>5.4</v>
      </c>
      <c r="I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>1.35</v>
      </c>
      <c r="J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>0.108</v>
      </c>
      <c r="K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>0.675</v>
      </c>
      <c r="L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>0.675</v>
      </c>
      <c r="M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>0.054</v>
      </c>
      <c r="N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>0.315</v>
      </c>
      <c r="O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>0.0</v>
      </c>
      <c r="P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>1.53</v>
      </c>
      <c r="Q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>5.4</v>
      </c>
      <c r="R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>1.35</v>
      </c>
      <c r="S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>0.108</v>
      </c>
      <c r="T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>0.675</v>
      </c>
      <c r="U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>0.675</v>
      </c>
      <c r="V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>0.054</v>
      </c>
      <c r="W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>0.315</v>
      </c>
      <c r="X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>0.0</v>
      </c>
      <c r="Y64" s="2">
        <v>1</v>
      </c>
    </row>
    <row r="65" spans="1:25">
      <c r="A65" s="2" t="s">
        <v>941</v>
      </c>
      <c r="B65" s="2" t="s">
        <v>942</v>
      </c>
      <c r="C65" s="2" t="s">
        <v>744</v>
      </c>
      <c r="D65" s="2" t="s">
        <v>50</v>
      </c>
      <c r="E65" s="2" t="s">
        <v>179</v>
      </c>
      <c r="F65" s="2" t="s">
        <v>52</v>
      </c>
      <c r="G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C$633:$AC$641,'02_核算项'!$M$633:$M$641,"SO2",'02_核算项'!$AE$633:$AE$641,"allow_calculation"),"")</f>
        <v>0.2935295</v>
      </c>
      <c r="H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C$633:$AC$641,'02_核算项'!$M$633:$M$641,"NOX",'02_核算项'!$AE$633:$AE$641,"allow_calculation"),"")</f>
        <v>70.44708</v>
      </c>
      <c r="I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C$633:$AC$641,'02_核算项'!$M$633:$M$641,"CO",'02_核算项'!$AE$633:$AE$641,"allow_calculation"),"")</f>
        <v>20.547065</v>
      </c>
      <c r="J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C$633:$AC$641,'02_核算项'!$M$633:$M$641,"VOCS",'02_核算项'!$AE$633:$AE$641,"allow_calculation"),"")</f>
        <v>1.174118</v>
      </c>
      <c r="K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C$633:$AC$641,'02_核算项'!$M$633:$M$641,"PM10",'02_核算项'!$AE$633:$AE$641,"allow_calculation"),"")</f>
        <v>0.587059</v>
      </c>
      <c r="L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C$633:$AC$641,'02_核算项'!$M$633:$M$641,"PM25",'02_核算项'!$AE$633:$AE$641,"allow_calculation"),"")</f>
        <v>0.2935295</v>
      </c>
      <c r="M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C$633:$AC$641,'02_核算项'!$M$633:$M$641,"BC",'02_核算项'!$AE$633:$AE$641,"allow_calculation"),"")</f>
        <v>0.0587059</v>
      </c>
      <c r="N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C$633:$AC$641,'02_核算项'!$M$633:$M$641,"OC",'02_核算项'!$AE$633:$AE$641,"allow_calculation"),"")</f>
        <v>0.1174118</v>
      </c>
      <c r="O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C$633:$AC$641,'02_核算项'!$M$633:$M$641,"NH3",'02_核算项'!$AE$633:$AE$641,"allow_calculation"),"")</f>
        <v>0.0</v>
      </c>
      <c r="P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D$633:$AD$641,'02_核算项'!$M$633:$M$641,"SO2",'02_核算项'!$AE$633:$AE$641,"allow_calculation"),"")</f>
        <v>0.2935295</v>
      </c>
      <c r="Q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D$633:$AD$641,'02_核算项'!$M$633:$M$641,"NOX",'02_核算项'!$AE$633:$AE$641,"allow_calculation"),"")</f>
        <v>70.44708</v>
      </c>
      <c r="R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D$633:$AD$641,'02_核算项'!$M$633:$M$641,"CO",'02_核算项'!$AE$633:$AE$641,"allow_calculation"),"")</f>
        <v>20.547065</v>
      </c>
      <c r="S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D$633:$AD$641,'02_核算项'!$M$633:$M$641,"VOCS",'02_核算项'!$AE$633:$AE$641,"allow_calculation"),"")</f>
        <v>1.174118</v>
      </c>
      <c r="T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D$633:$AD$641,'02_核算项'!$M$633:$M$641,"PM10",'02_核算项'!$AE$633:$AE$641,"allow_calculation"),"")</f>
        <v>0.587059</v>
      </c>
      <c r="U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D$633:$AD$641,'02_核算项'!$M$633:$M$641,"PM25",'02_核算项'!$AE$633:$AE$641,"allow_calculation"),"")</f>
        <v>0.2935295</v>
      </c>
      <c r="V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D$633:$AD$641,'02_核算项'!$M$633:$M$641,"BC",'02_核算项'!$AE$633:$AE$641,"allow_calculation"),"")</f>
        <v>0.0587059</v>
      </c>
      <c r="W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D$633:$AD$641,'02_核算项'!$M$633:$M$641,"OC",'02_核算项'!$AE$633:$AE$641,"allow_calculation"),"")</f>
        <v>0.1174118</v>
      </c>
      <c r="X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D$633:$AD$641,'02_核算项'!$M$633:$M$641,"NH3",'02_核算项'!$AE$633:$AE$641,"allow_calculation"),"")</f>
        <v>0.0</v>
      </c>
      <c r="Y65" s="2">
        <v>10</v>
      </c>
    </row>
    <row r="66" spans="1:25">
      <c r="A66" s="2" t="s">
        <v>952</v>
      </c>
      <c r="B66" s="2" t="s">
        <v>953</v>
      </c>
      <c r="C66" s="2" t="s">
        <v>115</v>
      </c>
      <c r="D66" s="2" t="s">
        <v>228</v>
      </c>
      <c r="E66" s="2" t="s">
        <v>117</v>
      </c>
      <c r="F66" s="2" t="s">
        <v>52</v>
      </c>
      <c r="G66" s="4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C$642:$AC$658,'02_核算项'!$M$642:$M$658,"SO2",'02_核算项'!$AE$642:$AE$658,"allow_calculation"),"")</f>
        <v>314.44110009999997</v>
      </c>
      <c r="H66" s="4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C$642:$AC$658,'02_核算项'!$M$642:$M$658,"NOX",'02_核算项'!$AE$642:$AE$658,"allow_calculation"),"")</f>
        <v>1109.792118</v>
      </c>
      <c r="I66" s="4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C$642:$AC$658,'02_核算项'!$M$642:$M$658,"CO",'02_核算项'!$AE$642:$AE$658,"allow_calculation"),"")</f>
        <v>277.4480295</v>
      </c>
      <c r="J66" s="4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C$642:$AC$658,'02_核算项'!$M$642:$M$658,"VOCS",'02_核算项'!$AE$642:$AE$658,"allow_calculation"),"")</f>
        <v>22.19584236</v>
      </c>
      <c r="K66" s="4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C$642:$AC$658,'02_核算项'!$M$642:$M$658,"PM10",'02_核算项'!$AE$642:$AE$658,"allow_calculation"),"")</f>
        <v>138.72401475</v>
      </c>
      <c r="L66" s="4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C$642:$AC$658,'02_核算项'!$M$642:$M$658,"PM25",'02_核算项'!$AE$642:$AE$658,"allow_calculation"),"")</f>
        <v>138.72401475</v>
      </c>
      <c r="M66" s="4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C$642:$AC$658,'02_核算项'!$M$642:$M$658,"BC",'02_核算项'!$AE$642:$AE$658,"allow_calculation"),"")</f>
        <v>11.09792118</v>
      </c>
      <c r="N66" s="4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C$642:$AC$658,'02_核算项'!$M$642:$M$658,"OC",'02_核算项'!$AE$642:$AE$658,"allow_calculation"),"")</f>
        <v>64.73787355</v>
      </c>
      <c r="O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C$642:$AC$658,'02_核算项'!$M$642:$M$658,"NH3",'02_核算项'!$AE$642:$AE$658,"allow_calculation"),"")</f>
        <v/>
      </c>
      <c r="P66" s="4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D$642:$AD$658,'02_核算项'!$M$642:$M$658,"SO2",'02_核算项'!$AE$642:$AE$658,"allow_calculation"),"")</f>
        <v>314.44110009999997</v>
      </c>
      <c r="Q66" s="4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D$642:$AD$658,'02_核算项'!$M$642:$M$658,"NOX",'02_核算项'!$AE$642:$AE$658,"allow_calculation"),"")</f>
        <v>1109.792118</v>
      </c>
      <c r="R66" s="4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D$642:$AD$658,'02_核算项'!$M$642:$M$658,"CO",'02_核算项'!$AE$642:$AE$658,"allow_calculation"),"")</f>
        <v>277.4480295</v>
      </c>
      <c r="S66" s="4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D$642:$AD$658,'02_核算项'!$M$642:$M$658,"VOCS",'02_核算项'!$AE$642:$AE$658,"allow_calculation"),"")</f>
        <v>22.19584236</v>
      </c>
      <c r="T66" s="4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D$642:$AD$658,'02_核算项'!$M$642:$M$658,"PM10",'02_核算项'!$AE$642:$AE$658,"allow_calculation"),"")</f>
        <v>138.72401475</v>
      </c>
      <c r="U66" s="4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D$642:$AD$658,'02_核算项'!$M$642:$M$658,"PM25",'02_核算项'!$AE$642:$AE$658,"allow_calculation"),"")</f>
        <v>138.72401475</v>
      </c>
      <c r="V66" s="4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D$642:$AD$658,'02_核算项'!$M$642:$M$658,"BC",'02_核算项'!$AE$642:$AE$658,"allow_calculation"),"")</f>
        <v>11.09792118</v>
      </c>
      <c r="W66" s="4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D$642:$AD$658,'02_核算项'!$M$642:$M$658,"OC",'02_核算项'!$AE$642:$AE$658,"allow_calculation"),"")</f>
        <v>64.73787355</v>
      </c>
      <c r="X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D$642:$AD$658,'02_核算项'!$M$642:$M$658,"NH3",'02_核算项'!$AE$642:$AE$658,"allow_calculation"),"")</f>
        <v/>
      </c>
      <c r="Y66" s="2">
        <v>18</v>
      </c>
    </row>
    <row r="67" spans="1:25">
      <c r="A67" s="2" t="s">
        <v>971</v>
      </c>
      <c r="B67" s="2" t="s">
        <v>972</v>
      </c>
      <c r="C67" s="2" t="s">
        <v>595</v>
      </c>
      <c r="D67" s="2" t="s">
        <v>228</v>
      </c>
      <c r="E67" s="2" t="s">
        <v>117</v>
      </c>
      <c r="F67" s="2" t="s">
        <v>52</v>
      </c>
      <c r="G67" s="4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>183.987447</v>
      </c>
      <c r="H67" s="4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>649.36746</v>
      </c>
      <c r="I67" s="4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>162.341865</v>
      </c>
      <c r="J67" s="4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>12.987349199999999</v>
      </c>
      <c r="K67" s="4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>81.1709325</v>
      </c>
      <c r="L67" s="4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>81.1709325</v>
      </c>
      <c r="M67" s="4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>6.493674599999999</v>
      </c>
      <c r="N67" s="4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>37.8797685</v>
      </c>
      <c r="O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>0.0</v>
      </c>
      <c r="P67" s="4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>183.987447</v>
      </c>
      <c r="Q67" s="4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>649.36746</v>
      </c>
      <c r="R67" s="4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>162.341865</v>
      </c>
      <c r="S67" s="4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>12.987349199999999</v>
      </c>
      <c r="T67" s="4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>81.1709325</v>
      </c>
      <c r="U67" s="4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>81.1709325</v>
      </c>
      <c r="V67" s="4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>6.493674599999999</v>
      </c>
      <c r="W67" s="4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>37.8797685</v>
      </c>
      <c r="X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>0.0</v>
      </c>
      <c r="Y67" s="2">
        <v>10</v>
      </c>
    </row>
    <row r="68" spans="1:25">
      <c r="A68" s="2" t="s">
        <v>984</v>
      </c>
      <c r="B68" s="2" t="s">
        <v>985</v>
      </c>
      <c r="C68" s="2" t="s">
        <v>227</v>
      </c>
      <c r="D68" s="2" t="s">
        <v>228</v>
      </c>
      <c r="E68" s="2" t="s">
        <v>117</v>
      </c>
      <c r="F68" s="2" t="s">
        <v>628</v>
      </c>
      <c r="G68" s="4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>1.444694</v>
      </c>
      <c r="H68" s="4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>5.09892</v>
      </c>
      <c r="I68" s="4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>1.27473</v>
      </c>
      <c r="J68" s="4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>0.1019784</v>
      </c>
      <c r="K68" s="4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>0.637365</v>
      </c>
      <c r="L68" s="4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>0.637365</v>
      </c>
      <c r="M68" s="4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>0.0509892</v>
      </c>
      <c r="N68" s="4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>0.297437</v>
      </c>
      <c r="O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>0.0</v>
      </c>
      <c r="P68" s="4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>1.444694</v>
      </c>
      <c r="Q68" s="4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>5.09892</v>
      </c>
      <c r="R68" s="4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>1.27473</v>
      </c>
      <c r="S68" s="4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>0.1019784</v>
      </c>
      <c r="T68" s="4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>0.637365</v>
      </c>
      <c r="U68" s="4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>0.637365</v>
      </c>
      <c r="V68" s="4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>0.0509892</v>
      </c>
      <c r="W68" s="4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>0.297437</v>
      </c>
      <c r="X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>0.0</v>
      </c>
      <c r="Y68" s="2">
        <v>10</v>
      </c>
    </row>
    <row r="69" spans="1:25">
      <c r="A69" s="2" t="s">
        <v>995</v>
      </c>
      <c r="B69" s="2" t="s">
        <v>996</v>
      </c>
      <c r="C69" s="2" t="s">
        <v>412</v>
      </c>
      <c r="D69" s="2" t="s">
        <v>116</v>
      </c>
      <c r="E69" s="2" t="s">
        <v>181</v>
      </c>
      <c r="F69" s="2" t="s">
        <v>52</v>
      </c>
      <c r="G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C$677:$AC$685,'02_核算项'!$M$677:$M$685,"SO2",'02_核算项'!$AE$677:$AE$685,"allow_calculation"),"")</f>
        <v>0.03955</v>
      </c>
      <c r="H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C$677:$AC$685,'02_核算项'!$M$677:$M$685,"NOX",'02_核算项'!$AE$677:$AE$685,"allow_calculation"),"")</f>
        <v>9.492</v>
      </c>
      <c r="I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C$677:$AC$685,'02_核算项'!$M$677:$M$685,"CO",'02_核算项'!$AE$677:$AE$685,"allow_calculation"),"")</f>
        <v>2.7685</v>
      </c>
      <c r="J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C$677:$AC$685,'02_核算项'!$M$677:$M$685,"VOCS",'02_核算项'!$AE$677:$AE$685,"allow_calculation"),"")</f>
        <v>0.1582</v>
      </c>
      <c r="K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C$677:$AC$685,'02_核算项'!$M$677:$M$685,"PM10",'02_核算项'!$AE$677:$AE$685,"allow_calculation"),"")</f>
        <v>0.0791</v>
      </c>
      <c r="L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C$677:$AC$685,'02_核算项'!$M$677:$M$685,"PM25",'02_核算项'!$AE$677:$AE$685,"allow_calculation"),"")</f>
        <v>0.03955</v>
      </c>
      <c r="M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C$677:$AC$685,'02_核算项'!$M$677:$M$685,"BC",'02_核算项'!$AE$677:$AE$685,"allow_calculation"),"")</f>
        <v>0.00791</v>
      </c>
      <c r="N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C$677:$AC$685,'02_核算项'!$M$677:$M$685,"OC",'02_核算项'!$AE$677:$AE$685,"allow_calculation"),"")</f>
        <v>0.01582</v>
      </c>
      <c r="O69" s="4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C$677:$AC$685,'02_核算项'!$M$677:$M$685,"NH3",'02_核算项'!$AE$677:$AE$685,"allow_calculation"),"")</f>
        <v/>
      </c>
      <c r="P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D$677:$AD$685,'02_核算项'!$M$677:$M$685,"SO2",'02_核算项'!$AE$677:$AE$685,"allow_calculation"),"")</f>
        <v>0.03955</v>
      </c>
      <c r="Q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D$677:$AD$685,'02_核算项'!$M$677:$M$685,"NOX",'02_核算项'!$AE$677:$AE$685,"allow_calculation"),"")</f>
        <v>9.492</v>
      </c>
      <c r="R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D$677:$AD$685,'02_核算项'!$M$677:$M$685,"CO",'02_核算项'!$AE$677:$AE$685,"allow_calculation"),"")</f>
        <v>2.7685</v>
      </c>
      <c r="S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D$677:$AD$685,'02_核算项'!$M$677:$M$685,"VOCS",'02_核算项'!$AE$677:$AE$685,"allow_calculation"),"")</f>
        <v>0.1582</v>
      </c>
      <c r="T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D$677:$AD$685,'02_核算项'!$M$677:$M$685,"PM10",'02_核算项'!$AE$677:$AE$685,"allow_calculation"),"")</f>
        <v>0.0791</v>
      </c>
      <c r="U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D$677:$AD$685,'02_核算项'!$M$677:$M$685,"PM25",'02_核算项'!$AE$677:$AE$685,"allow_calculation"),"")</f>
        <v>0.03955</v>
      </c>
      <c r="V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D$677:$AD$685,'02_核算项'!$M$677:$M$685,"BC",'02_核算项'!$AE$677:$AE$685,"allow_calculation"),"")</f>
        <v>0.00791</v>
      </c>
      <c r="W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D$677:$AD$685,'02_核算项'!$M$677:$M$685,"OC",'02_核算项'!$AE$677:$AE$685,"allow_calculation"),"")</f>
        <v>0.01582</v>
      </c>
      <c r="X69" s="3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D$677:$AD$685,'02_核算项'!$M$677:$M$685,"NH3",'02_核算项'!$AE$677:$AE$685,"allow_calculation"),"")</f>
        <v/>
      </c>
      <c r="Y69" s="2">
        <v>12</v>
      </c>
    </row>
    <row r="70" spans="1:25">
      <c r="A70" s="2" t="s">
        <v>1006</v>
      </c>
      <c r="B70" s="2" t="s">
        <v>1007</v>
      </c>
      <c r="C70" s="2" t="s">
        <v>898</v>
      </c>
      <c r="D70" s="2" t="s">
        <v>116</v>
      </c>
      <c r="E70" s="2" t="s">
        <v>181</v>
      </c>
      <c r="F70" s="2" t="s">
        <v>52</v>
      </c>
      <c r="G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C$686:$AC$694,'02_核算项'!$M$686:$M$694,"SO2",'02_核算项'!$AE$686:$AE$694,"allow_calculation"),"")</f>
        <v>0.02060405</v>
      </c>
      <c r="H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C$686:$AC$694,'02_核算项'!$M$686:$M$694,"NOX",'02_核算项'!$AE$686:$AE$694,"allow_calculation"),"")</f>
        <v>4.944972</v>
      </c>
      <c r="I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C$686:$AC$694,'02_核算项'!$M$686:$M$694,"CO",'02_核算项'!$AE$686:$AE$694,"allow_calculation"),"")</f>
        <v>1.4422835</v>
      </c>
      <c r="J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C$686:$AC$694,'02_核算项'!$M$686:$M$694,"VOCS",'02_核算项'!$AE$686:$AE$694,"allow_calculation"),"")</f>
        <v>0.0824162</v>
      </c>
      <c r="K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C$686:$AC$694,'02_核算项'!$M$686:$M$694,"PM10",'02_核算项'!$AE$686:$AE$694,"allow_calculation"),"")</f>
        <v>0.0412081</v>
      </c>
      <c r="L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C$686:$AC$694,'02_核算项'!$M$686:$M$694,"PM25",'02_核算项'!$AE$686:$AE$694,"allow_calculation"),"")</f>
        <v>0.02060405</v>
      </c>
      <c r="M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C$686:$AC$694,'02_核算项'!$M$686:$M$694,"BC",'02_核算项'!$AE$686:$AE$694,"allow_calculation"),"")</f>
        <v>0.004120810000000001</v>
      </c>
      <c r="N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C$686:$AC$694,'02_核算项'!$M$686:$M$694,"OC",'02_核算项'!$AE$686:$AE$694,"allow_calculation"),"")</f>
        <v>0.008241620000000002</v>
      </c>
      <c r="O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C$686:$AC$694,'02_核算项'!$M$686:$M$694,"NH3",'02_核算项'!$AE$686:$AE$694,"allow_calculation"),"")</f>
        <v>0.0</v>
      </c>
      <c r="P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D$686:$AD$694,'02_核算项'!$M$686:$M$694,"SO2",'02_核算项'!$AE$686:$AE$694,"allow_calculation"),"")</f>
        <v>0.02060405</v>
      </c>
      <c r="Q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D$686:$AD$694,'02_核算项'!$M$686:$M$694,"NOX",'02_核算项'!$AE$686:$AE$694,"allow_calculation"),"")</f>
        <v>4.944972</v>
      </c>
      <c r="R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D$686:$AD$694,'02_核算项'!$M$686:$M$694,"CO",'02_核算项'!$AE$686:$AE$694,"allow_calculation"),"")</f>
        <v>1.4422835</v>
      </c>
      <c r="S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D$686:$AD$694,'02_核算项'!$M$686:$M$694,"VOCS",'02_核算项'!$AE$686:$AE$694,"allow_calculation"),"")</f>
        <v>0.0824162</v>
      </c>
      <c r="T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D$686:$AD$694,'02_核算项'!$M$686:$M$694,"PM10",'02_核算项'!$AE$686:$AE$694,"allow_calculation"),"")</f>
        <v>0.0412081</v>
      </c>
      <c r="U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D$686:$AD$694,'02_核算项'!$M$686:$M$694,"PM25",'02_核算项'!$AE$686:$AE$694,"allow_calculation"),"")</f>
        <v>0.02060405</v>
      </c>
      <c r="V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D$686:$AD$694,'02_核算项'!$M$686:$M$694,"BC",'02_核算项'!$AE$686:$AE$694,"allow_calculation"),"")</f>
        <v>0.004120810000000001</v>
      </c>
      <c r="W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D$686:$AD$694,'02_核算项'!$M$686:$M$694,"OC",'02_核算项'!$AE$686:$AE$694,"allow_calculation"),"")</f>
        <v>0.008241620000000002</v>
      </c>
      <c r="X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D$686:$AD$694,'02_核算项'!$M$686:$M$694,"NH3",'02_核算项'!$AE$686:$AE$694,"allow_calculation"),"")</f>
        <v>0.0</v>
      </c>
      <c r="Y70" s="2">
        <v>1</v>
      </c>
    </row>
    <row r="71" spans="1:25">
      <c r="A71" s="2" t="s">
        <v>1017</v>
      </c>
      <c r="B71" s="2" t="s">
        <v>1018</v>
      </c>
      <c r="C71" s="2" t="s">
        <v>227</v>
      </c>
      <c r="D71" s="2" t="s">
        <v>228</v>
      </c>
      <c r="E71" s="2" t="s">
        <v>179</v>
      </c>
      <c r="F71" s="2" t="s">
        <v>138</v>
      </c>
      <c r="G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C$695:$AC$703,'02_核算项'!$M$695:$M$703,"SO2",'02_核算项'!$AE$695:$AE$703,"allow_calculation"),"")</f>
        <v>0.015234</v>
      </c>
      <c r="H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C$695:$AC$703,'02_核算项'!$M$695:$M$703,"NOX",'02_核算项'!$AE$695:$AE$703,"allow_calculation"),"")</f>
        <v>3.65616</v>
      </c>
      <c r="I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C$695:$AC$703,'02_核算项'!$M$695:$M$703,"CO",'02_核算项'!$AE$695:$AE$703,"allow_calculation"),"")</f>
        <v>1.06638</v>
      </c>
      <c r="J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C$695:$AC$703,'02_核算项'!$M$695:$M$703,"VOCS",'02_核算项'!$AE$695:$AE$703,"allow_calculation"),"")</f>
        <v>0.060936</v>
      </c>
      <c r="K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C$695:$AC$703,'02_核算项'!$M$695:$M$703,"PM10",'02_核算项'!$AE$695:$AE$703,"allow_calculation"),"")</f>
        <v>0.030468</v>
      </c>
      <c r="L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C$695:$AC$703,'02_核算项'!$M$695:$M$703,"PM25",'02_核算项'!$AE$695:$AE$703,"allow_calculation"),"")</f>
        <v>0.015234</v>
      </c>
      <c r="M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C$695:$AC$703,'02_核算项'!$M$695:$M$703,"BC",'02_核算项'!$AE$695:$AE$703,"allow_calculation"),"")</f>
        <v>0.0030468</v>
      </c>
      <c r="N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C$695:$AC$703,'02_核算项'!$M$695:$M$703,"OC",'02_核算项'!$AE$695:$AE$703,"allow_calculation"),"")</f>
        <v>0.0060936</v>
      </c>
      <c r="O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C$695:$AC$703,'02_核算项'!$M$695:$M$703,"NH3",'02_核算项'!$AE$695:$AE$703,"allow_calculation"),"")</f>
        <v>0.0</v>
      </c>
      <c r="P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D$695:$AD$703,'02_核算项'!$M$695:$M$703,"SO2",'02_核算项'!$AE$695:$AE$703,"allow_calculation"),"")</f>
        <v>0.015234</v>
      </c>
      <c r="Q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D$695:$AD$703,'02_核算项'!$M$695:$M$703,"NOX",'02_核算项'!$AE$695:$AE$703,"allow_calculation"),"")</f>
        <v>3.65616</v>
      </c>
      <c r="R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D$695:$AD$703,'02_核算项'!$M$695:$M$703,"CO",'02_核算项'!$AE$695:$AE$703,"allow_calculation"),"")</f>
        <v>1.06638</v>
      </c>
      <c r="S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D$695:$AD$703,'02_核算项'!$M$695:$M$703,"VOCS",'02_核算项'!$AE$695:$AE$703,"allow_calculation"),"")</f>
        <v>0.060936</v>
      </c>
      <c r="T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D$695:$AD$703,'02_核算项'!$M$695:$M$703,"PM10",'02_核算项'!$AE$695:$AE$703,"allow_calculation"),"")</f>
        <v>0.030468</v>
      </c>
      <c r="U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D$695:$AD$703,'02_核算项'!$M$695:$M$703,"PM25",'02_核算项'!$AE$695:$AE$703,"allow_calculation"),"")</f>
        <v>0.015234</v>
      </c>
      <c r="V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D$695:$AD$703,'02_核算项'!$M$695:$M$703,"BC",'02_核算项'!$AE$695:$AE$703,"allow_calculation"),"")</f>
        <v>0.0030468</v>
      </c>
      <c r="W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D$695:$AD$703,'02_核算项'!$M$695:$M$703,"OC",'02_核算项'!$AE$695:$AE$703,"allow_calculation"),"")</f>
        <v>0.0060936</v>
      </c>
      <c r="X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D$695:$AD$703,'02_核算项'!$M$695:$M$703,"NH3",'02_核算项'!$AE$695:$AE$703,"allow_calculation"),"")</f>
        <v>0.0</v>
      </c>
      <c r="Y71" s="2">
        <v>1</v>
      </c>
    </row>
    <row r="72" spans="1:25">
      <c r="A72" s="2" t="s">
        <v>1028</v>
      </c>
      <c r="B72" s="2" t="s">
        <v>1029</v>
      </c>
      <c r="C72" s="2" t="s">
        <v>258</v>
      </c>
      <c r="D72" s="2" t="s">
        <v>116</v>
      </c>
      <c r="E72" s="2" t="s">
        <v>51</v>
      </c>
      <c r="F72" s="2" t="s">
        <v>52</v>
      </c>
      <c r="G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C$704:$AC$712,'02_核算项'!$M$704:$M$712,"SO2",'02_核算项'!$AE$704:$AE$712,"allow_calculation"),"")</f>
        <v>76.672176</v>
      </c>
      <c r="H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C$704:$AC$712,'02_核算项'!$M$704:$M$712,"NOX",'02_核算项'!$AE$704:$AE$712,"allow_calculation"),"")</f>
        <v>270.60768</v>
      </c>
      <c r="I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C$704:$AC$712,'02_核算项'!$M$704:$M$712,"CO",'02_核算项'!$AE$704:$AE$712,"allow_calculation"),"")</f>
        <v>67.65192</v>
      </c>
      <c r="J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C$704:$AC$712,'02_核算项'!$M$704:$M$712,"VOCS",'02_核算项'!$AE$704:$AE$712,"allow_calculation"),"")</f>
        <v>5.4121536</v>
      </c>
      <c r="K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C$704:$AC$712,'02_核算项'!$M$704:$M$712,"PM10",'02_核算项'!$AE$704:$AE$712,"allow_calculation"),"")</f>
        <v>33.82596</v>
      </c>
      <c r="L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C$704:$AC$712,'02_核算项'!$M$704:$M$712,"PM25",'02_核算项'!$AE$704:$AE$712,"allow_calculation"),"")</f>
        <v>33.82596</v>
      </c>
      <c r="M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C$704:$AC$712,'02_核算项'!$M$704:$M$712,"BC",'02_核算项'!$AE$704:$AE$712,"allow_calculation"),"")</f>
        <v>2.7060768</v>
      </c>
      <c r="N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C$704:$AC$712,'02_核算项'!$M$704:$M$712,"OC",'02_核算项'!$AE$704:$AE$712,"allow_calculation"),"")</f>
        <v>15.785447999999999</v>
      </c>
      <c r="O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C$704:$AC$712,'02_核算项'!$M$704:$M$712,"NH3",'02_核算项'!$AE$704:$AE$712,"allow_calculation"),"")</f>
        <v>0.0</v>
      </c>
      <c r="P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D$704:$AD$712,'02_核算项'!$M$704:$M$712,"SO2",'02_核算项'!$AE$704:$AE$712,"allow_calculation"),"")</f>
        <v>76.672176</v>
      </c>
      <c r="Q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D$704:$AD$712,'02_核算项'!$M$704:$M$712,"NOX",'02_核算项'!$AE$704:$AE$712,"allow_calculation"),"")</f>
        <v>270.60768</v>
      </c>
      <c r="R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D$704:$AD$712,'02_核算项'!$M$704:$M$712,"CO",'02_核算项'!$AE$704:$AE$712,"allow_calculation"),"")</f>
        <v>67.65192</v>
      </c>
      <c r="S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D$704:$AD$712,'02_核算项'!$M$704:$M$712,"VOCS",'02_核算项'!$AE$704:$AE$712,"allow_calculation"),"")</f>
        <v>5.4121536</v>
      </c>
      <c r="T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D$704:$AD$712,'02_核算项'!$M$704:$M$712,"PM10",'02_核算项'!$AE$704:$AE$712,"allow_calculation"),"")</f>
        <v>33.82596</v>
      </c>
      <c r="U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D$704:$AD$712,'02_核算项'!$M$704:$M$712,"PM25",'02_核算项'!$AE$704:$AE$712,"allow_calculation"),"")</f>
        <v>33.82596</v>
      </c>
      <c r="V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D$704:$AD$712,'02_核算项'!$M$704:$M$712,"BC",'02_核算项'!$AE$704:$AE$712,"allow_calculation"),"")</f>
        <v>2.7060768</v>
      </c>
      <c r="W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D$704:$AD$712,'02_核算项'!$M$704:$M$712,"OC",'02_核算项'!$AE$704:$AE$712,"allow_calculation"),"")</f>
        <v>15.785447999999999</v>
      </c>
      <c r="X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D$704:$AD$712,'02_核算项'!$M$704:$M$712,"NH3",'02_核算项'!$AE$704:$AE$712,"allow_calculation"),"")</f>
        <v>0.0</v>
      </c>
      <c r="Y72" s="2">
        <v>1</v>
      </c>
    </row>
    <row r="73" spans="1:25">
      <c r="A73" s="2" t="s">
        <v>1039</v>
      </c>
      <c r="B73" s="2" t="s">
        <v>810</v>
      </c>
      <c r="C73" s="2" t="s">
        <v>377</v>
      </c>
      <c r="D73" s="2" t="s">
        <v>116</v>
      </c>
      <c r="E73" s="2" t="s">
        <v>51</v>
      </c>
      <c r="F73" s="2" t="s">
        <v>52</v>
      </c>
      <c r="G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C$713:$AC$721,'02_核算项'!$M$713:$M$721,"SO2",'02_核算项'!$AE$713:$AE$721,"allow_calculation"),"")</f>
        <v>85.015895</v>
      </c>
      <c r="H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C$713:$AC$721,'02_核算项'!$M$713:$M$721,"NOX",'02_核算项'!$AE$713:$AE$721,"allow_calculation"),"")</f>
        <v>300.0561</v>
      </c>
      <c r="I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C$713:$AC$721,'02_核算项'!$M$713:$M$721,"CO",'02_核算项'!$AE$713:$AE$721,"allow_calculation"),"")</f>
        <v>75.014025</v>
      </c>
      <c r="J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C$713:$AC$721,'02_核算项'!$M$713:$M$721,"VOCS",'02_核算项'!$AE$713:$AE$721,"allow_calculation"),"")</f>
        <v>6.001122</v>
      </c>
      <c r="K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C$713:$AC$721,'02_核算项'!$M$713:$M$721,"PM10",'02_核算项'!$AE$713:$AE$721,"allow_calculation"),"")</f>
        <v>37.5070125</v>
      </c>
      <c r="L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C$713:$AC$721,'02_核算项'!$M$713:$M$721,"PM25",'02_核算项'!$AE$713:$AE$721,"allow_calculation"),"")</f>
        <v>37.5070125</v>
      </c>
      <c r="M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C$713:$AC$721,'02_核算项'!$M$713:$M$721,"BC",'02_核算项'!$AE$713:$AE$721,"allow_calculation"),"")</f>
        <v>3.000561</v>
      </c>
      <c r="N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C$713:$AC$721,'02_核算项'!$M$713:$M$721,"OC",'02_核算项'!$AE$713:$AE$721,"allow_calculation"),"")</f>
        <v>17.5032725</v>
      </c>
      <c r="O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C$713:$AC$721,'02_核算项'!$M$713:$M$721,"NH3",'02_核算项'!$AE$713:$AE$721,"allow_calculation"),"")</f>
        <v>0.0</v>
      </c>
      <c r="P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D$713:$AD$721,'02_核算项'!$M$713:$M$721,"SO2",'02_核算项'!$AE$713:$AE$721,"allow_calculation"),"")</f>
        <v>85.015895</v>
      </c>
      <c r="Q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D$713:$AD$721,'02_核算项'!$M$713:$M$721,"NOX",'02_核算项'!$AE$713:$AE$721,"allow_calculation"),"")</f>
        <v>300.0561</v>
      </c>
      <c r="R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D$713:$AD$721,'02_核算项'!$M$713:$M$721,"CO",'02_核算项'!$AE$713:$AE$721,"allow_calculation"),"")</f>
        <v>75.014025</v>
      </c>
      <c r="S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D$713:$AD$721,'02_核算项'!$M$713:$M$721,"VOCS",'02_核算项'!$AE$713:$AE$721,"allow_calculation"),"")</f>
        <v>6.001122</v>
      </c>
      <c r="T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D$713:$AD$721,'02_核算项'!$M$713:$M$721,"PM10",'02_核算项'!$AE$713:$AE$721,"allow_calculation"),"")</f>
        <v>37.5070125</v>
      </c>
      <c r="U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D$713:$AD$721,'02_核算项'!$M$713:$M$721,"PM25",'02_核算项'!$AE$713:$AE$721,"allow_calculation"),"")</f>
        <v>37.5070125</v>
      </c>
      <c r="V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D$713:$AD$721,'02_核算项'!$M$713:$M$721,"BC",'02_核算项'!$AE$713:$AE$721,"allow_calculation"),"")</f>
        <v>3.000561</v>
      </c>
      <c r="W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D$713:$AD$721,'02_核算项'!$M$713:$M$721,"OC",'02_核算项'!$AE$713:$AE$721,"allow_calculation"),"")</f>
        <v>17.5032725</v>
      </c>
      <c r="X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D$713:$AD$721,'02_核算项'!$M$713:$M$721,"NH3",'02_核算项'!$AE$713:$AE$721,"allow_calculation"),"")</f>
        <v>0.0</v>
      </c>
      <c r="Y73" s="2">
        <v>9</v>
      </c>
    </row>
    <row r="74" spans="1:25">
      <c r="A74" s="2" t="s">
        <v>1049</v>
      </c>
      <c r="B74" s="2" t="s">
        <v>864</v>
      </c>
      <c r="C74" s="2" t="s">
        <v>799</v>
      </c>
      <c r="D74" s="2" t="s">
        <v>50</v>
      </c>
      <c r="E74" s="2" t="s">
        <v>181</v>
      </c>
      <c r="F74" s="2" t="s">
        <v>323</v>
      </c>
      <c r="G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C$722:$AC$730,'02_核算项'!$M$722:$M$730,"SO2",'02_核算项'!$AE$722:$AE$730,"allow_calculation"),"")</f>
        <v>0.0010555</v>
      </c>
      <c r="H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C$722:$AC$730,'02_核算项'!$M$722:$M$730,"NOX",'02_核算项'!$AE$722:$AE$730,"allow_calculation"),"")</f>
        <v>0.25332</v>
      </c>
      <c r="I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C$722:$AC$730,'02_核算项'!$M$722:$M$730,"CO",'02_核算项'!$AE$722:$AE$730,"allow_calculation"),"")</f>
        <v>0.073885</v>
      </c>
      <c r="J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C$722:$AC$730,'02_核算项'!$M$722:$M$730,"VOCS",'02_核算项'!$AE$722:$AE$730,"allow_calculation"),"")</f>
        <v>0.004222</v>
      </c>
      <c r="K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C$722:$AC$730,'02_核算项'!$M$722:$M$730,"PM10",'02_核算项'!$AE$722:$AE$730,"allow_calculation"),"")</f>
        <v>0.002111</v>
      </c>
      <c r="L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C$722:$AC$730,'02_核算项'!$M$722:$M$730,"PM25",'02_核算项'!$AE$722:$AE$730,"allow_calculation"),"")</f>
        <v>0.0010555</v>
      </c>
      <c r="M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C$722:$AC$730,'02_核算项'!$M$722:$M$730,"BC",'02_核算项'!$AE$722:$AE$730,"allow_calculation"),"")</f>
        <v>0.00021109999999999998</v>
      </c>
      <c r="N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C$722:$AC$730,'02_核算项'!$M$722:$M$730,"OC",'02_核算项'!$AE$722:$AE$730,"allow_calculation"),"")</f>
        <v>0.00042219999999999996</v>
      </c>
      <c r="O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C$722:$AC$730,'02_核算项'!$M$722:$M$730,"NH3",'02_核算项'!$AE$722:$AE$730,"allow_calculation"),"")</f>
        <v>0.0</v>
      </c>
      <c r="P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D$722:$AD$730,'02_核算项'!$M$722:$M$730,"SO2",'02_核算项'!$AE$722:$AE$730,"allow_calculation"),"")</f>
        <v>0.0010555</v>
      </c>
      <c r="Q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D$722:$AD$730,'02_核算项'!$M$722:$M$730,"NOX",'02_核算项'!$AE$722:$AE$730,"allow_calculation"),"")</f>
        <v>0.25332</v>
      </c>
      <c r="R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D$722:$AD$730,'02_核算项'!$M$722:$M$730,"CO",'02_核算项'!$AE$722:$AE$730,"allow_calculation"),"")</f>
        <v>0.073885</v>
      </c>
      <c r="S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D$722:$AD$730,'02_核算项'!$M$722:$M$730,"VOCS",'02_核算项'!$AE$722:$AE$730,"allow_calculation"),"")</f>
        <v>0.004222</v>
      </c>
      <c r="T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D$722:$AD$730,'02_核算项'!$M$722:$M$730,"PM10",'02_核算项'!$AE$722:$AE$730,"allow_calculation"),"")</f>
        <v>0.002111</v>
      </c>
      <c r="U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D$722:$AD$730,'02_核算项'!$M$722:$M$730,"PM25",'02_核算项'!$AE$722:$AE$730,"allow_calculation"),"")</f>
        <v>0.0010555</v>
      </c>
      <c r="V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D$722:$AD$730,'02_核算项'!$M$722:$M$730,"BC",'02_核算项'!$AE$722:$AE$730,"allow_calculation"),"")</f>
        <v>0.00021109999999999998</v>
      </c>
      <c r="W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D$722:$AD$730,'02_核算项'!$M$722:$M$730,"OC",'02_核算项'!$AE$722:$AE$730,"allow_calculation"),"")</f>
        <v>0.00042219999999999996</v>
      </c>
      <c r="X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D$722:$AD$730,'02_核算项'!$M$722:$M$730,"NH3",'02_核算项'!$AE$722:$AE$730,"allow_calculation"),"")</f>
        <v>0.0</v>
      </c>
      <c r="Y74" s="2">
        <v>1</v>
      </c>
    </row>
    <row r="75" spans="1:25">
      <c r="A75" s="2" t="s">
        <v>1059</v>
      </c>
      <c r="B75" s="2" t="s">
        <v>1060</v>
      </c>
      <c r="C75" s="2" t="s">
        <v>115</v>
      </c>
      <c r="D75" s="2" t="s">
        <v>50</v>
      </c>
      <c r="E75" s="2" t="s">
        <v>51</v>
      </c>
      <c r="F75" s="2" t="s">
        <v>52</v>
      </c>
      <c r="G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C$731:$AC$739,'02_核算项'!$M$731:$M$739,"SO2",'02_核算项'!$AE$731:$AE$739,"allow_calculation"),"")</f>
        <v>2919.1312</v>
      </c>
      <c r="H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C$731:$AC$739,'02_核算项'!$M$731:$M$739,"NOX",'02_核算项'!$AE$731:$AE$739,"allow_calculation"),"")</f>
        <v>10302.816</v>
      </c>
      <c r="I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C$731:$AC$739,'02_核算项'!$M$731:$M$739,"CO",'02_核算项'!$AE$731:$AE$739,"allow_calculation"),"")</f>
        <v>2575.704</v>
      </c>
      <c r="J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C$731:$AC$739,'02_核算项'!$M$731:$M$739,"VOCS",'02_核算项'!$AE$731:$AE$739,"allow_calculation"),"")</f>
        <v>206.05632</v>
      </c>
      <c r="K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C$731:$AC$739,'02_核算项'!$M$731:$M$739,"PM10",'02_核算项'!$AE$731:$AE$739,"allow_calculation"),"")</f>
        <v>1287.852</v>
      </c>
      <c r="L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C$731:$AC$739,'02_核算项'!$M$731:$M$739,"PM25",'02_核算项'!$AE$731:$AE$739,"allow_calculation"),"")</f>
        <v>1287.852</v>
      </c>
      <c r="M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C$731:$AC$739,'02_核算项'!$M$731:$M$739,"BC",'02_核算项'!$AE$731:$AE$739,"allow_calculation"),"")</f>
        <v>103.02816</v>
      </c>
      <c r="N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C$731:$AC$739,'02_核算项'!$M$731:$M$739,"OC",'02_核算项'!$AE$731:$AE$739,"allow_calculation"),"")</f>
        <v>600.9976</v>
      </c>
      <c r="O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C$731:$AC$739,'02_核算项'!$M$731:$M$739,"NH3",'02_核算项'!$AE$731:$AE$739,"allow_calculation"),"")</f>
        <v>0.0</v>
      </c>
      <c r="P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D$731:$AD$739,'02_核算项'!$M$731:$M$739,"SO2",'02_核算项'!$AE$731:$AE$739,"allow_calculation"),"")</f>
        <v>2919.1312</v>
      </c>
      <c r="Q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D$731:$AD$739,'02_核算项'!$M$731:$M$739,"NOX",'02_核算项'!$AE$731:$AE$739,"allow_calculation"),"")</f>
        <v>10302.816</v>
      </c>
      <c r="R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D$731:$AD$739,'02_核算项'!$M$731:$M$739,"CO",'02_核算项'!$AE$731:$AE$739,"allow_calculation"),"")</f>
        <v>2575.704</v>
      </c>
      <c r="S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D$731:$AD$739,'02_核算项'!$M$731:$M$739,"VOCS",'02_核算项'!$AE$731:$AE$739,"allow_calculation"),"")</f>
        <v>206.05632</v>
      </c>
      <c r="T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D$731:$AD$739,'02_核算项'!$M$731:$M$739,"PM10",'02_核算项'!$AE$731:$AE$739,"allow_calculation"),"")</f>
        <v>1287.852</v>
      </c>
      <c r="U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D$731:$AD$739,'02_核算项'!$M$731:$M$739,"PM25",'02_核算项'!$AE$731:$AE$739,"allow_calculation"),"")</f>
        <v>1287.852</v>
      </c>
      <c r="V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D$731:$AD$739,'02_核算项'!$M$731:$M$739,"BC",'02_核算项'!$AE$731:$AE$739,"allow_calculation"),"")</f>
        <v>103.02816</v>
      </c>
      <c r="W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D$731:$AD$739,'02_核算项'!$M$731:$M$739,"OC",'02_核算项'!$AE$731:$AE$739,"allow_calculation"),"")</f>
        <v>600.9976</v>
      </c>
      <c r="X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D$731:$AD$739,'02_核算项'!$M$731:$M$739,"NH3",'02_核算项'!$AE$731:$AE$739,"allow_calculation"),"")</f>
        <v>0.0</v>
      </c>
      <c r="Y75" s="2">
        <v>1</v>
      </c>
    </row>
    <row r="76" spans="1:25">
      <c r="A76" s="2" t="s">
        <v>1070</v>
      </c>
      <c r="B76" s="2" t="s">
        <v>1071</v>
      </c>
      <c r="C76" s="2" t="s">
        <v>744</v>
      </c>
      <c r="D76" s="2" t="s">
        <v>50</v>
      </c>
      <c r="E76" s="2" t="s">
        <v>179</v>
      </c>
      <c r="F76" s="2" t="s">
        <v>138</v>
      </c>
      <c r="G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C$740:$AC$748,'02_核算项'!$M$740:$M$748,"SO2",'02_核算项'!$AE$740:$AE$748,"allow_calculation"),"")</f>
        <v>0.57435</v>
      </c>
      <c r="H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C$740:$AC$748,'02_核算项'!$M$740:$M$748,"NOX",'02_核算项'!$AE$740:$AE$748,"allow_calculation"),"")</f>
        <v>137.844</v>
      </c>
      <c r="I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C$740:$AC$748,'02_核算项'!$M$740:$M$748,"CO",'02_核算项'!$AE$740:$AE$748,"allow_calculation"),"")</f>
        <v>40.2045</v>
      </c>
      <c r="J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C$740:$AC$748,'02_核算项'!$M$740:$M$748,"VOCS",'02_核算项'!$AE$740:$AE$748,"allow_calculation"),"")</f>
        <v>2.2974</v>
      </c>
      <c r="K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C$740:$AC$748,'02_核算项'!$M$740:$M$748,"PM10",'02_核算项'!$AE$740:$AE$748,"allow_calculation"),"")</f>
        <v>1.1487</v>
      </c>
      <c r="L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C$740:$AC$748,'02_核算项'!$M$740:$M$748,"PM25",'02_核算项'!$AE$740:$AE$748,"allow_calculation"),"")</f>
        <v>0.57435</v>
      </c>
      <c r="M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C$740:$AC$748,'02_核算项'!$M$740:$M$748,"BC",'02_核算项'!$AE$740:$AE$748,"allow_calculation"),"")</f>
        <v>0.11487</v>
      </c>
      <c r="N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C$740:$AC$748,'02_核算项'!$M$740:$M$748,"OC",'02_核算项'!$AE$740:$AE$748,"allow_calculation"),"")</f>
        <v>0.22974</v>
      </c>
      <c r="O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C$740:$AC$748,'02_核算项'!$M$740:$M$748,"NH3",'02_核算项'!$AE$740:$AE$748,"allow_calculation"),"")</f>
        <v>0.0</v>
      </c>
      <c r="P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D$740:$AD$748,'02_核算项'!$M$740:$M$748,"SO2",'02_核算项'!$AE$740:$AE$748,"allow_calculation"),"")</f>
        <v>0.57435</v>
      </c>
      <c r="Q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D$740:$AD$748,'02_核算项'!$M$740:$M$748,"NOX",'02_核算项'!$AE$740:$AE$748,"allow_calculation"),"")</f>
        <v>137.844</v>
      </c>
      <c r="R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D$740:$AD$748,'02_核算项'!$M$740:$M$748,"CO",'02_核算项'!$AE$740:$AE$748,"allow_calculation"),"")</f>
        <v>40.2045</v>
      </c>
      <c r="S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D$740:$AD$748,'02_核算项'!$M$740:$M$748,"VOCS",'02_核算项'!$AE$740:$AE$748,"allow_calculation"),"")</f>
        <v>2.2974</v>
      </c>
      <c r="T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D$740:$AD$748,'02_核算项'!$M$740:$M$748,"PM10",'02_核算项'!$AE$740:$AE$748,"allow_calculation"),"")</f>
        <v>1.1487</v>
      </c>
      <c r="U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D$740:$AD$748,'02_核算项'!$M$740:$M$748,"PM25",'02_核算项'!$AE$740:$AE$748,"allow_calculation"),"")</f>
        <v>0.57435</v>
      </c>
      <c r="V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D$740:$AD$748,'02_核算项'!$M$740:$M$748,"BC",'02_核算项'!$AE$740:$AE$748,"allow_calculation"),"")</f>
        <v>0.11487</v>
      </c>
      <c r="W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D$740:$AD$748,'02_核算项'!$M$740:$M$748,"OC",'02_核算项'!$AE$740:$AE$748,"allow_calculation"),"")</f>
        <v>0.22974</v>
      </c>
      <c r="X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D$740:$AD$748,'02_核算项'!$M$740:$M$748,"NH3",'02_核算项'!$AE$740:$AE$748,"allow_calculation"),"")</f>
        <v>0.0</v>
      </c>
      <c r="Y76" s="2">
        <v>10</v>
      </c>
    </row>
    <row r="77" spans="1:25">
      <c r="A77" s="2" t="s">
        <v>1081</v>
      </c>
      <c r="B77" s="2" t="s">
        <v>1082</v>
      </c>
      <c r="C77" s="2" t="s">
        <v>744</v>
      </c>
      <c r="D77" s="2" t="s">
        <v>228</v>
      </c>
      <c r="E77" s="2" t="s">
        <v>117</v>
      </c>
      <c r="F77" s="2" t="s">
        <v>243</v>
      </c>
      <c r="G77" s="4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C$749:$AC$765,'02_核算项'!$M$749:$M$765,"SO2",'02_核算项'!$AE$749:$AE$765,"allow_calculation"),"")</f>
        <v>513.65152225</v>
      </c>
      <c r="H77" s="4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C$749:$AC$765,'02_核算项'!$M$749:$M$765,"NOX",'02_核算项'!$AE$749:$AE$765,"allow_calculation"),"")</f>
        <v>1813.07034</v>
      </c>
      <c r="I77" s="4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C$749:$AC$765,'02_核算项'!$M$749:$M$765,"CO",'02_核算项'!$AE$749:$AE$765,"allow_calculation"),"")</f>
        <v>453.2753075</v>
      </c>
      <c r="J77" s="4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C$749:$AC$765,'02_核算项'!$M$749:$M$765,"VOCS",'02_核算项'!$AE$749:$AE$765,"allow_calculation"),"")</f>
        <v>36.260789</v>
      </c>
      <c r="K77" s="4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C$749:$AC$765,'02_核算项'!$M$749:$M$765,"PM10",'02_核算项'!$AE$749:$AE$765,"allow_calculation"),"")</f>
        <v>226.6121695</v>
      </c>
      <c r="L77" s="4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C$749:$AC$765,'02_核算项'!$M$749:$M$765,"PM25",'02_核算项'!$AE$749:$AE$765,"allow_calculation"),"")</f>
        <v>226.61139725</v>
      </c>
      <c r="M77" s="4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C$749:$AC$765,'02_核算项'!$M$749:$M$765,"BC",'02_核算项'!$AE$749:$AE$765,"allow_calculation"),"")</f>
        <v>18.12900445</v>
      </c>
      <c r="N77" s="4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C$749:$AC$765,'02_核算项'!$M$749:$M$765,"OC",'02_核算项'!$AE$749:$AE$765,"allow_calculation"),"")</f>
        <v>105.7519339</v>
      </c>
      <c r="O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C$749:$AC$765,'02_核算项'!$M$749:$M$765,"NH3",'02_核算项'!$AE$749:$AE$765,"allow_calculation"),"")</f>
        <v>0.0</v>
      </c>
      <c r="P77" s="4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D$749:$AD$765,'02_核算项'!$M$749:$M$765,"SO2",'02_核算项'!$AE$749:$AE$765,"allow_calculation"),"")</f>
        <v>513.65152225</v>
      </c>
      <c r="Q77" s="4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D$749:$AD$765,'02_核算项'!$M$749:$M$765,"NOX",'02_核算项'!$AE$749:$AE$765,"allow_calculation"),"")</f>
        <v>1813.07034</v>
      </c>
      <c r="R77" s="4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D$749:$AD$765,'02_核算项'!$M$749:$M$765,"CO",'02_核算项'!$AE$749:$AE$765,"allow_calculation"),"")</f>
        <v>453.2753075</v>
      </c>
      <c r="S77" s="4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D$749:$AD$765,'02_核算项'!$M$749:$M$765,"VOCS",'02_核算项'!$AE$749:$AE$765,"allow_calculation"),"")</f>
        <v>36.260789</v>
      </c>
      <c r="T77" s="4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D$749:$AD$765,'02_核算项'!$M$749:$M$765,"PM10",'02_核算项'!$AE$749:$AE$765,"allow_calculation"),"")</f>
        <v>226.6121695</v>
      </c>
      <c r="U77" s="4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D$749:$AD$765,'02_核算项'!$M$749:$M$765,"PM25",'02_核算项'!$AE$749:$AE$765,"allow_calculation"),"")</f>
        <v>226.61139725</v>
      </c>
      <c r="V77" s="4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D$749:$AD$765,'02_核算项'!$M$749:$M$765,"BC",'02_核算项'!$AE$749:$AE$765,"allow_calculation"),"")</f>
        <v>18.12900445</v>
      </c>
      <c r="W77" s="4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D$749:$AD$765,'02_核算项'!$M$749:$M$765,"OC",'02_核算项'!$AE$749:$AE$765,"allow_calculation"),"")</f>
        <v>105.7519339</v>
      </c>
      <c r="X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D$749:$AD$765,'02_核算项'!$M$749:$M$765,"NH3",'02_核算项'!$AE$749:$AE$765,"allow_calculation"),"")</f>
        <v>0.0</v>
      </c>
      <c r="Y77" s="2">
        <v>18</v>
      </c>
    </row>
    <row r="78" spans="1:25">
      <c r="A78" s="2" t="s">
        <v>1100</v>
      </c>
      <c r="B78" s="2" t="s">
        <v>1101</v>
      </c>
      <c r="C78" s="2" t="s">
        <v>412</v>
      </c>
      <c r="D78" s="2" t="s">
        <v>50</v>
      </c>
      <c r="E78" s="2" t="s">
        <v>179</v>
      </c>
      <c r="F78" s="2" t="s">
        <v>138</v>
      </c>
      <c r="G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C$766:$AC$774,'02_核算项'!$M$766:$M$774,"SO2",'02_核算项'!$AE$766:$AE$774,"allow_calculation"),"")</f>
        <v>1.00146635</v>
      </c>
      <c r="H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C$766:$AC$774,'02_核算项'!$M$766:$M$774,"NOX",'02_核算项'!$AE$766:$AE$774,"allow_calculation"),"")</f>
        <v>240.351924</v>
      </c>
      <c r="I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C$766:$AC$774,'02_核算项'!$M$766:$M$774,"CO",'02_核算项'!$AE$766:$AE$774,"allow_calculation"),"")</f>
        <v>70.1026445</v>
      </c>
      <c r="J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C$766:$AC$774,'02_核算项'!$M$766:$M$774,"VOCS",'02_核算项'!$AE$766:$AE$774,"allow_calculation"),"")</f>
        <v>4.0058654</v>
      </c>
      <c r="K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C$766:$AC$774,'02_核算项'!$M$766:$M$774,"PM10",'02_核算项'!$AE$766:$AE$774,"allow_calculation"),"")</f>
        <v>2.0029327</v>
      </c>
      <c r="L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C$766:$AC$774,'02_核算项'!$M$766:$M$774,"PM25",'02_核算项'!$AE$766:$AE$774,"allow_calculation"),"")</f>
        <v>1.00146635</v>
      </c>
      <c r="M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C$766:$AC$774,'02_核算项'!$M$766:$M$774,"BC",'02_核算项'!$AE$766:$AE$774,"allow_calculation"),"")</f>
        <v>0.20029327000000002</v>
      </c>
      <c r="N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C$766:$AC$774,'02_核算项'!$M$766:$M$774,"OC",'02_核算项'!$AE$766:$AE$774,"allow_calculation"),"")</f>
        <v>0.40058654000000005</v>
      </c>
      <c r="O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C$766:$AC$774,'02_核算项'!$M$766:$M$774,"NH3",'02_核算项'!$AE$766:$AE$774,"allow_calculation"),"")</f>
        <v>0.0</v>
      </c>
      <c r="P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D$766:$AD$774,'02_核算项'!$M$766:$M$774,"SO2",'02_核算项'!$AE$766:$AE$774,"allow_calculation"),"")</f>
        <v>1.00146635</v>
      </c>
      <c r="Q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D$766:$AD$774,'02_核算项'!$M$766:$M$774,"NOX",'02_核算项'!$AE$766:$AE$774,"allow_calculation"),"")</f>
        <v>240.351924</v>
      </c>
      <c r="R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D$766:$AD$774,'02_核算项'!$M$766:$M$774,"CO",'02_核算项'!$AE$766:$AE$774,"allow_calculation"),"")</f>
        <v>70.1026445</v>
      </c>
      <c r="S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D$766:$AD$774,'02_核算项'!$M$766:$M$774,"VOCS",'02_核算项'!$AE$766:$AE$774,"allow_calculation"),"")</f>
        <v>4.0058654</v>
      </c>
      <c r="T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D$766:$AD$774,'02_核算项'!$M$766:$M$774,"PM10",'02_核算项'!$AE$766:$AE$774,"allow_calculation"),"")</f>
        <v>2.0029327</v>
      </c>
      <c r="U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D$766:$AD$774,'02_核算项'!$M$766:$M$774,"PM25",'02_核算项'!$AE$766:$AE$774,"allow_calculation"),"")</f>
        <v>1.00146635</v>
      </c>
      <c r="V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D$766:$AD$774,'02_核算项'!$M$766:$M$774,"BC",'02_核算项'!$AE$766:$AE$774,"allow_calculation"),"")</f>
        <v>0.20029327000000002</v>
      </c>
      <c r="W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D$766:$AD$774,'02_核算项'!$M$766:$M$774,"OC",'02_核算项'!$AE$766:$AE$774,"allow_calculation"),"")</f>
        <v>0.40058654000000005</v>
      </c>
      <c r="X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D$766:$AD$774,'02_核算项'!$M$766:$M$774,"NH3",'02_核算项'!$AE$766:$AE$774,"allow_calculation"),"")</f>
        <v>0.0</v>
      </c>
      <c r="Y78" s="2">
        <v>10</v>
      </c>
    </row>
    <row r="79" spans="1:25">
      <c r="A79" s="2" t="s">
        <v>1111</v>
      </c>
      <c r="B79" s="2" t="s">
        <v>1112</v>
      </c>
      <c r="C79" s="2" t="s">
        <v>227</v>
      </c>
      <c r="D79" s="2" t="s">
        <v>178</v>
      </c>
      <c r="E79" s="2" t="s">
        <v>179</v>
      </c>
      <c r="F79" s="2" t="s">
        <v>243</v>
      </c>
      <c r="G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C$775:$AC$783,'02_核算项'!$M$775:$M$783,"SO2",'02_核算项'!$AE$775:$AE$783,"allow_calculation"),"")</f>
        <v>0.0032215000000000004</v>
      </c>
      <c r="H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C$775:$AC$783,'02_核算项'!$M$775:$M$783,"NOX",'02_核算项'!$AE$775:$AE$783,"allow_calculation"),"")</f>
        <v>0.7731600000000001</v>
      </c>
      <c r="I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C$775:$AC$783,'02_核算项'!$M$775:$M$783,"CO",'02_核算项'!$AE$775:$AE$783,"allow_calculation"),"")</f>
        <v>0.22550500000000004</v>
      </c>
      <c r="J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C$775:$AC$783,'02_核算项'!$M$775:$M$783,"VOCS",'02_核算项'!$AE$775:$AE$783,"allow_calculation"),"")</f>
        <v>0.012886000000000002</v>
      </c>
      <c r="K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C$775:$AC$783,'02_核算项'!$M$775:$M$783,"PM10",'02_核算项'!$AE$775:$AE$783,"allow_calculation"),"")</f>
        <v>0.006443000000000001</v>
      </c>
      <c r="L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C$775:$AC$783,'02_核算项'!$M$775:$M$783,"PM25",'02_核算项'!$AE$775:$AE$783,"allow_calculation"),"")</f>
        <v>0.0032215000000000004</v>
      </c>
      <c r="M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C$775:$AC$783,'02_核算项'!$M$775:$M$783,"BC",'02_核算项'!$AE$775:$AE$783,"allow_calculation"),"")</f>
        <v>0.0006443000000000002</v>
      </c>
      <c r="N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C$775:$AC$783,'02_核算项'!$M$775:$M$783,"OC",'02_核算项'!$AE$775:$AE$783,"allow_calculation"),"")</f>
        <v>0.0012886000000000004</v>
      </c>
      <c r="O79" s="4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C$775:$AC$783,'02_核算项'!$M$775:$M$783,"NH3",'02_核算项'!$AE$775:$AE$783,"allow_calculation"),"")</f>
        <v/>
      </c>
      <c r="P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D$775:$AD$783,'02_核算项'!$M$775:$M$783,"SO2",'02_核算项'!$AE$775:$AE$783,"allow_calculation"),"")</f>
        <v>0.0032215000000000004</v>
      </c>
      <c r="Q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D$775:$AD$783,'02_核算项'!$M$775:$M$783,"NOX",'02_核算项'!$AE$775:$AE$783,"allow_calculation"),"")</f>
        <v>0.7731600000000001</v>
      </c>
      <c r="R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D$775:$AD$783,'02_核算项'!$M$775:$M$783,"CO",'02_核算项'!$AE$775:$AE$783,"allow_calculation"),"")</f>
        <v>0.22550500000000004</v>
      </c>
      <c r="S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D$775:$AD$783,'02_核算项'!$M$775:$M$783,"VOCS",'02_核算项'!$AE$775:$AE$783,"allow_calculation"),"")</f>
        <v>0.012886000000000002</v>
      </c>
      <c r="T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D$775:$AD$783,'02_核算项'!$M$775:$M$783,"PM10",'02_核算项'!$AE$775:$AE$783,"allow_calculation"),"")</f>
        <v>0.006443000000000001</v>
      </c>
      <c r="U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D$775:$AD$783,'02_核算项'!$M$775:$M$783,"PM25",'02_核算项'!$AE$775:$AE$783,"allow_calculation"),"")</f>
        <v>0.0032215000000000004</v>
      </c>
      <c r="V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D$775:$AD$783,'02_核算项'!$M$775:$M$783,"BC",'02_核算项'!$AE$775:$AE$783,"allow_calculation"),"")</f>
        <v>0.0006443000000000002</v>
      </c>
      <c r="W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D$775:$AD$783,'02_核算项'!$M$775:$M$783,"OC",'02_核算项'!$AE$775:$AE$783,"allow_calculation"),"")</f>
        <v>0.0012886000000000004</v>
      </c>
      <c r="X79" s="3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D$775:$AD$783,'02_核算项'!$M$775:$M$783,"NH3",'02_核算项'!$AE$775:$AE$783,"allow_calculation"),"")</f>
        <v/>
      </c>
      <c r="Y79" s="2">
        <v>12</v>
      </c>
    </row>
    <row r="80" spans="1:25">
      <c r="A80" s="2" t="s">
        <v>1122</v>
      </c>
      <c r="B80" s="2" t="s">
        <v>1123</v>
      </c>
      <c r="C80" s="2" t="s">
        <v>400</v>
      </c>
      <c r="D80" s="2" t="s">
        <v>228</v>
      </c>
      <c r="E80" s="2" t="s">
        <v>117</v>
      </c>
      <c r="F80" s="2" t="s">
        <v>52</v>
      </c>
      <c r="G80" s="4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C$784:$AC$792,'02_核算项'!$M$784:$M$792,"SO2",'02_核算项'!$AE$784:$AE$792,"allow_calculation"),"")</f>
        <v>171.6593207</v>
      </c>
      <c r="H80" s="4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C$784:$AC$792,'02_核算项'!$M$784:$M$792,"NOX",'02_核算项'!$AE$784:$AE$792,"allow_calculation"),"")</f>
        <v>605.856426</v>
      </c>
      <c r="I80" s="4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C$784:$AC$792,'02_核算项'!$M$784:$M$792,"CO",'02_核算项'!$AE$784:$AE$792,"allow_calculation"),"")</f>
        <v>151.4641065</v>
      </c>
      <c r="J80" s="4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C$784:$AC$792,'02_核算项'!$M$784:$M$792,"VOCS",'02_核算项'!$AE$784:$AE$792,"allow_calculation"),"")</f>
        <v>12.11712852</v>
      </c>
      <c r="K80" s="4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C$784:$AC$792,'02_核算项'!$M$784:$M$792,"PM10",'02_核算项'!$AE$784:$AE$792,"allow_calculation"),"")</f>
        <v>75.73205325</v>
      </c>
      <c r="L80" s="4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C$784:$AC$792,'02_核算项'!$M$784:$M$792,"PM25",'02_核算项'!$AE$784:$AE$792,"allow_calculation"),"")</f>
        <v>75.73205325</v>
      </c>
      <c r="M80" s="4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C$784:$AC$792,'02_核算项'!$M$784:$M$792,"BC",'02_核算项'!$AE$784:$AE$792,"allow_calculation"),"")</f>
        <v>6.05856426</v>
      </c>
      <c r="N80" s="4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C$784:$AC$792,'02_核算项'!$M$784:$M$792,"OC",'02_核算项'!$AE$784:$AE$792,"allow_calculation"),"")</f>
        <v>35.341624849999995</v>
      </c>
      <c r="O80" s="4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C$784:$AC$792,'02_核算项'!$M$784:$M$792,"NH3",'02_核算项'!$AE$784:$AE$792,"allow_calculation"),"")</f>
        <v/>
      </c>
      <c r="P80" s="4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D$784:$AD$792,'02_核算项'!$M$784:$M$792,"SO2",'02_核算项'!$AE$784:$AE$792,"allow_calculation"),"")</f>
        <v>171.6593207</v>
      </c>
      <c r="Q80" s="4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D$784:$AD$792,'02_核算项'!$M$784:$M$792,"NOX",'02_核算项'!$AE$784:$AE$792,"allow_calculation"),"")</f>
        <v>605.856426</v>
      </c>
      <c r="R80" s="4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D$784:$AD$792,'02_核算项'!$M$784:$M$792,"CO",'02_核算项'!$AE$784:$AE$792,"allow_calculation"),"")</f>
        <v>151.4641065</v>
      </c>
      <c r="S80" s="4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D$784:$AD$792,'02_核算项'!$M$784:$M$792,"VOCS",'02_核算项'!$AE$784:$AE$792,"allow_calculation"),"")</f>
        <v>12.11712852</v>
      </c>
      <c r="T80" s="4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D$784:$AD$792,'02_核算项'!$M$784:$M$792,"PM10",'02_核算项'!$AE$784:$AE$792,"allow_calculation"),"")</f>
        <v>75.73205325</v>
      </c>
      <c r="U80" s="4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D$784:$AD$792,'02_核算项'!$M$784:$M$792,"PM25",'02_核算项'!$AE$784:$AE$792,"allow_calculation"),"")</f>
        <v>75.73205325</v>
      </c>
      <c r="V80" s="4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D$784:$AD$792,'02_核算项'!$M$784:$M$792,"BC",'02_核算项'!$AE$784:$AE$792,"allow_calculation"),"")</f>
        <v>6.05856426</v>
      </c>
      <c r="W80" s="4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D$784:$AD$792,'02_核算项'!$M$784:$M$792,"OC",'02_核算项'!$AE$784:$AE$792,"allow_calculation"),"")</f>
        <v>35.341624849999995</v>
      </c>
      <c r="X80" s="3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D$784:$AD$792,'02_核算项'!$M$784:$M$792,"NH3",'02_核算项'!$AE$784:$AE$792,"allow_calculation"),"")</f>
        <v/>
      </c>
      <c r="Y80" s="2">
        <v>12</v>
      </c>
    </row>
    <row r="81" spans="1:25">
      <c r="A81" s="2" t="s">
        <v>1133</v>
      </c>
      <c r="B81" s="2" t="s">
        <v>1134</v>
      </c>
      <c r="C81" s="2" t="s">
        <v>227</v>
      </c>
      <c r="D81" s="2" t="s">
        <v>228</v>
      </c>
      <c r="E81" s="2" t="s">
        <v>117</v>
      </c>
      <c r="F81" s="2" t="s">
        <v>138</v>
      </c>
      <c r="G81" s="4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C$793:$AC$801,'02_核算项'!$M$793:$M$801,"SO2",'02_核算项'!$AE$793:$AE$801,"allow_calculation"),"")</f>
        <v/>
      </c>
      <c r="H81" s="4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C$793:$AC$801,'02_核算项'!$M$793:$M$801,"NOX",'02_核算项'!$AE$793:$AE$801,"allow_calculation"),"")</f>
        <v/>
      </c>
      <c r="I81" s="4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C$793:$AC$801,'02_核算项'!$M$793:$M$801,"CO",'02_核算项'!$AE$793:$AE$801,"allow_calculation"),"")</f>
        <v/>
      </c>
      <c r="J81" s="4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C$793:$AC$801,'02_核算项'!$M$793:$M$801,"VOCS",'02_核算项'!$AE$793:$AE$801,"allow_calculation"),"")</f>
        <v/>
      </c>
      <c r="K81" s="4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C$793:$AC$801,'02_核算项'!$M$793:$M$801,"PM10",'02_核算项'!$AE$793:$AE$801,"allow_calculation"),"")</f>
        <v/>
      </c>
      <c r="L81" s="4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C$793:$AC$801,'02_核算项'!$M$793:$M$801,"PM25",'02_核算项'!$AE$793:$AE$801,"allow_calculation"),"")</f>
        <v/>
      </c>
      <c r="M81" s="4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C$793:$AC$801,'02_核算项'!$M$793:$M$801,"BC",'02_核算项'!$AE$793:$AE$801,"allow_calculation"),"")</f>
        <v/>
      </c>
      <c r="N81" s="4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C$793:$AC$801,'02_核算项'!$M$793:$M$801,"OC",'02_核算项'!$AE$793:$AE$801,"allow_calculation"),"")</f>
        <v/>
      </c>
      <c r="O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C$793:$AC$801,'02_核算项'!$M$793:$M$801,"NH3",'02_核算项'!$AE$793:$AE$801,"allow_calculation"),"")</f>
        <v>0.0</v>
      </c>
      <c r="P81" s="3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D$793:$AD$801,'02_核算项'!$M$793:$M$801,"SO2",'02_核算项'!$AE$793:$AE$801,"allow_calculation"),"")</f>
        <v/>
      </c>
      <c r="Q81" s="3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D$793:$AD$801,'02_核算项'!$M$793:$M$801,"NOX",'02_核算项'!$AE$793:$AE$801,"allow_calculation"),"")</f>
        <v/>
      </c>
      <c r="R81" s="3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D$793:$AD$801,'02_核算项'!$M$793:$M$801,"CO",'02_核算项'!$AE$793:$AE$801,"allow_calculation"),"")</f>
        <v/>
      </c>
      <c r="S81" s="3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D$793:$AD$801,'02_核算项'!$M$793:$M$801,"VOCS",'02_核算项'!$AE$793:$AE$801,"allow_calculation"),"")</f>
        <v/>
      </c>
      <c r="T81" s="3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D$793:$AD$801,'02_核算项'!$M$793:$M$801,"PM10",'02_核算项'!$AE$793:$AE$801,"allow_calculation"),"")</f>
        <v/>
      </c>
      <c r="U81" s="3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D$793:$AD$801,'02_核算项'!$M$793:$M$801,"PM25",'02_核算项'!$AE$793:$AE$801,"allow_calculation"),"")</f>
        <v/>
      </c>
      <c r="V81" s="3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D$793:$AD$801,'02_核算项'!$M$793:$M$801,"BC",'02_核算项'!$AE$793:$AE$801,"allow_calculation"),"")</f>
        <v/>
      </c>
      <c r="W81" s="3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D$793:$AD$801,'02_核算项'!$M$793:$M$801,"OC",'02_核算项'!$AE$793:$AE$801,"allow_calculation"),"")</f>
        <v/>
      </c>
      <c r="X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D$793:$AD$801,'02_核算项'!$M$793:$M$801,"NH3",'02_核算项'!$AE$793:$AE$801,"allow_calculation"),"")</f>
        <v>0.0</v>
      </c>
      <c r="Y81" s="2">
        <v>25</v>
      </c>
    </row>
    <row r="82" spans="1:25">
      <c r="A82" s="2" t="s">
        <v>1144</v>
      </c>
      <c r="B82" s="2" t="s">
        <v>1145</v>
      </c>
      <c r="C82" s="2" t="s">
        <v>115</v>
      </c>
      <c r="D82" s="2" t="s">
        <v>228</v>
      </c>
      <c r="E82" s="2" t="s">
        <v>117</v>
      </c>
      <c r="F82" s="2" t="s">
        <v>532</v>
      </c>
      <c r="G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C$802:$AC$810,'02_核算项'!$M$802:$M$810,"SO2",'02_核算项'!$AE$802:$AE$810,"allow_calculation"),"")</f>
        <v/>
      </c>
      <c r="H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C$802:$AC$810,'02_核算项'!$M$802:$M$810,"NOX",'02_核算项'!$AE$802:$AE$810,"allow_calculation"),"")</f>
        <v/>
      </c>
      <c r="I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C$802:$AC$810,'02_核算项'!$M$802:$M$810,"CO",'02_核算项'!$AE$802:$AE$810,"allow_calculation"),"")</f>
        <v/>
      </c>
      <c r="J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C$802:$AC$810,'02_核算项'!$M$802:$M$810,"VOCS",'02_核算项'!$AE$802:$AE$810,"allow_calculation"),"")</f>
        <v/>
      </c>
      <c r="K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C$802:$AC$810,'02_核算项'!$M$802:$M$810,"PM10",'02_核算项'!$AE$802:$AE$810,"allow_calculation"),"")</f>
        <v/>
      </c>
      <c r="L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C$802:$AC$810,'02_核算项'!$M$802:$M$810,"PM25",'02_核算项'!$AE$802:$AE$810,"allow_calculation"),"")</f>
        <v/>
      </c>
      <c r="M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C$802:$AC$810,'02_核算项'!$M$802:$M$810,"BC",'02_核算项'!$AE$802:$AE$810,"allow_calculation"),"")</f>
        <v/>
      </c>
      <c r="N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C$802:$AC$810,'02_核算项'!$M$802:$M$810,"OC",'02_核算项'!$AE$802:$AE$810,"allow_calculation"),"")</f>
        <v/>
      </c>
      <c r="O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C$802:$AC$810,'02_核算项'!$M$802:$M$810,"NH3",'02_核算项'!$AE$802:$AE$810,"allow_calculation"),"")</f>
        <v/>
      </c>
      <c r="P82" s="3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D$802:$AD$810,'02_核算项'!$M$802:$M$810,"SO2",'02_核算项'!$AE$802:$AE$810,"allow_calculation"),"")</f>
        <v/>
      </c>
      <c r="Q82" s="3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D$802:$AD$810,'02_核算项'!$M$802:$M$810,"NOX",'02_核算项'!$AE$802:$AE$810,"allow_calculation"),"")</f>
        <v/>
      </c>
      <c r="R82" s="3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D$802:$AD$810,'02_核算项'!$M$802:$M$810,"CO",'02_核算项'!$AE$802:$AE$810,"allow_calculation"),"")</f>
        <v/>
      </c>
      <c r="S82" s="3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D$802:$AD$810,'02_核算项'!$M$802:$M$810,"VOCS",'02_核算项'!$AE$802:$AE$810,"allow_calculation"),"")</f>
        <v/>
      </c>
      <c r="T82" s="3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D$802:$AD$810,'02_核算项'!$M$802:$M$810,"PM10",'02_核算项'!$AE$802:$AE$810,"allow_calculation"),"")</f>
        <v/>
      </c>
      <c r="U82" s="3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D$802:$AD$810,'02_核算项'!$M$802:$M$810,"PM25",'02_核算项'!$AE$802:$AE$810,"allow_calculation"),"")</f>
        <v/>
      </c>
      <c r="V82" s="3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D$802:$AD$810,'02_核算项'!$M$802:$M$810,"BC",'02_核算项'!$AE$802:$AE$810,"allow_calculation"),"")</f>
        <v/>
      </c>
      <c r="W82" s="3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D$802:$AD$810,'02_核算项'!$M$802:$M$810,"OC",'02_核算项'!$AE$802:$AE$810,"allow_calculation"),"")</f>
        <v/>
      </c>
      <c r="X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D$802:$AD$810,'02_核算项'!$M$802:$M$810,"NH3",'02_核算项'!$AE$802:$AE$810,"allow_calculation"),"")</f>
        <v/>
      </c>
      <c r="Y82" s="2">
        <v>34</v>
      </c>
    </row>
    <row r="83" spans="1:25">
      <c r="A83" s="2" t="s">
        <v>1155</v>
      </c>
      <c r="B83" s="2" t="s">
        <v>690</v>
      </c>
      <c r="C83" s="2" t="s">
        <v>400</v>
      </c>
      <c r="D83" s="2" t="s">
        <v>228</v>
      </c>
      <c r="E83" s="2" t="s">
        <v>117</v>
      </c>
      <c r="F83" s="2" t="s">
        <v>138</v>
      </c>
      <c r="G83" s="4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C$811:$AC$819,'02_核算项'!$M$811:$M$819,"SO2",'02_核算项'!$AE$811:$AE$819,"allow_calculation"),"")</f>
        <v>295.471118</v>
      </c>
      <c r="H83" s="4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C$811:$AC$819,'02_核算项'!$M$811:$M$819,"NOX",'02_核算项'!$AE$811:$AE$819,"allow_calculation"),"")</f>
        <v>1042.83924</v>
      </c>
      <c r="I83" s="4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C$811:$AC$819,'02_核算项'!$M$811:$M$819,"CO",'02_核算项'!$AE$811:$AE$819,"allow_calculation"),"")</f>
        <v>260.70981</v>
      </c>
      <c r="J83" s="4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C$811:$AC$819,'02_核算项'!$M$811:$M$819,"VOCS",'02_核算项'!$AE$811:$AE$819,"allow_calculation"),"")</f>
        <v>20.8567848</v>
      </c>
      <c r="K83" s="4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C$811:$AC$819,'02_核算项'!$M$811:$M$819,"PM10",'02_核算项'!$AE$811:$AE$819,"allow_calculation"),"")</f>
        <v>130.354905</v>
      </c>
      <c r="L83" s="4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C$811:$AC$819,'02_核算项'!$M$811:$M$819,"PM25",'02_核算项'!$AE$811:$AE$819,"allow_calculation"),"")</f>
        <v>130.354905</v>
      </c>
      <c r="M83" s="4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C$811:$AC$819,'02_核算项'!$M$811:$M$819,"BC",'02_核算项'!$AE$811:$AE$819,"allow_calculation"),"")</f>
        <v>10.4283924</v>
      </c>
      <c r="N83" s="4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C$811:$AC$819,'02_核算项'!$M$811:$M$819,"OC",'02_核算项'!$AE$811:$AE$819,"allow_calculation"),"")</f>
        <v>60.832288999999996</v>
      </c>
      <c r="O83" s="4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C$811:$AC$819,'02_核算项'!$M$811:$M$819,"NH3",'02_核算项'!$AE$811:$AE$819,"allow_calculation"),"")</f>
        <v/>
      </c>
      <c r="P83" s="4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D$811:$AD$819,'02_核算项'!$M$811:$M$819,"SO2",'02_核算项'!$AE$811:$AE$819,"allow_calculation"),"")</f>
        <v>295.471118</v>
      </c>
      <c r="Q83" s="4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D$811:$AD$819,'02_核算项'!$M$811:$M$819,"NOX",'02_核算项'!$AE$811:$AE$819,"allow_calculation"),"")</f>
        <v>1042.83924</v>
      </c>
      <c r="R83" s="4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D$811:$AD$819,'02_核算项'!$M$811:$M$819,"CO",'02_核算项'!$AE$811:$AE$819,"allow_calculation"),"")</f>
        <v>260.70981</v>
      </c>
      <c r="S83" s="4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D$811:$AD$819,'02_核算项'!$M$811:$M$819,"VOCS",'02_核算项'!$AE$811:$AE$819,"allow_calculation"),"")</f>
        <v>20.8567848</v>
      </c>
      <c r="T83" s="4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D$811:$AD$819,'02_核算项'!$M$811:$M$819,"PM10",'02_核算项'!$AE$811:$AE$819,"allow_calculation"),"")</f>
        <v>130.354905</v>
      </c>
      <c r="U83" s="4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D$811:$AD$819,'02_核算项'!$M$811:$M$819,"PM25",'02_核算项'!$AE$811:$AE$819,"allow_calculation"),"")</f>
        <v>130.354905</v>
      </c>
      <c r="V83" s="4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D$811:$AD$819,'02_核算项'!$M$811:$M$819,"BC",'02_核算项'!$AE$811:$AE$819,"allow_calculation"),"")</f>
        <v>10.4283924</v>
      </c>
      <c r="W83" s="4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D$811:$AD$819,'02_核算项'!$M$811:$M$819,"OC",'02_核算项'!$AE$811:$AE$819,"allow_calculation"),"")</f>
        <v>60.832288999999996</v>
      </c>
      <c r="X83" s="3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D$811:$AD$819,'02_核算项'!$M$811:$M$819,"NH3",'02_核算项'!$AE$811:$AE$819,"allow_calculation"),"")</f>
        <v/>
      </c>
      <c r="Y83" s="2">
        <v>12</v>
      </c>
    </row>
    <row r="84" spans="1:25">
      <c r="A84" s="2" t="s">
        <v>1165</v>
      </c>
      <c r="B84" s="2" t="s">
        <v>583</v>
      </c>
      <c r="C84" s="2" t="s">
        <v>152</v>
      </c>
      <c r="D84" s="2" t="s">
        <v>178</v>
      </c>
      <c r="E84" s="2" t="s">
        <v>51</v>
      </c>
      <c r="F84" s="2" t="s">
        <v>52</v>
      </c>
      <c r="G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C$820:$AC$828,'02_核算项'!$M$820:$M$828,"SO2",'02_核算项'!$AE$820:$AE$828,"allow_calculation"),"")</f>
        <v>76.6326</v>
      </c>
      <c r="H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C$820:$AC$828,'02_核算项'!$M$820:$M$828,"NOX",'02_核算项'!$AE$820:$AE$828,"allow_calculation"),"")</f>
        <v>270.468</v>
      </c>
      <c r="I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C$820:$AC$828,'02_核算项'!$M$820:$M$828,"CO",'02_核算项'!$AE$820:$AE$828,"allow_calculation"),"")</f>
        <v>67.617</v>
      </c>
      <c r="J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C$820:$AC$828,'02_核算项'!$M$820:$M$828,"VOCS",'02_核算项'!$AE$820:$AE$828,"allow_calculation"),"")</f>
        <v>5.40936</v>
      </c>
      <c r="K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C$820:$AC$828,'02_核算项'!$M$820:$M$828,"PM10",'02_核算项'!$AE$820:$AE$828,"allow_calculation"),"")</f>
        <v>33.8085</v>
      </c>
      <c r="L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C$820:$AC$828,'02_核算项'!$M$820:$M$828,"PM25",'02_核算项'!$AE$820:$AE$828,"allow_calculation"),"")</f>
        <v>33.8085</v>
      </c>
      <c r="M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C$820:$AC$828,'02_核算项'!$M$820:$M$828,"BC",'02_核算项'!$AE$820:$AE$828,"allow_calculation"),"")</f>
        <v>2.70468</v>
      </c>
      <c r="N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C$820:$AC$828,'02_核算项'!$M$820:$M$828,"OC",'02_核算项'!$AE$820:$AE$828,"allow_calculation"),"")</f>
        <v>15.777299999999999</v>
      </c>
      <c r="O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C$820:$AC$828,'02_核算项'!$M$820:$M$828,"NH3",'02_核算项'!$AE$820:$AE$828,"allow_calculation"),"")</f>
        <v/>
      </c>
      <c r="P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D$820:$AD$828,'02_核算项'!$M$820:$M$828,"SO2",'02_核算项'!$AE$820:$AE$828,"allow_calculation"),"")</f>
        <v>76.6326</v>
      </c>
      <c r="Q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D$820:$AD$828,'02_核算项'!$M$820:$M$828,"NOX",'02_核算项'!$AE$820:$AE$828,"allow_calculation"),"")</f>
        <v>270.468</v>
      </c>
      <c r="R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D$820:$AD$828,'02_核算项'!$M$820:$M$828,"CO",'02_核算项'!$AE$820:$AE$828,"allow_calculation"),"")</f>
        <v>67.617</v>
      </c>
      <c r="S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D$820:$AD$828,'02_核算项'!$M$820:$M$828,"VOCS",'02_核算项'!$AE$820:$AE$828,"allow_calculation"),"")</f>
        <v>5.40936</v>
      </c>
      <c r="T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D$820:$AD$828,'02_核算项'!$M$820:$M$828,"PM10",'02_核算项'!$AE$820:$AE$828,"allow_calculation"),"")</f>
        <v>33.8085</v>
      </c>
      <c r="U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D$820:$AD$828,'02_核算项'!$M$820:$M$828,"PM25",'02_核算项'!$AE$820:$AE$828,"allow_calculation"),"")</f>
        <v>33.8085</v>
      </c>
      <c r="V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D$820:$AD$828,'02_核算项'!$M$820:$M$828,"BC",'02_核算项'!$AE$820:$AE$828,"allow_calculation"),"")</f>
        <v>2.70468</v>
      </c>
      <c r="W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D$820:$AD$828,'02_核算项'!$M$820:$M$828,"OC",'02_核算项'!$AE$820:$AE$828,"allow_calculation"),"")</f>
        <v>15.777299999999999</v>
      </c>
      <c r="X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D$820:$AD$828,'02_核算项'!$M$820:$M$828,"NH3",'02_核算项'!$AE$820:$AE$828,"allow_calculation"),"")</f>
        <v/>
      </c>
      <c r="Y84" s="2">
        <v>10</v>
      </c>
    </row>
    <row r="85" spans="1:25">
      <c r="A85" s="2" t="s">
        <v>1175</v>
      </c>
      <c r="B85" s="2" t="s">
        <v>1176</v>
      </c>
      <c r="C85" s="2" t="s">
        <v>799</v>
      </c>
      <c r="D85" s="2" t="s">
        <v>178</v>
      </c>
      <c r="E85" s="2" t="s">
        <v>181</v>
      </c>
      <c r="F85" s="2" t="s">
        <v>243</v>
      </c>
      <c r="G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C$829:$AC$837,'02_核算项'!$M$829:$M$837,"SO2",'02_核算项'!$AE$829:$AE$837,"allow_calculation"),"")</f>
        <v>0.0035</v>
      </c>
      <c r="H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C$829:$AC$837,'02_核算项'!$M$829:$M$837,"NOX",'02_核算项'!$AE$829:$AE$837,"allow_calculation"),"")</f>
        <v>0.84</v>
      </c>
      <c r="I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C$829:$AC$837,'02_核算项'!$M$829:$M$837,"CO",'02_核算项'!$AE$829:$AE$837,"allow_calculation"),"")</f>
        <v>0.24499999999999997</v>
      </c>
      <c r="J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C$829:$AC$837,'02_核算项'!$M$829:$M$837,"VOCS",'02_核算项'!$AE$829:$AE$837,"allow_calculation"),"")</f>
        <v>0.014</v>
      </c>
      <c r="K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C$829:$AC$837,'02_核算项'!$M$829:$M$837,"PM10",'02_核算项'!$AE$829:$AE$837,"allow_calculation"),"")</f>
        <v>0.007</v>
      </c>
      <c r="L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C$829:$AC$837,'02_核算项'!$M$829:$M$837,"PM25",'02_核算项'!$AE$829:$AE$837,"allow_calculation"),"")</f>
        <v>0.0035</v>
      </c>
      <c r="M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C$829:$AC$837,'02_核算项'!$M$829:$M$837,"BC",'02_核算项'!$AE$829:$AE$837,"allow_calculation"),"")</f>
        <v>0.0007</v>
      </c>
      <c r="N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C$829:$AC$837,'02_核算项'!$M$829:$M$837,"OC",'02_核算项'!$AE$829:$AE$837,"allow_calculation"),"")</f>
        <v>0.0014</v>
      </c>
      <c r="O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C$829:$AC$837,'02_核算项'!$M$829:$M$837,"NH3",'02_核算项'!$AE$829:$AE$837,"allow_calculation"),"")</f>
        <v>0.0</v>
      </c>
      <c r="P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D$829:$AD$837,'02_核算项'!$M$829:$M$837,"SO2",'02_核算项'!$AE$829:$AE$837,"allow_calculation"),"")</f>
        <v>0.0035</v>
      </c>
      <c r="Q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D$829:$AD$837,'02_核算项'!$M$829:$M$837,"NOX",'02_核算项'!$AE$829:$AE$837,"allow_calculation"),"")</f>
        <v>0.84</v>
      </c>
      <c r="R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D$829:$AD$837,'02_核算项'!$M$829:$M$837,"CO",'02_核算项'!$AE$829:$AE$837,"allow_calculation"),"")</f>
        <v>0.24499999999999997</v>
      </c>
      <c r="S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D$829:$AD$837,'02_核算项'!$M$829:$M$837,"VOCS",'02_核算项'!$AE$829:$AE$837,"allow_calculation"),"")</f>
        <v>0.014</v>
      </c>
      <c r="T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D$829:$AD$837,'02_核算项'!$M$829:$M$837,"PM10",'02_核算项'!$AE$829:$AE$837,"allow_calculation"),"")</f>
        <v>0.007</v>
      </c>
      <c r="U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D$829:$AD$837,'02_核算项'!$M$829:$M$837,"PM25",'02_核算项'!$AE$829:$AE$837,"allow_calculation"),"")</f>
        <v>0.0035</v>
      </c>
      <c r="V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D$829:$AD$837,'02_核算项'!$M$829:$M$837,"BC",'02_核算项'!$AE$829:$AE$837,"allow_calculation"),"")</f>
        <v>0.0007</v>
      </c>
      <c r="W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D$829:$AD$837,'02_核算项'!$M$829:$M$837,"OC",'02_核算项'!$AE$829:$AE$837,"allow_calculation"),"")</f>
        <v>0.0014</v>
      </c>
      <c r="X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D$829:$AD$837,'02_核算项'!$M$829:$M$837,"NH3",'02_核算项'!$AE$829:$AE$837,"allow_calculation"),"")</f>
        <v>0.0</v>
      </c>
      <c r="Y85" s="2">
        <v>1</v>
      </c>
    </row>
    <row r="86" spans="1:25">
      <c r="A86" s="2" t="s">
        <v>1186</v>
      </c>
      <c r="B86" s="2" t="s">
        <v>1187</v>
      </c>
      <c r="C86" s="2" t="s">
        <v>560</v>
      </c>
      <c r="D86" s="2" t="s">
        <v>50</v>
      </c>
      <c r="E86" s="2" t="s">
        <v>51</v>
      </c>
      <c r="F86" s="2" t="s">
        <v>52</v>
      </c>
      <c r="G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C$838:$AC$846,'02_核算项'!$M$838:$M$846,"SO2",'02_核算项'!$AE$838:$AE$846,"allow_calculation"),"")</f>
        <v>2049.253457</v>
      </c>
      <c r="H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C$838:$AC$846,'02_核算项'!$M$838:$M$846,"NOX",'02_核算项'!$AE$838:$AE$846,"allow_calculation"),"")</f>
        <v>7232.65926</v>
      </c>
      <c r="I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C$838:$AC$846,'02_核算项'!$M$838:$M$846,"CO",'02_核算项'!$AE$838:$AE$846,"allow_calculation"),"")</f>
        <v>1808.164815</v>
      </c>
      <c r="J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C$838:$AC$846,'02_核算项'!$M$838:$M$846,"VOCS",'02_核算项'!$AE$838:$AE$846,"allow_calculation"),"")</f>
        <v>144.6531852</v>
      </c>
      <c r="K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C$838:$AC$846,'02_核算项'!$M$838:$M$846,"PM10",'02_核算项'!$AE$838:$AE$846,"allow_calculation"),"")</f>
        <v>904.0824075</v>
      </c>
      <c r="L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C$838:$AC$846,'02_核算项'!$M$838:$M$846,"PM25",'02_核算项'!$AE$838:$AE$846,"allow_calculation"),"")</f>
        <v>904.0824075</v>
      </c>
      <c r="M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C$838:$AC$846,'02_核算项'!$M$838:$M$846,"BC",'02_核算项'!$AE$838:$AE$846,"allow_calculation"),"")</f>
        <v>72.3265926</v>
      </c>
      <c r="N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C$838:$AC$846,'02_核算项'!$M$838:$M$846,"OC",'02_核算项'!$AE$838:$AE$846,"allow_calculation"),"")</f>
        <v>421.9051235</v>
      </c>
      <c r="O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C$838:$AC$846,'02_核算项'!$M$838:$M$846,"NH3",'02_核算项'!$AE$838:$AE$846,"allow_calculation"),"")</f>
        <v>0.0</v>
      </c>
      <c r="P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D$838:$AD$846,'02_核算项'!$M$838:$M$846,"SO2",'02_核算项'!$AE$838:$AE$846,"allow_calculation"),"")</f>
        <v>2049.253457</v>
      </c>
      <c r="Q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D$838:$AD$846,'02_核算项'!$M$838:$M$846,"NOX",'02_核算项'!$AE$838:$AE$846,"allow_calculation"),"")</f>
        <v>7232.65926</v>
      </c>
      <c r="R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D$838:$AD$846,'02_核算项'!$M$838:$M$846,"CO",'02_核算项'!$AE$838:$AE$846,"allow_calculation"),"")</f>
        <v>1808.164815</v>
      </c>
      <c r="S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D$838:$AD$846,'02_核算项'!$M$838:$M$846,"VOCS",'02_核算项'!$AE$838:$AE$846,"allow_calculation"),"")</f>
        <v>144.6531852</v>
      </c>
      <c r="T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D$838:$AD$846,'02_核算项'!$M$838:$M$846,"PM10",'02_核算项'!$AE$838:$AE$846,"allow_calculation"),"")</f>
        <v>904.0824075</v>
      </c>
      <c r="U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D$838:$AD$846,'02_核算项'!$M$838:$M$846,"PM25",'02_核算项'!$AE$838:$AE$846,"allow_calculation"),"")</f>
        <v>904.0824075</v>
      </c>
      <c r="V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D$838:$AD$846,'02_核算项'!$M$838:$M$846,"BC",'02_核算项'!$AE$838:$AE$846,"allow_calculation"),"")</f>
        <v>72.3265926</v>
      </c>
      <c r="W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D$838:$AD$846,'02_核算项'!$M$838:$M$846,"OC",'02_核算项'!$AE$838:$AE$846,"allow_calculation"),"")</f>
        <v>421.9051235</v>
      </c>
      <c r="X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D$838:$AD$846,'02_核算项'!$M$838:$M$846,"NH3",'02_核算项'!$AE$838:$AE$846,"allow_calculation"),"")</f>
        <v>0.0</v>
      </c>
      <c r="Y86" s="2">
        <v>9</v>
      </c>
    </row>
    <row r="87" spans="1:25">
      <c r="A87" s="2" t="s">
        <v>1197</v>
      </c>
      <c r="B87" s="2" t="s">
        <v>1198</v>
      </c>
      <c r="C87" s="2" t="s">
        <v>400</v>
      </c>
      <c r="D87" s="2" t="s">
        <v>228</v>
      </c>
      <c r="E87" s="2" t="s">
        <v>117</v>
      </c>
      <c r="F87" s="2" t="s">
        <v>243</v>
      </c>
      <c r="G87" s="4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C$847:$AC$855,'02_核算项'!$M$847:$M$855,"SO2",'02_核算项'!$AE$847:$AE$855,"allow_calculation"),"")</f>
        <v>169.826073</v>
      </c>
      <c r="H87" s="4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C$847:$AC$855,'02_核算项'!$M$847:$M$855,"NOX",'02_核算项'!$AE$847:$AE$855,"allow_calculation"),"")</f>
        <v>599.38614</v>
      </c>
      <c r="I87" s="4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C$847:$AC$855,'02_核算项'!$M$847:$M$855,"CO",'02_核算项'!$AE$847:$AE$855,"allow_calculation"),"")</f>
        <v>149.846535</v>
      </c>
      <c r="J87" s="4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C$847:$AC$855,'02_核算项'!$M$847:$M$855,"VOCS",'02_核算项'!$AE$847:$AE$855,"allow_calculation"),"")</f>
        <v>11.987722799999998</v>
      </c>
      <c r="K87" s="4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C$847:$AC$855,'02_核算项'!$M$847:$M$855,"PM10",'02_核算项'!$AE$847:$AE$855,"allow_calculation"),"")</f>
        <v>74.9232675</v>
      </c>
      <c r="L87" s="4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C$847:$AC$855,'02_核算项'!$M$847:$M$855,"PM25",'02_核算项'!$AE$847:$AE$855,"allow_calculation"),"")</f>
        <v>74.9232675</v>
      </c>
      <c r="M87" s="4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C$847:$AC$855,'02_核算项'!$M$847:$M$855,"BC",'02_核算项'!$AE$847:$AE$855,"allow_calculation"),"")</f>
        <v>5.993861399999999</v>
      </c>
      <c r="N87" s="4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C$847:$AC$855,'02_核算项'!$M$847:$M$855,"OC",'02_核算项'!$AE$847:$AE$855,"allow_calculation"),"")</f>
        <v>34.9641915</v>
      </c>
      <c r="O87" s="4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C$847:$AC$855,'02_核算项'!$M$847:$M$855,"NH3",'02_核算项'!$AE$847:$AE$855,"allow_calculation"),"")</f>
        <v/>
      </c>
      <c r="P87" s="4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D$847:$AD$855,'02_核算项'!$M$847:$M$855,"SO2",'02_核算项'!$AE$847:$AE$855,"allow_calculation"),"")</f>
        <v>169.826073</v>
      </c>
      <c r="Q87" s="4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D$847:$AD$855,'02_核算项'!$M$847:$M$855,"NOX",'02_核算项'!$AE$847:$AE$855,"allow_calculation"),"")</f>
        <v>599.38614</v>
      </c>
      <c r="R87" s="4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D$847:$AD$855,'02_核算项'!$M$847:$M$855,"CO",'02_核算项'!$AE$847:$AE$855,"allow_calculation"),"")</f>
        <v>149.846535</v>
      </c>
      <c r="S87" s="4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D$847:$AD$855,'02_核算项'!$M$847:$M$855,"VOCS",'02_核算项'!$AE$847:$AE$855,"allow_calculation"),"")</f>
        <v>11.987722799999998</v>
      </c>
      <c r="T87" s="4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D$847:$AD$855,'02_核算项'!$M$847:$M$855,"PM10",'02_核算项'!$AE$847:$AE$855,"allow_calculation"),"")</f>
        <v>74.9232675</v>
      </c>
      <c r="U87" s="4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D$847:$AD$855,'02_核算项'!$M$847:$M$855,"PM25",'02_核算项'!$AE$847:$AE$855,"allow_calculation"),"")</f>
        <v>74.9232675</v>
      </c>
      <c r="V87" s="4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D$847:$AD$855,'02_核算项'!$M$847:$M$855,"BC",'02_核算项'!$AE$847:$AE$855,"allow_calculation"),"")</f>
        <v>5.993861399999999</v>
      </c>
      <c r="W87" s="4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D$847:$AD$855,'02_核算项'!$M$847:$M$855,"OC",'02_核算项'!$AE$847:$AE$855,"allow_calculation"),"")</f>
        <v>34.9641915</v>
      </c>
      <c r="X87" s="3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D$847:$AD$855,'02_核算项'!$M$847:$M$855,"NH3",'02_核算项'!$AE$847:$AE$855,"allow_calculation"),"")</f>
        <v/>
      </c>
      <c r="Y87" s="2">
        <v>12</v>
      </c>
    </row>
    <row r="88" spans="1:25">
      <c r="A88" s="2" t="s">
        <v>1208</v>
      </c>
      <c r="B88" s="2" t="s">
        <v>1209</v>
      </c>
      <c r="C88" s="2" t="s">
        <v>412</v>
      </c>
      <c r="D88" s="2" t="s">
        <v>50</v>
      </c>
      <c r="E88" s="2" t="s">
        <v>179</v>
      </c>
      <c r="F88" s="2" t="s">
        <v>323</v>
      </c>
      <c r="G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C$856:$AC$864,'02_核算项'!$M$856:$M$864,"SO2",'02_核算项'!$AE$856:$AE$864,"allow_calculation"),"")</f>
        <v>1.0757</v>
      </c>
      <c r="H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C$856:$AC$864,'02_核算项'!$M$856:$M$864,"NOX",'02_核算项'!$AE$856:$AE$864,"allow_calculation"),"")</f>
        <v>258.168</v>
      </c>
      <c r="I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C$856:$AC$864,'02_核算项'!$M$856:$M$864,"CO",'02_核算项'!$AE$856:$AE$864,"allow_calculation"),"")</f>
        <v>75.299</v>
      </c>
      <c r="J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C$856:$AC$864,'02_核算项'!$M$856:$M$864,"VOCS",'02_核算项'!$AE$856:$AE$864,"allow_calculation"),"")</f>
        <v>4.3028</v>
      </c>
      <c r="K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C$856:$AC$864,'02_核算项'!$M$856:$M$864,"PM10",'02_核算项'!$AE$856:$AE$864,"allow_calculation"),"")</f>
        <v>2.1514</v>
      </c>
      <c r="L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C$856:$AC$864,'02_核算项'!$M$856:$M$864,"PM25",'02_核算项'!$AE$856:$AE$864,"allow_calculation"),"")</f>
        <v>1.0757</v>
      </c>
      <c r="M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C$856:$AC$864,'02_核算项'!$M$856:$M$864,"BC",'02_核算项'!$AE$856:$AE$864,"allow_calculation"),"")</f>
        <v>0.21514</v>
      </c>
      <c r="N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C$856:$AC$864,'02_核算项'!$M$856:$M$864,"OC",'02_核算项'!$AE$856:$AE$864,"allow_calculation"),"")</f>
        <v>0.43028</v>
      </c>
      <c r="O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C$856:$AC$864,'02_核算项'!$M$856:$M$864,"NH3",'02_核算项'!$AE$856:$AE$864,"allow_calculation"),"")</f>
        <v>0.0</v>
      </c>
      <c r="P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D$856:$AD$864,'02_核算项'!$M$856:$M$864,"SO2",'02_核算项'!$AE$856:$AE$864,"allow_calculation"),"")</f>
        <v>1.0757</v>
      </c>
      <c r="Q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D$856:$AD$864,'02_核算项'!$M$856:$M$864,"NOX",'02_核算项'!$AE$856:$AE$864,"allow_calculation"),"")</f>
        <v>258.168</v>
      </c>
      <c r="R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D$856:$AD$864,'02_核算项'!$M$856:$M$864,"CO",'02_核算项'!$AE$856:$AE$864,"allow_calculation"),"")</f>
        <v>75.299</v>
      </c>
      <c r="S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D$856:$AD$864,'02_核算项'!$M$856:$M$864,"VOCS",'02_核算项'!$AE$856:$AE$864,"allow_calculation"),"")</f>
        <v>4.3028</v>
      </c>
      <c r="T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D$856:$AD$864,'02_核算项'!$M$856:$M$864,"PM10",'02_核算项'!$AE$856:$AE$864,"allow_calculation"),"")</f>
        <v>2.1514</v>
      </c>
      <c r="U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D$856:$AD$864,'02_核算项'!$M$856:$M$864,"PM25",'02_核算项'!$AE$856:$AE$864,"allow_calculation"),"")</f>
        <v>1.0757</v>
      </c>
      <c r="V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D$856:$AD$864,'02_核算项'!$M$856:$M$864,"BC",'02_核算项'!$AE$856:$AE$864,"allow_calculation"),"")</f>
        <v>0.21514</v>
      </c>
      <c r="W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D$856:$AD$864,'02_核算项'!$M$856:$M$864,"OC",'02_核算项'!$AE$856:$AE$864,"allow_calculation"),"")</f>
        <v>0.43028</v>
      </c>
      <c r="X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D$856:$AD$864,'02_核算项'!$M$856:$M$864,"NH3",'02_核算项'!$AE$856:$AE$864,"allow_calculation"),"")</f>
        <v>0.0</v>
      </c>
      <c r="Y88" s="2">
        <v>1</v>
      </c>
    </row>
    <row r="89" spans="1:25">
      <c r="A89" s="2" t="s">
        <v>1219</v>
      </c>
      <c r="B89" s="2" t="s">
        <v>1220</v>
      </c>
      <c r="C89" s="2" t="s">
        <v>377</v>
      </c>
      <c r="D89" s="2" t="s">
        <v>228</v>
      </c>
      <c r="E89" s="2" t="s">
        <v>117</v>
      </c>
      <c r="F89" s="2" t="s">
        <v>138</v>
      </c>
      <c r="G89" s="4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C$865:$AC$881,'02_核算项'!$M$865:$M$881,"SO2",'02_核算项'!$AE$865:$AE$881,"allow_calculation"),"")</f>
        <v>0.04087145</v>
      </c>
      <c r="H89" s="4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C$865:$AC$881,'02_核算项'!$M$865:$M$881,"NOX",'02_核算项'!$AE$865:$AE$881,"allow_calculation"),"")</f>
        <v>0.237528</v>
      </c>
      <c r="I89" s="4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C$865:$AC$881,'02_核算项'!$M$865:$M$881,"CO",'02_核算项'!$AE$865:$AE$881,"allow_calculation"),"")</f>
        <v>0.0633265</v>
      </c>
      <c r="J89" s="4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C$865:$AC$881,'02_核算项'!$M$865:$M$881,"VOCS",'02_核算项'!$AE$865:$AE$881,"allow_calculation"),"")</f>
        <v>0.004435</v>
      </c>
      <c r="K89" s="4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C$865:$AC$881,'02_核算项'!$M$865:$M$881,"PM10",'02_核算项'!$AE$865:$AE$881,"allow_calculation"),"")</f>
        <v>0.018646399999999997</v>
      </c>
      <c r="L89" s="4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C$865:$AC$881,'02_核算项'!$M$865:$M$881,"PM25",'02_核算项'!$AE$865:$AE$881,"allow_calculation"),"")</f>
        <v>0.01825195</v>
      </c>
      <c r="M89" s="4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C$865:$AC$881,'02_核算项'!$M$865:$M$881,"BC",'02_核算项'!$AE$865:$AE$881,"allow_calculation"),"")</f>
        <v>0.00150749</v>
      </c>
      <c r="N89" s="4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C$865:$AC$881,'02_核算项'!$M$865:$M$881,"OC",'02_核算项'!$AE$865:$AE$881,"allow_calculation"),"")</f>
        <v>0.00849128</v>
      </c>
      <c r="O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C$865:$AC$881,'02_核算项'!$M$865:$M$881,"NH3",'02_核算项'!$AE$865:$AE$881,"allow_calculation"),"")</f>
        <v>0.0</v>
      </c>
      <c r="P89" s="4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D$865:$AD$881,'02_核算项'!$M$865:$M$881,"SO2",'02_核算项'!$AE$865:$AE$881,"allow_calculation"),"")</f>
        <v>0.04087145</v>
      </c>
      <c r="Q89" s="4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D$865:$AD$881,'02_核算项'!$M$865:$M$881,"NOX",'02_核算项'!$AE$865:$AE$881,"allow_calculation"),"")</f>
        <v>0.237528</v>
      </c>
      <c r="R89" s="4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D$865:$AD$881,'02_核算项'!$M$865:$M$881,"CO",'02_核算项'!$AE$865:$AE$881,"allow_calculation"),"")</f>
        <v>0.0633265</v>
      </c>
      <c r="S89" s="4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D$865:$AD$881,'02_核算项'!$M$865:$M$881,"VOCS",'02_核算项'!$AE$865:$AE$881,"allow_calculation"),"")</f>
        <v>0.004435</v>
      </c>
      <c r="T89" s="4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D$865:$AD$881,'02_核算项'!$M$865:$M$881,"PM10",'02_核算项'!$AE$865:$AE$881,"allow_calculation"),"")</f>
        <v>0.018646399999999997</v>
      </c>
      <c r="U89" s="4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D$865:$AD$881,'02_核算项'!$M$865:$M$881,"PM25",'02_核算项'!$AE$865:$AE$881,"allow_calculation"),"")</f>
        <v>0.01825195</v>
      </c>
      <c r="V89" s="4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D$865:$AD$881,'02_核算项'!$M$865:$M$881,"BC",'02_核算项'!$AE$865:$AE$881,"allow_calculation"),"")</f>
        <v>0.00150749</v>
      </c>
      <c r="W89" s="4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D$865:$AD$881,'02_核算项'!$M$865:$M$881,"OC",'02_核算项'!$AE$865:$AE$881,"allow_calculation"),"")</f>
        <v>0.00849128</v>
      </c>
      <c r="X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D$865:$AD$881,'02_核算项'!$M$865:$M$881,"NH3",'02_核算项'!$AE$865:$AE$881,"allow_calculation"),"")</f>
        <v>0.0</v>
      </c>
      <c r="Y89" s="2">
        <v>1</v>
      </c>
    </row>
    <row r="90" spans="1:25">
      <c r="A90" s="2" t="s">
        <v>1238</v>
      </c>
      <c r="B90" s="2" t="s">
        <v>334</v>
      </c>
      <c r="C90" s="2" t="s">
        <v>213</v>
      </c>
      <c r="D90" s="2" t="s">
        <v>228</v>
      </c>
      <c r="E90" s="2" t="s">
        <v>117</v>
      </c>
      <c r="F90" s="2" t="s">
        <v>433</v>
      </c>
      <c r="G90" s="4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C$882:$AC$890,'02_核算项'!$M$882:$M$890,"SO2",'02_核算项'!$AE$882:$AE$890,"allow_calculation"),"")</f>
        <v>407.58401</v>
      </c>
      <c r="H90" s="4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C$882:$AC$890,'02_核算项'!$M$882:$M$890,"NOX",'02_核算项'!$AE$882:$AE$890,"allow_calculation"),"")</f>
        <v>1438.5318</v>
      </c>
      <c r="I90" s="4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C$882:$AC$890,'02_核算项'!$M$882:$M$890,"CO",'02_核算项'!$AE$882:$AE$890,"allow_calculation"),"")</f>
        <v>359.63295</v>
      </c>
      <c r="J90" s="4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C$882:$AC$890,'02_核算项'!$M$882:$M$890,"VOCS",'02_核算项'!$AE$882:$AE$890,"allow_calculation"),"")</f>
        <v>28.770636</v>
      </c>
      <c r="K90" s="4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C$882:$AC$890,'02_核算项'!$M$882:$M$890,"PM10",'02_核算项'!$AE$882:$AE$890,"allow_calculation"),"")</f>
        <v>179.816475</v>
      </c>
      <c r="L90" s="4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C$882:$AC$890,'02_核算项'!$M$882:$M$890,"PM25",'02_核算项'!$AE$882:$AE$890,"allow_calculation"),"")</f>
        <v>179.816475</v>
      </c>
      <c r="M90" s="4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C$882:$AC$890,'02_核算项'!$M$882:$M$890,"BC",'02_核算项'!$AE$882:$AE$890,"allow_calculation"),"")</f>
        <v>14.385318</v>
      </c>
      <c r="N90" s="4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C$882:$AC$890,'02_核算项'!$M$882:$M$890,"OC",'02_核算项'!$AE$882:$AE$890,"allow_calculation"),"")</f>
        <v>83.914355</v>
      </c>
      <c r="O90" s="4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C$882:$AC$890,'02_核算项'!$M$882:$M$890,"NH3",'02_核算项'!$AE$882:$AE$890,"allow_calculation"),"")</f>
        <v/>
      </c>
      <c r="P90" s="4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D$882:$AD$890,'02_核算项'!$M$882:$M$890,"SO2",'02_核算项'!$AE$882:$AE$890,"allow_calculation"),"")</f>
        <v>407.58401</v>
      </c>
      <c r="Q90" s="4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D$882:$AD$890,'02_核算项'!$M$882:$M$890,"NOX",'02_核算项'!$AE$882:$AE$890,"allow_calculation"),"")</f>
        <v>1438.5318</v>
      </c>
      <c r="R90" s="4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D$882:$AD$890,'02_核算项'!$M$882:$M$890,"CO",'02_核算项'!$AE$882:$AE$890,"allow_calculation"),"")</f>
        <v>359.63295</v>
      </c>
      <c r="S90" s="4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D$882:$AD$890,'02_核算项'!$M$882:$M$890,"VOCS",'02_核算项'!$AE$882:$AE$890,"allow_calculation"),"")</f>
        <v>28.770636</v>
      </c>
      <c r="T90" s="4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D$882:$AD$890,'02_核算项'!$M$882:$M$890,"PM10",'02_核算项'!$AE$882:$AE$890,"allow_calculation"),"")</f>
        <v>179.816475</v>
      </c>
      <c r="U90" s="4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D$882:$AD$890,'02_核算项'!$M$882:$M$890,"PM25",'02_核算项'!$AE$882:$AE$890,"allow_calculation"),"")</f>
        <v>179.816475</v>
      </c>
      <c r="V90" s="4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D$882:$AD$890,'02_核算项'!$M$882:$M$890,"BC",'02_核算项'!$AE$882:$AE$890,"allow_calculation"),"")</f>
        <v>14.385318</v>
      </c>
      <c r="W90" s="4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D$882:$AD$890,'02_核算项'!$M$882:$M$890,"OC",'02_核算项'!$AE$882:$AE$890,"allow_calculation"),"")</f>
        <v>83.914355</v>
      </c>
      <c r="X90" s="3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D$882:$AD$890,'02_核算项'!$M$882:$M$890,"NH3",'02_核算项'!$AE$882:$AE$890,"allow_calculation"),"")</f>
        <v/>
      </c>
      <c r="Y90" s="2">
        <v>12</v>
      </c>
    </row>
    <row r="91" spans="1:25">
      <c r="A91" s="2" t="s">
        <v>1248</v>
      </c>
      <c r="B91" s="2" t="s">
        <v>1249</v>
      </c>
      <c r="C91" s="2" t="s">
        <v>346</v>
      </c>
      <c r="D91" s="2" t="s">
        <v>228</v>
      </c>
      <c r="E91" s="2" t="s">
        <v>117</v>
      </c>
      <c r="F91" s="2" t="s">
        <v>323</v>
      </c>
      <c r="G91" s="4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C$891:$AC$899,'02_核算项'!$M$891:$M$899,"SO2",'02_核算项'!$AE$891:$AE$899,"allow_calculation"),"")</f>
        <v>267.98035</v>
      </c>
      <c r="H91" s="4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C$891:$AC$899,'02_核算项'!$M$891:$M$899,"NOX",'02_核算项'!$AE$891:$AE$899,"allow_calculation"),"")</f>
        <v>945.813</v>
      </c>
      <c r="I91" s="4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C$891:$AC$899,'02_核算项'!$M$891:$M$899,"CO",'02_核算项'!$AE$891:$AE$899,"allow_calculation"),"")</f>
        <v>236.45325</v>
      </c>
      <c r="J91" s="4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C$891:$AC$899,'02_核算项'!$M$891:$M$899,"VOCS",'02_核算项'!$AE$891:$AE$899,"allow_calculation"),"")</f>
        <v>18.91626</v>
      </c>
      <c r="K91" s="4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C$891:$AC$899,'02_核算项'!$M$891:$M$899,"PM10",'02_核算项'!$AE$891:$AE$899,"allow_calculation"),"")</f>
        <v>118.226625</v>
      </c>
      <c r="L91" s="4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C$891:$AC$899,'02_核算项'!$M$891:$M$899,"PM25",'02_核算项'!$AE$891:$AE$899,"allow_calculation"),"")</f>
        <v>118.226625</v>
      </c>
      <c r="M91" s="4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C$891:$AC$899,'02_核算项'!$M$891:$M$899,"BC",'02_核算项'!$AE$891:$AE$899,"allow_calculation"),"")</f>
        <v>9.45813</v>
      </c>
      <c r="N91" s="4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C$891:$AC$899,'02_核算项'!$M$891:$M$899,"OC",'02_核算项'!$AE$891:$AE$899,"allow_calculation"),"")</f>
        <v>55.172425</v>
      </c>
      <c r="O91" s="4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C$891:$AC$899,'02_核算项'!$M$891:$M$899,"NH3",'02_核算项'!$AE$891:$AE$899,"allow_calculation"),"")</f>
        <v/>
      </c>
      <c r="P91" s="4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D$891:$AD$899,'02_核算项'!$M$891:$M$899,"SO2",'02_核算项'!$AE$891:$AE$899,"allow_calculation"),"")</f>
        <v>267.98035</v>
      </c>
      <c r="Q91" s="4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D$891:$AD$899,'02_核算项'!$M$891:$M$899,"NOX",'02_核算项'!$AE$891:$AE$899,"allow_calculation"),"")</f>
        <v>945.813</v>
      </c>
      <c r="R91" s="4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D$891:$AD$899,'02_核算项'!$M$891:$M$899,"CO",'02_核算项'!$AE$891:$AE$899,"allow_calculation"),"")</f>
        <v>236.45325</v>
      </c>
      <c r="S91" s="4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D$891:$AD$899,'02_核算项'!$M$891:$M$899,"VOCS",'02_核算项'!$AE$891:$AE$899,"allow_calculation"),"")</f>
        <v>18.91626</v>
      </c>
      <c r="T91" s="4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D$891:$AD$899,'02_核算项'!$M$891:$M$899,"PM10",'02_核算项'!$AE$891:$AE$899,"allow_calculation"),"")</f>
        <v>118.226625</v>
      </c>
      <c r="U91" s="4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D$891:$AD$899,'02_核算项'!$M$891:$M$899,"PM25",'02_核算项'!$AE$891:$AE$899,"allow_calculation"),"")</f>
        <v>118.226625</v>
      </c>
      <c r="V91" s="4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D$891:$AD$899,'02_核算项'!$M$891:$M$899,"BC",'02_核算项'!$AE$891:$AE$899,"allow_calculation"),"")</f>
        <v>9.45813</v>
      </c>
      <c r="W91" s="4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D$891:$AD$899,'02_核算项'!$M$891:$M$899,"OC",'02_核算项'!$AE$891:$AE$899,"allow_calculation"),"")</f>
        <v>55.172425</v>
      </c>
      <c r="X91" s="3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D$891:$AD$899,'02_核算项'!$M$891:$M$899,"NH3",'02_核算项'!$AE$891:$AE$899,"allow_calculation"),"")</f>
        <v/>
      </c>
      <c r="Y91" s="2">
        <v>12</v>
      </c>
    </row>
    <row r="92" spans="1:25">
      <c r="A92" s="2" t="s">
        <v>1259</v>
      </c>
      <c r="B92" s="2" t="s">
        <v>571</v>
      </c>
      <c r="C92" s="2" t="s">
        <v>227</v>
      </c>
      <c r="D92" s="2" t="s">
        <v>50</v>
      </c>
      <c r="E92" s="2" t="s">
        <v>572</v>
      </c>
      <c r="F92" s="2" t="s">
        <v>138</v>
      </c>
      <c r="G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C$900:$AC$908,'02_核算项'!$M$900:$M$908,"SO2",'02_核算项'!$AE$900:$AE$908,"allow_calculation"),"")</f>
        <v>2.37075225</v>
      </c>
      <c r="H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C$900:$AC$908,'02_核算项'!$M$900:$M$908,"NOX",'02_核算项'!$AE$900:$AE$908,"allow_calculation"),"")</f>
        <v>568.98054</v>
      </c>
      <c r="I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C$900:$AC$908,'02_核算项'!$M$900:$M$908,"CO",'02_核算项'!$AE$900:$AE$908,"allow_calculation"),"")</f>
        <v>165.9526575</v>
      </c>
      <c r="J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C$900:$AC$908,'02_核算项'!$M$900:$M$908,"VOCS",'02_核算项'!$AE$900:$AE$908,"allow_calculation"),"")</f>
        <v>9.483009</v>
      </c>
      <c r="K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C$900:$AC$908,'02_核算项'!$M$900:$M$908,"PM10",'02_核算项'!$AE$900:$AE$908,"allow_calculation"),"")</f>
        <v>4.7415045</v>
      </c>
      <c r="L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C$900:$AC$908,'02_核算项'!$M$900:$M$908,"PM25",'02_核算项'!$AE$900:$AE$908,"allow_calculation"),"")</f>
        <v>2.37075225</v>
      </c>
      <c r="M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C$900:$AC$908,'02_核算项'!$M$900:$M$908,"BC",'02_核算项'!$AE$900:$AE$908,"allow_calculation"),"")</f>
        <v>0.47415045</v>
      </c>
      <c r="N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C$900:$AC$908,'02_核算项'!$M$900:$M$908,"OC",'02_核算项'!$AE$900:$AE$908,"allow_calculation"),"")</f>
        <v>0.9483009</v>
      </c>
      <c r="O92" s="4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C$900:$AC$908,'02_核算项'!$M$900:$M$908,"NH3",'02_核算项'!$AE$900:$AE$908,"allow_calculation"),"")</f>
        <v/>
      </c>
      <c r="P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D$900:$AD$908,'02_核算项'!$M$900:$M$908,"SO2",'02_核算项'!$AE$900:$AE$908,"allow_calculation"),"")</f>
        <v>2.37075225</v>
      </c>
      <c r="Q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D$900:$AD$908,'02_核算项'!$M$900:$M$908,"NOX",'02_核算项'!$AE$900:$AE$908,"allow_calculation"),"")</f>
        <v>568.98054</v>
      </c>
      <c r="R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D$900:$AD$908,'02_核算项'!$M$900:$M$908,"CO",'02_核算项'!$AE$900:$AE$908,"allow_calculation"),"")</f>
        <v>165.9526575</v>
      </c>
      <c r="S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D$900:$AD$908,'02_核算项'!$M$900:$M$908,"VOCS",'02_核算项'!$AE$900:$AE$908,"allow_calculation"),"")</f>
        <v>9.483009</v>
      </c>
      <c r="T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D$900:$AD$908,'02_核算项'!$M$900:$M$908,"PM10",'02_核算项'!$AE$900:$AE$908,"allow_calculation"),"")</f>
        <v>4.7415045</v>
      </c>
      <c r="U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D$900:$AD$908,'02_核算项'!$M$900:$M$908,"PM25",'02_核算项'!$AE$900:$AE$908,"allow_calculation"),"")</f>
        <v>2.37075225</v>
      </c>
      <c r="V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D$900:$AD$908,'02_核算项'!$M$900:$M$908,"BC",'02_核算项'!$AE$900:$AE$908,"allow_calculation"),"")</f>
        <v>0.47415045</v>
      </c>
      <c r="W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D$900:$AD$908,'02_核算项'!$M$900:$M$908,"OC",'02_核算项'!$AE$900:$AE$908,"allow_calculation"),"")</f>
        <v>0.9483009</v>
      </c>
      <c r="X92" s="3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D$900:$AD$908,'02_核算项'!$M$900:$M$908,"NH3",'02_核算项'!$AE$900:$AE$908,"allow_calculation"),"")</f>
        <v/>
      </c>
      <c r="Y92" s="2">
        <v>12</v>
      </c>
    </row>
    <row r="93" spans="1:25">
      <c r="A93" s="2" t="s">
        <v>1269</v>
      </c>
      <c r="B93" s="2" t="s">
        <v>875</v>
      </c>
      <c r="C93" s="2" t="s">
        <v>258</v>
      </c>
      <c r="D93" s="2" t="s">
        <v>228</v>
      </c>
      <c r="E93" s="2" t="s">
        <v>117</v>
      </c>
      <c r="F93" s="2" t="s">
        <v>52</v>
      </c>
      <c r="G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C$909:$AC$917,'02_核算项'!$M$909:$M$917,"SO2",'02_核算项'!$AE$909:$AE$917,"allow_calculation"),"")</f>
        <v/>
      </c>
      <c r="H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C$909:$AC$917,'02_核算项'!$M$909:$M$917,"NOX",'02_核算项'!$AE$909:$AE$917,"allow_calculation"),"")</f>
        <v/>
      </c>
      <c r="I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C$909:$AC$917,'02_核算项'!$M$909:$M$917,"CO",'02_核算项'!$AE$909:$AE$917,"allow_calculation"),"")</f>
        <v/>
      </c>
      <c r="J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C$909:$AC$917,'02_核算项'!$M$909:$M$917,"VOCS",'02_核算项'!$AE$909:$AE$917,"allow_calculation"),"")</f>
        <v/>
      </c>
      <c r="K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C$909:$AC$917,'02_核算项'!$M$909:$M$917,"PM10",'02_核算项'!$AE$909:$AE$917,"allow_calculation"),"")</f>
        <v/>
      </c>
      <c r="L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C$909:$AC$917,'02_核算项'!$M$909:$M$917,"PM25",'02_核算项'!$AE$909:$AE$917,"allow_calculation"),"")</f>
        <v/>
      </c>
      <c r="M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C$909:$AC$917,'02_核算项'!$M$909:$M$917,"BC",'02_核算项'!$AE$909:$AE$917,"allow_calculation"),"")</f>
        <v/>
      </c>
      <c r="N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C$909:$AC$917,'02_核算项'!$M$909:$M$917,"OC",'02_核算项'!$AE$909:$AE$917,"allow_calculation"),"")</f>
        <v/>
      </c>
      <c r="O93" s="4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C$909:$AC$917,'02_核算项'!$M$909:$M$917,"NH3",'02_核算项'!$AE$909:$AE$917,"allow_calculation"),"")</f>
        <v/>
      </c>
      <c r="P93" s="3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D$909:$AD$917,'02_核算项'!$M$909:$M$917,"SO2",'02_核算项'!$AE$909:$AE$917,"allow_calculation"),"")</f>
        <v/>
      </c>
      <c r="Q93" s="3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D$909:$AD$917,'02_核算项'!$M$909:$M$917,"NOX",'02_核算项'!$AE$909:$AE$917,"allow_calculation"),"")</f>
        <v/>
      </c>
      <c r="R93" s="3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D$909:$AD$917,'02_核算项'!$M$909:$M$917,"CO",'02_核算项'!$AE$909:$AE$917,"allow_calculation"),"")</f>
        <v/>
      </c>
      <c r="S93" s="3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D$909:$AD$917,'02_核算项'!$M$909:$M$917,"VOCS",'02_核算项'!$AE$909:$AE$917,"allow_calculation"),"")</f>
        <v/>
      </c>
      <c r="T93" s="3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D$909:$AD$917,'02_核算项'!$M$909:$M$917,"PM10",'02_核算项'!$AE$909:$AE$917,"allow_calculation"),"")</f>
        <v/>
      </c>
      <c r="U93" s="3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D$909:$AD$917,'02_核算项'!$M$909:$M$917,"PM25",'02_核算项'!$AE$909:$AE$917,"allow_calculation"),"")</f>
        <v/>
      </c>
      <c r="V93" s="3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D$909:$AD$917,'02_核算项'!$M$909:$M$917,"BC",'02_核算项'!$AE$909:$AE$917,"allow_calculation"),"")</f>
        <v/>
      </c>
      <c r="W93" s="3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D$909:$AD$917,'02_核算项'!$M$909:$M$917,"OC",'02_核算项'!$AE$909:$AE$917,"allow_calculation"),"")</f>
        <v/>
      </c>
      <c r="X93" s="3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D$909:$AD$917,'02_核算项'!$M$909:$M$917,"NH3",'02_核算项'!$AE$909:$AE$917,"allow_calculation"),"")</f>
        <v/>
      </c>
      <c r="Y93" s="2">
        <v>36</v>
      </c>
    </row>
    <row r="94" spans="1:25">
      <c r="A94" s="2" t="s">
        <v>1279</v>
      </c>
      <c r="B94" s="2" t="s">
        <v>1220</v>
      </c>
      <c r="C94" s="2" t="s">
        <v>377</v>
      </c>
      <c r="D94" s="2" t="s">
        <v>228</v>
      </c>
      <c r="E94" s="2" t="s">
        <v>117</v>
      </c>
      <c r="F94" s="2" t="s">
        <v>323</v>
      </c>
      <c r="G94" s="4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C$918:$AC$934,'02_核算项'!$M$918:$M$934,"SO2",'02_核算项'!$AE$918:$AE$934,"allow_calculation"),"")</f>
        <v>0.04155145</v>
      </c>
      <c r="H94" s="4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C$918:$AC$934,'02_核算项'!$M$918:$M$934,"NOX",'02_核算项'!$AE$918:$AE$934,"allow_calculation"),"")</f>
        <v>0.239928</v>
      </c>
      <c r="I94" s="4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C$918:$AC$934,'02_核算项'!$M$918:$M$934,"CO",'02_核算项'!$AE$918:$AE$934,"allow_calculation"),"")</f>
        <v>0.0639265</v>
      </c>
      <c r="J94" s="4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C$918:$AC$934,'02_核算项'!$M$918:$M$934,"VOCS",'02_核算项'!$AE$918:$AE$934,"allow_calculation"),"")</f>
        <v>0.004482999999999999</v>
      </c>
      <c r="K94" s="4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C$918:$AC$934,'02_核算项'!$M$918:$M$934,"PM10",'02_核算项'!$AE$918:$AE$934,"allow_calculation"),"")</f>
        <v>0.0189464</v>
      </c>
      <c r="L94" s="4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C$918:$AC$934,'02_核算项'!$M$918:$M$934,"PM25",'02_核算项'!$AE$918:$AE$934,"allow_calculation"),"")</f>
        <v>0.01855195</v>
      </c>
      <c r="M94" s="4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C$918:$AC$934,'02_核算项'!$M$918:$M$934,"BC",'02_核算项'!$AE$918:$AE$934,"allow_calculation"),"")</f>
        <v>0.00153149</v>
      </c>
      <c r="N94" s="4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C$918:$AC$934,'02_核算项'!$M$918:$M$934,"OC",'02_核算项'!$AE$918:$AE$934,"allow_calculation"),"")</f>
        <v>0.00863128</v>
      </c>
      <c r="O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C$918:$AC$934,'02_核算项'!$M$918:$M$934,"NH3",'02_核算项'!$AE$918:$AE$934,"allow_calculation"),"")</f>
        <v>0.0</v>
      </c>
      <c r="P94" s="4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D$918:$AD$934,'02_核算项'!$M$918:$M$934,"SO2",'02_核算项'!$AE$918:$AE$934,"allow_calculation"),"")</f>
        <v>0.04155145</v>
      </c>
      <c r="Q94" s="4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D$918:$AD$934,'02_核算项'!$M$918:$M$934,"NOX",'02_核算项'!$AE$918:$AE$934,"allow_calculation"),"")</f>
        <v>0.239928</v>
      </c>
      <c r="R94" s="4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D$918:$AD$934,'02_核算项'!$M$918:$M$934,"CO",'02_核算项'!$AE$918:$AE$934,"allow_calculation"),"")</f>
        <v>0.0639265</v>
      </c>
      <c r="S94" s="4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D$918:$AD$934,'02_核算项'!$M$918:$M$934,"VOCS",'02_核算项'!$AE$918:$AE$934,"allow_calculation"),"")</f>
        <v>0.004482999999999999</v>
      </c>
      <c r="T94" s="4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D$918:$AD$934,'02_核算项'!$M$918:$M$934,"PM10",'02_核算项'!$AE$918:$AE$934,"allow_calculation"),"")</f>
        <v>0.0189464</v>
      </c>
      <c r="U94" s="4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D$918:$AD$934,'02_核算项'!$M$918:$M$934,"PM25",'02_核算项'!$AE$918:$AE$934,"allow_calculation"),"")</f>
        <v>0.01855195</v>
      </c>
      <c r="V94" s="4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D$918:$AD$934,'02_核算项'!$M$918:$M$934,"BC",'02_核算项'!$AE$918:$AE$934,"allow_calculation"),"")</f>
        <v>0.00153149</v>
      </c>
      <c r="W94" s="4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D$918:$AD$934,'02_核算项'!$M$918:$M$934,"OC",'02_核算项'!$AE$918:$AE$934,"allow_calculation"),"")</f>
        <v>0.00863128</v>
      </c>
      <c r="X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D$918:$AD$934,'02_核算项'!$M$918:$M$934,"NH3",'02_核算项'!$AE$918:$AE$934,"allow_calculation"),"")</f>
        <v>0.0</v>
      </c>
      <c r="Y94" s="2">
        <v>1</v>
      </c>
    </row>
    <row r="95" spans="1:25">
      <c r="A95" s="2" t="s">
        <v>1297</v>
      </c>
      <c r="B95" s="2" t="s">
        <v>1298</v>
      </c>
      <c r="C95" s="2" t="s">
        <v>1299</v>
      </c>
      <c r="D95" s="2" t="s">
        <v>178</v>
      </c>
      <c r="E95" s="2" t="s">
        <v>181</v>
      </c>
      <c r="F95" s="2" t="s">
        <v>243</v>
      </c>
      <c r="G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C$935:$AC$943,'02_核算项'!$M$935:$M$943,"SO2",'02_核算项'!$AE$935:$AE$943,"allow_calculation"),"")</f>
        <v>0.001127</v>
      </c>
      <c r="H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C$935:$AC$943,'02_核算项'!$M$935:$M$943,"NOX",'02_核算项'!$AE$935:$AE$943,"allow_calculation"),"")</f>
        <v>0.27048</v>
      </c>
      <c r="I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C$935:$AC$943,'02_核算项'!$M$935:$M$943,"CO",'02_核算项'!$AE$935:$AE$943,"allow_calculation"),"")</f>
        <v>0.07889</v>
      </c>
      <c r="J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C$935:$AC$943,'02_核算项'!$M$935:$M$943,"VOCS",'02_核算项'!$AE$935:$AE$943,"allow_calculation"),"")</f>
        <v>0.004508</v>
      </c>
      <c r="K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C$935:$AC$943,'02_核算项'!$M$935:$M$943,"PM10",'02_核算项'!$AE$935:$AE$943,"allow_calculation"),"")</f>
        <v>0.002254</v>
      </c>
      <c r="L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C$935:$AC$943,'02_核算项'!$M$935:$M$943,"PM25",'02_核算项'!$AE$935:$AE$943,"allow_calculation"),"")</f>
        <v>0.001127</v>
      </c>
      <c r="M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C$935:$AC$943,'02_核算项'!$M$935:$M$943,"BC",'02_核算项'!$AE$935:$AE$943,"allow_calculation"),"")</f>
        <v>0.0002254</v>
      </c>
      <c r="N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C$935:$AC$943,'02_核算项'!$M$935:$M$943,"OC",'02_核算项'!$AE$935:$AE$943,"allow_calculation"),"")</f>
        <v>0.0004508</v>
      </c>
      <c r="O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C$935:$AC$943,'02_核算项'!$M$935:$M$943,"NH3",'02_核算项'!$AE$935:$AE$943,"allow_calculation"),"")</f>
        <v>0.0</v>
      </c>
      <c r="P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D$935:$AD$943,'02_核算项'!$M$935:$M$943,"SO2",'02_核算项'!$AE$935:$AE$943,"allow_calculation"),"")</f>
        <v>0.001127</v>
      </c>
      <c r="Q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D$935:$AD$943,'02_核算项'!$M$935:$M$943,"NOX",'02_核算项'!$AE$935:$AE$943,"allow_calculation"),"")</f>
        <v>0.27048</v>
      </c>
      <c r="R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D$935:$AD$943,'02_核算项'!$M$935:$M$943,"CO",'02_核算项'!$AE$935:$AE$943,"allow_calculation"),"")</f>
        <v>0.07889</v>
      </c>
      <c r="S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D$935:$AD$943,'02_核算项'!$M$935:$M$943,"VOCS",'02_核算项'!$AE$935:$AE$943,"allow_calculation"),"")</f>
        <v>0.004508</v>
      </c>
      <c r="T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D$935:$AD$943,'02_核算项'!$M$935:$M$943,"PM10",'02_核算项'!$AE$935:$AE$943,"allow_calculation"),"")</f>
        <v>0.002254</v>
      </c>
      <c r="U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D$935:$AD$943,'02_核算项'!$M$935:$M$943,"PM25",'02_核算项'!$AE$935:$AE$943,"allow_calculation"),"")</f>
        <v>0.001127</v>
      </c>
      <c r="V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D$935:$AD$943,'02_核算项'!$M$935:$M$943,"BC",'02_核算项'!$AE$935:$AE$943,"allow_calculation"),"")</f>
        <v>0.0002254</v>
      </c>
      <c r="W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D$935:$AD$943,'02_核算项'!$M$935:$M$943,"OC",'02_核算项'!$AE$935:$AE$943,"allow_calculation"),"")</f>
        <v>0.0004508</v>
      </c>
      <c r="X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D$935:$AD$943,'02_核算项'!$M$935:$M$943,"NH3",'02_核算项'!$AE$935:$AE$943,"allow_calculation"),"")</f>
        <v>0.0</v>
      </c>
      <c r="Y95" s="2">
        <v>1</v>
      </c>
    </row>
    <row r="96" spans="1:25">
      <c r="A96" s="2" t="s">
        <v>1309</v>
      </c>
      <c r="B96" s="2" t="s">
        <v>1310</v>
      </c>
      <c r="C96" s="2" t="s">
        <v>227</v>
      </c>
      <c r="D96" s="2" t="s">
        <v>228</v>
      </c>
      <c r="E96" s="2" t="s">
        <v>179</v>
      </c>
      <c r="F96" s="2" t="s">
        <v>138</v>
      </c>
      <c r="G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C$944:$AC$952,'02_核算项'!$M$944:$M$952,"SO2",'02_核算项'!$AE$944:$AE$952,"allow_calculation"),"")</f>
        <v/>
      </c>
      <c r="H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C$944:$AC$952,'02_核算项'!$M$944:$M$952,"NOX",'02_核算项'!$AE$944:$AE$952,"allow_calculation"),"")</f>
        <v/>
      </c>
      <c r="I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C$944:$AC$952,'02_核算项'!$M$944:$M$952,"CO",'02_核算项'!$AE$944:$AE$952,"allow_calculation"),"")</f>
        <v/>
      </c>
      <c r="J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C$944:$AC$952,'02_核算项'!$M$944:$M$952,"VOCS",'02_核算项'!$AE$944:$AE$952,"allow_calculation"),"")</f>
        <v/>
      </c>
      <c r="K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C$944:$AC$952,'02_核算项'!$M$944:$M$952,"PM10",'02_核算项'!$AE$944:$AE$952,"allow_calculation"),"")</f>
        <v/>
      </c>
      <c r="L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C$944:$AC$952,'02_核算项'!$M$944:$M$952,"PM25",'02_核算项'!$AE$944:$AE$952,"allow_calculation"),"")</f>
        <v/>
      </c>
      <c r="M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C$944:$AC$952,'02_核算项'!$M$944:$M$952,"BC",'02_核算项'!$AE$944:$AE$952,"allow_calculation"),"")</f>
        <v/>
      </c>
      <c r="N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C$944:$AC$952,'02_核算项'!$M$944:$M$952,"OC",'02_核算项'!$AE$944:$AE$952,"allow_calculation"),"")</f>
        <v/>
      </c>
      <c r="O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C$944:$AC$952,'02_核算项'!$M$944:$M$952,"NH3",'02_核算项'!$AE$944:$AE$952,"allow_calculation"),"")</f>
        <v>0.0</v>
      </c>
      <c r="P96" s="3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D$944:$AD$952,'02_核算项'!$M$944:$M$952,"SO2",'02_核算项'!$AE$944:$AE$952,"allow_calculation"),"")</f>
        <v/>
      </c>
      <c r="Q96" s="3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D$944:$AD$952,'02_核算项'!$M$944:$M$952,"NOX",'02_核算项'!$AE$944:$AE$952,"allow_calculation"),"")</f>
        <v/>
      </c>
      <c r="R96" s="3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D$944:$AD$952,'02_核算项'!$M$944:$M$952,"CO",'02_核算项'!$AE$944:$AE$952,"allow_calculation"),"")</f>
        <v/>
      </c>
      <c r="S96" s="3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D$944:$AD$952,'02_核算项'!$M$944:$M$952,"VOCS",'02_核算项'!$AE$944:$AE$952,"allow_calculation"),"")</f>
        <v/>
      </c>
      <c r="T96" s="3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D$944:$AD$952,'02_核算项'!$M$944:$M$952,"PM10",'02_核算项'!$AE$944:$AE$952,"allow_calculation"),"")</f>
        <v/>
      </c>
      <c r="U96" s="3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D$944:$AD$952,'02_核算项'!$M$944:$M$952,"PM25",'02_核算项'!$AE$944:$AE$952,"allow_calculation"),"")</f>
        <v/>
      </c>
      <c r="V96" s="3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D$944:$AD$952,'02_核算项'!$M$944:$M$952,"BC",'02_核算项'!$AE$944:$AE$952,"allow_calculation"),"")</f>
        <v/>
      </c>
      <c r="W96" s="3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D$944:$AD$952,'02_核算项'!$M$944:$M$952,"OC",'02_核算项'!$AE$944:$AE$952,"allow_calculation"),"")</f>
        <v/>
      </c>
      <c r="X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D$944:$AD$952,'02_核算项'!$M$944:$M$952,"NH3",'02_核算项'!$AE$944:$AE$952,"allow_calculation"),"")</f>
        <v>0.0</v>
      </c>
      <c r="Y96" s="2">
        <v>25</v>
      </c>
    </row>
    <row r="97" spans="1:25">
      <c r="A97" s="2" t="s">
        <v>1320</v>
      </c>
      <c r="B97" s="2" t="s">
        <v>1321</v>
      </c>
      <c r="C97" s="2" t="s">
        <v>346</v>
      </c>
      <c r="D97" s="2" t="s">
        <v>116</v>
      </c>
      <c r="E97" s="2" t="s">
        <v>51</v>
      </c>
      <c r="F97" s="2" t="s">
        <v>243</v>
      </c>
      <c r="G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C$953:$AC$961,'02_核算项'!$M$953:$M$961,"SO2",'02_核算项'!$AE$953:$AE$961,"allow_calculation"),"")</f>
        <v>46.07</v>
      </c>
      <c r="H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C$953:$AC$961,'02_核算项'!$M$953:$M$961,"NOX",'02_核算项'!$AE$953:$AE$961,"allow_calculation"),"")</f>
        <v>162.6</v>
      </c>
      <c r="I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C$953:$AC$961,'02_核算项'!$M$953:$M$961,"CO",'02_核算项'!$AE$953:$AE$961,"allow_calculation"),"")</f>
        <v>40.65</v>
      </c>
      <c r="J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C$953:$AC$961,'02_核算项'!$M$953:$M$961,"VOCS",'02_核算项'!$AE$953:$AE$961,"allow_calculation"),"")</f>
        <v>3.252</v>
      </c>
      <c r="K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C$953:$AC$961,'02_核算项'!$M$953:$M$961,"PM10",'02_核算项'!$AE$953:$AE$961,"allow_calculation"),"")</f>
        <v>20.325</v>
      </c>
      <c r="L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C$953:$AC$961,'02_核算项'!$M$953:$M$961,"PM25",'02_核算项'!$AE$953:$AE$961,"allow_calculation"),"")</f>
        <v>20.325</v>
      </c>
      <c r="M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C$953:$AC$961,'02_核算项'!$M$953:$M$961,"BC",'02_核算项'!$AE$953:$AE$961,"allow_calculation"),"")</f>
        <v>1.626</v>
      </c>
      <c r="N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C$953:$AC$961,'02_核算项'!$M$953:$M$961,"OC",'02_核算项'!$AE$953:$AE$961,"allow_calculation"),"")</f>
        <v>9.485</v>
      </c>
      <c r="O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C$953:$AC$961,'02_核算项'!$M$953:$M$961,"NH3",'02_核算项'!$AE$953:$AE$961,"allow_calculation"),"")</f>
        <v>0.0</v>
      </c>
      <c r="P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D$953:$AD$961,'02_核算项'!$M$953:$M$961,"SO2",'02_核算项'!$AE$953:$AE$961,"allow_calculation"),"")</f>
        <v>46.07</v>
      </c>
      <c r="Q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D$953:$AD$961,'02_核算项'!$M$953:$M$961,"NOX",'02_核算项'!$AE$953:$AE$961,"allow_calculation"),"")</f>
        <v>162.6</v>
      </c>
      <c r="R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D$953:$AD$961,'02_核算项'!$M$953:$M$961,"CO",'02_核算项'!$AE$953:$AE$961,"allow_calculation"),"")</f>
        <v>40.65</v>
      </c>
      <c r="S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D$953:$AD$961,'02_核算项'!$M$953:$M$961,"VOCS",'02_核算项'!$AE$953:$AE$961,"allow_calculation"),"")</f>
        <v>3.252</v>
      </c>
      <c r="T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D$953:$AD$961,'02_核算项'!$M$953:$M$961,"PM10",'02_核算项'!$AE$953:$AE$961,"allow_calculation"),"")</f>
        <v>20.325</v>
      </c>
      <c r="U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D$953:$AD$961,'02_核算项'!$M$953:$M$961,"PM25",'02_核算项'!$AE$953:$AE$961,"allow_calculation"),"")</f>
        <v>20.325</v>
      </c>
      <c r="V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D$953:$AD$961,'02_核算项'!$M$953:$M$961,"BC",'02_核算项'!$AE$953:$AE$961,"allow_calculation"),"")</f>
        <v>1.626</v>
      </c>
      <c r="W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D$953:$AD$961,'02_核算项'!$M$953:$M$961,"OC",'02_核算项'!$AE$953:$AE$961,"allow_calculation"),"")</f>
        <v>9.485</v>
      </c>
      <c r="X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D$953:$AD$961,'02_核算项'!$M$953:$M$961,"NH3",'02_核算项'!$AE$953:$AE$961,"allow_calculation"),"")</f>
        <v>0.0</v>
      </c>
      <c r="Y97" s="2">
        <v>1</v>
      </c>
    </row>
    <row r="98" spans="1:25">
      <c r="A98" s="2" t="s">
        <v>1331</v>
      </c>
      <c r="B98" s="2" t="s">
        <v>1332</v>
      </c>
      <c r="C98" s="2" t="s">
        <v>152</v>
      </c>
      <c r="D98" s="2" t="s">
        <v>228</v>
      </c>
      <c r="E98" s="2" t="s">
        <v>117</v>
      </c>
      <c r="F98" s="2" t="s">
        <v>52</v>
      </c>
      <c r="G98" s="4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C$962:$AC$970,'02_核算项'!$M$962:$M$970,"SO2",'02_核算项'!$AE$962:$AE$970,"allow_calculation"),"")</f>
        <v>234.344694</v>
      </c>
      <c r="H98" s="4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C$962:$AC$970,'02_核算项'!$M$962:$M$970,"NOX",'02_核算项'!$AE$962:$AE$970,"allow_calculation"),"")</f>
        <v>827.09892</v>
      </c>
      <c r="I98" s="4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C$962:$AC$970,'02_核算项'!$M$962:$M$970,"CO",'02_核算项'!$AE$962:$AE$970,"allow_calculation"),"")</f>
        <v>206.77473</v>
      </c>
      <c r="J98" s="4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C$962:$AC$970,'02_核算项'!$M$962:$M$970,"VOCS",'02_核算项'!$AE$962:$AE$970,"allow_calculation"),"")</f>
        <v>16.541978399999998</v>
      </c>
      <c r="K98" s="4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C$962:$AC$970,'02_核算项'!$M$962:$M$970,"PM10",'02_核算项'!$AE$962:$AE$970,"allow_calculation"),"")</f>
        <v>103.387365</v>
      </c>
      <c r="L98" s="4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C$962:$AC$970,'02_核算项'!$M$962:$M$970,"PM25",'02_核算项'!$AE$962:$AE$970,"allow_calculation"),"")</f>
        <v>103.387365</v>
      </c>
      <c r="M98" s="4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C$962:$AC$970,'02_核算项'!$M$962:$M$970,"BC",'02_核算项'!$AE$962:$AE$970,"allow_calculation"),"")</f>
        <v>8.270989199999999</v>
      </c>
      <c r="N98" s="4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C$962:$AC$970,'02_核算项'!$M$962:$M$970,"OC",'02_核算项'!$AE$962:$AE$970,"allow_calculation"),"")</f>
        <v>48.247437</v>
      </c>
      <c r="O98" s="4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C$962:$AC$970,'02_核算项'!$M$962:$M$970,"NH3",'02_核算项'!$AE$962:$AE$970,"allow_calculation"),"")</f>
        <v/>
      </c>
      <c r="P98" s="4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D$962:$AD$970,'02_核算项'!$M$962:$M$970,"SO2",'02_核算项'!$AE$962:$AE$970,"allow_calculation"),"")</f>
        <v>234.344694</v>
      </c>
      <c r="Q98" s="4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D$962:$AD$970,'02_核算项'!$M$962:$M$970,"NOX",'02_核算项'!$AE$962:$AE$970,"allow_calculation"),"")</f>
        <v>827.09892</v>
      </c>
      <c r="R98" s="4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D$962:$AD$970,'02_核算项'!$M$962:$M$970,"CO",'02_核算项'!$AE$962:$AE$970,"allow_calculation"),"")</f>
        <v>206.77473</v>
      </c>
      <c r="S98" s="4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D$962:$AD$970,'02_核算项'!$M$962:$M$970,"VOCS",'02_核算项'!$AE$962:$AE$970,"allow_calculation"),"")</f>
        <v>16.541978399999998</v>
      </c>
      <c r="T98" s="4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D$962:$AD$970,'02_核算项'!$M$962:$M$970,"PM10",'02_核算项'!$AE$962:$AE$970,"allow_calculation"),"")</f>
        <v>103.387365</v>
      </c>
      <c r="U98" s="4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D$962:$AD$970,'02_核算项'!$M$962:$M$970,"PM25",'02_核算项'!$AE$962:$AE$970,"allow_calculation"),"")</f>
        <v>103.387365</v>
      </c>
      <c r="V98" s="4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D$962:$AD$970,'02_核算项'!$M$962:$M$970,"BC",'02_核算项'!$AE$962:$AE$970,"allow_calculation"),"")</f>
        <v>8.270989199999999</v>
      </c>
      <c r="W98" s="4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D$962:$AD$970,'02_核算项'!$M$962:$M$970,"OC",'02_核算项'!$AE$962:$AE$970,"allow_calculation"),"")</f>
        <v>48.247437</v>
      </c>
      <c r="X98" s="3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D$962:$AD$970,'02_核算项'!$M$962:$M$970,"NH3",'02_核算项'!$AE$962:$AE$970,"allow_calculation"),"")</f>
        <v/>
      </c>
      <c r="Y98" s="2">
        <v>12</v>
      </c>
    </row>
    <row r="99" spans="1:25">
      <c r="A99" s="2" t="s">
        <v>1342</v>
      </c>
      <c r="B99" s="2" t="s">
        <v>1134</v>
      </c>
      <c r="C99" s="2" t="s">
        <v>227</v>
      </c>
      <c r="D99" s="2" t="s">
        <v>228</v>
      </c>
      <c r="E99" s="2" t="s">
        <v>117</v>
      </c>
      <c r="F99" s="2" t="s">
        <v>1343</v>
      </c>
      <c r="G99" s="4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C$971:$AC$979,'02_核算项'!$M$971:$M$979,"SO2",'02_核算项'!$AE$971:$AE$979,"allow_calculation"),"")</f>
        <v/>
      </c>
      <c r="H99" s="4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C$971:$AC$979,'02_核算项'!$M$971:$M$979,"NOX",'02_核算项'!$AE$971:$AE$979,"allow_calculation"),"")</f>
        <v/>
      </c>
      <c r="I99" s="4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C$971:$AC$979,'02_核算项'!$M$971:$M$979,"CO",'02_核算项'!$AE$971:$AE$979,"allow_calculation"),"")</f>
        <v/>
      </c>
      <c r="J99" s="4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C$971:$AC$979,'02_核算项'!$M$971:$M$979,"VOCS",'02_核算项'!$AE$971:$AE$979,"allow_calculation"),"")</f>
        <v/>
      </c>
      <c r="K99" s="4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C$971:$AC$979,'02_核算项'!$M$971:$M$979,"PM10",'02_核算项'!$AE$971:$AE$979,"allow_calculation"),"")</f>
        <v/>
      </c>
      <c r="L99" s="4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C$971:$AC$979,'02_核算项'!$M$971:$M$979,"PM25",'02_核算项'!$AE$971:$AE$979,"allow_calculation"),"")</f>
        <v/>
      </c>
      <c r="M99" s="4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C$971:$AC$979,'02_核算项'!$M$971:$M$979,"BC",'02_核算项'!$AE$971:$AE$979,"allow_calculation"),"")</f>
        <v/>
      </c>
      <c r="N99" s="4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C$971:$AC$979,'02_核算项'!$M$971:$M$979,"OC",'02_核算项'!$AE$971:$AE$979,"allow_calculation"),"")</f>
        <v/>
      </c>
      <c r="O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C$971:$AC$979,'02_核算项'!$M$971:$M$979,"NH3",'02_核算项'!$AE$971:$AE$979,"allow_calculation"),"")</f>
        <v>0.0</v>
      </c>
      <c r="P99" s="3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D$971:$AD$979,'02_核算项'!$M$971:$M$979,"SO2",'02_核算项'!$AE$971:$AE$979,"allow_calculation"),"")</f>
        <v/>
      </c>
      <c r="Q99" s="3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D$971:$AD$979,'02_核算项'!$M$971:$M$979,"NOX",'02_核算项'!$AE$971:$AE$979,"allow_calculation"),"")</f>
        <v/>
      </c>
      <c r="R99" s="3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D$971:$AD$979,'02_核算项'!$M$971:$M$979,"CO",'02_核算项'!$AE$971:$AE$979,"allow_calculation"),"")</f>
        <v/>
      </c>
      <c r="S99" s="3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D$971:$AD$979,'02_核算项'!$M$971:$M$979,"VOCS",'02_核算项'!$AE$971:$AE$979,"allow_calculation"),"")</f>
        <v/>
      </c>
      <c r="T99" s="3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D$971:$AD$979,'02_核算项'!$M$971:$M$979,"PM10",'02_核算项'!$AE$971:$AE$979,"allow_calculation"),"")</f>
        <v/>
      </c>
      <c r="U99" s="3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D$971:$AD$979,'02_核算项'!$M$971:$M$979,"PM25",'02_核算项'!$AE$971:$AE$979,"allow_calculation"),"")</f>
        <v/>
      </c>
      <c r="V99" s="3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D$971:$AD$979,'02_核算项'!$M$971:$M$979,"BC",'02_核算项'!$AE$971:$AE$979,"allow_calculation"),"")</f>
        <v/>
      </c>
      <c r="W99" s="3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D$971:$AD$979,'02_核算项'!$M$971:$M$979,"OC",'02_核算项'!$AE$971:$AE$979,"allow_calculation"),"")</f>
        <v/>
      </c>
      <c r="X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D$971:$AD$979,'02_核算项'!$M$971:$M$979,"NH3",'02_核算项'!$AE$971:$AE$979,"allow_calculation"),"")</f>
        <v>0.0</v>
      </c>
      <c r="Y99" s="2">
        <v>25</v>
      </c>
    </row>
    <row r="100" spans="1:25">
      <c r="A100" s="2" t="s">
        <v>1353</v>
      </c>
      <c r="B100" s="2" t="s">
        <v>1354</v>
      </c>
      <c r="C100" s="2" t="s">
        <v>744</v>
      </c>
      <c r="D100" s="2" t="s">
        <v>228</v>
      </c>
      <c r="E100" s="2" t="s">
        <v>117</v>
      </c>
      <c r="F100" s="2" t="s">
        <v>138</v>
      </c>
      <c r="G100" s="4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C$980:$AC$996,'02_核算项'!$M$980:$M$996,"SO2",'02_核算项'!$AE$980:$AE$996,"allow_calculation"),"")</f>
        <v>482.1022857</v>
      </c>
      <c r="H100" s="4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C$980:$AC$996,'02_核算项'!$M$980:$M$996,"NOX",'02_核算项'!$AE$980:$AE$996,"allow_calculation"),"")</f>
        <v>1701.931368</v>
      </c>
      <c r="I100" s="4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C$980:$AC$996,'02_核算项'!$M$980:$M$996,"CO",'02_核算项'!$AE$980:$AE$996,"allow_calculation"),"")</f>
        <v>425.499499</v>
      </c>
      <c r="J100" s="4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C$980:$AC$996,'02_核算项'!$M$980:$M$996,"VOCS",'02_核算项'!$AE$980:$AE$996,"allow_calculation"),"")</f>
        <v>34.0372948</v>
      </c>
      <c r="K100" s="4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C$980:$AC$996,'02_核算项'!$M$980:$M$996,"PM10",'02_核算项'!$AE$980:$AE$996,"allow_calculation"),"")</f>
        <v>212.6947814</v>
      </c>
      <c r="L100" s="4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C$980:$AC$996,'02_核算项'!$M$980:$M$996,"PM25",'02_核算项'!$AE$980:$AE$996,"allow_calculation"),"")</f>
        <v>212.6931157</v>
      </c>
      <c r="M100" s="4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C$980:$AC$996,'02_核算项'!$M$980:$M$996,"BC",'02_核算项'!$AE$980:$AE$996,"allow_calculation"),"")</f>
        <v>17.015649139999997</v>
      </c>
      <c r="N100" s="4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C$980:$AC$996,'02_核算项'!$M$980:$M$996,"OC",'02_核算项'!$AE$980:$AE$996,"allow_calculation"),"")</f>
        <v>99.25667628000001</v>
      </c>
      <c r="O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C$980:$AC$996,'02_核算项'!$M$980:$M$996,"NH3",'02_核算项'!$AE$980:$AE$996,"allow_calculation"),"")</f>
        <v>0.0</v>
      </c>
      <c r="P100" s="4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D$980:$AD$996,'02_核算项'!$M$980:$M$996,"SO2",'02_核算项'!$AE$980:$AE$996,"allow_calculation"),"")</f>
        <v>482.1022857</v>
      </c>
      <c r="Q100" s="4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D$980:$AD$996,'02_核算项'!$M$980:$M$996,"NOX",'02_核算项'!$AE$980:$AE$996,"allow_calculation"),"")</f>
        <v>1701.931368</v>
      </c>
      <c r="R100" s="4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D$980:$AD$996,'02_核算项'!$M$980:$M$996,"CO",'02_核算项'!$AE$980:$AE$996,"allow_calculation"),"")</f>
        <v>425.499499</v>
      </c>
      <c r="S100" s="4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D$980:$AD$996,'02_核算项'!$M$980:$M$996,"VOCS",'02_核算项'!$AE$980:$AE$996,"allow_calculation"),"")</f>
        <v>34.0372948</v>
      </c>
      <c r="T100" s="4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D$980:$AD$996,'02_核算项'!$M$980:$M$996,"PM10",'02_核算项'!$AE$980:$AE$996,"allow_calculation"),"")</f>
        <v>212.6947814</v>
      </c>
      <c r="U100" s="4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D$980:$AD$996,'02_核算项'!$M$980:$M$996,"PM25",'02_核算项'!$AE$980:$AE$996,"allow_calculation"),"")</f>
        <v>212.6931157</v>
      </c>
      <c r="V100" s="4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D$980:$AD$996,'02_核算项'!$M$980:$M$996,"BC",'02_核算项'!$AE$980:$AE$996,"allow_calculation"),"")</f>
        <v>17.015649139999997</v>
      </c>
      <c r="W100" s="4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D$980:$AD$996,'02_核算项'!$M$980:$M$996,"OC",'02_核算项'!$AE$980:$AE$996,"allow_calculation"),"")</f>
        <v>99.25667628000001</v>
      </c>
      <c r="X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D$980:$AD$996,'02_核算项'!$M$980:$M$996,"NH3",'02_核算项'!$AE$980:$AE$996,"allow_calculation"),"")</f>
        <v>0.0</v>
      </c>
      <c r="Y100" s="2">
        <v>18</v>
      </c>
    </row>
    <row r="101" spans="1:25">
      <c r="A101" s="2" t="s">
        <v>1372</v>
      </c>
      <c r="B101" s="2" t="s">
        <v>755</v>
      </c>
      <c r="C101" s="2" t="s">
        <v>227</v>
      </c>
      <c r="D101" s="2" t="s">
        <v>228</v>
      </c>
      <c r="E101" s="2" t="s">
        <v>117</v>
      </c>
      <c r="F101" s="2" t="s">
        <v>1373</v>
      </c>
      <c r="G101" s="4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C$997:$AC$1005,'02_核算项'!$M$997:$M$1005,"SO2",'02_核算项'!$AE$997:$AE$1005,"allow_calculation"),"")</f>
        <v>316.057166</v>
      </c>
      <c r="H101" s="4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C$997:$AC$1005,'02_核算项'!$M$997:$M$1005,"NOX",'02_核算项'!$AE$997:$AE$1005,"allow_calculation"),"")</f>
        <v>1115.49588</v>
      </c>
      <c r="I101" s="4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C$997:$AC$1005,'02_核算项'!$M$997:$M$1005,"CO",'02_核算项'!$AE$997:$AE$1005,"allow_calculation"),"")</f>
        <v>278.87397</v>
      </c>
      <c r="J101" s="4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C$997:$AC$1005,'02_核算项'!$M$997:$M$1005,"VOCS",'02_核算项'!$AE$997:$AE$1005,"allow_calculation"),"")</f>
        <v>22.3099176</v>
      </c>
      <c r="K101" s="4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C$997:$AC$1005,'02_核算项'!$M$997:$M$1005,"PM10",'02_核算项'!$AE$997:$AE$1005,"allow_calculation"),"")</f>
        <v>139.436985</v>
      </c>
      <c r="L101" s="4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C$997:$AC$1005,'02_核算项'!$M$997:$M$1005,"PM25",'02_核算项'!$AE$997:$AE$1005,"allow_calculation"),"")</f>
        <v>139.436985</v>
      </c>
      <c r="M101" s="4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C$997:$AC$1005,'02_核算项'!$M$997:$M$1005,"BC",'02_核算项'!$AE$997:$AE$1005,"allow_calculation"),"")</f>
        <v>11.1549588</v>
      </c>
      <c r="N101" s="4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C$997:$AC$1005,'02_核算项'!$M$997:$M$1005,"OC",'02_核算项'!$AE$997:$AE$1005,"allow_calculation"),"")</f>
        <v>65.07059299999999</v>
      </c>
      <c r="O101" s="4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C$997:$AC$1005,'02_核算项'!$M$997:$M$1005,"NH3",'02_核算项'!$AE$997:$AE$1005,"allow_calculation"),"")</f>
        <v/>
      </c>
      <c r="P101" s="4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D$997:$AD$1005,'02_核算项'!$M$997:$M$1005,"SO2",'02_核算项'!$AE$997:$AE$1005,"allow_calculation"),"")</f>
        <v>316.057166</v>
      </c>
      <c r="Q101" s="4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D$997:$AD$1005,'02_核算项'!$M$997:$M$1005,"NOX",'02_核算项'!$AE$997:$AE$1005,"allow_calculation"),"")</f>
        <v>1115.49588</v>
      </c>
      <c r="R101" s="4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D$997:$AD$1005,'02_核算项'!$M$997:$M$1005,"CO",'02_核算项'!$AE$997:$AE$1005,"allow_calculation"),"")</f>
        <v>278.87397</v>
      </c>
      <c r="S101" s="4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D$997:$AD$1005,'02_核算项'!$M$997:$M$1005,"VOCS",'02_核算项'!$AE$997:$AE$1005,"allow_calculation"),"")</f>
        <v>22.3099176</v>
      </c>
      <c r="T101" s="4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D$997:$AD$1005,'02_核算项'!$M$997:$M$1005,"PM10",'02_核算项'!$AE$997:$AE$1005,"allow_calculation"),"")</f>
        <v>139.436985</v>
      </c>
      <c r="U101" s="4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D$997:$AD$1005,'02_核算项'!$M$997:$M$1005,"PM25",'02_核算项'!$AE$997:$AE$1005,"allow_calculation"),"")</f>
        <v>139.436985</v>
      </c>
      <c r="V101" s="4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D$997:$AD$1005,'02_核算项'!$M$997:$M$1005,"BC",'02_核算项'!$AE$997:$AE$1005,"allow_calculation"),"")</f>
        <v>11.1549588</v>
      </c>
      <c r="W101" s="4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D$997:$AD$1005,'02_核算项'!$M$997:$M$1005,"OC",'02_核算项'!$AE$997:$AE$1005,"allow_calculation"),"")</f>
        <v>65.07059299999999</v>
      </c>
      <c r="X101" s="3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D$997:$AD$1005,'02_核算项'!$M$997:$M$1005,"NH3",'02_核算项'!$AE$997:$AE$1005,"allow_calculation"),"")</f>
        <v/>
      </c>
      <c r="Y101" s="2">
        <v>12</v>
      </c>
    </row>
    <row r="102" spans="1:25">
      <c r="A102" s="2" t="s">
        <v>1383</v>
      </c>
      <c r="B102" s="2" t="s">
        <v>1384</v>
      </c>
      <c r="C102" s="2" t="s">
        <v>227</v>
      </c>
      <c r="D102" s="2" t="s">
        <v>50</v>
      </c>
      <c r="E102" s="2" t="s">
        <v>181</v>
      </c>
      <c r="F102" s="2" t="s">
        <v>243</v>
      </c>
      <c r="G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C$1006:$AC$1014,'02_核算项'!$M$1006:$M$1014,"SO2",'02_核算项'!$AE$1006:$AE$1014,"allow_calculation"),"")</f>
        <v>0.0595255</v>
      </c>
      <c r="H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C$1006:$AC$1014,'02_核算项'!$M$1006:$M$1014,"NOX",'02_核算项'!$AE$1006:$AE$1014,"allow_calculation"),"")</f>
        <v>14.28612</v>
      </c>
      <c r="I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C$1006:$AC$1014,'02_核算项'!$M$1006:$M$1014,"CO",'02_核算项'!$AE$1006:$AE$1014,"allow_calculation"),"")</f>
        <v>4.166785</v>
      </c>
      <c r="J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C$1006:$AC$1014,'02_核算项'!$M$1006:$M$1014,"VOCS",'02_核算项'!$AE$1006:$AE$1014,"allow_calculation"),"")</f>
        <v>0.238102</v>
      </c>
      <c r="K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C$1006:$AC$1014,'02_核算项'!$M$1006:$M$1014,"PM10",'02_核算项'!$AE$1006:$AE$1014,"allow_calculation"),"")</f>
        <v>0.119051</v>
      </c>
      <c r="L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C$1006:$AC$1014,'02_核算项'!$M$1006:$M$1014,"PM25",'02_核算项'!$AE$1006:$AE$1014,"allow_calculation"),"")</f>
        <v>0.0595255</v>
      </c>
      <c r="M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C$1006:$AC$1014,'02_核算项'!$M$1006:$M$1014,"BC",'02_核算项'!$AE$1006:$AE$1014,"allow_calculation"),"")</f>
        <v>0.0119051</v>
      </c>
      <c r="N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C$1006:$AC$1014,'02_核算项'!$M$1006:$M$1014,"OC",'02_核算项'!$AE$1006:$AE$1014,"allow_calculation"),"")</f>
        <v>0.0238102</v>
      </c>
      <c r="O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C$1006:$AC$1014,'02_核算项'!$M$1006:$M$1014,"NH3",'02_核算项'!$AE$1006:$AE$1014,"allow_calculation"),"")</f>
        <v>0.0</v>
      </c>
      <c r="P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D$1006:$AD$1014,'02_核算项'!$M$1006:$M$1014,"SO2",'02_核算项'!$AE$1006:$AE$1014,"allow_calculation"),"")</f>
        <v>0.0595255</v>
      </c>
      <c r="Q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D$1006:$AD$1014,'02_核算项'!$M$1006:$M$1014,"NOX",'02_核算项'!$AE$1006:$AE$1014,"allow_calculation"),"")</f>
        <v>14.28612</v>
      </c>
      <c r="R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D$1006:$AD$1014,'02_核算项'!$M$1006:$M$1014,"CO",'02_核算项'!$AE$1006:$AE$1014,"allow_calculation"),"")</f>
        <v>4.166785</v>
      </c>
      <c r="S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D$1006:$AD$1014,'02_核算项'!$M$1006:$M$1014,"VOCS",'02_核算项'!$AE$1006:$AE$1014,"allow_calculation"),"")</f>
        <v>0.238102</v>
      </c>
      <c r="T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D$1006:$AD$1014,'02_核算项'!$M$1006:$M$1014,"PM10",'02_核算项'!$AE$1006:$AE$1014,"allow_calculation"),"")</f>
        <v>0.119051</v>
      </c>
      <c r="U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D$1006:$AD$1014,'02_核算项'!$M$1006:$M$1014,"PM25",'02_核算项'!$AE$1006:$AE$1014,"allow_calculation"),"")</f>
        <v>0.0595255</v>
      </c>
      <c r="V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D$1006:$AD$1014,'02_核算项'!$M$1006:$M$1014,"BC",'02_核算项'!$AE$1006:$AE$1014,"allow_calculation"),"")</f>
        <v>0.0119051</v>
      </c>
      <c r="W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D$1006:$AD$1014,'02_核算项'!$M$1006:$M$1014,"OC",'02_核算项'!$AE$1006:$AE$1014,"allow_calculation"),"")</f>
        <v>0.0238102</v>
      </c>
      <c r="X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D$1006:$AD$1014,'02_核算项'!$M$1006:$M$1014,"NH3",'02_核算项'!$AE$1006:$AE$1014,"allow_calculation"),"")</f>
        <v>0.0</v>
      </c>
      <c r="Y102" s="2">
        <v>1</v>
      </c>
    </row>
    <row r="103" spans="1:25">
      <c r="A103" s="2" t="s">
        <v>1394</v>
      </c>
      <c r="B103" s="2" t="s">
        <v>766</v>
      </c>
      <c r="C103" s="2" t="s">
        <v>242</v>
      </c>
      <c r="D103" s="2" t="s">
        <v>178</v>
      </c>
      <c r="E103" s="2" t="s">
        <v>51</v>
      </c>
      <c r="F103" s="2" t="s">
        <v>52</v>
      </c>
      <c r="G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C$1015:$AC$1023,'02_核算项'!$M$1015:$M$1023,"SO2",'02_核算项'!$AE$1015:$AE$1023,"allow_calculation"),"")</f>
        <v>167.291407</v>
      </c>
      <c r="H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C$1015:$AC$1023,'02_核算项'!$M$1015:$M$1023,"NOX",'02_核算项'!$AE$1015:$AE$1023,"allow_calculation"),"")</f>
        <v>590.44026</v>
      </c>
      <c r="I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C$1015:$AC$1023,'02_核算项'!$M$1015:$M$1023,"CO",'02_核算项'!$AE$1015:$AE$1023,"allow_calculation"),"")</f>
        <v>147.610065</v>
      </c>
      <c r="J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C$1015:$AC$1023,'02_核算项'!$M$1015:$M$1023,"VOCS",'02_核算项'!$AE$1015:$AE$1023,"allow_calculation"),"")</f>
        <v>11.8088052</v>
      </c>
      <c r="K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C$1015:$AC$1023,'02_核算项'!$M$1015:$M$1023,"PM10",'02_核算项'!$AE$1015:$AE$1023,"allow_calculation"),"")</f>
        <v>73.8050325</v>
      </c>
      <c r="L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C$1015:$AC$1023,'02_核算项'!$M$1015:$M$1023,"PM25",'02_核算项'!$AE$1015:$AE$1023,"allow_calculation"),"")</f>
        <v>73.8050325</v>
      </c>
      <c r="M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C$1015:$AC$1023,'02_核算项'!$M$1015:$M$1023,"BC",'02_核算项'!$AE$1015:$AE$1023,"allow_calculation"),"")</f>
        <v>5.9044026</v>
      </c>
      <c r="N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C$1015:$AC$1023,'02_核算项'!$M$1015:$M$1023,"OC",'02_核算项'!$AE$1015:$AE$1023,"allow_calculation"),"")</f>
        <v>34.4423485</v>
      </c>
      <c r="O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C$1015:$AC$1023,'02_核算项'!$M$1015:$M$1023,"NH3",'02_核算项'!$AE$1015:$AE$1023,"allow_calculation"),"")</f>
        <v>0.0</v>
      </c>
      <c r="P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D$1015:$AD$1023,'02_核算项'!$M$1015:$M$1023,"SO2",'02_核算项'!$AE$1015:$AE$1023,"allow_calculation"),"")</f>
        <v>167.291407</v>
      </c>
      <c r="Q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D$1015:$AD$1023,'02_核算项'!$M$1015:$M$1023,"NOX",'02_核算项'!$AE$1015:$AE$1023,"allow_calculation"),"")</f>
        <v>590.44026</v>
      </c>
      <c r="R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D$1015:$AD$1023,'02_核算项'!$M$1015:$M$1023,"CO",'02_核算项'!$AE$1015:$AE$1023,"allow_calculation"),"")</f>
        <v>147.610065</v>
      </c>
      <c r="S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D$1015:$AD$1023,'02_核算项'!$M$1015:$M$1023,"VOCS",'02_核算项'!$AE$1015:$AE$1023,"allow_calculation"),"")</f>
        <v>11.8088052</v>
      </c>
      <c r="T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D$1015:$AD$1023,'02_核算项'!$M$1015:$M$1023,"PM10",'02_核算项'!$AE$1015:$AE$1023,"allow_calculation"),"")</f>
        <v>73.8050325</v>
      </c>
      <c r="U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D$1015:$AD$1023,'02_核算项'!$M$1015:$M$1023,"PM25",'02_核算项'!$AE$1015:$AE$1023,"allow_calculation"),"")</f>
        <v>73.8050325</v>
      </c>
      <c r="V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D$1015:$AD$1023,'02_核算项'!$M$1015:$M$1023,"BC",'02_核算项'!$AE$1015:$AE$1023,"allow_calculation"),"")</f>
        <v>5.9044026</v>
      </c>
      <c r="W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D$1015:$AD$1023,'02_核算项'!$M$1015:$M$1023,"OC",'02_核算项'!$AE$1015:$AE$1023,"allow_calculation"),"")</f>
        <v>34.4423485</v>
      </c>
      <c r="X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D$1015:$AD$1023,'02_核算项'!$M$1015:$M$1023,"NH3",'02_核算项'!$AE$1015:$AE$1023,"allow_calculation"),"")</f>
        <v>0.0</v>
      </c>
      <c r="Y103" s="2">
        <v>9</v>
      </c>
    </row>
    <row r="104" spans="1:25">
      <c r="A104" s="2" t="s">
        <v>1404</v>
      </c>
      <c r="B104" s="2" t="s">
        <v>1405</v>
      </c>
      <c r="C104" s="2" t="s">
        <v>1299</v>
      </c>
      <c r="D104" s="2" t="s">
        <v>50</v>
      </c>
      <c r="E104" s="2" t="s">
        <v>51</v>
      </c>
      <c r="F104" s="2" t="s">
        <v>52</v>
      </c>
      <c r="G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C$1024:$AC$1032,'02_核算项'!$M$1024:$M$1032,"SO2",'02_核算项'!$AE$1024:$AE$1032,"allow_calculation"),"")</f>
        <v>3239.9875</v>
      </c>
      <c r="H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C$1024:$AC$1032,'02_核算项'!$M$1024:$M$1032,"NOX",'02_核算项'!$AE$1024:$AE$1032,"allow_calculation"),"")</f>
        <v>11435.25</v>
      </c>
      <c r="I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C$1024:$AC$1032,'02_核算项'!$M$1024:$M$1032,"CO",'02_核算项'!$AE$1024:$AE$1032,"allow_calculation"),"")</f>
        <v>2858.8125</v>
      </c>
      <c r="J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C$1024:$AC$1032,'02_核算项'!$M$1024:$M$1032,"VOCS",'02_核算项'!$AE$1024:$AE$1032,"allow_calculation"),"")</f>
        <v>228.705</v>
      </c>
      <c r="K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C$1024:$AC$1032,'02_核算项'!$M$1024:$M$1032,"PM10",'02_核算项'!$AE$1024:$AE$1032,"allow_calculation"),"")</f>
        <v>1429.40625</v>
      </c>
      <c r="L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C$1024:$AC$1032,'02_核算项'!$M$1024:$M$1032,"PM25",'02_核算项'!$AE$1024:$AE$1032,"allow_calculation"),"")</f>
        <v>1429.40625</v>
      </c>
      <c r="M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C$1024:$AC$1032,'02_核算项'!$M$1024:$M$1032,"BC",'02_核算项'!$AE$1024:$AE$1032,"allow_calculation"),"")</f>
        <v>114.3525</v>
      </c>
      <c r="N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C$1024:$AC$1032,'02_核算项'!$M$1024:$M$1032,"OC",'02_核算项'!$AE$1024:$AE$1032,"allow_calculation"),"")</f>
        <v>667.05625</v>
      </c>
      <c r="O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C$1024:$AC$1032,'02_核算项'!$M$1024:$M$1032,"NH3",'02_核算项'!$AE$1024:$AE$1032,"allow_calculation"),"")</f>
        <v/>
      </c>
      <c r="P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D$1024:$AD$1032,'02_核算项'!$M$1024:$M$1032,"SO2",'02_核算项'!$AE$1024:$AE$1032,"allow_calculation"),"")</f>
        <v>3239.9875</v>
      </c>
      <c r="Q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D$1024:$AD$1032,'02_核算项'!$M$1024:$M$1032,"NOX",'02_核算项'!$AE$1024:$AE$1032,"allow_calculation"),"")</f>
        <v>11435.25</v>
      </c>
      <c r="R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D$1024:$AD$1032,'02_核算项'!$M$1024:$M$1032,"CO",'02_核算项'!$AE$1024:$AE$1032,"allow_calculation"),"")</f>
        <v>2858.8125</v>
      </c>
      <c r="S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D$1024:$AD$1032,'02_核算项'!$M$1024:$M$1032,"VOCS",'02_核算项'!$AE$1024:$AE$1032,"allow_calculation"),"")</f>
        <v>228.705</v>
      </c>
      <c r="T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D$1024:$AD$1032,'02_核算项'!$M$1024:$M$1032,"PM10",'02_核算项'!$AE$1024:$AE$1032,"allow_calculation"),"")</f>
        <v>1429.40625</v>
      </c>
      <c r="U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D$1024:$AD$1032,'02_核算项'!$M$1024:$M$1032,"PM25",'02_核算项'!$AE$1024:$AE$1032,"allow_calculation"),"")</f>
        <v>1429.40625</v>
      </c>
      <c r="V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D$1024:$AD$1032,'02_核算项'!$M$1024:$M$1032,"BC",'02_核算项'!$AE$1024:$AE$1032,"allow_calculation"),"")</f>
        <v>114.3525</v>
      </c>
      <c r="W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D$1024:$AD$1032,'02_核算项'!$M$1024:$M$1032,"OC",'02_核算项'!$AE$1024:$AE$1032,"allow_calculation"),"")</f>
        <v>667.05625</v>
      </c>
      <c r="X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D$1024:$AD$1032,'02_核算项'!$M$1024:$M$1032,"NH3",'02_核算项'!$AE$1024:$AE$1032,"allow_calculation"),"")</f>
        <v/>
      </c>
      <c r="Y104" s="2">
        <v>10</v>
      </c>
    </row>
    <row r="105" spans="1:25">
      <c r="A105" s="2" t="s">
        <v>1416</v>
      </c>
      <c r="B105" s="2" t="s">
        <v>1417</v>
      </c>
      <c r="C105" s="2" t="s">
        <v>152</v>
      </c>
      <c r="D105" s="2" t="s">
        <v>178</v>
      </c>
      <c r="E105" s="2" t="s">
        <v>572</v>
      </c>
      <c r="F105" s="2" t="s">
        <v>138</v>
      </c>
      <c r="G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C$1033:$AC$1041,'02_核算项'!$M$1033:$M$1041,"SO2",'02_核算项'!$AE$1033:$AE$1041,"allow_calculation"),"")</f>
        <v>13.743106</v>
      </c>
      <c r="H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C$1033:$AC$1041,'02_核算项'!$M$1033:$M$1041,"NOX",'02_核算项'!$AE$1033:$AE$1041,"allow_calculation"),"")</f>
        <v>48.50508</v>
      </c>
      <c r="I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C$1033:$AC$1041,'02_核算项'!$M$1033:$M$1041,"CO",'02_核算项'!$AE$1033:$AE$1041,"allow_calculation"),"")</f>
        <v>12.12627</v>
      </c>
      <c r="J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C$1033:$AC$1041,'02_核算项'!$M$1033:$M$1041,"VOCS",'02_核算项'!$AE$1033:$AE$1041,"allow_calculation"),"")</f>
        <v>0.9701016</v>
      </c>
      <c r="K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C$1033:$AC$1041,'02_核算项'!$M$1033:$M$1041,"PM10",'02_核算项'!$AE$1033:$AE$1041,"allow_calculation"),"")</f>
        <v>6.063135</v>
      </c>
      <c r="L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C$1033:$AC$1041,'02_核算项'!$M$1033:$M$1041,"PM25",'02_核算项'!$AE$1033:$AE$1041,"allow_calculation"),"")</f>
        <v>6.063135</v>
      </c>
      <c r="M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C$1033:$AC$1041,'02_核算项'!$M$1033:$M$1041,"BC",'02_核算项'!$AE$1033:$AE$1041,"allow_calculation"),"")</f>
        <v>0.4850508</v>
      </c>
      <c r="N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C$1033:$AC$1041,'02_核算项'!$M$1033:$M$1041,"OC",'02_核算项'!$AE$1033:$AE$1041,"allow_calculation"),"")</f>
        <v>2.829463</v>
      </c>
      <c r="O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C$1033:$AC$1041,'02_核算项'!$M$1033:$M$1041,"NH3",'02_核算项'!$AE$1033:$AE$1041,"allow_calculation"),"")</f>
        <v>0.0</v>
      </c>
      <c r="P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D$1033:$AD$1041,'02_核算项'!$M$1033:$M$1041,"SO2",'02_核算项'!$AE$1033:$AE$1041,"allow_calculation"),"")</f>
        <v>13.743106</v>
      </c>
      <c r="Q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D$1033:$AD$1041,'02_核算项'!$M$1033:$M$1041,"NOX",'02_核算项'!$AE$1033:$AE$1041,"allow_calculation"),"")</f>
        <v>48.50508</v>
      </c>
      <c r="R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D$1033:$AD$1041,'02_核算项'!$M$1033:$M$1041,"CO",'02_核算项'!$AE$1033:$AE$1041,"allow_calculation"),"")</f>
        <v>12.12627</v>
      </c>
      <c r="S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D$1033:$AD$1041,'02_核算项'!$M$1033:$M$1041,"VOCS",'02_核算项'!$AE$1033:$AE$1041,"allow_calculation"),"")</f>
        <v>0.9701016</v>
      </c>
      <c r="T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D$1033:$AD$1041,'02_核算项'!$M$1033:$M$1041,"PM10",'02_核算项'!$AE$1033:$AE$1041,"allow_calculation"),"")</f>
        <v>6.063135</v>
      </c>
      <c r="U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D$1033:$AD$1041,'02_核算项'!$M$1033:$M$1041,"PM25",'02_核算项'!$AE$1033:$AE$1041,"allow_calculation"),"")</f>
        <v>6.063135</v>
      </c>
      <c r="V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D$1033:$AD$1041,'02_核算项'!$M$1033:$M$1041,"BC",'02_核算项'!$AE$1033:$AE$1041,"allow_calculation"),"")</f>
        <v>0.4850508</v>
      </c>
      <c r="W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D$1033:$AD$1041,'02_核算项'!$M$1033:$M$1041,"OC",'02_核算项'!$AE$1033:$AE$1041,"allow_calculation"),"")</f>
        <v>2.829463</v>
      </c>
      <c r="X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D$1033:$AD$1041,'02_核算项'!$M$1033:$M$1041,"NH3",'02_核算项'!$AE$1033:$AE$1041,"allow_calculation"),"")</f>
        <v>0.0</v>
      </c>
      <c r="Y105" s="2">
        <v>1</v>
      </c>
    </row>
    <row r="106" spans="1:25">
      <c r="A106" s="2" t="s">
        <v>1428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243</v>
      </c>
      <c r="G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C$1042:$AC$1050,'02_核算项'!$M$1042:$M$1050,"SO2",'02_核算项'!$AE$1042:$AE$1050,"allow_calculation"),"")</f>
        <v>1466.498438</v>
      </c>
      <c r="H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C$1042:$AC$1050,'02_核算项'!$M$1042:$M$1050,"NOX",'02_核算项'!$AE$1042:$AE$1050,"allow_calculation"),"")</f>
        <v>5175.87684</v>
      </c>
      <c r="I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C$1042:$AC$1050,'02_核算项'!$M$1042:$M$1050,"CO",'02_核算项'!$AE$1042:$AE$1050,"allow_calculation"),"")</f>
        <v>1293.96921</v>
      </c>
      <c r="J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C$1042:$AC$1050,'02_核算项'!$M$1042:$M$1050,"VOCS",'02_核算项'!$AE$1042:$AE$1050,"allow_calculation"),"")</f>
        <v>103.5175368</v>
      </c>
      <c r="K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C$1042:$AC$1050,'02_核算项'!$M$1042:$M$1050,"PM10",'02_核算项'!$AE$1042:$AE$1050,"allow_calculation"),"")</f>
        <v>646.984605</v>
      </c>
      <c r="L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C$1042:$AC$1050,'02_核算项'!$M$1042:$M$1050,"PM25",'02_核算项'!$AE$1042:$AE$1050,"allow_calculation"),"")</f>
        <v>646.984605</v>
      </c>
      <c r="M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C$1042:$AC$1050,'02_核算项'!$M$1042:$M$1050,"BC",'02_核算项'!$AE$1042:$AE$1050,"allow_calculation"),"")</f>
        <v>51.7587684</v>
      </c>
      <c r="N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C$1042:$AC$1050,'02_核算项'!$M$1042:$M$1050,"OC",'02_核算项'!$AE$1042:$AE$1050,"allow_calculation"),"")</f>
        <v>301.926149</v>
      </c>
      <c r="O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C$1042:$AC$1050,'02_核算项'!$M$1042:$M$1050,"NH3",'02_核算项'!$AE$1042:$AE$1050,"allow_calculation"),"")</f>
        <v>0.0</v>
      </c>
      <c r="P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D$1042:$AD$1050,'02_核算项'!$M$1042:$M$1050,"SO2",'02_核算项'!$AE$1042:$AE$1050,"allow_calculation"),"")</f>
        <v>1466.498438</v>
      </c>
      <c r="Q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D$1042:$AD$1050,'02_核算项'!$M$1042:$M$1050,"NOX",'02_核算项'!$AE$1042:$AE$1050,"allow_calculation"),"")</f>
        <v>5175.87684</v>
      </c>
      <c r="R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D$1042:$AD$1050,'02_核算项'!$M$1042:$M$1050,"CO",'02_核算项'!$AE$1042:$AE$1050,"allow_calculation"),"")</f>
        <v>1293.96921</v>
      </c>
      <c r="S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D$1042:$AD$1050,'02_核算项'!$M$1042:$M$1050,"VOCS",'02_核算项'!$AE$1042:$AE$1050,"allow_calculation"),"")</f>
        <v>103.5175368</v>
      </c>
      <c r="T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D$1042:$AD$1050,'02_核算项'!$M$1042:$M$1050,"PM10",'02_核算项'!$AE$1042:$AE$1050,"allow_calculation"),"")</f>
        <v>646.984605</v>
      </c>
      <c r="U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D$1042:$AD$1050,'02_核算项'!$M$1042:$M$1050,"PM25",'02_核算项'!$AE$1042:$AE$1050,"allow_calculation"),"")</f>
        <v>646.984605</v>
      </c>
      <c r="V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D$1042:$AD$1050,'02_核算项'!$M$1042:$M$1050,"BC",'02_核算项'!$AE$1042:$AE$1050,"allow_calculation"),"")</f>
        <v>51.7587684</v>
      </c>
      <c r="W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D$1042:$AD$1050,'02_核算项'!$M$1042:$M$1050,"OC",'02_核算项'!$AE$1042:$AE$1050,"allow_calculation"),"")</f>
        <v>301.926149</v>
      </c>
      <c r="X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D$1042:$AD$1050,'02_核算项'!$M$1042:$M$1050,"NH3",'02_核算项'!$AE$1042:$AE$1050,"allow_calculation"),"")</f>
        <v>0.0</v>
      </c>
      <c r="Y106" s="2">
        <v>10</v>
      </c>
    </row>
    <row r="107" spans="1:25">
      <c r="A107" s="2" t="s">
        <v>1438</v>
      </c>
      <c r="B107" s="2" t="s">
        <v>452</v>
      </c>
      <c r="C107" s="2" t="s">
        <v>377</v>
      </c>
      <c r="D107" s="2" t="s">
        <v>178</v>
      </c>
      <c r="E107" s="2" t="s">
        <v>51</v>
      </c>
      <c r="F107" s="2" t="s">
        <v>52</v>
      </c>
      <c r="G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C$1051:$AC$1059,'02_核算项'!$M$1051:$M$1059,"SO2",'02_核算项'!$AE$1051:$AE$1059,"allow_calculation"),"")</f>
        <v>230.5744</v>
      </c>
      <c r="H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C$1051:$AC$1059,'02_核算项'!$M$1051:$M$1059,"NOX",'02_核算项'!$AE$1051:$AE$1059,"allow_calculation"),"")</f>
        <v>813.792</v>
      </c>
      <c r="I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C$1051:$AC$1059,'02_核算项'!$M$1051:$M$1059,"CO",'02_核算项'!$AE$1051:$AE$1059,"allow_calculation"),"")</f>
        <v>203.448</v>
      </c>
      <c r="J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C$1051:$AC$1059,'02_核算项'!$M$1051:$M$1059,"VOCS",'02_核算项'!$AE$1051:$AE$1059,"allow_calculation"),"")</f>
        <v>16.27584</v>
      </c>
      <c r="K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C$1051:$AC$1059,'02_核算项'!$M$1051:$M$1059,"PM10",'02_核算项'!$AE$1051:$AE$1059,"allow_calculation"),"")</f>
        <v>101.724</v>
      </c>
      <c r="L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C$1051:$AC$1059,'02_核算项'!$M$1051:$M$1059,"PM25",'02_核算项'!$AE$1051:$AE$1059,"allow_calculation"),"")</f>
        <v>101.724</v>
      </c>
      <c r="M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C$1051:$AC$1059,'02_核算项'!$M$1051:$M$1059,"BC",'02_核算项'!$AE$1051:$AE$1059,"allow_calculation"),"")</f>
        <v>8.13792</v>
      </c>
      <c r="N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C$1051:$AC$1059,'02_核算项'!$M$1051:$M$1059,"OC",'02_核算项'!$AE$1051:$AE$1059,"allow_calculation"),"")</f>
        <v>47.4712</v>
      </c>
      <c r="O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C$1051:$AC$1059,'02_核算项'!$M$1051:$M$1059,"NH3",'02_核算项'!$AE$1051:$AE$1059,"allow_calculation"),"")</f>
        <v>0.0</v>
      </c>
      <c r="P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D$1051:$AD$1059,'02_核算项'!$M$1051:$M$1059,"SO2",'02_核算项'!$AE$1051:$AE$1059,"allow_calculation"),"")</f>
        <v>230.5744</v>
      </c>
      <c r="Q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D$1051:$AD$1059,'02_核算项'!$M$1051:$M$1059,"NOX",'02_核算项'!$AE$1051:$AE$1059,"allow_calculation"),"")</f>
        <v>813.792</v>
      </c>
      <c r="R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D$1051:$AD$1059,'02_核算项'!$M$1051:$M$1059,"CO",'02_核算项'!$AE$1051:$AE$1059,"allow_calculation"),"")</f>
        <v>203.448</v>
      </c>
      <c r="S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D$1051:$AD$1059,'02_核算项'!$M$1051:$M$1059,"VOCS",'02_核算项'!$AE$1051:$AE$1059,"allow_calculation"),"")</f>
        <v>16.27584</v>
      </c>
      <c r="T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D$1051:$AD$1059,'02_核算项'!$M$1051:$M$1059,"PM10",'02_核算项'!$AE$1051:$AE$1059,"allow_calculation"),"")</f>
        <v>101.724</v>
      </c>
      <c r="U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D$1051:$AD$1059,'02_核算项'!$M$1051:$M$1059,"PM25",'02_核算项'!$AE$1051:$AE$1059,"allow_calculation"),"")</f>
        <v>101.724</v>
      </c>
      <c r="V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D$1051:$AD$1059,'02_核算项'!$M$1051:$M$1059,"BC",'02_核算项'!$AE$1051:$AE$1059,"allow_calculation"),"")</f>
        <v>8.13792</v>
      </c>
      <c r="W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D$1051:$AD$1059,'02_核算项'!$M$1051:$M$1059,"OC",'02_核算项'!$AE$1051:$AE$1059,"allow_calculation"),"")</f>
        <v>47.4712</v>
      </c>
      <c r="X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D$1051:$AD$1059,'02_核算项'!$M$1051:$M$1059,"NH3",'02_核算项'!$AE$1051:$AE$1059,"allow_calculation"),"")</f>
        <v>0.0</v>
      </c>
      <c r="Y107" s="2">
        <v>9</v>
      </c>
    </row>
    <row r="108" spans="1:25">
      <c r="A108" s="2" t="s">
        <v>1448</v>
      </c>
      <c r="B108" s="2" t="s">
        <v>1449</v>
      </c>
      <c r="C108" s="2" t="s">
        <v>1450</v>
      </c>
      <c r="D108" s="2" t="s">
        <v>50</v>
      </c>
      <c r="E108" s="2" t="s">
        <v>51</v>
      </c>
      <c r="F108" s="2" t="s">
        <v>323</v>
      </c>
      <c r="G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C$1060:$AC$1068,'02_核算项'!$M$1060:$M$1068,"SO2",'02_核算项'!$AE$1060:$AE$1068,"allow_calculation"),"")</f>
        <v>2763.851415</v>
      </c>
      <c r="H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C$1060:$AC$1068,'02_核算项'!$M$1060:$M$1068,"NOX",'02_核算项'!$AE$1060:$AE$1068,"allow_calculation"),"")</f>
        <v>9754.7697</v>
      </c>
      <c r="I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C$1060:$AC$1068,'02_核算项'!$M$1060:$M$1068,"CO",'02_核算项'!$AE$1060:$AE$1068,"allow_calculation"),"")</f>
        <v>2438.692425</v>
      </c>
      <c r="J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C$1060:$AC$1068,'02_核算项'!$M$1060:$M$1068,"VOCS",'02_核算项'!$AE$1060:$AE$1068,"allow_calculation"),"")</f>
        <v>195.095394</v>
      </c>
      <c r="K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C$1060:$AC$1068,'02_核算项'!$M$1060:$M$1068,"PM10",'02_核算项'!$AE$1060:$AE$1068,"allow_calculation"),"")</f>
        <v>1219.3462125</v>
      </c>
      <c r="L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C$1060:$AC$1068,'02_核算项'!$M$1060:$M$1068,"PM25",'02_核算项'!$AE$1060:$AE$1068,"allow_calculation"),"")</f>
        <v>1219.3462125</v>
      </c>
      <c r="M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C$1060:$AC$1068,'02_核算项'!$M$1060:$M$1068,"BC",'02_核算项'!$AE$1060:$AE$1068,"allow_calculation"),"")</f>
        <v>97.547697</v>
      </c>
      <c r="N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C$1060:$AC$1068,'02_核算项'!$M$1060:$M$1068,"OC",'02_核算项'!$AE$1060:$AE$1068,"allow_calculation"),"")</f>
        <v>569.0282325</v>
      </c>
      <c r="O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C$1060:$AC$1068,'02_核算项'!$M$1060:$M$1068,"NH3",'02_核算项'!$AE$1060:$AE$1068,"allow_calculation"),"")</f>
        <v>0.0</v>
      </c>
      <c r="P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D$1060:$AD$1068,'02_核算项'!$M$1060:$M$1068,"SO2",'02_核算项'!$AE$1060:$AE$1068,"allow_calculation"),"")</f>
        <v>2763.851415</v>
      </c>
      <c r="Q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D$1060:$AD$1068,'02_核算项'!$M$1060:$M$1068,"NOX",'02_核算项'!$AE$1060:$AE$1068,"allow_calculation"),"")</f>
        <v>9754.7697</v>
      </c>
      <c r="R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D$1060:$AD$1068,'02_核算项'!$M$1060:$M$1068,"CO",'02_核算项'!$AE$1060:$AE$1068,"allow_calculation"),"")</f>
        <v>2438.692425</v>
      </c>
      <c r="S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D$1060:$AD$1068,'02_核算项'!$M$1060:$M$1068,"VOCS",'02_核算项'!$AE$1060:$AE$1068,"allow_calculation"),"")</f>
        <v>195.095394</v>
      </c>
      <c r="T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D$1060:$AD$1068,'02_核算项'!$M$1060:$M$1068,"PM10",'02_核算项'!$AE$1060:$AE$1068,"allow_calculation"),"")</f>
        <v>1219.3462125</v>
      </c>
      <c r="U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D$1060:$AD$1068,'02_核算项'!$M$1060:$M$1068,"PM25",'02_核算项'!$AE$1060:$AE$1068,"allow_calculation"),"")</f>
        <v>1219.3462125</v>
      </c>
      <c r="V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D$1060:$AD$1068,'02_核算项'!$M$1060:$M$1068,"BC",'02_核算项'!$AE$1060:$AE$1068,"allow_calculation"),"")</f>
        <v>97.547697</v>
      </c>
      <c r="W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D$1060:$AD$1068,'02_核算项'!$M$1060:$M$1068,"OC",'02_核算项'!$AE$1060:$AE$1068,"allow_calculation"),"")</f>
        <v>569.0282325</v>
      </c>
      <c r="X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D$1060:$AD$1068,'02_核算项'!$M$1060:$M$1068,"NH3",'02_核算项'!$AE$1060:$AE$1068,"allow_calculation"),"")</f>
        <v>0.0</v>
      </c>
      <c r="Y108" s="2">
        <v>9</v>
      </c>
    </row>
    <row r="109" spans="1:25">
      <c r="A109" s="2" t="s">
        <v>1460</v>
      </c>
      <c r="B109" s="2" t="s">
        <v>1209</v>
      </c>
      <c r="C109" s="2" t="s">
        <v>412</v>
      </c>
      <c r="D109" s="2" t="s">
        <v>50</v>
      </c>
      <c r="E109" s="2" t="s">
        <v>179</v>
      </c>
      <c r="F109" s="2" t="s">
        <v>52</v>
      </c>
      <c r="G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C$1069:$AC$1077,'02_核算项'!$M$1069:$M$1077,"SO2",'02_核算项'!$AE$1069:$AE$1077,"allow_calculation"),"")</f>
        <v>0.24185</v>
      </c>
      <c r="H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C$1069:$AC$1077,'02_核算项'!$M$1069:$M$1077,"NOX",'02_核算项'!$AE$1069:$AE$1077,"allow_calculation"),"")</f>
        <v>58.044</v>
      </c>
      <c r="I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C$1069:$AC$1077,'02_核算项'!$M$1069:$M$1077,"CO",'02_核算项'!$AE$1069:$AE$1077,"allow_calculation"),"")</f>
        <v>16.9295</v>
      </c>
      <c r="J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C$1069:$AC$1077,'02_核算项'!$M$1069:$M$1077,"VOCS",'02_核算项'!$AE$1069:$AE$1077,"allow_calculation"),"")</f>
        <v>0.9674</v>
      </c>
      <c r="K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C$1069:$AC$1077,'02_核算项'!$M$1069:$M$1077,"PM10",'02_核算项'!$AE$1069:$AE$1077,"allow_calculation"),"")</f>
        <v>0.4837</v>
      </c>
      <c r="L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C$1069:$AC$1077,'02_核算项'!$M$1069:$M$1077,"PM25",'02_核算项'!$AE$1069:$AE$1077,"allow_calculation"),"")</f>
        <v>0.24185</v>
      </c>
      <c r="M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C$1069:$AC$1077,'02_核算项'!$M$1069:$M$1077,"BC",'02_核算项'!$AE$1069:$AE$1077,"allow_calculation"),"")</f>
        <v>0.04837</v>
      </c>
      <c r="N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C$1069:$AC$1077,'02_核算项'!$M$1069:$M$1077,"OC",'02_核算项'!$AE$1069:$AE$1077,"allow_calculation"),"")</f>
        <v>0.09674</v>
      </c>
      <c r="O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C$1069:$AC$1077,'02_核算项'!$M$1069:$M$1077,"NH3",'02_核算项'!$AE$1069:$AE$1077,"allow_calculation"),"")</f>
        <v>0.0</v>
      </c>
      <c r="P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D$1069:$AD$1077,'02_核算项'!$M$1069:$M$1077,"SO2",'02_核算项'!$AE$1069:$AE$1077,"allow_calculation"),"")</f>
        <v>0.24185</v>
      </c>
      <c r="Q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D$1069:$AD$1077,'02_核算项'!$M$1069:$M$1077,"NOX",'02_核算项'!$AE$1069:$AE$1077,"allow_calculation"),"")</f>
        <v>58.044</v>
      </c>
      <c r="R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D$1069:$AD$1077,'02_核算项'!$M$1069:$M$1077,"CO",'02_核算项'!$AE$1069:$AE$1077,"allow_calculation"),"")</f>
        <v>16.9295</v>
      </c>
      <c r="S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D$1069:$AD$1077,'02_核算项'!$M$1069:$M$1077,"VOCS",'02_核算项'!$AE$1069:$AE$1077,"allow_calculation"),"")</f>
        <v>0.9674</v>
      </c>
      <c r="T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D$1069:$AD$1077,'02_核算项'!$M$1069:$M$1077,"PM10",'02_核算项'!$AE$1069:$AE$1077,"allow_calculation"),"")</f>
        <v>0.4837</v>
      </c>
      <c r="U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D$1069:$AD$1077,'02_核算项'!$M$1069:$M$1077,"PM25",'02_核算项'!$AE$1069:$AE$1077,"allow_calculation"),"")</f>
        <v>0.24185</v>
      </c>
      <c r="V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D$1069:$AD$1077,'02_核算项'!$M$1069:$M$1077,"BC",'02_核算项'!$AE$1069:$AE$1077,"allow_calculation"),"")</f>
        <v>0.04837</v>
      </c>
      <c r="W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D$1069:$AD$1077,'02_核算项'!$M$1069:$M$1077,"OC",'02_核算项'!$AE$1069:$AE$1077,"allow_calculation"),"")</f>
        <v>0.09674</v>
      </c>
      <c r="X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D$1069:$AD$1077,'02_核算项'!$M$1069:$M$1077,"NH3",'02_核算项'!$AE$1069:$AE$1077,"allow_calculation"),"")</f>
        <v>0.0</v>
      </c>
      <c r="Y109" s="2">
        <v>1</v>
      </c>
    </row>
    <row r="110" spans="1:25">
      <c r="A110" s="2" t="s">
        <v>1470</v>
      </c>
      <c r="B110" s="2" t="s">
        <v>241</v>
      </c>
      <c r="C110" s="2" t="s">
        <v>242</v>
      </c>
      <c r="D110" s="2" t="s">
        <v>228</v>
      </c>
      <c r="E110" s="2" t="s">
        <v>117</v>
      </c>
      <c r="F110" s="2" t="s">
        <v>138</v>
      </c>
      <c r="G110" s="4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C$1078:$AC$1086,'02_核算项'!$M$1078:$M$1086,"SO2",'02_核算项'!$AE$1078:$AE$1086,"allow_calculation"),"")</f>
        <v>328.72747</v>
      </c>
      <c r="H110" s="4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C$1078:$AC$1086,'02_核算项'!$M$1078:$M$1086,"NOX",'02_核算项'!$AE$1078:$AE$1086,"allow_calculation"),"")</f>
        <v>1160.2146</v>
      </c>
      <c r="I110" s="4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C$1078:$AC$1086,'02_核算项'!$M$1078:$M$1086,"CO",'02_核算项'!$AE$1078:$AE$1086,"allow_calculation"),"")</f>
        <v>290.05365</v>
      </c>
      <c r="J110" s="4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C$1078:$AC$1086,'02_核算项'!$M$1078:$M$1086,"VOCS",'02_核算项'!$AE$1078:$AE$1086,"allow_calculation"),"")</f>
        <v>23.204292</v>
      </c>
      <c r="K110" s="4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C$1078:$AC$1086,'02_核算项'!$M$1078:$M$1086,"PM10",'02_核算项'!$AE$1078:$AE$1086,"allow_calculation"),"")</f>
        <v>145.026825</v>
      </c>
      <c r="L110" s="4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C$1078:$AC$1086,'02_核算项'!$M$1078:$M$1086,"PM25",'02_核算项'!$AE$1078:$AE$1086,"allow_calculation"),"")</f>
        <v>145.026825</v>
      </c>
      <c r="M110" s="4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C$1078:$AC$1086,'02_核算项'!$M$1078:$M$1086,"BC",'02_核算项'!$AE$1078:$AE$1086,"allow_calculation"),"")</f>
        <v>11.602146</v>
      </c>
      <c r="N110" s="4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C$1078:$AC$1086,'02_核算项'!$M$1078:$M$1086,"OC",'02_核算项'!$AE$1078:$AE$1086,"allow_calculation"),"")</f>
        <v>67.679185</v>
      </c>
      <c r="O110" s="4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C$1078:$AC$1086,'02_核算项'!$M$1078:$M$1086,"NH3",'02_核算项'!$AE$1078:$AE$1086,"allow_calculation"),"")</f>
        <v/>
      </c>
      <c r="P110" s="4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D$1078:$AD$1086,'02_核算项'!$M$1078:$M$1086,"SO2",'02_核算项'!$AE$1078:$AE$1086,"allow_calculation"),"")</f>
        <v>328.72747</v>
      </c>
      <c r="Q110" s="4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D$1078:$AD$1086,'02_核算项'!$M$1078:$M$1086,"NOX",'02_核算项'!$AE$1078:$AE$1086,"allow_calculation"),"")</f>
        <v>1160.2146</v>
      </c>
      <c r="R110" s="4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D$1078:$AD$1086,'02_核算项'!$M$1078:$M$1086,"CO",'02_核算项'!$AE$1078:$AE$1086,"allow_calculation"),"")</f>
        <v>290.05365</v>
      </c>
      <c r="S110" s="4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D$1078:$AD$1086,'02_核算项'!$M$1078:$M$1086,"VOCS",'02_核算项'!$AE$1078:$AE$1086,"allow_calculation"),"")</f>
        <v>23.204292</v>
      </c>
      <c r="T110" s="4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D$1078:$AD$1086,'02_核算项'!$M$1078:$M$1086,"PM10",'02_核算项'!$AE$1078:$AE$1086,"allow_calculation"),"")</f>
        <v>145.026825</v>
      </c>
      <c r="U110" s="4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D$1078:$AD$1086,'02_核算项'!$M$1078:$M$1086,"PM25",'02_核算项'!$AE$1078:$AE$1086,"allow_calculation"),"")</f>
        <v>145.026825</v>
      </c>
      <c r="V110" s="4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D$1078:$AD$1086,'02_核算项'!$M$1078:$M$1086,"BC",'02_核算项'!$AE$1078:$AE$1086,"allow_calculation"),"")</f>
        <v>11.602146</v>
      </c>
      <c r="W110" s="4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D$1078:$AD$1086,'02_核算项'!$M$1078:$M$1086,"OC",'02_核算项'!$AE$1078:$AE$1086,"allow_calculation"),"")</f>
        <v>67.679185</v>
      </c>
      <c r="X110" s="3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D$1078:$AD$1086,'02_核算项'!$M$1078:$M$1086,"NH3",'02_核算项'!$AE$1078:$AE$1086,"allow_calculation"),"")</f>
        <v/>
      </c>
      <c r="Y110" s="2">
        <v>12</v>
      </c>
    </row>
    <row r="111" spans="1:25">
      <c r="A111" s="2" t="s">
        <v>1480</v>
      </c>
      <c r="B111" s="2" t="s">
        <v>1481</v>
      </c>
      <c r="C111" s="2" t="s">
        <v>227</v>
      </c>
      <c r="D111" s="2" t="s">
        <v>116</v>
      </c>
      <c r="E111" s="2" t="s">
        <v>181</v>
      </c>
      <c r="F111" s="2" t="s">
        <v>52</v>
      </c>
      <c r="G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C$1087:$AC$1095,'02_核算项'!$M$1087:$M$1095,"SO2",'02_核算项'!$AE$1087:$AE$1095,"allow_calculation"),"")</f>
        <v>0.014545</v>
      </c>
      <c r="H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C$1087:$AC$1095,'02_核算项'!$M$1087:$M$1095,"NOX",'02_核算项'!$AE$1087:$AE$1095,"allow_calculation"),"")</f>
        <v>3.4908</v>
      </c>
      <c r="I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C$1087:$AC$1095,'02_核算项'!$M$1087:$M$1095,"CO",'02_核算项'!$AE$1087:$AE$1095,"allow_calculation"),"")</f>
        <v>1.0181499999999999</v>
      </c>
      <c r="J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C$1087:$AC$1095,'02_核算项'!$M$1087:$M$1095,"VOCS",'02_核算项'!$AE$1087:$AE$1095,"allow_calculation"),"")</f>
        <v>0.05818</v>
      </c>
      <c r="K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C$1087:$AC$1095,'02_核算项'!$M$1087:$M$1095,"PM10",'02_核算项'!$AE$1087:$AE$1095,"allow_calculation"),"")</f>
        <v>0.02909</v>
      </c>
      <c r="L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C$1087:$AC$1095,'02_核算项'!$M$1087:$M$1095,"PM25",'02_核算项'!$AE$1087:$AE$1095,"allow_calculation"),"")</f>
        <v>0.014545</v>
      </c>
      <c r="M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C$1087:$AC$1095,'02_核算项'!$M$1087:$M$1095,"BC",'02_核算项'!$AE$1087:$AE$1095,"allow_calculation"),"")</f>
        <v>0.002909</v>
      </c>
      <c r="N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C$1087:$AC$1095,'02_核算项'!$M$1087:$M$1095,"OC",'02_核算项'!$AE$1087:$AE$1095,"allow_calculation"),"")</f>
        <v>0.005818</v>
      </c>
      <c r="O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C$1087:$AC$1095,'02_核算项'!$M$1087:$M$1095,"NH3",'02_核算项'!$AE$1087:$AE$1095,"allow_calculation"),"")</f>
        <v>0.0</v>
      </c>
      <c r="P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D$1087:$AD$1095,'02_核算项'!$M$1087:$M$1095,"SO2",'02_核算项'!$AE$1087:$AE$1095,"allow_calculation"),"")</f>
        <v>0.014545</v>
      </c>
      <c r="Q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D$1087:$AD$1095,'02_核算项'!$M$1087:$M$1095,"NOX",'02_核算项'!$AE$1087:$AE$1095,"allow_calculation"),"")</f>
        <v>3.4908</v>
      </c>
      <c r="R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D$1087:$AD$1095,'02_核算项'!$M$1087:$M$1095,"CO",'02_核算项'!$AE$1087:$AE$1095,"allow_calculation"),"")</f>
        <v>1.0181499999999999</v>
      </c>
      <c r="S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D$1087:$AD$1095,'02_核算项'!$M$1087:$M$1095,"VOCS",'02_核算项'!$AE$1087:$AE$1095,"allow_calculation"),"")</f>
        <v>0.05818</v>
      </c>
      <c r="T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D$1087:$AD$1095,'02_核算项'!$M$1087:$M$1095,"PM10",'02_核算项'!$AE$1087:$AE$1095,"allow_calculation"),"")</f>
        <v>0.02909</v>
      </c>
      <c r="U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D$1087:$AD$1095,'02_核算项'!$M$1087:$M$1095,"PM25",'02_核算项'!$AE$1087:$AE$1095,"allow_calculation"),"")</f>
        <v>0.014545</v>
      </c>
      <c r="V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D$1087:$AD$1095,'02_核算项'!$M$1087:$M$1095,"BC",'02_核算项'!$AE$1087:$AE$1095,"allow_calculation"),"")</f>
        <v>0.002909</v>
      </c>
      <c r="W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D$1087:$AD$1095,'02_核算项'!$M$1087:$M$1095,"OC",'02_核算项'!$AE$1087:$AE$1095,"allow_calculation"),"")</f>
        <v>0.005818</v>
      </c>
      <c r="X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D$1087:$AD$1095,'02_核算项'!$M$1087:$M$1095,"NH3",'02_核算项'!$AE$1087:$AE$1095,"allow_calculation"),"")</f>
        <v>0.0</v>
      </c>
      <c r="Y111" s="2">
        <v>1</v>
      </c>
    </row>
    <row r="112" spans="1:25">
      <c r="A112" s="2" t="s">
        <v>1491</v>
      </c>
      <c r="B112" s="2" t="s">
        <v>1492</v>
      </c>
      <c r="C112" s="2" t="s">
        <v>1493</v>
      </c>
      <c r="D112" s="2" t="s">
        <v>50</v>
      </c>
      <c r="E112" s="2" t="s">
        <v>51</v>
      </c>
      <c r="F112" s="2" t="s">
        <v>138</v>
      </c>
      <c r="G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C$1096:$AC$1104,'02_核算项'!$M$1096:$M$1104,"SO2",'02_核算项'!$AE$1096:$AE$1104,"allow_calculation"),"")</f>
        <v>292.1365</v>
      </c>
      <c r="H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C$1096:$AC$1104,'02_核算项'!$M$1096:$M$1104,"NOX",'02_核算项'!$AE$1096:$AE$1104,"allow_calculation"),"")</f>
        <v>1031.07</v>
      </c>
      <c r="I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C$1096:$AC$1104,'02_核算项'!$M$1096:$M$1104,"CO",'02_核算项'!$AE$1096:$AE$1104,"allow_calculation"),"")</f>
        <v>257.7675</v>
      </c>
      <c r="J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C$1096:$AC$1104,'02_核算项'!$M$1096:$M$1104,"VOCS",'02_核算项'!$AE$1096:$AE$1104,"allow_calculation"),"")</f>
        <v>20.6214</v>
      </c>
      <c r="K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C$1096:$AC$1104,'02_核算项'!$M$1096:$M$1104,"PM10",'02_核算项'!$AE$1096:$AE$1104,"allow_calculation"),"")</f>
        <v>128.88375</v>
      </c>
      <c r="L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C$1096:$AC$1104,'02_核算项'!$M$1096:$M$1104,"PM25",'02_核算项'!$AE$1096:$AE$1104,"allow_calculation"),"")</f>
        <v>128.88375</v>
      </c>
      <c r="M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C$1096:$AC$1104,'02_核算项'!$M$1096:$M$1104,"BC",'02_核算项'!$AE$1096:$AE$1104,"allow_calculation"),"")</f>
        <v>10.3107</v>
      </c>
      <c r="N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C$1096:$AC$1104,'02_核算项'!$M$1096:$M$1104,"OC",'02_核算项'!$AE$1096:$AE$1104,"allow_calculation"),"")</f>
        <v>60.14574999999999</v>
      </c>
      <c r="O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C$1096:$AC$1104,'02_核算项'!$M$1096:$M$1104,"NH3",'02_核算项'!$AE$1096:$AE$1104,"allow_calculation"),"")</f>
        <v>0.0</v>
      </c>
      <c r="P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D$1096:$AD$1104,'02_核算项'!$M$1096:$M$1104,"SO2",'02_核算项'!$AE$1096:$AE$1104,"allow_calculation"),"")</f>
        <v>292.1365</v>
      </c>
      <c r="Q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D$1096:$AD$1104,'02_核算项'!$M$1096:$M$1104,"NOX",'02_核算项'!$AE$1096:$AE$1104,"allow_calculation"),"")</f>
        <v>1031.07</v>
      </c>
      <c r="R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D$1096:$AD$1104,'02_核算项'!$M$1096:$M$1104,"CO",'02_核算项'!$AE$1096:$AE$1104,"allow_calculation"),"")</f>
        <v>257.7675</v>
      </c>
      <c r="S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D$1096:$AD$1104,'02_核算项'!$M$1096:$M$1104,"VOCS",'02_核算项'!$AE$1096:$AE$1104,"allow_calculation"),"")</f>
        <v>20.6214</v>
      </c>
      <c r="T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D$1096:$AD$1104,'02_核算项'!$M$1096:$M$1104,"PM10",'02_核算项'!$AE$1096:$AE$1104,"allow_calculation"),"")</f>
        <v>128.88375</v>
      </c>
      <c r="U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D$1096:$AD$1104,'02_核算项'!$M$1096:$M$1104,"PM25",'02_核算项'!$AE$1096:$AE$1104,"allow_calculation"),"")</f>
        <v>128.88375</v>
      </c>
      <c r="V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D$1096:$AD$1104,'02_核算项'!$M$1096:$M$1104,"BC",'02_核算项'!$AE$1096:$AE$1104,"allow_calculation"),"")</f>
        <v>10.3107</v>
      </c>
      <c r="W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D$1096:$AD$1104,'02_核算项'!$M$1096:$M$1104,"OC",'02_核算项'!$AE$1096:$AE$1104,"allow_calculation"),"")</f>
        <v>60.14574999999999</v>
      </c>
      <c r="X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D$1096:$AD$1104,'02_核算项'!$M$1096:$M$1104,"NH3",'02_核算项'!$AE$1096:$AE$1104,"allow_calculation"),"")</f>
        <v>0.0</v>
      </c>
      <c r="Y112" s="2">
        <v>10</v>
      </c>
    </row>
    <row r="113" spans="1:25">
      <c r="A113" s="2" t="s">
        <v>1503</v>
      </c>
      <c r="B113" s="2" t="s">
        <v>1298</v>
      </c>
      <c r="C113" s="2" t="s">
        <v>1299</v>
      </c>
      <c r="D113" s="2" t="s">
        <v>178</v>
      </c>
      <c r="E113" s="2" t="s">
        <v>179</v>
      </c>
      <c r="F113" s="2" t="s">
        <v>138</v>
      </c>
      <c r="G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C$1105:$AC$1113,'02_核算项'!$M$1105:$M$1113,"SO2",'02_核算项'!$AE$1105:$AE$1113,"allow_calculation"),"")</f>
        <v>0.063295</v>
      </c>
      <c r="H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C$1105:$AC$1113,'02_核算项'!$M$1105:$M$1113,"NOX",'02_核算项'!$AE$1105:$AE$1113,"allow_calculation"),"")</f>
        <v>15.1908</v>
      </c>
      <c r="I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C$1105:$AC$1113,'02_核算项'!$M$1105:$M$1113,"CO",'02_核算项'!$AE$1105:$AE$1113,"allow_calculation"),"")</f>
        <v>4.43065</v>
      </c>
      <c r="J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C$1105:$AC$1113,'02_核算项'!$M$1105:$M$1113,"VOCS",'02_核算项'!$AE$1105:$AE$1113,"allow_calculation"),"")</f>
        <v>0.25318</v>
      </c>
      <c r="K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C$1105:$AC$1113,'02_核算项'!$M$1105:$M$1113,"PM10",'02_核算项'!$AE$1105:$AE$1113,"allow_calculation"),"")</f>
        <v>0.12659</v>
      </c>
      <c r="L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C$1105:$AC$1113,'02_核算项'!$M$1105:$M$1113,"PM25",'02_核算项'!$AE$1105:$AE$1113,"allow_calculation"),"")</f>
        <v>0.063295</v>
      </c>
      <c r="M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C$1105:$AC$1113,'02_核算项'!$M$1105:$M$1113,"BC",'02_核算项'!$AE$1105:$AE$1113,"allow_calculation"),"")</f>
        <v>0.012659</v>
      </c>
      <c r="N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C$1105:$AC$1113,'02_核算项'!$M$1105:$M$1113,"OC",'02_核算项'!$AE$1105:$AE$1113,"allow_calculation"),"")</f>
        <v>0.025318</v>
      </c>
      <c r="O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C$1105:$AC$1113,'02_核算项'!$M$1105:$M$1113,"NH3",'02_核算项'!$AE$1105:$AE$1113,"allow_calculation"),"")</f>
        <v>0.0</v>
      </c>
      <c r="P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D$1105:$AD$1113,'02_核算项'!$M$1105:$M$1113,"SO2",'02_核算项'!$AE$1105:$AE$1113,"allow_calculation"),"")</f>
        <v>0.063295</v>
      </c>
      <c r="Q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D$1105:$AD$1113,'02_核算项'!$M$1105:$M$1113,"NOX",'02_核算项'!$AE$1105:$AE$1113,"allow_calculation"),"")</f>
        <v>15.1908</v>
      </c>
      <c r="R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D$1105:$AD$1113,'02_核算项'!$M$1105:$M$1113,"CO",'02_核算项'!$AE$1105:$AE$1113,"allow_calculation"),"")</f>
        <v>4.43065</v>
      </c>
      <c r="S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D$1105:$AD$1113,'02_核算项'!$M$1105:$M$1113,"VOCS",'02_核算项'!$AE$1105:$AE$1113,"allow_calculation"),"")</f>
        <v>0.25318</v>
      </c>
      <c r="T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D$1105:$AD$1113,'02_核算项'!$M$1105:$M$1113,"PM10",'02_核算项'!$AE$1105:$AE$1113,"allow_calculation"),"")</f>
        <v>0.12659</v>
      </c>
      <c r="U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D$1105:$AD$1113,'02_核算项'!$M$1105:$M$1113,"PM25",'02_核算项'!$AE$1105:$AE$1113,"allow_calculation"),"")</f>
        <v>0.063295</v>
      </c>
      <c r="V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D$1105:$AD$1113,'02_核算项'!$M$1105:$M$1113,"BC",'02_核算项'!$AE$1105:$AE$1113,"allow_calculation"),"")</f>
        <v>0.012659</v>
      </c>
      <c r="W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D$1105:$AD$1113,'02_核算项'!$M$1105:$M$1113,"OC",'02_核算项'!$AE$1105:$AE$1113,"allow_calculation"),"")</f>
        <v>0.025318</v>
      </c>
      <c r="X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D$1105:$AD$1113,'02_核算项'!$M$1105:$M$1113,"NH3",'02_核算项'!$AE$1105:$AE$1113,"allow_calculation"),"")</f>
        <v>0.0</v>
      </c>
      <c r="Y113" s="2">
        <v>1</v>
      </c>
    </row>
    <row r="114" spans="1:25">
      <c r="A114" s="2" t="s">
        <v>1513</v>
      </c>
      <c r="B114" s="2" t="s">
        <v>1514</v>
      </c>
      <c r="C114" s="2" t="s">
        <v>115</v>
      </c>
      <c r="D114" s="2" t="s">
        <v>228</v>
      </c>
      <c r="E114" s="2" t="s">
        <v>117</v>
      </c>
      <c r="F114" s="2" t="s">
        <v>52</v>
      </c>
      <c r="G114" s="4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C$1114:$AC$1130,'02_核算项'!$M$1114:$M$1130,"SO2",'02_核算项'!$AE$1114:$AE$1130,"allow_calculation"),"")</f>
        <v>318.092763</v>
      </c>
      <c r="H114" s="4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C$1114:$AC$1130,'02_核算项'!$M$1114:$M$1130,"NOX",'02_核算项'!$AE$1114:$AE$1130,"allow_calculation"),"")</f>
        <v>1122.68034</v>
      </c>
      <c r="I114" s="4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C$1114:$AC$1130,'02_核算项'!$M$1114:$M$1130,"CO",'02_核算项'!$AE$1114:$AE$1130,"allow_calculation"),"")</f>
        <v>280.670085</v>
      </c>
      <c r="J114" s="4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C$1114:$AC$1130,'02_核算项'!$M$1114:$M$1130,"VOCS",'02_核算项'!$AE$1114:$AE$1130,"allow_calculation"),"")</f>
        <v>22.4536068</v>
      </c>
      <c r="K114" s="4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C$1114:$AC$1130,'02_核算项'!$M$1114:$M$1130,"PM10",'02_核算项'!$AE$1114:$AE$1130,"allow_calculation"),"")</f>
        <v>140.3350425</v>
      </c>
      <c r="L114" s="4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C$1114:$AC$1130,'02_核算项'!$M$1114:$M$1130,"PM25",'02_核算项'!$AE$1114:$AE$1130,"allow_calculation"),"")</f>
        <v>140.3350425</v>
      </c>
      <c r="M114" s="4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C$1114:$AC$1130,'02_核算项'!$M$1114:$M$1130,"BC",'02_核算项'!$AE$1114:$AE$1130,"allow_calculation"),"")</f>
        <v>11.2268034</v>
      </c>
      <c r="N114" s="4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C$1114:$AC$1130,'02_核算项'!$M$1114:$M$1130,"OC",'02_核算项'!$AE$1114:$AE$1130,"allow_calculation"),"")</f>
        <v>65.48968649999999</v>
      </c>
      <c r="O114" s="4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C$1114:$AC$1130,'02_核算项'!$M$1114:$M$1130,"NH3",'02_核算项'!$AE$1114:$AE$1130,"allow_calculation"),"")</f>
        <v/>
      </c>
      <c r="P114" s="4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D$1114:$AD$1130,'02_核算项'!$M$1114:$M$1130,"SO2",'02_核算项'!$AE$1114:$AE$1130,"allow_calculation"),"")</f>
        <v>318.092763</v>
      </c>
      <c r="Q114" s="4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D$1114:$AD$1130,'02_核算项'!$M$1114:$M$1130,"NOX",'02_核算项'!$AE$1114:$AE$1130,"allow_calculation"),"")</f>
        <v>1122.68034</v>
      </c>
      <c r="R114" s="4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D$1114:$AD$1130,'02_核算项'!$M$1114:$M$1130,"CO",'02_核算项'!$AE$1114:$AE$1130,"allow_calculation"),"")</f>
        <v>280.670085</v>
      </c>
      <c r="S114" s="4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D$1114:$AD$1130,'02_核算项'!$M$1114:$M$1130,"VOCS",'02_核算项'!$AE$1114:$AE$1130,"allow_calculation"),"")</f>
        <v>22.4536068</v>
      </c>
      <c r="T114" s="4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D$1114:$AD$1130,'02_核算项'!$M$1114:$M$1130,"PM10",'02_核算项'!$AE$1114:$AE$1130,"allow_calculation"),"")</f>
        <v>140.3350425</v>
      </c>
      <c r="U114" s="4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D$1114:$AD$1130,'02_核算项'!$M$1114:$M$1130,"PM25",'02_核算项'!$AE$1114:$AE$1130,"allow_calculation"),"")</f>
        <v>140.3350425</v>
      </c>
      <c r="V114" s="4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D$1114:$AD$1130,'02_核算项'!$M$1114:$M$1130,"BC",'02_核算项'!$AE$1114:$AE$1130,"allow_calculation"),"")</f>
        <v>11.2268034</v>
      </c>
      <c r="W114" s="4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D$1114:$AD$1130,'02_核算项'!$M$1114:$M$1130,"OC",'02_核算项'!$AE$1114:$AE$1130,"allow_calculation"),"")</f>
        <v>65.48968649999999</v>
      </c>
      <c r="X114" s="3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D$1114:$AD$1130,'02_核算项'!$M$1114:$M$1130,"NH3",'02_核算项'!$AE$1114:$AE$1130,"allow_calculation"),"")</f>
        <v/>
      </c>
      <c r="Y114" s="2">
        <v>20</v>
      </c>
    </row>
    <row r="115" spans="1:25">
      <c r="A115" s="2" t="s">
        <v>1532</v>
      </c>
      <c r="B115" s="2" t="s">
        <v>1533</v>
      </c>
      <c r="C115" s="2" t="s">
        <v>227</v>
      </c>
      <c r="D115" s="2" t="s">
        <v>50</v>
      </c>
      <c r="E115" s="2" t="s">
        <v>51</v>
      </c>
      <c r="F115" s="2" t="s">
        <v>243</v>
      </c>
      <c r="G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C$1131:$AC$1147,'02_核算项'!$M$1131:$M$1147,"SO2",'02_核算项'!$AE$1131:$AE$1147,"allow_calculation"),"")</f>
        <v>1330.929932</v>
      </c>
      <c r="H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C$1131:$AC$1147,'02_核算项'!$M$1131:$M$1147,"NOX",'02_核算项'!$AE$1131:$AE$1147,"allow_calculation"),"")</f>
        <v>4697.39976</v>
      </c>
      <c r="I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C$1131:$AC$1147,'02_核算项'!$M$1131:$M$1147,"CO",'02_核算项'!$AE$1131:$AE$1147,"allow_calculation"),"")</f>
        <v>1174.34994</v>
      </c>
      <c r="J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C$1131:$AC$1147,'02_核算项'!$M$1131:$M$1147,"VOCS",'02_核算项'!$AE$1131:$AE$1147,"allow_calculation"),"")</f>
        <v>93.9479952</v>
      </c>
      <c r="K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C$1131:$AC$1147,'02_核算项'!$M$1131:$M$1147,"PM10",'02_核算项'!$AE$1131:$AE$1147,"allow_calculation"),"")</f>
        <v>587.17497</v>
      </c>
      <c r="L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C$1131:$AC$1147,'02_核算项'!$M$1131:$M$1147,"PM25",'02_核算项'!$AE$1131:$AE$1147,"allow_calculation"),"")</f>
        <v>587.17497</v>
      </c>
      <c r="M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C$1131:$AC$1147,'02_核算项'!$M$1131:$M$1147,"BC",'02_核算项'!$AE$1131:$AE$1147,"allow_calculation"),"")</f>
        <v>46.9739976</v>
      </c>
      <c r="N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C$1131:$AC$1147,'02_核算项'!$M$1131:$M$1147,"OC",'02_核算项'!$AE$1131:$AE$1147,"allow_calculation"),"")</f>
        <v>274.01498599999996</v>
      </c>
      <c r="O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C$1131:$AC$1147,'02_核算项'!$M$1131:$M$1147,"NH3",'02_核算项'!$AE$1131:$AE$1147,"allow_calculation"),"")</f>
        <v>0.0</v>
      </c>
      <c r="P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D$1131:$AD$1147,'02_核算项'!$M$1131:$M$1147,"SO2",'02_核算项'!$AE$1131:$AE$1147,"allow_calculation"),"")</f>
        <v>1330.929932</v>
      </c>
      <c r="Q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D$1131:$AD$1147,'02_核算项'!$M$1131:$M$1147,"NOX",'02_核算项'!$AE$1131:$AE$1147,"allow_calculation"),"")</f>
        <v>4697.39976</v>
      </c>
      <c r="R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D$1131:$AD$1147,'02_核算项'!$M$1131:$M$1147,"CO",'02_核算项'!$AE$1131:$AE$1147,"allow_calculation"),"")</f>
        <v>1174.34994</v>
      </c>
      <c r="S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D$1131:$AD$1147,'02_核算项'!$M$1131:$M$1147,"VOCS",'02_核算项'!$AE$1131:$AE$1147,"allow_calculation"),"")</f>
        <v>93.9479952</v>
      </c>
      <c r="T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D$1131:$AD$1147,'02_核算项'!$M$1131:$M$1147,"PM10",'02_核算项'!$AE$1131:$AE$1147,"allow_calculation"),"")</f>
        <v>587.17497</v>
      </c>
      <c r="U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D$1131:$AD$1147,'02_核算项'!$M$1131:$M$1147,"PM25",'02_核算项'!$AE$1131:$AE$1147,"allow_calculation"),"")</f>
        <v>587.17497</v>
      </c>
      <c r="V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D$1131:$AD$1147,'02_核算项'!$M$1131:$M$1147,"BC",'02_核算项'!$AE$1131:$AE$1147,"allow_calculation"),"")</f>
        <v>46.9739976</v>
      </c>
      <c r="W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D$1131:$AD$1147,'02_核算项'!$M$1131:$M$1147,"OC",'02_核算项'!$AE$1131:$AE$1147,"allow_calculation"),"")</f>
        <v>274.01498599999996</v>
      </c>
      <c r="X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D$1131:$AD$1147,'02_核算项'!$M$1131:$M$1147,"NH3",'02_核算项'!$AE$1131:$AE$1147,"allow_calculation"),"")</f>
        <v>0.0</v>
      </c>
      <c r="Y115" s="2">
        <v>17</v>
      </c>
    </row>
    <row r="116" spans="1:25">
      <c r="A116" s="2" t="s">
        <v>1552</v>
      </c>
      <c r="B116" s="2" t="s">
        <v>1553</v>
      </c>
      <c r="C116" s="2" t="s">
        <v>799</v>
      </c>
      <c r="D116" s="2" t="s">
        <v>178</v>
      </c>
      <c r="E116" s="2" t="s">
        <v>51</v>
      </c>
      <c r="F116" s="2" t="s">
        <v>52</v>
      </c>
      <c r="G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C$1148:$AC$1156,'02_核算项'!$M$1148:$M$1156,"SO2",'02_核算项'!$AE$1148:$AE$1156,"allow_calculation"),"")</f>
        <v>899.64</v>
      </c>
      <c r="H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C$1148:$AC$1156,'02_核算项'!$M$1148:$M$1156,"NOX",'02_核算项'!$AE$1148:$AE$1156,"allow_calculation"),"")</f>
        <v>3175.2</v>
      </c>
      <c r="I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C$1148:$AC$1156,'02_核算项'!$M$1148:$M$1156,"CO",'02_核算项'!$AE$1148:$AE$1156,"allow_calculation"),"")</f>
        <v>793.8</v>
      </c>
      <c r="J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C$1148:$AC$1156,'02_核算项'!$M$1148:$M$1156,"VOCS",'02_核算项'!$AE$1148:$AE$1156,"allow_calculation"),"")</f>
        <v>63.504</v>
      </c>
      <c r="K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C$1148:$AC$1156,'02_核算项'!$M$1148:$M$1156,"PM10",'02_核算项'!$AE$1148:$AE$1156,"allow_calculation"),"")</f>
        <v>396.9</v>
      </c>
      <c r="L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C$1148:$AC$1156,'02_核算项'!$M$1148:$M$1156,"PM25",'02_核算项'!$AE$1148:$AE$1156,"allow_calculation"),"")</f>
        <v>396.9</v>
      </c>
      <c r="M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C$1148:$AC$1156,'02_核算项'!$M$1148:$M$1156,"BC",'02_核算项'!$AE$1148:$AE$1156,"allow_calculation"),"")</f>
        <v>31.752</v>
      </c>
      <c r="N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C$1148:$AC$1156,'02_核算项'!$M$1148:$M$1156,"OC",'02_核算项'!$AE$1148:$AE$1156,"allow_calculation"),"")</f>
        <v>185.22</v>
      </c>
      <c r="O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C$1148:$AC$1156,'02_核算项'!$M$1148:$M$1156,"NH3",'02_核算项'!$AE$1148:$AE$1156,"allow_calculation"),"")</f>
        <v>0.0</v>
      </c>
      <c r="P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D$1148:$AD$1156,'02_核算项'!$M$1148:$M$1156,"SO2",'02_核算项'!$AE$1148:$AE$1156,"allow_calculation"),"")</f>
        <v>899.64</v>
      </c>
      <c r="Q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D$1148:$AD$1156,'02_核算项'!$M$1148:$M$1156,"NOX",'02_核算项'!$AE$1148:$AE$1156,"allow_calculation"),"")</f>
        <v>3175.2</v>
      </c>
      <c r="R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D$1148:$AD$1156,'02_核算项'!$M$1148:$M$1156,"CO",'02_核算项'!$AE$1148:$AE$1156,"allow_calculation"),"")</f>
        <v>793.8</v>
      </c>
      <c r="S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D$1148:$AD$1156,'02_核算项'!$M$1148:$M$1156,"VOCS",'02_核算项'!$AE$1148:$AE$1156,"allow_calculation"),"")</f>
        <v>63.504</v>
      </c>
      <c r="T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D$1148:$AD$1156,'02_核算项'!$M$1148:$M$1156,"PM10",'02_核算项'!$AE$1148:$AE$1156,"allow_calculation"),"")</f>
        <v>396.9</v>
      </c>
      <c r="U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D$1148:$AD$1156,'02_核算项'!$M$1148:$M$1156,"PM25",'02_核算项'!$AE$1148:$AE$1156,"allow_calculation"),"")</f>
        <v>396.9</v>
      </c>
      <c r="V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D$1148:$AD$1156,'02_核算项'!$M$1148:$M$1156,"BC",'02_核算项'!$AE$1148:$AE$1156,"allow_calculation"),"")</f>
        <v>31.752</v>
      </c>
      <c r="W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D$1148:$AD$1156,'02_核算项'!$M$1148:$M$1156,"OC",'02_核算项'!$AE$1148:$AE$1156,"allow_calculation"),"")</f>
        <v>185.22</v>
      </c>
      <c r="X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D$1148:$AD$1156,'02_核算项'!$M$1148:$M$1156,"NH3",'02_核算项'!$AE$1148:$AE$1156,"allow_calculation"),"")</f>
        <v>0.0</v>
      </c>
      <c r="Y116" s="2">
        <v>9</v>
      </c>
    </row>
    <row r="117" spans="1:25">
      <c r="A117" s="2" t="s">
        <v>1563</v>
      </c>
      <c r="B117" s="2" t="s">
        <v>1134</v>
      </c>
      <c r="C117" s="2" t="s">
        <v>227</v>
      </c>
      <c r="D117" s="2" t="s">
        <v>228</v>
      </c>
      <c r="E117" s="2" t="s">
        <v>117</v>
      </c>
      <c r="F117" s="2" t="s">
        <v>1373</v>
      </c>
      <c r="G117" s="4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C$1157:$AC$1165,'02_核算项'!$M$1157:$M$1165,"SO2",'02_核算项'!$AE$1157:$AE$1165,"allow_calculation"),"")</f>
        <v/>
      </c>
      <c r="H117" s="4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C$1157:$AC$1165,'02_核算项'!$M$1157:$M$1165,"NOX",'02_核算项'!$AE$1157:$AE$1165,"allow_calculation"),"")</f>
        <v/>
      </c>
      <c r="I117" s="4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C$1157:$AC$1165,'02_核算项'!$M$1157:$M$1165,"CO",'02_核算项'!$AE$1157:$AE$1165,"allow_calculation"),"")</f>
        <v/>
      </c>
      <c r="J117" s="4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C$1157:$AC$1165,'02_核算项'!$M$1157:$M$1165,"VOCS",'02_核算项'!$AE$1157:$AE$1165,"allow_calculation"),"")</f>
        <v/>
      </c>
      <c r="K117" s="4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C$1157:$AC$1165,'02_核算项'!$M$1157:$M$1165,"PM10",'02_核算项'!$AE$1157:$AE$1165,"allow_calculation"),"")</f>
        <v/>
      </c>
      <c r="L117" s="4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C$1157:$AC$1165,'02_核算项'!$M$1157:$M$1165,"PM25",'02_核算项'!$AE$1157:$AE$1165,"allow_calculation"),"")</f>
        <v/>
      </c>
      <c r="M117" s="4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C$1157:$AC$1165,'02_核算项'!$M$1157:$M$1165,"BC",'02_核算项'!$AE$1157:$AE$1165,"allow_calculation"),"")</f>
        <v/>
      </c>
      <c r="N117" s="4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C$1157:$AC$1165,'02_核算项'!$M$1157:$M$1165,"OC",'02_核算项'!$AE$1157:$AE$1165,"allow_calculation"),"")</f>
        <v/>
      </c>
      <c r="O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C$1157:$AC$1165,'02_核算项'!$M$1157:$M$1165,"NH3",'02_核算项'!$AE$1157:$AE$1165,"allow_calculation"),"")</f>
        <v>0.0</v>
      </c>
      <c r="P117" s="3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D$1157:$AD$1165,'02_核算项'!$M$1157:$M$1165,"SO2",'02_核算项'!$AE$1157:$AE$1165,"allow_calculation"),"")</f>
        <v/>
      </c>
      <c r="Q117" s="3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D$1157:$AD$1165,'02_核算项'!$M$1157:$M$1165,"NOX",'02_核算项'!$AE$1157:$AE$1165,"allow_calculation"),"")</f>
        <v/>
      </c>
      <c r="R117" s="3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D$1157:$AD$1165,'02_核算项'!$M$1157:$M$1165,"CO",'02_核算项'!$AE$1157:$AE$1165,"allow_calculation"),"")</f>
        <v/>
      </c>
      <c r="S117" s="3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D$1157:$AD$1165,'02_核算项'!$M$1157:$M$1165,"VOCS",'02_核算项'!$AE$1157:$AE$1165,"allow_calculation"),"")</f>
        <v/>
      </c>
      <c r="T117" s="3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D$1157:$AD$1165,'02_核算项'!$M$1157:$M$1165,"PM10",'02_核算项'!$AE$1157:$AE$1165,"allow_calculation"),"")</f>
        <v/>
      </c>
      <c r="U117" s="3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D$1157:$AD$1165,'02_核算项'!$M$1157:$M$1165,"PM25",'02_核算项'!$AE$1157:$AE$1165,"allow_calculation"),"")</f>
        <v/>
      </c>
      <c r="V117" s="3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D$1157:$AD$1165,'02_核算项'!$M$1157:$M$1165,"BC",'02_核算项'!$AE$1157:$AE$1165,"allow_calculation"),"")</f>
        <v/>
      </c>
      <c r="W117" s="3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D$1157:$AD$1165,'02_核算项'!$M$1157:$M$1165,"OC",'02_核算项'!$AE$1157:$AE$1165,"allow_calculation"),"")</f>
        <v/>
      </c>
      <c r="X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D$1157:$AD$1165,'02_核算项'!$M$1157:$M$1165,"NH3",'02_核算项'!$AE$1157:$AE$1165,"allow_calculation"),"")</f>
        <v>0.0</v>
      </c>
      <c r="Y117" s="2">
        <v>25</v>
      </c>
    </row>
    <row r="118" spans="1:25">
      <c r="A118" s="2" t="s">
        <v>1573</v>
      </c>
      <c r="B118" s="2" t="s">
        <v>627</v>
      </c>
      <c r="C118" s="2" t="s">
        <v>400</v>
      </c>
      <c r="D118" s="2" t="s">
        <v>178</v>
      </c>
      <c r="E118" s="2" t="s">
        <v>179</v>
      </c>
      <c r="F118" s="2" t="s">
        <v>229</v>
      </c>
      <c r="G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C$1166:$AC$1174,'02_核算项'!$M$1166:$M$1174,"SO2",'02_核算项'!$AE$1166:$AE$1174,"allow_calculation"),"")</f>
        <v>1.0077809500000001</v>
      </c>
      <c r="H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C$1166:$AC$1174,'02_核算项'!$M$1166:$M$1174,"NOX",'02_核算项'!$AE$1166:$AE$1174,"allow_calculation"),"")</f>
        <v>241.867428</v>
      </c>
      <c r="I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C$1166:$AC$1174,'02_核算项'!$M$1166:$M$1174,"CO",'02_核算项'!$AE$1166:$AE$1174,"allow_calculation"),"")</f>
        <v>70.5446665</v>
      </c>
      <c r="J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C$1166:$AC$1174,'02_核算项'!$M$1166:$M$1174,"VOCS",'02_核算项'!$AE$1166:$AE$1174,"allow_calculation"),"")</f>
        <v>4.0311238000000005</v>
      </c>
      <c r="K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C$1166:$AC$1174,'02_核算项'!$M$1166:$M$1174,"PM10",'02_核算项'!$AE$1166:$AE$1174,"allow_calculation"),"")</f>
        <v>2.0155619000000002</v>
      </c>
      <c r="L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C$1166:$AC$1174,'02_核算项'!$M$1166:$M$1174,"PM25",'02_核算项'!$AE$1166:$AE$1174,"allow_calculation"),"")</f>
        <v>1.0077809500000001</v>
      </c>
      <c r="M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C$1166:$AC$1174,'02_核算项'!$M$1166:$M$1174,"BC",'02_核算项'!$AE$1166:$AE$1174,"allow_calculation"),"")</f>
        <v>0.20155619</v>
      </c>
      <c r="N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C$1166:$AC$1174,'02_核算项'!$M$1166:$M$1174,"OC",'02_核算项'!$AE$1166:$AE$1174,"allow_calculation"),"")</f>
        <v>0.40311238</v>
      </c>
      <c r="O118" s="4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C$1166:$AC$1174,'02_核算项'!$M$1166:$M$1174,"NH3",'02_核算项'!$AE$1166:$AE$1174,"allow_calculation"),"")</f>
        <v/>
      </c>
      <c r="P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D$1166:$AD$1174,'02_核算项'!$M$1166:$M$1174,"SO2",'02_核算项'!$AE$1166:$AE$1174,"allow_calculation"),"")</f>
        <v>1.0077809500000001</v>
      </c>
      <c r="Q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D$1166:$AD$1174,'02_核算项'!$M$1166:$M$1174,"NOX",'02_核算项'!$AE$1166:$AE$1174,"allow_calculation"),"")</f>
        <v>241.867428</v>
      </c>
      <c r="R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D$1166:$AD$1174,'02_核算项'!$M$1166:$M$1174,"CO",'02_核算项'!$AE$1166:$AE$1174,"allow_calculation"),"")</f>
        <v>70.5446665</v>
      </c>
      <c r="S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D$1166:$AD$1174,'02_核算项'!$M$1166:$M$1174,"VOCS",'02_核算项'!$AE$1166:$AE$1174,"allow_calculation"),"")</f>
        <v>4.0311238000000005</v>
      </c>
      <c r="T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D$1166:$AD$1174,'02_核算项'!$M$1166:$M$1174,"PM10",'02_核算项'!$AE$1166:$AE$1174,"allow_calculation"),"")</f>
        <v>2.0155619000000002</v>
      </c>
      <c r="U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D$1166:$AD$1174,'02_核算项'!$M$1166:$M$1174,"PM25",'02_核算项'!$AE$1166:$AE$1174,"allow_calculation"),"")</f>
        <v>1.0077809500000001</v>
      </c>
      <c r="V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D$1166:$AD$1174,'02_核算项'!$M$1166:$M$1174,"BC",'02_核算项'!$AE$1166:$AE$1174,"allow_calculation"),"")</f>
        <v>0.20155619</v>
      </c>
      <c r="W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D$1166:$AD$1174,'02_核算项'!$M$1166:$M$1174,"OC",'02_核算项'!$AE$1166:$AE$1174,"allow_calculation"),"")</f>
        <v>0.40311238</v>
      </c>
      <c r="X118" s="3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D$1166:$AD$1174,'02_核算项'!$M$1166:$M$1174,"NH3",'02_核算项'!$AE$1166:$AE$1174,"allow_calculation"),"")</f>
        <v/>
      </c>
      <c r="Y118" s="2">
        <v>12</v>
      </c>
    </row>
    <row r="119" spans="1:25">
      <c r="A119" s="2" t="s">
        <v>1583</v>
      </c>
      <c r="B119" s="2" t="s">
        <v>1584</v>
      </c>
      <c r="C119" s="2" t="s">
        <v>744</v>
      </c>
      <c r="D119" s="2" t="s">
        <v>228</v>
      </c>
      <c r="E119" s="2" t="s">
        <v>117</v>
      </c>
      <c r="F119" s="2" t="s">
        <v>243</v>
      </c>
      <c r="G119" s="4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C$1175:$AC$1191,'02_核算项'!$M$1175:$M$1191,"SO2",'02_核算项'!$AE$1175:$AE$1191,"allow_calculation"),"")</f>
        <v>491.97530985000003</v>
      </c>
      <c r="H119" s="4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C$1175:$AC$1191,'02_核算项'!$M$1175:$M$1191,"NOX",'02_核算项'!$AE$1175:$AE$1191,"allow_calculation"),"")</f>
        <v>1736.882364</v>
      </c>
      <c r="I119" s="4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C$1175:$AC$1191,'02_核算项'!$M$1175:$M$1191,"CO",'02_核算项'!$AE$1175:$AE$1191,"allow_calculation"),"")</f>
        <v>434.2416895</v>
      </c>
      <c r="J119" s="4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C$1175:$AC$1191,'02_核算项'!$M$1175:$M$1191,"VOCS",'02_核算项'!$AE$1175:$AE$1191,"allow_calculation"),"")</f>
        <v>34.7359594</v>
      </c>
      <c r="K119" s="4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C$1175:$AC$1191,'02_核算项'!$M$1175:$M$1191,"PM10",'02_核算项'!$AE$1175:$AE$1191,"allow_calculation"),"")</f>
        <v>217.0512197</v>
      </c>
      <c r="L119" s="4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C$1175:$AC$1191,'02_核算项'!$M$1175:$M$1191,"PM25",'02_核算项'!$AE$1175:$AE$1191,"allow_calculation"),"")</f>
        <v>217.04910985</v>
      </c>
      <c r="M119" s="4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C$1175:$AC$1191,'02_核算项'!$M$1175:$M$1191,"BC",'02_核算项'!$AE$1175:$AE$1191,"allow_calculation"),"")</f>
        <v>17.36418197</v>
      </c>
      <c r="N119" s="4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C$1175:$AC$1191,'02_核算项'!$M$1175:$M$1191,"OC",'02_核算项'!$AE$1175:$AE$1191,"allow_calculation"),"")</f>
        <v>101.28944394</v>
      </c>
      <c r="O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C$1175:$AC$1191,'02_核算项'!$M$1175:$M$1191,"NH3",'02_核算项'!$AE$1175:$AE$1191,"allow_calculation"),"")</f>
        <v>0.0</v>
      </c>
      <c r="P119" s="4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D$1175:$AD$1191,'02_核算项'!$M$1175:$M$1191,"SO2",'02_核算项'!$AE$1175:$AE$1191,"allow_calculation"),"")</f>
        <v>491.97530985000003</v>
      </c>
      <c r="Q119" s="4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D$1175:$AD$1191,'02_核算项'!$M$1175:$M$1191,"NOX",'02_核算项'!$AE$1175:$AE$1191,"allow_calculation"),"")</f>
        <v>1736.882364</v>
      </c>
      <c r="R119" s="4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D$1175:$AD$1191,'02_核算项'!$M$1175:$M$1191,"CO",'02_核算项'!$AE$1175:$AE$1191,"allow_calculation"),"")</f>
        <v>434.2416895</v>
      </c>
      <c r="S119" s="4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D$1175:$AD$1191,'02_核算项'!$M$1175:$M$1191,"VOCS",'02_核算项'!$AE$1175:$AE$1191,"allow_calculation"),"")</f>
        <v>34.7359594</v>
      </c>
      <c r="T119" s="4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D$1175:$AD$1191,'02_核算项'!$M$1175:$M$1191,"PM10",'02_核算项'!$AE$1175:$AE$1191,"allow_calculation"),"")</f>
        <v>217.0512197</v>
      </c>
      <c r="U119" s="4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D$1175:$AD$1191,'02_核算项'!$M$1175:$M$1191,"PM25",'02_核算项'!$AE$1175:$AE$1191,"allow_calculation"),"")</f>
        <v>217.04910985</v>
      </c>
      <c r="V119" s="4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D$1175:$AD$1191,'02_核算项'!$M$1175:$M$1191,"BC",'02_核算项'!$AE$1175:$AE$1191,"allow_calculation"),"")</f>
        <v>17.36418197</v>
      </c>
      <c r="W119" s="4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D$1175:$AD$1191,'02_核算项'!$M$1175:$M$1191,"OC",'02_核算项'!$AE$1175:$AE$1191,"allow_calculation"),"")</f>
        <v>101.28944394</v>
      </c>
      <c r="X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D$1175:$AD$1191,'02_核算项'!$M$1175:$M$1191,"NH3",'02_核算项'!$AE$1175:$AE$1191,"allow_calculation"),"")</f>
        <v>0.0</v>
      </c>
      <c r="Y119" s="2">
        <v>18</v>
      </c>
    </row>
    <row r="120" spans="1:25">
      <c r="A120" s="2" t="s">
        <v>1602</v>
      </c>
      <c r="B120" s="2" t="s">
        <v>1018</v>
      </c>
      <c r="C120" s="2" t="s">
        <v>227</v>
      </c>
      <c r="D120" s="2" t="s">
        <v>228</v>
      </c>
      <c r="E120" s="2" t="s">
        <v>179</v>
      </c>
      <c r="F120" s="2" t="s">
        <v>732</v>
      </c>
      <c r="G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C$1192:$AC$1200,'02_核算项'!$M$1192:$M$1200,"SO2",'02_核算项'!$AE$1192:$AE$1200,"allow_calculation"),"")</f>
        <v>0.0226135</v>
      </c>
      <c r="H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C$1192:$AC$1200,'02_核算项'!$M$1192:$M$1200,"NOX",'02_核算项'!$AE$1192:$AE$1200,"allow_calculation"),"")</f>
        <v>5.42724</v>
      </c>
      <c r="I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C$1192:$AC$1200,'02_核算项'!$M$1192:$M$1200,"CO",'02_核算项'!$AE$1192:$AE$1200,"allow_calculation"),"")</f>
        <v>1.582945</v>
      </c>
      <c r="J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C$1192:$AC$1200,'02_核算项'!$M$1192:$M$1200,"VOCS",'02_核算项'!$AE$1192:$AE$1200,"allow_calculation"),"")</f>
        <v>0.090454</v>
      </c>
      <c r="K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C$1192:$AC$1200,'02_核算项'!$M$1192:$M$1200,"PM10",'02_核算项'!$AE$1192:$AE$1200,"allow_calculation"),"")</f>
        <v>0.045227</v>
      </c>
      <c r="L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C$1192:$AC$1200,'02_核算项'!$M$1192:$M$1200,"PM25",'02_核算项'!$AE$1192:$AE$1200,"allow_calculation"),"")</f>
        <v>0.0226135</v>
      </c>
      <c r="M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C$1192:$AC$1200,'02_核算项'!$M$1192:$M$1200,"BC",'02_核算项'!$AE$1192:$AE$1200,"allow_calculation"),"")</f>
        <v>0.0045227</v>
      </c>
      <c r="N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C$1192:$AC$1200,'02_核算项'!$M$1192:$M$1200,"OC",'02_核算项'!$AE$1192:$AE$1200,"allow_calculation"),"")</f>
        <v>0.0090454</v>
      </c>
      <c r="O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C$1192:$AC$1200,'02_核算项'!$M$1192:$M$1200,"NH3",'02_核算项'!$AE$1192:$AE$1200,"allow_calculation"),"")</f>
        <v>0.0</v>
      </c>
      <c r="P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D$1192:$AD$1200,'02_核算项'!$M$1192:$M$1200,"SO2",'02_核算项'!$AE$1192:$AE$1200,"allow_calculation"),"")</f>
        <v>0.0226135</v>
      </c>
      <c r="Q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D$1192:$AD$1200,'02_核算项'!$M$1192:$M$1200,"NOX",'02_核算项'!$AE$1192:$AE$1200,"allow_calculation"),"")</f>
        <v>5.42724</v>
      </c>
      <c r="R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D$1192:$AD$1200,'02_核算项'!$M$1192:$M$1200,"CO",'02_核算项'!$AE$1192:$AE$1200,"allow_calculation"),"")</f>
        <v>1.582945</v>
      </c>
      <c r="S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D$1192:$AD$1200,'02_核算项'!$M$1192:$M$1200,"VOCS",'02_核算项'!$AE$1192:$AE$1200,"allow_calculation"),"")</f>
        <v>0.090454</v>
      </c>
      <c r="T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D$1192:$AD$1200,'02_核算项'!$M$1192:$M$1200,"PM10",'02_核算项'!$AE$1192:$AE$1200,"allow_calculation"),"")</f>
        <v>0.045227</v>
      </c>
      <c r="U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D$1192:$AD$1200,'02_核算项'!$M$1192:$M$1200,"PM25",'02_核算项'!$AE$1192:$AE$1200,"allow_calculation"),"")</f>
        <v>0.0226135</v>
      </c>
      <c r="V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D$1192:$AD$1200,'02_核算项'!$M$1192:$M$1200,"BC",'02_核算项'!$AE$1192:$AE$1200,"allow_calculation"),"")</f>
        <v>0.0045227</v>
      </c>
      <c r="W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D$1192:$AD$1200,'02_核算项'!$M$1192:$M$1200,"OC",'02_核算项'!$AE$1192:$AE$1200,"allow_calculation"),"")</f>
        <v>0.0090454</v>
      </c>
      <c r="X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D$1192:$AD$1200,'02_核算项'!$M$1192:$M$1200,"NH3",'02_核算项'!$AE$1192:$AE$1200,"allow_calculation"),"")</f>
        <v>0.0</v>
      </c>
      <c r="Y120" s="2">
        <v>1</v>
      </c>
    </row>
    <row r="121" spans="1:25">
      <c r="A121" s="2" t="s">
        <v>1612</v>
      </c>
      <c r="B121" s="2" t="s">
        <v>1613</v>
      </c>
      <c r="C121" s="2" t="s">
        <v>1450</v>
      </c>
      <c r="D121" s="2" t="s">
        <v>228</v>
      </c>
      <c r="E121" s="2" t="s">
        <v>117</v>
      </c>
      <c r="F121" s="2" t="s">
        <v>52</v>
      </c>
      <c r="G121" s="4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C$1201:$AC$1209,'02_核算项'!$M$1201:$M$1209,"SO2",'02_核算项'!$AE$1201:$AE$1209,"allow_calculation"),"")</f>
        <v>334.8031</v>
      </c>
      <c r="H121" s="4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C$1201:$AC$1209,'02_核算项'!$M$1201:$M$1209,"NOX",'02_核算项'!$AE$1201:$AE$1209,"allow_calculation"),"")</f>
        <v>1181.658</v>
      </c>
      <c r="I121" s="4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C$1201:$AC$1209,'02_核算项'!$M$1201:$M$1209,"CO",'02_核算项'!$AE$1201:$AE$1209,"allow_calculation"),"")</f>
        <v>295.4145</v>
      </c>
      <c r="J121" s="4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C$1201:$AC$1209,'02_核算项'!$M$1201:$M$1209,"VOCS",'02_核算项'!$AE$1201:$AE$1209,"allow_calculation"),"")</f>
        <v>23.63316</v>
      </c>
      <c r="K121" s="4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C$1201:$AC$1209,'02_核算项'!$M$1201:$M$1209,"PM10",'02_核算项'!$AE$1201:$AE$1209,"allow_calculation"),"")</f>
        <v>147.70725</v>
      </c>
      <c r="L121" s="4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C$1201:$AC$1209,'02_核算项'!$M$1201:$M$1209,"PM25",'02_核算项'!$AE$1201:$AE$1209,"allow_calculation"),"")</f>
        <v>147.70725</v>
      </c>
      <c r="M121" s="4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C$1201:$AC$1209,'02_核算项'!$M$1201:$M$1209,"BC",'02_核算项'!$AE$1201:$AE$1209,"allow_calculation"),"")</f>
        <v>11.81658</v>
      </c>
      <c r="N121" s="4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C$1201:$AC$1209,'02_核算项'!$M$1201:$M$1209,"OC",'02_核算项'!$AE$1201:$AE$1209,"allow_calculation"),"")</f>
        <v>68.93005</v>
      </c>
      <c r="O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C$1201:$AC$1209,'02_核算项'!$M$1201:$M$1209,"NH3",'02_核算项'!$AE$1201:$AE$1209,"allow_calculation"),"")</f>
        <v>0.0</v>
      </c>
      <c r="P121" s="4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D$1201:$AD$1209,'02_核算项'!$M$1201:$M$1209,"SO2",'02_核算项'!$AE$1201:$AE$1209,"allow_calculation"),"")</f>
        <v>334.8031</v>
      </c>
      <c r="Q121" s="4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D$1201:$AD$1209,'02_核算项'!$M$1201:$M$1209,"NOX",'02_核算项'!$AE$1201:$AE$1209,"allow_calculation"),"")</f>
        <v>1181.658</v>
      </c>
      <c r="R121" s="4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D$1201:$AD$1209,'02_核算项'!$M$1201:$M$1209,"CO",'02_核算项'!$AE$1201:$AE$1209,"allow_calculation"),"")</f>
        <v>295.4145</v>
      </c>
      <c r="S121" s="4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D$1201:$AD$1209,'02_核算项'!$M$1201:$M$1209,"VOCS",'02_核算项'!$AE$1201:$AE$1209,"allow_calculation"),"")</f>
        <v>23.63316</v>
      </c>
      <c r="T121" s="4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D$1201:$AD$1209,'02_核算项'!$M$1201:$M$1209,"PM10",'02_核算项'!$AE$1201:$AE$1209,"allow_calculation"),"")</f>
        <v>147.70725</v>
      </c>
      <c r="U121" s="4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D$1201:$AD$1209,'02_核算项'!$M$1201:$M$1209,"PM25",'02_核算项'!$AE$1201:$AE$1209,"allow_calculation"),"")</f>
        <v>147.70725</v>
      </c>
      <c r="V121" s="4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D$1201:$AD$1209,'02_核算项'!$M$1201:$M$1209,"BC",'02_核算项'!$AE$1201:$AE$1209,"allow_calculation"),"")</f>
        <v>11.81658</v>
      </c>
      <c r="W121" s="4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D$1201:$AD$1209,'02_核算项'!$M$1201:$M$1209,"OC",'02_核算项'!$AE$1201:$AE$1209,"allow_calculation"),"")</f>
        <v>68.93005</v>
      </c>
      <c r="X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D$1201:$AD$1209,'02_核算项'!$M$1201:$M$1209,"NH3",'02_核算项'!$AE$1201:$AE$1209,"allow_calculation"),"")</f>
        <v>0.0</v>
      </c>
      <c r="Y121" s="2">
        <v>1</v>
      </c>
    </row>
    <row r="122" spans="1:25">
      <c r="A122" s="2" t="s">
        <v>1623</v>
      </c>
      <c r="B122" s="2" t="s">
        <v>1220</v>
      </c>
      <c r="C122" s="2" t="s">
        <v>377</v>
      </c>
      <c r="D122" s="2" t="s">
        <v>228</v>
      </c>
      <c r="E122" s="2" t="s">
        <v>117</v>
      </c>
      <c r="F122" s="2" t="s">
        <v>243</v>
      </c>
      <c r="G122" s="4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C$1210:$AC$1226,'02_核算项'!$M$1210:$M$1226,"SO2",'02_核算项'!$AE$1210:$AE$1226,"allow_calculation"),"")</f>
        <v>0.04202745</v>
      </c>
      <c r="H122" s="4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C$1210:$AC$1226,'02_核算项'!$M$1210:$M$1226,"NOX",'02_核算项'!$AE$1210:$AE$1226,"allow_calculation"),"")</f>
        <v>0.241608</v>
      </c>
      <c r="I122" s="4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C$1210:$AC$1226,'02_核算项'!$M$1210:$M$1226,"CO",'02_核算项'!$AE$1210:$AE$1226,"allow_calculation"),"")</f>
        <v>0.0643465</v>
      </c>
      <c r="J122" s="4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C$1210:$AC$1226,'02_核算项'!$M$1210:$M$1226,"VOCS",'02_核算项'!$AE$1210:$AE$1226,"allow_calculation"),"")</f>
        <v>0.004516599999999999</v>
      </c>
      <c r="K122" s="4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C$1210:$AC$1226,'02_核算项'!$M$1210:$M$1226,"PM10",'02_核算项'!$AE$1210:$AE$1226,"allow_calculation"),"")</f>
        <v>0.019156399999999997</v>
      </c>
      <c r="L122" s="4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C$1210:$AC$1226,'02_核算项'!$M$1210:$M$1226,"PM25",'02_核算项'!$AE$1210:$AE$1226,"allow_calculation"),"")</f>
        <v>0.01876195</v>
      </c>
      <c r="M122" s="4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C$1210:$AC$1226,'02_核算项'!$M$1210:$M$1226,"BC",'02_核算项'!$AE$1210:$AE$1226,"allow_calculation"),"")</f>
        <v>0.00154829</v>
      </c>
      <c r="N122" s="4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C$1210:$AC$1226,'02_核算项'!$M$1210:$M$1226,"OC",'02_核算项'!$AE$1210:$AE$1226,"allow_calculation"),"")</f>
        <v>0.008729279999999999</v>
      </c>
      <c r="O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C$1210:$AC$1226,'02_核算项'!$M$1210:$M$1226,"NH3",'02_核算项'!$AE$1210:$AE$1226,"allow_calculation"),"")</f>
        <v>0.0</v>
      </c>
      <c r="P122" s="4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D$1210:$AD$1226,'02_核算项'!$M$1210:$M$1226,"SO2",'02_核算项'!$AE$1210:$AE$1226,"allow_calculation"),"")</f>
        <v>0.04202745</v>
      </c>
      <c r="Q122" s="4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D$1210:$AD$1226,'02_核算项'!$M$1210:$M$1226,"NOX",'02_核算项'!$AE$1210:$AE$1226,"allow_calculation"),"")</f>
        <v>0.241608</v>
      </c>
      <c r="R122" s="4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D$1210:$AD$1226,'02_核算项'!$M$1210:$M$1226,"CO",'02_核算项'!$AE$1210:$AE$1226,"allow_calculation"),"")</f>
        <v>0.0643465</v>
      </c>
      <c r="S122" s="4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D$1210:$AD$1226,'02_核算项'!$M$1210:$M$1226,"VOCS",'02_核算项'!$AE$1210:$AE$1226,"allow_calculation"),"")</f>
        <v>0.004516599999999999</v>
      </c>
      <c r="T122" s="4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D$1210:$AD$1226,'02_核算项'!$M$1210:$M$1226,"PM10",'02_核算项'!$AE$1210:$AE$1226,"allow_calculation"),"")</f>
        <v>0.019156399999999997</v>
      </c>
      <c r="U122" s="4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D$1210:$AD$1226,'02_核算项'!$M$1210:$M$1226,"PM25",'02_核算项'!$AE$1210:$AE$1226,"allow_calculation"),"")</f>
        <v>0.01876195</v>
      </c>
      <c r="V122" s="4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D$1210:$AD$1226,'02_核算项'!$M$1210:$M$1226,"BC",'02_核算项'!$AE$1210:$AE$1226,"allow_calculation"),"")</f>
        <v>0.00154829</v>
      </c>
      <c r="W122" s="4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D$1210:$AD$1226,'02_核算项'!$M$1210:$M$1226,"OC",'02_核算项'!$AE$1210:$AE$1226,"allow_calculation"),"")</f>
        <v>0.008729279999999999</v>
      </c>
      <c r="X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D$1210:$AD$1226,'02_核算项'!$M$1210:$M$1226,"NH3",'02_核算项'!$AE$1210:$AE$1226,"allow_calculation"),"")</f>
        <v>0.0</v>
      </c>
      <c r="Y122" s="2">
        <v>1</v>
      </c>
    </row>
    <row r="123" spans="1:25">
      <c r="A123" s="2" t="s">
        <v>1641</v>
      </c>
      <c r="B123" s="2" t="s">
        <v>1642</v>
      </c>
      <c r="C123" s="2" t="s">
        <v>377</v>
      </c>
      <c r="D123" s="2" t="s">
        <v>228</v>
      </c>
      <c r="E123" s="2" t="s">
        <v>117</v>
      </c>
      <c r="F123" s="2" t="s">
        <v>323</v>
      </c>
      <c r="G123" s="4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C$1227:$AC$1235,'02_核算项'!$M$1227:$M$1235,"SO2",'02_核算项'!$AE$1227:$AE$1235,"allow_calculation"),"")</f>
        <v>375.293598</v>
      </c>
      <c r="H123" s="4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C$1227:$AC$1235,'02_核算项'!$M$1227:$M$1235,"NOX",'02_核算项'!$AE$1227:$AE$1235,"allow_calculation"),"")</f>
        <v>1324.56564</v>
      </c>
      <c r="I123" s="4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C$1227:$AC$1235,'02_核算项'!$M$1227:$M$1235,"CO",'02_核算项'!$AE$1227:$AE$1235,"allow_calculation"),"")</f>
        <v>331.14141</v>
      </c>
      <c r="J123" s="4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C$1227:$AC$1235,'02_核算项'!$M$1227:$M$1235,"VOCS",'02_核算项'!$AE$1227:$AE$1235,"allow_calculation"),"")</f>
        <v>26.4913128</v>
      </c>
      <c r="K123" s="4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C$1227:$AC$1235,'02_核算项'!$M$1227:$M$1235,"PM10",'02_核算项'!$AE$1227:$AE$1235,"allow_calculation"),"")</f>
        <v>165.570705</v>
      </c>
      <c r="L123" s="4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C$1227:$AC$1235,'02_核算项'!$M$1227:$M$1235,"PM25",'02_核算项'!$AE$1227:$AE$1235,"allow_calculation"),"")</f>
        <v>165.570705</v>
      </c>
      <c r="M123" s="4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C$1227:$AC$1235,'02_核算项'!$M$1227:$M$1235,"BC",'02_核算项'!$AE$1227:$AE$1235,"allow_calculation"),"")</f>
        <v>13.2456564</v>
      </c>
      <c r="N123" s="4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C$1227:$AC$1235,'02_核算项'!$M$1227:$M$1235,"OC",'02_核算项'!$AE$1227:$AE$1235,"allow_calculation"),"")</f>
        <v>77.266329</v>
      </c>
      <c r="O123" s="4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C$1227:$AC$1235,'02_核算项'!$M$1227:$M$1235,"NH3",'02_核算项'!$AE$1227:$AE$1235,"allow_calculation"),"")</f>
        <v/>
      </c>
      <c r="P123" s="4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D$1227:$AD$1235,'02_核算项'!$M$1227:$M$1235,"SO2",'02_核算项'!$AE$1227:$AE$1235,"allow_calculation"),"")</f>
        <v>375.293598</v>
      </c>
      <c r="Q123" s="4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D$1227:$AD$1235,'02_核算项'!$M$1227:$M$1235,"NOX",'02_核算项'!$AE$1227:$AE$1235,"allow_calculation"),"")</f>
        <v>1324.56564</v>
      </c>
      <c r="R123" s="4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D$1227:$AD$1235,'02_核算项'!$M$1227:$M$1235,"CO",'02_核算项'!$AE$1227:$AE$1235,"allow_calculation"),"")</f>
        <v>331.14141</v>
      </c>
      <c r="S123" s="4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D$1227:$AD$1235,'02_核算项'!$M$1227:$M$1235,"VOCS",'02_核算项'!$AE$1227:$AE$1235,"allow_calculation"),"")</f>
        <v>26.4913128</v>
      </c>
      <c r="T123" s="4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D$1227:$AD$1235,'02_核算项'!$M$1227:$M$1235,"PM10",'02_核算项'!$AE$1227:$AE$1235,"allow_calculation"),"")</f>
        <v>165.570705</v>
      </c>
      <c r="U123" s="4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D$1227:$AD$1235,'02_核算项'!$M$1227:$M$1235,"PM25",'02_核算项'!$AE$1227:$AE$1235,"allow_calculation"),"")</f>
        <v>165.570705</v>
      </c>
      <c r="V123" s="4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D$1227:$AD$1235,'02_核算项'!$M$1227:$M$1235,"BC",'02_核算项'!$AE$1227:$AE$1235,"allow_calculation"),"")</f>
        <v>13.2456564</v>
      </c>
      <c r="W123" s="4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D$1227:$AD$1235,'02_核算项'!$M$1227:$M$1235,"OC",'02_核算项'!$AE$1227:$AE$1235,"allow_calculation"),"")</f>
        <v>77.266329</v>
      </c>
      <c r="X123" s="3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D$1227:$AD$1235,'02_核算项'!$M$1227:$M$1235,"NH3",'02_核算项'!$AE$1227:$AE$1235,"allow_calculation"),"")</f>
        <v/>
      </c>
      <c r="Y123" s="2">
        <v>12</v>
      </c>
    </row>
    <row r="124" spans="1:25">
      <c r="A124" s="2" t="s">
        <v>1652</v>
      </c>
      <c r="B124" s="2" t="s">
        <v>1584</v>
      </c>
      <c r="C124" s="2" t="s">
        <v>744</v>
      </c>
      <c r="D124" s="2" t="s">
        <v>228</v>
      </c>
      <c r="E124" s="2" t="s">
        <v>117</v>
      </c>
      <c r="F124" s="2" t="s">
        <v>323</v>
      </c>
      <c r="G124" s="4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C$1236:$AC$1252,'02_核算项'!$M$1236:$M$1252,"SO2",'02_核算项'!$AE$1236:$AE$1252,"allow_calculation"),"")</f>
        <v>431.66021165</v>
      </c>
      <c r="H124" s="4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C$1236:$AC$1252,'02_核算项'!$M$1236:$M$1252,"NOX",'02_核算项'!$AE$1236:$AE$1252,"allow_calculation"),"")</f>
        <v>1524.218796</v>
      </c>
      <c r="I124" s="4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C$1236:$AC$1252,'02_核算项'!$M$1236:$M$1252,"CO",'02_核算项'!$AE$1236:$AE$1252,"allow_calculation"),"")</f>
        <v>381.08481550000005</v>
      </c>
      <c r="J124" s="4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C$1236:$AC$1252,'02_核算项'!$M$1236:$M$1252,"VOCS",'02_核算项'!$AE$1236:$AE$1252,"allow_calculation"),"")</f>
        <v>30.4819666</v>
      </c>
      <c r="K124" s="4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C$1236:$AC$1252,'02_核算项'!$M$1236:$M$1252,"PM10",'02_核算项'!$AE$1236:$AE$1252,"allow_calculation"),"")</f>
        <v>190.44302330000002</v>
      </c>
      <c r="L124" s="4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C$1236:$AC$1252,'02_核算项'!$M$1236:$M$1252,"PM25",'02_核算项'!$AE$1236:$AE$1252,"allow_calculation"),"")</f>
        <v>190.44001165</v>
      </c>
      <c r="M124" s="4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C$1236:$AC$1252,'02_核算项'!$M$1236:$M$1252,"BC",'02_核算项'!$AE$1236:$AE$1252,"allow_calculation"),"")</f>
        <v>15.235562329999999</v>
      </c>
      <c r="N124" s="4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C$1236:$AC$1252,'02_核算项'!$M$1236:$M$1252,"OC",'02_核算项'!$AE$1236:$AE$1252,"allow_calculation"),"")</f>
        <v>88.87180466</v>
      </c>
      <c r="O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C$1236:$AC$1252,'02_核算项'!$M$1236:$M$1252,"NH3",'02_核算项'!$AE$1236:$AE$1252,"allow_calculation"),"")</f>
        <v>0.0</v>
      </c>
      <c r="P124" s="4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D$1236:$AD$1252,'02_核算项'!$M$1236:$M$1252,"SO2",'02_核算项'!$AE$1236:$AE$1252,"allow_calculation"),"")</f>
        <v>431.66021165</v>
      </c>
      <c r="Q124" s="4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D$1236:$AD$1252,'02_核算项'!$M$1236:$M$1252,"NOX",'02_核算项'!$AE$1236:$AE$1252,"allow_calculation"),"")</f>
        <v>1524.218796</v>
      </c>
      <c r="R124" s="4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D$1236:$AD$1252,'02_核算项'!$M$1236:$M$1252,"CO",'02_核算项'!$AE$1236:$AE$1252,"allow_calculation"),"")</f>
        <v>381.08481550000005</v>
      </c>
      <c r="S124" s="4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D$1236:$AD$1252,'02_核算项'!$M$1236:$M$1252,"VOCS",'02_核算项'!$AE$1236:$AE$1252,"allow_calculation"),"")</f>
        <v>30.4819666</v>
      </c>
      <c r="T124" s="4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D$1236:$AD$1252,'02_核算项'!$M$1236:$M$1252,"PM10",'02_核算项'!$AE$1236:$AE$1252,"allow_calculation"),"")</f>
        <v>190.44302330000002</v>
      </c>
      <c r="U124" s="4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D$1236:$AD$1252,'02_核算项'!$M$1236:$M$1252,"PM25",'02_核算项'!$AE$1236:$AE$1252,"allow_calculation"),"")</f>
        <v>190.44001165</v>
      </c>
      <c r="V124" s="4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D$1236:$AD$1252,'02_核算项'!$M$1236:$M$1252,"BC",'02_核算项'!$AE$1236:$AE$1252,"allow_calculation"),"")</f>
        <v>15.235562329999999</v>
      </c>
      <c r="W124" s="4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D$1236:$AD$1252,'02_核算项'!$M$1236:$M$1252,"OC",'02_核算项'!$AE$1236:$AE$1252,"allow_calculation"),"")</f>
        <v>88.87180466</v>
      </c>
      <c r="X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D$1236:$AD$1252,'02_核算项'!$M$1236:$M$1252,"NH3",'02_核算项'!$AE$1236:$AE$1252,"allow_calculation"),"")</f>
        <v>0.0</v>
      </c>
      <c r="Y124" s="2">
        <v>18</v>
      </c>
    </row>
    <row r="125" spans="1:25">
      <c r="A125" s="2" t="s">
        <v>1670</v>
      </c>
      <c r="B125" s="2" t="s">
        <v>1671</v>
      </c>
      <c r="C125" s="2" t="s">
        <v>400</v>
      </c>
      <c r="D125" s="2" t="s">
        <v>228</v>
      </c>
      <c r="E125" s="2" t="s">
        <v>117</v>
      </c>
      <c r="F125" s="2" t="s">
        <v>52</v>
      </c>
      <c r="G125" s="4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C$1253:$AC$1261,'02_核算项'!$M$1253:$M$1261,"SO2",'02_核算项'!$AE$1253:$AE$1261,"allow_calculation"),"")</f>
        <v>189.4208</v>
      </c>
      <c r="H125" s="4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C$1253:$AC$1261,'02_核算项'!$M$1253:$M$1261,"NOX",'02_核算项'!$AE$1253:$AE$1261,"allow_calculation"),"")</f>
        <v>668.544</v>
      </c>
      <c r="I125" s="4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C$1253:$AC$1261,'02_核算项'!$M$1253:$M$1261,"CO",'02_核算项'!$AE$1253:$AE$1261,"allow_calculation"),"")</f>
        <v>167.136</v>
      </c>
      <c r="J125" s="4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C$1253:$AC$1261,'02_核算项'!$M$1253:$M$1261,"VOCS",'02_核算项'!$AE$1253:$AE$1261,"allow_calculation"),"")</f>
        <v>13.37088</v>
      </c>
      <c r="K125" s="4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C$1253:$AC$1261,'02_核算项'!$M$1253:$M$1261,"PM10",'02_核算项'!$AE$1253:$AE$1261,"allow_calculation"),"")</f>
        <v>83.568</v>
      </c>
      <c r="L125" s="4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C$1253:$AC$1261,'02_核算项'!$M$1253:$M$1261,"PM25",'02_核算项'!$AE$1253:$AE$1261,"allow_calculation"),"")</f>
        <v>83.568</v>
      </c>
      <c r="M125" s="4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C$1253:$AC$1261,'02_核算项'!$M$1253:$M$1261,"BC",'02_核算项'!$AE$1253:$AE$1261,"allow_calculation"),"")</f>
        <v>6.68544</v>
      </c>
      <c r="N125" s="4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C$1253:$AC$1261,'02_核算项'!$M$1253:$M$1261,"OC",'02_核算项'!$AE$1253:$AE$1261,"allow_calculation"),"")</f>
        <v>38.9984</v>
      </c>
      <c r="O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C$1253:$AC$1261,'02_核算项'!$M$1253:$M$1261,"NH3",'02_核算项'!$AE$1253:$AE$1261,"allow_calculation"),"")</f>
        <v>0.0</v>
      </c>
      <c r="P125" s="4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D$1253:$AD$1261,'02_核算项'!$M$1253:$M$1261,"SO2",'02_核算项'!$AE$1253:$AE$1261,"allow_calculation"),"")</f>
        <v>189.4208</v>
      </c>
      <c r="Q125" s="4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D$1253:$AD$1261,'02_核算项'!$M$1253:$M$1261,"NOX",'02_核算项'!$AE$1253:$AE$1261,"allow_calculation"),"")</f>
        <v>668.544</v>
      </c>
      <c r="R125" s="4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D$1253:$AD$1261,'02_核算项'!$M$1253:$M$1261,"CO",'02_核算项'!$AE$1253:$AE$1261,"allow_calculation"),"")</f>
        <v>167.136</v>
      </c>
      <c r="S125" s="4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D$1253:$AD$1261,'02_核算项'!$M$1253:$M$1261,"VOCS",'02_核算项'!$AE$1253:$AE$1261,"allow_calculation"),"")</f>
        <v>13.37088</v>
      </c>
      <c r="T125" s="4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D$1253:$AD$1261,'02_核算项'!$M$1253:$M$1261,"PM10",'02_核算项'!$AE$1253:$AE$1261,"allow_calculation"),"")</f>
        <v>83.568</v>
      </c>
      <c r="U125" s="4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D$1253:$AD$1261,'02_核算项'!$M$1253:$M$1261,"PM25",'02_核算项'!$AE$1253:$AE$1261,"allow_calculation"),"")</f>
        <v>83.568</v>
      </c>
      <c r="V125" s="4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D$1253:$AD$1261,'02_核算项'!$M$1253:$M$1261,"BC",'02_核算项'!$AE$1253:$AE$1261,"allow_calculation"),"")</f>
        <v>6.68544</v>
      </c>
      <c r="W125" s="4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D$1253:$AD$1261,'02_核算项'!$M$1253:$M$1261,"OC",'02_核算项'!$AE$1253:$AE$1261,"allow_calculation"),"")</f>
        <v>38.9984</v>
      </c>
      <c r="X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D$1253:$AD$1261,'02_核算项'!$M$1253:$M$1261,"NH3",'02_核算项'!$AE$1253:$AE$1261,"allow_calculation"),"")</f>
        <v>0.0</v>
      </c>
      <c r="Y125" s="2">
        <v>1</v>
      </c>
    </row>
    <row r="126" spans="1:25">
      <c r="A126" s="2" t="s">
        <v>1681</v>
      </c>
      <c r="B126" s="2" t="s">
        <v>1682</v>
      </c>
      <c r="C126" s="2" t="s">
        <v>898</v>
      </c>
      <c r="D126" s="2" t="s">
        <v>228</v>
      </c>
      <c r="E126" s="2" t="s">
        <v>179</v>
      </c>
      <c r="F126" s="2" t="s">
        <v>52</v>
      </c>
      <c r="G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C$1262:$AC$1270,'02_核算项'!$M$1262:$M$1270,"SO2",'02_核算项'!$AE$1262:$AE$1270,"allow_calculation"),"")</f>
        <v/>
      </c>
      <c r="H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C$1262:$AC$1270,'02_核算项'!$M$1262:$M$1270,"NOX",'02_核算项'!$AE$1262:$AE$1270,"allow_calculation"),"")</f>
        <v/>
      </c>
      <c r="I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C$1262:$AC$1270,'02_核算项'!$M$1262:$M$1270,"CO",'02_核算项'!$AE$1262:$AE$1270,"allow_calculation"),"")</f>
        <v/>
      </c>
      <c r="J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C$1262:$AC$1270,'02_核算项'!$M$1262:$M$1270,"VOCS",'02_核算项'!$AE$1262:$AE$1270,"allow_calculation"),"")</f>
        <v/>
      </c>
      <c r="K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C$1262:$AC$1270,'02_核算项'!$M$1262:$M$1270,"PM10",'02_核算项'!$AE$1262:$AE$1270,"allow_calculation"),"")</f>
        <v/>
      </c>
      <c r="L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C$1262:$AC$1270,'02_核算项'!$M$1262:$M$1270,"PM25",'02_核算项'!$AE$1262:$AE$1270,"allow_calculation"),"")</f>
        <v/>
      </c>
      <c r="M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C$1262:$AC$1270,'02_核算项'!$M$1262:$M$1270,"BC",'02_核算项'!$AE$1262:$AE$1270,"allow_calculation"),"")</f>
        <v/>
      </c>
      <c r="N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C$1262:$AC$1270,'02_核算项'!$M$1262:$M$1270,"OC",'02_核算项'!$AE$1262:$AE$1270,"allow_calculation"),"")</f>
        <v/>
      </c>
      <c r="O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C$1262:$AC$1270,'02_核算项'!$M$1262:$M$1270,"NH3",'02_核算项'!$AE$1262:$AE$1270,"allow_calculation"),"")</f>
        <v>0.0</v>
      </c>
      <c r="P126" s="3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D$1262:$AD$1270,'02_核算项'!$M$1262:$M$1270,"SO2",'02_核算项'!$AE$1262:$AE$1270,"allow_calculation"),"")</f>
        <v/>
      </c>
      <c r="Q126" s="3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D$1262:$AD$1270,'02_核算项'!$M$1262:$M$1270,"NOX",'02_核算项'!$AE$1262:$AE$1270,"allow_calculation"),"")</f>
        <v/>
      </c>
      <c r="R126" s="3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D$1262:$AD$1270,'02_核算项'!$M$1262:$M$1270,"CO",'02_核算项'!$AE$1262:$AE$1270,"allow_calculation"),"")</f>
        <v/>
      </c>
      <c r="S126" s="3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D$1262:$AD$1270,'02_核算项'!$M$1262:$M$1270,"VOCS",'02_核算项'!$AE$1262:$AE$1270,"allow_calculation"),"")</f>
        <v/>
      </c>
      <c r="T126" s="3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D$1262:$AD$1270,'02_核算项'!$M$1262:$M$1270,"PM10",'02_核算项'!$AE$1262:$AE$1270,"allow_calculation"),"")</f>
        <v/>
      </c>
      <c r="U126" s="3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D$1262:$AD$1270,'02_核算项'!$M$1262:$M$1270,"PM25",'02_核算项'!$AE$1262:$AE$1270,"allow_calculation"),"")</f>
        <v/>
      </c>
      <c r="V126" s="3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D$1262:$AD$1270,'02_核算项'!$M$1262:$M$1270,"BC",'02_核算项'!$AE$1262:$AE$1270,"allow_calculation"),"")</f>
        <v/>
      </c>
      <c r="W126" s="3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D$1262:$AD$1270,'02_核算项'!$M$1262:$M$1270,"OC",'02_核算项'!$AE$1262:$AE$1270,"allow_calculation"),"")</f>
        <v/>
      </c>
      <c r="X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D$1262:$AD$1270,'02_核算项'!$M$1262:$M$1270,"NH3",'02_核算项'!$AE$1262:$AE$1270,"allow_calculation"),"")</f>
        <v>0.0</v>
      </c>
      <c r="Y126" s="2">
        <v>25</v>
      </c>
    </row>
    <row r="127" spans="1:25">
      <c r="A127" s="2" t="s">
        <v>1692</v>
      </c>
      <c r="B127" s="2" t="s">
        <v>953</v>
      </c>
      <c r="C127" s="2" t="s">
        <v>115</v>
      </c>
      <c r="D127" s="2" t="s">
        <v>228</v>
      </c>
      <c r="E127" s="2" t="s">
        <v>117</v>
      </c>
      <c r="F127" s="2" t="s">
        <v>138</v>
      </c>
      <c r="G127" s="4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C$1271:$AC$1287,'02_核算项'!$M$1271:$M$1287,"SO2",'02_核算项'!$AE$1271:$AE$1287,"allow_calculation"),"")</f>
        <v>315.1931767</v>
      </c>
      <c r="H127" s="4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C$1271:$AC$1287,'02_核算项'!$M$1271:$M$1287,"NOX",'02_核算项'!$AE$1271:$AE$1287,"allow_calculation"),"")</f>
        <v>1112.446506</v>
      </c>
      <c r="I127" s="4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C$1271:$AC$1287,'02_核算项'!$M$1271:$M$1287,"CO",'02_核算项'!$AE$1271:$AE$1287,"allow_calculation"),"")</f>
        <v>278.1116265</v>
      </c>
      <c r="J127" s="4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C$1271:$AC$1287,'02_核算项'!$M$1271:$M$1287,"VOCS",'02_核算项'!$AE$1271:$AE$1287,"allow_calculation"),"")</f>
        <v>22.24893012</v>
      </c>
      <c r="K127" s="4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C$1271:$AC$1287,'02_核算项'!$M$1271:$M$1287,"PM10",'02_核算项'!$AE$1271:$AE$1287,"allow_calculation"),"")</f>
        <v>139.05581325</v>
      </c>
      <c r="L127" s="4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C$1271:$AC$1287,'02_核算项'!$M$1271:$M$1287,"PM25",'02_核算项'!$AE$1271:$AE$1287,"allow_calculation"),"")</f>
        <v>139.05581325</v>
      </c>
      <c r="M127" s="4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C$1271:$AC$1287,'02_核算项'!$M$1271:$M$1287,"BC",'02_核算项'!$AE$1271:$AE$1287,"allow_calculation"),"")</f>
        <v>11.12446506</v>
      </c>
      <c r="N127" s="4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C$1271:$AC$1287,'02_核算项'!$M$1271:$M$1287,"OC",'02_核算项'!$AE$1271:$AE$1287,"allow_calculation"),"")</f>
        <v>64.89271285</v>
      </c>
      <c r="O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C$1271:$AC$1287,'02_核算项'!$M$1271:$M$1287,"NH3",'02_核算项'!$AE$1271:$AE$1287,"allow_calculation"),"")</f>
        <v/>
      </c>
      <c r="P127" s="4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D$1271:$AD$1287,'02_核算项'!$M$1271:$M$1287,"SO2",'02_核算项'!$AE$1271:$AE$1287,"allow_calculation"),"")</f>
        <v>315.1931767</v>
      </c>
      <c r="Q127" s="4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D$1271:$AD$1287,'02_核算项'!$M$1271:$M$1287,"NOX",'02_核算项'!$AE$1271:$AE$1287,"allow_calculation"),"")</f>
        <v>1112.446506</v>
      </c>
      <c r="R127" s="4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D$1271:$AD$1287,'02_核算项'!$M$1271:$M$1287,"CO",'02_核算项'!$AE$1271:$AE$1287,"allow_calculation"),"")</f>
        <v>278.1116265</v>
      </c>
      <c r="S127" s="4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D$1271:$AD$1287,'02_核算项'!$M$1271:$M$1287,"VOCS",'02_核算项'!$AE$1271:$AE$1287,"allow_calculation"),"")</f>
        <v>22.24893012</v>
      </c>
      <c r="T127" s="4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D$1271:$AD$1287,'02_核算项'!$M$1271:$M$1287,"PM10",'02_核算项'!$AE$1271:$AE$1287,"allow_calculation"),"")</f>
        <v>139.05581325</v>
      </c>
      <c r="U127" s="4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D$1271:$AD$1287,'02_核算项'!$M$1271:$M$1287,"PM25",'02_核算项'!$AE$1271:$AE$1287,"allow_calculation"),"")</f>
        <v>139.05581325</v>
      </c>
      <c r="V127" s="4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D$1271:$AD$1287,'02_核算项'!$M$1271:$M$1287,"BC",'02_核算项'!$AE$1271:$AE$1287,"allow_calculation"),"")</f>
        <v>11.12446506</v>
      </c>
      <c r="W127" s="4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D$1271:$AD$1287,'02_核算项'!$M$1271:$M$1287,"OC",'02_核算项'!$AE$1271:$AE$1287,"allow_calculation"),"")</f>
        <v>64.89271285</v>
      </c>
      <c r="X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D$1271:$AD$1287,'02_核算项'!$M$1271:$M$1287,"NH3",'02_核算项'!$AE$1271:$AE$1287,"allow_calculation"),"")</f>
        <v/>
      </c>
      <c r="Y127" s="2">
        <v>18</v>
      </c>
    </row>
    <row r="128" spans="1:25">
      <c r="A128" s="2" t="s">
        <v>1710</v>
      </c>
      <c r="B128" s="2" t="s">
        <v>1354</v>
      </c>
      <c r="C128" s="2" t="s">
        <v>744</v>
      </c>
      <c r="D128" s="2" t="s">
        <v>228</v>
      </c>
      <c r="E128" s="2" t="s">
        <v>117</v>
      </c>
      <c r="F128" s="2" t="s">
        <v>433</v>
      </c>
      <c r="G128" s="4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C$1288:$AC$1304,'02_核算项'!$M$1288:$M$1304,"SO2",'02_核算项'!$AE$1288:$AE$1304,"allow_calculation"),"")</f>
        <v>583.2971656999999</v>
      </c>
      <c r="H128" s="4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C$1288:$AC$1304,'02_核算项'!$M$1288:$M$1304,"NOX",'02_核算项'!$AE$1288:$AE$1304,"allow_calculation"),"")</f>
        <v>2059.0897680000003</v>
      </c>
      <c r="I128" s="4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C$1288:$AC$1304,'02_核算项'!$M$1288:$M$1304,"CO",'02_核算项'!$AE$1288:$AE$1304,"allow_calculation"),"")</f>
        <v>514.789099</v>
      </c>
      <c r="J128" s="4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C$1288:$AC$1304,'02_核算项'!$M$1288:$M$1304,"VOCS",'02_核算项'!$AE$1288:$AE$1304,"allow_calculation"),"")</f>
        <v>41.1804628</v>
      </c>
      <c r="K128" s="4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C$1288:$AC$1304,'02_核算项'!$M$1288:$M$1304,"PM10",'02_核算项'!$AE$1288:$AE$1304,"allow_calculation"),"")</f>
        <v>257.3395814</v>
      </c>
      <c r="L128" s="4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C$1288:$AC$1304,'02_核算项'!$M$1288:$M$1304,"PM25",'02_核算项'!$AE$1288:$AE$1304,"allow_calculation"),"")</f>
        <v>257.3379157</v>
      </c>
      <c r="M128" s="4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C$1288:$AC$1304,'02_核算项'!$M$1288:$M$1304,"BC",'02_核算项'!$AE$1288:$AE$1304,"allow_calculation"),"")</f>
        <v>20.58723314</v>
      </c>
      <c r="N128" s="4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C$1288:$AC$1304,'02_核算项'!$M$1288:$M$1304,"OC",'02_核算项'!$AE$1288:$AE$1304,"allow_calculation"),"")</f>
        <v>120.09091627999999</v>
      </c>
      <c r="O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C$1288:$AC$1304,'02_核算项'!$M$1288:$M$1304,"NH3",'02_核算项'!$AE$1288:$AE$1304,"allow_calculation"),"")</f>
        <v>0.0</v>
      </c>
      <c r="P128" s="4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D$1288:$AD$1304,'02_核算项'!$M$1288:$M$1304,"SO2",'02_核算项'!$AE$1288:$AE$1304,"allow_calculation"),"")</f>
        <v>583.2971656999999</v>
      </c>
      <c r="Q128" s="4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D$1288:$AD$1304,'02_核算项'!$M$1288:$M$1304,"NOX",'02_核算项'!$AE$1288:$AE$1304,"allow_calculation"),"")</f>
        <v>2059.0897680000003</v>
      </c>
      <c r="R128" s="4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D$1288:$AD$1304,'02_核算项'!$M$1288:$M$1304,"CO",'02_核算项'!$AE$1288:$AE$1304,"allow_calculation"),"")</f>
        <v>514.789099</v>
      </c>
      <c r="S128" s="4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D$1288:$AD$1304,'02_核算项'!$M$1288:$M$1304,"VOCS",'02_核算项'!$AE$1288:$AE$1304,"allow_calculation"),"")</f>
        <v>41.1804628</v>
      </c>
      <c r="T128" s="4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D$1288:$AD$1304,'02_核算项'!$M$1288:$M$1304,"PM10",'02_核算项'!$AE$1288:$AE$1304,"allow_calculation"),"")</f>
        <v>257.3395814</v>
      </c>
      <c r="U128" s="4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D$1288:$AD$1304,'02_核算项'!$M$1288:$M$1304,"PM25",'02_核算项'!$AE$1288:$AE$1304,"allow_calculation"),"")</f>
        <v>257.3379157</v>
      </c>
      <c r="V128" s="4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D$1288:$AD$1304,'02_核算项'!$M$1288:$M$1304,"BC",'02_核算项'!$AE$1288:$AE$1304,"allow_calculation"),"")</f>
        <v>20.58723314</v>
      </c>
      <c r="W128" s="4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D$1288:$AD$1304,'02_核算项'!$M$1288:$M$1304,"OC",'02_核算项'!$AE$1288:$AE$1304,"allow_calculation"),"")</f>
        <v>120.09091627999999</v>
      </c>
      <c r="X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D$1288:$AD$1304,'02_核算项'!$M$1288:$M$1304,"NH3",'02_核算项'!$AE$1288:$AE$1304,"allow_calculation"),"")</f>
        <v>0.0</v>
      </c>
      <c r="Y128" s="2">
        <v>18</v>
      </c>
    </row>
    <row r="129" spans="1:25">
      <c r="A129" s="2" t="s">
        <v>1728</v>
      </c>
      <c r="B129" s="2" t="s">
        <v>1134</v>
      </c>
      <c r="C129" s="2" t="s">
        <v>227</v>
      </c>
      <c r="D129" s="2" t="s">
        <v>228</v>
      </c>
      <c r="E129" s="2" t="s">
        <v>117</v>
      </c>
      <c r="F129" s="2" t="s">
        <v>243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25</v>
      </c>
    </row>
    <row r="130" spans="1:25">
      <c r="A130" s="2" t="s">
        <v>1738</v>
      </c>
      <c r="B130" s="2" t="s">
        <v>1739</v>
      </c>
      <c r="C130" s="2" t="s">
        <v>595</v>
      </c>
      <c r="D130" s="2" t="s">
        <v>116</v>
      </c>
      <c r="E130" s="2" t="s">
        <v>117</v>
      </c>
      <c r="F130" s="2" t="s">
        <v>52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0.0</v>
      </c>
      <c r="P130" s="3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3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3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3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3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3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3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3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0.0</v>
      </c>
      <c r="Y130" s="2">
        <v>25</v>
      </c>
    </row>
    <row r="131" spans="1:25">
      <c r="A131" s="2" t="s">
        <v>1749</v>
      </c>
      <c r="B131" s="2" t="s">
        <v>269</v>
      </c>
      <c r="C131" s="2" t="s">
        <v>177</v>
      </c>
      <c r="D131" s="2" t="s">
        <v>50</v>
      </c>
      <c r="E131" s="2" t="s">
        <v>51</v>
      </c>
      <c r="F131" s="2" t="s">
        <v>52</v>
      </c>
      <c r="G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C$1323:$AC$1339,'02_核算项'!$M$1323:$M$1339,"SO2",'02_核算项'!$AE$1323:$AE$1339,"allow_calculation"),"")</f>
        <v>2636.5046122000003</v>
      </c>
      <c r="H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C$1323:$AC$1339,'02_核算项'!$M$1323:$M$1339,"NOX",'02_核算项'!$AE$1323:$AE$1339,"allow_calculation"),"")</f>
        <v>9305.310395999999</v>
      </c>
      <c r="I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C$1323:$AC$1339,'02_核算项'!$M$1323:$M$1339,"CO",'02_核算项'!$AE$1323:$AE$1339,"allow_calculation"),"")</f>
        <v>2326.3275989999997</v>
      </c>
      <c r="J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C$1323:$AC$1339,'02_核算项'!$M$1323:$M$1339,"VOCS",'02_核算项'!$AE$1323:$AE$1339,"allow_calculation"),"")</f>
        <v>186.10620792</v>
      </c>
      <c r="K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C$1323:$AC$1339,'02_核算项'!$M$1323:$M$1339,"PM10",'02_核算项'!$AE$1323:$AE$1339,"allow_calculation"),"")</f>
        <v>1163.1637994999999</v>
      </c>
      <c r="L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C$1323:$AC$1339,'02_核算项'!$M$1323:$M$1339,"PM25",'02_核算项'!$AE$1323:$AE$1339,"allow_calculation"),"")</f>
        <v>1163.1637994999999</v>
      </c>
      <c r="M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C$1323:$AC$1339,'02_核算项'!$M$1323:$M$1339,"BC",'02_核算项'!$AE$1323:$AE$1339,"allow_calculation"),"")</f>
        <v>93.05310396</v>
      </c>
      <c r="N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C$1323:$AC$1339,'02_核算项'!$M$1323:$M$1339,"OC",'02_核算项'!$AE$1323:$AE$1339,"allow_calculation"),"")</f>
        <v>542.8097731</v>
      </c>
      <c r="O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C$1323:$AC$1339,'02_核算项'!$M$1323:$M$1339,"NH3",'02_核算项'!$AE$1323:$AE$1339,"allow_calculation"),"")</f>
        <v>0.0</v>
      </c>
      <c r="P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D$1323:$AD$1339,'02_核算项'!$M$1323:$M$1339,"SO2",'02_核算项'!$AE$1323:$AE$1339,"allow_calculation"),"")</f>
        <v>2636.5046122000003</v>
      </c>
      <c r="Q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D$1323:$AD$1339,'02_核算项'!$M$1323:$M$1339,"NOX",'02_核算项'!$AE$1323:$AE$1339,"allow_calculation"),"")</f>
        <v>9305.310395999999</v>
      </c>
      <c r="R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D$1323:$AD$1339,'02_核算项'!$M$1323:$M$1339,"CO",'02_核算项'!$AE$1323:$AE$1339,"allow_calculation"),"")</f>
        <v>2326.3275989999997</v>
      </c>
      <c r="S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D$1323:$AD$1339,'02_核算项'!$M$1323:$M$1339,"VOCS",'02_核算项'!$AE$1323:$AE$1339,"allow_calculation"),"")</f>
        <v>186.10620792</v>
      </c>
      <c r="T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D$1323:$AD$1339,'02_核算项'!$M$1323:$M$1339,"PM10",'02_核算项'!$AE$1323:$AE$1339,"allow_calculation"),"")</f>
        <v>1163.1637994999999</v>
      </c>
      <c r="U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D$1323:$AD$1339,'02_核算项'!$M$1323:$M$1339,"PM25",'02_核算项'!$AE$1323:$AE$1339,"allow_calculation"),"")</f>
        <v>1163.1637994999999</v>
      </c>
      <c r="V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D$1323:$AD$1339,'02_核算项'!$M$1323:$M$1339,"BC",'02_核算项'!$AE$1323:$AE$1339,"allow_calculation"),"")</f>
        <v>93.05310396</v>
      </c>
      <c r="W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D$1323:$AD$1339,'02_核算项'!$M$1323:$M$1339,"OC",'02_核算项'!$AE$1323:$AE$1339,"allow_calculation"),"")</f>
        <v>542.8097731</v>
      </c>
      <c r="X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D$1323:$AD$1339,'02_核算项'!$M$1323:$M$1339,"NH3",'02_核算项'!$AE$1323:$AE$1339,"allow_calculation"),"")</f>
        <v>0.0</v>
      </c>
      <c r="Y131" s="2">
        <v>17</v>
      </c>
    </row>
    <row r="132" spans="1:25">
      <c r="A132" s="2" t="s">
        <v>1767</v>
      </c>
      <c r="B132" s="2" t="s">
        <v>1145</v>
      </c>
      <c r="C132" s="2" t="s">
        <v>115</v>
      </c>
      <c r="D132" s="2" t="s">
        <v>228</v>
      </c>
      <c r="E132" s="2" t="s">
        <v>117</v>
      </c>
      <c r="F132" s="2" t="s">
        <v>1768</v>
      </c>
      <c r="G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C$1340:$AC$1348,'02_核算项'!$M$1340:$M$1348,"SO2",'02_核算项'!$AE$1340:$AE$1348,"allow_calculation"),"")</f>
        <v/>
      </c>
      <c r="H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C$1340:$AC$1348,'02_核算项'!$M$1340:$M$1348,"NOX",'02_核算项'!$AE$1340:$AE$1348,"allow_calculation"),"")</f>
        <v/>
      </c>
      <c r="I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C$1340:$AC$1348,'02_核算项'!$M$1340:$M$1348,"CO",'02_核算项'!$AE$1340:$AE$1348,"allow_calculation"),"")</f>
        <v/>
      </c>
      <c r="J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C$1340:$AC$1348,'02_核算项'!$M$1340:$M$1348,"VOCS",'02_核算项'!$AE$1340:$AE$1348,"allow_calculation"),"")</f>
        <v/>
      </c>
      <c r="K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C$1340:$AC$1348,'02_核算项'!$M$1340:$M$1348,"PM10",'02_核算项'!$AE$1340:$AE$1348,"allow_calculation"),"")</f>
        <v/>
      </c>
      <c r="L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C$1340:$AC$1348,'02_核算项'!$M$1340:$M$1348,"PM25",'02_核算项'!$AE$1340:$AE$1348,"allow_calculation"),"")</f>
        <v/>
      </c>
      <c r="M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C$1340:$AC$1348,'02_核算项'!$M$1340:$M$1348,"BC",'02_核算项'!$AE$1340:$AE$1348,"allow_calculation"),"")</f>
        <v/>
      </c>
      <c r="N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C$1340:$AC$1348,'02_核算项'!$M$1340:$M$1348,"OC",'02_核算项'!$AE$1340:$AE$1348,"allow_calculation"),"")</f>
        <v/>
      </c>
      <c r="O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C$1340:$AC$1348,'02_核算项'!$M$1340:$M$1348,"NH3",'02_核算项'!$AE$1340:$AE$1348,"allow_calculation"),"")</f>
        <v/>
      </c>
      <c r="P132" s="3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D$1340:$AD$1348,'02_核算项'!$M$1340:$M$1348,"SO2",'02_核算项'!$AE$1340:$AE$1348,"allow_calculation"),"")</f>
        <v/>
      </c>
      <c r="Q132" s="3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D$1340:$AD$1348,'02_核算项'!$M$1340:$M$1348,"NOX",'02_核算项'!$AE$1340:$AE$1348,"allow_calculation"),"")</f>
        <v/>
      </c>
      <c r="R132" s="3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D$1340:$AD$1348,'02_核算项'!$M$1340:$M$1348,"CO",'02_核算项'!$AE$1340:$AE$1348,"allow_calculation"),"")</f>
        <v/>
      </c>
      <c r="S132" s="3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D$1340:$AD$1348,'02_核算项'!$M$1340:$M$1348,"VOCS",'02_核算项'!$AE$1340:$AE$1348,"allow_calculation"),"")</f>
        <v/>
      </c>
      <c r="T132" s="3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D$1340:$AD$1348,'02_核算项'!$M$1340:$M$1348,"PM10",'02_核算项'!$AE$1340:$AE$1348,"allow_calculation"),"")</f>
        <v/>
      </c>
      <c r="U132" s="3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D$1340:$AD$1348,'02_核算项'!$M$1340:$M$1348,"PM25",'02_核算项'!$AE$1340:$AE$1348,"allow_calculation"),"")</f>
        <v/>
      </c>
      <c r="V132" s="3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D$1340:$AD$1348,'02_核算项'!$M$1340:$M$1348,"BC",'02_核算项'!$AE$1340:$AE$1348,"allow_calculation"),"")</f>
        <v/>
      </c>
      <c r="W132" s="3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D$1340:$AD$1348,'02_核算项'!$M$1340:$M$1348,"OC",'02_核算项'!$AE$1340:$AE$1348,"allow_calculation"),"")</f>
        <v/>
      </c>
      <c r="X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D$1340:$AD$1348,'02_核算项'!$M$1340:$M$1348,"NH3",'02_核算项'!$AE$1340:$AE$1348,"allow_calculation"),"")</f>
        <v/>
      </c>
      <c r="Y132" s="2">
        <v>34</v>
      </c>
    </row>
    <row r="133" spans="1:25">
      <c r="A133" s="2" t="s">
        <v>1778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732</v>
      </c>
      <c r="G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>4224.775417</v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14910.97206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3727.743015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298.2194412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1863.8715075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1863.8715075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149.1097206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869.8067035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>4224.775417</v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14910.97206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3727.743015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298.2194412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1863.8715075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1863.8715075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149.1097206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869.8067035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10</v>
      </c>
    </row>
    <row r="134" spans="1:25">
      <c r="A134" s="2" t="s">
        <v>1788</v>
      </c>
      <c r="B134" s="2" t="s">
        <v>1789</v>
      </c>
      <c r="C134" s="2" t="s">
        <v>799</v>
      </c>
      <c r="D134" s="2" t="s">
        <v>178</v>
      </c>
      <c r="E134" s="2" t="s">
        <v>51</v>
      </c>
      <c r="F134" s="2" t="s">
        <v>732</v>
      </c>
      <c r="G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>67.7582073</v>
      </c>
      <c r="H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>239.146614</v>
      </c>
      <c r="I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>59.7866535</v>
      </c>
      <c r="J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>4.782932280000001</v>
      </c>
      <c r="K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>29.89332675</v>
      </c>
      <c r="L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>29.89332675</v>
      </c>
      <c r="M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>2.3914661400000004</v>
      </c>
      <c r="N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>13.950219149999999</v>
      </c>
      <c r="O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>0.0</v>
      </c>
      <c r="P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>67.7582073</v>
      </c>
      <c r="Q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>239.146614</v>
      </c>
      <c r="R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>59.7866535</v>
      </c>
      <c r="S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>4.782932280000001</v>
      </c>
      <c r="T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>29.89332675</v>
      </c>
      <c r="U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>29.89332675</v>
      </c>
      <c r="V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>2.3914661400000004</v>
      </c>
      <c r="W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>13.950219149999999</v>
      </c>
      <c r="X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>0.0</v>
      </c>
      <c r="Y134" s="2">
        <v>9</v>
      </c>
    </row>
    <row r="135" spans="1:25">
      <c r="A135" s="2" t="s">
        <v>1799</v>
      </c>
      <c r="B135" s="2" t="s">
        <v>897</v>
      </c>
      <c r="C135" s="2" t="s">
        <v>898</v>
      </c>
      <c r="D135" s="2" t="s">
        <v>116</v>
      </c>
      <c r="E135" s="2" t="s">
        <v>51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42.5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150.0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37.5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3.0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18.75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18.75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1.5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8.75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0.0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42.5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150.0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37.5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3.0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18.75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18.75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1.5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8.75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0.0</v>
      </c>
      <c r="Y135" s="2">
        <v>1</v>
      </c>
    </row>
    <row r="136" spans="1:25">
      <c r="A136" s="2" t="s">
        <v>1809</v>
      </c>
      <c r="B136" s="2" t="s">
        <v>226</v>
      </c>
      <c r="C136" s="2" t="s">
        <v>227</v>
      </c>
      <c r="D136" s="2" t="s">
        <v>228</v>
      </c>
      <c r="E136" s="2" t="s">
        <v>117</v>
      </c>
      <c r="F136" s="2" t="s">
        <v>628</v>
      </c>
      <c r="G136" s="4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>53.619241</v>
      </c>
      <c r="H136" s="4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>189.24438</v>
      </c>
      <c r="I136" s="4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>47.311095</v>
      </c>
      <c r="J136" s="4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>3.7848876</v>
      </c>
      <c r="K136" s="4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>23.6555475</v>
      </c>
      <c r="L136" s="4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>23.6555475</v>
      </c>
      <c r="M136" s="4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>1.8924438</v>
      </c>
      <c r="N136" s="4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>11.0392555</v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0.0</v>
      </c>
      <c r="P136" s="4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>53.619241</v>
      </c>
      <c r="Q136" s="4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>189.24438</v>
      </c>
      <c r="R136" s="4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>47.311095</v>
      </c>
      <c r="S136" s="4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>3.7848876</v>
      </c>
      <c r="T136" s="4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>23.6555475</v>
      </c>
      <c r="U136" s="4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>23.6555475</v>
      </c>
      <c r="V136" s="4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>1.8924438</v>
      </c>
      <c r="W136" s="4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>11.0392555</v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0.0</v>
      </c>
      <c r="Y136" s="2">
        <v>1</v>
      </c>
    </row>
    <row r="137" spans="1:25">
      <c r="A137" s="2" t="s">
        <v>1819</v>
      </c>
      <c r="B137" s="2" t="s">
        <v>1820</v>
      </c>
      <c r="C137" s="2" t="s">
        <v>227</v>
      </c>
      <c r="D137" s="2" t="s">
        <v>178</v>
      </c>
      <c r="E137" s="2" t="s">
        <v>51</v>
      </c>
      <c r="F137" s="2" t="s">
        <v>52</v>
      </c>
      <c r="G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>1853.2805</v>
      </c>
      <c r="H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>6540.99</v>
      </c>
      <c r="I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>1635.2475</v>
      </c>
      <c r="J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>130.8198</v>
      </c>
      <c r="K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>817.62375</v>
      </c>
      <c r="L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>817.62375</v>
      </c>
      <c r="M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>65.4099</v>
      </c>
      <c r="N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>381.55775</v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0.0</v>
      </c>
      <c r="P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>1853.2805</v>
      </c>
      <c r="Q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>6540.99</v>
      </c>
      <c r="R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>1635.2475</v>
      </c>
      <c r="S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>130.8198</v>
      </c>
      <c r="T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>817.62375</v>
      </c>
      <c r="U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>817.62375</v>
      </c>
      <c r="V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>65.4099</v>
      </c>
      <c r="W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>381.55775</v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0.0</v>
      </c>
      <c r="Y137" s="2">
        <v>9</v>
      </c>
    </row>
    <row r="138" spans="1:25">
      <c r="A138" s="2" t="s">
        <v>1830</v>
      </c>
      <c r="B138" s="2" t="s">
        <v>1831</v>
      </c>
      <c r="C138" s="2" t="s">
        <v>227</v>
      </c>
      <c r="D138" s="2" t="s">
        <v>116</v>
      </c>
      <c r="E138" s="2" t="s">
        <v>181</v>
      </c>
      <c r="F138" s="2" t="s">
        <v>52</v>
      </c>
      <c r="G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>0.165206</v>
      </c>
      <c r="H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>0.58308</v>
      </c>
      <c r="I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>0.14577</v>
      </c>
      <c r="J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>0.011661600000000001</v>
      </c>
      <c r="K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>0.072885</v>
      </c>
      <c r="L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>0.072885</v>
      </c>
      <c r="M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>0.0058308000000000006</v>
      </c>
      <c r="N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>0.034013</v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>0.165206</v>
      </c>
      <c r="Q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>0.58308</v>
      </c>
      <c r="R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>0.14577</v>
      </c>
      <c r="S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>0.011661600000000001</v>
      </c>
      <c r="T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>0.072885</v>
      </c>
      <c r="U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>0.072885</v>
      </c>
      <c r="V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>0.0058308000000000006</v>
      </c>
      <c r="W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>0.034013</v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1</v>
      </c>
    </row>
    <row r="139" spans="1:25">
      <c r="A139" s="2" t="s">
        <v>1841</v>
      </c>
      <c r="B139" s="2" t="s">
        <v>1533</v>
      </c>
      <c r="C139" s="2" t="s">
        <v>227</v>
      </c>
      <c r="D139" s="2" t="s">
        <v>50</v>
      </c>
      <c r="E139" s="2" t="s">
        <v>51</v>
      </c>
      <c r="F139" s="2" t="s">
        <v>138</v>
      </c>
      <c r="G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>1092.815692</v>
      </c>
      <c r="H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>3856.99656</v>
      </c>
      <c r="I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>964.24914</v>
      </c>
      <c r="J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>77.1399312</v>
      </c>
      <c r="K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>482.12457</v>
      </c>
      <c r="L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>482.12457</v>
      </c>
      <c r="M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>38.5699656</v>
      </c>
      <c r="N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>224.991466</v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0.0</v>
      </c>
      <c r="P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>1092.815692</v>
      </c>
      <c r="Q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>3856.99656</v>
      </c>
      <c r="R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>964.24914</v>
      </c>
      <c r="S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>77.1399312</v>
      </c>
      <c r="T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>482.12457</v>
      </c>
      <c r="U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>482.12457</v>
      </c>
      <c r="V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>38.5699656</v>
      </c>
      <c r="W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>224.991466</v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0.0</v>
      </c>
      <c r="Y139" s="2">
        <v>17</v>
      </c>
    </row>
    <row r="140" spans="1:25">
      <c r="A140" s="2" t="s">
        <v>1859</v>
      </c>
      <c r="B140" s="2" t="s">
        <v>1860</v>
      </c>
      <c r="C140" s="2" t="s">
        <v>177</v>
      </c>
      <c r="D140" s="2" t="s">
        <v>50</v>
      </c>
      <c r="E140" s="2" t="s">
        <v>179</v>
      </c>
      <c r="F140" s="2" t="s">
        <v>52</v>
      </c>
      <c r="G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>0.11717555</v>
      </c>
      <c r="H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>28.122132</v>
      </c>
      <c r="I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>8.2022885</v>
      </c>
      <c r="J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>0.4687022</v>
      </c>
      <c r="K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>0.2343511</v>
      </c>
      <c r="L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>0.11717555</v>
      </c>
      <c r="M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>0.023435110000000002</v>
      </c>
      <c r="N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>0.046870220000000004</v>
      </c>
      <c r="O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>0.0</v>
      </c>
      <c r="P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>0.11717555</v>
      </c>
      <c r="Q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>28.122132</v>
      </c>
      <c r="R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>8.2022885</v>
      </c>
      <c r="S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>0.4687022</v>
      </c>
      <c r="T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>0.2343511</v>
      </c>
      <c r="U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>0.11717555</v>
      </c>
      <c r="V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>0.023435110000000002</v>
      </c>
      <c r="W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>0.046870220000000004</v>
      </c>
      <c r="X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>0.0</v>
      </c>
      <c r="Y140" s="2">
        <v>1</v>
      </c>
    </row>
    <row r="141" spans="1:25">
      <c r="A141" s="2" t="s">
        <v>1870</v>
      </c>
      <c r="B141" s="2" t="s">
        <v>1871</v>
      </c>
      <c r="C141" s="2" t="s">
        <v>400</v>
      </c>
      <c r="D141" s="2" t="s">
        <v>228</v>
      </c>
      <c r="E141" s="2" t="s">
        <v>179</v>
      </c>
      <c r="F141" s="2" t="s">
        <v>52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25</v>
      </c>
    </row>
    <row r="142" spans="1:25">
      <c r="A142" s="2" t="s">
        <v>1881</v>
      </c>
      <c r="B142" s="2" t="s">
        <v>897</v>
      </c>
      <c r="C142" s="2" t="s">
        <v>898</v>
      </c>
      <c r="D142" s="2" t="s">
        <v>116</v>
      </c>
      <c r="E142" s="2" t="s">
        <v>51</v>
      </c>
      <c r="F142" s="2" t="s">
        <v>52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68.0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240.0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60.0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4.8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30.0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30.0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2.4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14.0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68.0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240.0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60.0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4.8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30.0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30.0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2.4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14.0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1</v>
      </c>
    </row>
    <row r="143" spans="1:25">
      <c r="A143" s="2" t="s">
        <v>1891</v>
      </c>
      <c r="B143" s="2" t="s">
        <v>1892</v>
      </c>
      <c r="C143" s="2" t="s">
        <v>213</v>
      </c>
      <c r="D143" s="2" t="s">
        <v>178</v>
      </c>
      <c r="E143" s="2" t="s">
        <v>179</v>
      </c>
      <c r="F143" s="2" t="s">
        <v>138</v>
      </c>
      <c r="G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>0.16174980000000003</v>
      </c>
      <c r="H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>38.819952</v>
      </c>
      <c r="I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>11.322486</v>
      </c>
      <c r="J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>0.6469992000000001</v>
      </c>
      <c r="K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>0.32349960000000005</v>
      </c>
      <c r="L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>0.16174980000000003</v>
      </c>
      <c r="M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>0.03234996</v>
      </c>
      <c r="N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>0.06469992</v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0.0</v>
      </c>
      <c r="P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>0.16174980000000003</v>
      </c>
      <c r="Q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>38.819952</v>
      </c>
      <c r="R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>11.322486</v>
      </c>
      <c r="S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>0.6469992000000001</v>
      </c>
      <c r="T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>0.32349960000000005</v>
      </c>
      <c r="U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>0.16174980000000003</v>
      </c>
      <c r="V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>0.03234996</v>
      </c>
      <c r="W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>0.06469992</v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0.0</v>
      </c>
      <c r="Y143" s="2">
        <v>10</v>
      </c>
    </row>
    <row r="144" spans="1:25">
      <c r="A144" s="2" t="s">
        <v>1902</v>
      </c>
      <c r="B144" s="2" t="s">
        <v>1903</v>
      </c>
      <c r="C144" s="2" t="s">
        <v>1450</v>
      </c>
      <c r="D144" s="2" t="s">
        <v>50</v>
      </c>
      <c r="E144" s="2" t="s">
        <v>51</v>
      </c>
      <c r="F144" s="2" t="s">
        <v>52</v>
      </c>
      <c r="G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>4094.8852</v>
      </c>
      <c r="H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>14452.536</v>
      </c>
      <c r="I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>3613.134</v>
      </c>
      <c r="J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>289.05072</v>
      </c>
      <c r="K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>1806.567</v>
      </c>
      <c r="L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>1806.567</v>
      </c>
      <c r="M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>144.52536</v>
      </c>
      <c r="N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>843.0646</v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0.0</v>
      </c>
      <c r="P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>4094.8852</v>
      </c>
      <c r="Q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>14452.536</v>
      </c>
      <c r="R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>3613.134</v>
      </c>
      <c r="S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>289.05072</v>
      </c>
      <c r="T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>1806.567</v>
      </c>
      <c r="U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>1806.567</v>
      </c>
      <c r="V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>144.52536</v>
      </c>
      <c r="W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>843.0646</v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0.0</v>
      </c>
      <c r="Y144" s="2">
        <v>9</v>
      </c>
    </row>
    <row r="145" spans="1:25">
      <c r="A145" s="2" t="s">
        <v>1913</v>
      </c>
      <c r="B145" s="2" t="s">
        <v>226</v>
      </c>
      <c r="C145" s="2" t="s">
        <v>227</v>
      </c>
      <c r="D145" s="2" t="s">
        <v>228</v>
      </c>
      <c r="E145" s="2" t="s">
        <v>117</v>
      </c>
      <c r="F145" s="2" t="s">
        <v>243</v>
      </c>
      <c r="G145" s="4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C$1465:$AC$1473,'02_核算项'!$M$1465:$M$1473,"SO2",'02_核算项'!$AE$1465:$AE$1473,"allow_calculation"),"")</f>
        <v>345.326423</v>
      </c>
      <c r="H145" s="4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C$1465:$AC$1473,'02_核算项'!$M$1465:$M$1473,"NOX",'02_核算项'!$AE$1465:$AE$1473,"allow_calculation"),"")</f>
        <v>1218.79914</v>
      </c>
      <c r="I145" s="4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C$1465:$AC$1473,'02_核算项'!$M$1465:$M$1473,"CO",'02_核算项'!$AE$1465:$AE$1473,"allow_calculation"),"")</f>
        <v>304.699785</v>
      </c>
      <c r="J145" s="4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C$1465:$AC$1473,'02_核算项'!$M$1465:$M$1473,"VOCS",'02_核算项'!$AE$1465:$AE$1473,"allow_calculation"),"")</f>
        <v>24.3759828</v>
      </c>
      <c r="K145" s="4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C$1465:$AC$1473,'02_核算项'!$M$1465:$M$1473,"PM10",'02_核算项'!$AE$1465:$AE$1473,"allow_calculation"),"")</f>
        <v>152.3498925</v>
      </c>
      <c r="L145" s="4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C$1465:$AC$1473,'02_核算项'!$M$1465:$M$1473,"PM25",'02_核算项'!$AE$1465:$AE$1473,"allow_calculation"),"")</f>
        <v>152.3498925</v>
      </c>
      <c r="M145" s="4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C$1465:$AC$1473,'02_核算项'!$M$1465:$M$1473,"BC",'02_核算项'!$AE$1465:$AE$1473,"allow_calculation"),"")</f>
        <v>12.1879914</v>
      </c>
      <c r="N145" s="4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C$1465:$AC$1473,'02_核算项'!$M$1465:$M$1473,"OC",'02_核算项'!$AE$1465:$AE$1473,"allow_calculation"),"")</f>
        <v>71.0966165</v>
      </c>
      <c r="O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C$1465:$AC$1473,'02_核算项'!$M$1465:$M$1473,"NH3",'02_核算项'!$AE$1465:$AE$1473,"allow_calculation"),"")</f>
        <v>0.0</v>
      </c>
      <c r="P145" s="4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D$1465:$AD$1473,'02_核算项'!$M$1465:$M$1473,"SO2",'02_核算项'!$AE$1465:$AE$1473,"allow_calculation"),"")</f>
        <v>345.326423</v>
      </c>
      <c r="Q145" s="4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D$1465:$AD$1473,'02_核算项'!$M$1465:$M$1473,"NOX",'02_核算项'!$AE$1465:$AE$1473,"allow_calculation"),"")</f>
        <v>1218.79914</v>
      </c>
      <c r="R145" s="4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D$1465:$AD$1473,'02_核算项'!$M$1465:$M$1473,"CO",'02_核算项'!$AE$1465:$AE$1473,"allow_calculation"),"")</f>
        <v>304.699785</v>
      </c>
      <c r="S145" s="4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D$1465:$AD$1473,'02_核算项'!$M$1465:$M$1473,"VOCS",'02_核算项'!$AE$1465:$AE$1473,"allow_calculation"),"")</f>
        <v>24.3759828</v>
      </c>
      <c r="T145" s="4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D$1465:$AD$1473,'02_核算项'!$M$1465:$M$1473,"PM10",'02_核算项'!$AE$1465:$AE$1473,"allow_calculation"),"")</f>
        <v>152.3498925</v>
      </c>
      <c r="U145" s="4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D$1465:$AD$1473,'02_核算项'!$M$1465:$M$1473,"PM25",'02_核算项'!$AE$1465:$AE$1473,"allow_calculation"),"")</f>
        <v>152.3498925</v>
      </c>
      <c r="V145" s="4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D$1465:$AD$1473,'02_核算项'!$M$1465:$M$1473,"BC",'02_核算项'!$AE$1465:$AE$1473,"allow_calculation"),"")</f>
        <v>12.1879914</v>
      </c>
      <c r="W145" s="4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D$1465:$AD$1473,'02_核算项'!$M$1465:$M$1473,"OC",'02_核算项'!$AE$1465:$AE$1473,"allow_calculation"),"")</f>
        <v>71.0966165</v>
      </c>
      <c r="X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D$1465:$AD$1473,'02_核算项'!$M$1465:$M$1473,"NH3",'02_核算项'!$AE$1465:$AE$1473,"allow_calculation"),"")</f>
        <v>0.0</v>
      </c>
      <c r="Y145" s="2">
        <v>1</v>
      </c>
    </row>
    <row r="146" spans="1:25">
      <c r="A146" s="2" t="s">
        <v>1923</v>
      </c>
      <c r="B146" s="2" t="s">
        <v>1924</v>
      </c>
      <c r="C146" s="2" t="s">
        <v>377</v>
      </c>
      <c r="D146" s="2" t="s">
        <v>178</v>
      </c>
      <c r="E146" s="2" t="s">
        <v>51</v>
      </c>
      <c r="F146" s="2" t="s">
        <v>243</v>
      </c>
      <c r="G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C$1474:$AC$1482,'02_核算项'!$M$1474:$M$1482,"SO2",'02_核算项'!$AE$1474:$AE$1482,"allow_calculation"),"")</f>
        <v>167.994</v>
      </c>
      <c r="H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C$1474:$AC$1482,'02_核算项'!$M$1474:$M$1482,"NOX",'02_核算项'!$AE$1474:$AE$1482,"allow_calculation"),"")</f>
        <v>592.92</v>
      </c>
      <c r="I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C$1474:$AC$1482,'02_核算项'!$M$1474:$M$1482,"CO",'02_核算项'!$AE$1474:$AE$1482,"allow_calculation"),"")</f>
        <v>148.23</v>
      </c>
      <c r="J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C$1474:$AC$1482,'02_核算项'!$M$1474:$M$1482,"VOCS",'02_核算项'!$AE$1474:$AE$1482,"allow_calculation"),"")</f>
        <v>11.8584</v>
      </c>
      <c r="K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C$1474:$AC$1482,'02_核算项'!$M$1474:$M$1482,"PM10",'02_核算项'!$AE$1474:$AE$1482,"allow_calculation"),"")</f>
        <v>74.115</v>
      </c>
      <c r="L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C$1474:$AC$1482,'02_核算项'!$M$1474:$M$1482,"PM25",'02_核算项'!$AE$1474:$AE$1482,"allow_calculation"),"")</f>
        <v>74.115</v>
      </c>
      <c r="M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C$1474:$AC$1482,'02_核算项'!$M$1474:$M$1482,"BC",'02_核算项'!$AE$1474:$AE$1482,"allow_calculation"),"")</f>
        <v>5.9292</v>
      </c>
      <c r="N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C$1474:$AC$1482,'02_核算项'!$M$1474:$M$1482,"OC",'02_核算项'!$AE$1474:$AE$1482,"allow_calculation"),"")</f>
        <v>34.587</v>
      </c>
      <c r="O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C$1474:$AC$1482,'02_核算项'!$M$1474:$M$1482,"NH3",'02_核算项'!$AE$1474:$AE$1482,"allow_calculation"),"")</f>
        <v>0.0</v>
      </c>
      <c r="P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D$1474:$AD$1482,'02_核算项'!$M$1474:$M$1482,"SO2",'02_核算项'!$AE$1474:$AE$1482,"allow_calculation"),"")</f>
        <v>167.994</v>
      </c>
      <c r="Q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D$1474:$AD$1482,'02_核算项'!$M$1474:$M$1482,"NOX",'02_核算项'!$AE$1474:$AE$1482,"allow_calculation"),"")</f>
        <v>592.92</v>
      </c>
      <c r="R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D$1474:$AD$1482,'02_核算项'!$M$1474:$M$1482,"CO",'02_核算项'!$AE$1474:$AE$1482,"allow_calculation"),"")</f>
        <v>148.23</v>
      </c>
      <c r="S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D$1474:$AD$1482,'02_核算项'!$M$1474:$M$1482,"VOCS",'02_核算项'!$AE$1474:$AE$1482,"allow_calculation"),"")</f>
        <v>11.8584</v>
      </c>
      <c r="T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D$1474:$AD$1482,'02_核算项'!$M$1474:$M$1482,"PM10",'02_核算项'!$AE$1474:$AE$1482,"allow_calculation"),"")</f>
        <v>74.115</v>
      </c>
      <c r="U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D$1474:$AD$1482,'02_核算项'!$M$1474:$M$1482,"PM25",'02_核算项'!$AE$1474:$AE$1482,"allow_calculation"),"")</f>
        <v>74.115</v>
      </c>
      <c r="V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D$1474:$AD$1482,'02_核算项'!$M$1474:$M$1482,"BC",'02_核算项'!$AE$1474:$AE$1482,"allow_calculation"),"")</f>
        <v>5.9292</v>
      </c>
      <c r="W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D$1474:$AD$1482,'02_核算项'!$M$1474:$M$1482,"OC",'02_核算项'!$AE$1474:$AE$1482,"allow_calculation"),"")</f>
        <v>34.587</v>
      </c>
      <c r="X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D$1474:$AD$1482,'02_核算项'!$M$1474:$M$1482,"NH3",'02_核算项'!$AE$1474:$AE$1482,"allow_calculation"),"")</f>
        <v>0.0</v>
      </c>
      <c r="Y146" s="2">
        <v>9</v>
      </c>
    </row>
    <row r="147" spans="1:25">
      <c r="A147" s="2" t="s">
        <v>1934</v>
      </c>
      <c r="B147" s="2" t="s">
        <v>1935</v>
      </c>
      <c r="C147" s="2" t="s">
        <v>744</v>
      </c>
      <c r="D147" s="2" t="s">
        <v>116</v>
      </c>
      <c r="E147" s="2" t="s">
        <v>181</v>
      </c>
      <c r="F147" s="2" t="s">
        <v>52</v>
      </c>
      <c r="G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C$1483:$AC$1491,'02_核算项'!$M$1483:$M$1491,"SO2",'02_核算项'!$AE$1483:$AE$1491,"allow_calculation"),"")</f>
        <v>0.000784</v>
      </c>
      <c r="H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C$1483:$AC$1491,'02_核算项'!$M$1483:$M$1491,"NOX",'02_核算项'!$AE$1483:$AE$1491,"allow_calculation"),"")</f>
        <v>0.18816</v>
      </c>
      <c r="I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C$1483:$AC$1491,'02_核算项'!$M$1483:$M$1491,"CO",'02_核算项'!$AE$1483:$AE$1491,"allow_calculation"),"")</f>
        <v>0.05488</v>
      </c>
      <c r="J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C$1483:$AC$1491,'02_核算项'!$M$1483:$M$1491,"VOCS",'02_核算项'!$AE$1483:$AE$1491,"allow_calculation"),"")</f>
        <v>0.003136</v>
      </c>
      <c r="K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C$1483:$AC$1491,'02_核算项'!$M$1483:$M$1491,"PM10",'02_核算项'!$AE$1483:$AE$1491,"allow_calculation"),"")</f>
        <v>0.001568</v>
      </c>
      <c r="L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C$1483:$AC$1491,'02_核算项'!$M$1483:$M$1491,"PM25",'02_核算项'!$AE$1483:$AE$1491,"allow_calculation"),"")</f>
        <v>0.000784</v>
      </c>
      <c r="M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C$1483:$AC$1491,'02_核算项'!$M$1483:$M$1491,"BC",'02_核算项'!$AE$1483:$AE$1491,"allow_calculation"),"")</f>
        <v>0.00015680000000000002</v>
      </c>
      <c r="N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C$1483:$AC$1491,'02_核算项'!$M$1483:$M$1491,"OC",'02_核算项'!$AE$1483:$AE$1491,"allow_calculation"),"")</f>
        <v>0.00031360000000000003</v>
      </c>
      <c r="O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C$1483:$AC$1491,'02_核算项'!$M$1483:$M$1491,"NH3",'02_核算项'!$AE$1483:$AE$1491,"allow_calculation"),"")</f>
        <v>0.0</v>
      </c>
      <c r="P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D$1483:$AD$1491,'02_核算项'!$M$1483:$M$1491,"SO2",'02_核算项'!$AE$1483:$AE$1491,"allow_calculation"),"")</f>
        <v>0.000784</v>
      </c>
      <c r="Q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D$1483:$AD$1491,'02_核算项'!$M$1483:$M$1491,"NOX",'02_核算项'!$AE$1483:$AE$1491,"allow_calculation"),"")</f>
        <v>0.18816</v>
      </c>
      <c r="R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D$1483:$AD$1491,'02_核算项'!$M$1483:$M$1491,"CO",'02_核算项'!$AE$1483:$AE$1491,"allow_calculation"),"")</f>
        <v>0.05488</v>
      </c>
      <c r="S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D$1483:$AD$1491,'02_核算项'!$M$1483:$M$1491,"VOCS",'02_核算项'!$AE$1483:$AE$1491,"allow_calculation"),"")</f>
        <v>0.003136</v>
      </c>
      <c r="T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D$1483:$AD$1491,'02_核算项'!$M$1483:$M$1491,"PM10",'02_核算项'!$AE$1483:$AE$1491,"allow_calculation"),"")</f>
        <v>0.001568</v>
      </c>
      <c r="U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D$1483:$AD$1491,'02_核算项'!$M$1483:$M$1491,"PM25",'02_核算项'!$AE$1483:$AE$1491,"allow_calculation"),"")</f>
        <v>0.000784</v>
      </c>
      <c r="V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D$1483:$AD$1491,'02_核算项'!$M$1483:$M$1491,"BC",'02_核算项'!$AE$1483:$AE$1491,"allow_calculation"),"")</f>
        <v>0.00015680000000000002</v>
      </c>
      <c r="W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D$1483:$AD$1491,'02_核算项'!$M$1483:$M$1491,"OC",'02_核算项'!$AE$1483:$AE$1491,"allow_calculation"),"")</f>
        <v>0.00031360000000000003</v>
      </c>
      <c r="X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D$1483:$AD$1491,'02_核算项'!$M$1483:$M$1491,"NH3",'02_核算项'!$AE$1483:$AE$1491,"allow_calculation"),"")</f>
        <v>0.0</v>
      </c>
      <c r="Y147" s="2">
        <v>1</v>
      </c>
    </row>
    <row r="148" spans="1:25">
      <c r="A148" s="2" t="s">
        <v>1945</v>
      </c>
      <c r="B148" s="2" t="s">
        <v>1946</v>
      </c>
      <c r="C148" s="2" t="s">
        <v>412</v>
      </c>
      <c r="D148" s="2" t="s">
        <v>50</v>
      </c>
      <c r="E148" s="2" t="s">
        <v>51</v>
      </c>
      <c r="F148" s="2" t="s">
        <v>138</v>
      </c>
      <c r="G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C$1492:$AC$1508,'02_核算项'!$M$1492:$M$1508,"SO2",'02_核算项'!$AE$1492:$AE$1508,"allow_calculation"),"")</f>
        <v>1802.802417</v>
      </c>
      <c r="H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C$1492:$AC$1508,'02_核算项'!$M$1492:$M$1508,"NOX",'02_核算项'!$AE$1492:$AE$1508,"allow_calculation"),"")</f>
        <v>6362.83206</v>
      </c>
      <c r="I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C$1492:$AC$1508,'02_核算项'!$M$1492:$M$1508,"CO",'02_核算项'!$AE$1492:$AE$1508,"allow_calculation"),"")</f>
        <v>1590.708015</v>
      </c>
      <c r="J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C$1492:$AC$1508,'02_核算项'!$M$1492:$M$1508,"VOCS",'02_核算项'!$AE$1492:$AE$1508,"allow_calculation"),"")</f>
        <v>127.25664119999999</v>
      </c>
      <c r="K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C$1492:$AC$1508,'02_核算项'!$M$1492:$M$1508,"PM10",'02_核算项'!$AE$1492:$AE$1508,"allow_calculation"),"")</f>
        <v>795.3540075</v>
      </c>
      <c r="L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C$1492:$AC$1508,'02_核算项'!$M$1492:$M$1508,"PM25",'02_核算项'!$AE$1492:$AE$1508,"allow_calculation"),"")</f>
        <v>795.3540075</v>
      </c>
      <c r="M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C$1492:$AC$1508,'02_核算项'!$M$1492:$M$1508,"BC",'02_核算项'!$AE$1492:$AE$1508,"allow_calculation"),"")</f>
        <v>63.628320599999995</v>
      </c>
      <c r="N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C$1492:$AC$1508,'02_核算项'!$M$1492:$M$1508,"OC",'02_核算项'!$AE$1492:$AE$1508,"allow_calculation"),"")</f>
        <v>371.16520349999996</v>
      </c>
      <c r="O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C$1492:$AC$1508,'02_核算项'!$M$1492:$M$1508,"NH3",'02_核算项'!$AE$1492:$AE$1508,"allow_calculation"),"")</f>
        <v>0.0</v>
      </c>
      <c r="P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D$1492:$AD$1508,'02_核算项'!$M$1492:$M$1508,"SO2",'02_核算项'!$AE$1492:$AE$1508,"allow_calculation"),"")</f>
        <v>1802.802417</v>
      </c>
      <c r="Q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D$1492:$AD$1508,'02_核算项'!$M$1492:$M$1508,"NOX",'02_核算项'!$AE$1492:$AE$1508,"allow_calculation"),"")</f>
        <v>6362.83206</v>
      </c>
      <c r="R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D$1492:$AD$1508,'02_核算项'!$M$1492:$M$1508,"CO",'02_核算项'!$AE$1492:$AE$1508,"allow_calculation"),"")</f>
        <v>1590.708015</v>
      </c>
      <c r="S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D$1492:$AD$1508,'02_核算项'!$M$1492:$M$1508,"VOCS",'02_核算项'!$AE$1492:$AE$1508,"allow_calculation"),"")</f>
        <v>127.25664119999999</v>
      </c>
      <c r="T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D$1492:$AD$1508,'02_核算项'!$M$1492:$M$1508,"PM10",'02_核算项'!$AE$1492:$AE$1508,"allow_calculation"),"")</f>
        <v>795.3540075</v>
      </c>
      <c r="U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D$1492:$AD$1508,'02_核算项'!$M$1492:$M$1508,"PM25",'02_核算项'!$AE$1492:$AE$1508,"allow_calculation"),"")</f>
        <v>795.3540075</v>
      </c>
      <c r="V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D$1492:$AD$1508,'02_核算项'!$M$1492:$M$1508,"BC",'02_核算项'!$AE$1492:$AE$1508,"allow_calculation"),"")</f>
        <v>63.628320599999995</v>
      </c>
      <c r="W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D$1492:$AD$1508,'02_核算项'!$M$1492:$M$1508,"OC",'02_核算项'!$AE$1492:$AE$1508,"allow_calculation"),"")</f>
        <v>371.16520349999996</v>
      </c>
      <c r="X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D$1492:$AD$1508,'02_核算项'!$M$1492:$M$1508,"NH3",'02_核算项'!$AE$1492:$AE$1508,"allow_calculation"),"")</f>
        <v>0.0</v>
      </c>
      <c r="Y148" s="2">
        <v>17</v>
      </c>
    </row>
    <row r="149" spans="1:25">
      <c r="A149" s="2" t="s">
        <v>1964</v>
      </c>
      <c r="B149" s="2" t="s">
        <v>1820</v>
      </c>
      <c r="C149" s="2" t="s">
        <v>227</v>
      </c>
      <c r="D149" s="2" t="s">
        <v>178</v>
      </c>
      <c r="E149" s="2" t="s">
        <v>51</v>
      </c>
      <c r="F149" s="2" t="s">
        <v>52</v>
      </c>
      <c r="G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C$1509:$AC$1517,'02_核算项'!$M$1509:$M$1517,"SO2",'02_核算项'!$AE$1509:$AE$1517,"allow_calculation"),"")</f>
        <v>1743.5625</v>
      </c>
      <c r="H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C$1509:$AC$1517,'02_核算项'!$M$1509:$M$1517,"NOX",'02_核算项'!$AE$1509:$AE$1517,"allow_calculation"),"")</f>
        <v>6153.75</v>
      </c>
      <c r="I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C$1509:$AC$1517,'02_核算项'!$M$1509:$M$1517,"CO",'02_核算项'!$AE$1509:$AE$1517,"allow_calculation"),"")</f>
        <v>1538.4375</v>
      </c>
      <c r="J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C$1509:$AC$1517,'02_核算项'!$M$1509:$M$1517,"VOCS",'02_核算项'!$AE$1509:$AE$1517,"allow_calculation"),"")</f>
        <v>123.075</v>
      </c>
      <c r="K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C$1509:$AC$1517,'02_核算项'!$M$1509:$M$1517,"PM10",'02_核算项'!$AE$1509:$AE$1517,"allow_calculation"),"")</f>
        <v>769.21875</v>
      </c>
      <c r="L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C$1509:$AC$1517,'02_核算项'!$M$1509:$M$1517,"PM25",'02_核算项'!$AE$1509:$AE$1517,"allow_calculation"),"")</f>
        <v>769.21875</v>
      </c>
      <c r="M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C$1509:$AC$1517,'02_核算项'!$M$1509:$M$1517,"BC",'02_核算项'!$AE$1509:$AE$1517,"allow_calculation"),"")</f>
        <v>61.5375</v>
      </c>
      <c r="N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C$1509:$AC$1517,'02_核算项'!$M$1509:$M$1517,"OC",'02_核算项'!$AE$1509:$AE$1517,"allow_calculation"),"")</f>
        <v>358.96875</v>
      </c>
      <c r="O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C$1509:$AC$1517,'02_核算项'!$M$1509:$M$1517,"NH3",'02_核算项'!$AE$1509:$AE$1517,"allow_calculation"),"")</f>
        <v>0.0</v>
      </c>
      <c r="P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D$1509:$AD$1517,'02_核算项'!$M$1509:$M$1517,"SO2",'02_核算项'!$AE$1509:$AE$1517,"allow_calculation"),"")</f>
        <v>1743.5625</v>
      </c>
      <c r="Q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D$1509:$AD$1517,'02_核算项'!$M$1509:$M$1517,"NOX",'02_核算项'!$AE$1509:$AE$1517,"allow_calculation"),"")</f>
        <v>6153.75</v>
      </c>
      <c r="R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D$1509:$AD$1517,'02_核算项'!$M$1509:$M$1517,"CO",'02_核算项'!$AE$1509:$AE$1517,"allow_calculation"),"")</f>
        <v>1538.4375</v>
      </c>
      <c r="S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D$1509:$AD$1517,'02_核算项'!$M$1509:$M$1517,"VOCS",'02_核算项'!$AE$1509:$AE$1517,"allow_calculation"),"")</f>
        <v>123.075</v>
      </c>
      <c r="T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D$1509:$AD$1517,'02_核算项'!$M$1509:$M$1517,"PM10",'02_核算项'!$AE$1509:$AE$1517,"allow_calculation"),"")</f>
        <v>769.21875</v>
      </c>
      <c r="U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D$1509:$AD$1517,'02_核算项'!$M$1509:$M$1517,"PM25",'02_核算项'!$AE$1509:$AE$1517,"allow_calculation"),"")</f>
        <v>769.21875</v>
      </c>
      <c r="V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D$1509:$AD$1517,'02_核算项'!$M$1509:$M$1517,"BC",'02_核算项'!$AE$1509:$AE$1517,"allow_calculation"),"")</f>
        <v>61.5375</v>
      </c>
      <c r="W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D$1509:$AD$1517,'02_核算项'!$M$1509:$M$1517,"OC",'02_核算项'!$AE$1509:$AE$1517,"allow_calculation"),"")</f>
        <v>358.96875</v>
      </c>
      <c r="X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D$1509:$AD$1517,'02_核算项'!$M$1509:$M$1517,"NH3",'02_核算项'!$AE$1509:$AE$1517,"allow_calculation"),"")</f>
        <v>0.0</v>
      </c>
      <c r="Y149" s="2">
        <v>9</v>
      </c>
    </row>
    <row r="150" spans="1:25">
      <c r="A150" s="2" t="s">
        <v>1974</v>
      </c>
      <c r="B150" s="2" t="s">
        <v>475</v>
      </c>
      <c r="C150" s="2" t="s">
        <v>227</v>
      </c>
      <c r="D150" s="2" t="s">
        <v>228</v>
      </c>
      <c r="E150" s="2" t="s">
        <v>181</v>
      </c>
      <c r="F150" s="2" t="s">
        <v>138</v>
      </c>
      <c r="G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C$1518:$AC$1526,'02_核算项'!$M$1518:$M$1526,"SO2",'02_核算项'!$AE$1518:$AE$1526,"allow_calculation"),"")</f>
        <v>0.004777300000000001</v>
      </c>
      <c r="H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C$1518:$AC$1526,'02_核算项'!$M$1518:$M$1526,"NOX",'02_核算项'!$AE$1518:$AE$1526,"allow_calculation"),"")</f>
        <v>1.146552</v>
      </c>
      <c r="I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C$1518:$AC$1526,'02_核算项'!$M$1518:$M$1526,"CO",'02_核算项'!$AE$1518:$AE$1526,"allow_calculation"),"")</f>
        <v>0.334411</v>
      </c>
      <c r="J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C$1518:$AC$1526,'02_核算项'!$M$1518:$M$1526,"VOCS",'02_核算项'!$AE$1518:$AE$1526,"allow_calculation"),"")</f>
        <v>0.019109200000000003</v>
      </c>
      <c r="K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C$1518:$AC$1526,'02_核算项'!$M$1518:$M$1526,"PM10",'02_核算项'!$AE$1518:$AE$1526,"allow_calculation"),"")</f>
        <v>0.009554600000000002</v>
      </c>
      <c r="L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C$1518:$AC$1526,'02_核算项'!$M$1518:$M$1526,"PM25",'02_核算项'!$AE$1518:$AE$1526,"allow_calculation"),"")</f>
        <v>0.004777300000000001</v>
      </c>
      <c r="M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C$1518:$AC$1526,'02_核算项'!$M$1518:$M$1526,"BC",'02_核算项'!$AE$1518:$AE$1526,"allow_calculation"),"")</f>
        <v>0.0009554600000000001</v>
      </c>
      <c r="N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C$1518:$AC$1526,'02_核算项'!$M$1518:$M$1526,"OC",'02_核算项'!$AE$1518:$AE$1526,"allow_calculation"),"")</f>
        <v>0.0019109200000000002</v>
      </c>
      <c r="O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C$1518:$AC$1526,'02_核算项'!$M$1518:$M$1526,"NH3",'02_核算项'!$AE$1518:$AE$1526,"allow_calculation"),"")</f>
        <v>0.0</v>
      </c>
      <c r="P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D$1518:$AD$1526,'02_核算项'!$M$1518:$M$1526,"SO2",'02_核算项'!$AE$1518:$AE$1526,"allow_calculation"),"")</f>
        <v>0.004777300000000001</v>
      </c>
      <c r="Q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D$1518:$AD$1526,'02_核算项'!$M$1518:$M$1526,"NOX",'02_核算项'!$AE$1518:$AE$1526,"allow_calculation"),"")</f>
        <v>1.146552</v>
      </c>
      <c r="R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D$1518:$AD$1526,'02_核算项'!$M$1518:$M$1526,"CO",'02_核算项'!$AE$1518:$AE$1526,"allow_calculation"),"")</f>
        <v>0.334411</v>
      </c>
      <c r="S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D$1518:$AD$1526,'02_核算项'!$M$1518:$M$1526,"VOCS",'02_核算项'!$AE$1518:$AE$1526,"allow_calculation"),"")</f>
        <v>0.019109200000000003</v>
      </c>
      <c r="T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D$1518:$AD$1526,'02_核算项'!$M$1518:$M$1526,"PM10",'02_核算项'!$AE$1518:$AE$1526,"allow_calculation"),"")</f>
        <v>0.009554600000000002</v>
      </c>
      <c r="U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D$1518:$AD$1526,'02_核算项'!$M$1518:$M$1526,"PM25",'02_核算项'!$AE$1518:$AE$1526,"allow_calculation"),"")</f>
        <v>0.004777300000000001</v>
      </c>
      <c r="V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D$1518:$AD$1526,'02_核算项'!$M$1518:$M$1526,"BC",'02_核算项'!$AE$1518:$AE$1526,"allow_calculation"),"")</f>
        <v>0.0009554600000000001</v>
      </c>
      <c r="W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D$1518:$AD$1526,'02_核算项'!$M$1518:$M$1526,"OC",'02_核算项'!$AE$1518:$AE$1526,"allow_calculation"),"")</f>
        <v>0.0019109200000000002</v>
      </c>
      <c r="X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D$1518:$AD$1526,'02_核算项'!$M$1518:$M$1526,"NH3",'02_核算项'!$AE$1518:$AE$1526,"allow_calculation"),"")</f>
        <v>0.0</v>
      </c>
      <c r="Y150" s="2">
        <v>1</v>
      </c>
    </row>
    <row r="151" spans="1:25">
      <c r="A151" s="2" t="s">
        <v>1984</v>
      </c>
      <c r="B151" s="2" t="s">
        <v>1985</v>
      </c>
      <c r="C151" s="2" t="s">
        <v>346</v>
      </c>
      <c r="D151" s="2" t="s">
        <v>178</v>
      </c>
      <c r="E151" s="2" t="s">
        <v>181</v>
      </c>
      <c r="F151" s="2" t="s">
        <v>52</v>
      </c>
      <c r="G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C$1527:$AC$1535,'02_核算项'!$M$1527:$M$1535,"SO2",'02_核算项'!$AE$1527:$AE$1535,"allow_calculation"),"")</f>
        <v>0.0005909</v>
      </c>
      <c r="H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C$1527:$AC$1535,'02_核算项'!$M$1527:$M$1535,"NOX",'02_核算项'!$AE$1527:$AE$1535,"allow_calculation"),"")</f>
        <v>0.141816</v>
      </c>
      <c r="I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C$1527:$AC$1535,'02_核算项'!$M$1527:$M$1535,"CO",'02_核算项'!$AE$1527:$AE$1535,"allow_calculation"),"")</f>
        <v>0.041363</v>
      </c>
      <c r="J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C$1527:$AC$1535,'02_核算项'!$M$1527:$M$1535,"VOCS",'02_核算项'!$AE$1527:$AE$1535,"allow_calculation"),"")</f>
        <v>0.0023636</v>
      </c>
      <c r="K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C$1527:$AC$1535,'02_核算项'!$M$1527:$M$1535,"PM10",'02_核算项'!$AE$1527:$AE$1535,"allow_calculation"),"")</f>
        <v>0.0011818</v>
      </c>
      <c r="L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C$1527:$AC$1535,'02_核算项'!$M$1527:$M$1535,"PM25",'02_核算项'!$AE$1527:$AE$1535,"allow_calculation"),"")</f>
        <v>0.0005909</v>
      </c>
      <c r="M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C$1527:$AC$1535,'02_核算项'!$M$1527:$M$1535,"BC",'02_核算项'!$AE$1527:$AE$1535,"allow_calculation"),"")</f>
        <v>0.00011818000000000001</v>
      </c>
      <c r="N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C$1527:$AC$1535,'02_核算项'!$M$1527:$M$1535,"OC",'02_核算项'!$AE$1527:$AE$1535,"allow_calculation"),"")</f>
        <v>0.00023636000000000002</v>
      </c>
      <c r="O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C$1527:$AC$1535,'02_核算项'!$M$1527:$M$1535,"NH3",'02_核算项'!$AE$1527:$AE$1535,"allow_calculation"),"")</f>
        <v>0.0</v>
      </c>
      <c r="P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D$1527:$AD$1535,'02_核算项'!$M$1527:$M$1535,"SO2",'02_核算项'!$AE$1527:$AE$1535,"allow_calculation"),"")</f>
        <v>0.0005909</v>
      </c>
      <c r="Q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D$1527:$AD$1535,'02_核算项'!$M$1527:$M$1535,"NOX",'02_核算项'!$AE$1527:$AE$1535,"allow_calculation"),"")</f>
        <v>0.141816</v>
      </c>
      <c r="R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D$1527:$AD$1535,'02_核算项'!$M$1527:$M$1535,"CO",'02_核算项'!$AE$1527:$AE$1535,"allow_calculation"),"")</f>
        <v>0.041363</v>
      </c>
      <c r="S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D$1527:$AD$1535,'02_核算项'!$M$1527:$M$1535,"VOCS",'02_核算项'!$AE$1527:$AE$1535,"allow_calculation"),"")</f>
        <v>0.0023636</v>
      </c>
      <c r="T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D$1527:$AD$1535,'02_核算项'!$M$1527:$M$1535,"PM10",'02_核算项'!$AE$1527:$AE$1535,"allow_calculation"),"")</f>
        <v>0.0011818</v>
      </c>
      <c r="U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D$1527:$AD$1535,'02_核算项'!$M$1527:$M$1535,"PM25",'02_核算项'!$AE$1527:$AE$1535,"allow_calculation"),"")</f>
        <v>0.0005909</v>
      </c>
      <c r="V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D$1527:$AD$1535,'02_核算项'!$M$1527:$M$1535,"BC",'02_核算项'!$AE$1527:$AE$1535,"allow_calculation"),"")</f>
        <v>0.00011818000000000001</v>
      </c>
      <c r="W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D$1527:$AD$1535,'02_核算项'!$M$1527:$M$1535,"OC",'02_核算项'!$AE$1527:$AE$1535,"allow_calculation"),"")</f>
        <v>0.00023636000000000002</v>
      </c>
      <c r="X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D$1527:$AD$1535,'02_核算项'!$M$1527:$M$1535,"NH3",'02_核算项'!$AE$1527:$AE$1535,"allow_calculation"),"")</f>
        <v>0.0</v>
      </c>
      <c r="Y151" s="2">
        <v>1</v>
      </c>
    </row>
    <row r="152" spans="1:25">
      <c r="A152" s="2" t="s">
        <v>1995</v>
      </c>
      <c r="B152" s="2" t="s">
        <v>1996</v>
      </c>
      <c r="C152" s="2" t="s">
        <v>744</v>
      </c>
      <c r="D152" s="2" t="s">
        <v>50</v>
      </c>
      <c r="E152" s="2" t="s">
        <v>179</v>
      </c>
      <c r="F152" s="2" t="s">
        <v>243</v>
      </c>
      <c r="G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C$1536:$AC$1544,'02_核算项'!$M$1536:$M$1544,"SO2",'02_核算项'!$AE$1536:$AE$1544,"allow_calculation"),"")</f>
        <v>0.307825</v>
      </c>
      <c r="H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C$1536:$AC$1544,'02_核算项'!$M$1536:$M$1544,"NOX",'02_核算项'!$AE$1536:$AE$1544,"allow_calculation"),"")</f>
        <v>73.878</v>
      </c>
      <c r="I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C$1536:$AC$1544,'02_核算项'!$M$1536:$M$1544,"CO",'02_核算项'!$AE$1536:$AE$1544,"allow_calculation"),"")</f>
        <v>21.54775</v>
      </c>
      <c r="J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C$1536:$AC$1544,'02_核算项'!$M$1536:$M$1544,"VOCS",'02_核算项'!$AE$1536:$AE$1544,"allow_calculation"),"")</f>
        <v>1.2313</v>
      </c>
      <c r="K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C$1536:$AC$1544,'02_核算项'!$M$1536:$M$1544,"PM10",'02_核算项'!$AE$1536:$AE$1544,"allow_calculation"),"")</f>
        <v>0.61565</v>
      </c>
      <c r="L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C$1536:$AC$1544,'02_核算项'!$M$1536:$M$1544,"PM25",'02_核算项'!$AE$1536:$AE$1544,"allow_calculation"),"")</f>
        <v>0.307825</v>
      </c>
      <c r="M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C$1536:$AC$1544,'02_核算项'!$M$1536:$M$1544,"BC",'02_核算项'!$AE$1536:$AE$1544,"allow_calculation"),"")</f>
        <v>0.061565</v>
      </c>
      <c r="N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C$1536:$AC$1544,'02_核算项'!$M$1536:$M$1544,"OC",'02_核算项'!$AE$1536:$AE$1544,"allow_calculation"),"")</f>
        <v>0.12313</v>
      </c>
      <c r="O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C$1536:$AC$1544,'02_核算项'!$M$1536:$M$1544,"NH3",'02_核算项'!$AE$1536:$AE$1544,"allow_calculation"),"")</f>
        <v>0.0</v>
      </c>
      <c r="P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D$1536:$AD$1544,'02_核算项'!$M$1536:$M$1544,"SO2",'02_核算项'!$AE$1536:$AE$1544,"allow_calculation"),"")</f>
        <v>0.307825</v>
      </c>
      <c r="Q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D$1536:$AD$1544,'02_核算项'!$M$1536:$M$1544,"NOX",'02_核算项'!$AE$1536:$AE$1544,"allow_calculation"),"")</f>
        <v>73.878</v>
      </c>
      <c r="R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D$1536:$AD$1544,'02_核算项'!$M$1536:$M$1544,"CO",'02_核算项'!$AE$1536:$AE$1544,"allow_calculation"),"")</f>
        <v>21.54775</v>
      </c>
      <c r="S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D$1536:$AD$1544,'02_核算项'!$M$1536:$M$1544,"VOCS",'02_核算项'!$AE$1536:$AE$1544,"allow_calculation"),"")</f>
        <v>1.2313</v>
      </c>
      <c r="T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D$1536:$AD$1544,'02_核算项'!$M$1536:$M$1544,"PM10",'02_核算项'!$AE$1536:$AE$1544,"allow_calculation"),"")</f>
        <v>0.61565</v>
      </c>
      <c r="U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D$1536:$AD$1544,'02_核算项'!$M$1536:$M$1544,"PM25",'02_核算项'!$AE$1536:$AE$1544,"allow_calculation"),"")</f>
        <v>0.307825</v>
      </c>
      <c r="V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D$1536:$AD$1544,'02_核算项'!$M$1536:$M$1544,"BC",'02_核算项'!$AE$1536:$AE$1544,"allow_calculation"),"")</f>
        <v>0.061565</v>
      </c>
      <c r="W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D$1536:$AD$1544,'02_核算项'!$M$1536:$M$1544,"OC",'02_核算项'!$AE$1536:$AE$1544,"allow_calculation"),"")</f>
        <v>0.12313</v>
      </c>
      <c r="X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D$1536:$AD$1544,'02_核算项'!$M$1536:$M$1544,"NH3",'02_核算项'!$AE$1536:$AE$1544,"allow_calculation"),"")</f>
        <v>0.0</v>
      </c>
      <c r="Y152" s="2">
        <v>1</v>
      </c>
    </row>
    <row r="153" spans="1:25">
      <c r="A153" s="2" t="s">
        <v>2006</v>
      </c>
      <c r="B153" s="2" t="s">
        <v>2007</v>
      </c>
      <c r="C153" s="2" t="s">
        <v>377</v>
      </c>
      <c r="D153" s="2" t="s">
        <v>178</v>
      </c>
      <c r="E153" s="2" t="s">
        <v>51</v>
      </c>
      <c r="F153" s="2" t="s">
        <v>52</v>
      </c>
      <c r="G153" s="4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C$1545:$AC$1561,'02_核算项'!$M$1545:$M$1561,"SO2",'02_核算项'!$AE$1545:$AE$1561,"allow_calculation"),"")</f>
        <v>472.55418499999996</v>
      </c>
      <c r="H153" s="4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C$1545:$AC$1561,'02_核算项'!$M$1545:$M$1561,"NOX",'02_核算项'!$AE$1545:$AE$1561,"allow_calculation"),"")</f>
        <v>1667.8383</v>
      </c>
      <c r="I153" s="4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C$1545:$AC$1561,'02_核算项'!$M$1545:$M$1561,"CO",'02_核算项'!$AE$1545:$AE$1561,"allow_calculation"),"")</f>
        <v>416.959575</v>
      </c>
      <c r="J153" s="4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C$1545:$AC$1561,'02_核算项'!$M$1545:$M$1561,"VOCS",'02_核算项'!$AE$1545:$AE$1561,"allow_calculation"),"")</f>
        <v>33.356766</v>
      </c>
      <c r="K153" s="4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C$1545:$AC$1561,'02_核算项'!$M$1545:$M$1561,"PM10",'02_核算项'!$AE$1545:$AE$1561,"allow_calculation"),"")</f>
        <v>208.4797875</v>
      </c>
      <c r="L153" s="4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C$1545:$AC$1561,'02_核算项'!$M$1545:$M$1561,"PM25",'02_核算项'!$AE$1545:$AE$1561,"allow_calculation"),"")</f>
        <v>208.4797875</v>
      </c>
      <c r="M153" s="4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C$1545:$AC$1561,'02_核算项'!$M$1545:$M$1561,"BC",'02_核算项'!$AE$1545:$AE$1561,"allow_calculation"),"")</f>
        <v>16.678383</v>
      </c>
      <c r="N153" s="4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C$1545:$AC$1561,'02_核算项'!$M$1545:$M$1561,"OC",'02_核算项'!$AE$1545:$AE$1561,"allow_calculation"),"")</f>
        <v>97.2905675</v>
      </c>
      <c r="O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C$1545:$AC$1561,'02_核算项'!$M$1545:$M$1561,"NH3",'02_核算项'!$AE$1545:$AE$1561,"allow_calculation"),"")</f>
        <v>0.0</v>
      </c>
      <c r="P153" s="4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D$1545:$AD$1561,'02_核算项'!$M$1545:$M$1561,"SO2",'02_核算项'!$AE$1545:$AE$1561,"allow_calculation"),"")</f>
        <v>472.55418499999996</v>
      </c>
      <c r="Q153" s="4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D$1545:$AD$1561,'02_核算项'!$M$1545:$M$1561,"NOX",'02_核算项'!$AE$1545:$AE$1561,"allow_calculation"),"")</f>
        <v>1667.8383</v>
      </c>
      <c r="R153" s="4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D$1545:$AD$1561,'02_核算项'!$M$1545:$M$1561,"CO",'02_核算项'!$AE$1545:$AE$1561,"allow_calculation"),"")</f>
        <v>416.959575</v>
      </c>
      <c r="S153" s="4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D$1545:$AD$1561,'02_核算项'!$M$1545:$M$1561,"VOCS",'02_核算项'!$AE$1545:$AE$1561,"allow_calculation"),"")</f>
        <v>33.356766</v>
      </c>
      <c r="T153" s="4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D$1545:$AD$1561,'02_核算项'!$M$1545:$M$1561,"PM10",'02_核算项'!$AE$1545:$AE$1561,"allow_calculation"),"")</f>
        <v>208.4797875</v>
      </c>
      <c r="U153" s="4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D$1545:$AD$1561,'02_核算项'!$M$1545:$M$1561,"PM25",'02_核算项'!$AE$1545:$AE$1561,"allow_calculation"),"")</f>
        <v>208.4797875</v>
      </c>
      <c r="V153" s="4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D$1545:$AD$1561,'02_核算项'!$M$1545:$M$1561,"BC",'02_核算项'!$AE$1545:$AE$1561,"allow_calculation"),"")</f>
        <v>16.678383</v>
      </c>
      <c r="W153" s="4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D$1545:$AD$1561,'02_核算项'!$M$1545:$M$1561,"OC",'02_核算项'!$AE$1545:$AE$1561,"allow_calculation"),"")</f>
        <v>97.2905675</v>
      </c>
      <c r="X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D$1545:$AD$1561,'02_核算项'!$M$1545:$M$1561,"NH3",'02_核算项'!$AE$1545:$AE$1561,"allow_calculation"),"")</f>
        <v>0.0</v>
      </c>
      <c r="Y153" s="2">
        <v>17</v>
      </c>
    </row>
    <row r="154" spans="1:25">
      <c r="A154" s="2" t="s">
        <v>2027</v>
      </c>
      <c r="B154" s="2" t="s">
        <v>2028</v>
      </c>
      <c r="C154" s="2" t="s">
        <v>227</v>
      </c>
      <c r="D154" s="2" t="s">
        <v>178</v>
      </c>
      <c r="E154" s="2" t="s">
        <v>51</v>
      </c>
      <c r="F154" s="2" t="s">
        <v>52</v>
      </c>
      <c r="G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C$1562:$AC$1578,'02_核算项'!$M$1562:$M$1578,"SO2",'02_核算项'!$AE$1562:$AE$1578,"allow_calculation"),"")</f>
        <v>1707.4038756999998</v>
      </c>
      <c r="H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C$1562:$AC$1578,'02_核算项'!$M$1562:$M$1578,"NOX",'02_核算项'!$AE$1562:$AE$1578,"allow_calculation"),"")</f>
        <v>6026.131326</v>
      </c>
      <c r="I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C$1562:$AC$1578,'02_核算项'!$M$1562:$M$1578,"CO",'02_核算项'!$AE$1562:$AE$1578,"allow_calculation"),"")</f>
        <v>1506.5328315</v>
      </c>
      <c r="J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C$1562:$AC$1578,'02_核算项'!$M$1562:$M$1578,"VOCS",'02_核算项'!$AE$1562:$AE$1578,"allow_calculation"),"")</f>
        <v>120.52262651999999</v>
      </c>
      <c r="K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C$1562:$AC$1578,'02_核算项'!$M$1562:$M$1578,"PM10",'02_核算项'!$AE$1562:$AE$1578,"allow_calculation"),"")</f>
        <v>753.26641575</v>
      </c>
      <c r="L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C$1562:$AC$1578,'02_核算项'!$M$1562:$M$1578,"PM25",'02_核算项'!$AE$1562:$AE$1578,"allow_calculation"),"")</f>
        <v>753.26641575</v>
      </c>
      <c r="M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C$1562:$AC$1578,'02_核算项'!$M$1562:$M$1578,"BC",'02_核算项'!$AE$1562:$AE$1578,"allow_calculation"),"")</f>
        <v>60.261313259999994</v>
      </c>
      <c r="N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C$1562:$AC$1578,'02_核算项'!$M$1562:$M$1578,"OC",'02_核算项'!$AE$1562:$AE$1578,"allow_calculation"),"")</f>
        <v>351.52432734999996</v>
      </c>
      <c r="O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C$1562:$AC$1578,'02_核算项'!$M$1562:$M$1578,"NH3",'02_核算项'!$AE$1562:$AE$1578,"allow_calculation"),"")</f>
        <v>0.0</v>
      </c>
      <c r="P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D$1562:$AD$1578,'02_核算项'!$M$1562:$M$1578,"SO2",'02_核算项'!$AE$1562:$AE$1578,"allow_calculation"),"")</f>
        <v>1707.4038756999998</v>
      </c>
      <c r="Q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D$1562:$AD$1578,'02_核算项'!$M$1562:$M$1578,"NOX",'02_核算项'!$AE$1562:$AE$1578,"allow_calculation"),"")</f>
        <v>6026.131326</v>
      </c>
      <c r="R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D$1562:$AD$1578,'02_核算项'!$M$1562:$M$1578,"CO",'02_核算项'!$AE$1562:$AE$1578,"allow_calculation"),"")</f>
        <v>1506.5328315</v>
      </c>
      <c r="S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D$1562:$AD$1578,'02_核算项'!$M$1562:$M$1578,"VOCS",'02_核算项'!$AE$1562:$AE$1578,"allow_calculation"),"")</f>
        <v>120.52262651999999</v>
      </c>
      <c r="T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D$1562:$AD$1578,'02_核算项'!$M$1562:$M$1578,"PM10",'02_核算项'!$AE$1562:$AE$1578,"allow_calculation"),"")</f>
        <v>753.26641575</v>
      </c>
      <c r="U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D$1562:$AD$1578,'02_核算项'!$M$1562:$M$1578,"PM25",'02_核算项'!$AE$1562:$AE$1578,"allow_calculation"),"")</f>
        <v>753.26641575</v>
      </c>
      <c r="V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D$1562:$AD$1578,'02_核算项'!$M$1562:$M$1578,"BC",'02_核算项'!$AE$1562:$AE$1578,"allow_calculation"),"")</f>
        <v>60.261313259999994</v>
      </c>
      <c r="W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D$1562:$AD$1578,'02_核算项'!$M$1562:$M$1578,"OC",'02_核算项'!$AE$1562:$AE$1578,"allow_calculation"),"")</f>
        <v>351.52432734999996</v>
      </c>
      <c r="X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D$1562:$AD$1578,'02_核算项'!$M$1562:$M$1578,"NH3",'02_核算项'!$AE$1562:$AE$1578,"allow_calculation"),"")</f>
        <v>0.0</v>
      </c>
      <c r="Y154" s="2">
        <v>17</v>
      </c>
    </row>
    <row r="155" spans="1:25">
      <c r="A155" s="2" t="s">
        <v>2046</v>
      </c>
      <c r="B155" s="2" t="s">
        <v>1209</v>
      </c>
      <c r="C155" s="2" t="s">
        <v>412</v>
      </c>
      <c r="D155" s="2" t="s">
        <v>50</v>
      </c>
      <c r="E155" s="2" t="s">
        <v>179</v>
      </c>
      <c r="F155" s="2" t="s">
        <v>243</v>
      </c>
      <c r="G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C$1579:$AC$1587,'02_核算项'!$M$1579:$M$1587,"SO2",'02_核算项'!$AE$1579:$AE$1587,"allow_calculation"),"")</f>
        <v>1.1731</v>
      </c>
      <c r="H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C$1579:$AC$1587,'02_核算项'!$M$1579:$M$1587,"NOX",'02_核算项'!$AE$1579:$AE$1587,"allow_calculation"),"")</f>
        <v>281.544</v>
      </c>
      <c r="I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C$1579:$AC$1587,'02_核算项'!$M$1579:$M$1587,"CO",'02_核算项'!$AE$1579:$AE$1587,"allow_calculation"),"")</f>
        <v>82.117</v>
      </c>
      <c r="J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C$1579:$AC$1587,'02_核算项'!$M$1579:$M$1587,"VOCS",'02_核算项'!$AE$1579:$AE$1587,"allow_calculation"),"")</f>
        <v>4.6924</v>
      </c>
      <c r="K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C$1579:$AC$1587,'02_核算项'!$M$1579:$M$1587,"PM10",'02_核算项'!$AE$1579:$AE$1587,"allow_calculation"),"")</f>
        <v>2.3462</v>
      </c>
      <c r="L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C$1579:$AC$1587,'02_核算项'!$M$1579:$M$1587,"PM25",'02_核算项'!$AE$1579:$AE$1587,"allow_calculation"),"")</f>
        <v>1.1731</v>
      </c>
      <c r="M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C$1579:$AC$1587,'02_核算项'!$M$1579:$M$1587,"BC",'02_核算项'!$AE$1579:$AE$1587,"allow_calculation"),"")</f>
        <v>0.23462</v>
      </c>
      <c r="N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C$1579:$AC$1587,'02_核算项'!$M$1579:$M$1587,"OC",'02_核算项'!$AE$1579:$AE$1587,"allow_calculation"),"")</f>
        <v>0.46924</v>
      </c>
      <c r="O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C$1579:$AC$1587,'02_核算项'!$M$1579:$M$1587,"NH3",'02_核算项'!$AE$1579:$AE$1587,"allow_calculation"),"")</f>
        <v>0.0</v>
      </c>
      <c r="P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D$1579:$AD$1587,'02_核算项'!$M$1579:$M$1587,"SO2",'02_核算项'!$AE$1579:$AE$1587,"allow_calculation"),"")</f>
        <v>1.1731</v>
      </c>
      <c r="Q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D$1579:$AD$1587,'02_核算项'!$M$1579:$M$1587,"NOX",'02_核算项'!$AE$1579:$AE$1587,"allow_calculation"),"")</f>
        <v>281.544</v>
      </c>
      <c r="R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D$1579:$AD$1587,'02_核算项'!$M$1579:$M$1587,"CO",'02_核算项'!$AE$1579:$AE$1587,"allow_calculation"),"")</f>
        <v>82.117</v>
      </c>
      <c r="S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D$1579:$AD$1587,'02_核算项'!$M$1579:$M$1587,"VOCS",'02_核算项'!$AE$1579:$AE$1587,"allow_calculation"),"")</f>
        <v>4.6924</v>
      </c>
      <c r="T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D$1579:$AD$1587,'02_核算项'!$M$1579:$M$1587,"PM10",'02_核算项'!$AE$1579:$AE$1587,"allow_calculation"),"")</f>
        <v>2.3462</v>
      </c>
      <c r="U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D$1579:$AD$1587,'02_核算项'!$M$1579:$M$1587,"PM25",'02_核算项'!$AE$1579:$AE$1587,"allow_calculation"),"")</f>
        <v>1.1731</v>
      </c>
      <c r="V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D$1579:$AD$1587,'02_核算项'!$M$1579:$M$1587,"BC",'02_核算项'!$AE$1579:$AE$1587,"allow_calculation"),"")</f>
        <v>0.23462</v>
      </c>
      <c r="W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D$1579:$AD$1587,'02_核算项'!$M$1579:$M$1587,"OC",'02_核算项'!$AE$1579:$AE$1587,"allow_calculation"),"")</f>
        <v>0.46924</v>
      </c>
      <c r="X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D$1579:$AD$1587,'02_核算项'!$M$1579:$M$1587,"NH3",'02_核算项'!$AE$1579:$AE$1587,"allow_calculation"),"")</f>
        <v>0.0</v>
      </c>
      <c r="Y155" s="2">
        <v>1</v>
      </c>
    </row>
    <row r="156" spans="1:25">
      <c r="A156" s="2" t="s">
        <v>2056</v>
      </c>
      <c r="B156" s="2" t="s">
        <v>498</v>
      </c>
      <c r="C156" s="2" t="s">
        <v>258</v>
      </c>
      <c r="D156" s="2" t="s">
        <v>228</v>
      </c>
      <c r="E156" s="2" t="s">
        <v>117</v>
      </c>
      <c r="F156" s="2" t="s">
        <v>243</v>
      </c>
      <c r="G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C$1588:$AC$1596,'02_核算项'!$M$1588:$M$1596,"SO2",'02_核算项'!$AE$1588:$AE$1596,"allow_calculation"),"")</f>
        <v/>
      </c>
      <c r="H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C$1588:$AC$1596,'02_核算项'!$M$1588:$M$1596,"NOX",'02_核算项'!$AE$1588:$AE$1596,"allow_calculation"),"")</f>
        <v/>
      </c>
      <c r="I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C$1588:$AC$1596,'02_核算项'!$M$1588:$M$1596,"CO",'02_核算项'!$AE$1588:$AE$1596,"allow_calculation"),"")</f>
        <v/>
      </c>
      <c r="J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C$1588:$AC$1596,'02_核算项'!$M$1588:$M$1596,"VOCS",'02_核算项'!$AE$1588:$AE$1596,"allow_calculation"),"")</f>
        <v/>
      </c>
      <c r="K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C$1588:$AC$1596,'02_核算项'!$M$1588:$M$1596,"PM10",'02_核算项'!$AE$1588:$AE$1596,"allow_calculation"),"")</f>
        <v/>
      </c>
      <c r="L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C$1588:$AC$1596,'02_核算项'!$M$1588:$M$1596,"PM25",'02_核算项'!$AE$1588:$AE$1596,"allow_calculation"),"")</f>
        <v/>
      </c>
      <c r="M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C$1588:$AC$1596,'02_核算项'!$M$1588:$M$1596,"BC",'02_核算项'!$AE$1588:$AE$1596,"allow_calculation"),"")</f>
        <v/>
      </c>
      <c r="N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C$1588:$AC$1596,'02_核算项'!$M$1588:$M$1596,"OC",'02_核算项'!$AE$1588:$AE$1596,"allow_calculation"),"")</f>
        <v/>
      </c>
      <c r="O156" s="4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C$1588:$AC$1596,'02_核算项'!$M$1588:$M$1596,"NH3",'02_核算项'!$AE$1588:$AE$1596,"allow_calculation"),"")</f>
        <v/>
      </c>
      <c r="P156" s="3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D$1588:$AD$1596,'02_核算项'!$M$1588:$M$1596,"SO2",'02_核算项'!$AE$1588:$AE$1596,"allow_calculation"),"")</f>
        <v/>
      </c>
      <c r="Q156" s="3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D$1588:$AD$1596,'02_核算项'!$M$1588:$M$1596,"NOX",'02_核算项'!$AE$1588:$AE$1596,"allow_calculation"),"")</f>
        <v/>
      </c>
      <c r="R156" s="3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D$1588:$AD$1596,'02_核算项'!$M$1588:$M$1596,"CO",'02_核算项'!$AE$1588:$AE$1596,"allow_calculation"),"")</f>
        <v/>
      </c>
      <c r="S156" s="3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D$1588:$AD$1596,'02_核算项'!$M$1588:$M$1596,"VOCS",'02_核算项'!$AE$1588:$AE$1596,"allow_calculation"),"")</f>
        <v/>
      </c>
      <c r="T156" s="3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D$1588:$AD$1596,'02_核算项'!$M$1588:$M$1596,"PM10",'02_核算项'!$AE$1588:$AE$1596,"allow_calculation"),"")</f>
        <v/>
      </c>
      <c r="U156" s="3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D$1588:$AD$1596,'02_核算项'!$M$1588:$M$1596,"PM25",'02_核算项'!$AE$1588:$AE$1596,"allow_calculation"),"")</f>
        <v/>
      </c>
      <c r="V156" s="3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D$1588:$AD$1596,'02_核算项'!$M$1588:$M$1596,"BC",'02_核算项'!$AE$1588:$AE$1596,"allow_calculation"),"")</f>
        <v/>
      </c>
      <c r="W156" s="3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D$1588:$AD$1596,'02_核算项'!$M$1588:$M$1596,"OC",'02_核算项'!$AE$1588:$AE$1596,"allow_calculation"),"")</f>
        <v/>
      </c>
      <c r="X156" s="3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D$1588:$AD$1596,'02_核算项'!$M$1588:$M$1596,"NH3",'02_核算项'!$AE$1588:$AE$1596,"allow_calculation"),"")</f>
        <v/>
      </c>
      <c r="Y156" s="2">
        <v>36</v>
      </c>
    </row>
    <row r="157" spans="1:25">
      <c r="A157" s="2" t="s">
        <v>2066</v>
      </c>
      <c r="B157" s="2" t="s">
        <v>1449</v>
      </c>
      <c r="C157" s="2" t="s">
        <v>1450</v>
      </c>
      <c r="D157" s="2" t="s">
        <v>50</v>
      </c>
      <c r="E157" s="2" t="s">
        <v>51</v>
      </c>
      <c r="F157" s="2" t="s">
        <v>52</v>
      </c>
      <c r="G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C$1597:$AC$1605,'02_核算项'!$M$1597:$M$1605,"SO2",'02_核算项'!$AE$1597:$AE$1605,"allow_calculation"),"")</f>
        <v>2514.277679</v>
      </c>
      <c r="H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C$1597:$AC$1605,'02_核算项'!$M$1597:$M$1605,"NOX",'02_核算项'!$AE$1597:$AE$1605,"allow_calculation"),"")</f>
        <v>8873.92122</v>
      </c>
      <c r="I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C$1597:$AC$1605,'02_核算项'!$M$1597:$M$1605,"CO",'02_核算项'!$AE$1597:$AE$1605,"allow_calculation"),"")</f>
        <v>2218.480305</v>
      </c>
      <c r="J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C$1597:$AC$1605,'02_核算项'!$M$1597:$M$1605,"VOCS",'02_核算项'!$AE$1597:$AE$1605,"allow_calculation"),"")</f>
        <v>177.4784244</v>
      </c>
      <c r="K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C$1597:$AC$1605,'02_核算项'!$M$1597:$M$1605,"PM10",'02_核算项'!$AE$1597:$AE$1605,"allow_calculation"),"")</f>
        <v>1109.2401525</v>
      </c>
      <c r="L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C$1597:$AC$1605,'02_核算项'!$M$1597:$M$1605,"PM25",'02_核算项'!$AE$1597:$AE$1605,"allow_calculation"),"")</f>
        <v>1109.2401525</v>
      </c>
      <c r="M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C$1597:$AC$1605,'02_核算项'!$M$1597:$M$1605,"BC",'02_核算项'!$AE$1597:$AE$1605,"allow_calculation"),"")</f>
        <v>88.7392122</v>
      </c>
      <c r="N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C$1597:$AC$1605,'02_核算项'!$M$1597:$M$1605,"OC",'02_核算项'!$AE$1597:$AE$1605,"allow_calculation"),"")</f>
        <v>517.6454044999999</v>
      </c>
      <c r="O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C$1597:$AC$1605,'02_核算项'!$M$1597:$M$1605,"NH3",'02_核算项'!$AE$1597:$AE$1605,"allow_calculation"),"")</f>
        <v>0.0</v>
      </c>
      <c r="P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D$1597:$AD$1605,'02_核算项'!$M$1597:$M$1605,"SO2",'02_核算项'!$AE$1597:$AE$1605,"allow_calculation"),"")</f>
        <v>2514.277679</v>
      </c>
      <c r="Q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D$1597:$AD$1605,'02_核算项'!$M$1597:$M$1605,"NOX",'02_核算项'!$AE$1597:$AE$1605,"allow_calculation"),"")</f>
        <v>8873.92122</v>
      </c>
      <c r="R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D$1597:$AD$1605,'02_核算项'!$M$1597:$M$1605,"CO",'02_核算项'!$AE$1597:$AE$1605,"allow_calculation"),"")</f>
        <v>2218.480305</v>
      </c>
      <c r="S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D$1597:$AD$1605,'02_核算项'!$M$1597:$M$1605,"VOCS",'02_核算项'!$AE$1597:$AE$1605,"allow_calculation"),"")</f>
        <v>177.4784244</v>
      </c>
      <c r="T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D$1597:$AD$1605,'02_核算项'!$M$1597:$M$1605,"PM10",'02_核算项'!$AE$1597:$AE$1605,"allow_calculation"),"")</f>
        <v>1109.2401525</v>
      </c>
      <c r="U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D$1597:$AD$1605,'02_核算项'!$M$1597:$M$1605,"PM25",'02_核算项'!$AE$1597:$AE$1605,"allow_calculation"),"")</f>
        <v>1109.2401525</v>
      </c>
      <c r="V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D$1597:$AD$1605,'02_核算项'!$M$1597:$M$1605,"BC",'02_核算项'!$AE$1597:$AE$1605,"allow_calculation"),"")</f>
        <v>88.7392122</v>
      </c>
      <c r="W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D$1597:$AD$1605,'02_核算项'!$M$1597:$M$1605,"OC",'02_核算项'!$AE$1597:$AE$1605,"allow_calculation"),"")</f>
        <v>517.6454044999999</v>
      </c>
      <c r="X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D$1597:$AD$1605,'02_核算项'!$M$1597:$M$1605,"NH3",'02_核算项'!$AE$1597:$AE$1605,"allow_calculation"),"")</f>
        <v>0.0</v>
      </c>
      <c r="Y157" s="2">
        <v>9</v>
      </c>
    </row>
    <row r="158" spans="1:25">
      <c r="A158" s="2" t="s">
        <v>2076</v>
      </c>
      <c r="B158" s="2" t="s">
        <v>1384</v>
      </c>
      <c r="C158" s="2" t="s">
        <v>227</v>
      </c>
      <c r="D158" s="2" t="s">
        <v>50</v>
      </c>
      <c r="E158" s="2" t="s">
        <v>179</v>
      </c>
      <c r="F158" s="2" t="s">
        <v>138</v>
      </c>
      <c r="G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C$1606:$AC$1614,'02_核算项'!$M$1606:$M$1614,"SO2",'02_核算项'!$AE$1606:$AE$1614,"allow_calculation"),"")</f>
        <v>0.044904650000000004</v>
      </c>
      <c r="H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C$1606:$AC$1614,'02_核算项'!$M$1606:$M$1614,"NOX",'02_核算项'!$AE$1606:$AE$1614,"allow_calculation"),"")</f>
        <v>10.777116</v>
      </c>
      <c r="I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C$1606:$AC$1614,'02_核算项'!$M$1606:$M$1614,"CO",'02_核算项'!$AE$1606:$AE$1614,"allow_calculation"),"")</f>
        <v>3.1433255</v>
      </c>
      <c r="J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C$1606:$AC$1614,'02_核算项'!$M$1606:$M$1614,"VOCS",'02_核算项'!$AE$1606:$AE$1614,"allow_calculation"),"")</f>
        <v>0.17961860000000002</v>
      </c>
      <c r="K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C$1606:$AC$1614,'02_核算项'!$M$1606:$M$1614,"PM10",'02_核算项'!$AE$1606:$AE$1614,"allow_calculation"),"")</f>
        <v>0.08980930000000001</v>
      </c>
      <c r="L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C$1606:$AC$1614,'02_核算项'!$M$1606:$M$1614,"PM25",'02_核算项'!$AE$1606:$AE$1614,"allow_calculation"),"")</f>
        <v>0.044904650000000004</v>
      </c>
      <c r="M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C$1606:$AC$1614,'02_核算项'!$M$1606:$M$1614,"BC",'02_核算项'!$AE$1606:$AE$1614,"allow_calculation"),"")</f>
        <v>0.00898093</v>
      </c>
      <c r="N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C$1606:$AC$1614,'02_核算项'!$M$1606:$M$1614,"OC",'02_核算项'!$AE$1606:$AE$1614,"allow_calculation"),"")</f>
        <v>0.01796186</v>
      </c>
      <c r="O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C$1606:$AC$1614,'02_核算项'!$M$1606:$M$1614,"NH3",'02_核算项'!$AE$1606:$AE$1614,"allow_calculation"),"")</f>
        <v>0.0</v>
      </c>
      <c r="P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D$1606:$AD$1614,'02_核算项'!$M$1606:$M$1614,"SO2",'02_核算项'!$AE$1606:$AE$1614,"allow_calculation"),"")</f>
        <v>0.044904650000000004</v>
      </c>
      <c r="Q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D$1606:$AD$1614,'02_核算项'!$M$1606:$M$1614,"NOX",'02_核算项'!$AE$1606:$AE$1614,"allow_calculation"),"")</f>
        <v>10.777116</v>
      </c>
      <c r="R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D$1606:$AD$1614,'02_核算项'!$M$1606:$M$1614,"CO",'02_核算项'!$AE$1606:$AE$1614,"allow_calculation"),"")</f>
        <v>3.1433255</v>
      </c>
      <c r="S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D$1606:$AD$1614,'02_核算项'!$M$1606:$M$1614,"VOCS",'02_核算项'!$AE$1606:$AE$1614,"allow_calculation"),"")</f>
        <v>0.17961860000000002</v>
      </c>
      <c r="T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D$1606:$AD$1614,'02_核算项'!$M$1606:$M$1614,"PM10",'02_核算项'!$AE$1606:$AE$1614,"allow_calculation"),"")</f>
        <v>0.08980930000000001</v>
      </c>
      <c r="U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D$1606:$AD$1614,'02_核算项'!$M$1606:$M$1614,"PM25",'02_核算项'!$AE$1606:$AE$1614,"allow_calculation"),"")</f>
        <v>0.044904650000000004</v>
      </c>
      <c r="V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D$1606:$AD$1614,'02_核算项'!$M$1606:$M$1614,"BC",'02_核算项'!$AE$1606:$AE$1614,"allow_calculation"),"")</f>
        <v>0.00898093</v>
      </c>
      <c r="W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D$1606:$AD$1614,'02_核算项'!$M$1606:$M$1614,"OC",'02_核算项'!$AE$1606:$AE$1614,"allow_calculation"),"")</f>
        <v>0.01796186</v>
      </c>
      <c r="X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D$1606:$AD$1614,'02_核算项'!$M$1606:$M$1614,"NH3",'02_核算项'!$AE$1606:$AE$1614,"allow_calculation"),"")</f>
        <v>0.0</v>
      </c>
      <c r="Y158" s="2">
        <v>1</v>
      </c>
    </row>
    <row r="159" spans="1:25">
      <c r="A159" s="2" t="s">
        <v>2086</v>
      </c>
      <c r="B159" s="2" t="s">
        <v>766</v>
      </c>
      <c r="C159" s="2" t="s">
        <v>242</v>
      </c>
      <c r="D159" s="2" t="s">
        <v>178</v>
      </c>
      <c r="E159" s="2" t="s">
        <v>51</v>
      </c>
      <c r="F159" s="2" t="s">
        <v>52</v>
      </c>
      <c r="G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C$1615:$AC$1623,'02_核算项'!$M$1615:$M$1623,"SO2",'02_核算项'!$AE$1615:$AE$1623,"allow_calculation"),"")</f>
        <v>206.001155</v>
      </c>
      <c r="H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C$1615:$AC$1623,'02_核算项'!$M$1615:$M$1623,"NOX",'02_核算项'!$AE$1615:$AE$1623,"allow_calculation"),"")</f>
        <v>727.0629</v>
      </c>
      <c r="I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C$1615:$AC$1623,'02_核算项'!$M$1615:$M$1623,"CO",'02_核算项'!$AE$1615:$AE$1623,"allow_calculation"),"")</f>
        <v>181.765725</v>
      </c>
      <c r="J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C$1615:$AC$1623,'02_核算项'!$M$1615:$M$1623,"VOCS",'02_核算项'!$AE$1615:$AE$1623,"allow_calculation"),"")</f>
        <v>14.541258</v>
      </c>
      <c r="K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C$1615:$AC$1623,'02_核算项'!$M$1615:$M$1623,"PM10",'02_核算项'!$AE$1615:$AE$1623,"allow_calculation"),"")</f>
        <v>90.8828625</v>
      </c>
      <c r="L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C$1615:$AC$1623,'02_核算项'!$M$1615:$M$1623,"PM25",'02_核算项'!$AE$1615:$AE$1623,"allow_calculation"),"")</f>
        <v>90.8828625</v>
      </c>
      <c r="M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C$1615:$AC$1623,'02_核算项'!$M$1615:$M$1623,"BC",'02_核算项'!$AE$1615:$AE$1623,"allow_calculation"),"")</f>
        <v>7.270629</v>
      </c>
      <c r="N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C$1615:$AC$1623,'02_核算项'!$M$1615:$M$1623,"OC",'02_核算项'!$AE$1615:$AE$1623,"allow_calculation"),"")</f>
        <v>42.4120025</v>
      </c>
      <c r="O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C$1615:$AC$1623,'02_核算项'!$M$1615:$M$1623,"NH3",'02_核算项'!$AE$1615:$AE$1623,"allow_calculation"),"")</f>
        <v>0.0</v>
      </c>
      <c r="P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D$1615:$AD$1623,'02_核算项'!$M$1615:$M$1623,"SO2",'02_核算项'!$AE$1615:$AE$1623,"allow_calculation"),"")</f>
        <v>206.001155</v>
      </c>
      <c r="Q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D$1615:$AD$1623,'02_核算项'!$M$1615:$M$1623,"NOX",'02_核算项'!$AE$1615:$AE$1623,"allow_calculation"),"")</f>
        <v>727.0629</v>
      </c>
      <c r="R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D$1615:$AD$1623,'02_核算项'!$M$1615:$M$1623,"CO",'02_核算项'!$AE$1615:$AE$1623,"allow_calculation"),"")</f>
        <v>181.765725</v>
      </c>
      <c r="S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D$1615:$AD$1623,'02_核算项'!$M$1615:$M$1623,"VOCS",'02_核算项'!$AE$1615:$AE$1623,"allow_calculation"),"")</f>
        <v>14.541258</v>
      </c>
      <c r="T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D$1615:$AD$1623,'02_核算项'!$M$1615:$M$1623,"PM10",'02_核算项'!$AE$1615:$AE$1623,"allow_calculation"),"")</f>
        <v>90.8828625</v>
      </c>
      <c r="U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D$1615:$AD$1623,'02_核算项'!$M$1615:$M$1623,"PM25",'02_核算项'!$AE$1615:$AE$1623,"allow_calculation"),"")</f>
        <v>90.8828625</v>
      </c>
      <c r="V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D$1615:$AD$1623,'02_核算项'!$M$1615:$M$1623,"BC",'02_核算项'!$AE$1615:$AE$1623,"allow_calculation"),"")</f>
        <v>7.270629</v>
      </c>
      <c r="W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D$1615:$AD$1623,'02_核算项'!$M$1615:$M$1623,"OC",'02_核算项'!$AE$1615:$AE$1623,"allow_calculation"),"")</f>
        <v>42.4120025</v>
      </c>
      <c r="X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D$1615:$AD$1623,'02_核算项'!$M$1615:$M$1623,"NH3",'02_核算项'!$AE$1615:$AE$1623,"allow_calculation"),"")</f>
        <v>0.0</v>
      </c>
      <c r="Y159" s="2">
        <v>9</v>
      </c>
    </row>
    <row r="160" spans="1:25">
      <c r="A160" s="2" t="s">
        <v>2096</v>
      </c>
      <c r="B160" s="2" t="s">
        <v>1101</v>
      </c>
      <c r="C160" s="2" t="s">
        <v>412</v>
      </c>
      <c r="D160" s="2" t="s">
        <v>50</v>
      </c>
      <c r="E160" s="2" t="s">
        <v>179</v>
      </c>
      <c r="F160" s="2" t="s">
        <v>52</v>
      </c>
      <c r="G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C$1624:$AC$1632,'02_核算项'!$M$1624:$M$1632,"SO2",'02_核算项'!$AE$1624:$AE$1632,"allow_calculation"),"")</f>
        <v>1.64433515</v>
      </c>
      <c r="H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C$1624:$AC$1632,'02_核算项'!$M$1624:$M$1632,"NOX",'02_核算项'!$AE$1624:$AE$1632,"allow_calculation"),"")</f>
        <v>394.640436</v>
      </c>
      <c r="I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C$1624:$AC$1632,'02_核算项'!$M$1624:$M$1632,"CO",'02_核算项'!$AE$1624:$AE$1632,"allow_calculation"),"")</f>
        <v>115.1034605</v>
      </c>
      <c r="J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C$1624:$AC$1632,'02_核算项'!$M$1624:$M$1632,"VOCS",'02_核算项'!$AE$1624:$AE$1632,"allow_calculation"),"")</f>
        <v>6.5773406</v>
      </c>
      <c r="K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C$1624:$AC$1632,'02_核算项'!$M$1624:$M$1632,"PM10",'02_核算项'!$AE$1624:$AE$1632,"allow_calculation"),"")</f>
        <v>3.2886703</v>
      </c>
      <c r="L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C$1624:$AC$1632,'02_核算项'!$M$1624:$M$1632,"PM25",'02_核算项'!$AE$1624:$AE$1632,"allow_calculation"),"")</f>
        <v>1.64433515</v>
      </c>
      <c r="M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C$1624:$AC$1632,'02_核算项'!$M$1624:$M$1632,"BC",'02_核算项'!$AE$1624:$AE$1632,"allow_calculation"),"")</f>
        <v>0.32886703</v>
      </c>
      <c r="N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C$1624:$AC$1632,'02_核算项'!$M$1624:$M$1632,"OC",'02_核算项'!$AE$1624:$AE$1632,"allow_calculation"),"")</f>
        <v>0.65773406</v>
      </c>
      <c r="O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C$1624:$AC$1632,'02_核算项'!$M$1624:$M$1632,"NH3",'02_核算项'!$AE$1624:$AE$1632,"allow_calculation"),"")</f>
        <v>0.0</v>
      </c>
      <c r="P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D$1624:$AD$1632,'02_核算项'!$M$1624:$M$1632,"SO2",'02_核算项'!$AE$1624:$AE$1632,"allow_calculation"),"")</f>
        <v>1.64433515</v>
      </c>
      <c r="Q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D$1624:$AD$1632,'02_核算项'!$M$1624:$M$1632,"NOX",'02_核算项'!$AE$1624:$AE$1632,"allow_calculation"),"")</f>
        <v>394.640436</v>
      </c>
      <c r="R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D$1624:$AD$1632,'02_核算项'!$M$1624:$M$1632,"CO",'02_核算项'!$AE$1624:$AE$1632,"allow_calculation"),"")</f>
        <v>115.1034605</v>
      </c>
      <c r="S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D$1624:$AD$1632,'02_核算项'!$M$1624:$M$1632,"VOCS",'02_核算项'!$AE$1624:$AE$1632,"allow_calculation"),"")</f>
        <v>6.5773406</v>
      </c>
      <c r="T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D$1624:$AD$1632,'02_核算项'!$M$1624:$M$1632,"PM10",'02_核算项'!$AE$1624:$AE$1632,"allow_calculation"),"")</f>
        <v>3.2886703</v>
      </c>
      <c r="U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D$1624:$AD$1632,'02_核算项'!$M$1624:$M$1632,"PM25",'02_核算项'!$AE$1624:$AE$1632,"allow_calculation"),"")</f>
        <v>1.64433515</v>
      </c>
      <c r="V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D$1624:$AD$1632,'02_核算项'!$M$1624:$M$1632,"BC",'02_核算项'!$AE$1624:$AE$1632,"allow_calculation"),"")</f>
        <v>0.32886703</v>
      </c>
      <c r="W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D$1624:$AD$1632,'02_核算项'!$M$1624:$M$1632,"OC",'02_核算项'!$AE$1624:$AE$1632,"allow_calculation"),"")</f>
        <v>0.65773406</v>
      </c>
      <c r="X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D$1624:$AD$1632,'02_核算项'!$M$1624:$M$1632,"NH3",'02_核算项'!$AE$1624:$AE$1632,"allow_calculation"),"")</f>
        <v>0.0</v>
      </c>
      <c r="Y160" s="2">
        <v>10</v>
      </c>
    </row>
    <row r="161" spans="1:25">
      <c r="A161" s="2" t="s">
        <v>2106</v>
      </c>
      <c r="B161" s="2" t="s">
        <v>487</v>
      </c>
      <c r="C161" s="2" t="s">
        <v>213</v>
      </c>
      <c r="D161" s="2" t="s">
        <v>228</v>
      </c>
      <c r="E161" s="2" t="s">
        <v>117</v>
      </c>
      <c r="F161" s="2" t="s">
        <v>243</v>
      </c>
      <c r="G161" s="4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C$1633:$AC$1641,'02_核算项'!$M$1633:$M$1641,"SO2",'02_核算项'!$AE$1633:$AE$1641,"allow_calculation"),"")</f>
        <v>128.1923828</v>
      </c>
      <c r="H161" s="4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C$1633:$AC$1641,'02_核算项'!$M$1633:$M$1641,"NOX",'02_核算项'!$AE$1633:$AE$1641,"allow_calculation"),"")</f>
        <v>452.443704</v>
      </c>
      <c r="I161" s="4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C$1633:$AC$1641,'02_核算项'!$M$1633:$M$1641,"CO",'02_核算项'!$AE$1633:$AE$1641,"allow_calculation"),"")</f>
        <v>113.110926</v>
      </c>
      <c r="J161" s="4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C$1633:$AC$1641,'02_核算项'!$M$1633:$M$1641,"VOCS",'02_核算项'!$AE$1633:$AE$1641,"allow_calculation"),"")</f>
        <v>9.048874080000001</v>
      </c>
      <c r="K161" s="4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C$1633:$AC$1641,'02_核算项'!$M$1633:$M$1641,"PM10",'02_核算项'!$AE$1633:$AE$1641,"allow_calculation"),"")</f>
        <v>56.555463</v>
      </c>
      <c r="L161" s="4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C$1633:$AC$1641,'02_核算项'!$M$1633:$M$1641,"PM25",'02_核算项'!$AE$1633:$AE$1641,"allow_calculation"),"")</f>
        <v>56.555463</v>
      </c>
      <c r="M161" s="4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C$1633:$AC$1641,'02_核算项'!$M$1633:$M$1641,"BC",'02_核算项'!$AE$1633:$AE$1641,"allow_calculation"),"")</f>
        <v>4.5244370400000005</v>
      </c>
      <c r="N161" s="4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C$1633:$AC$1641,'02_核算项'!$M$1633:$M$1641,"OC",'02_核算项'!$AE$1633:$AE$1641,"allow_calculation"),"")</f>
        <v>26.3925494</v>
      </c>
      <c r="O161" s="4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C$1633:$AC$1641,'02_核算项'!$M$1633:$M$1641,"NH3",'02_核算项'!$AE$1633:$AE$1641,"allow_calculation"),"")</f>
        <v/>
      </c>
      <c r="P161" s="4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D$1633:$AD$1641,'02_核算项'!$M$1633:$M$1641,"SO2",'02_核算项'!$AE$1633:$AE$1641,"allow_calculation"),"")</f>
        <v>128.1923828</v>
      </c>
      <c r="Q161" s="4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D$1633:$AD$1641,'02_核算项'!$M$1633:$M$1641,"NOX",'02_核算项'!$AE$1633:$AE$1641,"allow_calculation"),"")</f>
        <v>452.443704</v>
      </c>
      <c r="R161" s="4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D$1633:$AD$1641,'02_核算项'!$M$1633:$M$1641,"CO",'02_核算项'!$AE$1633:$AE$1641,"allow_calculation"),"")</f>
        <v>113.110926</v>
      </c>
      <c r="S161" s="4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D$1633:$AD$1641,'02_核算项'!$M$1633:$M$1641,"VOCS",'02_核算项'!$AE$1633:$AE$1641,"allow_calculation"),"")</f>
        <v>9.048874080000001</v>
      </c>
      <c r="T161" s="4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D$1633:$AD$1641,'02_核算项'!$M$1633:$M$1641,"PM10",'02_核算项'!$AE$1633:$AE$1641,"allow_calculation"),"")</f>
        <v>56.555463</v>
      </c>
      <c r="U161" s="4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D$1633:$AD$1641,'02_核算项'!$M$1633:$M$1641,"PM25",'02_核算项'!$AE$1633:$AE$1641,"allow_calculation"),"")</f>
        <v>56.555463</v>
      </c>
      <c r="V161" s="4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D$1633:$AD$1641,'02_核算项'!$M$1633:$M$1641,"BC",'02_核算项'!$AE$1633:$AE$1641,"allow_calculation"),"")</f>
        <v>4.5244370400000005</v>
      </c>
      <c r="W161" s="4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D$1633:$AD$1641,'02_核算项'!$M$1633:$M$1641,"OC",'02_核算项'!$AE$1633:$AE$1641,"allow_calculation"),"")</f>
        <v>26.3925494</v>
      </c>
      <c r="X161" s="3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D$1633:$AD$1641,'02_核算项'!$M$1633:$M$1641,"NH3",'02_核算项'!$AE$1633:$AE$1641,"allow_calculation"),"")</f>
        <v/>
      </c>
      <c r="Y161" s="2">
        <v>12</v>
      </c>
    </row>
    <row r="162" spans="1:25">
      <c r="A162" s="2" t="s">
        <v>2116</v>
      </c>
      <c r="B162" s="2" t="s">
        <v>1209</v>
      </c>
      <c r="C162" s="2" t="s">
        <v>412</v>
      </c>
      <c r="D162" s="2" t="s">
        <v>50</v>
      </c>
      <c r="E162" s="2" t="s">
        <v>179</v>
      </c>
      <c r="F162" s="2" t="s">
        <v>138</v>
      </c>
      <c r="G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C$1642:$AC$1650,'02_核算项'!$M$1642:$M$1650,"SO2",'02_核算项'!$AE$1642:$AE$1650,"allow_calculation"),"")</f>
        <v>0.12425</v>
      </c>
      <c r="H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C$1642:$AC$1650,'02_核算项'!$M$1642:$M$1650,"NOX",'02_核算项'!$AE$1642:$AE$1650,"allow_calculation"),"")</f>
        <v>29.82</v>
      </c>
      <c r="I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C$1642:$AC$1650,'02_核算项'!$M$1642:$M$1650,"CO",'02_核算项'!$AE$1642:$AE$1650,"allow_calculation"),"")</f>
        <v>8.6975</v>
      </c>
      <c r="J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C$1642:$AC$1650,'02_核算项'!$M$1642:$M$1650,"VOCS",'02_核算项'!$AE$1642:$AE$1650,"allow_calculation"),"")</f>
        <v>0.497</v>
      </c>
      <c r="K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C$1642:$AC$1650,'02_核算项'!$M$1642:$M$1650,"PM10",'02_核算项'!$AE$1642:$AE$1650,"allow_calculation"),"")</f>
        <v>0.2485</v>
      </c>
      <c r="L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C$1642:$AC$1650,'02_核算项'!$M$1642:$M$1650,"PM25",'02_核算项'!$AE$1642:$AE$1650,"allow_calculation"),"")</f>
        <v>0.12425</v>
      </c>
      <c r="M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C$1642:$AC$1650,'02_核算项'!$M$1642:$M$1650,"BC",'02_核算项'!$AE$1642:$AE$1650,"allow_calculation"),"")</f>
        <v>0.02485</v>
      </c>
      <c r="N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C$1642:$AC$1650,'02_核算项'!$M$1642:$M$1650,"OC",'02_核算项'!$AE$1642:$AE$1650,"allow_calculation"),"")</f>
        <v>0.0497</v>
      </c>
      <c r="O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C$1642:$AC$1650,'02_核算项'!$M$1642:$M$1650,"NH3",'02_核算项'!$AE$1642:$AE$1650,"allow_calculation"),"")</f>
        <v>0.0</v>
      </c>
      <c r="P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D$1642:$AD$1650,'02_核算项'!$M$1642:$M$1650,"SO2",'02_核算项'!$AE$1642:$AE$1650,"allow_calculation"),"")</f>
        <v>0.12425</v>
      </c>
      <c r="Q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D$1642:$AD$1650,'02_核算项'!$M$1642:$M$1650,"NOX",'02_核算项'!$AE$1642:$AE$1650,"allow_calculation"),"")</f>
        <v>29.82</v>
      </c>
      <c r="R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D$1642:$AD$1650,'02_核算项'!$M$1642:$M$1650,"CO",'02_核算项'!$AE$1642:$AE$1650,"allow_calculation"),"")</f>
        <v>8.6975</v>
      </c>
      <c r="S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D$1642:$AD$1650,'02_核算项'!$M$1642:$M$1650,"VOCS",'02_核算项'!$AE$1642:$AE$1650,"allow_calculation"),"")</f>
        <v>0.497</v>
      </c>
      <c r="T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D$1642:$AD$1650,'02_核算项'!$M$1642:$M$1650,"PM10",'02_核算项'!$AE$1642:$AE$1650,"allow_calculation"),"")</f>
        <v>0.2485</v>
      </c>
      <c r="U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D$1642:$AD$1650,'02_核算项'!$M$1642:$M$1650,"PM25",'02_核算项'!$AE$1642:$AE$1650,"allow_calculation"),"")</f>
        <v>0.12425</v>
      </c>
      <c r="V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D$1642:$AD$1650,'02_核算项'!$M$1642:$M$1650,"BC",'02_核算项'!$AE$1642:$AE$1650,"allow_calculation"),"")</f>
        <v>0.02485</v>
      </c>
      <c r="W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D$1642:$AD$1650,'02_核算项'!$M$1642:$M$1650,"OC",'02_核算项'!$AE$1642:$AE$1650,"allow_calculation"),"")</f>
        <v>0.0497</v>
      </c>
      <c r="X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D$1642:$AD$1650,'02_核算项'!$M$1642:$M$1650,"NH3",'02_核算项'!$AE$1642:$AE$1650,"allow_calculation"),"")</f>
        <v>0.0</v>
      </c>
      <c r="Y162" s="2">
        <v>1</v>
      </c>
    </row>
    <row r="163" spans="1:25">
      <c r="A163" s="2" t="s">
        <v>2126</v>
      </c>
      <c r="B163" s="2" t="s">
        <v>2127</v>
      </c>
      <c r="C163" s="2" t="s">
        <v>898</v>
      </c>
      <c r="D163" s="2" t="s">
        <v>228</v>
      </c>
      <c r="E163" s="2" t="s">
        <v>117</v>
      </c>
      <c r="F163" s="2" t="s">
        <v>243</v>
      </c>
      <c r="G163" s="4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/>
      </c>
      <c r="H163" s="4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/>
      </c>
      <c r="I163" s="4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/>
      </c>
      <c r="J163" s="4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/>
      </c>
      <c r="K163" s="4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/>
      </c>
      <c r="L163" s="4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/>
      </c>
      <c r="M163" s="4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/>
      </c>
      <c r="N163" s="4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/>
      </c>
      <c r="O163" s="4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/>
      </c>
      <c r="P163" s="3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/>
      </c>
      <c r="Q163" s="3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/>
      </c>
      <c r="R163" s="3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/>
      </c>
      <c r="S163" s="3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/>
      </c>
      <c r="T163" s="3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/>
      </c>
      <c r="U163" s="3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/>
      </c>
      <c r="V163" s="3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/>
      </c>
      <c r="W163" s="3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/>
      </c>
      <c r="X163" s="3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/>
      </c>
      <c r="Y163" s="2">
        <v>36</v>
      </c>
    </row>
    <row r="164" spans="1:25">
      <c r="A164" s="2" t="s">
        <v>2137</v>
      </c>
      <c r="B164" s="2" t="s">
        <v>606</v>
      </c>
      <c r="C164" s="2" t="s">
        <v>412</v>
      </c>
      <c r="D164" s="2" t="s">
        <v>228</v>
      </c>
      <c r="E164" s="2" t="s">
        <v>117</v>
      </c>
      <c r="F164" s="2" t="s">
        <v>433</v>
      </c>
      <c r="G164" s="4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>397.3767</v>
      </c>
      <c r="H164" s="4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>1402.506</v>
      </c>
      <c r="I164" s="4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>350.6265</v>
      </c>
      <c r="J164" s="4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>28.05012</v>
      </c>
      <c r="K164" s="4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>175.31325</v>
      </c>
      <c r="L164" s="4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>175.31325</v>
      </c>
      <c r="M164" s="4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>14.02506</v>
      </c>
      <c r="N164" s="4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>81.81285</v>
      </c>
      <c r="O164" s="4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/>
      </c>
      <c r="P164" s="4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>397.3767</v>
      </c>
      <c r="Q164" s="4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>1402.506</v>
      </c>
      <c r="R164" s="4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>350.6265</v>
      </c>
      <c r="S164" s="4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>28.05012</v>
      </c>
      <c r="T164" s="4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>175.31325</v>
      </c>
      <c r="U164" s="4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>175.31325</v>
      </c>
      <c r="V164" s="4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>14.02506</v>
      </c>
      <c r="W164" s="4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>81.81285</v>
      </c>
      <c r="X164" s="3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/>
      </c>
      <c r="Y164" s="2">
        <v>12</v>
      </c>
    </row>
    <row r="165" spans="1:25">
      <c r="A165" s="2" t="s">
        <v>2147</v>
      </c>
      <c r="B165" s="2" t="s">
        <v>1134</v>
      </c>
      <c r="C165" s="2" t="s">
        <v>227</v>
      </c>
      <c r="D165" s="2" t="s">
        <v>228</v>
      </c>
      <c r="E165" s="2" t="s">
        <v>117</v>
      </c>
      <c r="F165" s="2" t="s">
        <v>323</v>
      </c>
      <c r="G165" s="4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/>
      </c>
      <c r="H165" s="4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/>
      </c>
      <c r="I165" s="4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/>
      </c>
      <c r="J165" s="4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/>
      </c>
      <c r="K165" s="4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/>
      </c>
      <c r="L165" s="4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/>
      </c>
      <c r="M165" s="4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/>
      </c>
      <c r="N165" s="4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/>
      </c>
      <c r="O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>0.0</v>
      </c>
      <c r="P165" s="3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/>
      </c>
      <c r="Q165" s="3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/>
      </c>
      <c r="R165" s="3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/>
      </c>
      <c r="S165" s="3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/>
      </c>
      <c r="T165" s="3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/>
      </c>
      <c r="U165" s="3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/>
      </c>
      <c r="V165" s="3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/>
      </c>
      <c r="W165" s="3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/>
      </c>
      <c r="X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>0.0</v>
      </c>
      <c r="Y165" s="2">
        <v>25</v>
      </c>
    </row>
    <row r="166" spans="1:25">
      <c r="A166" s="2" t="s">
        <v>2157</v>
      </c>
      <c r="B166" s="2" t="s">
        <v>1613</v>
      </c>
      <c r="C166" s="2" t="s">
        <v>1450</v>
      </c>
      <c r="D166" s="2" t="s">
        <v>228</v>
      </c>
      <c r="E166" s="2" t="s">
        <v>117</v>
      </c>
      <c r="F166" s="2" t="s">
        <v>138</v>
      </c>
      <c r="G166" s="4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>348.736113</v>
      </c>
      <c r="H166" s="4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>1230.83334</v>
      </c>
      <c r="I166" s="4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>307.708335</v>
      </c>
      <c r="J166" s="4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>24.6166668</v>
      </c>
      <c r="K166" s="4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>153.8541675</v>
      </c>
      <c r="L166" s="4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>153.8541675</v>
      </c>
      <c r="M166" s="4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>12.3083334</v>
      </c>
      <c r="N166" s="4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>71.7986115</v>
      </c>
      <c r="O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>0.0</v>
      </c>
      <c r="P166" s="4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>348.736113</v>
      </c>
      <c r="Q166" s="4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>1230.83334</v>
      </c>
      <c r="R166" s="4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>307.708335</v>
      </c>
      <c r="S166" s="4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>24.6166668</v>
      </c>
      <c r="T166" s="4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>153.8541675</v>
      </c>
      <c r="U166" s="4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>153.8541675</v>
      </c>
      <c r="V166" s="4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>12.3083334</v>
      </c>
      <c r="W166" s="4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>71.7986115</v>
      </c>
      <c r="X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>0.0</v>
      </c>
      <c r="Y166" s="2">
        <v>1</v>
      </c>
    </row>
    <row r="167" spans="1:25">
      <c r="A167" s="2" t="s">
        <v>2167</v>
      </c>
      <c r="B167" s="2" t="s">
        <v>985</v>
      </c>
      <c r="C167" s="2" t="s">
        <v>227</v>
      </c>
      <c r="D167" s="2" t="s">
        <v>228</v>
      </c>
      <c r="E167" s="2" t="s">
        <v>117</v>
      </c>
      <c r="F167" s="2" t="s">
        <v>2168</v>
      </c>
      <c r="G167" s="4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>122.683645</v>
      </c>
      <c r="H167" s="4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>433.0011</v>
      </c>
      <c r="I167" s="4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>108.250275</v>
      </c>
      <c r="J167" s="4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>8.660022</v>
      </c>
      <c r="K167" s="4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>54.1251375</v>
      </c>
      <c r="L167" s="4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>54.1251375</v>
      </c>
      <c r="M167" s="4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>4.330011</v>
      </c>
      <c r="N167" s="4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>25.2583975</v>
      </c>
      <c r="O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>0.0</v>
      </c>
      <c r="P167" s="4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>122.683645</v>
      </c>
      <c r="Q167" s="4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>433.0011</v>
      </c>
      <c r="R167" s="4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>108.250275</v>
      </c>
      <c r="S167" s="4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>8.660022</v>
      </c>
      <c r="T167" s="4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>54.1251375</v>
      </c>
      <c r="U167" s="4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>54.1251375</v>
      </c>
      <c r="V167" s="4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>4.330011</v>
      </c>
      <c r="W167" s="4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>25.2583975</v>
      </c>
      <c r="X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>0.0</v>
      </c>
      <c r="Y167" s="2">
        <v>10</v>
      </c>
    </row>
    <row r="168" spans="1:25">
      <c r="A168" s="2" t="s">
        <v>2179</v>
      </c>
      <c r="B168" s="2" t="s">
        <v>2180</v>
      </c>
      <c r="C168" s="2" t="s">
        <v>412</v>
      </c>
      <c r="D168" s="2" t="s">
        <v>228</v>
      </c>
      <c r="E168" s="2" t="s">
        <v>2181</v>
      </c>
      <c r="F168" s="2" t="s">
        <v>243</v>
      </c>
      <c r="G168" s="4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>295.358</v>
      </c>
      <c r="H168" s="4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>1042.44</v>
      </c>
      <c r="I168" s="4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>260.61</v>
      </c>
      <c r="J168" s="4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>20.8488</v>
      </c>
      <c r="K168" s="4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>130.305</v>
      </c>
      <c r="L168" s="4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>130.305</v>
      </c>
      <c r="M168" s="4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>10.4244</v>
      </c>
      <c r="N168" s="4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>60.80899999999999</v>
      </c>
      <c r="O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>0.0</v>
      </c>
      <c r="P168" s="4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>295.358</v>
      </c>
      <c r="Q168" s="4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>1042.44</v>
      </c>
      <c r="R168" s="4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>260.61</v>
      </c>
      <c r="S168" s="4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>20.8488</v>
      </c>
      <c r="T168" s="4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>130.305</v>
      </c>
      <c r="U168" s="4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>130.305</v>
      </c>
      <c r="V168" s="4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>10.4244</v>
      </c>
      <c r="W168" s="4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>60.80899999999999</v>
      </c>
      <c r="X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>0.0</v>
      </c>
      <c r="Y168" s="2">
        <v>10</v>
      </c>
    </row>
    <row r="169" spans="1:25">
      <c r="A169" s="2" t="s">
        <v>2191</v>
      </c>
      <c r="B169" s="2" t="s">
        <v>310</v>
      </c>
      <c r="C169" s="2" t="s">
        <v>258</v>
      </c>
      <c r="D169" s="2" t="s">
        <v>228</v>
      </c>
      <c r="E169" s="2" t="s">
        <v>117</v>
      </c>
      <c r="F169" s="2" t="s">
        <v>52</v>
      </c>
      <c r="G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/>
      </c>
      <c r="H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/>
      </c>
      <c r="I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/>
      </c>
      <c r="J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/>
      </c>
      <c r="K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/>
      </c>
      <c r="L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/>
      </c>
      <c r="M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/>
      </c>
      <c r="N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/>
      </c>
      <c r="O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>0.0</v>
      </c>
      <c r="P169" s="3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/>
      </c>
      <c r="Q169" s="3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/>
      </c>
      <c r="R169" s="3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/>
      </c>
      <c r="S169" s="3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/>
      </c>
      <c r="T169" s="3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/>
      </c>
      <c r="U169" s="3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/>
      </c>
      <c r="V169" s="3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/>
      </c>
      <c r="W169" s="3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/>
      </c>
      <c r="X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>0.0</v>
      </c>
      <c r="Y169" s="2">
        <v>34</v>
      </c>
    </row>
    <row r="170" spans="1:25">
      <c r="A170" s="2" t="s">
        <v>2201</v>
      </c>
      <c r="B170" s="2" t="s">
        <v>2202</v>
      </c>
      <c r="C170" s="2" t="s">
        <v>177</v>
      </c>
      <c r="D170" s="2" t="s">
        <v>50</v>
      </c>
      <c r="E170" s="2" t="s">
        <v>2203</v>
      </c>
      <c r="F170" s="2" t="s">
        <v>323</v>
      </c>
      <c r="G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>0.623951</v>
      </c>
      <c r="H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>2.20218</v>
      </c>
      <c r="I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>0.550545</v>
      </c>
      <c r="J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>0.044043599999999995</v>
      </c>
      <c r="K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>0.2752725</v>
      </c>
      <c r="L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>0.2752725</v>
      </c>
      <c r="M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>0.022021799999999998</v>
      </c>
      <c r="N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>0.12846049999999998</v>
      </c>
      <c r="O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>0.0</v>
      </c>
      <c r="P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>0.623951</v>
      </c>
      <c r="Q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>2.20218</v>
      </c>
      <c r="R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>0.550545</v>
      </c>
      <c r="S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>0.044043599999999995</v>
      </c>
      <c r="T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>0.2752725</v>
      </c>
      <c r="U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>0.2752725</v>
      </c>
      <c r="V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>0.022021799999999998</v>
      </c>
      <c r="W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>0.12846049999999998</v>
      </c>
      <c r="X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>0.0</v>
      </c>
      <c r="Y170" s="2">
        <v>1</v>
      </c>
    </row>
    <row r="171" spans="1:25">
      <c r="A171" s="2" t="s">
        <v>2213</v>
      </c>
      <c r="B171" s="2" t="s">
        <v>875</v>
      </c>
      <c r="C171" s="2" t="s">
        <v>258</v>
      </c>
      <c r="D171" s="2" t="s">
        <v>228</v>
      </c>
      <c r="E171" s="2" t="s">
        <v>117</v>
      </c>
      <c r="F171" s="2" t="s">
        <v>138</v>
      </c>
      <c r="G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/>
      </c>
      <c r="H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/>
      </c>
      <c r="I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/>
      </c>
      <c r="J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/>
      </c>
      <c r="K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/>
      </c>
      <c r="L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/>
      </c>
      <c r="M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/>
      </c>
      <c r="N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/>
      </c>
      <c r="O171" s="4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/>
      </c>
      <c r="P171" s="3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/>
      </c>
      <c r="Q171" s="3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/>
      </c>
      <c r="R171" s="3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/>
      </c>
      <c r="S171" s="3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/>
      </c>
      <c r="T171" s="3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/>
      </c>
      <c r="U171" s="3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/>
      </c>
      <c r="V171" s="3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/>
      </c>
      <c r="W171" s="3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/>
      </c>
      <c r="X171" s="3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/>
      </c>
      <c r="Y171" s="2">
        <v>36</v>
      </c>
    </row>
    <row r="172" spans="1:25">
      <c r="A172" s="2" t="s">
        <v>2223</v>
      </c>
      <c r="B172" s="2" t="s">
        <v>1682</v>
      </c>
      <c r="C172" s="2" t="s">
        <v>898</v>
      </c>
      <c r="D172" s="2" t="s">
        <v>228</v>
      </c>
      <c r="E172" s="2" t="s">
        <v>179</v>
      </c>
      <c r="F172" s="2" t="s">
        <v>323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>0.0</v>
      </c>
      <c r="P172" s="3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3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3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3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3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3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3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3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>0.0</v>
      </c>
      <c r="Y172" s="2">
        <v>25</v>
      </c>
    </row>
    <row r="173" spans="1:25">
      <c r="A173" s="2" t="s">
        <v>2233</v>
      </c>
      <c r="B173" s="2" t="s">
        <v>2234</v>
      </c>
      <c r="C173" s="2" t="s">
        <v>731</v>
      </c>
      <c r="D173" s="2" t="s">
        <v>228</v>
      </c>
      <c r="E173" s="2" t="s">
        <v>117</v>
      </c>
      <c r="F173" s="2" t="s">
        <v>138</v>
      </c>
      <c r="G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/>
      </c>
      <c r="H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/>
      </c>
      <c r="I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/>
      </c>
      <c r="J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/>
      </c>
      <c r="K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/>
      </c>
      <c r="L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/>
      </c>
      <c r="M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/>
      </c>
      <c r="N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/>
      </c>
      <c r="O173" s="4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/>
      </c>
      <c r="P173" s="3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/>
      </c>
      <c r="Q173" s="3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/>
      </c>
      <c r="R173" s="3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/>
      </c>
      <c r="S173" s="3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/>
      </c>
      <c r="T173" s="3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/>
      </c>
      <c r="U173" s="3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/>
      </c>
      <c r="V173" s="3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/>
      </c>
      <c r="W173" s="3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/>
      </c>
      <c r="X173" s="3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/>
      </c>
      <c r="Y173" s="2">
        <v>36</v>
      </c>
    </row>
    <row r="174" spans="1:25">
      <c r="A174" s="2" t="s">
        <v>2244</v>
      </c>
      <c r="B174" s="2" t="s">
        <v>886</v>
      </c>
      <c r="C174" s="2" t="s">
        <v>377</v>
      </c>
      <c r="D174" s="2" t="s">
        <v>228</v>
      </c>
      <c r="E174" s="2" t="s">
        <v>181</v>
      </c>
      <c r="F174" s="2" t="s">
        <v>433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>0.0</v>
      </c>
      <c r="P174" s="3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3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3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3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3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3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3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3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>0.0</v>
      </c>
      <c r="Y174" s="2">
        <v>25</v>
      </c>
    </row>
    <row r="175" spans="1:25">
      <c r="A175" s="2" t="s">
        <v>2254</v>
      </c>
      <c r="B175" s="2" t="s">
        <v>2255</v>
      </c>
      <c r="C175" s="2" t="s">
        <v>213</v>
      </c>
      <c r="D175" s="2" t="s">
        <v>50</v>
      </c>
      <c r="E175" s="2" t="s">
        <v>51</v>
      </c>
      <c r="F175" s="2" t="s">
        <v>52</v>
      </c>
      <c r="G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>1153.607777</v>
      </c>
      <c r="H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>4071.55686</v>
      </c>
      <c r="I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>1017.889215</v>
      </c>
      <c r="J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>81.43113720000001</v>
      </c>
      <c r="K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>508.9446075</v>
      </c>
      <c r="L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>508.9446075</v>
      </c>
      <c r="M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>40.715568600000005</v>
      </c>
      <c r="N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>237.50748349999998</v>
      </c>
      <c r="O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>0.0</v>
      </c>
      <c r="P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>1153.607777</v>
      </c>
      <c r="Q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>4071.55686</v>
      </c>
      <c r="R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>1017.889215</v>
      </c>
      <c r="S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>81.43113720000001</v>
      </c>
      <c r="T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>508.9446075</v>
      </c>
      <c r="U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>508.9446075</v>
      </c>
      <c r="V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>40.715568600000005</v>
      </c>
      <c r="W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>237.50748349999998</v>
      </c>
      <c r="X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>0.0</v>
      </c>
      <c r="Y175" s="2">
        <v>10</v>
      </c>
    </row>
    <row r="176" spans="1:25">
      <c r="A176" s="2" t="s">
        <v>2265</v>
      </c>
      <c r="B176" s="2" t="s">
        <v>2266</v>
      </c>
      <c r="C176" s="2" t="s">
        <v>744</v>
      </c>
      <c r="D176" s="2" t="s">
        <v>50</v>
      </c>
      <c r="E176" s="2" t="s">
        <v>51</v>
      </c>
      <c r="F176" s="2" t="s">
        <v>138</v>
      </c>
      <c r="G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C$1768:$AC$1784,'02_核算项'!$M$1768:$M$1784,"SO2",'02_核算项'!$AE$1768:$AE$1784,"allow_calculation"),"")</f>
        <v>1229.905</v>
      </c>
      <c r="H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C$1768:$AC$1784,'02_核算项'!$M$1768:$M$1784,"NOX",'02_核算项'!$AE$1768:$AE$1784,"allow_calculation"),"")</f>
        <v>4341.456</v>
      </c>
      <c r="I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C$1768:$AC$1784,'02_核算项'!$M$1768:$M$1784,"CO",'02_核算项'!$AE$1768:$AE$1784,"allow_calculation"),"")</f>
        <v>1085.39</v>
      </c>
      <c r="J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C$1768:$AC$1784,'02_核算项'!$M$1768:$M$1784,"VOCS",'02_核算项'!$AE$1768:$AE$1784,"allow_calculation"),"")</f>
        <v>86.82704000000001</v>
      </c>
      <c r="K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C$1768:$AC$1784,'02_核算项'!$M$1768:$M$1784,"PM10",'02_核算项'!$AE$1768:$AE$1784,"allow_calculation"),"")</f>
        <v>542.6092</v>
      </c>
      <c r="L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C$1768:$AC$1784,'02_核算项'!$M$1768:$M$1784,"PM25",'02_核算项'!$AE$1768:$AE$1784,"allow_calculation"),"")</f>
        <v>542.6066000000001</v>
      </c>
      <c r="M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C$1768:$AC$1784,'02_核算项'!$M$1768:$M$1784,"BC",'02_核算项'!$AE$1768:$AE$1784,"allow_calculation"),"")</f>
        <v>43.408840000000005</v>
      </c>
      <c r="N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C$1768:$AC$1784,'02_核算项'!$M$1768:$M$1784,"OC",'02_核算项'!$AE$1768:$AE$1784,"allow_calculation"),"")</f>
        <v>253.21623999999997</v>
      </c>
      <c r="O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C$1768:$AC$1784,'02_核算项'!$M$1768:$M$1784,"NH3",'02_核算项'!$AE$1768:$AE$1784,"allow_calculation"),"")</f>
        <v>0.0</v>
      </c>
      <c r="P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D$1768:$AD$1784,'02_核算项'!$M$1768:$M$1784,"SO2",'02_核算项'!$AE$1768:$AE$1784,"allow_calculation"),"")</f>
        <v>1229.905</v>
      </c>
      <c r="Q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D$1768:$AD$1784,'02_核算项'!$M$1768:$M$1784,"NOX",'02_核算项'!$AE$1768:$AE$1784,"allow_calculation"),"")</f>
        <v>4341.456</v>
      </c>
      <c r="R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D$1768:$AD$1784,'02_核算项'!$M$1768:$M$1784,"CO",'02_核算项'!$AE$1768:$AE$1784,"allow_calculation"),"")</f>
        <v>1085.39</v>
      </c>
      <c r="S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D$1768:$AD$1784,'02_核算项'!$M$1768:$M$1784,"VOCS",'02_核算项'!$AE$1768:$AE$1784,"allow_calculation"),"")</f>
        <v>86.82704000000001</v>
      </c>
      <c r="T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D$1768:$AD$1784,'02_核算项'!$M$1768:$M$1784,"PM10",'02_核算项'!$AE$1768:$AE$1784,"allow_calculation"),"")</f>
        <v>542.6092</v>
      </c>
      <c r="U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D$1768:$AD$1784,'02_核算项'!$M$1768:$M$1784,"PM25",'02_核算项'!$AE$1768:$AE$1784,"allow_calculation"),"")</f>
        <v>542.6066000000001</v>
      </c>
      <c r="V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D$1768:$AD$1784,'02_核算项'!$M$1768:$M$1784,"BC",'02_核算项'!$AE$1768:$AE$1784,"allow_calculation"),"")</f>
        <v>43.408840000000005</v>
      </c>
      <c r="W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D$1768:$AD$1784,'02_核算项'!$M$1768:$M$1784,"OC",'02_核算项'!$AE$1768:$AE$1784,"allow_calculation"),"")</f>
        <v>253.21623999999997</v>
      </c>
      <c r="X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D$1768:$AD$1784,'02_核算项'!$M$1768:$M$1784,"NH3",'02_核算项'!$AE$1768:$AE$1784,"allow_calculation"),"")</f>
        <v>0.0</v>
      </c>
      <c r="Y176" s="2">
        <v>18</v>
      </c>
    </row>
    <row r="177" spans="1:25">
      <c r="A177" s="2" t="s">
        <v>2284</v>
      </c>
      <c r="B177" s="2" t="s">
        <v>1924</v>
      </c>
      <c r="C177" s="2" t="s">
        <v>377</v>
      </c>
      <c r="D177" s="2" t="s">
        <v>178</v>
      </c>
      <c r="E177" s="2" t="s">
        <v>51</v>
      </c>
      <c r="F177" s="2" t="s">
        <v>52</v>
      </c>
      <c r="G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C$1785:$AC$1793,'02_核算项'!$M$1785:$M$1793,"SO2",'02_核算项'!$AE$1785:$AE$1793,"allow_calculation"),"")</f>
        <v>260.2853</v>
      </c>
      <c r="H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C$1785:$AC$1793,'02_核算项'!$M$1785:$M$1793,"NOX",'02_核算项'!$AE$1785:$AE$1793,"allow_calculation"),"")</f>
        <v>918.654</v>
      </c>
      <c r="I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C$1785:$AC$1793,'02_核算项'!$M$1785:$M$1793,"CO",'02_核算项'!$AE$1785:$AE$1793,"allow_calculation"),"")</f>
        <v>229.6635</v>
      </c>
      <c r="J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C$1785:$AC$1793,'02_核算项'!$M$1785:$M$1793,"VOCS",'02_核算项'!$AE$1785:$AE$1793,"allow_calculation"),"")</f>
        <v>18.37308</v>
      </c>
      <c r="K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C$1785:$AC$1793,'02_核算项'!$M$1785:$M$1793,"PM10",'02_核算项'!$AE$1785:$AE$1793,"allow_calculation"),"")</f>
        <v>114.83175</v>
      </c>
      <c r="L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C$1785:$AC$1793,'02_核算项'!$M$1785:$M$1793,"PM25",'02_核算项'!$AE$1785:$AE$1793,"allow_calculation"),"")</f>
        <v>114.83175</v>
      </c>
      <c r="M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C$1785:$AC$1793,'02_核算项'!$M$1785:$M$1793,"BC",'02_核算项'!$AE$1785:$AE$1793,"allow_calculation"),"")</f>
        <v>9.18654</v>
      </c>
      <c r="N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C$1785:$AC$1793,'02_核算项'!$M$1785:$M$1793,"OC",'02_核算项'!$AE$1785:$AE$1793,"allow_calculation"),"")</f>
        <v>53.58815</v>
      </c>
      <c r="O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C$1785:$AC$1793,'02_核算项'!$M$1785:$M$1793,"NH3",'02_核算项'!$AE$1785:$AE$1793,"allow_calculation"),"")</f>
        <v>0.0</v>
      </c>
      <c r="P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D$1785:$AD$1793,'02_核算项'!$M$1785:$M$1793,"SO2",'02_核算项'!$AE$1785:$AE$1793,"allow_calculation"),"")</f>
        <v>260.2853</v>
      </c>
      <c r="Q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D$1785:$AD$1793,'02_核算项'!$M$1785:$M$1793,"NOX",'02_核算项'!$AE$1785:$AE$1793,"allow_calculation"),"")</f>
        <v>918.654</v>
      </c>
      <c r="R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D$1785:$AD$1793,'02_核算项'!$M$1785:$M$1793,"CO",'02_核算项'!$AE$1785:$AE$1793,"allow_calculation"),"")</f>
        <v>229.6635</v>
      </c>
      <c r="S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D$1785:$AD$1793,'02_核算项'!$M$1785:$M$1793,"VOCS",'02_核算项'!$AE$1785:$AE$1793,"allow_calculation"),"")</f>
        <v>18.37308</v>
      </c>
      <c r="T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D$1785:$AD$1793,'02_核算项'!$M$1785:$M$1793,"PM10",'02_核算项'!$AE$1785:$AE$1793,"allow_calculation"),"")</f>
        <v>114.83175</v>
      </c>
      <c r="U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D$1785:$AD$1793,'02_核算项'!$M$1785:$M$1793,"PM25",'02_核算项'!$AE$1785:$AE$1793,"allow_calculation"),"")</f>
        <v>114.83175</v>
      </c>
      <c r="V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D$1785:$AD$1793,'02_核算项'!$M$1785:$M$1793,"BC",'02_核算项'!$AE$1785:$AE$1793,"allow_calculation"),"")</f>
        <v>9.18654</v>
      </c>
      <c r="W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D$1785:$AD$1793,'02_核算项'!$M$1785:$M$1793,"OC",'02_核算项'!$AE$1785:$AE$1793,"allow_calculation"),"")</f>
        <v>53.58815</v>
      </c>
      <c r="X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D$1785:$AD$1793,'02_核算项'!$M$1785:$M$1793,"NH3",'02_核算项'!$AE$1785:$AE$1793,"allow_calculation"),"")</f>
        <v>0.0</v>
      </c>
      <c r="Y177" s="2">
        <v>9</v>
      </c>
    </row>
    <row r="178" spans="1:25">
      <c r="A178" s="2" t="s">
        <v>2294</v>
      </c>
      <c r="B178" s="2" t="s">
        <v>257</v>
      </c>
      <c r="C178" s="2" t="s">
        <v>258</v>
      </c>
      <c r="D178" s="2" t="s">
        <v>50</v>
      </c>
      <c r="E178" s="2" t="s">
        <v>51</v>
      </c>
      <c r="F178" s="2" t="s">
        <v>52</v>
      </c>
      <c r="G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C$1794:$AC$1802,'02_核算项'!$M$1794:$M$1802,"SO2",'02_核算项'!$AE$1794:$AE$1802,"allow_calculation"),"")</f>
        <v>1163.1536</v>
      </c>
      <c r="H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C$1794:$AC$1802,'02_核算项'!$M$1794:$M$1802,"NOX",'02_核算项'!$AE$1794:$AE$1802,"allow_calculation"),"")</f>
        <v>4105.248</v>
      </c>
      <c r="I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C$1794:$AC$1802,'02_核算项'!$M$1794:$M$1802,"CO",'02_核算项'!$AE$1794:$AE$1802,"allow_calculation"),"")</f>
        <v>1026.312</v>
      </c>
      <c r="J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C$1794:$AC$1802,'02_核算项'!$M$1794:$M$1802,"VOCS",'02_核算项'!$AE$1794:$AE$1802,"allow_calculation"),"")</f>
        <v>82.10496</v>
      </c>
      <c r="K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C$1794:$AC$1802,'02_核算项'!$M$1794:$M$1802,"PM10",'02_核算项'!$AE$1794:$AE$1802,"allow_calculation"),"")</f>
        <v>513.156</v>
      </c>
      <c r="L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C$1794:$AC$1802,'02_核算项'!$M$1794:$M$1802,"PM25",'02_核算项'!$AE$1794:$AE$1802,"allow_calculation"),"")</f>
        <v>513.156</v>
      </c>
      <c r="M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C$1794:$AC$1802,'02_核算项'!$M$1794:$M$1802,"BC",'02_核算项'!$AE$1794:$AE$1802,"allow_calculation"),"")</f>
        <v>41.05248</v>
      </c>
      <c r="N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C$1794:$AC$1802,'02_核算项'!$M$1794:$M$1802,"OC",'02_核算项'!$AE$1794:$AE$1802,"allow_calculation"),"")</f>
        <v>239.47279999999998</v>
      </c>
      <c r="O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C$1794:$AC$1802,'02_核算项'!$M$1794:$M$1802,"NH3",'02_核算项'!$AE$1794:$AE$1802,"allow_calculation"),"")</f>
        <v>0.0</v>
      </c>
      <c r="P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D$1794:$AD$1802,'02_核算项'!$M$1794:$M$1802,"SO2",'02_核算项'!$AE$1794:$AE$1802,"allow_calculation"),"")</f>
        <v>1163.1536</v>
      </c>
      <c r="Q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D$1794:$AD$1802,'02_核算项'!$M$1794:$M$1802,"NOX",'02_核算项'!$AE$1794:$AE$1802,"allow_calculation"),"")</f>
        <v>4105.248</v>
      </c>
      <c r="R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D$1794:$AD$1802,'02_核算项'!$M$1794:$M$1802,"CO",'02_核算项'!$AE$1794:$AE$1802,"allow_calculation"),"")</f>
        <v>1026.312</v>
      </c>
      <c r="S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D$1794:$AD$1802,'02_核算项'!$M$1794:$M$1802,"VOCS",'02_核算项'!$AE$1794:$AE$1802,"allow_calculation"),"")</f>
        <v>82.10496</v>
      </c>
      <c r="T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D$1794:$AD$1802,'02_核算项'!$M$1794:$M$1802,"PM10",'02_核算项'!$AE$1794:$AE$1802,"allow_calculation"),"")</f>
        <v>513.156</v>
      </c>
      <c r="U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D$1794:$AD$1802,'02_核算项'!$M$1794:$M$1802,"PM25",'02_核算项'!$AE$1794:$AE$1802,"allow_calculation"),"")</f>
        <v>513.156</v>
      </c>
      <c r="V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D$1794:$AD$1802,'02_核算项'!$M$1794:$M$1802,"BC",'02_核算项'!$AE$1794:$AE$1802,"allow_calculation"),"")</f>
        <v>41.05248</v>
      </c>
      <c r="W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D$1794:$AD$1802,'02_核算项'!$M$1794:$M$1802,"OC",'02_核算项'!$AE$1794:$AE$1802,"allow_calculation"),"")</f>
        <v>239.47279999999998</v>
      </c>
      <c r="X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D$1794:$AD$1802,'02_核算项'!$M$1794:$M$1802,"NH3",'02_核算项'!$AE$1794:$AE$1802,"allow_calculation"),"")</f>
        <v>0.0</v>
      </c>
      <c r="Y178" s="2">
        <v>9</v>
      </c>
    </row>
    <row r="179" spans="1:25">
      <c r="A179" s="2" t="s">
        <v>2304</v>
      </c>
      <c r="B179" s="2" t="s">
        <v>2305</v>
      </c>
      <c r="C179" s="2" t="s">
        <v>377</v>
      </c>
      <c r="D179" s="2" t="s">
        <v>228</v>
      </c>
      <c r="E179" s="2" t="s">
        <v>117</v>
      </c>
      <c r="F179" s="2" t="s">
        <v>628</v>
      </c>
      <c r="G179" s="4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C$1803:$AC$1811,'02_核算项'!$M$1803:$M$1811,"SO2",'02_核算项'!$AE$1803:$AE$1811,"allow_calculation"),"")</f>
        <v>315.6373</v>
      </c>
      <c r="H179" s="4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C$1803:$AC$1811,'02_核算项'!$M$1803:$M$1811,"NOX",'02_核算项'!$AE$1803:$AE$1811,"allow_calculation"),"")</f>
        <v>1114.014</v>
      </c>
      <c r="I179" s="4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C$1803:$AC$1811,'02_核算项'!$M$1803:$M$1811,"CO",'02_核算项'!$AE$1803:$AE$1811,"allow_calculation"),"")</f>
        <v>278.5035</v>
      </c>
      <c r="J179" s="4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C$1803:$AC$1811,'02_核算项'!$M$1803:$M$1811,"VOCS",'02_核算项'!$AE$1803:$AE$1811,"allow_calculation"),"")</f>
        <v>22.28028</v>
      </c>
      <c r="K179" s="4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C$1803:$AC$1811,'02_核算项'!$M$1803:$M$1811,"PM10",'02_核算项'!$AE$1803:$AE$1811,"allow_calculation"),"")</f>
        <v>139.25175</v>
      </c>
      <c r="L179" s="4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C$1803:$AC$1811,'02_核算项'!$M$1803:$M$1811,"PM25",'02_核算项'!$AE$1803:$AE$1811,"allow_calculation"),"")</f>
        <v>139.25175</v>
      </c>
      <c r="M179" s="4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C$1803:$AC$1811,'02_核算项'!$M$1803:$M$1811,"BC",'02_核算项'!$AE$1803:$AE$1811,"allow_calculation"),"")</f>
        <v>11.14014</v>
      </c>
      <c r="N179" s="4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C$1803:$AC$1811,'02_核算项'!$M$1803:$M$1811,"OC",'02_核算项'!$AE$1803:$AE$1811,"allow_calculation"),"")</f>
        <v>64.98415</v>
      </c>
      <c r="O179" s="4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C$1803:$AC$1811,'02_核算项'!$M$1803:$M$1811,"NH3",'02_核算项'!$AE$1803:$AE$1811,"allow_calculation"),"")</f>
        <v/>
      </c>
      <c r="P179" s="4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D$1803:$AD$1811,'02_核算项'!$M$1803:$M$1811,"SO2",'02_核算项'!$AE$1803:$AE$1811,"allow_calculation"),"")</f>
        <v>315.6373</v>
      </c>
      <c r="Q179" s="4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D$1803:$AD$1811,'02_核算项'!$M$1803:$M$1811,"NOX",'02_核算项'!$AE$1803:$AE$1811,"allow_calculation"),"")</f>
        <v>1114.014</v>
      </c>
      <c r="R179" s="4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D$1803:$AD$1811,'02_核算项'!$M$1803:$M$1811,"CO",'02_核算项'!$AE$1803:$AE$1811,"allow_calculation"),"")</f>
        <v>278.5035</v>
      </c>
      <c r="S179" s="4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D$1803:$AD$1811,'02_核算项'!$M$1803:$M$1811,"VOCS",'02_核算项'!$AE$1803:$AE$1811,"allow_calculation"),"")</f>
        <v>22.28028</v>
      </c>
      <c r="T179" s="4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D$1803:$AD$1811,'02_核算项'!$M$1803:$M$1811,"PM10",'02_核算项'!$AE$1803:$AE$1811,"allow_calculation"),"")</f>
        <v>139.25175</v>
      </c>
      <c r="U179" s="4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D$1803:$AD$1811,'02_核算项'!$M$1803:$M$1811,"PM25",'02_核算项'!$AE$1803:$AE$1811,"allow_calculation"),"")</f>
        <v>139.25175</v>
      </c>
      <c r="V179" s="4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D$1803:$AD$1811,'02_核算项'!$M$1803:$M$1811,"BC",'02_核算项'!$AE$1803:$AE$1811,"allow_calculation"),"")</f>
        <v>11.14014</v>
      </c>
      <c r="W179" s="4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D$1803:$AD$1811,'02_核算项'!$M$1803:$M$1811,"OC",'02_核算项'!$AE$1803:$AE$1811,"allow_calculation"),"")</f>
        <v>64.98415</v>
      </c>
      <c r="X179" s="3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D$1803:$AD$1811,'02_核算项'!$M$1803:$M$1811,"NH3",'02_核算项'!$AE$1803:$AE$1811,"allow_calculation"),"")</f>
        <v/>
      </c>
      <c r="Y179" s="2">
        <v>12</v>
      </c>
    </row>
    <row r="180" spans="1:25">
      <c r="A180" s="2" t="s">
        <v>2315</v>
      </c>
      <c r="B180" s="2" t="s">
        <v>226</v>
      </c>
      <c r="C180" s="2" t="s">
        <v>227</v>
      </c>
      <c r="D180" s="2" t="s">
        <v>228</v>
      </c>
      <c r="E180" s="2" t="s">
        <v>117</v>
      </c>
      <c r="F180" s="2" t="s">
        <v>323</v>
      </c>
      <c r="G180" s="4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C$1812:$AC$1820,'02_核算项'!$M$1812:$M$1820,"SO2",'02_核算项'!$AE$1812:$AE$1820,"allow_calculation"),"")</f>
        <v>326.087251</v>
      </c>
      <c r="H180" s="4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C$1812:$AC$1820,'02_核算项'!$M$1812:$M$1820,"NOX",'02_核算项'!$AE$1812:$AE$1820,"allow_calculation"),"")</f>
        <v>1150.89618</v>
      </c>
      <c r="I180" s="4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C$1812:$AC$1820,'02_核算项'!$M$1812:$M$1820,"CO",'02_核算项'!$AE$1812:$AE$1820,"allow_calculation"),"")</f>
        <v>287.724045</v>
      </c>
      <c r="J180" s="4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C$1812:$AC$1820,'02_核算项'!$M$1812:$M$1820,"VOCS",'02_核算项'!$AE$1812:$AE$1820,"allow_calculation"),"")</f>
        <v>23.017923599999996</v>
      </c>
      <c r="K180" s="4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C$1812:$AC$1820,'02_核算项'!$M$1812:$M$1820,"PM10",'02_核算项'!$AE$1812:$AE$1820,"allow_calculation"),"")</f>
        <v>143.8620225</v>
      </c>
      <c r="L180" s="4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C$1812:$AC$1820,'02_核算项'!$M$1812:$M$1820,"PM25",'02_核算项'!$AE$1812:$AE$1820,"allow_calculation"),"")</f>
        <v>143.8620225</v>
      </c>
      <c r="M180" s="4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C$1812:$AC$1820,'02_核算项'!$M$1812:$M$1820,"BC",'02_核算项'!$AE$1812:$AE$1820,"allow_calculation"),"")</f>
        <v>11.508961799999998</v>
      </c>
      <c r="N180" s="4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C$1812:$AC$1820,'02_核算项'!$M$1812:$M$1820,"OC",'02_核算项'!$AE$1812:$AE$1820,"allow_calculation"),"")</f>
        <v>67.1356105</v>
      </c>
      <c r="O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C$1812:$AC$1820,'02_核算项'!$M$1812:$M$1820,"NH3",'02_核算项'!$AE$1812:$AE$1820,"allow_calculation"),"")</f>
        <v>0.0</v>
      </c>
      <c r="P180" s="4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D$1812:$AD$1820,'02_核算项'!$M$1812:$M$1820,"SO2",'02_核算项'!$AE$1812:$AE$1820,"allow_calculation"),"")</f>
        <v>326.087251</v>
      </c>
      <c r="Q180" s="4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D$1812:$AD$1820,'02_核算项'!$M$1812:$M$1820,"NOX",'02_核算项'!$AE$1812:$AE$1820,"allow_calculation"),"")</f>
        <v>1150.89618</v>
      </c>
      <c r="R180" s="4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D$1812:$AD$1820,'02_核算项'!$M$1812:$M$1820,"CO",'02_核算项'!$AE$1812:$AE$1820,"allow_calculation"),"")</f>
        <v>287.724045</v>
      </c>
      <c r="S180" s="4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D$1812:$AD$1820,'02_核算项'!$M$1812:$M$1820,"VOCS",'02_核算项'!$AE$1812:$AE$1820,"allow_calculation"),"")</f>
        <v>23.017923599999996</v>
      </c>
      <c r="T180" s="4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D$1812:$AD$1820,'02_核算项'!$M$1812:$M$1820,"PM10",'02_核算项'!$AE$1812:$AE$1820,"allow_calculation"),"")</f>
        <v>143.8620225</v>
      </c>
      <c r="U180" s="4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D$1812:$AD$1820,'02_核算项'!$M$1812:$M$1820,"PM25",'02_核算项'!$AE$1812:$AE$1820,"allow_calculation"),"")</f>
        <v>143.8620225</v>
      </c>
      <c r="V180" s="4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D$1812:$AD$1820,'02_核算项'!$M$1812:$M$1820,"BC",'02_核算项'!$AE$1812:$AE$1820,"allow_calculation"),"")</f>
        <v>11.508961799999998</v>
      </c>
      <c r="W180" s="4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D$1812:$AD$1820,'02_核算项'!$M$1812:$M$1820,"OC",'02_核算项'!$AE$1812:$AE$1820,"allow_calculation"),"")</f>
        <v>67.1356105</v>
      </c>
      <c r="X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D$1812:$AD$1820,'02_核算项'!$M$1812:$M$1820,"NH3",'02_核算项'!$AE$1812:$AE$1820,"allow_calculation"),"")</f>
        <v>0.0</v>
      </c>
      <c r="Y180" s="2">
        <v>1</v>
      </c>
    </row>
    <row r="181" spans="1:25">
      <c r="A181" s="2" t="s">
        <v>2325</v>
      </c>
      <c r="B181" s="2" t="s">
        <v>1082</v>
      </c>
      <c r="C181" s="2" t="s">
        <v>744</v>
      </c>
      <c r="D181" s="2" t="s">
        <v>228</v>
      </c>
      <c r="E181" s="2" t="s">
        <v>117</v>
      </c>
      <c r="F181" s="2" t="s">
        <v>138</v>
      </c>
      <c r="G181" s="4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C$1821:$AC$1837,'02_核算项'!$M$1821:$M$1837,"SO2",'02_核算项'!$AE$1821:$AE$1837,"allow_calculation"),"")</f>
        <v>169.14064675</v>
      </c>
      <c r="H181" s="4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C$1821:$AC$1837,'02_核算项'!$M$1821:$M$1837,"NOX",'02_核算项'!$AE$1821:$AE$1837,"allow_calculation"),"")</f>
        <v>597.15516</v>
      </c>
      <c r="I181" s="4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C$1821:$AC$1837,'02_核算项'!$M$1821:$M$1837,"CO",'02_核算项'!$AE$1821:$AE$1837,"allow_calculation"),"")</f>
        <v>149.2967475</v>
      </c>
      <c r="J181" s="4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C$1821:$AC$1837,'02_核算项'!$M$1821:$M$1837,"VOCS",'02_核算项'!$AE$1821:$AE$1837,"allow_calculation"),"")</f>
        <v>11.9424666</v>
      </c>
      <c r="K181" s="4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C$1821:$AC$1837,'02_核算项'!$M$1821:$M$1837,"PM10",'02_核算项'!$AE$1821:$AE$1837,"allow_calculation"),"")</f>
        <v>74.62211400000001</v>
      </c>
      <c r="L181" s="4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C$1821:$AC$1837,'02_核算项'!$M$1821:$M$1837,"PM25",'02_核算项'!$AE$1821:$AE$1837,"allow_calculation"),"")</f>
        <v>74.62131825</v>
      </c>
      <c r="M181" s="4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C$1821:$AC$1837,'02_核算项'!$M$1821:$M$1837,"BC",'02_核算项'!$AE$1821:$AE$1837,"allow_calculation"),"")</f>
        <v>5.96980095</v>
      </c>
      <c r="N181" s="4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C$1821:$AC$1837,'02_核算项'!$M$1821:$M$1837,"OC",'02_核算项'!$AE$1821:$AE$1837,"allow_calculation"),"")</f>
        <v>34.8232288</v>
      </c>
      <c r="O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C$1821:$AC$1837,'02_核算项'!$M$1821:$M$1837,"NH3",'02_核算项'!$AE$1821:$AE$1837,"allow_calculation"),"")</f>
        <v>0.0</v>
      </c>
      <c r="P181" s="4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D$1821:$AD$1837,'02_核算项'!$M$1821:$M$1837,"SO2",'02_核算项'!$AE$1821:$AE$1837,"allow_calculation"),"")</f>
        <v>169.14064675</v>
      </c>
      <c r="Q181" s="4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D$1821:$AD$1837,'02_核算项'!$M$1821:$M$1837,"NOX",'02_核算项'!$AE$1821:$AE$1837,"allow_calculation"),"")</f>
        <v>597.15516</v>
      </c>
      <c r="R181" s="4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D$1821:$AD$1837,'02_核算项'!$M$1821:$M$1837,"CO",'02_核算项'!$AE$1821:$AE$1837,"allow_calculation"),"")</f>
        <v>149.2967475</v>
      </c>
      <c r="S181" s="4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D$1821:$AD$1837,'02_核算项'!$M$1821:$M$1837,"VOCS",'02_核算项'!$AE$1821:$AE$1837,"allow_calculation"),"")</f>
        <v>11.9424666</v>
      </c>
      <c r="T181" s="4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D$1821:$AD$1837,'02_核算项'!$M$1821:$M$1837,"PM10",'02_核算项'!$AE$1821:$AE$1837,"allow_calculation"),"")</f>
        <v>74.62211400000001</v>
      </c>
      <c r="U181" s="4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D$1821:$AD$1837,'02_核算项'!$M$1821:$M$1837,"PM25",'02_核算项'!$AE$1821:$AE$1837,"allow_calculation"),"")</f>
        <v>74.62131825</v>
      </c>
      <c r="V181" s="4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D$1821:$AD$1837,'02_核算项'!$M$1821:$M$1837,"BC",'02_核算项'!$AE$1821:$AE$1837,"allow_calculation"),"")</f>
        <v>5.96980095</v>
      </c>
      <c r="W181" s="4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D$1821:$AD$1837,'02_核算项'!$M$1821:$M$1837,"OC",'02_核算项'!$AE$1821:$AE$1837,"allow_calculation"),"")</f>
        <v>34.8232288</v>
      </c>
      <c r="X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D$1821:$AD$1837,'02_核算项'!$M$1821:$M$1837,"NH3",'02_核算项'!$AE$1821:$AE$1837,"allow_calculation"),"")</f>
        <v>0.0</v>
      </c>
      <c r="Y181" s="2">
        <v>18</v>
      </c>
    </row>
    <row r="182" spans="1:25">
      <c r="A182" s="2" t="s">
        <v>2343</v>
      </c>
      <c r="B182" s="2" t="s">
        <v>2344</v>
      </c>
      <c r="C182" s="2" t="s">
        <v>227</v>
      </c>
      <c r="D182" s="2" t="s">
        <v>178</v>
      </c>
      <c r="E182" s="2" t="s">
        <v>181</v>
      </c>
      <c r="F182" s="2" t="s">
        <v>138</v>
      </c>
      <c r="G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C$1838:$AC$1846,'02_核算项'!$M$1838:$M$1846,"SO2",'02_核算项'!$AE$1838:$AE$1846,"allow_calculation"),"")</f>
        <v>0.850378</v>
      </c>
      <c r="H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C$1838:$AC$1846,'02_核算项'!$M$1838:$M$1846,"NOX",'02_核算项'!$AE$1838:$AE$1846,"allow_calculation"),"")</f>
        <v>204.09072</v>
      </c>
      <c r="I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C$1838:$AC$1846,'02_核算项'!$M$1838:$M$1846,"CO",'02_核算项'!$AE$1838:$AE$1846,"allow_calculation"),"")</f>
        <v>59.52645999999999</v>
      </c>
      <c r="J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C$1838:$AC$1846,'02_核算项'!$M$1838:$M$1846,"VOCS",'02_核算项'!$AE$1838:$AE$1846,"allow_calculation"),"")</f>
        <v>3.401512</v>
      </c>
      <c r="K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C$1838:$AC$1846,'02_核算项'!$M$1838:$M$1846,"PM10",'02_核算项'!$AE$1838:$AE$1846,"allow_calculation"),"")</f>
        <v>1.700756</v>
      </c>
      <c r="L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C$1838:$AC$1846,'02_核算项'!$M$1838:$M$1846,"PM25",'02_核算项'!$AE$1838:$AE$1846,"allow_calculation"),"")</f>
        <v>0.850378</v>
      </c>
      <c r="M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C$1838:$AC$1846,'02_核算项'!$M$1838:$M$1846,"BC",'02_核算项'!$AE$1838:$AE$1846,"allow_calculation"),"")</f>
        <v>0.1700756</v>
      </c>
      <c r="N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C$1838:$AC$1846,'02_核算项'!$M$1838:$M$1846,"OC",'02_核算项'!$AE$1838:$AE$1846,"allow_calculation"),"")</f>
        <v>0.3401512</v>
      </c>
      <c r="O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C$1838:$AC$1846,'02_核算项'!$M$1838:$M$1846,"NH3",'02_核算项'!$AE$1838:$AE$1846,"allow_calculation"),"")</f>
        <v>0.0</v>
      </c>
      <c r="P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D$1838:$AD$1846,'02_核算项'!$M$1838:$M$1846,"SO2",'02_核算项'!$AE$1838:$AE$1846,"allow_calculation"),"")</f>
        <v>0.850378</v>
      </c>
      <c r="Q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D$1838:$AD$1846,'02_核算项'!$M$1838:$M$1846,"NOX",'02_核算项'!$AE$1838:$AE$1846,"allow_calculation"),"")</f>
        <v>204.09072</v>
      </c>
      <c r="R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D$1838:$AD$1846,'02_核算项'!$M$1838:$M$1846,"CO",'02_核算项'!$AE$1838:$AE$1846,"allow_calculation"),"")</f>
        <v>59.52645999999999</v>
      </c>
      <c r="S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D$1838:$AD$1846,'02_核算项'!$M$1838:$M$1846,"VOCS",'02_核算项'!$AE$1838:$AE$1846,"allow_calculation"),"")</f>
        <v>3.401512</v>
      </c>
      <c r="T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D$1838:$AD$1846,'02_核算项'!$M$1838:$M$1846,"PM10",'02_核算项'!$AE$1838:$AE$1846,"allow_calculation"),"")</f>
        <v>1.700756</v>
      </c>
      <c r="U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D$1838:$AD$1846,'02_核算项'!$M$1838:$M$1846,"PM25",'02_核算项'!$AE$1838:$AE$1846,"allow_calculation"),"")</f>
        <v>0.850378</v>
      </c>
      <c r="V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D$1838:$AD$1846,'02_核算项'!$M$1838:$M$1846,"BC",'02_核算项'!$AE$1838:$AE$1846,"allow_calculation"),"")</f>
        <v>0.1700756</v>
      </c>
      <c r="W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D$1838:$AD$1846,'02_核算项'!$M$1838:$M$1846,"OC",'02_核算项'!$AE$1838:$AE$1846,"allow_calculation"),"")</f>
        <v>0.3401512</v>
      </c>
      <c r="X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D$1838:$AD$1846,'02_核算项'!$M$1838:$M$1846,"NH3",'02_核算项'!$AE$1838:$AE$1846,"allow_calculation"),"")</f>
        <v>0.0</v>
      </c>
      <c r="Y182" s="2">
        <v>1</v>
      </c>
    </row>
    <row r="183" spans="1:25">
      <c r="A183" s="2" t="s">
        <v>2354</v>
      </c>
      <c r="B183" s="2" t="s">
        <v>2355</v>
      </c>
      <c r="C183" s="2" t="s">
        <v>177</v>
      </c>
      <c r="D183" s="2" t="s">
        <v>228</v>
      </c>
      <c r="E183" s="2" t="s">
        <v>117</v>
      </c>
      <c r="F183" s="2" t="s">
        <v>138</v>
      </c>
      <c r="G183" s="4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C$1847:$AC$1855,'02_核算项'!$M$1847:$M$1855,"SO2",'02_核算项'!$AE$1847:$AE$1855,"allow_calculation"),"")</f>
        <v>324.6796</v>
      </c>
      <c r="H183" s="4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C$1847:$AC$1855,'02_核算项'!$M$1847:$M$1855,"NOX",'02_核算项'!$AE$1847:$AE$1855,"allow_calculation"),"")</f>
        <v>1145.928</v>
      </c>
      <c r="I183" s="4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C$1847:$AC$1855,'02_核算项'!$M$1847:$M$1855,"CO",'02_核算项'!$AE$1847:$AE$1855,"allow_calculation"),"")</f>
        <v>286.482</v>
      </c>
      <c r="J183" s="4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C$1847:$AC$1855,'02_核算项'!$M$1847:$M$1855,"VOCS",'02_核算项'!$AE$1847:$AE$1855,"allow_calculation"),"")</f>
        <v>22.91856</v>
      </c>
      <c r="K183" s="4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C$1847:$AC$1855,'02_核算项'!$M$1847:$M$1855,"PM10",'02_核算项'!$AE$1847:$AE$1855,"allow_calculation"),"")</f>
        <v>143.241</v>
      </c>
      <c r="L183" s="4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C$1847:$AC$1855,'02_核算项'!$M$1847:$M$1855,"PM25",'02_核算项'!$AE$1847:$AE$1855,"allow_calculation"),"")</f>
        <v>143.241</v>
      </c>
      <c r="M183" s="4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C$1847:$AC$1855,'02_核算项'!$M$1847:$M$1855,"BC",'02_核算项'!$AE$1847:$AE$1855,"allow_calculation"),"")</f>
        <v>11.45928</v>
      </c>
      <c r="N183" s="4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C$1847:$AC$1855,'02_核算项'!$M$1847:$M$1855,"OC",'02_核算项'!$AE$1847:$AE$1855,"allow_calculation"),"")</f>
        <v>66.8458</v>
      </c>
      <c r="O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C$1847:$AC$1855,'02_核算项'!$M$1847:$M$1855,"NH3",'02_核算项'!$AE$1847:$AE$1855,"allow_calculation"),"")</f>
        <v/>
      </c>
      <c r="P183" s="4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D$1847:$AD$1855,'02_核算项'!$M$1847:$M$1855,"SO2",'02_核算项'!$AE$1847:$AE$1855,"allow_calculation"),"")</f>
        <v>324.6796</v>
      </c>
      <c r="Q183" s="4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D$1847:$AD$1855,'02_核算项'!$M$1847:$M$1855,"NOX",'02_核算项'!$AE$1847:$AE$1855,"allow_calculation"),"")</f>
        <v>1145.928</v>
      </c>
      <c r="R183" s="4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D$1847:$AD$1855,'02_核算项'!$M$1847:$M$1855,"CO",'02_核算项'!$AE$1847:$AE$1855,"allow_calculation"),"")</f>
        <v>286.482</v>
      </c>
      <c r="S183" s="4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D$1847:$AD$1855,'02_核算项'!$M$1847:$M$1855,"VOCS",'02_核算项'!$AE$1847:$AE$1855,"allow_calculation"),"")</f>
        <v>22.91856</v>
      </c>
      <c r="T183" s="4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D$1847:$AD$1855,'02_核算项'!$M$1847:$M$1855,"PM10",'02_核算项'!$AE$1847:$AE$1855,"allow_calculation"),"")</f>
        <v>143.241</v>
      </c>
      <c r="U183" s="4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D$1847:$AD$1855,'02_核算项'!$M$1847:$M$1855,"PM25",'02_核算项'!$AE$1847:$AE$1855,"allow_calculation"),"")</f>
        <v>143.241</v>
      </c>
      <c r="V183" s="4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D$1847:$AD$1855,'02_核算项'!$M$1847:$M$1855,"BC",'02_核算项'!$AE$1847:$AE$1855,"allow_calculation"),"")</f>
        <v>11.45928</v>
      </c>
      <c r="W183" s="4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D$1847:$AD$1855,'02_核算项'!$M$1847:$M$1855,"OC",'02_核算项'!$AE$1847:$AE$1855,"allow_calculation"),"")</f>
        <v>66.8458</v>
      </c>
      <c r="X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D$1847:$AD$1855,'02_核算项'!$M$1847:$M$1855,"NH3",'02_核算项'!$AE$1847:$AE$1855,"allow_calculation"),"")</f>
        <v/>
      </c>
      <c r="Y183" s="2">
        <v>10</v>
      </c>
    </row>
    <row r="184" spans="1:25">
      <c r="A184" s="2" t="s">
        <v>2365</v>
      </c>
      <c r="B184" s="2" t="s">
        <v>985</v>
      </c>
      <c r="C184" s="2" t="s">
        <v>227</v>
      </c>
      <c r="D184" s="2" t="s">
        <v>228</v>
      </c>
      <c r="E184" s="2" t="s">
        <v>117</v>
      </c>
      <c r="F184" s="2" t="s">
        <v>229</v>
      </c>
      <c r="G184" s="4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C$1856:$AC$1864,'02_核算项'!$M$1856:$M$1864,"SO2",'02_核算项'!$AE$1856:$AE$1864,"allow_calculation"),"")</f>
        <v>59.49133</v>
      </c>
      <c r="H184" s="4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C$1856:$AC$1864,'02_核算项'!$M$1856:$M$1864,"NOX",'02_核算项'!$AE$1856:$AE$1864,"allow_calculation"),"")</f>
        <v>209.9694</v>
      </c>
      <c r="I184" s="4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C$1856:$AC$1864,'02_核算项'!$M$1856:$M$1864,"CO",'02_核算项'!$AE$1856:$AE$1864,"allow_calculation"),"")</f>
        <v>52.49235</v>
      </c>
      <c r="J184" s="4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C$1856:$AC$1864,'02_核算项'!$M$1856:$M$1864,"VOCS",'02_核算项'!$AE$1856:$AE$1864,"allow_calculation"),"")</f>
        <v>4.199388</v>
      </c>
      <c r="K184" s="4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C$1856:$AC$1864,'02_核算项'!$M$1856:$M$1864,"PM10",'02_核算项'!$AE$1856:$AE$1864,"allow_calculation"),"")</f>
        <v>26.246175</v>
      </c>
      <c r="L184" s="4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C$1856:$AC$1864,'02_核算项'!$M$1856:$M$1864,"PM25",'02_核算项'!$AE$1856:$AE$1864,"allow_calculation"),"")</f>
        <v>26.246175</v>
      </c>
      <c r="M184" s="4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C$1856:$AC$1864,'02_核算项'!$M$1856:$M$1864,"BC",'02_核算项'!$AE$1856:$AE$1864,"allow_calculation"),"")</f>
        <v>2.099694</v>
      </c>
      <c r="N184" s="4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C$1856:$AC$1864,'02_核算项'!$M$1856:$M$1864,"OC",'02_核算项'!$AE$1856:$AE$1864,"allow_calculation"),"")</f>
        <v>12.248215</v>
      </c>
      <c r="O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C$1856:$AC$1864,'02_核算项'!$M$1856:$M$1864,"NH3",'02_核算项'!$AE$1856:$AE$1864,"allow_calculation"),"")</f>
        <v>0.0</v>
      </c>
      <c r="P184" s="4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D$1856:$AD$1864,'02_核算项'!$M$1856:$M$1864,"SO2",'02_核算项'!$AE$1856:$AE$1864,"allow_calculation"),"")</f>
        <v>59.49133</v>
      </c>
      <c r="Q184" s="4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D$1856:$AD$1864,'02_核算项'!$M$1856:$M$1864,"NOX",'02_核算项'!$AE$1856:$AE$1864,"allow_calculation"),"")</f>
        <v>209.9694</v>
      </c>
      <c r="R184" s="4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D$1856:$AD$1864,'02_核算项'!$M$1856:$M$1864,"CO",'02_核算项'!$AE$1856:$AE$1864,"allow_calculation"),"")</f>
        <v>52.49235</v>
      </c>
      <c r="S184" s="4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D$1856:$AD$1864,'02_核算项'!$M$1856:$M$1864,"VOCS",'02_核算项'!$AE$1856:$AE$1864,"allow_calculation"),"")</f>
        <v>4.199388</v>
      </c>
      <c r="T184" s="4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D$1856:$AD$1864,'02_核算项'!$M$1856:$M$1864,"PM10",'02_核算项'!$AE$1856:$AE$1864,"allow_calculation"),"")</f>
        <v>26.246175</v>
      </c>
      <c r="U184" s="4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D$1856:$AD$1864,'02_核算项'!$M$1856:$M$1864,"PM25",'02_核算项'!$AE$1856:$AE$1864,"allow_calculation"),"")</f>
        <v>26.246175</v>
      </c>
      <c r="V184" s="4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D$1856:$AD$1864,'02_核算项'!$M$1856:$M$1864,"BC",'02_核算项'!$AE$1856:$AE$1864,"allow_calculation"),"")</f>
        <v>2.099694</v>
      </c>
      <c r="W184" s="4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D$1856:$AD$1864,'02_核算项'!$M$1856:$M$1864,"OC",'02_核算项'!$AE$1856:$AE$1864,"allow_calculation"),"")</f>
        <v>12.248215</v>
      </c>
      <c r="X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D$1856:$AD$1864,'02_核算项'!$M$1856:$M$1864,"NH3",'02_核算项'!$AE$1856:$AE$1864,"allow_calculation"),"")</f>
        <v>0.0</v>
      </c>
      <c r="Y184" s="2">
        <v>10</v>
      </c>
    </row>
    <row r="185" spans="1:25">
      <c r="A185" s="2" t="s">
        <v>2375</v>
      </c>
      <c r="B185" s="2" t="s">
        <v>376</v>
      </c>
      <c r="C185" s="2" t="s">
        <v>377</v>
      </c>
      <c r="D185" s="2" t="s">
        <v>178</v>
      </c>
      <c r="E185" s="2" t="s">
        <v>179</v>
      </c>
      <c r="F185" s="2" t="s">
        <v>52</v>
      </c>
      <c r="G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C$1865:$AC$1873,'02_核算项'!$M$1865:$M$1873,"SO2",'02_核算项'!$AE$1865:$AE$1873,"allow_calculation"),"")</f>
        <v>0.7</v>
      </c>
      <c r="H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C$1865:$AC$1873,'02_核算项'!$M$1865:$M$1873,"NOX",'02_核算项'!$AE$1865:$AE$1873,"allow_calculation"),"")</f>
        <v>168.0</v>
      </c>
      <c r="I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C$1865:$AC$1873,'02_核算项'!$M$1865:$M$1873,"CO",'02_核算项'!$AE$1865:$AE$1873,"allow_calculation"),"")</f>
        <v>49.0</v>
      </c>
      <c r="J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C$1865:$AC$1873,'02_核算项'!$M$1865:$M$1873,"VOCS",'02_核算项'!$AE$1865:$AE$1873,"allow_calculation"),"")</f>
        <v>2.8</v>
      </c>
      <c r="K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C$1865:$AC$1873,'02_核算项'!$M$1865:$M$1873,"PM10",'02_核算项'!$AE$1865:$AE$1873,"allow_calculation"),"")</f>
        <v>1.4</v>
      </c>
      <c r="L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C$1865:$AC$1873,'02_核算项'!$M$1865:$M$1873,"PM25",'02_核算项'!$AE$1865:$AE$1873,"allow_calculation"),"")</f>
        <v>0.7</v>
      </c>
      <c r="M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C$1865:$AC$1873,'02_核算项'!$M$1865:$M$1873,"BC",'02_核算项'!$AE$1865:$AE$1873,"allow_calculation"),"")</f>
        <v>0.14</v>
      </c>
      <c r="N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C$1865:$AC$1873,'02_核算项'!$M$1865:$M$1873,"OC",'02_核算项'!$AE$1865:$AE$1873,"allow_calculation"),"")</f>
        <v>0.28</v>
      </c>
      <c r="O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C$1865:$AC$1873,'02_核算项'!$M$1865:$M$1873,"NH3",'02_核算项'!$AE$1865:$AE$1873,"allow_calculation"),"")</f>
        <v>0.0</v>
      </c>
      <c r="P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D$1865:$AD$1873,'02_核算项'!$M$1865:$M$1873,"SO2",'02_核算项'!$AE$1865:$AE$1873,"allow_calculation"),"")</f>
        <v>0.7</v>
      </c>
      <c r="Q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D$1865:$AD$1873,'02_核算项'!$M$1865:$M$1873,"NOX",'02_核算项'!$AE$1865:$AE$1873,"allow_calculation"),"")</f>
        <v>168.0</v>
      </c>
      <c r="R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D$1865:$AD$1873,'02_核算项'!$M$1865:$M$1873,"CO",'02_核算项'!$AE$1865:$AE$1873,"allow_calculation"),"")</f>
        <v>49.0</v>
      </c>
      <c r="S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D$1865:$AD$1873,'02_核算项'!$M$1865:$M$1873,"VOCS",'02_核算项'!$AE$1865:$AE$1873,"allow_calculation"),"")</f>
        <v>2.8</v>
      </c>
      <c r="T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D$1865:$AD$1873,'02_核算项'!$M$1865:$M$1873,"PM10",'02_核算项'!$AE$1865:$AE$1873,"allow_calculation"),"")</f>
        <v>1.4</v>
      </c>
      <c r="U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D$1865:$AD$1873,'02_核算项'!$M$1865:$M$1873,"PM25",'02_核算项'!$AE$1865:$AE$1873,"allow_calculation"),"")</f>
        <v>0.7</v>
      </c>
      <c r="V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D$1865:$AD$1873,'02_核算项'!$M$1865:$M$1873,"BC",'02_核算项'!$AE$1865:$AE$1873,"allow_calculation"),"")</f>
        <v>0.14</v>
      </c>
      <c r="W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D$1865:$AD$1873,'02_核算项'!$M$1865:$M$1873,"OC",'02_核算项'!$AE$1865:$AE$1873,"allow_calculation"),"")</f>
        <v>0.28</v>
      </c>
      <c r="X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D$1865:$AD$1873,'02_核算项'!$M$1865:$M$1873,"NH3",'02_核算项'!$AE$1865:$AE$1873,"allow_calculation"),"")</f>
        <v>0.0</v>
      </c>
      <c r="Y185" s="2">
        <v>1</v>
      </c>
    </row>
    <row r="186" spans="1:25">
      <c r="A186" s="2" t="s">
        <v>2385</v>
      </c>
      <c r="B186" s="2" t="s">
        <v>886</v>
      </c>
      <c r="C186" s="2" t="s">
        <v>377</v>
      </c>
      <c r="D186" s="2" t="s">
        <v>228</v>
      </c>
      <c r="E186" s="2" t="s">
        <v>181</v>
      </c>
      <c r="F186" s="2" t="s">
        <v>2386</v>
      </c>
      <c r="G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C$1874:$AC$1882,'02_核算项'!$M$1874:$M$1882,"SO2",'02_核算项'!$AE$1874:$AE$1882,"allow_calculation"),"")</f>
        <v/>
      </c>
      <c r="H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C$1874:$AC$1882,'02_核算项'!$M$1874:$M$1882,"NOX",'02_核算项'!$AE$1874:$AE$1882,"allow_calculation"),"")</f>
        <v/>
      </c>
      <c r="I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C$1874:$AC$1882,'02_核算项'!$M$1874:$M$1882,"CO",'02_核算项'!$AE$1874:$AE$1882,"allow_calculation"),"")</f>
        <v/>
      </c>
      <c r="J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C$1874:$AC$1882,'02_核算项'!$M$1874:$M$1882,"VOCS",'02_核算项'!$AE$1874:$AE$1882,"allow_calculation"),"")</f>
        <v/>
      </c>
      <c r="K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C$1874:$AC$1882,'02_核算项'!$M$1874:$M$1882,"PM10",'02_核算项'!$AE$1874:$AE$1882,"allow_calculation"),"")</f>
        <v/>
      </c>
      <c r="L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C$1874:$AC$1882,'02_核算项'!$M$1874:$M$1882,"PM25",'02_核算项'!$AE$1874:$AE$1882,"allow_calculation"),"")</f>
        <v/>
      </c>
      <c r="M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C$1874:$AC$1882,'02_核算项'!$M$1874:$M$1882,"BC",'02_核算项'!$AE$1874:$AE$1882,"allow_calculation"),"")</f>
        <v/>
      </c>
      <c r="N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C$1874:$AC$1882,'02_核算项'!$M$1874:$M$1882,"OC",'02_核算项'!$AE$1874:$AE$1882,"allow_calculation"),"")</f>
        <v/>
      </c>
      <c r="O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C$1874:$AC$1882,'02_核算项'!$M$1874:$M$1882,"NH3",'02_核算项'!$AE$1874:$AE$1882,"allow_calculation"),"")</f>
        <v>0.0</v>
      </c>
      <c r="P186" s="3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D$1874:$AD$1882,'02_核算项'!$M$1874:$M$1882,"SO2",'02_核算项'!$AE$1874:$AE$1882,"allow_calculation"),"")</f>
        <v/>
      </c>
      <c r="Q186" s="3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D$1874:$AD$1882,'02_核算项'!$M$1874:$M$1882,"NOX",'02_核算项'!$AE$1874:$AE$1882,"allow_calculation"),"")</f>
        <v/>
      </c>
      <c r="R186" s="3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D$1874:$AD$1882,'02_核算项'!$M$1874:$M$1882,"CO",'02_核算项'!$AE$1874:$AE$1882,"allow_calculation"),"")</f>
        <v/>
      </c>
      <c r="S186" s="3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D$1874:$AD$1882,'02_核算项'!$M$1874:$M$1882,"VOCS",'02_核算项'!$AE$1874:$AE$1882,"allow_calculation"),"")</f>
        <v/>
      </c>
      <c r="T186" s="3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D$1874:$AD$1882,'02_核算项'!$M$1874:$M$1882,"PM10",'02_核算项'!$AE$1874:$AE$1882,"allow_calculation"),"")</f>
        <v/>
      </c>
      <c r="U186" s="3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D$1874:$AD$1882,'02_核算项'!$M$1874:$M$1882,"PM25",'02_核算项'!$AE$1874:$AE$1882,"allow_calculation"),"")</f>
        <v/>
      </c>
      <c r="V186" s="3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D$1874:$AD$1882,'02_核算项'!$M$1874:$M$1882,"BC",'02_核算项'!$AE$1874:$AE$1882,"allow_calculation"),"")</f>
        <v/>
      </c>
      <c r="W186" s="3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D$1874:$AD$1882,'02_核算项'!$M$1874:$M$1882,"OC",'02_核算项'!$AE$1874:$AE$1882,"allow_calculation"),"")</f>
        <v/>
      </c>
      <c r="X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D$1874:$AD$1882,'02_核算项'!$M$1874:$M$1882,"NH3",'02_核算项'!$AE$1874:$AE$1882,"allow_calculation"),"")</f>
        <v>0.0</v>
      </c>
      <c r="Y186" s="2">
        <v>25</v>
      </c>
    </row>
    <row r="187" spans="1:25">
      <c r="A187" s="2" t="s">
        <v>2396</v>
      </c>
      <c r="B187" s="2" t="s">
        <v>1613</v>
      </c>
      <c r="C187" s="2" t="s">
        <v>1450</v>
      </c>
      <c r="D187" s="2" t="s">
        <v>228</v>
      </c>
      <c r="E187" s="2" t="s">
        <v>117</v>
      </c>
      <c r="F187" s="2" t="s">
        <v>243</v>
      </c>
      <c r="G187" s="4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C$1883:$AC$1891,'02_核算项'!$M$1883:$M$1891,"SO2",'02_核算项'!$AE$1883:$AE$1891,"allow_calculation"),"")</f>
        <v>431.669984</v>
      </c>
      <c r="H187" s="4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C$1883:$AC$1891,'02_核算项'!$M$1883:$M$1891,"NOX",'02_核算项'!$AE$1883:$AE$1891,"allow_calculation"),"")</f>
        <v>1523.54112</v>
      </c>
      <c r="I187" s="4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C$1883:$AC$1891,'02_核算项'!$M$1883:$M$1891,"CO",'02_核算项'!$AE$1883:$AE$1891,"allow_calculation"),"")</f>
        <v>380.88528</v>
      </c>
      <c r="J187" s="4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C$1883:$AC$1891,'02_核算项'!$M$1883:$M$1891,"VOCS",'02_核算项'!$AE$1883:$AE$1891,"allow_calculation"),"")</f>
        <v>30.4708224</v>
      </c>
      <c r="K187" s="4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C$1883:$AC$1891,'02_核算项'!$M$1883:$M$1891,"PM10",'02_核算项'!$AE$1883:$AE$1891,"allow_calculation"),"")</f>
        <v>190.44264</v>
      </c>
      <c r="L187" s="4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C$1883:$AC$1891,'02_核算项'!$M$1883:$M$1891,"PM25",'02_核算项'!$AE$1883:$AE$1891,"allow_calculation"),"")</f>
        <v>190.44264</v>
      </c>
      <c r="M187" s="4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C$1883:$AC$1891,'02_核算项'!$M$1883:$M$1891,"BC",'02_核算项'!$AE$1883:$AE$1891,"allow_calculation"),"")</f>
        <v>15.2354112</v>
      </c>
      <c r="N187" s="4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C$1883:$AC$1891,'02_核算项'!$M$1883:$M$1891,"OC",'02_核算项'!$AE$1883:$AE$1891,"allow_calculation"),"")</f>
        <v>88.873232</v>
      </c>
      <c r="O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C$1883:$AC$1891,'02_核算项'!$M$1883:$M$1891,"NH3",'02_核算项'!$AE$1883:$AE$1891,"allow_calculation"),"")</f>
        <v>0.0</v>
      </c>
      <c r="P187" s="4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D$1883:$AD$1891,'02_核算项'!$M$1883:$M$1891,"SO2",'02_核算项'!$AE$1883:$AE$1891,"allow_calculation"),"")</f>
        <v>431.669984</v>
      </c>
      <c r="Q187" s="4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D$1883:$AD$1891,'02_核算项'!$M$1883:$M$1891,"NOX",'02_核算项'!$AE$1883:$AE$1891,"allow_calculation"),"")</f>
        <v>1523.54112</v>
      </c>
      <c r="R187" s="4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D$1883:$AD$1891,'02_核算项'!$M$1883:$M$1891,"CO",'02_核算项'!$AE$1883:$AE$1891,"allow_calculation"),"")</f>
        <v>380.88528</v>
      </c>
      <c r="S187" s="4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D$1883:$AD$1891,'02_核算项'!$M$1883:$M$1891,"VOCS",'02_核算项'!$AE$1883:$AE$1891,"allow_calculation"),"")</f>
        <v>30.4708224</v>
      </c>
      <c r="T187" s="4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D$1883:$AD$1891,'02_核算项'!$M$1883:$M$1891,"PM10",'02_核算项'!$AE$1883:$AE$1891,"allow_calculation"),"")</f>
        <v>190.44264</v>
      </c>
      <c r="U187" s="4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D$1883:$AD$1891,'02_核算项'!$M$1883:$M$1891,"PM25",'02_核算项'!$AE$1883:$AE$1891,"allow_calculation"),"")</f>
        <v>190.44264</v>
      </c>
      <c r="V187" s="4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D$1883:$AD$1891,'02_核算项'!$M$1883:$M$1891,"BC",'02_核算项'!$AE$1883:$AE$1891,"allow_calculation"),"")</f>
        <v>15.2354112</v>
      </c>
      <c r="W187" s="4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D$1883:$AD$1891,'02_核算项'!$M$1883:$M$1891,"OC",'02_核算项'!$AE$1883:$AE$1891,"allow_calculation"),"")</f>
        <v>88.873232</v>
      </c>
      <c r="X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D$1883:$AD$1891,'02_核算项'!$M$1883:$M$1891,"NH3",'02_核算项'!$AE$1883:$AE$1891,"allow_calculation"),"")</f>
        <v>0.0</v>
      </c>
      <c r="Y187" s="2">
        <v>1</v>
      </c>
    </row>
    <row r="188" spans="1:25">
      <c r="A188" s="2" t="s">
        <v>2406</v>
      </c>
      <c r="B188" s="2" t="s">
        <v>1354</v>
      </c>
      <c r="C188" s="2" t="s">
        <v>744</v>
      </c>
      <c r="D188" s="2" t="s">
        <v>228</v>
      </c>
      <c r="E188" s="2" t="s">
        <v>117</v>
      </c>
      <c r="F188" s="2" t="s">
        <v>532</v>
      </c>
      <c r="G188" s="4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C$1892:$AC$1908,'02_核算项'!$M$1892:$M$1908,"SO2",'02_核算项'!$AE$1892:$AE$1908,"allow_calculation"),"")</f>
        <v>377.7178775</v>
      </c>
      <c r="H188" s="4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C$1892:$AC$1908,'02_核算项'!$M$1892:$M$1908,"NOX",'02_核算项'!$AE$1892:$AE$1908,"allow_calculation"),"")</f>
        <v>1333.3175999999999</v>
      </c>
      <c r="I188" s="4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C$1892:$AC$1908,'02_核算项'!$M$1892:$M$1908,"CO",'02_核算项'!$AE$1892:$AE$1908,"allow_calculation"),"")</f>
        <v>333.337675</v>
      </c>
      <c r="J188" s="4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C$1892:$AC$1908,'02_核算项'!$M$1892:$M$1908,"VOCS",'02_核算项'!$AE$1892:$AE$1908,"allow_calculation"),"")</f>
        <v>26.665689999999998</v>
      </c>
      <c r="K188" s="4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C$1892:$AC$1908,'02_核算项'!$M$1892:$M$1908,"PM10",'02_核算项'!$AE$1892:$AE$1908,"allow_calculation"),"")</f>
        <v>166.64153</v>
      </c>
      <c r="L188" s="4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C$1892:$AC$1908,'02_核算项'!$M$1892:$M$1908,"PM25",'02_核算项'!$AE$1892:$AE$1908,"allow_calculation"),"")</f>
        <v>166.6407025</v>
      </c>
      <c r="M188" s="4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C$1892:$AC$1908,'02_核算项'!$M$1892:$M$1908,"BC",'02_核算项'!$AE$1892:$AE$1908,"allow_calculation"),"")</f>
        <v>13.331355499999999</v>
      </c>
      <c r="N188" s="4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C$1892:$AC$1908,'02_核算项'!$M$1892:$M$1908,"OC",'02_核算项'!$AE$1892:$AE$1908,"allow_calculation"),"")</f>
        <v>77.765606</v>
      </c>
      <c r="O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C$1892:$AC$1908,'02_核算项'!$M$1892:$M$1908,"NH3",'02_核算项'!$AE$1892:$AE$1908,"allow_calculation"),"")</f>
        <v>0.0</v>
      </c>
      <c r="P188" s="4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D$1892:$AD$1908,'02_核算项'!$M$1892:$M$1908,"SO2",'02_核算项'!$AE$1892:$AE$1908,"allow_calculation"),"")</f>
        <v>377.7178775</v>
      </c>
      <c r="Q188" s="4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D$1892:$AD$1908,'02_核算项'!$M$1892:$M$1908,"NOX",'02_核算项'!$AE$1892:$AE$1908,"allow_calculation"),"")</f>
        <v>1333.3175999999999</v>
      </c>
      <c r="R188" s="4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D$1892:$AD$1908,'02_核算项'!$M$1892:$M$1908,"CO",'02_核算项'!$AE$1892:$AE$1908,"allow_calculation"),"")</f>
        <v>333.337675</v>
      </c>
      <c r="S188" s="4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D$1892:$AD$1908,'02_核算项'!$M$1892:$M$1908,"VOCS",'02_核算项'!$AE$1892:$AE$1908,"allow_calculation"),"")</f>
        <v>26.665689999999998</v>
      </c>
      <c r="T188" s="4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D$1892:$AD$1908,'02_核算项'!$M$1892:$M$1908,"PM10",'02_核算项'!$AE$1892:$AE$1908,"allow_calculation"),"")</f>
        <v>166.64153</v>
      </c>
      <c r="U188" s="4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D$1892:$AD$1908,'02_核算项'!$M$1892:$M$1908,"PM25",'02_核算项'!$AE$1892:$AE$1908,"allow_calculation"),"")</f>
        <v>166.6407025</v>
      </c>
      <c r="V188" s="4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D$1892:$AD$1908,'02_核算项'!$M$1892:$M$1908,"BC",'02_核算项'!$AE$1892:$AE$1908,"allow_calculation"),"")</f>
        <v>13.331355499999999</v>
      </c>
      <c r="W188" s="4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D$1892:$AD$1908,'02_核算项'!$M$1892:$M$1908,"OC",'02_核算项'!$AE$1892:$AE$1908,"allow_calculation"),"")</f>
        <v>77.765606</v>
      </c>
      <c r="X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D$1892:$AD$1908,'02_核算项'!$M$1892:$M$1908,"NH3",'02_核算项'!$AE$1892:$AE$1908,"allow_calculation"),"")</f>
        <v>0.0</v>
      </c>
      <c r="Y188" s="2">
        <v>18</v>
      </c>
    </row>
    <row r="189" spans="1:25">
      <c r="A189" s="2" t="s">
        <v>2424</v>
      </c>
      <c r="B189" s="2" t="s">
        <v>2028</v>
      </c>
      <c r="C189" s="2" t="s">
        <v>227</v>
      </c>
      <c r="D189" s="2" t="s">
        <v>178</v>
      </c>
      <c r="E189" s="2" t="s">
        <v>51</v>
      </c>
      <c r="F189" s="2" t="s">
        <v>138</v>
      </c>
      <c r="G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C$1909:$AC$1925,'02_核算项'!$M$1909:$M$1925,"SO2",'02_核算项'!$AE$1909:$AE$1925,"allow_calculation"),"")</f>
        <v>1442.6468889</v>
      </c>
      <c r="H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C$1909:$AC$1925,'02_核算项'!$M$1909:$M$1925,"NOX",'02_核算项'!$AE$1909:$AE$1925,"allow_calculation"),"")</f>
        <v>5091.694901999999</v>
      </c>
      <c r="I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C$1909:$AC$1925,'02_核算项'!$M$1909:$M$1925,"CO",'02_核算项'!$AE$1909:$AE$1925,"allow_calculation"),"")</f>
        <v>1272.9237254999998</v>
      </c>
      <c r="J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C$1909:$AC$1925,'02_核算项'!$M$1909:$M$1925,"VOCS",'02_核算项'!$AE$1909:$AE$1925,"allow_calculation"),"")</f>
        <v>101.83389804</v>
      </c>
      <c r="K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C$1909:$AC$1925,'02_核算项'!$M$1909:$M$1925,"PM10",'02_核算项'!$AE$1909:$AE$1925,"allow_calculation"),"")</f>
        <v>636.4618627499999</v>
      </c>
      <c r="L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C$1909:$AC$1925,'02_核算项'!$M$1909:$M$1925,"PM25",'02_核算项'!$AE$1909:$AE$1925,"allow_calculation"),"")</f>
        <v>636.4618627499999</v>
      </c>
      <c r="M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C$1909:$AC$1925,'02_核算项'!$M$1909:$M$1925,"BC",'02_核算项'!$AE$1909:$AE$1925,"allow_calculation"),"")</f>
        <v>50.91694902</v>
      </c>
      <c r="N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C$1909:$AC$1925,'02_核算项'!$M$1909:$M$1925,"OC",'02_核算项'!$AE$1909:$AE$1925,"allow_calculation"),"")</f>
        <v>297.01553594999996</v>
      </c>
      <c r="O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C$1909:$AC$1925,'02_核算项'!$M$1909:$M$1925,"NH3",'02_核算项'!$AE$1909:$AE$1925,"allow_calculation"),"")</f>
        <v>0.0</v>
      </c>
      <c r="P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D$1909:$AD$1925,'02_核算项'!$M$1909:$M$1925,"SO2",'02_核算项'!$AE$1909:$AE$1925,"allow_calculation"),"")</f>
        <v>1442.6468889</v>
      </c>
      <c r="Q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D$1909:$AD$1925,'02_核算项'!$M$1909:$M$1925,"NOX",'02_核算项'!$AE$1909:$AE$1925,"allow_calculation"),"")</f>
        <v>5091.694901999999</v>
      </c>
      <c r="R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D$1909:$AD$1925,'02_核算项'!$M$1909:$M$1925,"CO",'02_核算项'!$AE$1909:$AE$1925,"allow_calculation"),"")</f>
        <v>1272.9237254999998</v>
      </c>
      <c r="S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D$1909:$AD$1925,'02_核算项'!$M$1909:$M$1925,"VOCS",'02_核算项'!$AE$1909:$AE$1925,"allow_calculation"),"")</f>
        <v>101.83389804</v>
      </c>
      <c r="T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D$1909:$AD$1925,'02_核算项'!$M$1909:$M$1925,"PM10",'02_核算项'!$AE$1909:$AE$1925,"allow_calculation"),"")</f>
        <v>636.4618627499999</v>
      </c>
      <c r="U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D$1909:$AD$1925,'02_核算项'!$M$1909:$M$1925,"PM25",'02_核算项'!$AE$1909:$AE$1925,"allow_calculation"),"")</f>
        <v>636.4618627499999</v>
      </c>
      <c r="V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D$1909:$AD$1925,'02_核算项'!$M$1909:$M$1925,"BC",'02_核算项'!$AE$1909:$AE$1925,"allow_calculation"),"")</f>
        <v>50.91694902</v>
      </c>
      <c r="W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D$1909:$AD$1925,'02_核算项'!$M$1909:$M$1925,"OC",'02_核算项'!$AE$1909:$AE$1925,"allow_calculation"),"")</f>
        <v>297.01553594999996</v>
      </c>
      <c r="X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D$1909:$AD$1925,'02_核算项'!$M$1909:$M$1925,"NH3",'02_核算项'!$AE$1909:$AE$1925,"allow_calculation"),"")</f>
        <v>0.0</v>
      </c>
      <c r="Y189" s="2">
        <v>17</v>
      </c>
    </row>
    <row r="190" spans="1:25">
      <c r="A190" s="2" t="s">
        <v>2442</v>
      </c>
      <c r="B190" s="2" t="s">
        <v>2443</v>
      </c>
      <c r="C190" s="2" t="s">
        <v>1493</v>
      </c>
      <c r="D190" s="2" t="s">
        <v>50</v>
      </c>
      <c r="E190" s="2" t="s">
        <v>51</v>
      </c>
      <c r="F190" s="2" t="s">
        <v>52</v>
      </c>
      <c r="G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C$1926:$AC$1934,'02_核算项'!$M$1926:$M$1934,"SO2",'02_核算项'!$AE$1926:$AE$1934,"allow_calculation"),"")</f>
        <v>518.8332</v>
      </c>
      <c r="H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C$1926:$AC$1934,'02_核算项'!$M$1926:$M$1934,"NOX",'02_核算项'!$AE$1926:$AE$1934,"allow_calculation"),"")</f>
        <v>1831.176</v>
      </c>
      <c r="I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C$1926:$AC$1934,'02_核算项'!$M$1926:$M$1934,"CO",'02_核算项'!$AE$1926:$AE$1934,"allow_calculation"),"")</f>
        <v>457.794</v>
      </c>
      <c r="J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C$1926:$AC$1934,'02_核算项'!$M$1926:$M$1934,"VOCS",'02_核算项'!$AE$1926:$AE$1934,"allow_calculation"),"")</f>
        <v>36.62352</v>
      </c>
      <c r="K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C$1926:$AC$1934,'02_核算项'!$M$1926:$M$1934,"PM10",'02_核算项'!$AE$1926:$AE$1934,"allow_calculation"),"")</f>
        <v>228.897</v>
      </c>
      <c r="L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C$1926:$AC$1934,'02_核算项'!$M$1926:$M$1934,"PM25",'02_核算项'!$AE$1926:$AE$1934,"allow_calculation"),"")</f>
        <v>228.897</v>
      </c>
      <c r="M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C$1926:$AC$1934,'02_核算项'!$M$1926:$M$1934,"BC",'02_核算项'!$AE$1926:$AE$1934,"allow_calculation"),"")</f>
        <v>18.31176</v>
      </c>
      <c r="N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C$1926:$AC$1934,'02_核算项'!$M$1926:$M$1934,"OC",'02_核算项'!$AE$1926:$AE$1934,"allow_calculation"),"")</f>
        <v>106.8186</v>
      </c>
      <c r="O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C$1926:$AC$1934,'02_核算项'!$M$1926:$M$1934,"NH3",'02_核算项'!$AE$1926:$AE$1934,"allow_calculation"),"")</f>
        <v>0.0</v>
      </c>
      <c r="P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D$1926:$AD$1934,'02_核算项'!$M$1926:$M$1934,"SO2",'02_核算项'!$AE$1926:$AE$1934,"allow_calculation"),"")</f>
        <v>518.8332</v>
      </c>
      <c r="Q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D$1926:$AD$1934,'02_核算项'!$M$1926:$M$1934,"NOX",'02_核算项'!$AE$1926:$AE$1934,"allow_calculation"),"")</f>
        <v>1831.176</v>
      </c>
      <c r="R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D$1926:$AD$1934,'02_核算项'!$M$1926:$M$1934,"CO",'02_核算项'!$AE$1926:$AE$1934,"allow_calculation"),"")</f>
        <v>457.794</v>
      </c>
      <c r="S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D$1926:$AD$1934,'02_核算项'!$M$1926:$M$1934,"VOCS",'02_核算项'!$AE$1926:$AE$1934,"allow_calculation"),"")</f>
        <v>36.62352</v>
      </c>
      <c r="T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D$1926:$AD$1934,'02_核算项'!$M$1926:$M$1934,"PM10",'02_核算项'!$AE$1926:$AE$1934,"allow_calculation"),"")</f>
        <v>228.897</v>
      </c>
      <c r="U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D$1926:$AD$1934,'02_核算项'!$M$1926:$M$1934,"PM25",'02_核算项'!$AE$1926:$AE$1934,"allow_calculation"),"")</f>
        <v>228.897</v>
      </c>
      <c r="V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D$1926:$AD$1934,'02_核算项'!$M$1926:$M$1934,"BC",'02_核算项'!$AE$1926:$AE$1934,"allow_calculation"),"")</f>
        <v>18.31176</v>
      </c>
      <c r="W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D$1926:$AD$1934,'02_核算项'!$M$1926:$M$1934,"OC",'02_核算项'!$AE$1926:$AE$1934,"allow_calculation"),"")</f>
        <v>106.8186</v>
      </c>
      <c r="X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D$1926:$AD$1934,'02_核算项'!$M$1926:$M$1934,"NH3",'02_核算项'!$AE$1926:$AE$1934,"allow_calculation"),"")</f>
        <v>0.0</v>
      </c>
      <c r="Y190" s="2">
        <v>9</v>
      </c>
    </row>
    <row r="191" spans="1:25">
      <c r="A191" s="2" t="s">
        <v>2453</v>
      </c>
      <c r="B191" s="2" t="s">
        <v>2454</v>
      </c>
      <c r="C191" s="2" t="s">
        <v>595</v>
      </c>
      <c r="D191" s="2" t="s">
        <v>228</v>
      </c>
      <c r="E191" s="2" t="s">
        <v>117</v>
      </c>
      <c r="F191" s="2" t="s">
        <v>52</v>
      </c>
      <c r="G191" s="4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C$1935:$AC$1943,'02_核算项'!$M$1935:$M$1943,"SO2",'02_核算项'!$AE$1935:$AE$1943,"allow_calculation"),"")</f>
        <v>319.7481975</v>
      </c>
      <c r="H191" s="4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C$1935:$AC$1943,'02_核算项'!$M$1935:$M$1943,"NOX",'02_核算项'!$AE$1935:$AE$1943,"allow_calculation"),"")</f>
        <v>1128.52305</v>
      </c>
      <c r="I191" s="4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C$1935:$AC$1943,'02_核算项'!$M$1935:$M$1943,"CO",'02_核算项'!$AE$1935:$AE$1943,"allow_calculation"),"")</f>
        <v>282.1307625</v>
      </c>
      <c r="J191" s="4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C$1935:$AC$1943,'02_核算项'!$M$1935:$M$1943,"VOCS",'02_核算项'!$AE$1935:$AE$1943,"allow_calculation"),"")</f>
        <v>22.570461</v>
      </c>
      <c r="K191" s="4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C$1935:$AC$1943,'02_核算项'!$M$1935:$M$1943,"PM10",'02_核算项'!$AE$1935:$AE$1943,"allow_calculation"),"")</f>
        <v>141.06538125</v>
      </c>
      <c r="L191" s="4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C$1935:$AC$1943,'02_核算项'!$M$1935:$M$1943,"PM25",'02_核算项'!$AE$1935:$AE$1943,"allow_calculation"),"")</f>
        <v>141.06538125</v>
      </c>
      <c r="M191" s="4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C$1935:$AC$1943,'02_核算项'!$M$1935:$M$1943,"BC",'02_核算项'!$AE$1935:$AE$1943,"allow_calculation"),"")</f>
        <v>11.2852305</v>
      </c>
      <c r="N191" s="4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C$1935:$AC$1943,'02_核算项'!$M$1935:$M$1943,"OC",'02_核算项'!$AE$1935:$AE$1943,"allow_calculation"),"")</f>
        <v>65.83051124999999</v>
      </c>
      <c r="O191" s="4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C$1935:$AC$1943,'02_核算项'!$M$1935:$M$1943,"NH3",'02_核算项'!$AE$1935:$AE$1943,"allow_calculation"),"")</f>
        <v/>
      </c>
      <c r="P191" s="4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D$1935:$AD$1943,'02_核算项'!$M$1935:$M$1943,"SO2",'02_核算项'!$AE$1935:$AE$1943,"allow_calculation"),"")</f>
        <v>319.7481975</v>
      </c>
      <c r="Q191" s="4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D$1935:$AD$1943,'02_核算项'!$M$1935:$M$1943,"NOX",'02_核算项'!$AE$1935:$AE$1943,"allow_calculation"),"")</f>
        <v>1128.52305</v>
      </c>
      <c r="R191" s="4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D$1935:$AD$1943,'02_核算项'!$M$1935:$M$1943,"CO",'02_核算项'!$AE$1935:$AE$1943,"allow_calculation"),"")</f>
        <v>282.1307625</v>
      </c>
      <c r="S191" s="4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D$1935:$AD$1943,'02_核算项'!$M$1935:$M$1943,"VOCS",'02_核算项'!$AE$1935:$AE$1943,"allow_calculation"),"")</f>
        <v>22.570461</v>
      </c>
      <c r="T191" s="4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D$1935:$AD$1943,'02_核算项'!$M$1935:$M$1943,"PM10",'02_核算项'!$AE$1935:$AE$1943,"allow_calculation"),"")</f>
        <v>141.06538125</v>
      </c>
      <c r="U191" s="4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D$1935:$AD$1943,'02_核算项'!$M$1935:$M$1943,"PM25",'02_核算项'!$AE$1935:$AE$1943,"allow_calculation"),"")</f>
        <v>141.06538125</v>
      </c>
      <c r="V191" s="4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D$1935:$AD$1943,'02_核算项'!$M$1935:$M$1943,"BC",'02_核算项'!$AE$1935:$AE$1943,"allow_calculation"),"")</f>
        <v>11.2852305</v>
      </c>
      <c r="W191" s="4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D$1935:$AD$1943,'02_核算项'!$M$1935:$M$1943,"OC",'02_核算项'!$AE$1935:$AE$1943,"allow_calculation"),"")</f>
        <v>65.83051124999999</v>
      </c>
      <c r="X191" s="3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D$1935:$AD$1943,'02_核算项'!$M$1935:$M$1943,"NH3",'02_核算项'!$AE$1935:$AE$1943,"allow_calculation"),"")</f>
        <v/>
      </c>
      <c r="Y191" s="2">
        <v>12</v>
      </c>
    </row>
    <row r="192" spans="1:25">
      <c r="A192" s="2" t="s">
        <v>2464</v>
      </c>
      <c r="B192" s="2" t="s">
        <v>2465</v>
      </c>
      <c r="C192" s="2" t="s">
        <v>412</v>
      </c>
      <c r="D192" s="2" t="s">
        <v>178</v>
      </c>
      <c r="E192" s="2" t="s">
        <v>179</v>
      </c>
      <c r="F192" s="2" t="s">
        <v>138</v>
      </c>
      <c r="G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C$1944:$AC$1952,'02_核算项'!$M$1944:$M$1952,"SO2",'02_核算项'!$AE$1944:$AE$1952,"allow_calculation"),"")</f>
        <v>0.390262</v>
      </c>
      <c r="H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C$1944:$AC$1952,'02_核算项'!$M$1944:$M$1952,"NOX",'02_核算项'!$AE$1944:$AE$1952,"allow_calculation"),"")</f>
        <v>93.66288</v>
      </c>
      <c r="I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C$1944:$AC$1952,'02_核算项'!$M$1944:$M$1952,"CO",'02_核算项'!$AE$1944:$AE$1952,"allow_calculation"),"")</f>
        <v>27.31834</v>
      </c>
      <c r="J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C$1944:$AC$1952,'02_核算项'!$M$1944:$M$1952,"VOCS",'02_核算项'!$AE$1944:$AE$1952,"allow_calculation"),"")</f>
        <v>1.561048</v>
      </c>
      <c r="K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C$1944:$AC$1952,'02_核算项'!$M$1944:$M$1952,"PM10",'02_核算项'!$AE$1944:$AE$1952,"allow_calculation"),"")</f>
        <v>0.780524</v>
      </c>
      <c r="L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C$1944:$AC$1952,'02_核算项'!$M$1944:$M$1952,"PM25",'02_核算项'!$AE$1944:$AE$1952,"allow_calculation"),"")</f>
        <v>0.390262</v>
      </c>
      <c r="M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C$1944:$AC$1952,'02_核算项'!$M$1944:$M$1952,"BC",'02_核算项'!$AE$1944:$AE$1952,"allow_calculation"),"")</f>
        <v>0.07805240000000001</v>
      </c>
      <c r="N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C$1944:$AC$1952,'02_核算项'!$M$1944:$M$1952,"OC",'02_核算项'!$AE$1944:$AE$1952,"allow_calculation"),"")</f>
        <v>0.15610480000000002</v>
      </c>
      <c r="O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C$1944:$AC$1952,'02_核算项'!$M$1944:$M$1952,"NH3",'02_核算项'!$AE$1944:$AE$1952,"allow_calculation"),"")</f>
        <v>0.0</v>
      </c>
      <c r="P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D$1944:$AD$1952,'02_核算项'!$M$1944:$M$1952,"SO2",'02_核算项'!$AE$1944:$AE$1952,"allow_calculation"),"")</f>
        <v>0.390262</v>
      </c>
      <c r="Q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D$1944:$AD$1952,'02_核算项'!$M$1944:$M$1952,"NOX",'02_核算项'!$AE$1944:$AE$1952,"allow_calculation"),"")</f>
        <v>93.66288</v>
      </c>
      <c r="R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D$1944:$AD$1952,'02_核算项'!$M$1944:$M$1952,"CO",'02_核算项'!$AE$1944:$AE$1952,"allow_calculation"),"")</f>
        <v>27.31834</v>
      </c>
      <c r="S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D$1944:$AD$1952,'02_核算项'!$M$1944:$M$1952,"VOCS",'02_核算项'!$AE$1944:$AE$1952,"allow_calculation"),"")</f>
        <v>1.561048</v>
      </c>
      <c r="T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D$1944:$AD$1952,'02_核算项'!$M$1944:$M$1952,"PM10",'02_核算项'!$AE$1944:$AE$1952,"allow_calculation"),"")</f>
        <v>0.780524</v>
      </c>
      <c r="U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D$1944:$AD$1952,'02_核算项'!$M$1944:$M$1952,"PM25",'02_核算项'!$AE$1944:$AE$1952,"allow_calculation"),"")</f>
        <v>0.390262</v>
      </c>
      <c r="V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D$1944:$AD$1952,'02_核算项'!$M$1944:$M$1952,"BC",'02_核算项'!$AE$1944:$AE$1952,"allow_calculation"),"")</f>
        <v>0.07805240000000001</v>
      </c>
      <c r="W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D$1944:$AD$1952,'02_核算项'!$M$1944:$M$1952,"OC",'02_核算项'!$AE$1944:$AE$1952,"allow_calculation"),"")</f>
        <v>0.15610480000000002</v>
      </c>
      <c r="X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D$1944:$AD$1952,'02_核算项'!$M$1944:$M$1952,"NH3",'02_核算项'!$AE$1944:$AE$1952,"allow_calculation"),"")</f>
        <v>0.0</v>
      </c>
      <c r="Y192" s="2">
        <v>1</v>
      </c>
    </row>
    <row r="193" spans="1:25">
      <c r="A193" s="2" t="s">
        <v>2475</v>
      </c>
      <c r="B193" s="2" t="s">
        <v>2476</v>
      </c>
      <c r="C193" s="2" t="s">
        <v>731</v>
      </c>
      <c r="D193" s="2" t="s">
        <v>50</v>
      </c>
      <c r="E193" s="2" t="s">
        <v>51</v>
      </c>
      <c r="F193" s="2" t="s">
        <v>323</v>
      </c>
      <c r="G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C$1953:$AC$1961,'02_核算项'!$M$1953:$M$1961,"SO2",'02_核算项'!$AE$1953:$AE$1961,"allow_calculation"),"")</f>
        <v>3911.7</v>
      </c>
      <c r="H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C$1953:$AC$1961,'02_核算项'!$M$1953:$M$1961,"NOX",'02_核算项'!$AE$1953:$AE$1961,"allow_calculation"),"")</f>
        <v>13806.0</v>
      </c>
      <c r="I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C$1953:$AC$1961,'02_核算项'!$M$1953:$M$1961,"CO",'02_核算项'!$AE$1953:$AE$1961,"allow_calculation"),"")</f>
        <v>3451.5</v>
      </c>
      <c r="J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C$1953:$AC$1961,'02_核算项'!$M$1953:$M$1961,"VOCS",'02_核算项'!$AE$1953:$AE$1961,"allow_calculation"),"")</f>
        <v>276.12</v>
      </c>
      <c r="K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C$1953:$AC$1961,'02_核算项'!$M$1953:$M$1961,"PM10",'02_核算项'!$AE$1953:$AE$1961,"allow_calculation"),"")</f>
        <v>1725.75</v>
      </c>
      <c r="L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C$1953:$AC$1961,'02_核算项'!$M$1953:$M$1961,"PM25",'02_核算项'!$AE$1953:$AE$1961,"allow_calculation"),"")</f>
        <v>1725.75</v>
      </c>
      <c r="M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C$1953:$AC$1961,'02_核算项'!$M$1953:$M$1961,"BC",'02_核算项'!$AE$1953:$AE$1961,"allow_calculation"),"")</f>
        <v>138.06</v>
      </c>
      <c r="N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C$1953:$AC$1961,'02_核算项'!$M$1953:$M$1961,"OC",'02_核算项'!$AE$1953:$AE$1961,"allow_calculation"),"")</f>
        <v>805.35</v>
      </c>
      <c r="O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C$1953:$AC$1961,'02_核算项'!$M$1953:$M$1961,"NH3",'02_核算项'!$AE$1953:$AE$1961,"allow_calculation"),"")</f>
        <v>0.0</v>
      </c>
      <c r="P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D$1953:$AD$1961,'02_核算项'!$M$1953:$M$1961,"SO2",'02_核算项'!$AE$1953:$AE$1961,"allow_calculation"),"")</f>
        <v>3911.7</v>
      </c>
      <c r="Q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D$1953:$AD$1961,'02_核算项'!$M$1953:$M$1961,"NOX",'02_核算项'!$AE$1953:$AE$1961,"allow_calculation"),"")</f>
        <v>13806.0</v>
      </c>
      <c r="R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D$1953:$AD$1961,'02_核算项'!$M$1953:$M$1961,"CO",'02_核算项'!$AE$1953:$AE$1961,"allow_calculation"),"")</f>
        <v>3451.5</v>
      </c>
      <c r="S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D$1953:$AD$1961,'02_核算项'!$M$1953:$M$1961,"VOCS",'02_核算项'!$AE$1953:$AE$1961,"allow_calculation"),"")</f>
        <v>276.12</v>
      </c>
      <c r="T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D$1953:$AD$1961,'02_核算项'!$M$1953:$M$1961,"PM10",'02_核算项'!$AE$1953:$AE$1961,"allow_calculation"),"")</f>
        <v>1725.75</v>
      </c>
      <c r="U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D$1953:$AD$1961,'02_核算项'!$M$1953:$M$1961,"PM25",'02_核算项'!$AE$1953:$AE$1961,"allow_calculation"),"")</f>
        <v>1725.75</v>
      </c>
      <c r="V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D$1953:$AD$1961,'02_核算项'!$M$1953:$M$1961,"BC",'02_核算项'!$AE$1953:$AE$1961,"allow_calculation"),"")</f>
        <v>138.06</v>
      </c>
      <c r="W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D$1953:$AD$1961,'02_核算项'!$M$1953:$M$1961,"OC",'02_核算项'!$AE$1953:$AE$1961,"allow_calculation"),"")</f>
        <v>805.35</v>
      </c>
      <c r="X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D$1953:$AD$1961,'02_核算项'!$M$1953:$M$1961,"NH3",'02_核算项'!$AE$1953:$AE$1961,"allow_calculation"),"")</f>
        <v>0.0</v>
      </c>
      <c r="Y193" s="2">
        <v>9</v>
      </c>
    </row>
    <row r="194" spans="1:25">
      <c r="A194" s="2" t="s">
        <v>2486</v>
      </c>
      <c r="B194" s="2" t="s">
        <v>432</v>
      </c>
      <c r="C194" s="2" t="s">
        <v>227</v>
      </c>
      <c r="D194" s="2" t="s">
        <v>228</v>
      </c>
      <c r="E194" s="2" t="s">
        <v>117</v>
      </c>
      <c r="F194" s="2" t="s">
        <v>52</v>
      </c>
      <c r="G194" s="4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C$1962:$AC$1978,'02_核算项'!$M$1962:$M$1978,"SO2",'02_核算项'!$AE$1962:$AE$1978,"allow_calculation"),"")</f>
        <v>265.02374569999995</v>
      </c>
      <c r="H194" s="4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C$1962:$AC$1978,'02_核算项'!$M$1962:$M$1978,"NOX",'02_核算项'!$AE$1962:$AE$1978,"allow_calculation"),"")</f>
        <v>935.377926</v>
      </c>
      <c r="I194" s="4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C$1962:$AC$1978,'02_核算项'!$M$1962:$M$1978,"CO",'02_核算项'!$AE$1962:$AE$1978,"allow_calculation"),"")</f>
        <v>233.8444815</v>
      </c>
      <c r="J194" s="4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C$1962:$AC$1978,'02_核算项'!$M$1962:$M$1978,"VOCS",'02_核算项'!$AE$1962:$AE$1978,"allow_calculation"),"")</f>
        <v>18.70755852</v>
      </c>
      <c r="K194" s="4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C$1962:$AC$1978,'02_核算项'!$M$1962:$M$1978,"PM10",'02_核算项'!$AE$1962:$AE$1978,"allow_calculation"),"")</f>
        <v>116.92224075</v>
      </c>
      <c r="L194" s="4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C$1962:$AC$1978,'02_核算项'!$M$1962:$M$1978,"PM25",'02_核算项'!$AE$1962:$AE$1978,"allow_calculation"),"")</f>
        <v>116.92224075</v>
      </c>
      <c r="M194" s="4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C$1962:$AC$1978,'02_核算项'!$M$1962:$M$1978,"BC",'02_核算项'!$AE$1962:$AE$1978,"allow_calculation"),"")</f>
        <v>9.35377926</v>
      </c>
      <c r="N194" s="4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C$1962:$AC$1978,'02_核算项'!$M$1962:$M$1978,"OC",'02_核算项'!$AE$1962:$AE$1978,"allow_calculation"),"")</f>
        <v>54.563712349999996</v>
      </c>
      <c r="O194" s="4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C$1962:$AC$1978,'02_核算项'!$M$1962:$M$1978,"NH3",'02_核算项'!$AE$1962:$AE$1978,"allow_calculation"),"")</f>
        <v/>
      </c>
      <c r="P194" s="4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D$1962:$AD$1978,'02_核算项'!$M$1962:$M$1978,"SO2",'02_核算项'!$AE$1962:$AE$1978,"allow_calculation"),"")</f>
        <v>265.02374569999995</v>
      </c>
      <c r="Q194" s="4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D$1962:$AD$1978,'02_核算项'!$M$1962:$M$1978,"NOX",'02_核算项'!$AE$1962:$AE$1978,"allow_calculation"),"")</f>
        <v>935.377926</v>
      </c>
      <c r="R194" s="4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D$1962:$AD$1978,'02_核算项'!$M$1962:$M$1978,"CO",'02_核算项'!$AE$1962:$AE$1978,"allow_calculation"),"")</f>
        <v>233.8444815</v>
      </c>
      <c r="S194" s="4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D$1962:$AD$1978,'02_核算项'!$M$1962:$M$1978,"VOCS",'02_核算项'!$AE$1962:$AE$1978,"allow_calculation"),"")</f>
        <v>18.70755852</v>
      </c>
      <c r="T194" s="4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D$1962:$AD$1978,'02_核算项'!$M$1962:$M$1978,"PM10",'02_核算项'!$AE$1962:$AE$1978,"allow_calculation"),"")</f>
        <v>116.92224075</v>
      </c>
      <c r="U194" s="4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D$1962:$AD$1978,'02_核算项'!$M$1962:$M$1978,"PM25",'02_核算项'!$AE$1962:$AE$1978,"allow_calculation"),"")</f>
        <v>116.92224075</v>
      </c>
      <c r="V194" s="4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D$1962:$AD$1978,'02_核算项'!$M$1962:$M$1978,"BC",'02_核算项'!$AE$1962:$AE$1978,"allow_calculation"),"")</f>
        <v>9.35377926</v>
      </c>
      <c r="W194" s="4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D$1962:$AD$1978,'02_核算项'!$M$1962:$M$1978,"OC",'02_核算项'!$AE$1962:$AE$1978,"allow_calculation"),"")</f>
        <v>54.563712349999996</v>
      </c>
      <c r="X194" s="3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D$1962:$AD$1978,'02_核算项'!$M$1962:$M$1978,"NH3",'02_核算项'!$AE$1962:$AE$1978,"allow_calculation"),"")</f>
        <v/>
      </c>
      <c r="Y194" s="2">
        <v>20</v>
      </c>
    </row>
    <row r="195" spans="1:25">
      <c r="A195" s="2" t="s">
        <v>2504</v>
      </c>
      <c r="B195" s="2" t="s">
        <v>2505</v>
      </c>
      <c r="C195" s="2" t="s">
        <v>595</v>
      </c>
      <c r="D195" s="2" t="s">
        <v>50</v>
      </c>
      <c r="E195" s="2" t="s">
        <v>51</v>
      </c>
      <c r="F195" s="2" t="s">
        <v>138</v>
      </c>
      <c r="G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C$1979:$AC$1987,'02_核算项'!$M$1979:$M$1987,"SO2",'02_核算项'!$AE$1979:$AE$1987,"allow_calculation"),"")</f>
        <v>1177.650452</v>
      </c>
      <c r="H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C$1979:$AC$1987,'02_核算项'!$M$1979:$M$1987,"NOX",'02_核算项'!$AE$1979:$AE$1987,"allow_calculation"),"")</f>
        <v>4156.41336</v>
      </c>
      <c r="I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C$1979:$AC$1987,'02_核算项'!$M$1979:$M$1987,"CO",'02_核算项'!$AE$1979:$AE$1987,"allow_calculation"),"")</f>
        <v>1039.10334</v>
      </c>
      <c r="J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C$1979:$AC$1987,'02_核算项'!$M$1979:$M$1987,"VOCS",'02_核算项'!$AE$1979:$AE$1987,"allow_calculation"),"")</f>
        <v>83.1282672</v>
      </c>
      <c r="K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C$1979:$AC$1987,'02_核算项'!$M$1979:$M$1987,"PM10",'02_核算项'!$AE$1979:$AE$1987,"allow_calculation"),"")</f>
        <v>519.55167</v>
      </c>
      <c r="L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C$1979:$AC$1987,'02_核算项'!$M$1979:$M$1987,"PM25",'02_核算项'!$AE$1979:$AE$1987,"allow_calculation"),"")</f>
        <v>519.55167</v>
      </c>
      <c r="M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C$1979:$AC$1987,'02_核算项'!$M$1979:$M$1987,"BC",'02_核算项'!$AE$1979:$AE$1987,"allow_calculation"),"")</f>
        <v>41.5641336</v>
      </c>
      <c r="N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C$1979:$AC$1987,'02_核算项'!$M$1979:$M$1987,"OC",'02_核算项'!$AE$1979:$AE$1987,"allow_calculation"),"")</f>
        <v>242.45744599999998</v>
      </c>
      <c r="O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C$1979:$AC$1987,'02_核算项'!$M$1979:$M$1987,"NH3",'02_核算项'!$AE$1979:$AE$1987,"allow_calculation"),"")</f>
        <v>0.0</v>
      </c>
      <c r="P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D$1979:$AD$1987,'02_核算项'!$M$1979:$M$1987,"SO2",'02_核算项'!$AE$1979:$AE$1987,"allow_calculation"),"")</f>
        <v>1177.650452</v>
      </c>
      <c r="Q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D$1979:$AD$1987,'02_核算项'!$M$1979:$M$1987,"NOX",'02_核算项'!$AE$1979:$AE$1987,"allow_calculation"),"")</f>
        <v>4156.41336</v>
      </c>
      <c r="R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D$1979:$AD$1987,'02_核算项'!$M$1979:$M$1987,"CO",'02_核算项'!$AE$1979:$AE$1987,"allow_calculation"),"")</f>
        <v>1039.10334</v>
      </c>
      <c r="S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D$1979:$AD$1987,'02_核算项'!$M$1979:$M$1987,"VOCS",'02_核算项'!$AE$1979:$AE$1987,"allow_calculation"),"")</f>
        <v>83.1282672</v>
      </c>
      <c r="T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D$1979:$AD$1987,'02_核算项'!$M$1979:$M$1987,"PM10",'02_核算项'!$AE$1979:$AE$1987,"allow_calculation"),"")</f>
        <v>519.55167</v>
      </c>
      <c r="U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D$1979:$AD$1987,'02_核算项'!$M$1979:$M$1987,"PM25",'02_核算项'!$AE$1979:$AE$1987,"allow_calculation"),"")</f>
        <v>519.55167</v>
      </c>
      <c r="V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D$1979:$AD$1987,'02_核算项'!$M$1979:$M$1987,"BC",'02_核算项'!$AE$1979:$AE$1987,"allow_calculation"),"")</f>
        <v>41.5641336</v>
      </c>
      <c r="W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D$1979:$AD$1987,'02_核算项'!$M$1979:$M$1987,"OC",'02_核算项'!$AE$1979:$AE$1987,"allow_calculation"),"")</f>
        <v>242.45744599999998</v>
      </c>
      <c r="X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D$1979:$AD$1987,'02_核算项'!$M$1979:$M$1987,"NH3",'02_核算项'!$AE$1979:$AE$1987,"allow_calculation"),"")</f>
        <v>0.0</v>
      </c>
      <c r="Y195" s="2">
        <v>10</v>
      </c>
    </row>
    <row r="196" spans="1:25">
      <c r="A196" s="2" t="s">
        <v>2515</v>
      </c>
      <c r="B196" s="2" t="s">
        <v>920</v>
      </c>
      <c r="C196" s="2" t="s">
        <v>412</v>
      </c>
      <c r="D196" s="2" t="s">
        <v>228</v>
      </c>
      <c r="E196" s="2" t="s">
        <v>117</v>
      </c>
      <c r="F196" s="2" t="s">
        <v>52</v>
      </c>
      <c r="G196" s="4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C$1988:$AC$1996,'02_核算项'!$M$1988:$M$1996,"SO2",'02_核算项'!$AE$1988:$AE$1996,"allow_calculation"),"")</f>
        <v>550.71772</v>
      </c>
      <c r="H196" s="4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C$1988:$AC$1996,'02_核算项'!$M$1988:$M$1996,"NOX",'02_核算项'!$AE$1988:$AE$1996,"allow_calculation"),"")</f>
        <v>1943.7096</v>
      </c>
      <c r="I196" s="4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C$1988:$AC$1996,'02_核算项'!$M$1988:$M$1996,"CO",'02_核算项'!$AE$1988:$AE$1996,"allow_calculation"),"")</f>
        <v>485.9274</v>
      </c>
      <c r="J196" s="4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C$1988:$AC$1996,'02_核算项'!$M$1988:$M$1996,"VOCS",'02_核算项'!$AE$1988:$AE$1996,"allow_calculation"),"")</f>
        <v>38.874192</v>
      </c>
      <c r="K196" s="4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C$1988:$AC$1996,'02_核算项'!$M$1988:$M$1996,"PM10",'02_核算项'!$AE$1988:$AE$1996,"allow_calculation"),"")</f>
        <v>242.9637</v>
      </c>
      <c r="L196" s="4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C$1988:$AC$1996,'02_核算项'!$M$1988:$M$1996,"PM25",'02_核算项'!$AE$1988:$AE$1996,"allow_calculation"),"")</f>
        <v>242.9637</v>
      </c>
      <c r="M196" s="4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C$1988:$AC$1996,'02_核算项'!$M$1988:$M$1996,"BC",'02_核算项'!$AE$1988:$AE$1996,"allow_calculation"),"")</f>
        <v>19.437096</v>
      </c>
      <c r="N196" s="4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C$1988:$AC$1996,'02_核算项'!$M$1988:$M$1996,"OC",'02_核算项'!$AE$1988:$AE$1996,"allow_calculation"),"")</f>
        <v>113.38306</v>
      </c>
      <c r="O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C$1988:$AC$1996,'02_核算项'!$M$1988:$M$1996,"NH3",'02_核算项'!$AE$1988:$AE$1996,"allow_calculation"),"")</f>
        <v>0.0</v>
      </c>
      <c r="P196" s="4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D$1988:$AD$1996,'02_核算项'!$M$1988:$M$1996,"SO2",'02_核算项'!$AE$1988:$AE$1996,"allow_calculation"),"")</f>
        <v>550.71772</v>
      </c>
      <c r="Q196" s="4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D$1988:$AD$1996,'02_核算项'!$M$1988:$M$1996,"NOX",'02_核算项'!$AE$1988:$AE$1996,"allow_calculation"),"")</f>
        <v>1943.7096</v>
      </c>
      <c r="R196" s="4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D$1988:$AD$1996,'02_核算项'!$M$1988:$M$1996,"CO",'02_核算项'!$AE$1988:$AE$1996,"allow_calculation"),"")</f>
        <v>485.9274</v>
      </c>
      <c r="S196" s="4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D$1988:$AD$1996,'02_核算项'!$M$1988:$M$1996,"VOCS",'02_核算项'!$AE$1988:$AE$1996,"allow_calculation"),"")</f>
        <v>38.874192</v>
      </c>
      <c r="T196" s="4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D$1988:$AD$1996,'02_核算项'!$M$1988:$M$1996,"PM10",'02_核算项'!$AE$1988:$AE$1996,"allow_calculation"),"")</f>
        <v>242.9637</v>
      </c>
      <c r="U196" s="4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D$1988:$AD$1996,'02_核算项'!$M$1988:$M$1996,"PM25",'02_核算项'!$AE$1988:$AE$1996,"allow_calculation"),"")</f>
        <v>242.9637</v>
      </c>
      <c r="V196" s="4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D$1988:$AD$1996,'02_核算项'!$M$1988:$M$1996,"BC",'02_核算项'!$AE$1988:$AE$1996,"allow_calculation"),"")</f>
        <v>19.437096</v>
      </c>
      <c r="W196" s="4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D$1988:$AD$1996,'02_核算项'!$M$1988:$M$1996,"OC",'02_核算项'!$AE$1988:$AE$1996,"allow_calculation"),"")</f>
        <v>113.38306</v>
      </c>
      <c r="X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D$1988:$AD$1996,'02_核算项'!$M$1988:$M$1996,"NH3",'02_核算项'!$AE$1988:$AE$1996,"allow_calculation"),"")</f>
        <v>0.0</v>
      </c>
      <c r="Y196" s="2">
        <v>1</v>
      </c>
    </row>
    <row r="197" spans="1:25">
      <c r="A197" s="2" t="s">
        <v>2525</v>
      </c>
      <c r="B197" s="2" t="s">
        <v>2526</v>
      </c>
      <c r="C197" s="2" t="s">
        <v>799</v>
      </c>
      <c r="D197" s="2" t="s">
        <v>50</v>
      </c>
      <c r="E197" s="2" t="s">
        <v>51</v>
      </c>
      <c r="F197" s="2" t="s">
        <v>243</v>
      </c>
      <c r="G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C$1997:$AC$2005,'02_核算项'!$M$1997:$M$2005,"SO2",'02_核算项'!$AE$1997:$AE$2005,"allow_calculation"),"")</f>
        <v>2281.749044</v>
      </c>
      <c r="H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C$1997:$AC$2005,'02_核算项'!$M$1997:$M$2005,"NOX",'02_核算项'!$AE$1997:$AE$2005,"allow_calculation"),"")</f>
        <v>8053.23192</v>
      </c>
      <c r="I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C$1997:$AC$2005,'02_核算项'!$M$1997:$M$2005,"CO",'02_核算项'!$AE$1997:$AE$2005,"allow_calculation"),"")</f>
        <v>2013.30798</v>
      </c>
      <c r="J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C$1997:$AC$2005,'02_核算项'!$M$1997:$M$2005,"VOCS",'02_核算项'!$AE$1997:$AE$2005,"allow_calculation"),"")</f>
        <v>161.0646384</v>
      </c>
      <c r="K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C$1997:$AC$2005,'02_核算项'!$M$1997:$M$2005,"PM10",'02_核算项'!$AE$1997:$AE$2005,"allow_calculation"),"")</f>
        <v>1006.65399</v>
      </c>
      <c r="L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C$1997:$AC$2005,'02_核算项'!$M$1997:$M$2005,"PM25",'02_核算项'!$AE$1997:$AE$2005,"allow_calculation"),"")</f>
        <v>1006.65399</v>
      </c>
      <c r="M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C$1997:$AC$2005,'02_核算项'!$M$1997:$M$2005,"BC",'02_核算项'!$AE$1997:$AE$2005,"allow_calculation"),"")</f>
        <v>80.5323192</v>
      </c>
      <c r="N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C$1997:$AC$2005,'02_核算项'!$M$1997:$M$2005,"OC",'02_核算项'!$AE$1997:$AE$2005,"allow_calculation"),"")</f>
        <v>469.77186199999994</v>
      </c>
      <c r="O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C$1997:$AC$2005,'02_核算项'!$M$1997:$M$2005,"NH3",'02_核算项'!$AE$1997:$AE$2005,"allow_calculation"),"")</f>
        <v>0.0</v>
      </c>
      <c r="P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D$1997:$AD$2005,'02_核算项'!$M$1997:$M$2005,"SO2",'02_核算项'!$AE$1997:$AE$2005,"allow_calculation"),"")</f>
        <v>2281.749044</v>
      </c>
      <c r="Q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D$1997:$AD$2005,'02_核算项'!$M$1997:$M$2005,"NOX",'02_核算项'!$AE$1997:$AE$2005,"allow_calculation"),"")</f>
        <v>8053.23192</v>
      </c>
      <c r="R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D$1997:$AD$2005,'02_核算项'!$M$1997:$M$2005,"CO",'02_核算项'!$AE$1997:$AE$2005,"allow_calculation"),"")</f>
        <v>2013.30798</v>
      </c>
      <c r="S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D$1997:$AD$2005,'02_核算项'!$M$1997:$M$2005,"VOCS",'02_核算项'!$AE$1997:$AE$2005,"allow_calculation"),"")</f>
        <v>161.0646384</v>
      </c>
      <c r="T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D$1997:$AD$2005,'02_核算项'!$M$1997:$M$2005,"PM10",'02_核算项'!$AE$1997:$AE$2005,"allow_calculation"),"")</f>
        <v>1006.65399</v>
      </c>
      <c r="U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D$1997:$AD$2005,'02_核算项'!$M$1997:$M$2005,"PM25",'02_核算项'!$AE$1997:$AE$2005,"allow_calculation"),"")</f>
        <v>1006.65399</v>
      </c>
      <c r="V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D$1997:$AD$2005,'02_核算项'!$M$1997:$M$2005,"BC",'02_核算项'!$AE$1997:$AE$2005,"allow_calculation"),"")</f>
        <v>80.5323192</v>
      </c>
      <c r="W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D$1997:$AD$2005,'02_核算项'!$M$1997:$M$2005,"OC",'02_核算项'!$AE$1997:$AE$2005,"allow_calculation"),"")</f>
        <v>469.77186199999994</v>
      </c>
      <c r="X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D$1997:$AD$2005,'02_核算项'!$M$1997:$M$2005,"NH3",'02_核算项'!$AE$1997:$AE$2005,"allow_calculation"),"")</f>
        <v>0.0</v>
      </c>
      <c r="Y197" s="2">
        <v>1</v>
      </c>
    </row>
    <row r="198" spans="1:25">
      <c r="A198" s="2" t="s">
        <v>2536</v>
      </c>
      <c r="B198" s="2" t="s">
        <v>2537</v>
      </c>
      <c r="C198" s="2" t="s">
        <v>400</v>
      </c>
      <c r="D198" s="2" t="s">
        <v>116</v>
      </c>
      <c r="E198" s="2" t="s">
        <v>51</v>
      </c>
      <c r="F198" s="2" t="s">
        <v>52</v>
      </c>
      <c r="G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C$2006:$AC$2014,'02_核算项'!$M$2006:$M$2014,"SO2",'02_核算项'!$AE$2006:$AE$2014,"allow_calculation"),"")</f>
        <v>112.5995</v>
      </c>
      <c r="H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C$2006:$AC$2014,'02_核算项'!$M$2006:$M$2014,"NOX",'02_核算项'!$AE$2006:$AE$2014,"allow_calculation"),"")</f>
        <v>397.41</v>
      </c>
      <c r="I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C$2006:$AC$2014,'02_核算项'!$M$2006:$M$2014,"CO",'02_核算项'!$AE$2006:$AE$2014,"allow_calculation"),"")</f>
        <v>99.3525</v>
      </c>
      <c r="J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C$2006:$AC$2014,'02_核算项'!$M$2006:$M$2014,"VOCS",'02_核算项'!$AE$2006:$AE$2014,"allow_calculation"),"")</f>
        <v>7.9482</v>
      </c>
      <c r="K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C$2006:$AC$2014,'02_核算项'!$M$2006:$M$2014,"PM10",'02_核算项'!$AE$2006:$AE$2014,"allow_calculation"),"")</f>
        <v>49.67625</v>
      </c>
      <c r="L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C$2006:$AC$2014,'02_核算项'!$M$2006:$M$2014,"PM25",'02_核算项'!$AE$2006:$AE$2014,"allow_calculation"),"")</f>
        <v>49.67625</v>
      </c>
      <c r="M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C$2006:$AC$2014,'02_核算项'!$M$2006:$M$2014,"BC",'02_核算项'!$AE$2006:$AE$2014,"allow_calculation"),"")</f>
        <v>3.9741</v>
      </c>
      <c r="N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C$2006:$AC$2014,'02_核算项'!$M$2006:$M$2014,"OC",'02_核算项'!$AE$2006:$AE$2014,"allow_calculation"),"")</f>
        <v>23.18225</v>
      </c>
      <c r="O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C$2006:$AC$2014,'02_核算项'!$M$2006:$M$2014,"NH3",'02_核算项'!$AE$2006:$AE$2014,"allow_calculation"),"")</f>
        <v>0.0</v>
      </c>
      <c r="P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D$2006:$AD$2014,'02_核算项'!$M$2006:$M$2014,"SO2",'02_核算项'!$AE$2006:$AE$2014,"allow_calculation"),"")</f>
        <v>112.5995</v>
      </c>
      <c r="Q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D$2006:$AD$2014,'02_核算项'!$M$2006:$M$2014,"NOX",'02_核算项'!$AE$2006:$AE$2014,"allow_calculation"),"")</f>
        <v>397.41</v>
      </c>
      <c r="R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D$2006:$AD$2014,'02_核算项'!$M$2006:$M$2014,"CO",'02_核算项'!$AE$2006:$AE$2014,"allow_calculation"),"")</f>
        <v>99.3525</v>
      </c>
      <c r="S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D$2006:$AD$2014,'02_核算项'!$M$2006:$M$2014,"VOCS",'02_核算项'!$AE$2006:$AE$2014,"allow_calculation"),"")</f>
        <v>7.9482</v>
      </c>
      <c r="T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D$2006:$AD$2014,'02_核算项'!$M$2006:$M$2014,"PM10",'02_核算项'!$AE$2006:$AE$2014,"allow_calculation"),"")</f>
        <v>49.67625</v>
      </c>
      <c r="U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D$2006:$AD$2014,'02_核算项'!$M$2006:$M$2014,"PM25",'02_核算项'!$AE$2006:$AE$2014,"allow_calculation"),"")</f>
        <v>49.67625</v>
      </c>
      <c r="V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D$2006:$AD$2014,'02_核算项'!$M$2006:$M$2014,"BC",'02_核算项'!$AE$2006:$AE$2014,"allow_calculation"),"")</f>
        <v>3.9741</v>
      </c>
      <c r="W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D$2006:$AD$2014,'02_核算项'!$M$2006:$M$2014,"OC",'02_核算项'!$AE$2006:$AE$2014,"allow_calculation"),"")</f>
        <v>23.18225</v>
      </c>
      <c r="X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D$2006:$AD$2014,'02_核算项'!$M$2006:$M$2014,"NH3",'02_核算项'!$AE$2006:$AE$2014,"allow_calculation"),"")</f>
        <v>0.0</v>
      </c>
      <c r="Y198" s="2">
        <v>1</v>
      </c>
    </row>
    <row r="199" spans="1:25">
      <c r="A199" s="2" t="s">
        <v>2547</v>
      </c>
      <c r="B199" s="2" t="s">
        <v>2548</v>
      </c>
      <c r="C199" s="2" t="s">
        <v>49</v>
      </c>
      <c r="D199" s="2" t="s">
        <v>116</v>
      </c>
      <c r="E199" s="2" t="s">
        <v>51</v>
      </c>
      <c r="F199" s="2" t="s">
        <v>52</v>
      </c>
      <c r="G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C$2015:$AC$2023,'02_核算项'!$M$2015:$M$2023,"SO2",'02_核算项'!$AE$2015:$AE$2023,"allow_calculation"),"")</f>
        <v>32.46218</v>
      </c>
      <c r="H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C$2015:$AC$2023,'02_核算项'!$M$2015:$M$2023,"NOX",'02_核算项'!$AE$2015:$AE$2023,"allow_calculation"),"")</f>
        <v>114.5724</v>
      </c>
      <c r="I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C$2015:$AC$2023,'02_核算项'!$M$2015:$M$2023,"CO",'02_核算项'!$AE$2015:$AE$2023,"allow_calculation"),"")</f>
        <v>28.6431</v>
      </c>
      <c r="J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C$2015:$AC$2023,'02_核算项'!$M$2015:$M$2023,"VOCS",'02_核算项'!$AE$2015:$AE$2023,"allow_calculation"),"")</f>
        <v>2.291448</v>
      </c>
      <c r="K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C$2015:$AC$2023,'02_核算项'!$M$2015:$M$2023,"PM10",'02_核算项'!$AE$2015:$AE$2023,"allow_calculation"),"")</f>
        <v>14.32155</v>
      </c>
      <c r="L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C$2015:$AC$2023,'02_核算项'!$M$2015:$M$2023,"PM25",'02_核算项'!$AE$2015:$AE$2023,"allow_calculation"),"")</f>
        <v>14.32155</v>
      </c>
      <c r="M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C$2015:$AC$2023,'02_核算项'!$M$2015:$M$2023,"BC",'02_核算项'!$AE$2015:$AE$2023,"allow_calculation"),"")</f>
        <v>1.145724</v>
      </c>
      <c r="N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C$2015:$AC$2023,'02_核算项'!$M$2015:$M$2023,"OC",'02_核算项'!$AE$2015:$AE$2023,"allow_calculation"),"")</f>
        <v>6.68339</v>
      </c>
      <c r="O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C$2015:$AC$2023,'02_核算项'!$M$2015:$M$2023,"NH3",'02_核算项'!$AE$2015:$AE$2023,"allow_calculation"),"")</f>
        <v>0.0</v>
      </c>
      <c r="P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D$2015:$AD$2023,'02_核算项'!$M$2015:$M$2023,"SO2",'02_核算项'!$AE$2015:$AE$2023,"allow_calculation"),"")</f>
        <v>32.46218</v>
      </c>
      <c r="Q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D$2015:$AD$2023,'02_核算项'!$M$2015:$M$2023,"NOX",'02_核算项'!$AE$2015:$AE$2023,"allow_calculation"),"")</f>
        <v>114.5724</v>
      </c>
      <c r="R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D$2015:$AD$2023,'02_核算项'!$M$2015:$M$2023,"CO",'02_核算项'!$AE$2015:$AE$2023,"allow_calculation"),"")</f>
        <v>28.6431</v>
      </c>
      <c r="S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D$2015:$AD$2023,'02_核算项'!$M$2015:$M$2023,"VOCS",'02_核算项'!$AE$2015:$AE$2023,"allow_calculation"),"")</f>
        <v>2.291448</v>
      </c>
      <c r="T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D$2015:$AD$2023,'02_核算项'!$M$2015:$M$2023,"PM10",'02_核算项'!$AE$2015:$AE$2023,"allow_calculation"),"")</f>
        <v>14.32155</v>
      </c>
      <c r="U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D$2015:$AD$2023,'02_核算项'!$M$2015:$M$2023,"PM25",'02_核算项'!$AE$2015:$AE$2023,"allow_calculation"),"")</f>
        <v>14.32155</v>
      </c>
      <c r="V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D$2015:$AD$2023,'02_核算项'!$M$2015:$M$2023,"BC",'02_核算项'!$AE$2015:$AE$2023,"allow_calculation"),"")</f>
        <v>1.145724</v>
      </c>
      <c r="W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D$2015:$AD$2023,'02_核算项'!$M$2015:$M$2023,"OC",'02_核算项'!$AE$2015:$AE$2023,"allow_calculation"),"")</f>
        <v>6.68339</v>
      </c>
      <c r="X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D$2015:$AD$2023,'02_核算项'!$M$2015:$M$2023,"NH3",'02_核算项'!$AE$2015:$AE$2023,"allow_calculation"),"")</f>
        <v>0.0</v>
      </c>
      <c r="Y199" s="2">
        <v>10</v>
      </c>
    </row>
    <row r="200" spans="1:25">
      <c r="A200" s="2" t="s">
        <v>2558</v>
      </c>
      <c r="B200" s="2" t="s">
        <v>2505</v>
      </c>
      <c r="C200" s="2" t="s">
        <v>595</v>
      </c>
      <c r="D200" s="2" t="s">
        <v>50</v>
      </c>
      <c r="E200" s="2" t="s">
        <v>51</v>
      </c>
      <c r="F200" s="2" t="s">
        <v>52</v>
      </c>
      <c r="G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C$2024:$AC$2032,'02_核算项'!$M$2024:$M$2032,"SO2",'02_核算项'!$AE$2024:$AE$2032,"allow_calculation"),"")</f>
        <v>278.672891</v>
      </c>
      <c r="H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C$2024:$AC$2032,'02_核算项'!$M$2024:$M$2032,"NOX",'02_核算项'!$AE$2024:$AE$2032,"allow_calculation"),"")</f>
        <v>983.55138</v>
      </c>
      <c r="I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C$2024:$AC$2032,'02_核算项'!$M$2024:$M$2032,"CO",'02_核算项'!$AE$2024:$AE$2032,"allow_calculation"),"")</f>
        <v>245.887845</v>
      </c>
      <c r="J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C$2024:$AC$2032,'02_核算项'!$M$2024:$M$2032,"VOCS",'02_核算项'!$AE$2024:$AE$2032,"allow_calculation"),"")</f>
        <v>19.6710276</v>
      </c>
      <c r="K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C$2024:$AC$2032,'02_核算项'!$M$2024:$M$2032,"PM10",'02_核算项'!$AE$2024:$AE$2032,"allow_calculation"),"")</f>
        <v>122.9439225</v>
      </c>
      <c r="L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C$2024:$AC$2032,'02_核算项'!$M$2024:$M$2032,"PM25",'02_核算项'!$AE$2024:$AE$2032,"allow_calculation"),"")</f>
        <v>122.9439225</v>
      </c>
      <c r="M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C$2024:$AC$2032,'02_核算项'!$M$2024:$M$2032,"BC",'02_核算项'!$AE$2024:$AE$2032,"allow_calculation"),"")</f>
        <v>9.8355138</v>
      </c>
      <c r="N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C$2024:$AC$2032,'02_核算项'!$M$2024:$M$2032,"OC",'02_核算项'!$AE$2024:$AE$2032,"allow_calculation"),"")</f>
        <v>57.3738305</v>
      </c>
      <c r="O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C$2024:$AC$2032,'02_核算项'!$M$2024:$M$2032,"NH3",'02_核算项'!$AE$2024:$AE$2032,"allow_calculation"),"")</f>
        <v>0.0</v>
      </c>
      <c r="P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D$2024:$AD$2032,'02_核算项'!$M$2024:$M$2032,"SO2",'02_核算项'!$AE$2024:$AE$2032,"allow_calculation"),"")</f>
        <v>278.672891</v>
      </c>
      <c r="Q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D$2024:$AD$2032,'02_核算项'!$M$2024:$M$2032,"NOX",'02_核算项'!$AE$2024:$AE$2032,"allow_calculation"),"")</f>
        <v>983.55138</v>
      </c>
      <c r="R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D$2024:$AD$2032,'02_核算项'!$M$2024:$M$2032,"CO",'02_核算项'!$AE$2024:$AE$2032,"allow_calculation"),"")</f>
        <v>245.887845</v>
      </c>
      <c r="S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D$2024:$AD$2032,'02_核算项'!$M$2024:$M$2032,"VOCS",'02_核算项'!$AE$2024:$AE$2032,"allow_calculation"),"")</f>
        <v>19.6710276</v>
      </c>
      <c r="T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D$2024:$AD$2032,'02_核算项'!$M$2024:$M$2032,"PM10",'02_核算项'!$AE$2024:$AE$2032,"allow_calculation"),"")</f>
        <v>122.9439225</v>
      </c>
      <c r="U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D$2024:$AD$2032,'02_核算项'!$M$2024:$M$2032,"PM25",'02_核算项'!$AE$2024:$AE$2032,"allow_calculation"),"")</f>
        <v>122.9439225</v>
      </c>
      <c r="V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D$2024:$AD$2032,'02_核算项'!$M$2024:$M$2032,"BC",'02_核算项'!$AE$2024:$AE$2032,"allow_calculation"),"")</f>
        <v>9.8355138</v>
      </c>
      <c r="W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D$2024:$AD$2032,'02_核算项'!$M$2024:$M$2032,"OC",'02_核算项'!$AE$2024:$AE$2032,"allow_calculation"),"")</f>
        <v>57.3738305</v>
      </c>
      <c r="X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D$2024:$AD$2032,'02_核算项'!$M$2024:$M$2032,"NH3",'02_核算项'!$AE$2024:$AE$2032,"allow_calculation"),"")</f>
        <v>0.0</v>
      </c>
      <c r="Y200" s="2">
        <v>10</v>
      </c>
    </row>
    <row r="201" spans="1:25">
      <c r="A201" s="2" t="s">
        <v>2568</v>
      </c>
      <c r="B201" s="2" t="s">
        <v>2505</v>
      </c>
      <c r="C201" s="2" t="s">
        <v>595</v>
      </c>
      <c r="D201" s="2" t="s">
        <v>50</v>
      </c>
      <c r="E201" s="2" t="s">
        <v>51</v>
      </c>
      <c r="F201" s="2" t="s">
        <v>52</v>
      </c>
      <c r="G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C$2033:$AC$2041,'02_核算项'!$M$2033:$M$2041,"SO2",'02_核算项'!$AE$2033:$AE$2041,"allow_calculation"),"")</f>
        <v>295.616162</v>
      </c>
      <c r="H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C$2033:$AC$2041,'02_核算项'!$M$2033:$M$2041,"NOX",'02_核算项'!$AE$2033:$AE$2041,"allow_calculation"),"")</f>
        <v>1043.35116</v>
      </c>
      <c r="I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C$2033:$AC$2041,'02_核算项'!$M$2033:$M$2041,"CO",'02_核算项'!$AE$2033:$AE$2041,"allow_calculation"),"")</f>
        <v>260.83779</v>
      </c>
      <c r="J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C$2033:$AC$2041,'02_核算项'!$M$2033:$M$2041,"VOCS",'02_核算项'!$AE$2033:$AE$2041,"allow_calculation"),"")</f>
        <v>20.8670232</v>
      </c>
      <c r="K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C$2033:$AC$2041,'02_核算项'!$M$2033:$M$2041,"PM10",'02_核算项'!$AE$2033:$AE$2041,"allow_calculation"),"")</f>
        <v>130.418895</v>
      </c>
      <c r="L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C$2033:$AC$2041,'02_核算项'!$M$2033:$M$2041,"PM25",'02_核算项'!$AE$2033:$AE$2041,"allow_calculation"),"")</f>
        <v>130.418895</v>
      </c>
      <c r="M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C$2033:$AC$2041,'02_核算项'!$M$2033:$M$2041,"BC",'02_核算项'!$AE$2033:$AE$2041,"allow_calculation"),"")</f>
        <v>10.4335116</v>
      </c>
      <c r="N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C$2033:$AC$2041,'02_核算项'!$M$2033:$M$2041,"OC",'02_核算项'!$AE$2033:$AE$2041,"allow_calculation"),"")</f>
        <v>60.86215099999999</v>
      </c>
      <c r="O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C$2033:$AC$2041,'02_核算项'!$M$2033:$M$2041,"NH3",'02_核算项'!$AE$2033:$AE$2041,"allow_calculation"),"")</f>
        <v>0.0</v>
      </c>
      <c r="P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D$2033:$AD$2041,'02_核算项'!$M$2033:$M$2041,"SO2",'02_核算项'!$AE$2033:$AE$2041,"allow_calculation"),"")</f>
        <v>295.616162</v>
      </c>
      <c r="Q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D$2033:$AD$2041,'02_核算项'!$M$2033:$M$2041,"NOX",'02_核算项'!$AE$2033:$AE$2041,"allow_calculation"),"")</f>
        <v>1043.35116</v>
      </c>
      <c r="R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D$2033:$AD$2041,'02_核算项'!$M$2033:$M$2041,"CO",'02_核算项'!$AE$2033:$AE$2041,"allow_calculation"),"")</f>
        <v>260.83779</v>
      </c>
      <c r="S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D$2033:$AD$2041,'02_核算项'!$M$2033:$M$2041,"VOCS",'02_核算项'!$AE$2033:$AE$2041,"allow_calculation"),"")</f>
        <v>20.8670232</v>
      </c>
      <c r="T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D$2033:$AD$2041,'02_核算项'!$M$2033:$M$2041,"PM10",'02_核算项'!$AE$2033:$AE$2041,"allow_calculation"),"")</f>
        <v>130.418895</v>
      </c>
      <c r="U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D$2033:$AD$2041,'02_核算项'!$M$2033:$M$2041,"PM25",'02_核算项'!$AE$2033:$AE$2041,"allow_calculation"),"")</f>
        <v>130.418895</v>
      </c>
      <c r="V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D$2033:$AD$2041,'02_核算项'!$M$2033:$M$2041,"BC",'02_核算项'!$AE$2033:$AE$2041,"allow_calculation"),"")</f>
        <v>10.4335116</v>
      </c>
      <c r="W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D$2033:$AD$2041,'02_核算项'!$M$2033:$M$2041,"OC",'02_核算项'!$AE$2033:$AE$2041,"allow_calculation"),"")</f>
        <v>60.86215099999999</v>
      </c>
      <c r="X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D$2033:$AD$2041,'02_核算项'!$M$2033:$M$2041,"NH3",'02_核算项'!$AE$2033:$AE$2041,"allow_calculation"),"")</f>
        <v>0.0</v>
      </c>
      <c r="Y201" s="2">
        <v>10</v>
      </c>
    </row>
    <row r="202" spans="1:25">
      <c r="A202" s="2" t="s">
        <v>2578</v>
      </c>
      <c r="B202" s="2" t="s">
        <v>2579</v>
      </c>
      <c r="C202" s="2" t="s">
        <v>412</v>
      </c>
      <c r="D202" s="2" t="s">
        <v>116</v>
      </c>
      <c r="E202" s="2" t="s">
        <v>181</v>
      </c>
      <c r="F202" s="2" t="s">
        <v>732</v>
      </c>
      <c r="G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C$2042:$AC$2050,'02_核算项'!$M$2042:$M$2050,"SO2",'02_核算项'!$AE$2042:$AE$2050,"allow_calculation"),"")</f>
        <v>0.09135785</v>
      </c>
      <c r="H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C$2042:$AC$2050,'02_核算项'!$M$2042:$M$2050,"NOX",'02_核算项'!$AE$2042:$AE$2050,"allow_calculation"),"")</f>
        <v>21.925884</v>
      </c>
      <c r="I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C$2042:$AC$2050,'02_核算项'!$M$2042:$M$2050,"CO",'02_核算项'!$AE$2042:$AE$2050,"allow_calculation"),"")</f>
        <v>6.3950495</v>
      </c>
      <c r="J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C$2042:$AC$2050,'02_核算项'!$M$2042:$M$2050,"VOCS",'02_核算项'!$AE$2042:$AE$2050,"allow_calculation"),"")</f>
        <v>0.3654314</v>
      </c>
      <c r="K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C$2042:$AC$2050,'02_核算项'!$M$2042:$M$2050,"PM10",'02_核算项'!$AE$2042:$AE$2050,"allow_calculation"),"")</f>
        <v>0.1827157</v>
      </c>
      <c r="L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C$2042:$AC$2050,'02_核算项'!$M$2042:$M$2050,"PM25",'02_核算项'!$AE$2042:$AE$2050,"allow_calculation"),"")</f>
        <v>0.09135785</v>
      </c>
      <c r="M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C$2042:$AC$2050,'02_核算项'!$M$2042:$M$2050,"BC",'02_核算项'!$AE$2042:$AE$2050,"allow_calculation"),"")</f>
        <v>0.01827157</v>
      </c>
      <c r="N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C$2042:$AC$2050,'02_核算项'!$M$2042:$M$2050,"OC",'02_核算项'!$AE$2042:$AE$2050,"allow_calculation"),"")</f>
        <v>0.03654314</v>
      </c>
      <c r="O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C$2042:$AC$2050,'02_核算项'!$M$2042:$M$2050,"NH3",'02_核算项'!$AE$2042:$AE$2050,"allow_calculation"),"")</f>
        <v>0.0</v>
      </c>
      <c r="P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D$2042:$AD$2050,'02_核算项'!$M$2042:$M$2050,"SO2",'02_核算项'!$AE$2042:$AE$2050,"allow_calculation"),"")</f>
        <v>0.09135785</v>
      </c>
      <c r="Q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D$2042:$AD$2050,'02_核算项'!$M$2042:$M$2050,"NOX",'02_核算项'!$AE$2042:$AE$2050,"allow_calculation"),"")</f>
        <v>21.925884</v>
      </c>
      <c r="R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D$2042:$AD$2050,'02_核算项'!$M$2042:$M$2050,"CO",'02_核算项'!$AE$2042:$AE$2050,"allow_calculation"),"")</f>
        <v>6.3950495</v>
      </c>
      <c r="S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D$2042:$AD$2050,'02_核算项'!$M$2042:$M$2050,"VOCS",'02_核算项'!$AE$2042:$AE$2050,"allow_calculation"),"")</f>
        <v>0.3654314</v>
      </c>
      <c r="T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D$2042:$AD$2050,'02_核算项'!$M$2042:$M$2050,"PM10",'02_核算项'!$AE$2042:$AE$2050,"allow_calculation"),"")</f>
        <v>0.1827157</v>
      </c>
      <c r="U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D$2042:$AD$2050,'02_核算项'!$M$2042:$M$2050,"PM25",'02_核算项'!$AE$2042:$AE$2050,"allow_calculation"),"")</f>
        <v>0.09135785</v>
      </c>
      <c r="V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D$2042:$AD$2050,'02_核算项'!$M$2042:$M$2050,"BC",'02_核算项'!$AE$2042:$AE$2050,"allow_calculation"),"")</f>
        <v>0.01827157</v>
      </c>
      <c r="W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D$2042:$AD$2050,'02_核算项'!$M$2042:$M$2050,"OC",'02_核算项'!$AE$2042:$AE$2050,"allow_calculation"),"")</f>
        <v>0.03654314</v>
      </c>
      <c r="X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D$2042:$AD$2050,'02_核算项'!$M$2042:$M$2050,"NH3",'02_核算项'!$AE$2042:$AE$2050,"allow_calculation"),"")</f>
        <v>0.0</v>
      </c>
      <c r="Y202" s="2">
        <v>1</v>
      </c>
    </row>
    <row r="203" spans="1:25">
      <c r="A203" s="2" t="s">
        <v>2589</v>
      </c>
      <c r="B203" s="2" t="s">
        <v>520</v>
      </c>
      <c r="C203" s="2" t="s">
        <v>242</v>
      </c>
      <c r="D203" s="2" t="s">
        <v>228</v>
      </c>
      <c r="E203" s="2" t="s">
        <v>117</v>
      </c>
      <c r="F203" s="2" t="s">
        <v>323</v>
      </c>
      <c r="G203" s="4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C$2051:$AC$2059,'02_核算项'!$M$2051:$M$2059,"SO2",'02_核算项'!$AE$2051:$AE$2059,"allow_calculation"),"")</f>
        <v>210.5586</v>
      </c>
      <c r="H203" s="4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C$2051:$AC$2059,'02_核算项'!$M$2051:$M$2059,"NOX",'02_核算项'!$AE$2051:$AE$2059,"allow_calculation"),"")</f>
        <v>743.148</v>
      </c>
      <c r="I203" s="4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C$2051:$AC$2059,'02_核算项'!$M$2051:$M$2059,"CO",'02_核算项'!$AE$2051:$AE$2059,"allow_calculation"),"")</f>
        <v>185.787</v>
      </c>
      <c r="J203" s="4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C$2051:$AC$2059,'02_核算项'!$M$2051:$M$2059,"VOCS",'02_核算项'!$AE$2051:$AE$2059,"allow_calculation"),"")</f>
        <v>14.86296</v>
      </c>
      <c r="K203" s="4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C$2051:$AC$2059,'02_核算项'!$M$2051:$M$2059,"PM10",'02_核算项'!$AE$2051:$AE$2059,"allow_calculation"),"")</f>
        <v>92.8935</v>
      </c>
      <c r="L203" s="4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C$2051:$AC$2059,'02_核算项'!$M$2051:$M$2059,"PM25",'02_核算项'!$AE$2051:$AE$2059,"allow_calculation"),"")</f>
        <v>92.8935</v>
      </c>
      <c r="M203" s="4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C$2051:$AC$2059,'02_核算项'!$M$2051:$M$2059,"BC",'02_核算项'!$AE$2051:$AE$2059,"allow_calculation"),"")</f>
        <v>7.43148</v>
      </c>
      <c r="N203" s="4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C$2051:$AC$2059,'02_核算项'!$M$2051:$M$2059,"OC",'02_核算项'!$AE$2051:$AE$2059,"allow_calculation"),"")</f>
        <v>43.3503</v>
      </c>
      <c r="O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C$2051:$AC$2059,'02_核算项'!$M$2051:$M$2059,"NH3",'02_核算项'!$AE$2051:$AE$2059,"allow_calculation"),"")</f>
        <v/>
      </c>
      <c r="P203" s="4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D$2051:$AD$2059,'02_核算项'!$M$2051:$M$2059,"SO2",'02_核算项'!$AE$2051:$AE$2059,"allow_calculation"),"")</f>
        <v>210.5586</v>
      </c>
      <c r="Q203" s="4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D$2051:$AD$2059,'02_核算项'!$M$2051:$M$2059,"NOX",'02_核算项'!$AE$2051:$AE$2059,"allow_calculation"),"")</f>
        <v>743.148</v>
      </c>
      <c r="R203" s="4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D$2051:$AD$2059,'02_核算项'!$M$2051:$M$2059,"CO",'02_核算项'!$AE$2051:$AE$2059,"allow_calculation"),"")</f>
        <v>185.787</v>
      </c>
      <c r="S203" s="4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D$2051:$AD$2059,'02_核算项'!$M$2051:$M$2059,"VOCS",'02_核算项'!$AE$2051:$AE$2059,"allow_calculation"),"")</f>
        <v>14.86296</v>
      </c>
      <c r="T203" s="4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D$2051:$AD$2059,'02_核算项'!$M$2051:$M$2059,"PM10",'02_核算项'!$AE$2051:$AE$2059,"allow_calculation"),"")</f>
        <v>92.8935</v>
      </c>
      <c r="U203" s="4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D$2051:$AD$2059,'02_核算项'!$M$2051:$M$2059,"PM25",'02_核算项'!$AE$2051:$AE$2059,"allow_calculation"),"")</f>
        <v>92.8935</v>
      </c>
      <c r="V203" s="4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D$2051:$AD$2059,'02_核算项'!$M$2051:$M$2059,"BC",'02_核算项'!$AE$2051:$AE$2059,"allow_calculation"),"")</f>
        <v>7.43148</v>
      </c>
      <c r="W203" s="4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D$2051:$AD$2059,'02_核算项'!$M$2051:$M$2059,"OC",'02_核算项'!$AE$2051:$AE$2059,"allow_calculation"),"")</f>
        <v>43.3503</v>
      </c>
      <c r="X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D$2051:$AD$2059,'02_核算项'!$M$2051:$M$2059,"NH3",'02_核算项'!$AE$2051:$AE$2059,"allow_calculation"),"")</f>
        <v/>
      </c>
      <c r="Y203" s="2">
        <v>10</v>
      </c>
    </row>
    <row r="204" spans="1:25">
      <c r="A204" s="2" t="s">
        <v>2599</v>
      </c>
      <c r="B204" s="2" t="s">
        <v>755</v>
      </c>
      <c r="C204" s="2" t="s">
        <v>227</v>
      </c>
      <c r="D204" s="2" t="s">
        <v>228</v>
      </c>
      <c r="E204" s="2" t="s">
        <v>117</v>
      </c>
      <c r="F204" s="2" t="s">
        <v>2168</v>
      </c>
      <c r="G204" s="4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C$2060:$AC$2068,'02_核算项'!$M$2060:$M$2068,"SO2",'02_核算项'!$AE$2060:$AE$2068,"allow_calculation"),"")</f>
        <v>123.007342</v>
      </c>
      <c r="H204" s="4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C$2060:$AC$2068,'02_核算项'!$M$2060:$M$2068,"NOX",'02_核算项'!$AE$2060:$AE$2068,"allow_calculation"),"")</f>
        <v>434.14356</v>
      </c>
      <c r="I204" s="4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C$2060:$AC$2068,'02_核算项'!$M$2060:$M$2068,"CO",'02_核算项'!$AE$2060:$AE$2068,"allow_calculation"),"")</f>
        <v>108.53589</v>
      </c>
      <c r="J204" s="4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C$2060:$AC$2068,'02_核算项'!$M$2060:$M$2068,"VOCS",'02_核算项'!$AE$2060:$AE$2068,"allow_calculation"),"")</f>
        <v>8.6828712</v>
      </c>
      <c r="K204" s="4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C$2060:$AC$2068,'02_核算项'!$M$2060:$M$2068,"PM10",'02_核算项'!$AE$2060:$AE$2068,"allow_calculation"),"")</f>
        <v>54.267945</v>
      </c>
      <c r="L204" s="4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C$2060:$AC$2068,'02_核算项'!$M$2060:$M$2068,"PM25",'02_核算项'!$AE$2060:$AE$2068,"allow_calculation"),"")</f>
        <v>54.267945</v>
      </c>
      <c r="M204" s="4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C$2060:$AC$2068,'02_核算项'!$M$2060:$M$2068,"BC",'02_核算项'!$AE$2060:$AE$2068,"allow_calculation"),"")</f>
        <v>4.3414356</v>
      </c>
      <c r="N204" s="4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C$2060:$AC$2068,'02_核算项'!$M$2060:$M$2068,"OC",'02_核算项'!$AE$2060:$AE$2068,"allow_calculation"),"")</f>
        <v>25.325041</v>
      </c>
      <c r="O204" s="4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C$2060:$AC$2068,'02_核算项'!$M$2060:$M$2068,"NH3",'02_核算项'!$AE$2060:$AE$2068,"allow_calculation"),"")</f>
        <v/>
      </c>
      <c r="P204" s="4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D$2060:$AD$2068,'02_核算项'!$M$2060:$M$2068,"SO2",'02_核算项'!$AE$2060:$AE$2068,"allow_calculation"),"")</f>
        <v>123.007342</v>
      </c>
      <c r="Q204" s="4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D$2060:$AD$2068,'02_核算项'!$M$2060:$M$2068,"NOX",'02_核算项'!$AE$2060:$AE$2068,"allow_calculation"),"")</f>
        <v>434.14356</v>
      </c>
      <c r="R204" s="4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D$2060:$AD$2068,'02_核算项'!$M$2060:$M$2068,"CO",'02_核算项'!$AE$2060:$AE$2068,"allow_calculation"),"")</f>
        <v>108.53589</v>
      </c>
      <c r="S204" s="4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D$2060:$AD$2068,'02_核算项'!$M$2060:$M$2068,"VOCS",'02_核算项'!$AE$2060:$AE$2068,"allow_calculation"),"")</f>
        <v>8.6828712</v>
      </c>
      <c r="T204" s="4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D$2060:$AD$2068,'02_核算项'!$M$2060:$M$2068,"PM10",'02_核算项'!$AE$2060:$AE$2068,"allow_calculation"),"")</f>
        <v>54.267945</v>
      </c>
      <c r="U204" s="4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D$2060:$AD$2068,'02_核算项'!$M$2060:$M$2068,"PM25",'02_核算项'!$AE$2060:$AE$2068,"allow_calculation"),"")</f>
        <v>54.267945</v>
      </c>
      <c r="V204" s="4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D$2060:$AD$2068,'02_核算项'!$M$2060:$M$2068,"BC",'02_核算项'!$AE$2060:$AE$2068,"allow_calculation"),"")</f>
        <v>4.3414356</v>
      </c>
      <c r="W204" s="4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D$2060:$AD$2068,'02_核算项'!$M$2060:$M$2068,"OC",'02_核算项'!$AE$2060:$AE$2068,"allow_calculation"),"")</f>
        <v>25.325041</v>
      </c>
      <c r="X204" s="3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D$2060:$AD$2068,'02_核算项'!$M$2060:$M$2068,"NH3",'02_核算项'!$AE$2060:$AE$2068,"allow_calculation"),"")</f>
        <v/>
      </c>
      <c r="Y204" s="2">
        <v>12</v>
      </c>
    </row>
    <row r="205" spans="1:25">
      <c r="A205" s="2" t="s">
        <v>2609</v>
      </c>
      <c r="B205" s="2" t="s">
        <v>1405</v>
      </c>
      <c r="C205" s="2" t="s">
        <v>1299</v>
      </c>
      <c r="D205" s="2" t="s">
        <v>50</v>
      </c>
      <c r="E205" s="2" t="s">
        <v>51</v>
      </c>
      <c r="F205" s="2" t="s">
        <v>243</v>
      </c>
      <c r="G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C$2069:$AC$2077,'02_核算项'!$M$2069:$M$2077,"SO2",'02_核算项'!$AE$2069:$AE$2077,"allow_calculation"),"")</f>
        <v>3705.2146</v>
      </c>
      <c r="H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C$2069:$AC$2077,'02_核算项'!$M$2069:$M$2077,"NOX",'02_核算项'!$AE$2069:$AE$2077,"allow_calculation"),"")</f>
        <v>13077.228</v>
      </c>
      <c r="I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C$2069:$AC$2077,'02_核算项'!$M$2069:$M$2077,"CO",'02_核算项'!$AE$2069:$AE$2077,"allow_calculation"),"")</f>
        <v>3269.307</v>
      </c>
      <c r="J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C$2069:$AC$2077,'02_核算项'!$M$2069:$M$2077,"VOCS",'02_核算项'!$AE$2069:$AE$2077,"allow_calculation"),"")</f>
        <v>261.54456</v>
      </c>
      <c r="K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C$2069:$AC$2077,'02_核算项'!$M$2069:$M$2077,"PM10",'02_核算项'!$AE$2069:$AE$2077,"allow_calculation"),"")</f>
        <v>1634.6535</v>
      </c>
      <c r="L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C$2069:$AC$2077,'02_核算项'!$M$2069:$M$2077,"PM25",'02_核算项'!$AE$2069:$AE$2077,"allow_calculation"),"")</f>
        <v>1634.6535</v>
      </c>
      <c r="M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C$2069:$AC$2077,'02_核算项'!$M$2069:$M$2077,"BC",'02_核算项'!$AE$2069:$AE$2077,"allow_calculation"),"")</f>
        <v>130.77228</v>
      </c>
      <c r="N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C$2069:$AC$2077,'02_核算项'!$M$2069:$M$2077,"OC",'02_核算项'!$AE$2069:$AE$2077,"allow_calculation"),"")</f>
        <v>762.8383</v>
      </c>
      <c r="O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C$2069:$AC$2077,'02_核算项'!$M$2069:$M$2077,"NH3",'02_核算项'!$AE$2069:$AE$2077,"allow_calculation"),"")</f>
        <v/>
      </c>
      <c r="P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D$2069:$AD$2077,'02_核算项'!$M$2069:$M$2077,"SO2",'02_核算项'!$AE$2069:$AE$2077,"allow_calculation"),"")</f>
        <v>3705.2146</v>
      </c>
      <c r="Q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D$2069:$AD$2077,'02_核算项'!$M$2069:$M$2077,"NOX",'02_核算项'!$AE$2069:$AE$2077,"allow_calculation"),"")</f>
        <v>13077.228</v>
      </c>
      <c r="R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D$2069:$AD$2077,'02_核算项'!$M$2069:$M$2077,"CO",'02_核算项'!$AE$2069:$AE$2077,"allow_calculation"),"")</f>
        <v>3269.307</v>
      </c>
      <c r="S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D$2069:$AD$2077,'02_核算项'!$M$2069:$M$2077,"VOCS",'02_核算项'!$AE$2069:$AE$2077,"allow_calculation"),"")</f>
        <v>261.54456</v>
      </c>
      <c r="T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D$2069:$AD$2077,'02_核算项'!$M$2069:$M$2077,"PM10",'02_核算项'!$AE$2069:$AE$2077,"allow_calculation"),"")</f>
        <v>1634.6535</v>
      </c>
      <c r="U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D$2069:$AD$2077,'02_核算项'!$M$2069:$M$2077,"PM25",'02_核算项'!$AE$2069:$AE$2077,"allow_calculation"),"")</f>
        <v>1634.6535</v>
      </c>
      <c r="V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D$2069:$AD$2077,'02_核算项'!$M$2069:$M$2077,"BC",'02_核算项'!$AE$2069:$AE$2077,"allow_calculation"),"")</f>
        <v>130.77228</v>
      </c>
      <c r="W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D$2069:$AD$2077,'02_核算项'!$M$2069:$M$2077,"OC",'02_核算项'!$AE$2069:$AE$2077,"allow_calculation"),"")</f>
        <v>762.8383</v>
      </c>
      <c r="X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D$2069:$AD$2077,'02_核算项'!$M$2069:$M$2077,"NH3",'02_核算项'!$AE$2069:$AE$2077,"allow_calculation"),"")</f>
        <v/>
      </c>
      <c r="Y205" s="2">
        <v>10</v>
      </c>
    </row>
    <row r="206" spans="1:25">
      <c r="A206" s="2" t="s">
        <v>2619</v>
      </c>
      <c r="B206" s="2" t="s">
        <v>2526</v>
      </c>
      <c r="C206" s="2" t="s">
        <v>799</v>
      </c>
      <c r="D206" s="2" t="s">
        <v>50</v>
      </c>
      <c r="E206" s="2" t="s">
        <v>51</v>
      </c>
      <c r="F206" s="2" t="s">
        <v>433</v>
      </c>
      <c r="G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C$2078:$AC$2086,'02_核算项'!$M$2078:$M$2086,"SO2",'02_核算项'!$AE$2078:$AE$2086,"allow_calculation"),"")</f>
        <v>4382.455959</v>
      </c>
      <c r="H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C$2078:$AC$2086,'02_核算项'!$M$2078:$M$2086,"NOX",'02_核算项'!$AE$2078:$AE$2086,"allow_calculation"),"")</f>
        <v>15467.49162</v>
      </c>
      <c r="I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C$2078:$AC$2086,'02_核算项'!$M$2078:$M$2086,"CO",'02_核算项'!$AE$2078:$AE$2086,"allow_calculation"),"")</f>
        <v>3866.872905</v>
      </c>
      <c r="J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C$2078:$AC$2086,'02_核算项'!$M$2078:$M$2086,"VOCS",'02_核算项'!$AE$2078:$AE$2086,"allow_calculation"),"")</f>
        <v>309.34983239999997</v>
      </c>
      <c r="K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C$2078:$AC$2086,'02_核算项'!$M$2078:$M$2086,"PM10",'02_核算项'!$AE$2078:$AE$2086,"allow_calculation"),"")</f>
        <v>1933.4364525</v>
      </c>
      <c r="L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C$2078:$AC$2086,'02_核算项'!$M$2078:$M$2086,"PM25",'02_核算项'!$AE$2078:$AE$2086,"allow_calculation"),"")</f>
        <v>1933.4364525</v>
      </c>
      <c r="M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C$2078:$AC$2086,'02_核算项'!$M$2078:$M$2086,"BC",'02_核算项'!$AE$2078:$AE$2086,"allow_calculation"),"")</f>
        <v>154.67491619999998</v>
      </c>
      <c r="N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C$2078:$AC$2086,'02_核算项'!$M$2078:$M$2086,"OC",'02_核算项'!$AE$2078:$AE$2086,"allow_calculation"),"")</f>
        <v>902.2703445</v>
      </c>
      <c r="O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C$2078:$AC$2086,'02_核算项'!$M$2078:$M$2086,"NH3",'02_核算项'!$AE$2078:$AE$2086,"allow_calculation"),"")</f>
        <v>0.0</v>
      </c>
      <c r="P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D$2078:$AD$2086,'02_核算项'!$M$2078:$M$2086,"SO2",'02_核算项'!$AE$2078:$AE$2086,"allow_calculation"),"")</f>
        <v>4382.455959</v>
      </c>
      <c r="Q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D$2078:$AD$2086,'02_核算项'!$M$2078:$M$2086,"NOX",'02_核算项'!$AE$2078:$AE$2086,"allow_calculation"),"")</f>
        <v>15467.49162</v>
      </c>
      <c r="R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D$2078:$AD$2086,'02_核算项'!$M$2078:$M$2086,"CO",'02_核算项'!$AE$2078:$AE$2086,"allow_calculation"),"")</f>
        <v>3866.872905</v>
      </c>
      <c r="S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D$2078:$AD$2086,'02_核算项'!$M$2078:$M$2086,"VOCS",'02_核算项'!$AE$2078:$AE$2086,"allow_calculation"),"")</f>
        <v>309.34983239999997</v>
      </c>
      <c r="T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D$2078:$AD$2086,'02_核算项'!$M$2078:$M$2086,"PM10",'02_核算项'!$AE$2078:$AE$2086,"allow_calculation"),"")</f>
        <v>1933.4364525</v>
      </c>
      <c r="U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D$2078:$AD$2086,'02_核算项'!$M$2078:$M$2086,"PM25",'02_核算项'!$AE$2078:$AE$2086,"allow_calculation"),"")</f>
        <v>1933.4364525</v>
      </c>
      <c r="V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D$2078:$AD$2086,'02_核算项'!$M$2078:$M$2086,"BC",'02_核算项'!$AE$2078:$AE$2086,"allow_calculation"),"")</f>
        <v>154.67491619999998</v>
      </c>
      <c r="W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D$2078:$AD$2086,'02_核算项'!$M$2078:$M$2086,"OC",'02_核算项'!$AE$2078:$AE$2086,"allow_calculation"),"")</f>
        <v>902.2703445</v>
      </c>
      <c r="X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D$2078:$AD$2086,'02_核算项'!$M$2078:$M$2086,"NH3",'02_核算项'!$AE$2078:$AE$2086,"allow_calculation"),"")</f>
        <v>0.0</v>
      </c>
      <c r="Y206" s="2">
        <v>1</v>
      </c>
    </row>
    <row r="207" spans="1:25">
      <c r="A207" s="2" t="s">
        <v>2629</v>
      </c>
      <c r="B207" s="2" t="s">
        <v>2630</v>
      </c>
      <c r="C207" s="2" t="s">
        <v>227</v>
      </c>
      <c r="D207" s="2" t="s">
        <v>50</v>
      </c>
      <c r="E207" s="2" t="s">
        <v>179</v>
      </c>
      <c r="F207" s="2" t="s">
        <v>138</v>
      </c>
      <c r="G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C$2087:$AC$2095,'02_核算项'!$M$2087:$M$2095,"SO2",'02_核算项'!$AE$2087:$AE$2095,"allow_calculation"),"")</f>
        <v>1.0953666000000002</v>
      </c>
      <c r="H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C$2087:$AC$2095,'02_核算项'!$M$2087:$M$2095,"NOX",'02_核算项'!$AE$2087:$AE$2095,"allow_calculation"),"")</f>
        <v>262.887984</v>
      </c>
      <c r="I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C$2087:$AC$2095,'02_核算项'!$M$2087:$M$2095,"CO",'02_核算项'!$AE$2087:$AE$2095,"allow_calculation"),"")</f>
        <v>76.675662</v>
      </c>
      <c r="J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C$2087:$AC$2095,'02_核算项'!$M$2087:$M$2095,"VOCS",'02_核算项'!$AE$2087:$AE$2095,"allow_calculation"),"")</f>
        <v>4.381466400000001</v>
      </c>
      <c r="K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C$2087:$AC$2095,'02_核算项'!$M$2087:$M$2095,"PM10",'02_核算项'!$AE$2087:$AE$2095,"allow_calculation"),"")</f>
        <v>2.1907332000000004</v>
      </c>
      <c r="L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C$2087:$AC$2095,'02_核算项'!$M$2087:$M$2095,"PM25",'02_核算项'!$AE$2087:$AE$2095,"allow_calculation"),"")</f>
        <v>1.0953666000000002</v>
      </c>
      <c r="M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C$2087:$AC$2095,'02_核算项'!$M$2087:$M$2095,"BC",'02_核算项'!$AE$2087:$AE$2095,"allow_calculation"),"")</f>
        <v>0.21907332000000002</v>
      </c>
      <c r="N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C$2087:$AC$2095,'02_核算项'!$M$2087:$M$2095,"OC",'02_核算项'!$AE$2087:$AE$2095,"allow_calculation"),"")</f>
        <v>0.43814664000000003</v>
      </c>
      <c r="O207" s="4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C$2087:$AC$2095,'02_核算项'!$M$2087:$M$2095,"NH3",'02_核算项'!$AE$2087:$AE$2095,"allow_calculation"),"")</f>
        <v/>
      </c>
      <c r="P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D$2087:$AD$2095,'02_核算项'!$M$2087:$M$2095,"SO2",'02_核算项'!$AE$2087:$AE$2095,"allow_calculation"),"")</f>
        <v>1.0953666000000002</v>
      </c>
      <c r="Q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D$2087:$AD$2095,'02_核算项'!$M$2087:$M$2095,"NOX",'02_核算项'!$AE$2087:$AE$2095,"allow_calculation"),"")</f>
        <v>262.887984</v>
      </c>
      <c r="R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D$2087:$AD$2095,'02_核算项'!$M$2087:$M$2095,"CO",'02_核算项'!$AE$2087:$AE$2095,"allow_calculation"),"")</f>
        <v>76.675662</v>
      </c>
      <c r="S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D$2087:$AD$2095,'02_核算项'!$M$2087:$M$2095,"VOCS",'02_核算项'!$AE$2087:$AE$2095,"allow_calculation"),"")</f>
        <v>4.381466400000001</v>
      </c>
      <c r="T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D$2087:$AD$2095,'02_核算项'!$M$2087:$M$2095,"PM10",'02_核算项'!$AE$2087:$AE$2095,"allow_calculation"),"")</f>
        <v>2.1907332000000004</v>
      </c>
      <c r="U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D$2087:$AD$2095,'02_核算项'!$M$2087:$M$2095,"PM25",'02_核算项'!$AE$2087:$AE$2095,"allow_calculation"),"")</f>
        <v>1.0953666000000002</v>
      </c>
      <c r="V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D$2087:$AD$2095,'02_核算项'!$M$2087:$M$2095,"BC",'02_核算项'!$AE$2087:$AE$2095,"allow_calculation"),"")</f>
        <v>0.21907332000000002</v>
      </c>
      <c r="W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D$2087:$AD$2095,'02_核算项'!$M$2087:$M$2095,"OC",'02_核算项'!$AE$2087:$AE$2095,"allow_calculation"),"")</f>
        <v>0.43814664000000003</v>
      </c>
      <c r="X207" s="3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D$2087:$AD$2095,'02_核算项'!$M$2087:$M$2095,"NH3",'02_核算项'!$AE$2087:$AE$2095,"allow_calculation"),"")</f>
        <v/>
      </c>
      <c r="Y207" s="2">
        <v>12</v>
      </c>
    </row>
    <row r="208" spans="1:25">
      <c r="A208" s="2" t="s">
        <v>2640</v>
      </c>
      <c r="B208" s="2" t="s">
        <v>2526</v>
      </c>
      <c r="C208" s="2" t="s">
        <v>799</v>
      </c>
      <c r="D208" s="2" t="s">
        <v>50</v>
      </c>
      <c r="E208" s="2" t="s">
        <v>51</v>
      </c>
      <c r="F208" s="2" t="s">
        <v>52</v>
      </c>
      <c r="G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C$2096:$AC$2104,'02_核算项'!$M$2096:$M$2104,"SO2",'02_核算项'!$AE$2096:$AE$2104,"allow_calculation"),"")</f>
        <v>2255.85036</v>
      </c>
      <c r="H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C$2096:$AC$2104,'02_核算项'!$M$2096:$M$2104,"NOX",'02_核算项'!$AE$2096:$AE$2104,"allow_calculation"),"")</f>
        <v>7961.8248</v>
      </c>
      <c r="I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C$2096:$AC$2104,'02_核算项'!$M$2096:$M$2104,"CO",'02_核算项'!$AE$2096:$AE$2104,"allow_calculation"),"")</f>
        <v>1990.4562</v>
      </c>
      <c r="J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C$2096:$AC$2104,'02_核算项'!$M$2096:$M$2104,"VOCS",'02_核算项'!$AE$2096:$AE$2104,"allow_calculation"),"")</f>
        <v>159.236496</v>
      </c>
      <c r="K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C$2096:$AC$2104,'02_核算项'!$M$2096:$M$2104,"PM10",'02_核算项'!$AE$2096:$AE$2104,"allow_calculation"),"")</f>
        <v>995.2281</v>
      </c>
      <c r="L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C$2096:$AC$2104,'02_核算项'!$M$2096:$M$2104,"PM25",'02_核算项'!$AE$2096:$AE$2104,"allow_calculation"),"")</f>
        <v>995.2281</v>
      </c>
      <c r="M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C$2096:$AC$2104,'02_核算项'!$M$2096:$M$2104,"BC",'02_核算项'!$AE$2096:$AE$2104,"allow_calculation"),"")</f>
        <v>79.618248</v>
      </c>
      <c r="N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C$2096:$AC$2104,'02_核算项'!$M$2096:$M$2104,"OC",'02_核算项'!$AE$2096:$AE$2104,"allow_calculation"),"")</f>
        <v>464.43978</v>
      </c>
      <c r="O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C$2096:$AC$2104,'02_核算项'!$M$2096:$M$2104,"NH3",'02_核算项'!$AE$2096:$AE$2104,"allow_calculation"),"")</f>
        <v>0.0</v>
      </c>
      <c r="P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D$2096:$AD$2104,'02_核算项'!$M$2096:$M$2104,"SO2",'02_核算项'!$AE$2096:$AE$2104,"allow_calculation"),"")</f>
        <v>2255.85036</v>
      </c>
      <c r="Q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D$2096:$AD$2104,'02_核算项'!$M$2096:$M$2104,"NOX",'02_核算项'!$AE$2096:$AE$2104,"allow_calculation"),"")</f>
        <v>7961.8248</v>
      </c>
      <c r="R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D$2096:$AD$2104,'02_核算项'!$M$2096:$M$2104,"CO",'02_核算项'!$AE$2096:$AE$2104,"allow_calculation"),"")</f>
        <v>1990.4562</v>
      </c>
      <c r="S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D$2096:$AD$2104,'02_核算项'!$M$2096:$M$2104,"VOCS",'02_核算项'!$AE$2096:$AE$2104,"allow_calculation"),"")</f>
        <v>159.236496</v>
      </c>
      <c r="T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D$2096:$AD$2104,'02_核算项'!$M$2096:$M$2104,"PM10",'02_核算项'!$AE$2096:$AE$2104,"allow_calculation"),"")</f>
        <v>995.2281</v>
      </c>
      <c r="U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D$2096:$AD$2104,'02_核算项'!$M$2096:$M$2104,"PM25",'02_核算项'!$AE$2096:$AE$2104,"allow_calculation"),"")</f>
        <v>995.2281</v>
      </c>
      <c r="V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D$2096:$AD$2104,'02_核算项'!$M$2096:$M$2104,"BC",'02_核算项'!$AE$2096:$AE$2104,"allow_calculation"),"")</f>
        <v>79.618248</v>
      </c>
      <c r="W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D$2096:$AD$2104,'02_核算项'!$M$2096:$M$2104,"OC",'02_核算项'!$AE$2096:$AE$2104,"allow_calculation"),"")</f>
        <v>464.43978</v>
      </c>
      <c r="X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D$2096:$AD$2104,'02_核算项'!$M$2096:$M$2104,"NH3",'02_核算项'!$AE$2096:$AE$2104,"allow_calculation"),"")</f>
        <v>0.0</v>
      </c>
      <c r="Y208" s="2">
        <v>1</v>
      </c>
    </row>
    <row r="209" spans="1:25">
      <c r="A209" s="2" t="s">
        <v>2650</v>
      </c>
      <c r="B209" s="2" t="s">
        <v>411</v>
      </c>
      <c r="C209" s="2" t="s">
        <v>412</v>
      </c>
      <c r="D209" s="2" t="s">
        <v>228</v>
      </c>
      <c r="E209" s="2" t="s">
        <v>117</v>
      </c>
      <c r="F209" s="2" t="s">
        <v>243</v>
      </c>
      <c r="G209" s="4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C$2105:$AC$2121,'02_核算项'!$M$2105:$M$2121,"SO2",'02_核算项'!$AE$2105:$AE$2121,"allow_calculation"),"")</f>
        <v>155.1738645</v>
      </c>
      <c r="H209" s="4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C$2105:$AC$2121,'02_核算项'!$M$2105:$M$2121,"NOX",'02_核算项'!$AE$2105:$AE$2121,"allow_calculation"),"")</f>
        <v>547.82676</v>
      </c>
      <c r="I209" s="4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C$2105:$AC$2121,'02_核算项'!$M$2105:$M$2121,"CO",'02_核算项'!$AE$2105:$AE$2121,"allow_calculation"),"")</f>
        <v>136.963215</v>
      </c>
      <c r="J209" s="4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C$2105:$AC$2121,'02_核算项'!$M$2105:$M$2121,"VOCS",'02_核算项'!$AE$2105:$AE$2121,"allow_calculation"),"")</f>
        <v>10.9560132</v>
      </c>
      <c r="K209" s="4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C$2105:$AC$2121,'02_核算项'!$M$2105:$M$2121,"PM10",'02_核算项'!$AE$2105:$AE$2121,"allow_calculation"),"")</f>
        <v>68.460075</v>
      </c>
      <c r="L209" s="4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C$2105:$AC$2121,'02_核算项'!$M$2105:$M$2121,"PM25",'02_核算项'!$AE$2105:$AE$2121,"allow_calculation"),"")</f>
        <v>68.4594225</v>
      </c>
      <c r="M209" s="4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C$2105:$AC$2121,'02_核算项'!$M$2105:$M$2121,"BC",'02_核算项'!$AE$2105:$AE$2121,"allow_calculation"),"")</f>
        <v>5.476832099999999</v>
      </c>
      <c r="N209" s="4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C$2105:$AC$2121,'02_核算项'!$M$2105:$M$2121,"OC",'02_核算项'!$AE$2105:$AE$2121,"allow_calculation"),"")</f>
        <v>31.947686999999995</v>
      </c>
      <c r="O209" s="4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C$2105:$AC$2121,'02_核算项'!$M$2105:$M$2121,"NH3",'02_核算项'!$AE$2105:$AE$2121,"allow_calculation"),"")</f>
        <v/>
      </c>
      <c r="P209" s="4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D$2105:$AD$2121,'02_核算项'!$M$2105:$M$2121,"SO2",'02_核算项'!$AE$2105:$AE$2121,"allow_calculation"),"")</f>
        <v>155.1738645</v>
      </c>
      <c r="Q209" s="4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D$2105:$AD$2121,'02_核算项'!$M$2105:$M$2121,"NOX",'02_核算项'!$AE$2105:$AE$2121,"allow_calculation"),"")</f>
        <v>547.82676</v>
      </c>
      <c r="R209" s="4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D$2105:$AD$2121,'02_核算项'!$M$2105:$M$2121,"CO",'02_核算项'!$AE$2105:$AE$2121,"allow_calculation"),"")</f>
        <v>136.963215</v>
      </c>
      <c r="S209" s="4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D$2105:$AD$2121,'02_核算项'!$M$2105:$M$2121,"VOCS",'02_核算项'!$AE$2105:$AE$2121,"allow_calculation"),"")</f>
        <v>10.9560132</v>
      </c>
      <c r="T209" s="4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D$2105:$AD$2121,'02_核算项'!$M$2105:$M$2121,"PM10",'02_核算项'!$AE$2105:$AE$2121,"allow_calculation"),"")</f>
        <v>68.460075</v>
      </c>
      <c r="U209" s="4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D$2105:$AD$2121,'02_核算项'!$M$2105:$M$2121,"PM25",'02_核算项'!$AE$2105:$AE$2121,"allow_calculation"),"")</f>
        <v>68.4594225</v>
      </c>
      <c r="V209" s="4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D$2105:$AD$2121,'02_核算项'!$M$2105:$M$2121,"BC",'02_核算项'!$AE$2105:$AE$2121,"allow_calculation"),"")</f>
        <v>5.476832099999999</v>
      </c>
      <c r="W209" s="4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D$2105:$AD$2121,'02_核算项'!$M$2105:$M$2121,"OC",'02_核算项'!$AE$2105:$AE$2121,"allow_calculation"),"")</f>
        <v>31.947686999999995</v>
      </c>
      <c r="X209" s="3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D$2105:$AD$2121,'02_核算项'!$M$2105:$M$2121,"NH3",'02_核算项'!$AE$2105:$AE$2121,"allow_calculation"),"")</f>
        <v/>
      </c>
      <c r="Y209" s="2">
        <v>20</v>
      </c>
    </row>
    <row r="210" spans="1:25">
      <c r="A210" s="2" t="s">
        <v>2668</v>
      </c>
      <c r="B210" s="2" t="s">
        <v>2669</v>
      </c>
      <c r="C210" s="2" t="s">
        <v>177</v>
      </c>
      <c r="D210" s="2" t="s">
        <v>178</v>
      </c>
      <c r="E210" s="2" t="s">
        <v>179</v>
      </c>
      <c r="F210" s="2" t="s">
        <v>138</v>
      </c>
      <c r="G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C$2122:$AC$2130,'02_核算项'!$M$2122:$M$2130,"SO2",'02_核算项'!$AE$2122:$AE$2130,"allow_calculation"),"")</f>
        <v>0.028396499999999995</v>
      </c>
      <c r="H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C$2122:$AC$2130,'02_核算项'!$M$2122:$M$2130,"NOX",'02_核算项'!$AE$2122:$AE$2130,"allow_calculation"),"")</f>
        <v>6.815159999999999</v>
      </c>
      <c r="I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C$2122:$AC$2130,'02_核算项'!$M$2122:$M$2130,"CO",'02_核算项'!$AE$2122:$AE$2130,"allow_calculation"),"")</f>
        <v>1.9877549999999995</v>
      </c>
      <c r="J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C$2122:$AC$2130,'02_核算项'!$M$2122:$M$2130,"VOCS",'02_核算项'!$AE$2122:$AE$2130,"allow_calculation"),"")</f>
        <v>0.11358599999999998</v>
      </c>
      <c r="K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C$2122:$AC$2130,'02_核算项'!$M$2122:$M$2130,"PM10",'02_核算项'!$AE$2122:$AE$2130,"allow_calculation"),"")</f>
        <v>0.05679299999999999</v>
      </c>
      <c r="L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C$2122:$AC$2130,'02_核算项'!$M$2122:$M$2130,"PM25",'02_核算项'!$AE$2122:$AE$2130,"allow_calculation"),"")</f>
        <v>0.028396499999999995</v>
      </c>
      <c r="M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C$2122:$AC$2130,'02_核算项'!$M$2122:$M$2130,"BC",'02_核算项'!$AE$2122:$AE$2130,"allow_calculation"),"")</f>
        <v>0.005679299999999999</v>
      </c>
      <c r="N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C$2122:$AC$2130,'02_核算项'!$M$2122:$M$2130,"OC",'02_核算项'!$AE$2122:$AE$2130,"allow_calculation"),"")</f>
        <v>0.011358599999999998</v>
      </c>
      <c r="O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C$2122:$AC$2130,'02_核算项'!$M$2122:$M$2130,"NH3",'02_核算项'!$AE$2122:$AE$2130,"allow_calculation"),"")</f>
        <v>0.0</v>
      </c>
      <c r="P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D$2122:$AD$2130,'02_核算项'!$M$2122:$M$2130,"SO2",'02_核算项'!$AE$2122:$AE$2130,"allow_calculation"),"")</f>
        <v>0.028396499999999995</v>
      </c>
      <c r="Q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D$2122:$AD$2130,'02_核算项'!$M$2122:$M$2130,"NOX",'02_核算项'!$AE$2122:$AE$2130,"allow_calculation"),"")</f>
        <v>6.815159999999999</v>
      </c>
      <c r="R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D$2122:$AD$2130,'02_核算项'!$M$2122:$M$2130,"CO",'02_核算项'!$AE$2122:$AE$2130,"allow_calculation"),"")</f>
        <v>1.9877549999999995</v>
      </c>
      <c r="S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D$2122:$AD$2130,'02_核算项'!$M$2122:$M$2130,"VOCS",'02_核算项'!$AE$2122:$AE$2130,"allow_calculation"),"")</f>
        <v>0.11358599999999998</v>
      </c>
      <c r="T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D$2122:$AD$2130,'02_核算项'!$M$2122:$M$2130,"PM10",'02_核算项'!$AE$2122:$AE$2130,"allow_calculation"),"")</f>
        <v>0.05679299999999999</v>
      </c>
      <c r="U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D$2122:$AD$2130,'02_核算项'!$M$2122:$M$2130,"PM25",'02_核算项'!$AE$2122:$AE$2130,"allow_calculation"),"")</f>
        <v>0.028396499999999995</v>
      </c>
      <c r="V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D$2122:$AD$2130,'02_核算项'!$M$2122:$M$2130,"BC",'02_核算项'!$AE$2122:$AE$2130,"allow_calculation"),"")</f>
        <v>0.005679299999999999</v>
      </c>
      <c r="W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D$2122:$AD$2130,'02_核算项'!$M$2122:$M$2130,"OC",'02_核算项'!$AE$2122:$AE$2130,"allow_calculation"),"")</f>
        <v>0.011358599999999998</v>
      </c>
      <c r="X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D$2122:$AD$2130,'02_核算项'!$M$2122:$M$2130,"NH3",'02_核算项'!$AE$2122:$AE$2130,"allow_calculation"),"")</f>
        <v>0.0</v>
      </c>
      <c r="Y210" s="2">
        <v>1</v>
      </c>
    </row>
    <row r="211" spans="1:25">
      <c r="A211" s="2" t="s">
        <v>2679</v>
      </c>
      <c r="B211" s="2" t="s">
        <v>2680</v>
      </c>
      <c r="C211" s="2" t="s">
        <v>242</v>
      </c>
      <c r="D211" s="2" t="s">
        <v>50</v>
      </c>
      <c r="E211" s="2" t="s">
        <v>51</v>
      </c>
      <c r="F211" s="2" t="s">
        <v>243</v>
      </c>
      <c r="G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C$2131:$AC$2139,'02_核算项'!$M$2131:$M$2139,"SO2",'02_核算项'!$AE$2131:$AE$2139,"allow_calculation"),"")</f>
        <v>1266.8094</v>
      </c>
      <c r="H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C$2131:$AC$2139,'02_核算项'!$M$2131:$M$2139,"NOX",'02_核算项'!$AE$2131:$AE$2139,"allow_calculation"),"")</f>
        <v>4471.092</v>
      </c>
      <c r="I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C$2131:$AC$2139,'02_核算项'!$M$2131:$M$2139,"CO",'02_核算项'!$AE$2131:$AE$2139,"allow_calculation"),"")</f>
        <v>1117.773</v>
      </c>
      <c r="J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C$2131:$AC$2139,'02_核算项'!$M$2131:$M$2139,"VOCS",'02_核算项'!$AE$2131:$AE$2139,"allow_calculation"),"")</f>
        <v>89.42184</v>
      </c>
      <c r="K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C$2131:$AC$2139,'02_核算项'!$M$2131:$M$2139,"PM10",'02_核算项'!$AE$2131:$AE$2139,"allow_calculation"),"")</f>
        <v>558.8865</v>
      </c>
      <c r="L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C$2131:$AC$2139,'02_核算项'!$M$2131:$M$2139,"PM25",'02_核算项'!$AE$2131:$AE$2139,"allow_calculation"),"")</f>
        <v>558.8865</v>
      </c>
      <c r="M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C$2131:$AC$2139,'02_核算项'!$M$2131:$M$2139,"BC",'02_核算项'!$AE$2131:$AE$2139,"allow_calculation"),"")</f>
        <v>44.71092</v>
      </c>
      <c r="N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C$2131:$AC$2139,'02_核算项'!$M$2131:$M$2139,"OC",'02_核算项'!$AE$2131:$AE$2139,"allow_calculation"),"")</f>
        <v>260.8137</v>
      </c>
      <c r="O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C$2131:$AC$2139,'02_核算项'!$M$2131:$M$2139,"NH3",'02_核算项'!$AE$2131:$AE$2139,"allow_calculation"),"")</f>
        <v>0.0</v>
      </c>
      <c r="P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D$2131:$AD$2139,'02_核算项'!$M$2131:$M$2139,"SO2",'02_核算项'!$AE$2131:$AE$2139,"allow_calculation"),"")</f>
        <v>1266.8094</v>
      </c>
      <c r="Q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D$2131:$AD$2139,'02_核算项'!$M$2131:$M$2139,"NOX",'02_核算项'!$AE$2131:$AE$2139,"allow_calculation"),"")</f>
        <v>4471.092</v>
      </c>
      <c r="R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D$2131:$AD$2139,'02_核算项'!$M$2131:$M$2139,"CO",'02_核算项'!$AE$2131:$AE$2139,"allow_calculation"),"")</f>
        <v>1117.773</v>
      </c>
      <c r="S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D$2131:$AD$2139,'02_核算项'!$M$2131:$M$2139,"VOCS",'02_核算项'!$AE$2131:$AE$2139,"allow_calculation"),"")</f>
        <v>89.42184</v>
      </c>
      <c r="T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D$2131:$AD$2139,'02_核算项'!$M$2131:$M$2139,"PM10",'02_核算项'!$AE$2131:$AE$2139,"allow_calculation"),"")</f>
        <v>558.8865</v>
      </c>
      <c r="U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D$2131:$AD$2139,'02_核算项'!$M$2131:$M$2139,"PM25",'02_核算项'!$AE$2131:$AE$2139,"allow_calculation"),"")</f>
        <v>558.8865</v>
      </c>
      <c r="V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D$2131:$AD$2139,'02_核算项'!$M$2131:$M$2139,"BC",'02_核算项'!$AE$2131:$AE$2139,"allow_calculation"),"")</f>
        <v>44.71092</v>
      </c>
      <c r="W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D$2131:$AD$2139,'02_核算项'!$M$2131:$M$2139,"OC",'02_核算项'!$AE$2131:$AE$2139,"allow_calculation"),"")</f>
        <v>260.8137</v>
      </c>
      <c r="X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D$2131:$AD$2139,'02_核算项'!$M$2131:$M$2139,"NH3",'02_核算项'!$AE$2131:$AE$2139,"allow_calculation"),"")</f>
        <v>0.0</v>
      </c>
      <c r="Y211" s="2">
        <v>9</v>
      </c>
    </row>
    <row r="212" spans="1:25">
      <c r="A212" s="2" t="s">
        <v>2690</v>
      </c>
      <c r="B212" s="2" t="s">
        <v>2691</v>
      </c>
      <c r="C212" s="2" t="s">
        <v>227</v>
      </c>
      <c r="D212" s="2" t="s">
        <v>228</v>
      </c>
      <c r="E212" s="2" t="s">
        <v>179</v>
      </c>
      <c r="F212" s="2" t="s">
        <v>52</v>
      </c>
      <c r="G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C$2140:$AC$2148,'02_核算项'!$M$2140:$M$2148,"SO2",'02_核算项'!$AE$2140:$AE$2148,"allow_calculation"),"")</f>
        <v>0.05</v>
      </c>
      <c r="H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C$2140:$AC$2148,'02_核算项'!$M$2140:$M$2148,"NOX",'02_核算项'!$AE$2140:$AE$2148,"allow_calculation"),"")</f>
        <v>12.0</v>
      </c>
      <c r="I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C$2140:$AC$2148,'02_核算项'!$M$2140:$M$2148,"CO",'02_核算项'!$AE$2140:$AE$2148,"allow_calculation"),"")</f>
        <v>3.5</v>
      </c>
      <c r="J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C$2140:$AC$2148,'02_核算项'!$M$2140:$M$2148,"VOCS",'02_核算项'!$AE$2140:$AE$2148,"allow_calculation"),"")</f>
        <v>0.2</v>
      </c>
      <c r="K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C$2140:$AC$2148,'02_核算项'!$M$2140:$M$2148,"PM10",'02_核算项'!$AE$2140:$AE$2148,"allow_calculation"),"")</f>
        <v>0.1</v>
      </c>
      <c r="L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C$2140:$AC$2148,'02_核算项'!$M$2140:$M$2148,"PM25",'02_核算项'!$AE$2140:$AE$2148,"allow_calculation"),"")</f>
        <v>0.05</v>
      </c>
      <c r="M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C$2140:$AC$2148,'02_核算项'!$M$2140:$M$2148,"BC",'02_核算项'!$AE$2140:$AE$2148,"allow_calculation"),"")</f>
        <v>0.01</v>
      </c>
      <c r="N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C$2140:$AC$2148,'02_核算项'!$M$2140:$M$2148,"OC",'02_核算项'!$AE$2140:$AE$2148,"allow_calculation"),"")</f>
        <v>0.02</v>
      </c>
      <c r="O212" s="4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C$2140:$AC$2148,'02_核算项'!$M$2140:$M$2148,"NH3",'02_核算项'!$AE$2140:$AE$2148,"allow_calculation"),"")</f>
        <v/>
      </c>
      <c r="P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D$2140:$AD$2148,'02_核算项'!$M$2140:$M$2148,"SO2",'02_核算项'!$AE$2140:$AE$2148,"allow_calculation"),"")</f>
        <v>0.05</v>
      </c>
      <c r="Q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D$2140:$AD$2148,'02_核算项'!$M$2140:$M$2148,"NOX",'02_核算项'!$AE$2140:$AE$2148,"allow_calculation"),"")</f>
        <v>12.0</v>
      </c>
      <c r="R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D$2140:$AD$2148,'02_核算项'!$M$2140:$M$2148,"CO",'02_核算项'!$AE$2140:$AE$2148,"allow_calculation"),"")</f>
        <v>3.5</v>
      </c>
      <c r="S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D$2140:$AD$2148,'02_核算项'!$M$2140:$M$2148,"VOCS",'02_核算项'!$AE$2140:$AE$2148,"allow_calculation"),"")</f>
        <v>0.2</v>
      </c>
      <c r="T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D$2140:$AD$2148,'02_核算项'!$M$2140:$M$2148,"PM10",'02_核算项'!$AE$2140:$AE$2148,"allow_calculation"),"")</f>
        <v>0.1</v>
      </c>
      <c r="U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D$2140:$AD$2148,'02_核算项'!$M$2140:$M$2148,"PM25",'02_核算项'!$AE$2140:$AE$2148,"allow_calculation"),"")</f>
        <v>0.05</v>
      </c>
      <c r="V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D$2140:$AD$2148,'02_核算项'!$M$2140:$M$2148,"BC",'02_核算项'!$AE$2140:$AE$2148,"allow_calculation"),"")</f>
        <v>0.01</v>
      </c>
      <c r="W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D$2140:$AD$2148,'02_核算项'!$M$2140:$M$2148,"OC",'02_核算项'!$AE$2140:$AE$2148,"allow_calculation"),"")</f>
        <v>0.02</v>
      </c>
      <c r="X212" s="3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D$2140:$AD$2148,'02_核算项'!$M$2140:$M$2148,"NH3",'02_核算项'!$AE$2140:$AE$2148,"allow_calculation"),"")</f>
        <v/>
      </c>
      <c r="Y212" s="2">
        <v>12</v>
      </c>
    </row>
    <row r="213" spans="1:25">
      <c r="A213" s="2" t="s">
        <v>2701</v>
      </c>
      <c r="B213" s="2" t="s">
        <v>996</v>
      </c>
      <c r="C213" s="2" t="s">
        <v>412</v>
      </c>
      <c r="D213" s="2" t="s">
        <v>116</v>
      </c>
      <c r="E213" s="2" t="s">
        <v>181</v>
      </c>
      <c r="F213" s="2" t="s">
        <v>52</v>
      </c>
      <c r="G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C$2149:$AC$2157,'02_核算项'!$M$2149:$M$2157,"SO2",'02_核算项'!$AE$2149:$AE$2157,"allow_calculation"),"")</f>
        <v>0.04115</v>
      </c>
      <c r="H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C$2149:$AC$2157,'02_核算项'!$M$2149:$M$2157,"NOX",'02_核算项'!$AE$2149:$AE$2157,"allow_calculation"),"")</f>
        <v>9.876</v>
      </c>
      <c r="I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C$2149:$AC$2157,'02_核算项'!$M$2149:$M$2157,"CO",'02_核算项'!$AE$2149:$AE$2157,"allow_calculation"),"")</f>
        <v>2.8805</v>
      </c>
      <c r="J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C$2149:$AC$2157,'02_核算项'!$M$2149:$M$2157,"VOCS",'02_核算项'!$AE$2149:$AE$2157,"allow_calculation"),"")</f>
        <v>0.1646</v>
      </c>
      <c r="K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C$2149:$AC$2157,'02_核算项'!$M$2149:$M$2157,"PM10",'02_核算项'!$AE$2149:$AE$2157,"allow_calculation"),"")</f>
        <v>0.0823</v>
      </c>
      <c r="L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C$2149:$AC$2157,'02_核算项'!$M$2149:$M$2157,"PM25",'02_核算项'!$AE$2149:$AE$2157,"allow_calculation"),"")</f>
        <v>0.04115</v>
      </c>
      <c r="M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C$2149:$AC$2157,'02_核算项'!$M$2149:$M$2157,"BC",'02_核算项'!$AE$2149:$AE$2157,"allow_calculation"),"")</f>
        <v>0.00823</v>
      </c>
      <c r="N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C$2149:$AC$2157,'02_核算项'!$M$2149:$M$2157,"OC",'02_核算项'!$AE$2149:$AE$2157,"allow_calculation"),"")</f>
        <v>0.01646</v>
      </c>
      <c r="O213" s="4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C$2149:$AC$2157,'02_核算项'!$M$2149:$M$2157,"NH3",'02_核算项'!$AE$2149:$AE$2157,"allow_calculation"),"")</f>
        <v/>
      </c>
      <c r="P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D$2149:$AD$2157,'02_核算项'!$M$2149:$M$2157,"SO2",'02_核算项'!$AE$2149:$AE$2157,"allow_calculation"),"")</f>
        <v>0.04115</v>
      </c>
      <c r="Q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D$2149:$AD$2157,'02_核算项'!$M$2149:$M$2157,"NOX",'02_核算项'!$AE$2149:$AE$2157,"allow_calculation"),"")</f>
        <v>9.876</v>
      </c>
      <c r="R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D$2149:$AD$2157,'02_核算项'!$M$2149:$M$2157,"CO",'02_核算项'!$AE$2149:$AE$2157,"allow_calculation"),"")</f>
        <v>2.8805</v>
      </c>
      <c r="S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D$2149:$AD$2157,'02_核算项'!$M$2149:$M$2157,"VOCS",'02_核算项'!$AE$2149:$AE$2157,"allow_calculation"),"")</f>
        <v>0.1646</v>
      </c>
      <c r="T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D$2149:$AD$2157,'02_核算项'!$M$2149:$M$2157,"PM10",'02_核算项'!$AE$2149:$AE$2157,"allow_calculation"),"")</f>
        <v>0.0823</v>
      </c>
      <c r="U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D$2149:$AD$2157,'02_核算项'!$M$2149:$M$2157,"PM25",'02_核算项'!$AE$2149:$AE$2157,"allow_calculation"),"")</f>
        <v>0.04115</v>
      </c>
      <c r="V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D$2149:$AD$2157,'02_核算项'!$M$2149:$M$2157,"BC",'02_核算项'!$AE$2149:$AE$2157,"allow_calculation"),"")</f>
        <v>0.00823</v>
      </c>
      <c r="W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D$2149:$AD$2157,'02_核算项'!$M$2149:$M$2157,"OC",'02_核算项'!$AE$2149:$AE$2157,"allow_calculation"),"")</f>
        <v>0.01646</v>
      </c>
      <c r="X213" s="3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D$2149:$AD$2157,'02_核算项'!$M$2149:$M$2157,"NH3",'02_核算项'!$AE$2149:$AE$2157,"allow_calculation"),"")</f>
        <v/>
      </c>
      <c r="Y213" s="2">
        <v>12</v>
      </c>
    </row>
    <row r="214" spans="1:25">
      <c r="A214" s="2" t="s">
        <v>2711</v>
      </c>
      <c r="B214" s="2" t="s">
        <v>2712</v>
      </c>
      <c r="C214" s="2" t="s">
        <v>799</v>
      </c>
      <c r="D214" s="2" t="s">
        <v>50</v>
      </c>
      <c r="E214" s="2" t="s">
        <v>181</v>
      </c>
      <c r="F214" s="2" t="s">
        <v>52</v>
      </c>
      <c r="G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C$2158:$AC$2166,'02_核算项'!$M$2158:$M$2166,"SO2",'02_核算项'!$AE$2158:$AE$2166,"allow_calculation"),"")</f>
        <v>1.047803</v>
      </c>
      <c r="H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C$2158:$AC$2166,'02_核算项'!$M$2158:$M$2166,"NOX",'02_核算项'!$AE$2158:$AE$2166,"allow_calculation"),"")</f>
        <v>251.47272</v>
      </c>
      <c r="I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C$2158:$AC$2166,'02_核算项'!$M$2158:$M$2166,"CO",'02_核算项'!$AE$2158:$AE$2166,"allow_calculation"),"")</f>
        <v>73.34621</v>
      </c>
      <c r="J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C$2158:$AC$2166,'02_核算项'!$M$2158:$M$2166,"VOCS",'02_核算项'!$AE$2158:$AE$2166,"allow_calculation"),"")</f>
        <v>4.191212</v>
      </c>
      <c r="K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C$2158:$AC$2166,'02_核算项'!$M$2158:$M$2166,"PM10",'02_核算项'!$AE$2158:$AE$2166,"allow_calculation"),"")</f>
        <v>2.095606</v>
      </c>
      <c r="L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C$2158:$AC$2166,'02_核算项'!$M$2158:$M$2166,"PM25",'02_核算项'!$AE$2158:$AE$2166,"allow_calculation"),"")</f>
        <v>1.047803</v>
      </c>
      <c r="M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C$2158:$AC$2166,'02_核算项'!$M$2158:$M$2166,"BC",'02_核算项'!$AE$2158:$AE$2166,"allow_calculation"),"")</f>
        <v>0.2095606</v>
      </c>
      <c r="N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C$2158:$AC$2166,'02_核算项'!$M$2158:$M$2166,"OC",'02_核算项'!$AE$2158:$AE$2166,"allow_calculation"),"")</f>
        <v>0.4191212</v>
      </c>
      <c r="O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C$2158:$AC$2166,'02_核算项'!$M$2158:$M$2166,"NH3",'02_核算项'!$AE$2158:$AE$2166,"allow_calculation"),"")</f>
        <v>0.0</v>
      </c>
      <c r="P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D$2158:$AD$2166,'02_核算项'!$M$2158:$M$2166,"SO2",'02_核算项'!$AE$2158:$AE$2166,"allow_calculation"),"")</f>
        <v>1.047803</v>
      </c>
      <c r="Q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D$2158:$AD$2166,'02_核算项'!$M$2158:$M$2166,"NOX",'02_核算项'!$AE$2158:$AE$2166,"allow_calculation"),"")</f>
        <v>251.47272</v>
      </c>
      <c r="R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D$2158:$AD$2166,'02_核算项'!$M$2158:$M$2166,"CO",'02_核算项'!$AE$2158:$AE$2166,"allow_calculation"),"")</f>
        <v>73.34621</v>
      </c>
      <c r="S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D$2158:$AD$2166,'02_核算项'!$M$2158:$M$2166,"VOCS",'02_核算项'!$AE$2158:$AE$2166,"allow_calculation"),"")</f>
        <v>4.191212</v>
      </c>
      <c r="T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D$2158:$AD$2166,'02_核算项'!$M$2158:$M$2166,"PM10",'02_核算项'!$AE$2158:$AE$2166,"allow_calculation"),"")</f>
        <v>2.095606</v>
      </c>
      <c r="U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D$2158:$AD$2166,'02_核算项'!$M$2158:$M$2166,"PM25",'02_核算项'!$AE$2158:$AE$2166,"allow_calculation"),"")</f>
        <v>1.047803</v>
      </c>
      <c r="V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D$2158:$AD$2166,'02_核算项'!$M$2158:$M$2166,"BC",'02_核算项'!$AE$2158:$AE$2166,"allow_calculation"),"")</f>
        <v>0.2095606</v>
      </c>
      <c r="W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D$2158:$AD$2166,'02_核算项'!$M$2158:$M$2166,"OC",'02_核算项'!$AE$2158:$AE$2166,"allow_calculation"),"")</f>
        <v>0.4191212</v>
      </c>
      <c r="X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D$2158:$AD$2166,'02_核算项'!$M$2158:$M$2166,"NH3",'02_核算项'!$AE$2158:$AE$2166,"allow_calculation"),"")</f>
        <v>0.0</v>
      </c>
      <c r="Y214" s="2">
        <v>1</v>
      </c>
    </row>
    <row r="215" spans="1:25">
      <c r="A215" s="2" t="s">
        <v>2722</v>
      </c>
      <c r="B215" s="2" t="s">
        <v>2723</v>
      </c>
      <c r="C215" s="2" t="s">
        <v>242</v>
      </c>
      <c r="D215" s="2" t="s">
        <v>50</v>
      </c>
      <c r="E215" s="2" t="s">
        <v>51</v>
      </c>
      <c r="F215" s="2" t="s">
        <v>52</v>
      </c>
      <c r="G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C$2167:$AC$2175,'02_核算项'!$M$2167:$M$2175,"SO2",'02_核算项'!$AE$2167:$AE$2175,"allow_calculation"),"")</f>
        <v>4375.319597</v>
      </c>
      <c r="H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C$2167:$AC$2175,'02_核算项'!$M$2167:$M$2175,"NOX",'02_核算项'!$AE$2167:$AE$2175,"allow_calculation"),"")</f>
        <v>15442.30446</v>
      </c>
      <c r="I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C$2167:$AC$2175,'02_核算项'!$M$2167:$M$2175,"CO",'02_核算项'!$AE$2167:$AE$2175,"allow_calculation"),"")</f>
        <v>3860.576115</v>
      </c>
      <c r="J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C$2167:$AC$2175,'02_核算项'!$M$2167:$M$2175,"VOCS",'02_核算项'!$AE$2167:$AE$2175,"allow_calculation"),"")</f>
        <v>308.8460892</v>
      </c>
      <c r="K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C$2167:$AC$2175,'02_核算项'!$M$2167:$M$2175,"PM10",'02_核算项'!$AE$2167:$AE$2175,"allow_calculation"),"")</f>
        <v>1930.2880575</v>
      </c>
      <c r="L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C$2167:$AC$2175,'02_核算项'!$M$2167:$M$2175,"PM25",'02_核算项'!$AE$2167:$AE$2175,"allow_calculation"),"")</f>
        <v>1930.2880575</v>
      </c>
      <c r="M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C$2167:$AC$2175,'02_核算项'!$M$2167:$M$2175,"BC",'02_核算项'!$AE$2167:$AE$2175,"allow_calculation"),"")</f>
        <v>154.4230446</v>
      </c>
      <c r="N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C$2167:$AC$2175,'02_核算项'!$M$2167:$M$2175,"OC",'02_核算项'!$AE$2167:$AE$2175,"allow_calculation"),"")</f>
        <v>900.8010935</v>
      </c>
      <c r="O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C$2167:$AC$2175,'02_核算项'!$M$2167:$M$2175,"NH3",'02_核算项'!$AE$2167:$AE$2175,"allow_calculation"),"")</f>
        <v>0.0</v>
      </c>
      <c r="P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D$2167:$AD$2175,'02_核算项'!$M$2167:$M$2175,"SO2",'02_核算项'!$AE$2167:$AE$2175,"allow_calculation"),"")</f>
        <v>4375.319597</v>
      </c>
      <c r="Q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D$2167:$AD$2175,'02_核算项'!$M$2167:$M$2175,"NOX",'02_核算项'!$AE$2167:$AE$2175,"allow_calculation"),"")</f>
        <v>15442.30446</v>
      </c>
      <c r="R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D$2167:$AD$2175,'02_核算项'!$M$2167:$M$2175,"CO",'02_核算项'!$AE$2167:$AE$2175,"allow_calculation"),"")</f>
        <v>3860.576115</v>
      </c>
      <c r="S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D$2167:$AD$2175,'02_核算项'!$M$2167:$M$2175,"VOCS",'02_核算项'!$AE$2167:$AE$2175,"allow_calculation"),"")</f>
        <v>308.8460892</v>
      </c>
      <c r="T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D$2167:$AD$2175,'02_核算项'!$M$2167:$M$2175,"PM10",'02_核算项'!$AE$2167:$AE$2175,"allow_calculation"),"")</f>
        <v>1930.2880575</v>
      </c>
      <c r="U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D$2167:$AD$2175,'02_核算项'!$M$2167:$M$2175,"PM25",'02_核算项'!$AE$2167:$AE$2175,"allow_calculation"),"")</f>
        <v>1930.2880575</v>
      </c>
      <c r="V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D$2167:$AD$2175,'02_核算项'!$M$2167:$M$2175,"BC",'02_核算项'!$AE$2167:$AE$2175,"allow_calculation"),"")</f>
        <v>154.4230446</v>
      </c>
      <c r="W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D$2167:$AD$2175,'02_核算项'!$M$2167:$M$2175,"OC",'02_核算项'!$AE$2167:$AE$2175,"allow_calculation"),"")</f>
        <v>900.8010935</v>
      </c>
      <c r="X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D$2167:$AD$2175,'02_核算项'!$M$2167:$M$2175,"NH3",'02_核算项'!$AE$2167:$AE$2175,"allow_calculation"),"")</f>
        <v>0.0</v>
      </c>
      <c r="Y215" s="2">
        <v>9</v>
      </c>
    </row>
    <row r="216" spans="1:25">
      <c r="A216" s="2" t="s">
        <v>2733</v>
      </c>
      <c r="B216" s="2" t="s">
        <v>2734</v>
      </c>
      <c r="C216" s="2" t="s">
        <v>595</v>
      </c>
      <c r="D216" s="2" t="s">
        <v>228</v>
      </c>
      <c r="E216" s="2" t="s">
        <v>117</v>
      </c>
      <c r="F216" s="2" t="s">
        <v>52</v>
      </c>
      <c r="G216" s="4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C$2176:$AC$2184,'02_核算项'!$M$2176:$M$2184,"SO2",'02_核算项'!$AE$2176:$AE$2184,"allow_calculation"),"")</f>
        <v>195.5</v>
      </c>
      <c r="H216" s="4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C$2176:$AC$2184,'02_核算项'!$M$2176:$M$2184,"NOX",'02_核算项'!$AE$2176:$AE$2184,"allow_calculation"),"")</f>
        <v>690.0</v>
      </c>
      <c r="I216" s="4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C$2176:$AC$2184,'02_核算项'!$M$2176:$M$2184,"CO",'02_核算项'!$AE$2176:$AE$2184,"allow_calculation"),"")</f>
        <v>172.5</v>
      </c>
      <c r="J216" s="4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C$2176:$AC$2184,'02_核算项'!$M$2176:$M$2184,"VOCS",'02_核算项'!$AE$2176:$AE$2184,"allow_calculation"),"")</f>
        <v>13.8</v>
      </c>
      <c r="K216" s="4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C$2176:$AC$2184,'02_核算项'!$M$2176:$M$2184,"PM10",'02_核算项'!$AE$2176:$AE$2184,"allow_calculation"),"")</f>
        <v>86.25</v>
      </c>
      <c r="L216" s="4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C$2176:$AC$2184,'02_核算项'!$M$2176:$M$2184,"PM25",'02_核算项'!$AE$2176:$AE$2184,"allow_calculation"),"")</f>
        <v>86.25</v>
      </c>
      <c r="M216" s="4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C$2176:$AC$2184,'02_核算项'!$M$2176:$M$2184,"BC",'02_核算项'!$AE$2176:$AE$2184,"allow_calculation"),"")</f>
        <v>6.9</v>
      </c>
      <c r="N216" s="4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C$2176:$AC$2184,'02_核算项'!$M$2176:$M$2184,"OC",'02_核算项'!$AE$2176:$AE$2184,"allow_calculation"),"")</f>
        <v>40.25</v>
      </c>
      <c r="O216" s="4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C$2176:$AC$2184,'02_核算项'!$M$2176:$M$2184,"NH3",'02_核算项'!$AE$2176:$AE$2184,"allow_calculation"),"")</f>
        <v/>
      </c>
      <c r="P216" s="4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D$2176:$AD$2184,'02_核算项'!$M$2176:$M$2184,"SO2",'02_核算项'!$AE$2176:$AE$2184,"allow_calculation"),"")</f>
        <v>195.5</v>
      </c>
      <c r="Q216" s="4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D$2176:$AD$2184,'02_核算项'!$M$2176:$M$2184,"NOX",'02_核算项'!$AE$2176:$AE$2184,"allow_calculation"),"")</f>
        <v>690.0</v>
      </c>
      <c r="R216" s="4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D$2176:$AD$2184,'02_核算项'!$M$2176:$M$2184,"CO",'02_核算项'!$AE$2176:$AE$2184,"allow_calculation"),"")</f>
        <v>172.5</v>
      </c>
      <c r="S216" s="4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D$2176:$AD$2184,'02_核算项'!$M$2176:$M$2184,"VOCS",'02_核算项'!$AE$2176:$AE$2184,"allow_calculation"),"")</f>
        <v>13.8</v>
      </c>
      <c r="T216" s="4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D$2176:$AD$2184,'02_核算项'!$M$2176:$M$2184,"PM10",'02_核算项'!$AE$2176:$AE$2184,"allow_calculation"),"")</f>
        <v>86.25</v>
      </c>
      <c r="U216" s="4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D$2176:$AD$2184,'02_核算项'!$M$2176:$M$2184,"PM25",'02_核算项'!$AE$2176:$AE$2184,"allow_calculation"),"")</f>
        <v>86.25</v>
      </c>
      <c r="V216" s="4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D$2176:$AD$2184,'02_核算项'!$M$2176:$M$2184,"BC",'02_核算项'!$AE$2176:$AE$2184,"allow_calculation"),"")</f>
        <v>6.9</v>
      </c>
      <c r="W216" s="4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D$2176:$AD$2184,'02_核算项'!$M$2176:$M$2184,"OC",'02_核算项'!$AE$2176:$AE$2184,"allow_calculation"),"")</f>
        <v>40.25</v>
      </c>
      <c r="X216" s="3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D$2176:$AD$2184,'02_核算项'!$M$2176:$M$2184,"NH3",'02_核算项'!$AE$2176:$AE$2184,"allow_calculation"),"")</f>
        <v/>
      </c>
      <c r="Y216" s="2">
        <v>12</v>
      </c>
    </row>
    <row r="217" spans="1:25">
      <c r="A217" s="2" t="s">
        <v>2744</v>
      </c>
      <c r="B217" s="2" t="s">
        <v>2745</v>
      </c>
      <c r="C217" s="2" t="s">
        <v>400</v>
      </c>
      <c r="D217" s="2" t="s">
        <v>50</v>
      </c>
      <c r="E217" s="2" t="s">
        <v>51</v>
      </c>
      <c r="F217" s="2" t="s">
        <v>138</v>
      </c>
      <c r="G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C$2185:$AC$2193,'02_核算项'!$M$2185:$M$2193,"SO2",'02_核算项'!$AE$2185:$AE$2193,"allow_calculation"),"")</f>
        <v>4350.5822</v>
      </c>
      <c r="H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C$2185:$AC$2193,'02_核算项'!$M$2185:$M$2193,"NOX",'02_核算项'!$AE$2185:$AE$2193,"allow_calculation"),"")</f>
        <v>15354.996</v>
      </c>
      <c r="I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C$2185:$AC$2193,'02_核算项'!$M$2185:$M$2193,"CO",'02_核算项'!$AE$2185:$AE$2193,"allow_calculation"),"")</f>
        <v>3838.749</v>
      </c>
      <c r="J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C$2185:$AC$2193,'02_核算项'!$M$2185:$M$2193,"VOCS",'02_核算项'!$AE$2185:$AE$2193,"allow_calculation"),"")</f>
        <v>307.09992</v>
      </c>
      <c r="K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C$2185:$AC$2193,'02_核算项'!$M$2185:$M$2193,"PM10",'02_核算项'!$AE$2185:$AE$2193,"allow_calculation"),"")</f>
        <v>1919.3745</v>
      </c>
      <c r="L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C$2185:$AC$2193,'02_核算项'!$M$2185:$M$2193,"PM25",'02_核算项'!$AE$2185:$AE$2193,"allow_calculation"),"")</f>
        <v>1919.3745</v>
      </c>
      <c r="M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C$2185:$AC$2193,'02_核算项'!$M$2185:$M$2193,"BC",'02_核算项'!$AE$2185:$AE$2193,"allow_calculation"),"")</f>
        <v>153.54996</v>
      </c>
      <c r="N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C$2185:$AC$2193,'02_核算项'!$M$2185:$M$2193,"OC",'02_核算项'!$AE$2185:$AE$2193,"allow_calculation"),"")</f>
        <v>895.7081</v>
      </c>
      <c r="O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C$2185:$AC$2193,'02_核算项'!$M$2185:$M$2193,"NH3",'02_核算项'!$AE$2185:$AE$2193,"allow_calculation"),"")</f>
        <v>0.0</v>
      </c>
      <c r="P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D$2185:$AD$2193,'02_核算项'!$M$2185:$M$2193,"SO2",'02_核算项'!$AE$2185:$AE$2193,"allow_calculation"),"")</f>
        <v>4350.5822</v>
      </c>
      <c r="Q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D$2185:$AD$2193,'02_核算项'!$M$2185:$M$2193,"NOX",'02_核算项'!$AE$2185:$AE$2193,"allow_calculation"),"")</f>
        <v>15354.996</v>
      </c>
      <c r="R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D$2185:$AD$2193,'02_核算项'!$M$2185:$M$2193,"CO",'02_核算项'!$AE$2185:$AE$2193,"allow_calculation"),"")</f>
        <v>3838.749</v>
      </c>
      <c r="S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D$2185:$AD$2193,'02_核算项'!$M$2185:$M$2193,"VOCS",'02_核算项'!$AE$2185:$AE$2193,"allow_calculation"),"")</f>
        <v>307.09992</v>
      </c>
      <c r="T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D$2185:$AD$2193,'02_核算项'!$M$2185:$M$2193,"PM10",'02_核算项'!$AE$2185:$AE$2193,"allow_calculation"),"")</f>
        <v>1919.3745</v>
      </c>
      <c r="U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D$2185:$AD$2193,'02_核算项'!$M$2185:$M$2193,"PM25",'02_核算项'!$AE$2185:$AE$2193,"allow_calculation"),"")</f>
        <v>1919.3745</v>
      </c>
      <c r="V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D$2185:$AD$2193,'02_核算项'!$M$2185:$M$2193,"BC",'02_核算项'!$AE$2185:$AE$2193,"allow_calculation"),"")</f>
        <v>153.54996</v>
      </c>
      <c r="W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D$2185:$AD$2193,'02_核算项'!$M$2185:$M$2193,"OC",'02_核算项'!$AE$2185:$AE$2193,"allow_calculation"),"")</f>
        <v>895.7081</v>
      </c>
      <c r="X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D$2185:$AD$2193,'02_核算项'!$M$2185:$M$2193,"NH3",'02_核算项'!$AE$2185:$AE$2193,"allow_calculation"),"")</f>
        <v>0.0</v>
      </c>
      <c r="Y217" s="2">
        <v>1</v>
      </c>
    </row>
    <row r="218" spans="1:25">
      <c r="A218" s="2" t="s">
        <v>2755</v>
      </c>
      <c r="B218" s="2" t="s">
        <v>2756</v>
      </c>
      <c r="C218" s="2" t="s">
        <v>115</v>
      </c>
      <c r="D218" s="2" t="s">
        <v>50</v>
      </c>
      <c r="E218" s="2" t="s">
        <v>51</v>
      </c>
      <c r="F218" s="2" t="s">
        <v>52</v>
      </c>
      <c r="G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C$2194:$AC$2202,'02_核算项'!$M$2194:$M$2202,"SO2",'02_核算项'!$AE$2194:$AE$2202,"allow_calculation"),"")</f>
        <v>1584.0328</v>
      </c>
      <c r="H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C$2194:$AC$2202,'02_核算项'!$M$2194:$M$2202,"NOX",'02_核算项'!$AE$2194:$AE$2202,"allow_calculation"),"")</f>
        <v>5590.704</v>
      </c>
      <c r="I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C$2194:$AC$2202,'02_核算项'!$M$2194:$M$2202,"CO",'02_核算项'!$AE$2194:$AE$2202,"allow_calculation"),"")</f>
        <v>1397.676</v>
      </c>
      <c r="J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C$2194:$AC$2202,'02_核算项'!$M$2194:$M$2202,"VOCS",'02_核算项'!$AE$2194:$AE$2202,"allow_calculation"),"")</f>
        <v>111.81408</v>
      </c>
      <c r="K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C$2194:$AC$2202,'02_核算项'!$M$2194:$M$2202,"PM10",'02_核算项'!$AE$2194:$AE$2202,"allow_calculation"),"")</f>
        <v>698.838</v>
      </c>
      <c r="L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C$2194:$AC$2202,'02_核算项'!$M$2194:$M$2202,"PM25",'02_核算项'!$AE$2194:$AE$2202,"allow_calculation"),"")</f>
        <v>698.838</v>
      </c>
      <c r="M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C$2194:$AC$2202,'02_核算项'!$M$2194:$M$2202,"BC",'02_核算项'!$AE$2194:$AE$2202,"allow_calculation"),"")</f>
        <v>55.90704</v>
      </c>
      <c r="N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C$2194:$AC$2202,'02_核算项'!$M$2194:$M$2202,"OC",'02_核算项'!$AE$2194:$AE$2202,"allow_calculation"),"")</f>
        <v>326.1244</v>
      </c>
      <c r="O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C$2194:$AC$2202,'02_核算项'!$M$2194:$M$2202,"NH3",'02_核算项'!$AE$2194:$AE$2202,"allow_calculation"),"")</f>
        <v>0.0</v>
      </c>
      <c r="P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D$2194:$AD$2202,'02_核算项'!$M$2194:$M$2202,"SO2",'02_核算项'!$AE$2194:$AE$2202,"allow_calculation"),"")</f>
        <v>1584.0328</v>
      </c>
      <c r="Q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D$2194:$AD$2202,'02_核算项'!$M$2194:$M$2202,"NOX",'02_核算项'!$AE$2194:$AE$2202,"allow_calculation"),"")</f>
        <v>5590.704</v>
      </c>
      <c r="R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D$2194:$AD$2202,'02_核算项'!$M$2194:$M$2202,"CO",'02_核算项'!$AE$2194:$AE$2202,"allow_calculation"),"")</f>
        <v>1397.676</v>
      </c>
      <c r="S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D$2194:$AD$2202,'02_核算项'!$M$2194:$M$2202,"VOCS",'02_核算项'!$AE$2194:$AE$2202,"allow_calculation"),"")</f>
        <v>111.81408</v>
      </c>
      <c r="T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D$2194:$AD$2202,'02_核算项'!$M$2194:$M$2202,"PM10",'02_核算项'!$AE$2194:$AE$2202,"allow_calculation"),"")</f>
        <v>698.838</v>
      </c>
      <c r="U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D$2194:$AD$2202,'02_核算项'!$M$2194:$M$2202,"PM25",'02_核算项'!$AE$2194:$AE$2202,"allow_calculation"),"")</f>
        <v>698.838</v>
      </c>
      <c r="V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D$2194:$AD$2202,'02_核算项'!$M$2194:$M$2202,"BC",'02_核算项'!$AE$2194:$AE$2202,"allow_calculation"),"")</f>
        <v>55.90704</v>
      </c>
      <c r="W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D$2194:$AD$2202,'02_核算项'!$M$2194:$M$2202,"OC",'02_核算项'!$AE$2194:$AE$2202,"allow_calculation"),"")</f>
        <v>326.1244</v>
      </c>
      <c r="X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D$2194:$AD$2202,'02_核算项'!$M$2194:$M$2202,"NH3",'02_核算项'!$AE$2194:$AE$2202,"allow_calculation"),"")</f>
        <v>0.0</v>
      </c>
      <c r="Y218" s="2">
        <v>10</v>
      </c>
    </row>
    <row r="219" spans="1:25">
      <c r="A219" s="2" t="s">
        <v>2766</v>
      </c>
      <c r="B219" s="2" t="s">
        <v>1642</v>
      </c>
      <c r="C219" s="2" t="s">
        <v>377</v>
      </c>
      <c r="D219" s="2" t="s">
        <v>228</v>
      </c>
      <c r="E219" s="2" t="s">
        <v>117</v>
      </c>
      <c r="F219" s="2" t="s">
        <v>52</v>
      </c>
      <c r="G219" s="4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C$2203:$AC$2211,'02_核算项'!$M$2203:$M$2211,"SO2",'02_核算项'!$AE$2203:$AE$2211,"allow_calculation"),"")</f>
        <v>336.789261</v>
      </c>
      <c r="H219" s="4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C$2203:$AC$2211,'02_核算项'!$M$2203:$M$2211,"NOX",'02_核算项'!$AE$2203:$AE$2211,"allow_calculation"),"")</f>
        <v>1188.66798</v>
      </c>
      <c r="I219" s="4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C$2203:$AC$2211,'02_核算项'!$M$2203:$M$2211,"CO",'02_核算项'!$AE$2203:$AE$2211,"allow_calculation"),"")</f>
        <v>297.166995</v>
      </c>
      <c r="J219" s="4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C$2203:$AC$2211,'02_核算项'!$M$2203:$M$2211,"VOCS",'02_核算项'!$AE$2203:$AE$2211,"allow_calculation"),"")</f>
        <v>23.7733596</v>
      </c>
      <c r="K219" s="4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C$2203:$AC$2211,'02_核算项'!$M$2203:$M$2211,"PM10",'02_核算项'!$AE$2203:$AE$2211,"allow_calculation"),"")</f>
        <v>148.5834975</v>
      </c>
      <c r="L219" s="4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C$2203:$AC$2211,'02_核算项'!$M$2203:$M$2211,"PM25",'02_核算项'!$AE$2203:$AE$2211,"allow_calculation"),"")</f>
        <v>148.5834975</v>
      </c>
      <c r="M219" s="4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C$2203:$AC$2211,'02_核算项'!$M$2203:$M$2211,"BC",'02_核算项'!$AE$2203:$AE$2211,"allow_calculation"),"")</f>
        <v>11.8866798</v>
      </c>
      <c r="N219" s="4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C$2203:$AC$2211,'02_核算项'!$M$2203:$M$2211,"OC",'02_核算项'!$AE$2203:$AE$2211,"allow_calculation"),"")</f>
        <v>69.3389655</v>
      </c>
      <c r="O219" s="4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C$2203:$AC$2211,'02_核算项'!$M$2203:$M$2211,"NH3",'02_核算项'!$AE$2203:$AE$2211,"allow_calculation"),"")</f>
        <v/>
      </c>
      <c r="P219" s="4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D$2203:$AD$2211,'02_核算项'!$M$2203:$M$2211,"SO2",'02_核算项'!$AE$2203:$AE$2211,"allow_calculation"),"")</f>
        <v>336.789261</v>
      </c>
      <c r="Q219" s="4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D$2203:$AD$2211,'02_核算项'!$M$2203:$M$2211,"NOX",'02_核算项'!$AE$2203:$AE$2211,"allow_calculation"),"")</f>
        <v>1188.66798</v>
      </c>
      <c r="R219" s="4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D$2203:$AD$2211,'02_核算项'!$M$2203:$M$2211,"CO",'02_核算项'!$AE$2203:$AE$2211,"allow_calculation"),"")</f>
        <v>297.166995</v>
      </c>
      <c r="S219" s="4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D$2203:$AD$2211,'02_核算项'!$M$2203:$M$2211,"VOCS",'02_核算项'!$AE$2203:$AE$2211,"allow_calculation"),"")</f>
        <v>23.7733596</v>
      </c>
      <c r="T219" s="4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D$2203:$AD$2211,'02_核算项'!$M$2203:$M$2211,"PM10",'02_核算项'!$AE$2203:$AE$2211,"allow_calculation"),"")</f>
        <v>148.5834975</v>
      </c>
      <c r="U219" s="4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D$2203:$AD$2211,'02_核算项'!$M$2203:$M$2211,"PM25",'02_核算项'!$AE$2203:$AE$2211,"allow_calculation"),"")</f>
        <v>148.5834975</v>
      </c>
      <c r="V219" s="4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D$2203:$AD$2211,'02_核算项'!$M$2203:$M$2211,"BC",'02_核算项'!$AE$2203:$AE$2211,"allow_calculation"),"")</f>
        <v>11.8866798</v>
      </c>
      <c r="W219" s="4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D$2203:$AD$2211,'02_核算项'!$M$2203:$M$2211,"OC",'02_核算项'!$AE$2203:$AE$2211,"allow_calculation"),"")</f>
        <v>69.3389655</v>
      </c>
      <c r="X219" s="3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D$2203:$AD$2211,'02_核算项'!$M$2203:$M$2211,"NH3",'02_核算项'!$AE$2203:$AE$2211,"allow_calculation"),"")</f>
        <v/>
      </c>
      <c r="Y219" s="2">
        <v>12</v>
      </c>
    </row>
    <row r="220" spans="1:25">
      <c r="A220" s="2" t="s">
        <v>2776</v>
      </c>
      <c r="B220" s="2" t="s">
        <v>1671</v>
      </c>
      <c r="C220" s="2" t="s">
        <v>400</v>
      </c>
      <c r="D220" s="2" t="s">
        <v>228</v>
      </c>
      <c r="E220" s="2" t="s">
        <v>117</v>
      </c>
      <c r="F220" s="2" t="s">
        <v>243</v>
      </c>
      <c r="G220" s="4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C$2212:$AC$2220,'02_核算项'!$M$2212:$M$2220,"SO2",'02_核算项'!$AE$2212:$AE$2220,"allow_calculation"),"")</f>
        <v>166.6527</v>
      </c>
      <c r="H220" s="4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C$2212:$AC$2220,'02_核算项'!$M$2212:$M$2220,"NOX",'02_核算项'!$AE$2212:$AE$2220,"allow_calculation"),"")</f>
        <v>588.186</v>
      </c>
      <c r="I220" s="4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C$2212:$AC$2220,'02_核算项'!$M$2212:$M$2220,"CO",'02_核算项'!$AE$2212:$AE$2220,"allow_calculation"),"")</f>
        <v>147.0465</v>
      </c>
      <c r="J220" s="4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C$2212:$AC$2220,'02_核算项'!$M$2212:$M$2220,"VOCS",'02_核算项'!$AE$2212:$AE$2220,"allow_calculation"),"")</f>
        <v>11.76372</v>
      </c>
      <c r="K220" s="4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C$2212:$AC$2220,'02_核算项'!$M$2212:$M$2220,"PM10",'02_核算项'!$AE$2212:$AE$2220,"allow_calculation"),"")</f>
        <v>73.52325</v>
      </c>
      <c r="L220" s="4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C$2212:$AC$2220,'02_核算项'!$M$2212:$M$2220,"PM25",'02_核算项'!$AE$2212:$AE$2220,"allow_calculation"),"")</f>
        <v>73.52325</v>
      </c>
      <c r="M220" s="4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C$2212:$AC$2220,'02_核算项'!$M$2212:$M$2220,"BC",'02_核算项'!$AE$2212:$AE$2220,"allow_calculation"),"")</f>
        <v>5.88186</v>
      </c>
      <c r="N220" s="4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C$2212:$AC$2220,'02_核算项'!$M$2212:$M$2220,"OC",'02_核算项'!$AE$2212:$AE$2220,"allow_calculation"),"")</f>
        <v>34.31085</v>
      </c>
      <c r="O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C$2212:$AC$2220,'02_核算项'!$M$2212:$M$2220,"NH3",'02_核算项'!$AE$2212:$AE$2220,"allow_calculation"),"")</f>
        <v>0.0</v>
      </c>
      <c r="P220" s="4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D$2212:$AD$2220,'02_核算项'!$M$2212:$M$2220,"SO2",'02_核算项'!$AE$2212:$AE$2220,"allow_calculation"),"")</f>
        <v>166.6527</v>
      </c>
      <c r="Q220" s="4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D$2212:$AD$2220,'02_核算项'!$M$2212:$M$2220,"NOX",'02_核算项'!$AE$2212:$AE$2220,"allow_calculation"),"")</f>
        <v>588.186</v>
      </c>
      <c r="R220" s="4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D$2212:$AD$2220,'02_核算项'!$M$2212:$M$2220,"CO",'02_核算项'!$AE$2212:$AE$2220,"allow_calculation"),"")</f>
        <v>147.0465</v>
      </c>
      <c r="S220" s="4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D$2212:$AD$2220,'02_核算项'!$M$2212:$M$2220,"VOCS",'02_核算项'!$AE$2212:$AE$2220,"allow_calculation"),"")</f>
        <v>11.76372</v>
      </c>
      <c r="T220" s="4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D$2212:$AD$2220,'02_核算项'!$M$2212:$M$2220,"PM10",'02_核算项'!$AE$2212:$AE$2220,"allow_calculation"),"")</f>
        <v>73.52325</v>
      </c>
      <c r="U220" s="4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D$2212:$AD$2220,'02_核算项'!$M$2212:$M$2220,"PM25",'02_核算项'!$AE$2212:$AE$2220,"allow_calculation"),"")</f>
        <v>73.52325</v>
      </c>
      <c r="V220" s="4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D$2212:$AD$2220,'02_核算项'!$M$2212:$M$2220,"BC",'02_核算项'!$AE$2212:$AE$2220,"allow_calculation"),"")</f>
        <v>5.88186</v>
      </c>
      <c r="W220" s="4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D$2212:$AD$2220,'02_核算项'!$M$2212:$M$2220,"OC",'02_核算项'!$AE$2212:$AE$2220,"allow_calculation"),"")</f>
        <v>34.31085</v>
      </c>
      <c r="X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D$2212:$AD$2220,'02_核算项'!$M$2212:$M$2220,"NH3",'02_核算项'!$AE$2212:$AE$2220,"allow_calculation"),"")</f>
        <v>0.0</v>
      </c>
      <c r="Y220" s="2">
        <v>1</v>
      </c>
    </row>
    <row r="221" spans="1:25">
      <c r="A221" s="2" t="s">
        <v>2786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323</v>
      </c>
      <c r="G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C$2221:$AC$2229,'02_核算项'!$M$2221:$M$2229,"SO2",'02_核算项'!$AE$2221:$AE$2229,"allow_calculation"),"")</f>
        <v>1976.617336</v>
      </c>
      <c r="H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C$2221:$AC$2229,'02_核算项'!$M$2221:$M$2229,"NOX",'02_核算项'!$AE$2221:$AE$2229,"allow_calculation"),"")</f>
        <v>6976.29648</v>
      </c>
      <c r="I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C$2221:$AC$2229,'02_核算项'!$M$2221:$M$2229,"CO",'02_核算项'!$AE$2221:$AE$2229,"allow_calculation"),"")</f>
        <v>1744.07412</v>
      </c>
      <c r="J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C$2221:$AC$2229,'02_核算项'!$M$2221:$M$2229,"VOCS",'02_核算项'!$AE$2221:$AE$2229,"allow_calculation"),"")</f>
        <v>139.52592959999998</v>
      </c>
      <c r="K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C$2221:$AC$2229,'02_核算项'!$M$2221:$M$2229,"PM10",'02_核算项'!$AE$2221:$AE$2229,"allow_calculation"),"")</f>
        <v>872.03706</v>
      </c>
      <c r="L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C$2221:$AC$2229,'02_核算项'!$M$2221:$M$2229,"PM25",'02_核算项'!$AE$2221:$AE$2229,"allow_calculation"),"")</f>
        <v>872.03706</v>
      </c>
      <c r="M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C$2221:$AC$2229,'02_核算项'!$M$2221:$M$2229,"BC",'02_核算项'!$AE$2221:$AE$2229,"allow_calculation"),"")</f>
        <v>69.76296479999999</v>
      </c>
      <c r="N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C$2221:$AC$2229,'02_核算项'!$M$2221:$M$2229,"OC",'02_核算项'!$AE$2221:$AE$2229,"allow_calculation"),"")</f>
        <v>406.950628</v>
      </c>
      <c r="O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C$2221:$AC$2229,'02_核算项'!$M$2221:$M$2229,"NH3",'02_核算项'!$AE$2221:$AE$2229,"allow_calculation"),"")</f>
        <v>0.0</v>
      </c>
      <c r="P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D$2221:$AD$2229,'02_核算项'!$M$2221:$M$2229,"SO2",'02_核算项'!$AE$2221:$AE$2229,"allow_calculation"),"")</f>
        <v>1976.617336</v>
      </c>
      <c r="Q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D$2221:$AD$2229,'02_核算项'!$M$2221:$M$2229,"NOX",'02_核算项'!$AE$2221:$AE$2229,"allow_calculation"),"")</f>
        <v>6976.29648</v>
      </c>
      <c r="R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D$2221:$AD$2229,'02_核算项'!$M$2221:$M$2229,"CO",'02_核算项'!$AE$2221:$AE$2229,"allow_calculation"),"")</f>
        <v>1744.07412</v>
      </c>
      <c r="S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D$2221:$AD$2229,'02_核算项'!$M$2221:$M$2229,"VOCS",'02_核算项'!$AE$2221:$AE$2229,"allow_calculation"),"")</f>
        <v>139.52592959999998</v>
      </c>
      <c r="T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D$2221:$AD$2229,'02_核算项'!$M$2221:$M$2229,"PM10",'02_核算项'!$AE$2221:$AE$2229,"allow_calculation"),"")</f>
        <v>872.03706</v>
      </c>
      <c r="U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D$2221:$AD$2229,'02_核算项'!$M$2221:$M$2229,"PM25",'02_核算项'!$AE$2221:$AE$2229,"allow_calculation"),"")</f>
        <v>872.03706</v>
      </c>
      <c r="V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D$2221:$AD$2229,'02_核算项'!$M$2221:$M$2229,"BC",'02_核算项'!$AE$2221:$AE$2229,"allow_calculation"),"")</f>
        <v>69.76296479999999</v>
      </c>
      <c r="W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D$2221:$AD$2229,'02_核算项'!$M$2221:$M$2229,"OC",'02_核算项'!$AE$2221:$AE$2229,"allow_calculation"),"")</f>
        <v>406.950628</v>
      </c>
      <c r="X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D$2221:$AD$2229,'02_核算项'!$M$2221:$M$2229,"NH3",'02_核算项'!$AE$2221:$AE$2229,"allow_calculation"),"")</f>
        <v>0.0</v>
      </c>
      <c r="Y221" s="2">
        <v>10</v>
      </c>
    </row>
    <row r="222" spans="1:25">
      <c r="A222" s="2" t="s">
        <v>2796</v>
      </c>
      <c r="B222" s="2" t="s">
        <v>498</v>
      </c>
      <c r="C222" s="2" t="s">
        <v>258</v>
      </c>
      <c r="D222" s="2" t="s">
        <v>228</v>
      </c>
      <c r="E222" s="2" t="s">
        <v>117</v>
      </c>
      <c r="F222" s="2" t="s">
        <v>243</v>
      </c>
      <c r="G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C$2230:$AC$2238,'02_核算项'!$M$2230:$M$2238,"SO2",'02_核算项'!$AE$2230:$AE$2238,"allow_calculation"),"")</f>
        <v/>
      </c>
      <c r="H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C$2230:$AC$2238,'02_核算项'!$M$2230:$M$2238,"NOX",'02_核算项'!$AE$2230:$AE$2238,"allow_calculation"),"")</f>
        <v/>
      </c>
      <c r="I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C$2230:$AC$2238,'02_核算项'!$M$2230:$M$2238,"CO",'02_核算项'!$AE$2230:$AE$2238,"allow_calculation"),"")</f>
        <v/>
      </c>
      <c r="J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C$2230:$AC$2238,'02_核算项'!$M$2230:$M$2238,"VOCS",'02_核算项'!$AE$2230:$AE$2238,"allow_calculation"),"")</f>
        <v/>
      </c>
      <c r="K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C$2230:$AC$2238,'02_核算项'!$M$2230:$M$2238,"PM10",'02_核算项'!$AE$2230:$AE$2238,"allow_calculation"),"")</f>
        <v/>
      </c>
      <c r="L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C$2230:$AC$2238,'02_核算项'!$M$2230:$M$2238,"PM25",'02_核算项'!$AE$2230:$AE$2238,"allow_calculation"),"")</f>
        <v/>
      </c>
      <c r="M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C$2230:$AC$2238,'02_核算项'!$M$2230:$M$2238,"BC",'02_核算项'!$AE$2230:$AE$2238,"allow_calculation"),"")</f>
        <v/>
      </c>
      <c r="N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C$2230:$AC$2238,'02_核算项'!$M$2230:$M$2238,"OC",'02_核算项'!$AE$2230:$AE$2238,"allow_calculation"),"")</f>
        <v/>
      </c>
      <c r="O222" s="4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C$2230:$AC$2238,'02_核算项'!$M$2230:$M$2238,"NH3",'02_核算项'!$AE$2230:$AE$2238,"allow_calculation"),"")</f>
        <v/>
      </c>
      <c r="P222" s="3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D$2230:$AD$2238,'02_核算项'!$M$2230:$M$2238,"SO2",'02_核算项'!$AE$2230:$AE$2238,"allow_calculation"),"")</f>
        <v/>
      </c>
      <c r="Q222" s="3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D$2230:$AD$2238,'02_核算项'!$M$2230:$M$2238,"NOX",'02_核算项'!$AE$2230:$AE$2238,"allow_calculation"),"")</f>
        <v/>
      </c>
      <c r="R222" s="3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D$2230:$AD$2238,'02_核算项'!$M$2230:$M$2238,"CO",'02_核算项'!$AE$2230:$AE$2238,"allow_calculation"),"")</f>
        <v/>
      </c>
      <c r="S222" s="3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D$2230:$AD$2238,'02_核算项'!$M$2230:$M$2238,"VOCS",'02_核算项'!$AE$2230:$AE$2238,"allow_calculation"),"")</f>
        <v/>
      </c>
      <c r="T222" s="3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D$2230:$AD$2238,'02_核算项'!$M$2230:$M$2238,"PM10",'02_核算项'!$AE$2230:$AE$2238,"allow_calculation"),"")</f>
        <v/>
      </c>
      <c r="U222" s="3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D$2230:$AD$2238,'02_核算项'!$M$2230:$M$2238,"PM25",'02_核算项'!$AE$2230:$AE$2238,"allow_calculation"),"")</f>
        <v/>
      </c>
      <c r="V222" s="3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D$2230:$AD$2238,'02_核算项'!$M$2230:$M$2238,"BC",'02_核算项'!$AE$2230:$AE$2238,"allow_calculation"),"")</f>
        <v/>
      </c>
      <c r="W222" s="3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D$2230:$AD$2238,'02_核算项'!$M$2230:$M$2238,"OC",'02_核算项'!$AE$2230:$AE$2238,"allow_calculation"),"")</f>
        <v/>
      </c>
      <c r="X222" s="3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D$2230:$AD$2238,'02_核算项'!$M$2230:$M$2238,"NH3",'02_核算项'!$AE$2230:$AE$2238,"allow_calculation"),"")</f>
        <v/>
      </c>
      <c r="Y222" s="2">
        <v>36</v>
      </c>
    </row>
    <row r="223" spans="1:25">
      <c r="A223" s="2" t="s">
        <v>2806</v>
      </c>
      <c r="B223" s="2" t="s">
        <v>2807</v>
      </c>
      <c r="C223" s="2" t="s">
        <v>744</v>
      </c>
      <c r="D223" s="2" t="s">
        <v>116</v>
      </c>
      <c r="E223" s="2" t="s">
        <v>181</v>
      </c>
      <c r="F223" s="2" t="s">
        <v>52</v>
      </c>
      <c r="G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C$2239:$AC$2247,'02_核算项'!$M$2239:$M$2247,"SO2",'02_核算项'!$AE$2239:$AE$2247,"allow_calculation"),"")</f>
        <v>0.0011</v>
      </c>
      <c r="H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C$2239:$AC$2247,'02_核算项'!$M$2239:$M$2247,"NOX",'02_核算项'!$AE$2239:$AE$2247,"allow_calculation"),"")</f>
        <v>0.264</v>
      </c>
      <c r="I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C$2239:$AC$2247,'02_核算项'!$M$2239:$M$2247,"CO",'02_核算项'!$AE$2239:$AE$2247,"allow_calculation"),"")</f>
        <v>0.077</v>
      </c>
      <c r="J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C$2239:$AC$2247,'02_核算项'!$M$2239:$M$2247,"VOCS",'02_核算项'!$AE$2239:$AE$2247,"allow_calculation"),"")</f>
        <v>0.0044</v>
      </c>
      <c r="K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C$2239:$AC$2247,'02_核算项'!$M$2239:$M$2247,"PM10",'02_核算项'!$AE$2239:$AE$2247,"allow_calculation"),"")</f>
        <v>0.0022</v>
      </c>
      <c r="L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C$2239:$AC$2247,'02_核算项'!$M$2239:$M$2247,"PM25",'02_核算项'!$AE$2239:$AE$2247,"allow_calculation"),"")</f>
        <v>0.0011</v>
      </c>
      <c r="M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C$2239:$AC$2247,'02_核算项'!$M$2239:$M$2247,"BC",'02_核算项'!$AE$2239:$AE$2247,"allow_calculation"),"")</f>
        <v>0.00022</v>
      </c>
      <c r="N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C$2239:$AC$2247,'02_核算项'!$M$2239:$M$2247,"OC",'02_核算项'!$AE$2239:$AE$2247,"allow_calculation"),"")</f>
        <v>0.00044</v>
      </c>
      <c r="O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C$2239:$AC$2247,'02_核算项'!$M$2239:$M$2247,"NH3",'02_核算项'!$AE$2239:$AE$2247,"allow_calculation"),"")</f>
        <v>0.0</v>
      </c>
      <c r="P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D$2239:$AD$2247,'02_核算项'!$M$2239:$M$2247,"SO2",'02_核算项'!$AE$2239:$AE$2247,"allow_calculation"),"")</f>
        <v>0.0011</v>
      </c>
      <c r="Q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D$2239:$AD$2247,'02_核算项'!$M$2239:$M$2247,"NOX",'02_核算项'!$AE$2239:$AE$2247,"allow_calculation"),"")</f>
        <v>0.264</v>
      </c>
      <c r="R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D$2239:$AD$2247,'02_核算项'!$M$2239:$M$2247,"CO",'02_核算项'!$AE$2239:$AE$2247,"allow_calculation"),"")</f>
        <v>0.077</v>
      </c>
      <c r="S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D$2239:$AD$2247,'02_核算项'!$M$2239:$M$2247,"VOCS",'02_核算项'!$AE$2239:$AE$2247,"allow_calculation"),"")</f>
        <v>0.0044</v>
      </c>
      <c r="T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D$2239:$AD$2247,'02_核算项'!$M$2239:$M$2247,"PM10",'02_核算项'!$AE$2239:$AE$2247,"allow_calculation"),"")</f>
        <v>0.0022</v>
      </c>
      <c r="U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D$2239:$AD$2247,'02_核算项'!$M$2239:$M$2247,"PM25",'02_核算项'!$AE$2239:$AE$2247,"allow_calculation"),"")</f>
        <v>0.0011</v>
      </c>
      <c r="V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D$2239:$AD$2247,'02_核算项'!$M$2239:$M$2247,"BC",'02_核算项'!$AE$2239:$AE$2247,"allow_calculation"),"")</f>
        <v>0.00022</v>
      </c>
      <c r="W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D$2239:$AD$2247,'02_核算项'!$M$2239:$M$2247,"OC",'02_核算项'!$AE$2239:$AE$2247,"allow_calculation"),"")</f>
        <v>0.00044</v>
      </c>
      <c r="X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D$2239:$AD$2247,'02_核算项'!$M$2239:$M$2247,"NH3",'02_核算项'!$AE$2239:$AE$2247,"allow_calculation"),"")</f>
        <v>0.0</v>
      </c>
      <c r="Y223" s="2">
        <v>1</v>
      </c>
    </row>
    <row r="224" spans="1:25">
      <c r="A224" s="2" t="s">
        <v>2817</v>
      </c>
      <c r="B224" s="2" t="s">
        <v>1354</v>
      </c>
      <c r="C224" s="2" t="s">
        <v>744</v>
      </c>
      <c r="D224" s="2" t="s">
        <v>228</v>
      </c>
      <c r="E224" s="2" t="s">
        <v>117</v>
      </c>
      <c r="F224" s="2" t="s">
        <v>52</v>
      </c>
      <c r="G224" s="4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C$2248:$AC$2264,'02_核算项'!$M$2248:$M$2264,"SO2",'02_核算项'!$AE$2248:$AE$2264,"allow_calculation"),"")</f>
        <v>201.66498405</v>
      </c>
      <c r="H224" s="4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C$2248:$AC$2264,'02_核算项'!$M$2248:$M$2264,"NOX",'02_核算项'!$AE$2248:$AE$2264,"allow_calculation"),"")</f>
        <v>711.879852</v>
      </c>
      <c r="I224" s="4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C$2248:$AC$2264,'02_核算项'!$M$2248:$M$2264,"CO",'02_核算项'!$AE$2248:$AE$2264,"allow_calculation"),"")</f>
        <v>177.9750835</v>
      </c>
      <c r="J224" s="4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C$2248:$AC$2264,'02_核算项'!$M$2248:$M$2264,"VOCS",'02_核算项'!$AE$2248:$AE$2264,"allow_calculation"),"")</f>
        <v>14.2371874</v>
      </c>
      <c r="K224" s="4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C$2248:$AC$2264,'02_核算项'!$M$2248:$M$2264,"PM10",'02_核算项'!$AE$2248:$AE$2264,"allow_calculation"),"")</f>
        <v>88.9706441</v>
      </c>
      <c r="L224" s="4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C$2248:$AC$2264,'02_核算项'!$M$2248:$M$2264,"PM25",'02_核算项'!$AE$2248:$AE$2264,"allow_calculation"),"")</f>
        <v>88.97013205</v>
      </c>
      <c r="M224" s="4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C$2248:$AC$2264,'02_核算项'!$M$2248:$M$2264,"BC",'02_核算项'!$AE$2248:$AE$2264,"allow_calculation"),"")</f>
        <v>7.11767201</v>
      </c>
      <c r="N224" s="4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C$2248:$AC$2264,'02_核算项'!$M$2248:$M$2264,"OC",'02_核算项'!$AE$2248:$AE$2264,"allow_calculation"),"")</f>
        <v>41.51936082</v>
      </c>
      <c r="O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C$2248:$AC$2264,'02_核算项'!$M$2248:$M$2264,"NH3",'02_核算项'!$AE$2248:$AE$2264,"allow_calculation"),"")</f>
        <v>0.0</v>
      </c>
      <c r="P224" s="4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D$2248:$AD$2264,'02_核算项'!$M$2248:$M$2264,"SO2",'02_核算项'!$AE$2248:$AE$2264,"allow_calculation"),"")</f>
        <v>201.66498405</v>
      </c>
      <c r="Q224" s="4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D$2248:$AD$2264,'02_核算项'!$M$2248:$M$2264,"NOX",'02_核算项'!$AE$2248:$AE$2264,"allow_calculation"),"")</f>
        <v>711.879852</v>
      </c>
      <c r="R224" s="4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D$2248:$AD$2264,'02_核算项'!$M$2248:$M$2264,"CO",'02_核算项'!$AE$2248:$AE$2264,"allow_calculation"),"")</f>
        <v>177.9750835</v>
      </c>
      <c r="S224" s="4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D$2248:$AD$2264,'02_核算项'!$M$2248:$M$2264,"VOCS",'02_核算项'!$AE$2248:$AE$2264,"allow_calculation"),"")</f>
        <v>14.2371874</v>
      </c>
      <c r="T224" s="4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D$2248:$AD$2264,'02_核算项'!$M$2248:$M$2264,"PM10",'02_核算项'!$AE$2248:$AE$2264,"allow_calculation"),"")</f>
        <v>88.9706441</v>
      </c>
      <c r="U224" s="4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D$2248:$AD$2264,'02_核算项'!$M$2248:$M$2264,"PM25",'02_核算项'!$AE$2248:$AE$2264,"allow_calculation"),"")</f>
        <v>88.97013205</v>
      </c>
      <c r="V224" s="4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D$2248:$AD$2264,'02_核算项'!$M$2248:$M$2264,"BC",'02_核算项'!$AE$2248:$AE$2264,"allow_calculation"),"")</f>
        <v>7.11767201</v>
      </c>
      <c r="W224" s="4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D$2248:$AD$2264,'02_核算项'!$M$2248:$M$2264,"OC",'02_核算项'!$AE$2248:$AE$2264,"allow_calculation"),"")</f>
        <v>41.51936082</v>
      </c>
      <c r="X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D$2248:$AD$2264,'02_核算项'!$M$2248:$M$2264,"NH3",'02_核算项'!$AE$2248:$AE$2264,"allow_calculation"),"")</f>
        <v>0.0</v>
      </c>
      <c r="Y224" s="2">
        <v>18</v>
      </c>
    </row>
    <row r="225" spans="1:25">
      <c r="A225" s="2" t="s">
        <v>2835</v>
      </c>
      <c r="B225" s="2" t="s">
        <v>498</v>
      </c>
      <c r="C225" s="2" t="s">
        <v>258</v>
      </c>
      <c r="D225" s="2" t="s">
        <v>228</v>
      </c>
      <c r="E225" s="2" t="s">
        <v>117</v>
      </c>
      <c r="F225" s="2" t="s">
        <v>52</v>
      </c>
      <c r="G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C$2265:$AC$2273,'02_核算项'!$M$2265:$M$2273,"SO2",'02_核算项'!$AE$2265:$AE$2273,"allow_calculation"),"")</f>
        <v/>
      </c>
      <c r="H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C$2265:$AC$2273,'02_核算项'!$M$2265:$M$2273,"NOX",'02_核算项'!$AE$2265:$AE$2273,"allow_calculation"),"")</f>
        <v/>
      </c>
      <c r="I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C$2265:$AC$2273,'02_核算项'!$M$2265:$M$2273,"CO",'02_核算项'!$AE$2265:$AE$2273,"allow_calculation"),"")</f>
        <v/>
      </c>
      <c r="J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C$2265:$AC$2273,'02_核算项'!$M$2265:$M$2273,"VOCS",'02_核算项'!$AE$2265:$AE$2273,"allow_calculation"),"")</f>
        <v/>
      </c>
      <c r="K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C$2265:$AC$2273,'02_核算项'!$M$2265:$M$2273,"PM10",'02_核算项'!$AE$2265:$AE$2273,"allow_calculation"),"")</f>
        <v/>
      </c>
      <c r="L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C$2265:$AC$2273,'02_核算项'!$M$2265:$M$2273,"PM25",'02_核算项'!$AE$2265:$AE$2273,"allow_calculation"),"")</f>
        <v/>
      </c>
      <c r="M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C$2265:$AC$2273,'02_核算项'!$M$2265:$M$2273,"BC",'02_核算项'!$AE$2265:$AE$2273,"allow_calculation"),"")</f>
        <v/>
      </c>
      <c r="N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C$2265:$AC$2273,'02_核算项'!$M$2265:$M$2273,"OC",'02_核算项'!$AE$2265:$AE$2273,"allow_calculation"),"")</f>
        <v/>
      </c>
      <c r="O225" s="4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C$2265:$AC$2273,'02_核算项'!$M$2265:$M$2273,"NH3",'02_核算项'!$AE$2265:$AE$2273,"allow_calculation"),"")</f>
        <v/>
      </c>
      <c r="P225" s="3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D$2265:$AD$2273,'02_核算项'!$M$2265:$M$2273,"SO2",'02_核算项'!$AE$2265:$AE$2273,"allow_calculation"),"")</f>
        <v/>
      </c>
      <c r="Q225" s="3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D$2265:$AD$2273,'02_核算项'!$M$2265:$M$2273,"NOX",'02_核算项'!$AE$2265:$AE$2273,"allow_calculation"),"")</f>
        <v/>
      </c>
      <c r="R225" s="3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D$2265:$AD$2273,'02_核算项'!$M$2265:$M$2273,"CO",'02_核算项'!$AE$2265:$AE$2273,"allow_calculation"),"")</f>
        <v/>
      </c>
      <c r="S225" s="3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D$2265:$AD$2273,'02_核算项'!$M$2265:$M$2273,"VOCS",'02_核算项'!$AE$2265:$AE$2273,"allow_calculation"),"")</f>
        <v/>
      </c>
      <c r="T225" s="3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D$2265:$AD$2273,'02_核算项'!$M$2265:$M$2273,"PM10",'02_核算项'!$AE$2265:$AE$2273,"allow_calculation"),"")</f>
        <v/>
      </c>
      <c r="U225" s="3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D$2265:$AD$2273,'02_核算项'!$M$2265:$M$2273,"PM25",'02_核算项'!$AE$2265:$AE$2273,"allow_calculation"),"")</f>
        <v/>
      </c>
      <c r="V225" s="3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D$2265:$AD$2273,'02_核算项'!$M$2265:$M$2273,"BC",'02_核算项'!$AE$2265:$AE$2273,"allow_calculation"),"")</f>
        <v/>
      </c>
      <c r="W225" s="3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D$2265:$AD$2273,'02_核算项'!$M$2265:$M$2273,"OC",'02_核算项'!$AE$2265:$AE$2273,"allow_calculation"),"")</f>
        <v/>
      </c>
      <c r="X225" s="3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D$2265:$AD$2273,'02_核算项'!$M$2265:$M$2273,"NH3",'02_核算项'!$AE$2265:$AE$2273,"allow_calculation"),"")</f>
        <v/>
      </c>
      <c r="Y225" s="2">
        <v>36</v>
      </c>
    </row>
    <row r="226" spans="1:25">
      <c r="A226" s="2" t="s">
        <v>2845</v>
      </c>
      <c r="B226" s="2" t="s">
        <v>2846</v>
      </c>
      <c r="C226" s="2" t="s">
        <v>242</v>
      </c>
      <c r="D226" s="2" t="s">
        <v>228</v>
      </c>
      <c r="E226" s="2" t="s">
        <v>117</v>
      </c>
      <c r="F226" s="2" t="s">
        <v>138</v>
      </c>
      <c r="G226" s="4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C$2274:$AC$2282,'02_核算项'!$M$2274:$M$2282,"SO2",'02_核算项'!$AE$2274:$AE$2282,"allow_calculation"),"")</f>
        <v>308.4888</v>
      </c>
      <c r="H226" s="4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C$2274:$AC$2282,'02_核算项'!$M$2274:$M$2282,"NOX",'02_核算项'!$AE$2274:$AE$2282,"allow_calculation"),"")</f>
        <v>1088.784</v>
      </c>
      <c r="I226" s="4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C$2274:$AC$2282,'02_核算项'!$M$2274:$M$2282,"CO",'02_核算项'!$AE$2274:$AE$2282,"allow_calculation"),"")</f>
        <v>272.196</v>
      </c>
      <c r="J226" s="4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C$2274:$AC$2282,'02_核算项'!$M$2274:$M$2282,"VOCS",'02_核算项'!$AE$2274:$AE$2282,"allow_calculation"),"")</f>
        <v>21.77568</v>
      </c>
      <c r="K226" s="4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C$2274:$AC$2282,'02_核算项'!$M$2274:$M$2282,"PM10",'02_核算项'!$AE$2274:$AE$2282,"allow_calculation"),"")</f>
        <v>136.098</v>
      </c>
      <c r="L226" s="4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C$2274:$AC$2282,'02_核算项'!$M$2274:$M$2282,"PM25",'02_核算项'!$AE$2274:$AE$2282,"allow_calculation"),"")</f>
        <v>136.098</v>
      </c>
      <c r="M226" s="4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C$2274:$AC$2282,'02_核算项'!$M$2274:$M$2282,"BC",'02_核算项'!$AE$2274:$AE$2282,"allow_calculation"),"")</f>
        <v>10.88784</v>
      </c>
      <c r="N226" s="4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C$2274:$AC$2282,'02_核算项'!$M$2274:$M$2282,"OC",'02_核算项'!$AE$2274:$AE$2282,"allow_calculation"),"")</f>
        <v>63.51239999999999</v>
      </c>
      <c r="O226" s="4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C$2274:$AC$2282,'02_核算项'!$M$2274:$M$2282,"NH3",'02_核算项'!$AE$2274:$AE$2282,"allow_calculation"),"")</f>
        <v/>
      </c>
      <c r="P226" s="4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D$2274:$AD$2282,'02_核算项'!$M$2274:$M$2282,"SO2",'02_核算项'!$AE$2274:$AE$2282,"allow_calculation"),"")</f>
        <v>308.4888</v>
      </c>
      <c r="Q226" s="4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D$2274:$AD$2282,'02_核算项'!$M$2274:$M$2282,"NOX",'02_核算项'!$AE$2274:$AE$2282,"allow_calculation"),"")</f>
        <v>1088.784</v>
      </c>
      <c r="R226" s="4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D$2274:$AD$2282,'02_核算项'!$M$2274:$M$2282,"CO",'02_核算项'!$AE$2274:$AE$2282,"allow_calculation"),"")</f>
        <v>272.196</v>
      </c>
      <c r="S226" s="4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D$2274:$AD$2282,'02_核算项'!$M$2274:$M$2282,"VOCS",'02_核算项'!$AE$2274:$AE$2282,"allow_calculation"),"")</f>
        <v>21.77568</v>
      </c>
      <c r="T226" s="4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D$2274:$AD$2282,'02_核算项'!$M$2274:$M$2282,"PM10",'02_核算项'!$AE$2274:$AE$2282,"allow_calculation"),"")</f>
        <v>136.098</v>
      </c>
      <c r="U226" s="4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D$2274:$AD$2282,'02_核算项'!$M$2274:$M$2282,"PM25",'02_核算项'!$AE$2274:$AE$2282,"allow_calculation"),"")</f>
        <v>136.098</v>
      </c>
      <c r="V226" s="4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D$2274:$AD$2282,'02_核算项'!$M$2274:$M$2282,"BC",'02_核算项'!$AE$2274:$AE$2282,"allow_calculation"),"")</f>
        <v>10.88784</v>
      </c>
      <c r="W226" s="4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D$2274:$AD$2282,'02_核算项'!$M$2274:$M$2282,"OC",'02_核算项'!$AE$2274:$AE$2282,"allow_calculation"),"")</f>
        <v>63.51239999999999</v>
      </c>
      <c r="X226" s="3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D$2274:$AD$2282,'02_核算项'!$M$2274:$M$2282,"NH3",'02_核算项'!$AE$2274:$AE$2282,"allow_calculation"),"")</f>
        <v/>
      </c>
      <c r="Y226" s="2">
        <v>12</v>
      </c>
    </row>
    <row r="227" spans="1:25">
      <c r="A227" s="2" t="s">
        <v>2856</v>
      </c>
      <c r="B227" s="2" t="s">
        <v>2305</v>
      </c>
      <c r="C227" s="2" t="s">
        <v>377</v>
      </c>
      <c r="D227" s="2" t="s">
        <v>228</v>
      </c>
      <c r="E227" s="2" t="s">
        <v>117</v>
      </c>
      <c r="F227" s="2" t="s">
        <v>138</v>
      </c>
      <c r="G227" s="4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C$2283:$AC$2291,'02_核算项'!$M$2283:$M$2291,"SO2",'02_核算项'!$AE$2283:$AE$2291,"allow_calculation"),"")</f>
        <v>455.2447</v>
      </c>
      <c r="H227" s="4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C$2283:$AC$2291,'02_核算项'!$M$2283:$M$2291,"NOX",'02_核算项'!$AE$2283:$AE$2291,"allow_calculation"),"")</f>
        <v>1606.746</v>
      </c>
      <c r="I227" s="4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C$2283:$AC$2291,'02_核算项'!$M$2283:$M$2291,"CO",'02_核算项'!$AE$2283:$AE$2291,"allow_calculation"),"")</f>
        <v>401.6865</v>
      </c>
      <c r="J227" s="4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C$2283:$AC$2291,'02_核算项'!$M$2283:$M$2291,"VOCS",'02_核算项'!$AE$2283:$AE$2291,"allow_calculation"),"")</f>
        <v>32.13492</v>
      </c>
      <c r="K227" s="4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C$2283:$AC$2291,'02_核算项'!$M$2283:$M$2291,"PM10",'02_核算项'!$AE$2283:$AE$2291,"allow_calculation"),"")</f>
        <v>200.84325</v>
      </c>
      <c r="L227" s="4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C$2283:$AC$2291,'02_核算项'!$M$2283:$M$2291,"PM25",'02_核算项'!$AE$2283:$AE$2291,"allow_calculation"),"")</f>
        <v>200.84325</v>
      </c>
      <c r="M227" s="4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C$2283:$AC$2291,'02_核算项'!$M$2283:$M$2291,"BC",'02_核算项'!$AE$2283:$AE$2291,"allow_calculation"),"")</f>
        <v>16.06746</v>
      </c>
      <c r="N227" s="4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C$2283:$AC$2291,'02_核算项'!$M$2283:$M$2291,"OC",'02_核算项'!$AE$2283:$AE$2291,"allow_calculation"),"")</f>
        <v>93.72685</v>
      </c>
      <c r="O227" s="4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C$2283:$AC$2291,'02_核算项'!$M$2283:$M$2291,"NH3",'02_核算项'!$AE$2283:$AE$2291,"allow_calculation"),"")</f>
        <v/>
      </c>
      <c r="P227" s="4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D$2283:$AD$2291,'02_核算项'!$M$2283:$M$2291,"SO2",'02_核算项'!$AE$2283:$AE$2291,"allow_calculation"),"")</f>
        <v>455.2447</v>
      </c>
      <c r="Q227" s="4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D$2283:$AD$2291,'02_核算项'!$M$2283:$M$2291,"NOX",'02_核算项'!$AE$2283:$AE$2291,"allow_calculation"),"")</f>
        <v>1606.746</v>
      </c>
      <c r="R227" s="4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D$2283:$AD$2291,'02_核算项'!$M$2283:$M$2291,"CO",'02_核算项'!$AE$2283:$AE$2291,"allow_calculation"),"")</f>
        <v>401.6865</v>
      </c>
      <c r="S227" s="4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D$2283:$AD$2291,'02_核算项'!$M$2283:$M$2291,"VOCS",'02_核算项'!$AE$2283:$AE$2291,"allow_calculation"),"")</f>
        <v>32.13492</v>
      </c>
      <c r="T227" s="4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D$2283:$AD$2291,'02_核算项'!$M$2283:$M$2291,"PM10",'02_核算项'!$AE$2283:$AE$2291,"allow_calculation"),"")</f>
        <v>200.84325</v>
      </c>
      <c r="U227" s="4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D$2283:$AD$2291,'02_核算项'!$M$2283:$M$2291,"PM25",'02_核算项'!$AE$2283:$AE$2291,"allow_calculation"),"")</f>
        <v>200.84325</v>
      </c>
      <c r="V227" s="4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D$2283:$AD$2291,'02_核算项'!$M$2283:$M$2291,"BC",'02_核算项'!$AE$2283:$AE$2291,"allow_calculation"),"")</f>
        <v>16.06746</v>
      </c>
      <c r="W227" s="4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D$2283:$AD$2291,'02_核算项'!$M$2283:$M$2291,"OC",'02_核算项'!$AE$2283:$AE$2291,"allow_calculation"),"")</f>
        <v>93.72685</v>
      </c>
      <c r="X227" s="3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D$2283:$AD$2291,'02_核算项'!$M$2283:$M$2291,"NH3",'02_核算项'!$AE$2283:$AE$2291,"allow_calculation"),"")</f>
        <v/>
      </c>
      <c r="Y227" s="2">
        <v>12</v>
      </c>
    </row>
    <row r="228" spans="1:25">
      <c r="A228" s="2" t="s">
        <v>2866</v>
      </c>
      <c r="B228" s="2" t="s">
        <v>2867</v>
      </c>
      <c r="C228" s="2" t="s">
        <v>412</v>
      </c>
      <c r="D228" s="2" t="s">
        <v>228</v>
      </c>
      <c r="E228" s="2" t="s">
        <v>117</v>
      </c>
      <c r="F228" s="2" t="s">
        <v>52</v>
      </c>
      <c r="G228" s="4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C$2292:$AC$2300,'02_核算项'!$M$2292:$M$2300,"SO2",'02_核算项'!$AE$2292:$AE$2300,"allow_calculation"),"")</f>
        <v>364.63912</v>
      </c>
      <c r="H228" s="4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C$2292:$AC$2300,'02_核算项'!$M$2292:$M$2300,"NOX",'02_核算项'!$AE$2292:$AE$2300,"allow_calculation"),"")</f>
        <v>1286.9616</v>
      </c>
      <c r="I228" s="4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C$2292:$AC$2300,'02_核算项'!$M$2292:$M$2300,"CO",'02_核算项'!$AE$2292:$AE$2300,"allow_calculation"),"")</f>
        <v>321.7404</v>
      </c>
      <c r="J228" s="4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C$2292:$AC$2300,'02_核算项'!$M$2292:$M$2300,"VOCS",'02_核算项'!$AE$2292:$AE$2300,"allow_calculation"),"")</f>
        <v>25.739232</v>
      </c>
      <c r="K228" s="4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C$2292:$AC$2300,'02_核算项'!$M$2292:$M$2300,"PM10",'02_核算项'!$AE$2292:$AE$2300,"allow_calculation"),"")</f>
        <v>160.8702</v>
      </c>
      <c r="L228" s="4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C$2292:$AC$2300,'02_核算项'!$M$2292:$M$2300,"PM25",'02_核算项'!$AE$2292:$AE$2300,"allow_calculation"),"")</f>
        <v>160.8702</v>
      </c>
      <c r="M228" s="4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C$2292:$AC$2300,'02_核算项'!$M$2292:$M$2300,"BC",'02_核算项'!$AE$2292:$AE$2300,"allow_calculation"),"")</f>
        <v>12.869616</v>
      </c>
      <c r="N228" s="4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C$2292:$AC$2300,'02_核算项'!$M$2292:$M$2300,"OC",'02_核算项'!$AE$2292:$AE$2300,"allow_calculation"),"")</f>
        <v>75.07276</v>
      </c>
      <c r="O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C$2292:$AC$2300,'02_核算项'!$M$2292:$M$2300,"NH3",'02_核算项'!$AE$2292:$AE$2300,"allow_calculation"),"")</f>
        <v>0.0</v>
      </c>
      <c r="P228" s="4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D$2292:$AD$2300,'02_核算项'!$M$2292:$M$2300,"SO2",'02_核算项'!$AE$2292:$AE$2300,"allow_calculation"),"")</f>
        <v>364.63912</v>
      </c>
      <c r="Q228" s="4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D$2292:$AD$2300,'02_核算项'!$M$2292:$M$2300,"NOX",'02_核算项'!$AE$2292:$AE$2300,"allow_calculation"),"")</f>
        <v>1286.9616</v>
      </c>
      <c r="R228" s="4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D$2292:$AD$2300,'02_核算项'!$M$2292:$M$2300,"CO",'02_核算项'!$AE$2292:$AE$2300,"allow_calculation"),"")</f>
        <v>321.7404</v>
      </c>
      <c r="S228" s="4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D$2292:$AD$2300,'02_核算项'!$M$2292:$M$2300,"VOCS",'02_核算项'!$AE$2292:$AE$2300,"allow_calculation"),"")</f>
        <v>25.739232</v>
      </c>
      <c r="T228" s="4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D$2292:$AD$2300,'02_核算项'!$M$2292:$M$2300,"PM10",'02_核算项'!$AE$2292:$AE$2300,"allow_calculation"),"")</f>
        <v>160.8702</v>
      </c>
      <c r="U228" s="4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D$2292:$AD$2300,'02_核算项'!$M$2292:$M$2300,"PM25",'02_核算项'!$AE$2292:$AE$2300,"allow_calculation"),"")</f>
        <v>160.8702</v>
      </c>
      <c r="V228" s="4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D$2292:$AD$2300,'02_核算项'!$M$2292:$M$2300,"BC",'02_核算项'!$AE$2292:$AE$2300,"allow_calculation"),"")</f>
        <v>12.869616</v>
      </c>
      <c r="W228" s="4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D$2292:$AD$2300,'02_核算项'!$M$2292:$M$2300,"OC",'02_核算项'!$AE$2292:$AE$2300,"allow_calculation"),"")</f>
        <v>75.07276</v>
      </c>
      <c r="X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D$2292:$AD$2300,'02_核算项'!$M$2292:$M$2300,"NH3",'02_核算项'!$AE$2292:$AE$2300,"allow_calculation"),"")</f>
        <v>0.0</v>
      </c>
      <c r="Y228" s="2">
        <v>1</v>
      </c>
    </row>
    <row r="229" spans="1:25">
      <c r="A229" s="2" t="s">
        <v>2877</v>
      </c>
      <c r="B229" s="2" t="s">
        <v>2878</v>
      </c>
      <c r="C229" s="2" t="s">
        <v>377</v>
      </c>
      <c r="D229" s="2" t="s">
        <v>116</v>
      </c>
      <c r="E229" s="2" t="s">
        <v>181</v>
      </c>
      <c r="F229" s="2" t="s">
        <v>52</v>
      </c>
      <c r="G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C$2301:$AC$2309,'02_核算项'!$M$2301:$M$2309,"SO2",'02_核算项'!$AE$2301:$AE$2309,"allow_calculation"),"")</f>
        <v>0.03222435</v>
      </c>
      <c r="H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C$2301:$AC$2309,'02_核算项'!$M$2301:$M$2309,"NOX",'02_核算项'!$AE$2301:$AE$2309,"allow_calculation"),"")</f>
        <v>7.733844</v>
      </c>
      <c r="I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C$2301:$AC$2309,'02_核算项'!$M$2301:$M$2309,"CO",'02_核算项'!$AE$2301:$AE$2309,"allow_calculation"),"")</f>
        <v>2.2557045</v>
      </c>
      <c r="J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C$2301:$AC$2309,'02_核算项'!$M$2301:$M$2309,"VOCS",'02_核算项'!$AE$2301:$AE$2309,"allow_calculation"),"")</f>
        <v>0.1288974</v>
      </c>
      <c r="K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C$2301:$AC$2309,'02_核算项'!$M$2301:$M$2309,"PM10",'02_核算项'!$AE$2301:$AE$2309,"allow_calculation"),"")</f>
        <v>0.0644487</v>
      </c>
      <c r="L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C$2301:$AC$2309,'02_核算项'!$M$2301:$M$2309,"PM25",'02_核算项'!$AE$2301:$AE$2309,"allow_calculation"),"")</f>
        <v>0.03222435</v>
      </c>
      <c r="M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C$2301:$AC$2309,'02_核算项'!$M$2301:$M$2309,"BC",'02_核算项'!$AE$2301:$AE$2309,"allow_calculation"),"")</f>
        <v>0.00644487</v>
      </c>
      <c r="N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C$2301:$AC$2309,'02_核算项'!$M$2301:$M$2309,"OC",'02_核算项'!$AE$2301:$AE$2309,"allow_calculation"),"")</f>
        <v>0.01288974</v>
      </c>
      <c r="O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C$2301:$AC$2309,'02_核算项'!$M$2301:$M$2309,"NH3",'02_核算项'!$AE$2301:$AE$2309,"allow_calculation"),"")</f>
        <v>0.0</v>
      </c>
      <c r="P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D$2301:$AD$2309,'02_核算项'!$M$2301:$M$2309,"SO2",'02_核算项'!$AE$2301:$AE$2309,"allow_calculation"),"")</f>
        <v>0.03222435</v>
      </c>
      <c r="Q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D$2301:$AD$2309,'02_核算项'!$M$2301:$M$2309,"NOX",'02_核算项'!$AE$2301:$AE$2309,"allow_calculation"),"")</f>
        <v>7.733844</v>
      </c>
      <c r="R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D$2301:$AD$2309,'02_核算项'!$M$2301:$M$2309,"CO",'02_核算项'!$AE$2301:$AE$2309,"allow_calculation"),"")</f>
        <v>2.2557045</v>
      </c>
      <c r="S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D$2301:$AD$2309,'02_核算项'!$M$2301:$M$2309,"VOCS",'02_核算项'!$AE$2301:$AE$2309,"allow_calculation"),"")</f>
        <v>0.1288974</v>
      </c>
      <c r="T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D$2301:$AD$2309,'02_核算项'!$M$2301:$M$2309,"PM10",'02_核算项'!$AE$2301:$AE$2309,"allow_calculation"),"")</f>
        <v>0.0644487</v>
      </c>
      <c r="U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D$2301:$AD$2309,'02_核算项'!$M$2301:$M$2309,"PM25",'02_核算项'!$AE$2301:$AE$2309,"allow_calculation"),"")</f>
        <v>0.03222435</v>
      </c>
      <c r="V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D$2301:$AD$2309,'02_核算项'!$M$2301:$M$2309,"BC",'02_核算项'!$AE$2301:$AE$2309,"allow_calculation"),"")</f>
        <v>0.00644487</v>
      </c>
      <c r="W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D$2301:$AD$2309,'02_核算项'!$M$2301:$M$2309,"OC",'02_核算项'!$AE$2301:$AE$2309,"allow_calculation"),"")</f>
        <v>0.01288974</v>
      </c>
      <c r="X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D$2301:$AD$2309,'02_核算项'!$M$2301:$M$2309,"NH3",'02_核算项'!$AE$2301:$AE$2309,"allow_calculation"),"")</f>
        <v>0.0</v>
      </c>
      <c r="Y229" s="2">
        <v>1</v>
      </c>
    </row>
    <row r="230" spans="1:25">
      <c r="A230" s="2" t="s">
        <v>2888</v>
      </c>
      <c r="B230" s="2" t="s">
        <v>1134</v>
      </c>
      <c r="C230" s="2" t="s">
        <v>227</v>
      </c>
      <c r="D230" s="2" t="s">
        <v>228</v>
      </c>
      <c r="E230" s="2" t="s">
        <v>117</v>
      </c>
      <c r="F230" s="2" t="s">
        <v>821</v>
      </c>
      <c r="G230" s="4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C$2310:$AC$2318,'02_核算项'!$M$2310:$M$2318,"SO2",'02_核算项'!$AE$2310:$AE$2318,"allow_calculation"),"")</f>
        <v/>
      </c>
      <c r="H230" s="4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C$2310:$AC$2318,'02_核算项'!$M$2310:$M$2318,"NOX",'02_核算项'!$AE$2310:$AE$2318,"allow_calculation"),"")</f>
        <v/>
      </c>
      <c r="I230" s="4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C$2310:$AC$2318,'02_核算项'!$M$2310:$M$2318,"CO",'02_核算项'!$AE$2310:$AE$2318,"allow_calculation"),"")</f>
        <v/>
      </c>
      <c r="J230" s="4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C$2310:$AC$2318,'02_核算项'!$M$2310:$M$2318,"VOCS",'02_核算项'!$AE$2310:$AE$2318,"allow_calculation"),"")</f>
        <v/>
      </c>
      <c r="K230" s="4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C$2310:$AC$2318,'02_核算项'!$M$2310:$M$2318,"PM10",'02_核算项'!$AE$2310:$AE$2318,"allow_calculation"),"")</f>
        <v/>
      </c>
      <c r="L230" s="4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C$2310:$AC$2318,'02_核算项'!$M$2310:$M$2318,"PM25",'02_核算项'!$AE$2310:$AE$2318,"allow_calculation"),"")</f>
        <v/>
      </c>
      <c r="M230" s="4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C$2310:$AC$2318,'02_核算项'!$M$2310:$M$2318,"BC",'02_核算项'!$AE$2310:$AE$2318,"allow_calculation"),"")</f>
        <v/>
      </c>
      <c r="N230" s="4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C$2310:$AC$2318,'02_核算项'!$M$2310:$M$2318,"OC",'02_核算项'!$AE$2310:$AE$2318,"allow_calculation"),"")</f>
        <v/>
      </c>
      <c r="O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C$2310:$AC$2318,'02_核算项'!$M$2310:$M$2318,"NH3",'02_核算项'!$AE$2310:$AE$2318,"allow_calculation"),"")</f>
        <v>0.0</v>
      </c>
      <c r="P230" s="3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D$2310:$AD$2318,'02_核算项'!$M$2310:$M$2318,"SO2",'02_核算项'!$AE$2310:$AE$2318,"allow_calculation"),"")</f>
        <v/>
      </c>
      <c r="Q230" s="3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D$2310:$AD$2318,'02_核算项'!$M$2310:$M$2318,"NOX",'02_核算项'!$AE$2310:$AE$2318,"allow_calculation"),"")</f>
        <v/>
      </c>
      <c r="R230" s="3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D$2310:$AD$2318,'02_核算项'!$M$2310:$M$2318,"CO",'02_核算项'!$AE$2310:$AE$2318,"allow_calculation"),"")</f>
        <v/>
      </c>
      <c r="S230" s="3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D$2310:$AD$2318,'02_核算项'!$M$2310:$M$2318,"VOCS",'02_核算项'!$AE$2310:$AE$2318,"allow_calculation"),"")</f>
        <v/>
      </c>
      <c r="T230" s="3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D$2310:$AD$2318,'02_核算项'!$M$2310:$M$2318,"PM10",'02_核算项'!$AE$2310:$AE$2318,"allow_calculation"),"")</f>
        <v/>
      </c>
      <c r="U230" s="3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D$2310:$AD$2318,'02_核算项'!$M$2310:$M$2318,"PM25",'02_核算项'!$AE$2310:$AE$2318,"allow_calculation"),"")</f>
        <v/>
      </c>
      <c r="V230" s="3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D$2310:$AD$2318,'02_核算项'!$M$2310:$M$2318,"BC",'02_核算项'!$AE$2310:$AE$2318,"allow_calculation"),"")</f>
        <v/>
      </c>
      <c r="W230" s="3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D$2310:$AD$2318,'02_核算项'!$M$2310:$M$2318,"OC",'02_核算项'!$AE$2310:$AE$2318,"allow_calculation"),"")</f>
        <v/>
      </c>
      <c r="X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D$2310:$AD$2318,'02_核算项'!$M$2310:$M$2318,"NH3",'02_核算项'!$AE$2310:$AE$2318,"allow_calculation"),"")</f>
        <v>0.0</v>
      </c>
      <c r="Y230" s="2">
        <v>25</v>
      </c>
    </row>
    <row r="231" spans="1:25">
      <c r="A231" s="2" t="s">
        <v>2898</v>
      </c>
      <c r="B231" s="2" t="s">
        <v>701</v>
      </c>
      <c r="C231" s="2" t="s">
        <v>177</v>
      </c>
      <c r="D231" s="2" t="s">
        <v>228</v>
      </c>
      <c r="E231" s="2" t="s">
        <v>117</v>
      </c>
      <c r="F231" s="2" t="s">
        <v>138</v>
      </c>
      <c r="G231" s="4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C$2319:$AC$2327,'02_核算项'!$M$2319:$M$2327,"SO2",'02_核算项'!$AE$2319:$AE$2327,"allow_calculation"),"")</f>
        <v>378.82018</v>
      </c>
      <c r="H231" s="4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C$2319:$AC$2327,'02_核算项'!$M$2319:$M$2327,"NOX",'02_核算项'!$AE$2319:$AE$2327,"allow_calculation"),"")</f>
        <v>1337.0124</v>
      </c>
      <c r="I231" s="4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C$2319:$AC$2327,'02_核算项'!$M$2319:$M$2327,"CO",'02_核算项'!$AE$2319:$AE$2327,"allow_calculation"),"")</f>
        <v>334.2531</v>
      </c>
      <c r="J231" s="4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C$2319:$AC$2327,'02_核算项'!$M$2319:$M$2327,"VOCS",'02_核算项'!$AE$2319:$AE$2327,"allow_calculation"),"")</f>
        <v>26.740248</v>
      </c>
      <c r="K231" s="4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C$2319:$AC$2327,'02_核算项'!$M$2319:$M$2327,"PM10",'02_核算项'!$AE$2319:$AE$2327,"allow_calculation"),"")</f>
        <v>167.12655</v>
      </c>
      <c r="L231" s="4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C$2319:$AC$2327,'02_核算项'!$M$2319:$M$2327,"PM25",'02_核算项'!$AE$2319:$AE$2327,"allow_calculation"),"")</f>
        <v>167.12655</v>
      </c>
      <c r="M231" s="4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C$2319:$AC$2327,'02_核算项'!$M$2319:$M$2327,"BC",'02_核算项'!$AE$2319:$AE$2327,"allow_calculation"),"")</f>
        <v>13.370124</v>
      </c>
      <c r="N231" s="4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C$2319:$AC$2327,'02_核算项'!$M$2319:$M$2327,"OC",'02_核算项'!$AE$2319:$AE$2327,"allow_calculation"),"")</f>
        <v>77.99239</v>
      </c>
      <c r="O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C$2319:$AC$2327,'02_核算项'!$M$2319:$M$2327,"NH3",'02_核算项'!$AE$2319:$AE$2327,"allow_calculation"),"")</f>
        <v>0.0</v>
      </c>
      <c r="P231" s="4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D$2319:$AD$2327,'02_核算项'!$M$2319:$M$2327,"SO2",'02_核算项'!$AE$2319:$AE$2327,"allow_calculation"),"")</f>
        <v>378.82018</v>
      </c>
      <c r="Q231" s="4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D$2319:$AD$2327,'02_核算项'!$M$2319:$M$2327,"NOX",'02_核算项'!$AE$2319:$AE$2327,"allow_calculation"),"")</f>
        <v>1337.0124</v>
      </c>
      <c r="R231" s="4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D$2319:$AD$2327,'02_核算项'!$M$2319:$M$2327,"CO",'02_核算项'!$AE$2319:$AE$2327,"allow_calculation"),"")</f>
        <v>334.2531</v>
      </c>
      <c r="S231" s="4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D$2319:$AD$2327,'02_核算项'!$M$2319:$M$2327,"VOCS",'02_核算项'!$AE$2319:$AE$2327,"allow_calculation"),"")</f>
        <v>26.740248</v>
      </c>
      <c r="T231" s="4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D$2319:$AD$2327,'02_核算项'!$M$2319:$M$2327,"PM10",'02_核算项'!$AE$2319:$AE$2327,"allow_calculation"),"")</f>
        <v>167.12655</v>
      </c>
      <c r="U231" s="4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D$2319:$AD$2327,'02_核算项'!$M$2319:$M$2327,"PM25",'02_核算项'!$AE$2319:$AE$2327,"allow_calculation"),"")</f>
        <v>167.12655</v>
      </c>
      <c r="V231" s="4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D$2319:$AD$2327,'02_核算项'!$M$2319:$M$2327,"BC",'02_核算项'!$AE$2319:$AE$2327,"allow_calculation"),"")</f>
        <v>13.370124</v>
      </c>
      <c r="W231" s="4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D$2319:$AD$2327,'02_核算项'!$M$2319:$M$2327,"OC",'02_核算项'!$AE$2319:$AE$2327,"allow_calculation"),"")</f>
        <v>77.99239</v>
      </c>
      <c r="X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D$2319:$AD$2327,'02_核算项'!$M$2319:$M$2327,"NH3",'02_核算项'!$AE$2319:$AE$2327,"allow_calculation"),"")</f>
        <v>0.0</v>
      </c>
      <c r="Y231" s="2">
        <v>10</v>
      </c>
    </row>
    <row r="232" spans="1:25">
      <c r="A232" s="2" t="s">
        <v>2908</v>
      </c>
      <c r="B232" s="2" t="s">
        <v>509</v>
      </c>
      <c r="C232" s="2" t="s">
        <v>213</v>
      </c>
      <c r="D232" s="2" t="s">
        <v>178</v>
      </c>
      <c r="E232" s="2" t="s">
        <v>179</v>
      </c>
      <c r="F232" s="2" t="s">
        <v>433</v>
      </c>
      <c r="G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C$2328:$AC$2336,'02_核算项'!$M$2328:$M$2336,"SO2",'02_核算项'!$AE$2328:$AE$2336,"allow_calculation"),"")</f>
        <v>1.4991717</v>
      </c>
      <c r="H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C$2328:$AC$2336,'02_核算项'!$M$2328:$M$2336,"NOX",'02_核算项'!$AE$2328:$AE$2336,"allow_calculation"),"")</f>
        <v>359.801208</v>
      </c>
      <c r="I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C$2328:$AC$2336,'02_核算项'!$M$2328:$M$2336,"CO",'02_核算项'!$AE$2328:$AE$2336,"allow_calculation"),"")</f>
        <v>104.942019</v>
      </c>
      <c r="J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C$2328:$AC$2336,'02_核算项'!$M$2328:$M$2336,"VOCS",'02_核算项'!$AE$2328:$AE$2336,"allow_calculation"),"")</f>
        <v>5.9966868</v>
      </c>
      <c r="K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C$2328:$AC$2336,'02_核算项'!$M$2328:$M$2336,"PM10",'02_核算项'!$AE$2328:$AE$2336,"allow_calculation"),"")</f>
        <v>2.9983434</v>
      </c>
      <c r="L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C$2328:$AC$2336,'02_核算项'!$M$2328:$M$2336,"PM25",'02_核算项'!$AE$2328:$AE$2336,"allow_calculation"),"")</f>
        <v>1.4991717</v>
      </c>
      <c r="M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C$2328:$AC$2336,'02_核算项'!$M$2328:$M$2336,"BC",'02_核算项'!$AE$2328:$AE$2336,"allow_calculation"),"")</f>
        <v>0.29983434000000003</v>
      </c>
      <c r="N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C$2328:$AC$2336,'02_核算项'!$M$2328:$M$2336,"OC",'02_核算项'!$AE$2328:$AE$2336,"allow_calculation"),"")</f>
        <v>0.5996686800000001</v>
      </c>
      <c r="O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C$2328:$AC$2336,'02_核算项'!$M$2328:$M$2336,"NH3",'02_核算项'!$AE$2328:$AE$2336,"allow_calculation"),"")</f>
        <v>0.0</v>
      </c>
      <c r="P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D$2328:$AD$2336,'02_核算项'!$M$2328:$M$2336,"SO2",'02_核算项'!$AE$2328:$AE$2336,"allow_calculation"),"")</f>
        <v>1.4991717</v>
      </c>
      <c r="Q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D$2328:$AD$2336,'02_核算项'!$M$2328:$M$2336,"NOX",'02_核算项'!$AE$2328:$AE$2336,"allow_calculation"),"")</f>
        <v>359.801208</v>
      </c>
      <c r="R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D$2328:$AD$2336,'02_核算项'!$M$2328:$M$2336,"CO",'02_核算项'!$AE$2328:$AE$2336,"allow_calculation"),"")</f>
        <v>104.942019</v>
      </c>
      <c r="S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D$2328:$AD$2336,'02_核算项'!$M$2328:$M$2336,"VOCS",'02_核算项'!$AE$2328:$AE$2336,"allow_calculation"),"")</f>
        <v>5.9966868</v>
      </c>
      <c r="T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D$2328:$AD$2336,'02_核算项'!$M$2328:$M$2336,"PM10",'02_核算项'!$AE$2328:$AE$2336,"allow_calculation"),"")</f>
        <v>2.9983434</v>
      </c>
      <c r="U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D$2328:$AD$2336,'02_核算项'!$M$2328:$M$2336,"PM25",'02_核算项'!$AE$2328:$AE$2336,"allow_calculation"),"")</f>
        <v>1.4991717</v>
      </c>
      <c r="V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D$2328:$AD$2336,'02_核算项'!$M$2328:$M$2336,"BC",'02_核算项'!$AE$2328:$AE$2336,"allow_calculation"),"")</f>
        <v>0.29983434000000003</v>
      </c>
      <c r="W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D$2328:$AD$2336,'02_核算项'!$M$2328:$M$2336,"OC",'02_核算项'!$AE$2328:$AE$2336,"allow_calculation"),"")</f>
        <v>0.5996686800000001</v>
      </c>
      <c r="X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D$2328:$AD$2336,'02_核算项'!$M$2328:$M$2336,"NH3",'02_核算项'!$AE$2328:$AE$2336,"allow_calculation"),"")</f>
        <v>0.0</v>
      </c>
      <c r="Y232" s="2">
        <v>1</v>
      </c>
    </row>
    <row r="233" spans="1:25">
      <c r="A233" s="2" t="s">
        <v>2918</v>
      </c>
      <c r="B233" s="2" t="s">
        <v>2476</v>
      </c>
      <c r="C233" s="2" t="s">
        <v>731</v>
      </c>
      <c r="D233" s="2" t="s">
        <v>50</v>
      </c>
      <c r="E233" s="2" t="s">
        <v>51</v>
      </c>
      <c r="F233" s="2" t="s">
        <v>52</v>
      </c>
      <c r="G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C$2337:$AC$2345,'02_核算项'!$M$2337:$M$2345,"SO2",'02_核算项'!$AE$2337:$AE$2345,"allow_calculation"),"")</f>
        <v>2634.8963</v>
      </c>
      <c r="H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C$2337:$AC$2345,'02_核算项'!$M$2337:$M$2345,"NOX",'02_核算项'!$AE$2337:$AE$2345,"allow_calculation"),"")</f>
        <v>9299.634</v>
      </c>
      <c r="I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C$2337:$AC$2345,'02_核算项'!$M$2337:$M$2345,"CO",'02_核算项'!$AE$2337:$AE$2345,"allow_calculation"),"")</f>
        <v>2324.9085</v>
      </c>
      <c r="J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C$2337:$AC$2345,'02_核算项'!$M$2337:$M$2345,"VOCS",'02_核算项'!$AE$2337:$AE$2345,"allow_calculation"),"")</f>
        <v>185.99268</v>
      </c>
      <c r="K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C$2337:$AC$2345,'02_核算项'!$M$2337:$M$2345,"PM10",'02_核算项'!$AE$2337:$AE$2345,"allow_calculation"),"")</f>
        <v>1162.45425</v>
      </c>
      <c r="L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C$2337:$AC$2345,'02_核算项'!$M$2337:$M$2345,"PM25",'02_核算项'!$AE$2337:$AE$2345,"allow_calculation"),"")</f>
        <v>1162.45425</v>
      </c>
      <c r="M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C$2337:$AC$2345,'02_核算项'!$M$2337:$M$2345,"BC",'02_核算项'!$AE$2337:$AE$2345,"allow_calculation"),"")</f>
        <v>92.99634</v>
      </c>
      <c r="N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C$2337:$AC$2345,'02_核算项'!$M$2337:$M$2345,"OC",'02_核算项'!$AE$2337:$AE$2345,"allow_calculation"),"")</f>
        <v>542.47865</v>
      </c>
      <c r="O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C$2337:$AC$2345,'02_核算项'!$M$2337:$M$2345,"NH3",'02_核算项'!$AE$2337:$AE$2345,"allow_calculation"),"")</f>
        <v>0.0</v>
      </c>
      <c r="P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D$2337:$AD$2345,'02_核算项'!$M$2337:$M$2345,"SO2",'02_核算项'!$AE$2337:$AE$2345,"allow_calculation"),"")</f>
        <v>2634.8963</v>
      </c>
      <c r="Q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D$2337:$AD$2345,'02_核算项'!$M$2337:$M$2345,"NOX",'02_核算项'!$AE$2337:$AE$2345,"allow_calculation"),"")</f>
        <v>9299.634</v>
      </c>
      <c r="R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D$2337:$AD$2345,'02_核算项'!$M$2337:$M$2345,"CO",'02_核算项'!$AE$2337:$AE$2345,"allow_calculation"),"")</f>
        <v>2324.9085</v>
      </c>
      <c r="S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D$2337:$AD$2345,'02_核算项'!$M$2337:$M$2345,"VOCS",'02_核算项'!$AE$2337:$AE$2345,"allow_calculation"),"")</f>
        <v>185.99268</v>
      </c>
      <c r="T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D$2337:$AD$2345,'02_核算项'!$M$2337:$M$2345,"PM10",'02_核算项'!$AE$2337:$AE$2345,"allow_calculation"),"")</f>
        <v>1162.45425</v>
      </c>
      <c r="U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D$2337:$AD$2345,'02_核算项'!$M$2337:$M$2345,"PM25",'02_核算项'!$AE$2337:$AE$2345,"allow_calculation"),"")</f>
        <v>1162.45425</v>
      </c>
      <c r="V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D$2337:$AD$2345,'02_核算项'!$M$2337:$M$2345,"BC",'02_核算项'!$AE$2337:$AE$2345,"allow_calculation"),"")</f>
        <v>92.99634</v>
      </c>
      <c r="W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D$2337:$AD$2345,'02_核算项'!$M$2337:$M$2345,"OC",'02_核算项'!$AE$2337:$AE$2345,"allow_calculation"),"")</f>
        <v>542.47865</v>
      </c>
      <c r="X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D$2337:$AD$2345,'02_核算项'!$M$2337:$M$2345,"NH3",'02_核算项'!$AE$2337:$AE$2345,"allow_calculation"),"")</f>
        <v>0.0</v>
      </c>
      <c r="Y233" s="2">
        <v>9</v>
      </c>
    </row>
    <row r="234" spans="1:25">
      <c r="A234" s="2" t="s">
        <v>2928</v>
      </c>
      <c r="B234" s="2" t="s">
        <v>2443</v>
      </c>
      <c r="C234" s="2" t="s">
        <v>1493</v>
      </c>
      <c r="D234" s="2" t="s">
        <v>50</v>
      </c>
      <c r="E234" s="2" t="s">
        <v>51</v>
      </c>
      <c r="F234" s="2" t="s">
        <v>52</v>
      </c>
      <c r="G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C$2346:$AC$2354,'02_核算项'!$M$2346:$M$2354,"SO2",'02_核算项'!$AE$2346:$AE$2354,"allow_calculation"),"")</f>
        <v>635.0469</v>
      </c>
      <c r="H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C$2346:$AC$2354,'02_核算项'!$M$2346:$M$2354,"NOX",'02_核算项'!$AE$2346:$AE$2354,"allow_calculation"),"")</f>
        <v>2241.342</v>
      </c>
      <c r="I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C$2346:$AC$2354,'02_核算项'!$M$2346:$M$2354,"CO",'02_核算项'!$AE$2346:$AE$2354,"allow_calculation"),"")</f>
        <v>560.3355</v>
      </c>
      <c r="J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C$2346:$AC$2354,'02_核算项'!$M$2346:$M$2354,"VOCS",'02_核算项'!$AE$2346:$AE$2354,"allow_calculation"),"")</f>
        <v>44.82684</v>
      </c>
      <c r="K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C$2346:$AC$2354,'02_核算项'!$M$2346:$M$2354,"PM10",'02_核算项'!$AE$2346:$AE$2354,"allow_calculation"),"")</f>
        <v>280.16775</v>
      </c>
      <c r="L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C$2346:$AC$2354,'02_核算项'!$M$2346:$M$2354,"PM25",'02_核算项'!$AE$2346:$AE$2354,"allow_calculation"),"")</f>
        <v>280.16775</v>
      </c>
      <c r="M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C$2346:$AC$2354,'02_核算项'!$M$2346:$M$2354,"BC",'02_核算项'!$AE$2346:$AE$2354,"allow_calculation"),"")</f>
        <v>22.41342</v>
      </c>
      <c r="N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C$2346:$AC$2354,'02_核算项'!$M$2346:$M$2354,"OC",'02_核算项'!$AE$2346:$AE$2354,"allow_calculation"),"")</f>
        <v>130.74495</v>
      </c>
      <c r="O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C$2346:$AC$2354,'02_核算项'!$M$2346:$M$2354,"NH3",'02_核算项'!$AE$2346:$AE$2354,"allow_calculation"),"")</f>
        <v>0.0</v>
      </c>
      <c r="P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D$2346:$AD$2354,'02_核算项'!$M$2346:$M$2354,"SO2",'02_核算项'!$AE$2346:$AE$2354,"allow_calculation"),"")</f>
        <v>635.0469</v>
      </c>
      <c r="Q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D$2346:$AD$2354,'02_核算项'!$M$2346:$M$2354,"NOX",'02_核算项'!$AE$2346:$AE$2354,"allow_calculation"),"")</f>
        <v>2241.342</v>
      </c>
      <c r="R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D$2346:$AD$2354,'02_核算项'!$M$2346:$M$2354,"CO",'02_核算项'!$AE$2346:$AE$2354,"allow_calculation"),"")</f>
        <v>560.3355</v>
      </c>
      <c r="S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D$2346:$AD$2354,'02_核算项'!$M$2346:$M$2354,"VOCS",'02_核算项'!$AE$2346:$AE$2354,"allow_calculation"),"")</f>
        <v>44.82684</v>
      </c>
      <c r="T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D$2346:$AD$2354,'02_核算项'!$M$2346:$M$2354,"PM10",'02_核算项'!$AE$2346:$AE$2354,"allow_calculation"),"")</f>
        <v>280.16775</v>
      </c>
      <c r="U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D$2346:$AD$2354,'02_核算项'!$M$2346:$M$2354,"PM25",'02_核算项'!$AE$2346:$AE$2354,"allow_calculation"),"")</f>
        <v>280.16775</v>
      </c>
      <c r="V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D$2346:$AD$2354,'02_核算项'!$M$2346:$M$2354,"BC",'02_核算项'!$AE$2346:$AE$2354,"allow_calculation"),"")</f>
        <v>22.41342</v>
      </c>
      <c r="W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D$2346:$AD$2354,'02_核算项'!$M$2346:$M$2354,"OC",'02_核算项'!$AE$2346:$AE$2354,"allow_calculation"),"")</f>
        <v>130.74495</v>
      </c>
      <c r="X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D$2346:$AD$2354,'02_核算项'!$M$2346:$M$2354,"NH3",'02_核算项'!$AE$2346:$AE$2354,"allow_calculation"),"")</f>
        <v>0.0</v>
      </c>
      <c r="Y234" s="2">
        <v>9</v>
      </c>
    </row>
    <row r="235" spans="1:25">
      <c r="A235" s="2" t="s">
        <v>2938</v>
      </c>
      <c r="B235" s="2" t="s">
        <v>2878</v>
      </c>
      <c r="C235" s="2" t="s">
        <v>377</v>
      </c>
      <c r="D235" s="2" t="s">
        <v>116</v>
      </c>
      <c r="E235" s="2" t="s">
        <v>181</v>
      </c>
      <c r="F235" s="2" t="s">
        <v>52</v>
      </c>
      <c r="G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C$2355:$AC$2363,'02_核算项'!$M$2355:$M$2363,"SO2",'02_核算项'!$AE$2355:$AE$2363,"allow_calculation"),"")</f>
        <v>0.051266</v>
      </c>
      <c r="H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C$2355:$AC$2363,'02_核算项'!$M$2355:$M$2363,"NOX",'02_核算项'!$AE$2355:$AE$2363,"allow_calculation"),"")</f>
        <v>12.30384</v>
      </c>
      <c r="I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C$2355:$AC$2363,'02_核算项'!$M$2355:$M$2363,"CO",'02_核算项'!$AE$2355:$AE$2363,"allow_calculation"),"")</f>
        <v>3.58862</v>
      </c>
      <c r="J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C$2355:$AC$2363,'02_核算项'!$M$2355:$M$2363,"VOCS",'02_核算项'!$AE$2355:$AE$2363,"allow_calculation"),"")</f>
        <v>0.205064</v>
      </c>
      <c r="K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C$2355:$AC$2363,'02_核算项'!$M$2355:$M$2363,"PM10",'02_核算项'!$AE$2355:$AE$2363,"allow_calculation"),"")</f>
        <v>0.102532</v>
      </c>
      <c r="L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C$2355:$AC$2363,'02_核算项'!$M$2355:$M$2363,"PM25",'02_核算项'!$AE$2355:$AE$2363,"allow_calculation"),"")</f>
        <v>0.051266</v>
      </c>
      <c r="M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C$2355:$AC$2363,'02_核算项'!$M$2355:$M$2363,"BC",'02_核算项'!$AE$2355:$AE$2363,"allow_calculation"),"")</f>
        <v>0.0102532</v>
      </c>
      <c r="N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C$2355:$AC$2363,'02_核算项'!$M$2355:$M$2363,"OC",'02_核算项'!$AE$2355:$AE$2363,"allow_calculation"),"")</f>
        <v>0.0205064</v>
      </c>
      <c r="O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C$2355:$AC$2363,'02_核算项'!$M$2355:$M$2363,"NH3",'02_核算项'!$AE$2355:$AE$2363,"allow_calculation"),"")</f>
        <v>0.0</v>
      </c>
      <c r="P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D$2355:$AD$2363,'02_核算项'!$M$2355:$M$2363,"SO2",'02_核算项'!$AE$2355:$AE$2363,"allow_calculation"),"")</f>
        <v>0.051266</v>
      </c>
      <c r="Q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D$2355:$AD$2363,'02_核算项'!$M$2355:$M$2363,"NOX",'02_核算项'!$AE$2355:$AE$2363,"allow_calculation"),"")</f>
        <v>12.30384</v>
      </c>
      <c r="R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D$2355:$AD$2363,'02_核算项'!$M$2355:$M$2363,"CO",'02_核算项'!$AE$2355:$AE$2363,"allow_calculation"),"")</f>
        <v>3.58862</v>
      </c>
      <c r="S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D$2355:$AD$2363,'02_核算项'!$M$2355:$M$2363,"VOCS",'02_核算项'!$AE$2355:$AE$2363,"allow_calculation"),"")</f>
        <v>0.205064</v>
      </c>
      <c r="T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D$2355:$AD$2363,'02_核算项'!$M$2355:$M$2363,"PM10",'02_核算项'!$AE$2355:$AE$2363,"allow_calculation"),"")</f>
        <v>0.102532</v>
      </c>
      <c r="U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D$2355:$AD$2363,'02_核算项'!$M$2355:$M$2363,"PM25",'02_核算项'!$AE$2355:$AE$2363,"allow_calculation"),"")</f>
        <v>0.051266</v>
      </c>
      <c r="V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D$2355:$AD$2363,'02_核算项'!$M$2355:$M$2363,"BC",'02_核算项'!$AE$2355:$AE$2363,"allow_calculation"),"")</f>
        <v>0.0102532</v>
      </c>
      <c r="W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D$2355:$AD$2363,'02_核算项'!$M$2355:$M$2363,"OC",'02_核算项'!$AE$2355:$AE$2363,"allow_calculation"),"")</f>
        <v>0.0205064</v>
      </c>
      <c r="X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D$2355:$AD$2363,'02_核算项'!$M$2355:$M$2363,"NH3",'02_核算项'!$AE$2355:$AE$2363,"allow_calculation"),"")</f>
        <v>0.0</v>
      </c>
      <c r="Y235" s="2">
        <v>1</v>
      </c>
    </row>
    <row r="236" spans="1:25">
      <c r="A236" s="2" t="s">
        <v>2948</v>
      </c>
      <c r="B236" s="2" t="s">
        <v>2949</v>
      </c>
      <c r="C236" s="2" t="s">
        <v>412</v>
      </c>
      <c r="D236" s="2" t="s">
        <v>178</v>
      </c>
      <c r="E236" s="2" t="s">
        <v>51</v>
      </c>
      <c r="F236" s="2" t="s">
        <v>52</v>
      </c>
      <c r="G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C$2364:$AC$2372,'02_核算项'!$M$2364:$M$2372,"SO2",'02_核算项'!$AE$2364:$AE$2372,"allow_calculation"),"")</f>
        <v>781.5002</v>
      </c>
      <c r="H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C$2364:$AC$2372,'02_核算项'!$M$2364:$M$2372,"NOX",'02_核算项'!$AE$2364:$AE$2372,"allow_calculation"),"")</f>
        <v>2758.236</v>
      </c>
      <c r="I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C$2364:$AC$2372,'02_核算项'!$M$2364:$M$2372,"CO",'02_核算项'!$AE$2364:$AE$2372,"allow_calculation"),"")</f>
        <v>689.559</v>
      </c>
      <c r="J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C$2364:$AC$2372,'02_核算项'!$M$2364:$M$2372,"VOCS",'02_核算项'!$AE$2364:$AE$2372,"allow_calculation"),"")</f>
        <v>55.16472</v>
      </c>
      <c r="K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C$2364:$AC$2372,'02_核算项'!$M$2364:$M$2372,"PM10",'02_核算项'!$AE$2364:$AE$2372,"allow_calculation"),"")</f>
        <v>344.7795</v>
      </c>
      <c r="L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C$2364:$AC$2372,'02_核算项'!$M$2364:$M$2372,"PM25",'02_核算项'!$AE$2364:$AE$2372,"allow_calculation"),"")</f>
        <v>344.7795</v>
      </c>
      <c r="M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C$2364:$AC$2372,'02_核算项'!$M$2364:$M$2372,"BC",'02_核算项'!$AE$2364:$AE$2372,"allow_calculation"),"")</f>
        <v>27.58236</v>
      </c>
      <c r="N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C$2364:$AC$2372,'02_核算项'!$M$2364:$M$2372,"OC",'02_核算项'!$AE$2364:$AE$2372,"allow_calculation"),"")</f>
        <v>160.8971</v>
      </c>
      <c r="O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C$2364:$AC$2372,'02_核算项'!$M$2364:$M$2372,"NH3",'02_核算项'!$AE$2364:$AE$2372,"allow_calculation"),"")</f>
        <v>0.0</v>
      </c>
      <c r="P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D$2364:$AD$2372,'02_核算项'!$M$2364:$M$2372,"SO2",'02_核算项'!$AE$2364:$AE$2372,"allow_calculation"),"")</f>
        <v>781.5002</v>
      </c>
      <c r="Q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D$2364:$AD$2372,'02_核算项'!$M$2364:$M$2372,"NOX",'02_核算项'!$AE$2364:$AE$2372,"allow_calculation"),"")</f>
        <v>2758.236</v>
      </c>
      <c r="R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D$2364:$AD$2372,'02_核算项'!$M$2364:$M$2372,"CO",'02_核算项'!$AE$2364:$AE$2372,"allow_calculation"),"")</f>
        <v>689.559</v>
      </c>
      <c r="S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D$2364:$AD$2372,'02_核算项'!$M$2364:$M$2372,"VOCS",'02_核算项'!$AE$2364:$AE$2372,"allow_calculation"),"")</f>
        <v>55.16472</v>
      </c>
      <c r="T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D$2364:$AD$2372,'02_核算项'!$M$2364:$M$2372,"PM10",'02_核算项'!$AE$2364:$AE$2372,"allow_calculation"),"")</f>
        <v>344.7795</v>
      </c>
      <c r="U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D$2364:$AD$2372,'02_核算项'!$M$2364:$M$2372,"PM25",'02_核算项'!$AE$2364:$AE$2372,"allow_calculation"),"")</f>
        <v>344.7795</v>
      </c>
      <c r="V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D$2364:$AD$2372,'02_核算项'!$M$2364:$M$2372,"BC",'02_核算项'!$AE$2364:$AE$2372,"allow_calculation"),"")</f>
        <v>27.58236</v>
      </c>
      <c r="W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D$2364:$AD$2372,'02_核算项'!$M$2364:$M$2372,"OC",'02_核算项'!$AE$2364:$AE$2372,"allow_calculation"),"")</f>
        <v>160.8971</v>
      </c>
      <c r="X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D$2364:$AD$2372,'02_核算项'!$M$2364:$M$2372,"NH3",'02_核算项'!$AE$2364:$AE$2372,"allow_calculation"),"")</f>
        <v>0.0</v>
      </c>
      <c r="Y236" s="2">
        <v>9</v>
      </c>
    </row>
    <row r="237" spans="1:25">
      <c r="A237" s="2" t="s">
        <v>2959</v>
      </c>
      <c r="B237" s="2" t="s">
        <v>2960</v>
      </c>
      <c r="C237" s="2" t="s">
        <v>744</v>
      </c>
      <c r="D237" s="2" t="s">
        <v>50</v>
      </c>
      <c r="E237" s="2" t="s">
        <v>179</v>
      </c>
      <c r="F237" s="2" t="s">
        <v>52</v>
      </c>
      <c r="G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C$2373:$AC$2381,'02_核算项'!$M$2373:$M$2381,"SO2",'02_核算项'!$AE$2373:$AE$2381,"allow_calculation"),"")</f>
        <v>1.0067607</v>
      </c>
      <c r="H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C$2373:$AC$2381,'02_核算项'!$M$2373:$M$2381,"NOX",'02_核算项'!$AE$2373:$AE$2381,"allow_calculation"),"")</f>
        <v>241.622568</v>
      </c>
      <c r="I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C$2373:$AC$2381,'02_核算项'!$M$2373:$M$2381,"CO",'02_核算项'!$AE$2373:$AE$2381,"allow_calculation"),"")</f>
        <v>70.473249</v>
      </c>
      <c r="J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C$2373:$AC$2381,'02_核算项'!$M$2373:$M$2381,"VOCS",'02_核算项'!$AE$2373:$AE$2381,"allow_calculation"),"")</f>
        <v>4.0270428</v>
      </c>
      <c r="K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C$2373:$AC$2381,'02_核算项'!$M$2373:$M$2381,"PM10",'02_核算项'!$AE$2373:$AE$2381,"allow_calculation"),"")</f>
        <v>2.0135214</v>
      </c>
      <c r="L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C$2373:$AC$2381,'02_核算项'!$M$2373:$M$2381,"PM25",'02_核算项'!$AE$2373:$AE$2381,"allow_calculation"),"")</f>
        <v>1.0067607</v>
      </c>
      <c r="M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C$2373:$AC$2381,'02_核算项'!$M$2373:$M$2381,"BC",'02_核算项'!$AE$2373:$AE$2381,"allow_calculation"),"")</f>
        <v>0.20135214</v>
      </c>
      <c r="N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C$2373:$AC$2381,'02_核算项'!$M$2373:$M$2381,"OC",'02_核算项'!$AE$2373:$AE$2381,"allow_calculation"),"")</f>
        <v>0.40270428</v>
      </c>
      <c r="O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C$2373:$AC$2381,'02_核算项'!$M$2373:$M$2381,"NH3",'02_核算项'!$AE$2373:$AE$2381,"allow_calculation"),"")</f>
        <v>0.0</v>
      </c>
      <c r="P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D$2373:$AD$2381,'02_核算项'!$M$2373:$M$2381,"SO2",'02_核算项'!$AE$2373:$AE$2381,"allow_calculation"),"")</f>
        <v>1.0067607</v>
      </c>
      <c r="Q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D$2373:$AD$2381,'02_核算项'!$M$2373:$M$2381,"NOX",'02_核算项'!$AE$2373:$AE$2381,"allow_calculation"),"")</f>
        <v>241.622568</v>
      </c>
      <c r="R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D$2373:$AD$2381,'02_核算项'!$M$2373:$M$2381,"CO",'02_核算项'!$AE$2373:$AE$2381,"allow_calculation"),"")</f>
        <v>70.473249</v>
      </c>
      <c r="S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D$2373:$AD$2381,'02_核算项'!$M$2373:$M$2381,"VOCS",'02_核算项'!$AE$2373:$AE$2381,"allow_calculation"),"")</f>
        <v>4.0270428</v>
      </c>
      <c r="T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D$2373:$AD$2381,'02_核算项'!$M$2373:$M$2381,"PM10",'02_核算项'!$AE$2373:$AE$2381,"allow_calculation"),"")</f>
        <v>2.0135214</v>
      </c>
      <c r="U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D$2373:$AD$2381,'02_核算项'!$M$2373:$M$2381,"PM25",'02_核算项'!$AE$2373:$AE$2381,"allow_calculation"),"")</f>
        <v>1.0067607</v>
      </c>
      <c r="V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D$2373:$AD$2381,'02_核算项'!$M$2373:$M$2381,"BC",'02_核算项'!$AE$2373:$AE$2381,"allow_calculation"),"")</f>
        <v>0.20135214</v>
      </c>
      <c r="W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D$2373:$AD$2381,'02_核算项'!$M$2373:$M$2381,"OC",'02_核算项'!$AE$2373:$AE$2381,"allow_calculation"),"")</f>
        <v>0.40270428</v>
      </c>
      <c r="X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D$2373:$AD$2381,'02_核算项'!$M$2373:$M$2381,"NH3",'02_核算项'!$AE$2373:$AE$2381,"allow_calculation"),"")</f>
        <v>0.0</v>
      </c>
      <c r="Y237" s="2">
        <v>1</v>
      </c>
    </row>
    <row r="238" spans="1:25">
      <c r="A238" s="2" t="s">
        <v>2970</v>
      </c>
      <c r="B238" s="2" t="s">
        <v>1018</v>
      </c>
      <c r="C238" s="2" t="s">
        <v>227</v>
      </c>
      <c r="D238" s="2" t="s">
        <v>228</v>
      </c>
      <c r="E238" s="2" t="s">
        <v>179</v>
      </c>
      <c r="F238" s="2" t="s">
        <v>433</v>
      </c>
      <c r="G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C$2382:$AC$2390,'02_核算项'!$M$2382:$M$2390,"SO2",'02_核算项'!$AE$2382:$AE$2390,"allow_calculation"),"")</f>
        <v>0.021227</v>
      </c>
      <c r="H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C$2382:$AC$2390,'02_核算项'!$M$2382:$M$2390,"NOX",'02_核算项'!$AE$2382:$AE$2390,"allow_calculation"),"")</f>
        <v>5.09448</v>
      </c>
      <c r="I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C$2382:$AC$2390,'02_核算项'!$M$2382:$M$2390,"CO",'02_核算项'!$AE$2382:$AE$2390,"allow_calculation"),"")</f>
        <v>1.48589</v>
      </c>
      <c r="J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C$2382:$AC$2390,'02_核算项'!$M$2382:$M$2390,"VOCS",'02_核算项'!$AE$2382:$AE$2390,"allow_calculation"),"")</f>
        <v>0.084908</v>
      </c>
      <c r="K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C$2382:$AC$2390,'02_核算项'!$M$2382:$M$2390,"PM10",'02_核算项'!$AE$2382:$AE$2390,"allow_calculation"),"")</f>
        <v>0.042454</v>
      </c>
      <c r="L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C$2382:$AC$2390,'02_核算项'!$M$2382:$M$2390,"PM25",'02_核算项'!$AE$2382:$AE$2390,"allow_calculation"),"")</f>
        <v>0.021227</v>
      </c>
      <c r="M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C$2382:$AC$2390,'02_核算项'!$M$2382:$M$2390,"BC",'02_核算项'!$AE$2382:$AE$2390,"allow_calculation"),"")</f>
        <v>0.0042454</v>
      </c>
      <c r="N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C$2382:$AC$2390,'02_核算项'!$M$2382:$M$2390,"OC",'02_核算项'!$AE$2382:$AE$2390,"allow_calculation"),"")</f>
        <v>0.0084908</v>
      </c>
      <c r="O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C$2382:$AC$2390,'02_核算项'!$M$2382:$M$2390,"NH3",'02_核算项'!$AE$2382:$AE$2390,"allow_calculation"),"")</f>
        <v>0.0</v>
      </c>
      <c r="P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D$2382:$AD$2390,'02_核算项'!$M$2382:$M$2390,"SO2",'02_核算项'!$AE$2382:$AE$2390,"allow_calculation"),"")</f>
        <v>0.021227</v>
      </c>
      <c r="Q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D$2382:$AD$2390,'02_核算项'!$M$2382:$M$2390,"NOX",'02_核算项'!$AE$2382:$AE$2390,"allow_calculation"),"")</f>
        <v>5.09448</v>
      </c>
      <c r="R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D$2382:$AD$2390,'02_核算项'!$M$2382:$M$2390,"CO",'02_核算项'!$AE$2382:$AE$2390,"allow_calculation"),"")</f>
        <v>1.48589</v>
      </c>
      <c r="S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D$2382:$AD$2390,'02_核算项'!$M$2382:$M$2390,"VOCS",'02_核算项'!$AE$2382:$AE$2390,"allow_calculation"),"")</f>
        <v>0.084908</v>
      </c>
      <c r="T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D$2382:$AD$2390,'02_核算项'!$M$2382:$M$2390,"PM10",'02_核算项'!$AE$2382:$AE$2390,"allow_calculation"),"")</f>
        <v>0.042454</v>
      </c>
      <c r="U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D$2382:$AD$2390,'02_核算项'!$M$2382:$M$2390,"PM25",'02_核算项'!$AE$2382:$AE$2390,"allow_calculation"),"")</f>
        <v>0.021227</v>
      </c>
      <c r="V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D$2382:$AD$2390,'02_核算项'!$M$2382:$M$2390,"BC",'02_核算项'!$AE$2382:$AE$2390,"allow_calculation"),"")</f>
        <v>0.0042454</v>
      </c>
      <c r="W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D$2382:$AD$2390,'02_核算项'!$M$2382:$M$2390,"OC",'02_核算项'!$AE$2382:$AE$2390,"allow_calculation"),"")</f>
        <v>0.0084908</v>
      </c>
      <c r="X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D$2382:$AD$2390,'02_核算项'!$M$2382:$M$2390,"NH3",'02_核算项'!$AE$2382:$AE$2390,"allow_calculation"),"")</f>
        <v>0.0</v>
      </c>
      <c r="Y238" s="2">
        <v>1</v>
      </c>
    </row>
    <row r="239" spans="1:25">
      <c r="A239" s="2" t="s">
        <v>2980</v>
      </c>
      <c r="B239" s="2" t="s">
        <v>531</v>
      </c>
      <c r="C239" s="2" t="s">
        <v>227</v>
      </c>
      <c r="D239" s="2" t="s">
        <v>228</v>
      </c>
      <c r="E239" s="2" t="s">
        <v>181</v>
      </c>
      <c r="F239" s="2" t="s">
        <v>1343</v>
      </c>
      <c r="G239" s="4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C$2391:$AC$2399,'02_核算项'!$M$2391:$M$2399,"SO2",'02_核算项'!$AE$2391:$AE$2399,"allow_calculation"),"")</f>
        <v/>
      </c>
      <c r="H239" s="4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C$2391:$AC$2399,'02_核算项'!$M$2391:$M$2399,"NOX",'02_核算项'!$AE$2391:$AE$2399,"allow_calculation"),"")</f>
        <v/>
      </c>
      <c r="I239" s="4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C$2391:$AC$2399,'02_核算项'!$M$2391:$M$2399,"CO",'02_核算项'!$AE$2391:$AE$2399,"allow_calculation"),"")</f>
        <v/>
      </c>
      <c r="J239" s="4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C$2391:$AC$2399,'02_核算项'!$M$2391:$M$2399,"VOCS",'02_核算项'!$AE$2391:$AE$2399,"allow_calculation"),"")</f>
        <v/>
      </c>
      <c r="K239" s="4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C$2391:$AC$2399,'02_核算项'!$M$2391:$M$2399,"PM10",'02_核算项'!$AE$2391:$AE$2399,"allow_calculation"),"")</f>
        <v/>
      </c>
      <c r="L239" s="4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C$2391:$AC$2399,'02_核算项'!$M$2391:$M$2399,"PM25",'02_核算项'!$AE$2391:$AE$2399,"allow_calculation"),"")</f>
        <v/>
      </c>
      <c r="M239" s="4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C$2391:$AC$2399,'02_核算项'!$M$2391:$M$2399,"BC",'02_核算项'!$AE$2391:$AE$2399,"allow_calculation"),"")</f>
        <v/>
      </c>
      <c r="N239" s="4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C$2391:$AC$2399,'02_核算项'!$M$2391:$M$2399,"OC",'02_核算项'!$AE$2391:$AE$2399,"allow_calculation"),"")</f>
        <v/>
      </c>
      <c r="O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C$2391:$AC$2399,'02_核算项'!$M$2391:$M$2399,"NH3",'02_核算项'!$AE$2391:$AE$2399,"allow_calculation"),"")</f>
        <v>0.0</v>
      </c>
      <c r="P239" s="3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D$2391:$AD$2399,'02_核算项'!$M$2391:$M$2399,"SO2",'02_核算项'!$AE$2391:$AE$2399,"allow_calculation"),"")</f>
        <v/>
      </c>
      <c r="Q239" s="3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D$2391:$AD$2399,'02_核算项'!$M$2391:$M$2399,"NOX",'02_核算项'!$AE$2391:$AE$2399,"allow_calculation"),"")</f>
        <v/>
      </c>
      <c r="R239" s="3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D$2391:$AD$2399,'02_核算项'!$M$2391:$M$2399,"CO",'02_核算项'!$AE$2391:$AE$2399,"allow_calculation"),"")</f>
        <v/>
      </c>
      <c r="S239" s="3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D$2391:$AD$2399,'02_核算项'!$M$2391:$M$2399,"VOCS",'02_核算项'!$AE$2391:$AE$2399,"allow_calculation"),"")</f>
        <v/>
      </c>
      <c r="T239" s="3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D$2391:$AD$2399,'02_核算项'!$M$2391:$M$2399,"PM10",'02_核算项'!$AE$2391:$AE$2399,"allow_calculation"),"")</f>
        <v/>
      </c>
      <c r="U239" s="3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D$2391:$AD$2399,'02_核算项'!$M$2391:$M$2399,"PM25",'02_核算项'!$AE$2391:$AE$2399,"allow_calculation"),"")</f>
        <v/>
      </c>
      <c r="V239" s="3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D$2391:$AD$2399,'02_核算项'!$M$2391:$M$2399,"BC",'02_核算项'!$AE$2391:$AE$2399,"allow_calculation"),"")</f>
        <v/>
      </c>
      <c r="W239" s="3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D$2391:$AD$2399,'02_核算项'!$M$2391:$M$2399,"OC",'02_核算项'!$AE$2391:$AE$2399,"allow_calculation"),"")</f>
        <v/>
      </c>
      <c r="X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D$2391:$AD$2399,'02_核算项'!$M$2391:$M$2399,"NH3",'02_核算项'!$AE$2391:$AE$2399,"allow_calculation"),"")</f>
        <v>0.0</v>
      </c>
      <c r="Y239" s="2">
        <v>25</v>
      </c>
    </row>
    <row r="240" spans="1:25">
      <c r="A240" s="2" t="s">
        <v>2990</v>
      </c>
      <c r="B240" s="2" t="s">
        <v>864</v>
      </c>
      <c r="C240" s="2" t="s">
        <v>799</v>
      </c>
      <c r="D240" s="2" t="s">
        <v>50</v>
      </c>
      <c r="E240" s="2" t="s">
        <v>181</v>
      </c>
      <c r="F240" s="2" t="s">
        <v>243</v>
      </c>
      <c r="G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C$2400:$AC$2408,'02_核算项'!$M$2400:$M$2408,"SO2",'02_核算项'!$AE$2400:$AE$2408,"allow_calculation"),"")</f>
        <v>0.004231</v>
      </c>
      <c r="H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C$2400:$AC$2408,'02_核算项'!$M$2400:$M$2408,"NOX",'02_核算项'!$AE$2400:$AE$2408,"allow_calculation"),"")</f>
        <v>1.01544</v>
      </c>
      <c r="I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C$2400:$AC$2408,'02_核算项'!$M$2400:$M$2408,"CO",'02_核算项'!$AE$2400:$AE$2408,"allow_calculation"),"")</f>
        <v>0.29617</v>
      </c>
      <c r="J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C$2400:$AC$2408,'02_核算项'!$M$2400:$M$2408,"VOCS",'02_核算项'!$AE$2400:$AE$2408,"allow_calculation"),"")</f>
        <v>0.016924</v>
      </c>
      <c r="K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C$2400:$AC$2408,'02_核算项'!$M$2400:$M$2408,"PM10",'02_核算项'!$AE$2400:$AE$2408,"allow_calculation"),"")</f>
        <v>0.008462</v>
      </c>
      <c r="L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C$2400:$AC$2408,'02_核算项'!$M$2400:$M$2408,"PM25",'02_核算项'!$AE$2400:$AE$2408,"allow_calculation"),"")</f>
        <v>0.004231</v>
      </c>
      <c r="M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C$2400:$AC$2408,'02_核算项'!$M$2400:$M$2408,"BC",'02_核算项'!$AE$2400:$AE$2408,"allow_calculation"),"")</f>
        <v>0.0008462000000000001</v>
      </c>
      <c r="N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C$2400:$AC$2408,'02_核算项'!$M$2400:$M$2408,"OC",'02_核算项'!$AE$2400:$AE$2408,"allow_calculation"),"")</f>
        <v>0.0016924000000000002</v>
      </c>
      <c r="O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C$2400:$AC$2408,'02_核算项'!$M$2400:$M$2408,"NH3",'02_核算项'!$AE$2400:$AE$2408,"allow_calculation"),"")</f>
        <v>0.0</v>
      </c>
      <c r="P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D$2400:$AD$2408,'02_核算项'!$M$2400:$M$2408,"SO2",'02_核算项'!$AE$2400:$AE$2408,"allow_calculation"),"")</f>
        <v>0.004231</v>
      </c>
      <c r="Q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D$2400:$AD$2408,'02_核算项'!$M$2400:$M$2408,"NOX",'02_核算项'!$AE$2400:$AE$2408,"allow_calculation"),"")</f>
        <v>1.01544</v>
      </c>
      <c r="R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D$2400:$AD$2408,'02_核算项'!$M$2400:$M$2408,"CO",'02_核算项'!$AE$2400:$AE$2408,"allow_calculation"),"")</f>
        <v>0.29617</v>
      </c>
      <c r="S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D$2400:$AD$2408,'02_核算项'!$M$2400:$M$2408,"VOCS",'02_核算项'!$AE$2400:$AE$2408,"allow_calculation"),"")</f>
        <v>0.016924</v>
      </c>
      <c r="T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D$2400:$AD$2408,'02_核算项'!$M$2400:$M$2408,"PM10",'02_核算项'!$AE$2400:$AE$2408,"allow_calculation"),"")</f>
        <v>0.008462</v>
      </c>
      <c r="U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D$2400:$AD$2408,'02_核算项'!$M$2400:$M$2408,"PM25",'02_核算项'!$AE$2400:$AE$2408,"allow_calculation"),"")</f>
        <v>0.004231</v>
      </c>
      <c r="V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D$2400:$AD$2408,'02_核算项'!$M$2400:$M$2408,"BC",'02_核算项'!$AE$2400:$AE$2408,"allow_calculation"),"")</f>
        <v>0.0008462000000000001</v>
      </c>
      <c r="W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D$2400:$AD$2408,'02_核算项'!$M$2400:$M$2408,"OC",'02_核算项'!$AE$2400:$AE$2408,"allow_calculation"),"")</f>
        <v>0.0016924000000000002</v>
      </c>
      <c r="X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D$2400:$AD$2408,'02_核算项'!$M$2400:$M$2408,"NH3",'02_核算项'!$AE$2400:$AE$2408,"allow_calculation"),"")</f>
        <v>0.0</v>
      </c>
      <c r="Y240" s="2">
        <v>1</v>
      </c>
    </row>
    <row r="241" spans="1:25">
      <c r="A241" s="2" t="s">
        <v>3000</v>
      </c>
      <c r="B241" s="2" t="s">
        <v>1321</v>
      </c>
      <c r="C241" s="2" t="s">
        <v>346</v>
      </c>
      <c r="D241" s="2" t="s">
        <v>116</v>
      </c>
      <c r="E241" s="2" t="s">
        <v>51</v>
      </c>
      <c r="F241" s="2" t="s">
        <v>243</v>
      </c>
      <c r="G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C$2409:$AC$2417,'02_核算项'!$M$2409:$M$2417,"SO2",'02_核算项'!$AE$2409:$AE$2417,"allow_calculation"),"")</f>
        <v>65.9549</v>
      </c>
      <c r="H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C$2409:$AC$2417,'02_核算项'!$M$2409:$M$2417,"NOX",'02_核算项'!$AE$2409:$AE$2417,"allow_calculation"),"")</f>
        <v>232.782</v>
      </c>
      <c r="I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C$2409:$AC$2417,'02_核算项'!$M$2409:$M$2417,"CO",'02_核算项'!$AE$2409:$AE$2417,"allow_calculation"),"")</f>
        <v>58.1955</v>
      </c>
      <c r="J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C$2409:$AC$2417,'02_核算项'!$M$2409:$M$2417,"VOCS",'02_核算项'!$AE$2409:$AE$2417,"allow_calculation"),"")</f>
        <v>4.65564</v>
      </c>
      <c r="K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C$2409:$AC$2417,'02_核算项'!$M$2409:$M$2417,"PM10",'02_核算项'!$AE$2409:$AE$2417,"allow_calculation"),"")</f>
        <v>29.09775</v>
      </c>
      <c r="L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C$2409:$AC$2417,'02_核算项'!$M$2409:$M$2417,"PM25",'02_核算项'!$AE$2409:$AE$2417,"allow_calculation"),"")</f>
        <v>29.09775</v>
      </c>
      <c r="M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C$2409:$AC$2417,'02_核算项'!$M$2409:$M$2417,"BC",'02_核算项'!$AE$2409:$AE$2417,"allow_calculation"),"")</f>
        <v>2.32782</v>
      </c>
      <c r="N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C$2409:$AC$2417,'02_核算项'!$M$2409:$M$2417,"OC",'02_核算项'!$AE$2409:$AE$2417,"allow_calculation"),"")</f>
        <v>13.57895</v>
      </c>
      <c r="O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C$2409:$AC$2417,'02_核算项'!$M$2409:$M$2417,"NH3",'02_核算项'!$AE$2409:$AE$2417,"allow_calculation"),"")</f>
        <v>0.0</v>
      </c>
      <c r="P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D$2409:$AD$2417,'02_核算项'!$M$2409:$M$2417,"SO2",'02_核算项'!$AE$2409:$AE$2417,"allow_calculation"),"")</f>
        <v>65.9549</v>
      </c>
      <c r="Q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D$2409:$AD$2417,'02_核算项'!$M$2409:$M$2417,"NOX",'02_核算项'!$AE$2409:$AE$2417,"allow_calculation"),"")</f>
        <v>232.782</v>
      </c>
      <c r="R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D$2409:$AD$2417,'02_核算项'!$M$2409:$M$2417,"CO",'02_核算项'!$AE$2409:$AE$2417,"allow_calculation"),"")</f>
        <v>58.1955</v>
      </c>
      <c r="S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D$2409:$AD$2417,'02_核算项'!$M$2409:$M$2417,"VOCS",'02_核算项'!$AE$2409:$AE$2417,"allow_calculation"),"")</f>
        <v>4.65564</v>
      </c>
      <c r="T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D$2409:$AD$2417,'02_核算项'!$M$2409:$M$2417,"PM10",'02_核算项'!$AE$2409:$AE$2417,"allow_calculation"),"")</f>
        <v>29.09775</v>
      </c>
      <c r="U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D$2409:$AD$2417,'02_核算项'!$M$2409:$M$2417,"PM25",'02_核算项'!$AE$2409:$AE$2417,"allow_calculation"),"")</f>
        <v>29.09775</v>
      </c>
      <c r="V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D$2409:$AD$2417,'02_核算项'!$M$2409:$M$2417,"BC",'02_核算项'!$AE$2409:$AE$2417,"allow_calculation"),"")</f>
        <v>2.32782</v>
      </c>
      <c r="W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D$2409:$AD$2417,'02_核算项'!$M$2409:$M$2417,"OC",'02_核算项'!$AE$2409:$AE$2417,"allow_calculation"),"")</f>
        <v>13.57895</v>
      </c>
      <c r="X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D$2409:$AD$2417,'02_核算项'!$M$2409:$M$2417,"NH3",'02_核算项'!$AE$2409:$AE$2417,"allow_calculation"),"")</f>
        <v>0.0</v>
      </c>
      <c r="Y241" s="2">
        <v>1</v>
      </c>
    </row>
    <row r="242" spans="1:25">
      <c r="A242" s="2" t="s">
        <v>3010</v>
      </c>
      <c r="B242" s="2" t="s">
        <v>257</v>
      </c>
      <c r="C242" s="2" t="s">
        <v>258</v>
      </c>
      <c r="D242" s="2" t="s">
        <v>50</v>
      </c>
      <c r="E242" s="2" t="s">
        <v>51</v>
      </c>
      <c r="F242" s="2" t="s">
        <v>243</v>
      </c>
      <c r="G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C$2418:$AC$2426,'02_核算项'!$M$2418:$M$2426,"SO2",'02_核算项'!$AE$2418:$AE$2426,"allow_calculation"),"")</f>
        <v>942.0329</v>
      </c>
      <c r="H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C$2418:$AC$2426,'02_核算项'!$M$2418:$M$2426,"NOX",'02_核算项'!$AE$2418:$AE$2426,"allow_calculation"),"")</f>
        <v>3324.822</v>
      </c>
      <c r="I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C$2418:$AC$2426,'02_核算项'!$M$2418:$M$2426,"CO",'02_核算项'!$AE$2418:$AE$2426,"allow_calculation"),"")</f>
        <v>831.2055</v>
      </c>
      <c r="J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C$2418:$AC$2426,'02_核算项'!$M$2418:$M$2426,"VOCS",'02_核算项'!$AE$2418:$AE$2426,"allow_calculation"),"")</f>
        <v>66.49644</v>
      </c>
      <c r="K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C$2418:$AC$2426,'02_核算项'!$M$2418:$M$2426,"PM10",'02_核算项'!$AE$2418:$AE$2426,"allow_calculation"),"")</f>
        <v>415.60275</v>
      </c>
      <c r="L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C$2418:$AC$2426,'02_核算项'!$M$2418:$M$2426,"PM25",'02_核算项'!$AE$2418:$AE$2426,"allow_calculation"),"")</f>
        <v>415.60275</v>
      </c>
      <c r="M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C$2418:$AC$2426,'02_核算项'!$M$2418:$M$2426,"BC",'02_核算项'!$AE$2418:$AE$2426,"allow_calculation"),"")</f>
        <v>33.24822</v>
      </c>
      <c r="N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C$2418:$AC$2426,'02_核算项'!$M$2418:$M$2426,"OC",'02_核算项'!$AE$2418:$AE$2426,"allow_calculation"),"")</f>
        <v>193.94795</v>
      </c>
      <c r="O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C$2418:$AC$2426,'02_核算项'!$M$2418:$M$2426,"NH3",'02_核算项'!$AE$2418:$AE$2426,"allow_calculation"),"")</f>
        <v>0.0</v>
      </c>
      <c r="P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D$2418:$AD$2426,'02_核算项'!$M$2418:$M$2426,"SO2",'02_核算项'!$AE$2418:$AE$2426,"allow_calculation"),"")</f>
        <v>942.0329</v>
      </c>
      <c r="Q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D$2418:$AD$2426,'02_核算项'!$M$2418:$M$2426,"NOX",'02_核算项'!$AE$2418:$AE$2426,"allow_calculation"),"")</f>
        <v>3324.822</v>
      </c>
      <c r="R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D$2418:$AD$2426,'02_核算项'!$M$2418:$M$2426,"CO",'02_核算项'!$AE$2418:$AE$2426,"allow_calculation"),"")</f>
        <v>831.2055</v>
      </c>
      <c r="S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D$2418:$AD$2426,'02_核算项'!$M$2418:$M$2426,"VOCS",'02_核算项'!$AE$2418:$AE$2426,"allow_calculation"),"")</f>
        <v>66.49644</v>
      </c>
      <c r="T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D$2418:$AD$2426,'02_核算项'!$M$2418:$M$2426,"PM10",'02_核算项'!$AE$2418:$AE$2426,"allow_calculation"),"")</f>
        <v>415.60275</v>
      </c>
      <c r="U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D$2418:$AD$2426,'02_核算项'!$M$2418:$M$2426,"PM25",'02_核算项'!$AE$2418:$AE$2426,"allow_calculation"),"")</f>
        <v>415.60275</v>
      </c>
      <c r="V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D$2418:$AD$2426,'02_核算项'!$M$2418:$M$2426,"BC",'02_核算项'!$AE$2418:$AE$2426,"allow_calculation"),"")</f>
        <v>33.24822</v>
      </c>
      <c r="W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D$2418:$AD$2426,'02_核算项'!$M$2418:$M$2426,"OC",'02_核算项'!$AE$2418:$AE$2426,"allow_calculation"),"")</f>
        <v>193.94795</v>
      </c>
      <c r="X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D$2418:$AD$2426,'02_核算项'!$M$2418:$M$2426,"NH3",'02_核算项'!$AE$2418:$AE$2426,"allow_calculation"),"")</f>
        <v>0.0</v>
      </c>
      <c r="Y242" s="2">
        <v>9</v>
      </c>
    </row>
    <row r="243" spans="1:25">
      <c r="A243" s="2" t="s">
        <v>3020</v>
      </c>
      <c r="B243" s="2" t="s">
        <v>942</v>
      </c>
      <c r="C243" s="2" t="s">
        <v>744</v>
      </c>
      <c r="D243" s="2" t="s">
        <v>50</v>
      </c>
      <c r="E243" s="2" t="s">
        <v>179</v>
      </c>
      <c r="F243" s="2" t="s">
        <v>138</v>
      </c>
      <c r="G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C$2427:$AC$2435,'02_核算项'!$M$2427:$M$2435,"SO2",'02_核算项'!$AE$2427:$AE$2435,"allow_calculation"),"")</f>
        <v>0.4748646</v>
      </c>
      <c r="H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C$2427:$AC$2435,'02_核算项'!$M$2427:$M$2435,"NOX",'02_核算项'!$AE$2427:$AE$2435,"allow_calculation"),"")</f>
        <v>113.967504</v>
      </c>
      <c r="I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C$2427:$AC$2435,'02_核算项'!$M$2427:$M$2435,"CO",'02_核算项'!$AE$2427:$AE$2435,"allow_calculation"),"")</f>
        <v>33.240522</v>
      </c>
      <c r="J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C$2427:$AC$2435,'02_核算项'!$M$2427:$M$2435,"VOCS",'02_核算项'!$AE$2427:$AE$2435,"allow_calculation"),"")</f>
        <v>1.8994584</v>
      </c>
      <c r="K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C$2427:$AC$2435,'02_核算项'!$M$2427:$M$2435,"PM10",'02_核算项'!$AE$2427:$AE$2435,"allow_calculation"),"")</f>
        <v>0.9497292</v>
      </c>
      <c r="L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C$2427:$AC$2435,'02_核算项'!$M$2427:$M$2435,"PM25",'02_核算项'!$AE$2427:$AE$2435,"allow_calculation"),"")</f>
        <v>0.4748646</v>
      </c>
      <c r="M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C$2427:$AC$2435,'02_核算项'!$M$2427:$M$2435,"BC",'02_核算项'!$AE$2427:$AE$2435,"allow_calculation"),"")</f>
        <v>0.09497292</v>
      </c>
      <c r="N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C$2427:$AC$2435,'02_核算项'!$M$2427:$M$2435,"OC",'02_核算项'!$AE$2427:$AE$2435,"allow_calculation"),"")</f>
        <v>0.18994584</v>
      </c>
      <c r="O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C$2427:$AC$2435,'02_核算项'!$M$2427:$M$2435,"NH3",'02_核算项'!$AE$2427:$AE$2435,"allow_calculation"),"")</f>
        <v>0.0</v>
      </c>
      <c r="P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D$2427:$AD$2435,'02_核算项'!$M$2427:$M$2435,"SO2",'02_核算项'!$AE$2427:$AE$2435,"allow_calculation"),"")</f>
        <v>0.4748646</v>
      </c>
      <c r="Q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D$2427:$AD$2435,'02_核算项'!$M$2427:$M$2435,"NOX",'02_核算项'!$AE$2427:$AE$2435,"allow_calculation"),"")</f>
        <v>113.967504</v>
      </c>
      <c r="R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D$2427:$AD$2435,'02_核算项'!$M$2427:$M$2435,"CO",'02_核算项'!$AE$2427:$AE$2435,"allow_calculation"),"")</f>
        <v>33.240522</v>
      </c>
      <c r="S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D$2427:$AD$2435,'02_核算项'!$M$2427:$M$2435,"VOCS",'02_核算项'!$AE$2427:$AE$2435,"allow_calculation"),"")</f>
        <v>1.8994584</v>
      </c>
      <c r="T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D$2427:$AD$2435,'02_核算项'!$M$2427:$M$2435,"PM10",'02_核算项'!$AE$2427:$AE$2435,"allow_calculation"),"")</f>
        <v>0.9497292</v>
      </c>
      <c r="U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D$2427:$AD$2435,'02_核算项'!$M$2427:$M$2435,"PM25",'02_核算项'!$AE$2427:$AE$2435,"allow_calculation"),"")</f>
        <v>0.4748646</v>
      </c>
      <c r="V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D$2427:$AD$2435,'02_核算项'!$M$2427:$M$2435,"BC",'02_核算项'!$AE$2427:$AE$2435,"allow_calculation"),"")</f>
        <v>0.09497292</v>
      </c>
      <c r="W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D$2427:$AD$2435,'02_核算项'!$M$2427:$M$2435,"OC",'02_核算项'!$AE$2427:$AE$2435,"allow_calculation"),"")</f>
        <v>0.18994584</v>
      </c>
      <c r="X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D$2427:$AD$2435,'02_核算项'!$M$2427:$M$2435,"NH3",'02_核算项'!$AE$2427:$AE$2435,"allow_calculation"),"")</f>
        <v>0.0</v>
      </c>
      <c r="Y243" s="2">
        <v>10</v>
      </c>
    </row>
    <row r="244" spans="1:25">
      <c r="A244" s="2" t="s">
        <v>3030</v>
      </c>
      <c r="B244" s="2" t="s">
        <v>606</v>
      </c>
      <c r="C244" s="2" t="s">
        <v>412</v>
      </c>
      <c r="D244" s="2" t="s">
        <v>228</v>
      </c>
      <c r="E244" s="2" t="s">
        <v>117</v>
      </c>
      <c r="F244" s="2" t="s">
        <v>138</v>
      </c>
      <c r="G244" s="4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C$2436:$AC$2444,'02_核算项'!$M$2436:$M$2444,"SO2",'02_核算项'!$AE$2436:$AE$2444,"allow_calculation"),"")</f>
        <v>376.5267661</v>
      </c>
      <c r="H244" s="4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C$2436:$AC$2444,'02_核算项'!$M$2436:$M$2444,"NOX",'02_核算项'!$AE$2436:$AE$2444,"allow_calculation"),"")</f>
        <v>1328.917998</v>
      </c>
      <c r="I244" s="4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C$2436:$AC$2444,'02_核算项'!$M$2436:$M$2444,"CO",'02_核算项'!$AE$2436:$AE$2444,"allow_calculation"),"")</f>
        <v>332.2294995</v>
      </c>
      <c r="J244" s="4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C$2436:$AC$2444,'02_核算项'!$M$2436:$M$2444,"VOCS",'02_核算项'!$AE$2436:$AE$2444,"allow_calculation"),"")</f>
        <v>26.578359959999997</v>
      </c>
      <c r="K244" s="4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C$2436:$AC$2444,'02_核算项'!$M$2436:$M$2444,"PM10",'02_核算项'!$AE$2436:$AE$2444,"allow_calculation"),"")</f>
        <v>166.11474975</v>
      </c>
      <c r="L244" s="4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C$2436:$AC$2444,'02_核算项'!$M$2436:$M$2444,"PM25",'02_核算项'!$AE$2436:$AE$2444,"allow_calculation"),"")</f>
        <v>166.11474975</v>
      </c>
      <c r="M244" s="4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C$2436:$AC$2444,'02_核算项'!$M$2436:$M$2444,"BC",'02_核算项'!$AE$2436:$AE$2444,"allow_calculation"),"")</f>
        <v>13.289179979999998</v>
      </c>
      <c r="N244" s="4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C$2436:$AC$2444,'02_核算项'!$M$2436:$M$2444,"OC",'02_核算项'!$AE$2436:$AE$2444,"allow_calculation"),"")</f>
        <v>77.52021655</v>
      </c>
      <c r="O244" s="4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C$2436:$AC$2444,'02_核算项'!$M$2436:$M$2444,"NH3",'02_核算项'!$AE$2436:$AE$2444,"allow_calculation"),"")</f>
        <v/>
      </c>
      <c r="P244" s="4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D$2436:$AD$2444,'02_核算项'!$M$2436:$M$2444,"SO2",'02_核算项'!$AE$2436:$AE$2444,"allow_calculation"),"")</f>
        <v>376.5267661</v>
      </c>
      <c r="Q244" s="4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D$2436:$AD$2444,'02_核算项'!$M$2436:$M$2444,"NOX",'02_核算项'!$AE$2436:$AE$2444,"allow_calculation"),"")</f>
        <v>1328.917998</v>
      </c>
      <c r="R244" s="4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D$2436:$AD$2444,'02_核算项'!$M$2436:$M$2444,"CO",'02_核算项'!$AE$2436:$AE$2444,"allow_calculation"),"")</f>
        <v>332.2294995</v>
      </c>
      <c r="S244" s="4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D$2436:$AD$2444,'02_核算项'!$M$2436:$M$2444,"VOCS",'02_核算项'!$AE$2436:$AE$2444,"allow_calculation"),"")</f>
        <v>26.578359959999997</v>
      </c>
      <c r="T244" s="4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D$2436:$AD$2444,'02_核算项'!$M$2436:$M$2444,"PM10",'02_核算项'!$AE$2436:$AE$2444,"allow_calculation"),"")</f>
        <v>166.11474975</v>
      </c>
      <c r="U244" s="4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D$2436:$AD$2444,'02_核算项'!$M$2436:$M$2444,"PM25",'02_核算项'!$AE$2436:$AE$2444,"allow_calculation"),"")</f>
        <v>166.11474975</v>
      </c>
      <c r="V244" s="4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D$2436:$AD$2444,'02_核算项'!$M$2436:$M$2444,"BC",'02_核算项'!$AE$2436:$AE$2444,"allow_calculation"),"")</f>
        <v>13.289179979999998</v>
      </c>
      <c r="W244" s="4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D$2436:$AD$2444,'02_核算项'!$M$2436:$M$2444,"OC",'02_核算项'!$AE$2436:$AE$2444,"allow_calculation"),"")</f>
        <v>77.52021655</v>
      </c>
      <c r="X244" s="3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D$2436:$AD$2444,'02_核算项'!$M$2436:$M$2444,"NH3",'02_核算项'!$AE$2436:$AE$2444,"allow_calculation"),"")</f>
        <v/>
      </c>
      <c r="Y244" s="2">
        <v>12</v>
      </c>
    </row>
    <row r="245" spans="1:25">
      <c r="A245" s="2" t="s">
        <v>3040</v>
      </c>
      <c r="B245" s="2" t="s">
        <v>1298</v>
      </c>
      <c r="C245" s="2" t="s">
        <v>1299</v>
      </c>
      <c r="D245" s="2" t="s">
        <v>178</v>
      </c>
      <c r="E245" s="2" t="s">
        <v>179</v>
      </c>
      <c r="F245" s="2" t="s">
        <v>52</v>
      </c>
      <c r="G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C$2445:$AC$2453,'02_核算项'!$M$2445:$M$2453,"SO2",'02_核算项'!$AE$2445:$AE$2453,"allow_calculation"),"")</f>
        <v>0.083405</v>
      </c>
      <c r="H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C$2445:$AC$2453,'02_核算项'!$M$2445:$M$2453,"NOX",'02_核算项'!$AE$2445:$AE$2453,"allow_calculation"),"")</f>
        <v>20.0172</v>
      </c>
      <c r="I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C$2445:$AC$2453,'02_核算项'!$M$2445:$M$2453,"CO",'02_核算项'!$AE$2445:$AE$2453,"allow_calculation"),"")</f>
        <v>5.83835</v>
      </c>
      <c r="J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C$2445:$AC$2453,'02_核算项'!$M$2445:$M$2453,"VOCS",'02_核算项'!$AE$2445:$AE$2453,"allow_calculation"),"")</f>
        <v>0.33362</v>
      </c>
      <c r="K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C$2445:$AC$2453,'02_核算项'!$M$2445:$M$2453,"PM10",'02_核算项'!$AE$2445:$AE$2453,"allow_calculation"),"")</f>
        <v>0.16681</v>
      </c>
      <c r="L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C$2445:$AC$2453,'02_核算项'!$M$2445:$M$2453,"PM25",'02_核算项'!$AE$2445:$AE$2453,"allow_calculation"),"")</f>
        <v>0.083405</v>
      </c>
      <c r="M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C$2445:$AC$2453,'02_核算项'!$M$2445:$M$2453,"BC",'02_核算项'!$AE$2445:$AE$2453,"allow_calculation"),"")</f>
        <v>0.016681</v>
      </c>
      <c r="N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C$2445:$AC$2453,'02_核算项'!$M$2445:$M$2453,"OC",'02_核算项'!$AE$2445:$AE$2453,"allow_calculation"),"")</f>
        <v>0.033362</v>
      </c>
      <c r="O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C$2445:$AC$2453,'02_核算项'!$M$2445:$M$2453,"NH3",'02_核算项'!$AE$2445:$AE$2453,"allow_calculation"),"")</f>
        <v>0.0</v>
      </c>
      <c r="P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D$2445:$AD$2453,'02_核算项'!$M$2445:$M$2453,"SO2",'02_核算项'!$AE$2445:$AE$2453,"allow_calculation"),"")</f>
        <v>0.083405</v>
      </c>
      <c r="Q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D$2445:$AD$2453,'02_核算项'!$M$2445:$M$2453,"NOX",'02_核算项'!$AE$2445:$AE$2453,"allow_calculation"),"")</f>
        <v>20.0172</v>
      </c>
      <c r="R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D$2445:$AD$2453,'02_核算项'!$M$2445:$M$2453,"CO",'02_核算项'!$AE$2445:$AE$2453,"allow_calculation"),"")</f>
        <v>5.83835</v>
      </c>
      <c r="S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D$2445:$AD$2453,'02_核算项'!$M$2445:$M$2453,"VOCS",'02_核算项'!$AE$2445:$AE$2453,"allow_calculation"),"")</f>
        <v>0.33362</v>
      </c>
      <c r="T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D$2445:$AD$2453,'02_核算项'!$M$2445:$M$2453,"PM10",'02_核算项'!$AE$2445:$AE$2453,"allow_calculation"),"")</f>
        <v>0.16681</v>
      </c>
      <c r="U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D$2445:$AD$2453,'02_核算项'!$M$2445:$M$2453,"PM25",'02_核算项'!$AE$2445:$AE$2453,"allow_calculation"),"")</f>
        <v>0.083405</v>
      </c>
      <c r="V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D$2445:$AD$2453,'02_核算项'!$M$2445:$M$2453,"BC",'02_核算项'!$AE$2445:$AE$2453,"allow_calculation"),"")</f>
        <v>0.016681</v>
      </c>
      <c r="W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D$2445:$AD$2453,'02_核算项'!$M$2445:$M$2453,"OC",'02_核算项'!$AE$2445:$AE$2453,"allow_calculation"),"")</f>
        <v>0.033362</v>
      </c>
      <c r="X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D$2445:$AD$2453,'02_核算项'!$M$2445:$M$2453,"NH3",'02_核算项'!$AE$2445:$AE$2453,"allow_calculation"),"")</f>
        <v>0.0</v>
      </c>
      <c r="Y245" s="2">
        <v>1</v>
      </c>
    </row>
    <row r="246" spans="1:25">
      <c r="A246" s="2" t="s">
        <v>3050</v>
      </c>
      <c r="B246" s="2" t="s">
        <v>650</v>
      </c>
      <c r="C246" s="2" t="s">
        <v>412</v>
      </c>
      <c r="D246" s="2" t="s">
        <v>50</v>
      </c>
      <c r="E246" s="2" t="s">
        <v>181</v>
      </c>
      <c r="F246" s="2" t="s">
        <v>243</v>
      </c>
      <c r="G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C$2454:$AC$2462,'02_核算项'!$M$2454:$M$2462,"SO2",'02_核算项'!$AE$2454:$AE$2462,"allow_calculation"),"")</f>
        <v>0.030445</v>
      </c>
      <c r="H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C$2454:$AC$2462,'02_核算项'!$M$2454:$M$2462,"NOX",'02_核算项'!$AE$2454:$AE$2462,"allow_calculation"),"")</f>
        <v>7.3068</v>
      </c>
      <c r="I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C$2454:$AC$2462,'02_核算项'!$M$2454:$M$2462,"CO",'02_核算项'!$AE$2454:$AE$2462,"allow_calculation"),"")</f>
        <v>2.13115</v>
      </c>
      <c r="J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C$2454:$AC$2462,'02_核算项'!$M$2454:$M$2462,"VOCS",'02_核算项'!$AE$2454:$AE$2462,"allow_calculation"),"")</f>
        <v>0.12178</v>
      </c>
      <c r="K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C$2454:$AC$2462,'02_核算项'!$M$2454:$M$2462,"PM10",'02_核算项'!$AE$2454:$AE$2462,"allow_calculation"),"")</f>
        <v>0.06089</v>
      </c>
      <c r="L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C$2454:$AC$2462,'02_核算项'!$M$2454:$M$2462,"PM25",'02_核算项'!$AE$2454:$AE$2462,"allow_calculation"),"")</f>
        <v>0.030445</v>
      </c>
      <c r="M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C$2454:$AC$2462,'02_核算项'!$M$2454:$M$2462,"BC",'02_核算项'!$AE$2454:$AE$2462,"allow_calculation"),"")</f>
        <v>0.006089</v>
      </c>
      <c r="N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C$2454:$AC$2462,'02_核算项'!$M$2454:$M$2462,"OC",'02_核算项'!$AE$2454:$AE$2462,"allow_calculation"),"")</f>
        <v>0.012178</v>
      </c>
      <c r="O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C$2454:$AC$2462,'02_核算项'!$M$2454:$M$2462,"NH3",'02_核算项'!$AE$2454:$AE$2462,"allow_calculation"),"")</f>
        <v>0.0</v>
      </c>
      <c r="P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D$2454:$AD$2462,'02_核算项'!$M$2454:$M$2462,"SO2",'02_核算项'!$AE$2454:$AE$2462,"allow_calculation"),"")</f>
        <v>0.030445</v>
      </c>
      <c r="Q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D$2454:$AD$2462,'02_核算项'!$M$2454:$M$2462,"NOX",'02_核算项'!$AE$2454:$AE$2462,"allow_calculation"),"")</f>
        <v>7.3068</v>
      </c>
      <c r="R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D$2454:$AD$2462,'02_核算项'!$M$2454:$M$2462,"CO",'02_核算项'!$AE$2454:$AE$2462,"allow_calculation"),"")</f>
        <v>2.13115</v>
      </c>
      <c r="S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D$2454:$AD$2462,'02_核算项'!$M$2454:$M$2462,"VOCS",'02_核算项'!$AE$2454:$AE$2462,"allow_calculation"),"")</f>
        <v>0.12178</v>
      </c>
      <c r="T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D$2454:$AD$2462,'02_核算项'!$M$2454:$M$2462,"PM10",'02_核算项'!$AE$2454:$AE$2462,"allow_calculation"),"")</f>
        <v>0.06089</v>
      </c>
      <c r="U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D$2454:$AD$2462,'02_核算项'!$M$2454:$M$2462,"PM25",'02_核算项'!$AE$2454:$AE$2462,"allow_calculation"),"")</f>
        <v>0.030445</v>
      </c>
      <c r="V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D$2454:$AD$2462,'02_核算项'!$M$2454:$M$2462,"BC",'02_核算项'!$AE$2454:$AE$2462,"allow_calculation"),"")</f>
        <v>0.006089</v>
      </c>
      <c r="W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D$2454:$AD$2462,'02_核算项'!$M$2454:$M$2462,"OC",'02_核算项'!$AE$2454:$AE$2462,"allow_calculation"),"")</f>
        <v>0.012178</v>
      </c>
      <c r="X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D$2454:$AD$2462,'02_核算项'!$M$2454:$M$2462,"NH3",'02_核算项'!$AE$2454:$AE$2462,"allow_calculation"),"")</f>
        <v>0.0</v>
      </c>
      <c r="Y246" s="2">
        <v>10</v>
      </c>
    </row>
    <row r="247" spans="1:25">
      <c r="A247" s="2" t="s">
        <v>3060</v>
      </c>
      <c r="B247" s="2" t="s">
        <v>886</v>
      </c>
      <c r="C247" s="2" t="s">
        <v>377</v>
      </c>
      <c r="D247" s="2" t="s">
        <v>228</v>
      </c>
      <c r="E247" s="2" t="s">
        <v>181</v>
      </c>
      <c r="F247" s="2" t="s">
        <v>3061</v>
      </c>
      <c r="G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C$2463:$AC$2471,'02_核算项'!$M$2463:$M$2471,"SO2",'02_核算项'!$AE$2463:$AE$2471,"allow_calculation"),"")</f>
        <v/>
      </c>
      <c r="H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C$2463:$AC$2471,'02_核算项'!$M$2463:$M$2471,"NOX",'02_核算项'!$AE$2463:$AE$2471,"allow_calculation"),"")</f>
        <v/>
      </c>
      <c r="I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C$2463:$AC$2471,'02_核算项'!$M$2463:$M$2471,"CO",'02_核算项'!$AE$2463:$AE$2471,"allow_calculation"),"")</f>
        <v/>
      </c>
      <c r="J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C$2463:$AC$2471,'02_核算项'!$M$2463:$M$2471,"VOCS",'02_核算项'!$AE$2463:$AE$2471,"allow_calculation"),"")</f>
        <v/>
      </c>
      <c r="K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C$2463:$AC$2471,'02_核算项'!$M$2463:$M$2471,"PM10",'02_核算项'!$AE$2463:$AE$2471,"allow_calculation"),"")</f>
        <v/>
      </c>
      <c r="L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C$2463:$AC$2471,'02_核算项'!$M$2463:$M$2471,"PM25",'02_核算项'!$AE$2463:$AE$2471,"allow_calculation"),"")</f>
        <v/>
      </c>
      <c r="M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C$2463:$AC$2471,'02_核算项'!$M$2463:$M$2471,"BC",'02_核算项'!$AE$2463:$AE$2471,"allow_calculation"),"")</f>
        <v/>
      </c>
      <c r="N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C$2463:$AC$2471,'02_核算项'!$M$2463:$M$2471,"OC",'02_核算项'!$AE$2463:$AE$2471,"allow_calculation"),"")</f>
        <v/>
      </c>
      <c r="O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C$2463:$AC$2471,'02_核算项'!$M$2463:$M$2471,"NH3",'02_核算项'!$AE$2463:$AE$2471,"allow_calculation"),"")</f>
        <v>0.0</v>
      </c>
      <c r="P247" s="3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D$2463:$AD$2471,'02_核算项'!$M$2463:$M$2471,"SO2",'02_核算项'!$AE$2463:$AE$2471,"allow_calculation"),"")</f>
        <v/>
      </c>
      <c r="Q247" s="3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D$2463:$AD$2471,'02_核算项'!$M$2463:$M$2471,"NOX",'02_核算项'!$AE$2463:$AE$2471,"allow_calculation"),"")</f>
        <v/>
      </c>
      <c r="R247" s="3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D$2463:$AD$2471,'02_核算项'!$M$2463:$M$2471,"CO",'02_核算项'!$AE$2463:$AE$2471,"allow_calculation"),"")</f>
        <v/>
      </c>
      <c r="S247" s="3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D$2463:$AD$2471,'02_核算项'!$M$2463:$M$2471,"VOCS",'02_核算项'!$AE$2463:$AE$2471,"allow_calculation"),"")</f>
        <v/>
      </c>
      <c r="T247" s="3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D$2463:$AD$2471,'02_核算项'!$M$2463:$M$2471,"PM10",'02_核算项'!$AE$2463:$AE$2471,"allow_calculation"),"")</f>
        <v/>
      </c>
      <c r="U247" s="3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D$2463:$AD$2471,'02_核算项'!$M$2463:$M$2471,"PM25",'02_核算项'!$AE$2463:$AE$2471,"allow_calculation"),"")</f>
        <v/>
      </c>
      <c r="V247" s="3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D$2463:$AD$2471,'02_核算项'!$M$2463:$M$2471,"BC",'02_核算项'!$AE$2463:$AE$2471,"allow_calculation"),"")</f>
        <v/>
      </c>
      <c r="W247" s="3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D$2463:$AD$2471,'02_核算项'!$M$2463:$M$2471,"OC",'02_核算项'!$AE$2463:$AE$2471,"allow_calculation"),"")</f>
        <v/>
      </c>
      <c r="X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D$2463:$AD$2471,'02_核算项'!$M$2463:$M$2471,"NH3",'02_核算项'!$AE$2463:$AE$2471,"allow_calculation"),"")</f>
        <v>0.0</v>
      </c>
      <c r="Y247" s="2">
        <v>25</v>
      </c>
    </row>
    <row r="248" spans="1:25">
      <c r="A248" s="2" t="s">
        <v>3071</v>
      </c>
      <c r="B248" s="2" t="s">
        <v>2691</v>
      </c>
      <c r="C248" s="2" t="s">
        <v>227</v>
      </c>
      <c r="D248" s="2" t="s">
        <v>228</v>
      </c>
      <c r="E248" s="2" t="s">
        <v>179</v>
      </c>
      <c r="F248" s="2" t="s">
        <v>52</v>
      </c>
      <c r="G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C$2472:$AC$2480,'02_核算项'!$M$2472:$M$2480,"SO2",'02_核算项'!$AE$2472:$AE$2480,"allow_calculation"),"")</f>
        <v>0.05</v>
      </c>
      <c r="H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C$2472:$AC$2480,'02_核算项'!$M$2472:$M$2480,"NOX",'02_核算项'!$AE$2472:$AE$2480,"allow_calculation"),"")</f>
        <v>12.0</v>
      </c>
      <c r="I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C$2472:$AC$2480,'02_核算项'!$M$2472:$M$2480,"CO",'02_核算项'!$AE$2472:$AE$2480,"allow_calculation"),"")</f>
        <v>3.5</v>
      </c>
      <c r="J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C$2472:$AC$2480,'02_核算项'!$M$2472:$M$2480,"VOCS",'02_核算项'!$AE$2472:$AE$2480,"allow_calculation"),"")</f>
        <v>0.2</v>
      </c>
      <c r="K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C$2472:$AC$2480,'02_核算项'!$M$2472:$M$2480,"PM10",'02_核算项'!$AE$2472:$AE$2480,"allow_calculation"),"")</f>
        <v>0.1</v>
      </c>
      <c r="L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C$2472:$AC$2480,'02_核算项'!$M$2472:$M$2480,"PM25",'02_核算项'!$AE$2472:$AE$2480,"allow_calculation"),"")</f>
        <v>0.05</v>
      </c>
      <c r="M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C$2472:$AC$2480,'02_核算项'!$M$2472:$M$2480,"BC",'02_核算项'!$AE$2472:$AE$2480,"allow_calculation"),"")</f>
        <v>0.01</v>
      </c>
      <c r="N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C$2472:$AC$2480,'02_核算项'!$M$2472:$M$2480,"OC",'02_核算项'!$AE$2472:$AE$2480,"allow_calculation"),"")</f>
        <v>0.02</v>
      </c>
      <c r="O248" s="4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C$2472:$AC$2480,'02_核算项'!$M$2472:$M$2480,"NH3",'02_核算项'!$AE$2472:$AE$2480,"allow_calculation"),"")</f>
        <v/>
      </c>
      <c r="P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D$2472:$AD$2480,'02_核算项'!$M$2472:$M$2480,"SO2",'02_核算项'!$AE$2472:$AE$2480,"allow_calculation"),"")</f>
        <v>0.05</v>
      </c>
      <c r="Q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D$2472:$AD$2480,'02_核算项'!$M$2472:$M$2480,"NOX",'02_核算项'!$AE$2472:$AE$2480,"allow_calculation"),"")</f>
        <v>12.0</v>
      </c>
      <c r="R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D$2472:$AD$2480,'02_核算项'!$M$2472:$M$2480,"CO",'02_核算项'!$AE$2472:$AE$2480,"allow_calculation"),"")</f>
        <v>3.5</v>
      </c>
      <c r="S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D$2472:$AD$2480,'02_核算项'!$M$2472:$M$2480,"VOCS",'02_核算项'!$AE$2472:$AE$2480,"allow_calculation"),"")</f>
        <v>0.2</v>
      </c>
      <c r="T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D$2472:$AD$2480,'02_核算项'!$M$2472:$M$2480,"PM10",'02_核算项'!$AE$2472:$AE$2480,"allow_calculation"),"")</f>
        <v>0.1</v>
      </c>
      <c r="U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D$2472:$AD$2480,'02_核算项'!$M$2472:$M$2480,"PM25",'02_核算项'!$AE$2472:$AE$2480,"allow_calculation"),"")</f>
        <v>0.05</v>
      </c>
      <c r="V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D$2472:$AD$2480,'02_核算项'!$M$2472:$M$2480,"BC",'02_核算项'!$AE$2472:$AE$2480,"allow_calculation"),"")</f>
        <v>0.01</v>
      </c>
      <c r="W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D$2472:$AD$2480,'02_核算项'!$M$2472:$M$2480,"OC",'02_核算项'!$AE$2472:$AE$2480,"allow_calculation"),"")</f>
        <v>0.02</v>
      </c>
      <c r="X248" s="3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D$2472:$AD$2480,'02_核算项'!$M$2472:$M$2480,"NH3",'02_核算项'!$AE$2472:$AE$2480,"allow_calculation"),"")</f>
        <v/>
      </c>
      <c r="Y248" s="2">
        <v>12</v>
      </c>
    </row>
    <row r="249" spans="1:25">
      <c r="A249" s="2" t="s">
        <v>3081</v>
      </c>
      <c r="B249" s="2" t="s">
        <v>1354</v>
      </c>
      <c r="C249" s="2" t="s">
        <v>744</v>
      </c>
      <c r="D249" s="2" t="s">
        <v>228</v>
      </c>
      <c r="E249" s="2" t="s">
        <v>117</v>
      </c>
      <c r="F249" s="2" t="s">
        <v>229</v>
      </c>
      <c r="G249" s="4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C$2481:$AC$2497,'02_核算项'!$M$2481:$M$2497,"SO2",'02_核算项'!$AE$2481:$AE$2497,"allow_calculation"),"")</f>
        <v>561.8331357</v>
      </c>
      <c r="H249" s="4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C$2481:$AC$2497,'02_核算项'!$M$2481:$M$2497,"NOX",'02_核算项'!$AE$2481:$AE$2497,"allow_calculation"),"")</f>
        <v>1983.334368</v>
      </c>
      <c r="I249" s="4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C$2481:$AC$2497,'02_核算项'!$M$2481:$M$2497,"CO",'02_核算项'!$AE$2481:$AE$2497,"allow_calculation"),"")</f>
        <v>495.850249</v>
      </c>
      <c r="J249" s="4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C$2481:$AC$2497,'02_核算项'!$M$2481:$M$2497,"VOCS",'02_核算项'!$AE$2481:$AE$2497,"allow_calculation"),"")</f>
        <v>39.6653548</v>
      </c>
      <c r="K249" s="4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C$2481:$AC$2497,'02_核算项'!$M$2481:$M$2497,"PM10",'02_核算项'!$AE$2481:$AE$2497,"allow_calculation"),"")</f>
        <v>247.8701564</v>
      </c>
      <c r="L249" s="4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C$2481:$AC$2497,'02_核算项'!$M$2481:$M$2497,"PM25",'02_核算项'!$AE$2481:$AE$2497,"allow_calculation"),"")</f>
        <v>247.8684907</v>
      </c>
      <c r="M249" s="4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C$2481:$AC$2497,'02_核算项'!$M$2481:$M$2497,"BC",'02_核算项'!$AE$2481:$AE$2497,"allow_calculation"),"")</f>
        <v>19.82967914</v>
      </c>
      <c r="N249" s="4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C$2481:$AC$2497,'02_核算项'!$M$2481:$M$2497,"OC",'02_核算项'!$AE$2481:$AE$2497,"allow_calculation"),"")</f>
        <v>115.67185128</v>
      </c>
      <c r="O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C$2481:$AC$2497,'02_核算项'!$M$2481:$M$2497,"NH3",'02_核算项'!$AE$2481:$AE$2497,"allow_calculation"),"")</f>
        <v>0.0</v>
      </c>
      <c r="P249" s="4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D$2481:$AD$2497,'02_核算项'!$M$2481:$M$2497,"SO2",'02_核算项'!$AE$2481:$AE$2497,"allow_calculation"),"")</f>
        <v>561.8331357</v>
      </c>
      <c r="Q249" s="4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D$2481:$AD$2497,'02_核算项'!$M$2481:$M$2497,"NOX",'02_核算项'!$AE$2481:$AE$2497,"allow_calculation"),"")</f>
        <v>1983.334368</v>
      </c>
      <c r="R249" s="4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D$2481:$AD$2497,'02_核算项'!$M$2481:$M$2497,"CO",'02_核算项'!$AE$2481:$AE$2497,"allow_calculation"),"")</f>
        <v>495.850249</v>
      </c>
      <c r="S249" s="4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D$2481:$AD$2497,'02_核算项'!$M$2481:$M$2497,"VOCS",'02_核算项'!$AE$2481:$AE$2497,"allow_calculation"),"")</f>
        <v>39.6653548</v>
      </c>
      <c r="T249" s="4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D$2481:$AD$2497,'02_核算项'!$M$2481:$M$2497,"PM10",'02_核算项'!$AE$2481:$AE$2497,"allow_calculation"),"")</f>
        <v>247.8701564</v>
      </c>
      <c r="U249" s="4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D$2481:$AD$2497,'02_核算项'!$M$2481:$M$2497,"PM25",'02_核算项'!$AE$2481:$AE$2497,"allow_calculation"),"")</f>
        <v>247.8684907</v>
      </c>
      <c r="V249" s="4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D$2481:$AD$2497,'02_核算项'!$M$2481:$M$2497,"BC",'02_核算项'!$AE$2481:$AE$2497,"allow_calculation"),"")</f>
        <v>19.82967914</v>
      </c>
      <c r="W249" s="4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D$2481:$AD$2497,'02_核算项'!$M$2481:$M$2497,"OC",'02_核算项'!$AE$2481:$AE$2497,"allow_calculation"),"")</f>
        <v>115.67185128</v>
      </c>
      <c r="X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D$2481:$AD$2497,'02_核算项'!$M$2481:$M$2497,"NH3",'02_核算项'!$AE$2481:$AE$2497,"allow_calculation"),"")</f>
        <v>0.0</v>
      </c>
      <c r="Y249" s="2">
        <v>18</v>
      </c>
    </row>
    <row r="250" spans="1:25">
      <c r="A250" s="2" t="s">
        <v>3099</v>
      </c>
      <c r="B250" s="2" t="s">
        <v>137</v>
      </c>
      <c r="C250" s="2" t="s">
        <v>115</v>
      </c>
      <c r="D250" s="2" t="s">
        <v>50</v>
      </c>
      <c r="E250" s="2" t="s">
        <v>51</v>
      </c>
      <c r="F250" s="2" t="s">
        <v>243</v>
      </c>
      <c r="G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C$2498:$AC$2506,'02_核算项'!$M$2498:$M$2506,"SO2",'02_核算项'!$AE$2498:$AE$2506,"allow_calculation"),"")</f>
        <v>1260.1114</v>
      </c>
      <c r="H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C$2498:$AC$2506,'02_核算项'!$M$2498:$M$2506,"NOX",'02_核算项'!$AE$2498:$AE$2506,"allow_calculation"),"")</f>
        <v>4447.452</v>
      </c>
      <c r="I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C$2498:$AC$2506,'02_核算项'!$M$2498:$M$2506,"CO",'02_核算项'!$AE$2498:$AE$2506,"allow_calculation"),"")</f>
        <v>1111.863</v>
      </c>
      <c r="J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C$2498:$AC$2506,'02_核算项'!$M$2498:$M$2506,"VOCS",'02_核算项'!$AE$2498:$AE$2506,"allow_calculation"),"")</f>
        <v>88.94904</v>
      </c>
      <c r="K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C$2498:$AC$2506,'02_核算项'!$M$2498:$M$2506,"PM10",'02_核算项'!$AE$2498:$AE$2506,"allow_calculation"),"")</f>
        <v>555.9315</v>
      </c>
      <c r="L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C$2498:$AC$2506,'02_核算项'!$M$2498:$M$2506,"PM25",'02_核算项'!$AE$2498:$AE$2506,"allow_calculation"),"")</f>
        <v>555.9315</v>
      </c>
      <c r="M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C$2498:$AC$2506,'02_核算项'!$M$2498:$M$2506,"BC",'02_核算项'!$AE$2498:$AE$2506,"allow_calculation"),"")</f>
        <v>44.47452</v>
      </c>
      <c r="N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C$2498:$AC$2506,'02_核算项'!$M$2498:$M$2506,"OC",'02_核算项'!$AE$2498:$AE$2506,"allow_calculation"),"")</f>
        <v>259.43469999999996</v>
      </c>
      <c r="O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C$2498:$AC$2506,'02_核算项'!$M$2498:$M$2506,"NH3",'02_核算项'!$AE$2498:$AE$2506,"allow_calculation"),"")</f>
        <v>0.0</v>
      </c>
      <c r="P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D$2498:$AD$2506,'02_核算项'!$M$2498:$M$2506,"SO2",'02_核算项'!$AE$2498:$AE$2506,"allow_calculation"),"")</f>
        <v>1260.1114</v>
      </c>
      <c r="Q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D$2498:$AD$2506,'02_核算项'!$M$2498:$M$2506,"NOX",'02_核算项'!$AE$2498:$AE$2506,"allow_calculation"),"")</f>
        <v>4447.452</v>
      </c>
      <c r="R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D$2498:$AD$2506,'02_核算项'!$M$2498:$M$2506,"CO",'02_核算项'!$AE$2498:$AE$2506,"allow_calculation"),"")</f>
        <v>1111.863</v>
      </c>
      <c r="S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D$2498:$AD$2506,'02_核算项'!$M$2498:$M$2506,"VOCS",'02_核算项'!$AE$2498:$AE$2506,"allow_calculation"),"")</f>
        <v>88.94904</v>
      </c>
      <c r="T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D$2498:$AD$2506,'02_核算项'!$M$2498:$M$2506,"PM10",'02_核算项'!$AE$2498:$AE$2506,"allow_calculation"),"")</f>
        <v>555.9315</v>
      </c>
      <c r="U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D$2498:$AD$2506,'02_核算项'!$M$2498:$M$2506,"PM25",'02_核算项'!$AE$2498:$AE$2506,"allow_calculation"),"")</f>
        <v>555.9315</v>
      </c>
      <c r="V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D$2498:$AD$2506,'02_核算项'!$M$2498:$M$2506,"BC",'02_核算项'!$AE$2498:$AE$2506,"allow_calculation"),"")</f>
        <v>44.47452</v>
      </c>
      <c r="W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D$2498:$AD$2506,'02_核算项'!$M$2498:$M$2506,"OC",'02_核算项'!$AE$2498:$AE$2506,"allow_calculation"),"")</f>
        <v>259.43469999999996</v>
      </c>
      <c r="X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D$2498:$AD$2506,'02_核算项'!$M$2498:$M$2506,"NH3",'02_核算项'!$AE$2498:$AE$2506,"allow_calculation"),"")</f>
        <v>0.0</v>
      </c>
      <c r="Y250" s="2">
        <v>9</v>
      </c>
    </row>
    <row r="251" spans="1:25">
      <c r="A251" s="2" t="s">
        <v>3109</v>
      </c>
      <c r="B251" s="2" t="s">
        <v>2691</v>
      </c>
      <c r="C251" s="2" t="s">
        <v>227</v>
      </c>
      <c r="D251" s="2" t="s">
        <v>228</v>
      </c>
      <c r="E251" s="2" t="s">
        <v>179</v>
      </c>
      <c r="F251" s="2" t="s">
        <v>52</v>
      </c>
      <c r="G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C$2507:$AC$2515,'02_核算项'!$M$2507:$M$2515,"SO2",'02_核算项'!$AE$2507:$AE$2515,"allow_calculation"),"")</f>
        <v>0.05</v>
      </c>
      <c r="H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C$2507:$AC$2515,'02_核算项'!$M$2507:$M$2515,"NOX",'02_核算项'!$AE$2507:$AE$2515,"allow_calculation"),"")</f>
        <v>12.0</v>
      </c>
      <c r="I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C$2507:$AC$2515,'02_核算项'!$M$2507:$M$2515,"CO",'02_核算项'!$AE$2507:$AE$2515,"allow_calculation"),"")</f>
        <v>3.5</v>
      </c>
      <c r="J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C$2507:$AC$2515,'02_核算项'!$M$2507:$M$2515,"VOCS",'02_核算项'!$AE$2507:$AE$2515,"allow_calculation"),"")</f>
        <v>0.2</v>
      </c>
      <c r="K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C$2507:$AC$2515,'02_核算项'!$M$2507:$M$2515,"PM10",'02_核算项'!$AE$2507:$AE$2515,"allow_calculation"),"")</f>
        <v>0.1</v>
      </c>
      <c r="L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C$2507:$AC$2515,'02_核算项'!$M$2507:$M$2515,"PM25",'02_核算项'!$AE$2507:$AE$2515,"allow_calculation"),"")</f>
        <v>0.05</v>
      </c>
      <c r="M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C$2507:$AC$2515,'02_核算项'!$M$2507:$M$2515,"BC",'02_核算项'!$AE$2507:$AE$2515,"allow_calculation"),"")</f>
        <v>0.01</v>
      </c>
      <c r="N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C$2507:$AC$2515,'02_核算项'!$M$2507:$M$2515,"OC",'02_核算项'!$AE$2507:$AE$2515,"allow_calculation"),"")</f>
        <v>0.02</v>
      </c>
      <c r="O251" s="4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C$2507:$AC$2515,'02_核算项'!$M$2507:$M$2515,"NH3",'02_核算项'!$AE$2507:$AE$2515,"allow_calculation"),"")</f>
        <v/>
      </c>
      <c r="P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D$2507:$AD$2515,'02_核算项'!$M$2507:$M$2515,"SO2",'02_核算项'!$AE$2507:$AE$2515,"allow_calculation"),"")</f>
        <v>0.05</v>
      </c>
      <c r="Q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D$2507:$AD$2515,'02_核算项'!$M$2507:$M$2515,"NOX",'02_核算项'!$AE$2507:$AE$2515,"allow_calculation"),"")</f>
        <v>12.0</v>
      </c>
      <c r="R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D$2507:$AD$2515,'02_核算项'!$M$2507:$M$2515,"CO",'02_核算项'!$AE$2507:$AE$2515,"allow_calculation"),"")</f>
        <v>3.5</v>
      </c>
      <c r="S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D$2507:$AD$2515,'02_核算项'!$M$2507:$M$2515,"VOCS",'02_核算项'!$AE$2507:$AE$2515,"allow_calculation"),"")</f>
        <v>0.2</v>
      </c>
      <c r="T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D$2507:$AD$2515,'02_核算项'!$M$2507:$M$2515,"PM10",'02_核算项'!$AE$2507:$AE$2515,"allow_calculation"),"")</f>
        <v>0.1</v>
      </c>
      <c r="U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D$2507:$AD$2515,'02_核算项'!$M$2507:$M$2515,"PM25",'02_核算项'!$AE$2507:$AE$2515,"allow_calculation"),"")</f>
        <v>0.05</v>
      </c>
      <c r="V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D$2507:$AD$2515,'02_核算项'!$M$2507:$M$2515,"BC",'02_核算项'!$AE$2507:$AE$2515,"allow_calculation"),"")</f>
        <v>0.01</v>
      </c>
      <c r="W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D$2507:$AD$2515,'02_核算项'!$M$2507:$M$2515,"OC",'02_核算项'!$AE$2507:$AE$2515,"allow_calculation"),"")</f>
        <v>0.02</v>
      </c>
      <c r="X251" s="3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D$2507:$AD$2515,'02_核算项'!$M$2507:$M$2515,"NH3",'02_核算项'!$AE$2507:$AE$2515,"allow_calculation"),"")</f>
        <v/>
      </c>
      <c r="Y251" s="2">
        <v>12</v>
      </c>
    </row>
    <row r="252" spans="1:25">
      <c r="A252" s="2" t="s">
        <v>3119</v>
      </c>
      <c r="B252" s="2" t="s">
        <v>357</v>
      </c>
      <c r="C252" s="2" t="s">
        <v>152</v>
      </c>
      <c r="D252" s="2" t="s">
        <v>178</v>
      </c>
      <c r="E252" s="2" t="s">
        <v>51</v>
      </c>
      <c r="F252" s="2" t="s">
        <v>138</v>
      </c>
      <c r="G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C$2516:$AC$2532,'02_核算项'!$M$2516:$M$2532,"SO2",'02_核算项'!$AE$2516:$AE$2532,"allow_calculation"),"")</f>
        <v>1061.89327</v>
      </c>
      <c r="H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C$2516:$AC$2532,'02_核算项'!$M$2516:$M$2532,"NOX",'02_核算项'!$AE$2516:$AE$2532,"allow_calculation"),"")</f>
        <v>3747.8586</v>
      </c>
      <c r="I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C$2516:$AC$2532,'02_核算项'!$M$2516:$M$2532,"CO",'02_核算项'!$AE$2516:$AE$2532,"allow_calculation"),"")</f>
        <v>936.96465</v>
      </c>
      <c r="J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C$2516:$AC$2532,'02_核算项'!$M$2516:$M$2532,"VOCS",'02_核算项'!$AE$2516:$AE$2532,"allow_calculation"),"")</f>
        <v>74.957172</v>
      </c>
      <c r="K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C$2516:$AC$2532,'02_核算项'!$M$2516:$M$2532,"PM10",'02_核算项'!$AE$2516:$AE$2532,"allow_calculation"),"")</f>
        <v>468.482325</v>
      </c>
      <c r="L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C$2516:$AC$2532,'02_核算项'!$M$2516:$M$2532,"PM25",'02_核算项'!$AE$2516:$AE$2532,"allow_calculation"),"")</f>
        <v>468.482325</v>
      </c>
      <c r="M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C$2516:$AC$2532,'02_核算项'!$M$2516:$M$2532,"BC",'02_核算项'!$AE$2516:$AE$2532,"allow_calculation"),"")</f>
        <v>37.478586</v>
      </c>
      <c r="N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C$2516:$AC$2532,'02_核算项'!$M$2516:$M$2532,"OC",'02_核算项'!$AE$2516:$AE$2532,"allow_calculation"),"")</f>
        <v>218.62508499999998</v>
      </c>
      <c r="O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C$2516:$AC$2532,'02_核算项'!$M$2516:$M$2532,"NH3",'02_核算项'!$AE$2516:$AE$2532,"allow_calculation"),"")</f>
        <v>0.0</v>
      </c>
      <c r="P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D$2516:$AD$2532,'02_核算项'!$M$2516:$M$2532,"SO2",'02_核算项'!$AE$2516:$AE$2532,"allow_calculation"),"")</f>
        <v>1061.89327</v>
      </c>
      <c r="Q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D$2516:$AD$2532,'02_核算项'!$M$2516:$M$2532,"NOX",'02_核算项'!$AE$2516:$AE$2532,"allow_calculation"),"")</f>
        <v>3747.8586</v>
      </c>
      <c r="R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D$2516:$AD$2532,'02_核算项'!$M$2516:$M$2532,"CO",'02_核算项'!$AE$2516:$AE$2532,"allow_calculation"),"")</f>
        <v>936.96465</v>
      </c>
      <c r="S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D$2516:$AD$2532,'02_核算项'!$M$2516:$M$2532,"VOCS",'02_核算项'!$AE$2516:$AE$2532,"allow_calculation"),"")</f>
        <v>74.957172</v>
      </c>
      <c r="T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D$2516:$AD$2532,'02_核算项'!$M$2516:$M$2532,"PM10",'02_核算项'!$AE$2516:$AE$2532,"allow_calculation"),"")</f>
        <v>468.482325</v>
      </c>
      <c r="U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D$2516:$AD$2532,'02_核算项'!$M$2516:$M$2532,"PM25",'02_核算项'!$AE$2516:$AE$2532,"allow_calculation"),"")</f>
        <v>468.482325</v>
      </c>
      <c r="V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D$2516:$AD$2532,'02_核算项'!$M$2516:$M$2532,"BC",'02_核算项'!$AE$2516:$AE$2532,"allow_calculation"),"")</f>
        <v>37.478586</v>
      </c>
      <c r="W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D$2516:$AD$2532,'02_核算项'!$M$2516:$M$2532,"OC",'02_核算项'!$AE$2516:$AE$2532,"allow_calculation"),"")</f>
        <v>218.62508499999998</v>
      </c>
      <c r="X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D$2516:$AD$2532,'02_核算项'!$M$2516:$M$2532,"NH3",'02_核算项'!$AE$2516:$AE$2532,"allow_calculation"),"")</f>
        <v>0.0</v>
      </c>
      <c r="Y252" s="2">
        <v>17</v>
      </c>
    </row>
    <row r="253" spans="1:25">
      <c r="A253" s="2" t="s">
        <v>3137</v>
      </c>
      <c r="B253" s="2" t="s">
        <v>3138</v>
      </c>
      <c r="C253" s="2" t="s">
        <v>898</v>
      </c>
      <c r="D253" s="2" t="s">
        <v>178</v>
      </c>
      <c r="E253" s="2" t="s">
        <v>181</v>
      </c>
      <c r="F253" s="2" t="s">
        <v>433</v>
      </c>
      <c r="G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>1.6497904</v>
      </c>
      <c r="H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>395.949696</v>
      </c>
      <c r="I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>115.485328</v>
      </c>
      <c r="J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>6.5991616</v>
      </c>
      <c r="K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>3.2995808</v>
      </c>
      <c r="L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>1.6497904</v>
      </c>
      <c r="M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>0.32995808000000004</v>
      </c>
      <c r="N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>0.6599161600000001</v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>1.6497904</v>
      </c>
      <c r="Q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>395.949696</v>
      </c>
      <c r="R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>115.485328</v>
      </c>
      <c r="S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>6.5991616</v>
      </c>
      <c r="T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>3.2995808</v>
      </c>
      <c r="U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>1.6497904</v>
      </c>
      <c r="V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>0.32995808000000004</v>
      </c>
      <c r="W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>0.6599161600000001</v>
      </c>
      <c r="X253" s="3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12</v>
      </c>
    </row>
    <row r="254" spans="1:25">
      <c r="A254" s="2" t="s">
        <v>3148</v>
      </c>
      <c r="B254" s="2" t="s">
        <v>2579</v>
      </c>
      <c r="C254" s="2" t="s">
        <v>412</v>
      </c>
      <c r="D254" s="2" t="s">
        <v>116</v>
      </c>
      <c r="E254" s="2" t="s">
        <v>179</v>
      </c>
      <c r="F254" s="2" t="s">
        <v>138</v>
      </c>
      <c r="G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>0.002464</v>
      </c>
      <c r="H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>0.59136</v>
      </c>
      <c r="I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>0.17248</v>
      </c>
      <c r="J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>0.009856</v>
      </c>
      <c r="K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>0.004928</v>
      </c>
      <c r="L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>0.002464</v>
      </c>
      <c r="M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>0.0004928</v>
      </c>
      <c r="N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>0.0009856</v>
      </c>
      <c r="O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>0.0</v>
      </c>
      <c r="P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>0.002464</v>
      </c>
      <c r="Q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>0.59136</v>
      </c>
      <c r="R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>0.17248</v>
      </c>
      <c r="S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>0.009856</v>
      </c>
      <c r="T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>0.004928</v>
      </c>
      <c r="U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>0.002464</v>
      </c>
      <c r="V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>0.0004928</v>
      </c>
      <c r="W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>0.0009856</v>
      </c>
      <c r="X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>0.0</v>
      </c>
      <c r="Y254" s="2">
        <v>1</v>
      </c>
    </row>
    <row r="255" spans="1:25">
      <c r="A255" s="2" t="s">
        <v>3158</v>
      </c>
      <c r="B255" s="2" t="s">
        <v>1176</v>
      </c>
      <c r="C255" s="2" t="s">
        <v>799</v>
      </c>
      <c r="D255" s="2" t="s">
        <v>178</v>
      </c>
      <c r="E255" s="2" t="s">
        <v>179</v>
      </c>
      <c r="F255" s="2" t="s">
        <v>138</v>
      </c>
      <c r="G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>0.36585</v>
      </c>
      <c r="H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>87.804</v>
      </c>
      <c r="I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>25.6095</v>
      </c>
      <c r="J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>1.4634</v>
      </c>
      <c r="K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>0.7317</v>
      </c>
      <c r="L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>0.36585</v>
      </c>
      <c r="M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>0.07317</v>
      </c>
      <c r="N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>0.14634</v>
      </c>
      <c r="O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>0.0</v>
      </c>
      <c r="P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>0.36585</v>
      </c>
      <c r="Q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>87.804</v>
      </c>
      <c r="R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>25.6095</v>
      </c>
      <c r="S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>1.4634</v>
      </c>
      <c r="T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>0.7317</v>
      </c>
      <c r="U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>0.36585</v>
      </c>
      <c r="V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>0.07317</v>
      </c>
      <c r="W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>0.14634</v>
      </c>
      <c r="X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>0.0</v>
      </c>
      <c r="Y255" s="2">
        <v>1</v>
      </c>
    </row>
    <row r="256" spans="1:25">
      <c r="A256" s="2" t="s">
        <v>3168</v>
      </c>
      <c r="B256" s="2" t="s">
        <v>475</v>
      </c>
      <c r="C256" s="2" t="s">
        <v>227</v>
      </c>
      <c r="D256" s="2" t="s">
        <v>228</v>
      </c>
      <c r="E256" s="2" t="s">
        <v>179</v>
      </c>
      <c r="F256" s="2" t="s">
        <v>243</v>
      </c>
      <c r="G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C$2560:$AC$2568,'02_核算项'!$M$2560:$M$2568,"SO2",'02_核算项'!$AE$2560:$AE$2568,"allow_calculation"),"")</f>
        <v>0.00194425</v>
      </c>
      <c r="H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C$2560:$AC$2568,'02_核算项'!$M$2560:$M$2568,"NOX",'02_核算项'!$AE$2560:$AE$2568,"allow_calculation"),"")</f>
        <v>0.46662</v>
      </c>
      <c r="I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C$2560:$AC$2568,'02_核算项'!$M$2560:$M$2568,"CO",'02_核算项'!$AE$2560:$AE$2568,"allow_calculation"),"")</f>
        <v>0.1360975</v>
      </c>
      <c r="J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C$2560:$AC$2568,'02_核算项'!$M$2560:$M$2568,"VOCS",'02_核算项'!$AE$2560:$AE$2568,"allow_calculation"),"")</f>
        <v>0.007777</v>
      </c>
      <c r="K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C$2560:$AC$2568,'02_核算项'!$M$2560:$M$2568,"PM10",'02_核算项'!$AE$2560:$AE$2568,"allow_calculation"),"")</f>
        <v>0.0038885</v>
      </c>
      <c r="L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C$2560:$AC$2568,'02_核算项'!$M$2560:$M$2568,"PM25",'02_核算项'!$AE$2560:$AE$2568,"allow_calculation"),"")</f>
        <v>0.00194425</v>
      </c>
      <c r="M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C$2560:$AC$2568,'02_核算项'!$M$2560:$M$2568,"BC",'02_核算项'!$AE$2560:$AE$2568,"allow_calculation"),"")</f>
        <v>0.00038885000000000005</v>
      </c>
      <c r="N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C$2560:$AC$2568,'02_核算项'!$M$2560:$M$2568,"OC",'02_核算项'!$AE$2560:$AE$2568,"allow_calculation"),"")</f>
        <v>0.0007777000000000001</v>
      </c>
      <c r="O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C$2560:$AC$2568,'02_核算项'!$M$2560:$M$2568,"NH3",'02_核算项'!$AE$2560:$AE$2568,"allow_calculation"),"")</f>
        <v>0.0</v>
      </c>
      <c r="P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D$2560:$AD$2568,'02_核算项'!$M$2560:$M$2568,"SO2",'02_核算项'!$AE$2560:$AE$2568,"allow_calculation"),"")</f>
        <v>0.00194425</v>
      </c>
      <c r="Q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D$2560:$AD$2568,'02_核算项'!$M$2560:$M$2568,"NOX",'02_核算项'!$AE$2560:$AE$2568,"allow_calculation"),"")</f>
        <v>0.46662</v>
      </c>
      <c r="R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D$2560:$AD$2568,'02_核算项'!$M$2560:$M$2568,"CO",'02_核算项'!$AE$2560:$AE$2568,"allow_calculation"),"")</f>
        <v>0.1360975</v>
      </c>
      <c r="S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D$2560:$AD$2568,'02_核算项'!$M$2560:$M$2568,"VOCS",'02_核算项'!$AE$2560:$AE$2568,"allow_calculation"),"")</f>
        <v>0.007777</v>
      </c>
      <c r="T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D$2560:$AD$2568,'02_核算项'!$M$2560:$M$2568,"PM10",'02_核算项'!$AE$2560:$AE$2568,"allow_calculation"),"")</f>
        <v>0.0038885</v>
      </c>
      <c r="U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D$2560:$AD$2568,'02_核算项'!$M$2560:$M$2568,"PM25",'02_核算项'!$AE$2560:$AE$2568,"allow_calculation"),"")</f>
        <v>0.00194425</v>
      </c>
      <c r="V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D$2560:$AD$2568,'02_核算项'!$M$2560:$M$2568,"BC",'02_核算项'!$AE$2560:$AE$2568,"allow_calculation"),"")</f>
        <v>0.00038885000000000005</v>
      </c>
      <c r="W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D$2560:$AD$2568,'02_核算项'!$M$2560:$M$2568,"OC",'02_核算项'!$AE$2560:$AE$2568,"allow_calculation"),"")</f>
        <v>0.0007777000000000001</v>
      </c>
      <c r="X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D$2560:$AD$2568,'02_核算项'!$M$2560:$M$2568,"NH3",'02_核算项'!$AE$2560:$AE$2568,"allow_calculation"),"")</f>
        <v>0.0</v>
      </c>
      <c r="Y256" s="2">
        <v>1</v>
      </c>
    </row>
    <row r="257" spans="1:25">
      <c r="A257" s="2" t="s">
        <v>3178</v>
      </c>
      <c r="B257" s="2" t="s">
        <v>2691</v>
      </c>
      <c r="C257" s="2" t="s">
        <v>227</v>
      </c>
      <c r="D257" s="2" t="s">
        <v>228</v>
      </c>
      <c r="E257" s="2" t="s">
        <v>179</v>
      </c>
      <c r="F257" s="2" t="s">
        <v>52</v>
      </c>
      <c r="G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C$2569:$AC$2577,'02_核算项'!$M$2569:$M$2577,"SO2",'02_核算项'!$AE$2569:$AE$2577,"allow_calculation"),"")</f>
        <v>0.05</v>
      </c>
      <c r="H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C$2569:$AC$2577,'02_核算项'!$M$2569:$M$2577,"NOX",'02_核算项'!$AE$2569:$AE$2577,"allow_calculation"),"")</f>
        <v>12.0</v>
      </c>
      <c r="I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C$2569:$AC$2577,'02_核算项'!$M$2569:$M$2577,"CO",'02_核算项'!$AE$2569:$AE$2577,"allow_calculation"),"")</f>
        <v>3.5</v>
      </c>
      <c r="J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C$2569:$AC$2577,'02_核算项'!$M$2569:$M$2577,"VOCS",'02_核算项'!$AE$2569:$AE$2577,"allow_calculation"),"")</f>
        <v>0.2</v>
      </c>
      <c r="K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C$2569:$AC$2577,'02_核算项'!$M$2569:$M$2577,"PM10",'02_核算项'!$AE$2569:$AE$2577,"allow_calculation"),"")</f>
        <v>0.1</v>
      </c>
      <c r="L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C$2569:$AC$2577,'02_核算项'!$M$2569:$M$2577,"PM25",'02_核算项'!$AE$2569:$AE$2577,"allow_calculation"),"")</f>
        <v>0.05</v>
      </c>
      <c r="M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C$2569:$AC$2577,'02_核算项'!$M$2569:$M$2577,"BC",'02_核算项'!$AE$2569:$AE$2577,"allow_calculation"),"")</f>
        <v>0.01</v>
      </c>
      <c r="N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C$2569:$AC$2577,'02_核算项'!$M$2569:$M$2577,"OC",'02_核算项'!$AE$2569:$AE$2577,"allow_calculation"),"")</f>
        <v>0.02</v>
      </c>
      <c r="O257" s="4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C$2569:$AC$2577,'02_核算项'!$M$2569:$M$2577,"NH3",'02_核算项'!$AE$2569:$AE$2577,"allow_calculation"),"")</f>
        <v/>
      </c>
      <c r="P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D$2569:$AD$2577,'02_核算项'!$M$2569:$M$2577,"SO2",'02_核算项'!$AE$2569:$AE$2577,"allow_calculation"),"")</f>
        <v>0.05</v>
      </c>
      <c r="Q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D$2569:$AD$2577,'02_核算项'!$M$2569:$M$2577,"NOX",'02_核算项'!$AE$2569:$AE$2577,"allow_calculation"),"")</f>
        <v>12.0</v>
      </c>
      <c r="R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D$2569:$AD$2577,'02_核算项'!$M$2569:$M$2577,"CO",'02_核算项'!$AE$2569:$AE$2577,"allow_calculation"),"")</f>
        <v>3.5</v>
      </c>
      <c r="S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D$2569:$AD$2577,'02_核算项'!$M$2569:$M$2577,"VOCS",'02_核算项'!$AE$2569:$AE$2577,"allow_calculation"),"")</f>
        <v>0.2</v>
      </c>
      <c r="T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D$2569:$AD$2577,'02_核算项'!$M$2569:$M$2577,"PM10",'02_核算项'!$AE$2569:$AE$2577,"allow_calculation"),"")</f>
        <v>0.1</v>
      </c>
      <c r="U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D$2569:$AD$2577,'02_核算项'!$M$2569:$M$2577,"PM25",'02_核算项'!$AE$2569:$AE$2577,"allow_calculation"),"")</f>
        <v>0.05</v>
      </c>
      <c r="V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D$2569:$AD$2577,'02_核算项'!$M$2569:$M$2577,"BC",'02_核算项'!$AE$2569:$AE$2577,"allow_calculation"),"")</f>
        <v>0.01</v>
      </c>
      <c r="W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D$2569:$AD$2577,'02_核算项'!$M$2569:$M$2577,"OC",'02_核算项'!$AE$2569:$AE$2577,"allow_calculation"),"")</f>
        <v>0.02</v>
      </c>
      <c r="X257" s="3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D$2569:$AD$2577,'02_核算项'!$M$2569:$M$2577,"NH3",'02_核算项'!$AE$2569:$AE$2577,"allow_calculation"),"")</f>
        <v/>
      </c>
      <c r="Y257" s="2">
        <v>12</v>
      </c>
    </row>
    <row r="258" spans="1:25">
      <c r="A258" s="2" t="s">
        <v>3188</v>
      </c>
      <c r="B258" s="2" t="s">
        <v>1018</v>
      </c>
      <c r="C258" s="2" t="s">
        <v>227</v>
      </c>
      <c r="D258" s="2" t="s">
        <v>228</v>
      </c>
      <c r="E258" s="2" t="s">
        <v>179</v>
      </c>
      <c r="F258" s="2" t="s">
        <v>229</v>
      </c>
      <c r="G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C$2578:$AC$2586,'02_核算项'!$M$2578:$M$2586,"SO2",'02_核算项'!$AE$2578:$AE$2586,"allow_calculation"),"")</f>
        <v>0.022584</v>
      </c>
      <c r="H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C$2578:$AC$2586,'02_核算项'!$M$2578:$M$2586,"NOX",'02_核算项'!$AE$2578:$AE$2586,"allow_calculation"),"")</f>
        <v>5.42016</v>
      </c>
      <c r="I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C$2578:$AC$2586,'02_核算项'!$M$2578:$M$2586,"CO",'02_核算项'!$AE$2578:$AE$2586,"allow_calculation"),"")</f>
        <v>1.58088</v>
      </c>
      <c r="J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C$2578:$AC$2586,'02_核算项'!$M$2578:$M$2586,"VOCS",'02_核算项'!$AE$2578:$AE$2586,"allow_calculation"),"")</f>
        <v>0.090336</v>
      </c>
      <c r="K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C$2578:$AC$2586,'02_核算项'!$M$2578:$M$2586,"PM10",'02_核算项'!$AE$2578:$AE$2586,"allow_calculation"),"")</f>
        <v>0.045168</v>
      </c>
      <c r="L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C$2578:$AC$2586,'02_核算项'!$M$2578:$M$2586,"PM25",'02_核算项'!$AE$2578:$AE$2586,"allow_calculation"),"")</f>
        <v>0.022584</v>
      </c>
      <c r="M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C$2578:$AC$2586,'02_核算项'!$M$2578:$M$2586,"BC",'02_核算项'!$AE$2578:$AE$2586,"allow_calculation"),"")</f>
        <v>0.0045168000000000005</v>
      </c>
      <c r="N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C$2578:$AC$2586,'02_核算项'!$M$2578:$M$2586,"OC",'02_核算项'!$AE$2578:$AE$2586,"allow_calculation"),"")</f>
        <v>0.009033600000000001</v>
      </c>
      <c r="O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C$2578:$AC$2586,'02_核算项'!$M$2578:$M$2586,"NH3",'02_核算项'!$AE$2578:$AE$2586,"allow_calculation"),"")</f>
        <v>0.0</v>
      </c>
      <c r="P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D$2578:$AD$2586,'02_核算项'!$M$2578:$M$2586,"SO2",'02_核算项'!$AE$2578:$AE$2586,"allow_calculation"),"")</f>
        <v>0.022584</v>
      </c>
      <c r="Q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D$2578:$AD$2586,'02_核算项'!$M$2578:$M$2586,"NOX",'02_核算项'!$AE$2578:$AE$2586,"allow_calculation"),"")</f>
        <v>5.42016</v>
      </c>
      <c r="R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D$2578:$AD$2586,'02_核算项'!$M$2578:$M$2586,"CO",'02_核算项'!$AE$2578:$AE$2586,"allow_calculation"),"")</f>
        <v>1.58088</v>
      </c>
      <c r="S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D$2578:$AD$2586,'02_核算项'!$M$2578:$M$2586,"VOCS",'02_核算项'!$AE$2578:$AE$2586,"allow_calculation"),"")</f>
        <v>0.090336</v>
      </c>
      <c r="T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D$2578:$AD$2586,'02_核算项'!$M$2578:$M$2586,"PM10",'02_核算项'!$AE$2578:$AE$2586,"allow_calculation"),"")</f>
        <v>0.045168</v>
      </c>
      <c r="U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D$2578:$AD$2586,'02_核算项'!$M$2578:$M$2586,"PM25",'02_核算项'!$AE$2578:$AE$2586,"allow_calculation"),"")</f>
        <v>0.022584</v>
      </c>
      <c r="V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D$2578:$AD$2586,'02_核算项'!$M$2578:$M$2586,"BC",'02_核算项'!$AE$2578:$AE$2586,"allow_calculation"),"")</f>
        <v>0.0045168000000000005</v>
      </c>
      <c r="W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D$2578:$AD$2586,'02_核算项'!$M$2578:$M$2586,"OC",'02_核算项'!$AE$2578:$AE$2586,"allow_calculation"),"")</f>
        <v>0.009033600000000001</v>
      </c>
      <c r="X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D$2578:$AD$2586,'02_核算项'!$M$2578:$M$2586,"NH3",'02_核算项'!$AE$2578:$AE$2586,"allow_calculation"),"")</f>
        <v>0.0</v>
      </c>
      <c r="Y258" s="2">
        <v>1</v>
      </c>
    </row>
    <row r="259" spans="1:25">
      <c r="A259" s="2" t="s">
        <v>3198</v>
      </c>
      <c r="B259" s="2" t="s">
        <v>334</v>
      </c>
      <c r="C259" s="2" t="s">
        <v>213</v>
      </c>
      <c r="D259" s="2" t="s">
        <v>228</v>
      </c>
      <c r="E259" s="2" t="s">
        <v>117</v>
      </c>
      <c r="F259" s="2" t="s">
        <v>138</v>
      </c>
      <c r="G259" s="4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C$2587:$AC$2595,'02_核算项'!$M$2587:$M$2595,"SO2",'02_核算项'!$AE$2587:$AE$2595,"allow_calculation"),"")</f>
        <v>381.23894</v>
      </c>
      <c r="H259" s="4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C$2587:$AC$2595,'02_核算项'!$M$2587:$M$2595,"NOX",'02_核算项'!$AE$2587:$AE$2595,"allow_calculation"),"")</f>
        <v>1345.5492</v>
      </c>
      <c r="I259" s="4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C$2587:$AC$2595,'02_核算项'!$M$2587:$M$2595,"CO",'02_核算项'!$AE$2587:$AE$2595,"allow_calculation"),"")</f>
        <v>336.3873</v>
      </c>
      <c r="J259" s="4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C$2587:$AC$2595,'02_核算项'!$M$2587:$M$2595,"VOCS",'02_核算项'!$AE$2587:$AE$2595,"allow_calculation"),"")</f>
        <v>26.910984</v>
      </c>
      <c r="K259" s="4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C$2587:$AC$2595,'02_核算项'!$M$2587:$M$2595,"PM10",'02_核算项'!$AE$2587:$AE$2595,"allow_calculation"),"")</f>
        <v>168.19365</v>
      </c>
      <c r="L259" s="4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C$2587:$AC$2595,'02_核算项'!$M$2587:$M$2595,"PM25",'02_核算项'!$AE$2587:$AE$2595,"allow_calculation"),"")</f>
        <v>168.19365</v>
      </c>
      <c r="M259" s="4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C$2587:$AC$2595,'02_核算项'!$M$2587:$M$2595,"BC",'02_核算项'!$AE$2587:$AE$2595,"allow_calculation"),"")</f>
        <v>13.455492</v>
      </c>
      <c r="N259" s="4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C$2587:$AC$2595,'02_核算项'!$M$2587:$M$2595,"OC",'02_核算项'!$AE$2587:$AE$2595,"allow_calculation"),"")</f>
        <v>78.49037</v>
      </c>
      <c r="O259" s="4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C$2587:$AC$2595,'02_核算项'!$M$2587:$M$2595,"NH3",'02_核算项'!$AE$2587:$AE$2595,"allow_calculation"),"")</f>
        <v/>
      </c>
      <c r="P259" s="4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D$2587:$AD$2595,'02_核算项'!$M$2587:$M$2595,"SO2",'02_核算项'!$AE$2587:$AE$2595,"allow_calculation"),"")</f>
        <v>381.23894</v>
      </c>
      <c r="Q259" s="4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D$2587:$AD$2595,'02_核算项'!$M$2587:$M$2595,"NOX",'02_核算项'!$AE$2587:$AE$2595,"allow_calculation"),"")</f>
        <v>1345.5492</v>
      </c>
      <c r="R259" s="4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D$2587:$AD$2595,'02_核算项'!$M$2587:$M$2595,"CO",'02_核算项'!$AE$2587:$AE$2595,"allow_calculation"),"")</f>
        <v>336.3873</v>
      </c>
      <c r="S259" s="4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D$2587:$AD$2595,'02_核算项'!$M$2587:$M$2595,"VOCS",'02_核算项'!$AE$2587:$AE$2595,"allow_calculation"),"")</f>
        <v>26.910984</v>
      </c>
      <c r="T259" s="4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D$2587:$AD$2595,'02_核算项'!$M$2587:$M$2595,"PM10",'02_核算项'!$AE$2587:$AE$2595,"allow_calculation"),"")</f>
        <v>168.19365</v>
      </c>
      <c r="U259" s="4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D$2587:$AD$2595,'02_核算项'!$M$2587:$M$2595,"PM25",'02_核算项'!$AE$2587:$AE$2595,"allow_calculation"),"")</f>
        <v>168.19365</v>
      </c>
      <c r="V259" s="4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D$2587:$AD$2595,'02_核算项'!$M$2587:$M$2595,"BC",'02_核算项'!$AE$2587:$AE$2595,"allow_calculation"),"")</f>
        <v>13.455492</v>
      </c>
      <c r="W259" s="4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D$2587:$AD$2595,'02_核算项'!$M$2587:$M$2595,"OC",'02_核算项'!$AE$2587:$AE$2595,"allow_calculation"),"")</f>
        <v>78.49037</v>
      </c>
      <c r="X259" s="3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D$2587:$AD$2595,'02_核算项'!$M$2587:$M$2595,"NH3",'02_核算项'!$AE$2587:$AE$2595,"allow_calculation"),"")</f>
        <v/>
      </c>
      <c r="Y259" s="2">
        <v>12</v>
      </c>
    </row>
    <row r="260" spans="1:25">
      <c r="A260" s="2" t="s">
        <v>3208</v>
      </c>
      <c r="B260" s="2" t="s">
        <v>3209</v>
      </c>
      <c r="C260" s="2" t="s">
        <v>731</v>
      </c>
      <c r="D260" s="2" t="s">
        <v>228</v>
      </c>
      <c r="E260" s="2" t="s">
        <v>117</v>
      </c>
      <c r="F260" s="2" t="s">
        <v>52</v>
      </c>
      <c r="G260" s="4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C$2596:$AC$2612,'02_核算项'!$M$2596:$M$2612,"SO2",'02_核算项'!$AE$2596:$AE$2612,"allow_calculation"),"")</f>
        <v>229.60981999999998</v>
      </c>
      <c r="H260" s="4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C$2596:$AC$2612,'02_核算项'!$M$2596:$M$2612,"NOX",'02_核算项'!$AE$2596:$AE$2612,"allow_calculation"),"")</f>
        <v>810.3876</v>
      </c>
      <c r="I260" s="4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C$2596:$AC$2612,'02_核算项'!$M$2596:$M$2612,"CO",'02_核算项'!$AE$2596:$AE$2612,"allow_calculation"),"")</f>
        <v>202.5969</v>
      </c>
      <c r="J260" s="4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C$2596:$AC$2612,'02_核算项'!$M$2596:$M$2612,"VOCS",'02_核算项'!$AE$2596:$AE$2612,"allow_calculation"),"")</f>
        <v>16.207752</v>
      </c>
      <c r="K260" s="4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C$2596:$AC$2612,'02_核算项'!$M$2596:$M$2612,"PM10",'02_核算项'!$AE$2596:$AE$2612,"allow_calculation"),"")</f>
        <v>101.29845</v>
      </c>
      <c r="L260" s="4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C$2596:$AC$2612,'02_核算项'!$M$2596:$M$2612,"PM25",'02_核算项'!$AE$2596:$AE$2612,"allow_calculation"),"")</f>
        <v>101.29845</v>
      </c>
      <c r="M260" s="4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C$2596:$AC$2612,'02_核算项'!$M$2596:$M$2612,"BC",'02_核算项'!$AE$2596:$AE$2612,"allow_calculation"),"")</f>
        <v>8.103876</v>
      </c>
      <c r="N260" s="4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C$2596:$AC$2612,'02_核算项'!$M$2596:$M$2612,"OC",'02_核算项'!$AE$2596:$AE$2612,"allow_calculation"),"")</f>
        <v>47.27261</v>
      </c>
      <c r="O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C$2596:$AC$2612,'02_核算项'!$M$2596:$M$2612,"NH3",'02_核算项'!$AE$2596:$AE$2612,"allow_calculation"),"")</f>
        <v>0.0</v>
      </c>
      <c r="P260" s="4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D$2596:$AD$2612,'02_核算项'!$M$2596:$M$2612,"SO2",'02_核算项'!$AE$2596:$AE$2612,"allow_calculation"),"")</f>
        <v>229.60981999999998</v>
      </c>
      <c r="Q260" s="4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D$2596:$AD$2612,'02_核算项'!$M$2596:$M$2612,"NOX",'02_核算项'!$AE$2596:$AE$2612,"allow_calculation"),"")</f>
        <v>810.3876</v>
      </c>
      <c r="R260" s="4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D$2596:$AD$2612,'02_核算项'!$M$2596:$M$2612,"CO",'02_核算项'!$AE$2596:$AE$2612,"allow_calculation"),"")</f>
        <v>202.5969</v>
      </c>
      <c r="S260" s="4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D$2596:$AD$2612,'02_核算项'!$M$2596:$M$2612,"VOCS",'02_核算项'!$AE$2596:$AE$2612,"allow_calculation"),"")</f>
        <v>16.207752</v>
      </c>
      <c r="T260" s="4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D$2596:$AD$2612,'02_核算项'!$M$2596:$M$2612,"PM10",'02_核算项'!$AE$2596:$AE$2612,"allow_calculation"),"")</f>
        <v>101.29845</v>
      </c>
      <c r="U260" s="4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D$2596:$AD$2612,'02_核算项'!$M$2596:$M$2612,"PM25",'02_核算项'!$AE$2596:$AE$2612,"allow_calculation"),"")</f>
        <v>101.29845</v>
      </c>
      <c r="V260" s="4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D$2596:$AD$2612,'02_核算项'!$M$2596:$M$2612,"BC",'02_核算项'!$AE$2596:$AE$2612,"allow_calculation"),"")</f>
        <v>8.103876</v>
      </c>
      <c r="W260" s="4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D$2596:$AD$2612,'02_核算项'!$M$2596:$M$2612,"OC",'02_核算项'!$AE$2596:$AE$2612,"allow_calculation"),"")</f>
        <v>47.27261</v>
      </c>
      <c r="X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D$2596:$AD$2612,'02_核算项'!$M$2596:$M$2612,"NH3",'02_核算项'!$AE$2596:$AE$2612,"allow_calculation"),"")</f>
        <v>0.0</v>
      </c>
      <c r="Y260" s="2">
        <v>1</v>
      </c>
    </row>
    <row r="261" spans="1:25">
      <c r="A261" s="2" t="s">
        <v>3227</v>
      </c>
      <c r="B261" s="2" t="s">
        <v>594</v>
      </c>
      <c r="C261" s="2" t="s">
        <v>595</v>
      </c>
      <c r="D261" s="2" t="s">
        <v>50</v>
      </c>
      <c r="E261" s="2" t="s">
        <v>51</v>
      </c>
      <c r="F261" s="2" t="s">
        <v>138</v>
      </c>
      <c r="G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C$2613:$AC$2621,'02_核算项'!$M$2613:$M$2621,"SO2",'02_核算项'!$AE$2613:$AE$2621,"allow_calculation"),"")</f>
        <v>2176.0782</v>
      </c>
      <c r="H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C$2613:$AC$2621,'02_核算项'!$M$2613:$M$2621,"NOX",'02_核算项'!$AE$2613:$AE$2621,"allow_calculation"),"")</f>
        <v>7680.276</v>
      </c>
      <c r="I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C$2613:$AC$2621,'02_核算项'!$M$2613:$M$2621,"CO",'02_核算项'!$AE$2613:$AE$2621,"allow_calculation"),"")</f>
        <v>1920.069</v>
      </c>
      <c r="J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C$2613:$AC$2621,'02_核算项'!$M$2613:$M$2621,"VOCS",'02_核算项'!$AE$2613:$AE$2621,"allow_calculation"),"")</f>
        <v>153.60552</v>
      </c>
      <c r="K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C$2613:$AC$2621,'02_核算项'!$M$2613:$M$2621,"PM10",'02_核算项'!$AE$2613:$AE$2621,"allow_calculation"),"")</f>
        <v>960.0345</v>
      </c>
      <c r="L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C$2613:$AC$2621,'02_核算项'!$M$2613:$M$2621,"PM25",'02_核算项'!$AE$2613:$AE$2621,"allow_calculation"),"")</f>
        <v>960.0345</v>
      </c>
      <c r="M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C$2613:$AC$2621,'02_核算项'!$M$2613:$M$2621,"BC",'02_核算项'!$AE$2613:$AE$2621,"allow_calculation"),"")</f>
        <v>76.80276</v>
      </c>
      <c r="N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C$2613:$AC$2621,'02_核算项'!$M$2613:$M$2621,"OC",'02_核算项'!$AE$2613:$AE$2621,"allow_calculation"),"")</f>
        <v>448.0161</v>
      </c>
      <c r="O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C$2613:$AC$2621,'02_核算项'!$M$2613:$M$2621,"NH3",'02_核算项'!$AE$2613:$AE$2621,"allow_calculation"),"")</f>
        <v>0.0</v>
      </c>
      <c r="P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D$2613:$AD$2621,'02_核算项'!$M$2613:$M$2621,"SO2",'02_核算项'!$AE$2613:$AE$2621,"allow_calculation"),"")</f>
        <v>2176.0782</v>
      </c>
      <c r="Q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D$2613:$AD$2621,'02_核算项'!$M$2613:$M$2621,"NOX",'02_核算项'!$AE$2613:$AE$2621,"allow_calculation"),"")</f>
        <v>7680.276</v>
      </c>
      <c r="R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D$2613:$AD$2621,'02_核算项'!$M$2613:$M$2621,"CO",'02_核算项'!$AE$2613:$AE$2621,"allow_calculation"),"")</f>
        <v>1920.069</v>
      </c>
      <c r="S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D$2613:$AD$2621,'02_核算项'!$M$2613:$M$2621,"VOCS",'02_核算项'!$AE$2613:$AE$2621,"allow_calculation"),"")</f>
        <v>153.60552</v>
      </c>
      <c r="T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D$2613:$AD$2621,'02_核算项'!$M$2613:$M$2621,"PM10",'02_核算项'!$AE$2613:$AE$2621,"allow_calculation"),"")</f>
        <v>960.0345</v>
      </c>
      <c r="U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D$2613:$AD$2621,'02_核算项'!$M$2613:$M$2621,"PM25",'02_核算项'!$AE$2613:$AE$2621,"allow_calculation"),"")</f>
        <v>960.0345</v>
      </c>
      <c r="V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D$2613:$AD$2621,'02_核算项'!$M$2613:$M$2621,"BC",'02_核算项'!$AE$2613:$AE$2621,"allow_calculation"),"")</f>
        <v>76.80276</v>
      </c>
      <c r="W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D$2613:$AD$2621,'02_核算项'!$M$2613:$M$2621,"OC",'02_核算项'!$AE$2613:$AE$2621,"allow_calculation"),"")</f>
        <v>448.0161</v>
      </c>
      <c r="X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D$2613:$AD$2621,'02_核算项'!$M$2613:$M$2621,"NH3",'02_核算项'!$AE$2613:$AE$2621,"allow_calculation"),"")</f>
        <v>0.0</v>
      </c>
      <c r="Y261" s="2">
        <v>9</v>
      </c>
    </row>
    <row r="262" spans="1:25">
      <c r="A262" s="2" t="s">
        <v>3237</v>
      </c>
      <c r="B262" s="2" t="s">
        <v>509</v>
      </c>
      <c r="C262" s="2" t="s">
        <v>213</v>
      </c>
      <c r="D262" s="2" t="s">
        <v>178</v>
      </c>
      <c r="E262" s="2" t="s">
        <v>179</v>
      </c>
      <c r="F262" s="2" t="s">
        <v>138</v>
      </c>
      <c r="G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C$2622:$AC$2630,'02_核算项'!$M$2622:$M$2630,"SO2",'02_核算项'!$AE$2622:$AE$2630,"allow_calculation"),"")</f>
        <v>0.4746539</v>
      </c>
      <c r="H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C$2622:$AC$2630,'02_核算项'!$M$2622:$M$2630,"NOX",'02_核算项'!$AE$2622:$AE$2630,"allow_calculation"),"")</f>
        <v>113.916936</v>
      </c>
      <c r="I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C$2622:$AC$2630,'02_核算项'!$M$2622:$M$2630,"CO",'02_核算项'!$AE$2622:$AE$2630,"allow_calculation"),"")</f>
        <v>33.225773</v>
      </c>
      <c r="J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C$2622:$AC$2630,'02_核算项'!$M$2622:$M$2630,"VOCS",'02_核算项'!$AE$2622:$AE$2630,"allow_calculation"),"")</f>
        <v>1.8986156</v>
      </c>
      <c r="K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C$2622:$AC$2630,'02_核算项'!$M$2622:$M$2630,"PM10",'02_核算项'!$AE$2622:$AE$2630,"allow_calculation"),"")</f>
        <v>0.9493078</v>
      </c>
      <c r="L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C$2622:$AC$2630,'02_核算项'!$M$2622:$M$2630,"PM25",'02_核算项'!$AE$2622:$AE$2630,"allow_calculation"),"")</f>
        <v>0.4746539</v>
      </c>
      <c r="M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C$2622:$AC$2630,'02_核算项'!$M$2622:$M$2630,"BC",'02_核算项'!$AE$2622:$AE$2630,"allow_calculation"),"")</f>
        <v>0.09493077999999999</v>
      </c>
      <c r="N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C$2622:$AC$2630,'02_核算项'!$M$2622:$M$2630,"OC",'02_核算项'!$AE$2622:$AE$2630,"allow_calculation"),"")</f>
        <v>0.18986155999999998</v>
      </c>
      <c r="O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C$2622:$AC$2630,'02_核算项'!$M$2622:$M$2630,"NH3",'02_核算项'!$AE$2622:$AE$2630,"allow_calculation"),"")</f>
        <v>0.0</v>
      </c>
      <c r="P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D$2622:$AD$2630,'02_核算项'!$M$2622:$M$2630,"SO2",'02_核算项'!$AE$2622:$AE$2630,"allow_calculation"),"")</f>
        <v>0.4746539</v>
      </c>
      <c r="Q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D$2622:$AD$2630,'02_核算项'!$M$2622:$M$2630,"NOX",'02_核算项'!$AE$2622:$AE$2630,"allow_calculation"),"")</f>
        <v>113.916936</v>
      </c>
      <c r="R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D$2622:$AD$2630,'02_核算项'!$M$2622:$M$2630,"CO",'02_核算项'!$AE$2622:$AE$2630,"allow_calculation"),"")</f>
        <v>33.225773</v>
      </c>
      <c r="S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D$2622:$AD$2630,'02_核算项'!$M$2622:$M$2630,"VOCS",'02_核算项'!$AE$2622:$AE$2630,"allow_calculation"),"")</f>
        <v>1.8986156</v>
      </c>
      <c r="T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D$2622:$AD$2630,'02_核算项'!$M$2622:$M$2630,"PM10",'02_核算项'!$AE$2622:$AE$2630,"allow_calculation"),"")</f>
        <v>0.9493078</v>
      </c>
      <c r="U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D$2622:$AD$2630,'02_核算项'!$M$2622:$M$2630,"PM25",'02_核算项'!$AE$2622:$AE$2630,"allow_calculation"),"")</f>
        <v>0.4746539</v>
      </c>
      <c r="V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D$2622:$AD$2630,'02_核算项'!$M$2622:$M$2630,"BC",'02_核算项'!$AE$2622:$AE$2630,"allow_calculation"),"")</f>
        <v>0.09493077999999999</v>
      </c>
      <c r="W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D$2622:$AD$2630,'02_核算项'!$M$2622:$M$2630,"OC",'02_核算项'!$AE$2622:$AE$2630,"allow_calculation"),"")</f>
        <v>0.18986155999999998</v>
      </c>
      <c r="X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D$2622:$AD$2630,'02_核算项'!$M$2622:$M$2630,"NH3",'02_核算项'!$AE$2622:$AE$2630,"allow_calculation"),"")</f>
        <v>0.0</v>
      </c>
      <c r="Y262" s="2">
        <v>1</v>
      </c>
    </row>
    <row r="263" spans="1:25">
      <c r="A263" s="2" t="s">
        <v>3247</v>
      </c>
      <c r="B263" s="2" t="s">
        <v>2344</v>
      </c>
      <c r="C263" s="2" t="s">
        <v>227</v>
      </c>
      <c r="D263" s="2" t="s">
        <v>178</v>
      </c>
      <c r="E263" s="2" t="s">
        <v>181</v>
      </c>
      <c r="F263" s="2" t="s">
        <v>52</v>
      </c>
      <c r="G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C$2631:$AC$2639,'02_核算项'!$M$2631:$M$2639,"SO2",'02_核算项'!$AE$2631:$AE$2639,"allow_calculation"),"")</f>
        <v>0.5113838500000001</v>
      </c>
      <c r="H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C$2631:$AC$2639,'02_核算项'!$M$2631:$M$2639,"NOX",'02_核算项'!$AE$2631:$AE$2639,"allow_calculation"),"")</f>
        <v>122.732124</v>
      </c>
      <c r="I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C$2631:$AC$2639,'02_核算项'!$M$2631:$M$2639,"CO",'02_核算项'!$AE$2631:$AE$2639,"allow_calculation"),"")</f>
        <v>35.7968695</v>
      </c>
      <c r="J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C$2631:$AC$2639,'02_核算项'!$M$2631:$M$2639,"VOCS",'02_核算项'!$AE$2631:$AE$2639,"allow_calculation"),"")</f>
        <v>2.0455354000000003</v>
      </c>
      <c r="K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C$2631:$AC$2639,'02_核算项'!$M$2631:$M$2639,"PM10",'02_核算项'!$AE$2631:$AE$2639,"allow_calculation"),"")</f>
        <v>1.0227677000000002</v>
      </c>
      <c r="L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C$2631:$AC$2639,'02_核算项'!$M$2631:$M$2639,"PM25",'02_核算项'!$AE$2631:$AE$2639,"allow_calculation"),"")</f>
        <v>0.5113838500000001</v>
      </c>
      <c r="M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C$2631:$AC$2639,'02_核算项'!$M$2631:$M$2639,"BC",'02_核算项'!$AE$2631:$AE$2639,"allow_calculation"),"")</f>
        <v>0.10227677</v>
      </c>
      <c r="N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C$2631:$AC$2639,'02_核算项'!$M$2631:$M$2639,"OC",'02_核算项'!$AE$2631:$AE$2639,"allow_calculation"),"")</f>
        <v>0.20455354</v>
      </c>
      <c r="O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C$2631:$AC$2639,'02_核算项'!$M$2631:$M$2639,"NH3",'02_核算项'!$AE$2631:$AE$2639,"allow_calculation"),"")</f>
        <v>0.0</v>
      </c>
      <c r="P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D$2631:$AD$2639,'02_核算项'!$M$2631:$M$2639,"SO2",'02_核算项'!$AE$2631:$AE$2639,"allow_calculation"),"")</f>
        <v>0.5113838500000001</v>
      </c>
      <c r="Q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D$2631:$AD$2639,'02_核算项'!$M$2631:$M$2639,"NOX",'02_核算项'!$AE$2631:$AE$2639,"allow_calculation"),"")</f>
        <v>122.732124</v>
      </c>
      <c r="R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D$2631:$AD$2639,'02_核算项'!$M$2631:$M$2639,"CO",'02_核算项'!$AE$2631:$AE$2639,"allow_calculation"),"")</f>
        <v>35.7968695</v>
      </c>
      <c r="S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D$2631:$AD$2639,'02_核算项'!$M$2631:$M$2639,"VOCS",'02_核算项'!$AE$2631:$AE$2639,"allow_calculation"),"")</f>
        <v>2.0455354000000003</v>
      </c>
      <c r="T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D$2631:$AD$2639,'02_核算项'!$M$2631:$M$2639,"PM10",'02_核算项'!$AE$2631:$AE$2639,"allow_calculation"),"")</f>
        <v>1.0227677000000002</v>
      </c>
      <c r="U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D$2631:$AD$2639,'02_核算项'!$M$2631:$M$2639,"PM25",'02_核算项'!$AE$2631:$AE$2639,"allow_calculation"),"")</f>
        <v>0.5113838500000001</v>
      </c>
      <c r="V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D$2631:$AD$2639,'02_核算项'!$M$2631:$M$2639,"BC",'02_核算项'!$AE$2631:$AE$2639,"allow_calculation"),"")</f>
        <v>0.10227677</v>
      </c>
      <c r="W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D$2631:$AD$2639,'02_核算项'!$M$2631:$M$2639,"OC",'02_核算项'!$AE$2631:$AE$2639,"allow_calculation"),"")</f>
        <v>0.20455354</v>
      </c>
      <c r="X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D$2631:$AD$2639,'02_核算项'!$M$2631:$M$2639,"NH3",'02_核算项'!$AE$2631:$AE$2639,"allow_calculation"),"")</f>
        <v>0.0</v>
      </c>
      <c r="Y263" s="2">
        <v>1</v>
      </c>
    </row>
    <row r="264" spans="1:25">
      <c r="A264" s="2" t="s">
        <v>3257</v>
      </c>
      <c r="B264" s="2" t="s">
        <v>3258</v>
      </c>
      <c r="C264" s="2" t="s">
        <v>377</v>
      </c>
      <c r="D264" s="2" t="s">
        <v>50</v>
      </c>
      <c r="E264" s="2" t="s">
        <v>51</v>
      </c>
      <c r="F264" s="2" t="s">
        <v>52</v>
      </c>
      <c r="G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C$2640:$AC$2648,'02_核算项'!$M$2640:$M$2648,"SO2",'02_核算项'!$AE$2640:$AE$2648,"allow_calculation"),"")</f>
        <v>1411.1802</v>
      </c>
      <c r="H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C$2640:$AC$2648,'02_核算项'!$M$2640:$M$2648,"NOX",'02_核算项'!$AE$2640:$AE$2648,"allow_calculation"),"")</f>
        <v>4980.636</v>
      </c>
      <c r="I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C$2640:$AC$2648,'02_核算项'!$M$2640:$M$2648,"CO",'02_核算项'!$AE$2640:$AE$2648,"allow_calculation"),"")</f>
        <v>1245.159</v>
      </c>
      <c r="J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C$2640:$AC$2648,'02_核算项'!$M$2640:$M$2648,"VOCS",'02_核算项'!$AE$2640:$AE$2648,"allow_calculation"),"")</f>
        <v>99.61272</v>
      </c>
      <c r="K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C$2640:$AC$2648,'02_核算项'!$M$2640:$M$2648,"PM10",'02_核算项'!$AE$2640:$AE$2648,"allow_calculation"),"")</f>
        <v>622.5795</v>
      </c>
      <c r="L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C$2640:$AC$2648,'02_核算项'!$M$2640:$M$2648,"PM25",'02_核算项'!$AE$2640:$AE$2648,"allow_calculation"),"")</f>
        <v>622.5795</v>
      </c>
      <c r="M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C$2640:$AC$2648,'02_核算项'!$M$2640:$M$2648,"BC",'02_核算项'!$AE$2640:$AE$2648,"allow_calculation"),"")</f>
        <v>49.80636</v>
      </c>
      <c r="N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C$2640:$AC$2648,'02_核算项'!$M$2640:$M$2648,"OC",'02_核算项'!$AE$2640:$AE$2648,"allow_calculation"),"")</f>
        <v>290.5371</v>
      </c>
      <c r="O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C$2640:$AC$2648,'02_核算项'!$M$2640:$M$2648,"NH3",'02_核算项'!$AE$2640:$AE$2648,"allow_calculation"),"")</f>
        <v>0.0</v>
      </c>
      <c r="P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D$2640:$AD$2648,'02_核算项'!$M$2640:$M$2648,"SO2",'02_核算项'!$AE$2640:$AE$2648,"allow_calculation"),"")</f>
        <v>1411.1802</v>
      </c>
      <c r="Q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D$2640:$AD$2648,'02_核算项'!$M$2640:$M$2648,"NOX",'02_核算项'!$AE$2640:$AE$2648,"allow_calculation"),"")</f>
        <v>4980.636</v>
      </c>
      <c r="R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D$2640:$AD$2648,'02_核算项'!$M$2640:$M$2648,"CO",'02_核算项'!$AE$2640:$AE$2648,"allow_calculation"),"")</f>
        <v>1245.159</v>
      </c>
      <c r="S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D$2640:$AD$2648,'02_核算项'!$M$2640:$M$2648,"VOCS",'02_核算项'!$AE$2640:$AE$2648,"allow_calculation"),"")</f>
        <v>99.61272</v>
      </c>
      <c r="T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D$2640:$AD$2648,'02_核算项'!$M$2640:$M$2648,"PM10",'02_核算项'!$AE$2640:$AE$2648,"allow_calculation"),"")</f>
        <v>622.5795</v>
      </c>
      <c r="U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D$2640:$AD$2648,'02_核算项'!$M$2640:$M$2648,"PM25",'02_核算项'!$AE$2640:$AE$2648,"allow_calculation"),"")</f>
        <v>622.5795</v>
      </c>
      <c r="V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D$2640:$AD$2648,'02_核算项'!$M$2640:$M$2648,"BC",'02_核算项'!$AE$2640:$AE$2648,"allow_calculation"),"")</f>
        <v>49.80636</v>
      </c>
      <c r="W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D$2640:$AD$2648,'02_核算项'!$M$2640:$M$2648,"OC",'02_核算项'!$AE$2640:$AE$2648,"allow_calculation"),"")</f>
        <v>290.5371</v>
      </c>
      <c r="X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D$2640:$AD$2648,'02_核算项'!$M$2640:$M$2648,"NH3",'02_核算项'!$AE$2640:$AE$2648,"allow_calculation"),"")</f>
        <v>0.0</v>
      </c>
      <c r="Y264" s="2">
        <v>9</v>
      </c>
    </row>
    <row r="265" spans="1:25">
      <c r="A265" s="2" t="s">
        <v>3268</v>
      </c>
      <c r="B265" s="2" t="s">
        <v>3269</v>
      </c>
      <c r="C265" s="2" t="s">
        <v>258</v>
      </c>
      <c r="D265" s="2" t="s">
        <v>178</v>
      </c>
      <c r="E265" s="2" t="s">
        <v>51</v>
      </c>
      <c r="F265" s="2" t="s">
        <v>52</v>
      </c>
      <c r="G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C$2649:$AC$2657,'02_核算项'!$M$2649:$M$2657,"SO2",'02_核算项'!$AE$2649:$AE$2657,"allow_calculation"),"")</f>
        <v>1253.533335</v>
      </c>
      <c r="H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C$2649:$AC$2657,'02_核算项'!$M$2649:$M$2657,"NOX",'02_核算项'!$AE$2649:$AE$2657,"allow_calculation"),"")</f>
        <v>4424.2353</v>
      </c>
      <c r="I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C$2649:$AC$2657,'02_核算项'!$M$2649:$M$2657,"CO",'02_核算项'!$AE$2649:$AE$2657,"allow_calculation"),"")</f>
        <v>1106.058825</v>
      </c>
      <c r="J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C$2649:$AC$2657,'02_核算项'!$M$2649:$M$2657,"VOCS",'02_核算项'!$AE$2649:$AE$2657,"allow_calculation"),"")</f>
        <v>88.484706</v>
      </c>
      <c r="K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C$2649:$AC$2657,'02_核算项'!$M$2649:$M$2657,"PM10",'02_核算项'!$AE$2649:$AE$2657,"allow_calculation"),"")</f>
        <v>553.0294125</v>
      </c>
      <c r="L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C$2649:$AC$2657,'02_核算项'!$M$2649:$M$2657,"PM25",'02_核算项'!$AE$2649:$AE$2657,"allow_calculation"),"")</f>
        <v>553.0294125</v>
      </c>
      <c r="M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C$2649:$AC$2657,'02_核算项'!$M$2649:$M$2657,"BC",'02_核算项'!$AE$2649:$AE$2657,"allow_calculation"),"")</f>
        <v>44.242353</v>
      </c>
      <c r="N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C$2649:$AC$2657,'02_核算项'!$M$2649:$M$2657,"OC",'02_核算项'!$AE$2649:$AE$2657,"allow_calculation"),"")</f>
        <v>258.08039249999996</v>
      </c>
      <c r="O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C$2649:$AC$2657,'02_核算项'!$M$2649:$M$2657,"NH3",'02_核算项'!$AE$2649:$AE$2657,"allow_calculation"),"")</f>
        <v>0.0</v>
      </c>
      <c r="P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D$2649:$AD$2657,'02_核算项'!$M$2649:$M$2657,"SO2",'02_核算项'!$AE$2649:$AE$2657,"allow_calculation"),"")</f>
        <v>1253.533335</v>
      </c>
      <c r="Q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D$2649:$AD$2657,'02_核算项'!$M$2649:$M$2657,"NOX",'02_核算项'!$AE$2649:$AE$2657,"allow_calculation"),"")</f>
        <v>4424.2353</v>
      </c>
      <c r="R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D$2649:$AD$2657,'02_核算项'!$M$2649:$M$2657,"CO",'02_核算项'!$AE$2649:$AE$2657,"allow_calculation"),"")</f>
        <v>1106.058825</v>
      </c>
      <c r="S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D$2649:$AD$2657,'02_核算项'!$M$2649:$M$2657,"VOCS",'02_核算项'!$AE$2649:$AE$2657,"allow_calculation"),"")</f>
        <v>88.484706</v>
      </c>
      <c r="T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D$2649:$AD$2657,'02_核算项'!$M$2649:$M$2657,"PM10",'02_核算项'!$AE$2649:$AE$2657,"allow_calculation"),"")</f>
        <v>553.0294125</v>
      </c>
      <c r="U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D$2649:$AD$2657,'02_核算项'!$M$2649:$M$2657,"PM25",'02_核算项'!$AE$2649:$AE$2657,"allow_calculation"),"")</f>
        <v>553.0294125</v>
      </c>
      <c r="V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D$2649:$AD$2657,'02_核算项'!$M$2649:$M$2657,"BC",'02_核算项'!$AE$2649:$AE$2657,"allow_calculation"),"")</f>
        <v>44.242353</v>
      </c>
      <c r="W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D$2649:$AD$2657,'02_核算项'!$M$2649:$M$2657,"OC",'02_核算项'!$AE$2649:$AE$2657,"allow_calculation"),"")</f>
        <v>258.08039249999996</v>
      </c>
      <c r="X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D$2649:$AD$2657,'02_核算项'!$M$2649:$M$2657,"NH3",'02_核算项'!$AE$2649:$AE$2657,"allow_calculation"),"")</f>
        <v>0.0</v>
      </c>
      <c r="Y265" s="2">
        <v>10</v>
      </c>
    </row>
    <row r="266" spans="1:25">
      <c r="A266" s="2" t="s">
        <v>3279</v>
      </c>
      <c r="B266" s="2" t="s">
        <v>886</v>
      </c>
      <c r="C266" s="2" t="s">
        <v>377</v>
      </c>
      <c r="D266" s="2" t="s">
        <v>228</v>
      </c>
      <c r="E266" s="2" t="s">
        <v>181</v>
      </c>
      <c r="F266" s="2" t="s">
        <v>243</v>
      </c>
      <c r="G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C$2658:$AC$2666,'02_核算项'!$M$2658:$M$2666,"SO2",'02_核算项'!$AE$2658:$AE$2666,"allow_calculation"),"")</f>
        <v/>
      </c>
      <c r="H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C$2658:$AC$2666,'02_核算项'!$M$2658:$M$2666,"NOX",'02_核算项'!$AE$2658:$AE$2666,"allow_calculation"),"")</f>
        <v/>
      </c>
      <c r="I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C$2658:$AC$2666,'02_核算项'!$M$2658:$M$2666,"CO",'02_核算项'!$AE$2658:$AE$2666,"allow_calculation"),"")</f>
        <v/>
      </c>
      <c r="J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C$2658:$AC$2666,'02_核算项'!$M$2658:$M$2666,"VOCS",'02_核算项'!$AE$2658:$AE$2666,"allow_calculation"),"")</f>
        <v/>
      </c>
      <c r="K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C$2658:$AC$2666,'02_核算项'!$M$2658:$M$2666,"PM10",'02_核算项'!$AE$2658:$AE$2666,"allow_calculation"),"")</f>
        <v/>
      </c>
      <c r="L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C$2658:$AC$2666,'02_核算项'!$M$2658:$M$2666,"PM25",'02_核算项'!$AE$2658:$AE$2666,"allow_calculation"),"")</f>
        <v/>
      </c>
      <c r="M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C$2658:$AC$2666,'02_核算项'!$M$2658:$M$2666,"BC",'02_核算项'!$AE$2658:$AE$2666,"allow_calculation"),"")</f>
        <v/>
      </c>
      <c r="N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C$2658:$AC$2666,'02_核算项'!$M$2658:$M$2666,"OC",'02_核算项'!$AE$2658:$AE$2666,"allow_calculation"),"")</f>
        <v/>
      </c>
      <c r="O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C$2658:$AC$2666,'02_核算项'!$M$2658:$M$2666,"NH3",'02_核算项'!$AE$2658:$AE$2666,"allow_calculation"),"")</f>
        <v>0.0</v>
      </c>
      <c r="P266" s="3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D$2658:$AD$2666,'02_核算项'!$M$2658:$M$2666,"SO2",'02_核算项'!$AE$2658:$AE$2666,"allow_calculation"),"")</f>
        <v/>
      </c>
      <c r="Q266" s="3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D$2658:$AD$2666,'02_核算项'!$M$2658:$M$2666,"NOX",'02_核算项'!$AE$2658:$AE$2666,"allow_calculation"),"")</f>
        <v/>
      </c>
      <c r="R266" s="3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D$2658:$AD$2666,'02_核算项'!$M$2658:$M$2666,"CO",'02_核算项'!$AE$2658:$AE$2666,"allow_calculation"),"")</f>
        <v/>
      </c>
      <c r="S266" s="3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D$2658:$AD$2666,'02_核算项'!$M$2658:$M$2666,"VOCS",'02_核算项'!$AE$2658:$AE$2666,"allow_calculation"),"")</f>
        <v/>
      </c>
      <c r="T266" s="3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D$2658:$AD$2666,'02_核算项'!$M$2658:$M$2666,"PM10",'02_核算项'!$AE$2658:$AE$2666,"allow_calculation"),"")</f>
        <v/>
      </c>
      <c r="U266" s="3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D$2658:$AD$2666,'02_核算项'!$M$2658:$M$2666,"PM25",'02_核算项'!$AE$2658:$AE$2666,"allow_calculation"),"")</f>
        <v/>
      </c>
      <c r="V266" s="3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D$2658:$AD$2666,'02_核算项'!$M$2658:$M$2666,"BC",'02_核算项'!$AE$2658:$AE$2666,"allow_calculation"),"")</f>
        <v/>
      </c>
      <c r="W266" s="3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D$2658:$AD$2666,'02_核算项'!$M$2658:$M$2666,"OC",'02_核算项'!$AE$2658:$AE$2666,"allow_calculation"),"")</f>
        <v/>
      </c>
      <c r="X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D$2658:$AD$2666,'02_核算项'!$M$2658:$M$2666,"NH3",'02_核算项'!$AE$2658:$AE$2666,"allow_calculation"),"")</f>
        <v>0.0</v>
      </c>
      <c r="Y266" s="2">
        <v>25</v>
      </c>
    </row>
    <row r="267" spans="1:25">
      <c r="A267" s="2" t="s">
        <v>3289</v>
      </c>
      <c r="B267" s="2" t="s">
        <v>3290</v>
      </c>
      <c r="C267" s="2" t="s">
        <v>258</v>
      </c>
      <c r="D267" s="2" t="s">
        <v>116</v>
      </c>
      <c r="E267" s="2" t="s">
        <v>51</v>
      </c>
      <c r="F267" s="2" t="s">
        <v>52</v>
      </c>
      <c r="G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C$2667:$AC$2675,'02_核算项'!$M$2667:$M$2675,"SO2",'02_核算项'!$AE$2667:$AE$2675,"allow_calculation"),"")</f>
        <v>33.5903</v>
      </c>
      <c r="H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C$2667:$AC$2675,'02_核算项'!$M$2667:$M$2675,"NOX",'02_核算项'!$AE$2667:$AE$2675,"allow_calculation"),"")</f>
        <v>118.554</v>
      </c>
      <c r="I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C$2667:$AC$2675,'02_核算项'!$M$2667:$M$2675,"CO",'02_核算项'!$AE$2667:$AE$2675,"allow_calculation"),"")</f>
        <v>29.6385</v>
      </c>
      <c r="J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C$2667:$AC$2675,'02_核算项'!$M$2667:$M$2675,"VOCS",'02_核算项'!$AE$2667:$AE$2675,"allow_calculation"),"")</f>
        <v>2.37108</v>
      </c>
      <c r="K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C$2667:$AC$2675,'02_核算项'!$M$2667:$M$2675,"PM10",'02_核算项'!$AE$2667:$AE$2675,"allow_calculation"),"")</f>
        <v>14.81925</v>
      </c>
      <c r="L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C$2667:$AC$2675,'02_核算项'!$M$2667:$M$2675,"PM25",'02_核算项'!$AE$2667:$AE$2675,"allow_calculation"),"")</f>
        <v>14.81925</v>
      </c>
      <c r="M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C$2667:$AC$2675,'02_核算项'!$M$2667:$M$2675,"BC",'02_核算项'!$AE$2667:$AE$2675,"allow_calculation"),"")</f>
        <v>1.18554</v>
      </c>
      <c r="N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C$2667:$AC$2675,'02_核算项'!$M$2667:$M$2675,"OC",'02_核算项'!$AE$2667:$AE$2675,"allow_calculation"),"")</f>
        <v>6.91565</v>
      </c>
      <c r="O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C$2667:$AC$2675,'02_核算项'!$M$2667:$M$2675,"NH3",'02_核算项'!$AE$2667:$AE$2675,"allow_calculation"),"")</f>
        <v>0.0</v>
      </c>
      <c r="P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D$2667:$AD$2675,'02_核算项'!$M$2667:$M$2675,"SO2",'02_核算项'!$AE$2667:$AE$2675,"allow_calculation"),"")</f>
        <v>33.5903</v>
      </c>
      <c r="Q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D$2667:$AD$2675,'02_核算项'!$M$2667:$M$2675,"NOX",'02_核算项'!$AE$2667:$AE$2675,"allow_calculation"),"")</f>
        <v>118.554</v>
      </c>
      <c r="R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D$2667:$AD$2675,'02_核算项'!$M$2667:$M$2675,"CO",'02_核算项'!$AE$2667:$AE$2675,"allow_calculation"),"")</f>
        <v>29.6385</v>
      </c>
      <c r="S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D$2667:$AD$2675,'02_核算项'!$M$2667:$M$2675,"VOCS",'02_核算项'!$AE$2667:$AE$2675,"allow_calculation"),"")</f>
        <v>2.37108</v>
      </c>
      <c r="T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D$2667:$AD$2675,'02_核算项'!$M$2667:$M$2675,"PM10",'02_核算项'!$AE$2667:$AE$2675,"allow_calculation"),"")</f>
        <v>14.81925</v>
      </c>
      <c r="U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D$2667:$AD$2675,'02_核算项'!$M$2667:$M$2675,"PM25",'02_核算项'!$AE$2667:$AE$2675,"allow_calculation"),"")</f>
        <v>14.81925</v>
      </c>
      <c r="V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D$2667:$AD$2675,'02_核算项'!$M$2667:$M$2675,"BC",'02_核算项'!$AE$2667:$AE$2675,"allow_calculation"),"")</f>
        <v>1.18554</v>
      </c>
      <c r="W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D$2667:$AD$2675,'02_核算项'!$M$2667:$M$2675,"OC",'02_核算项'!$AE$2667:$AE$2675,"allow_calculation"),"")</f>
        <v>6.91565</v>
      </c>
      <c r="X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D$2667:$AD$2675,'02_核算项'!$M$2667:$M$2675,"NH3",'02_核算项'!$AE$2667:$AE$2675,"allow_calculation"),"")</f>
        <v>0.0</v>
      </c>
      <c r="Y267" s="2">
        <v>1</v>
      </c>
    </row>
    <row r="268" spans="1:25">
      <c r="A268" s="2" t="s">
        <v>3300</v>
      </c>
      <c r="B268" s="2" t="s">
        <v>730</v>
      </c>
      <c r="C268" s="2" t="s">
        <v>731</v>
      </c>
      <c r="D268" s="2" t="s">
        <v>228</v>
      </c>
      <c r="E268" s="2" t="s">
        <v>179</v>
      </c>
      <c r="F268" s="2" t="s">
        <v>52</v>
      </c>
      <c r="G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C$2676:$AC$2684,'02_核算项'!$M$2676:$M$2684,"SO2",'02_核算项'!$AE$2676:$AE$2684,"allow_calculation"),"")</f>
        <v/>
      </c>
      <c r="H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C$2676:$AC$2684,'02_核算项'!$M$2676:$M$2684,"NOX",'02_核算项'!$AE$2676:$AE$2684,"allow_calculation"),"")</f>
        <v/>
      </c>
      <c r="I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C$2676:$AC$2684,'02_核算项'!$M$2676:$M$2684,"CO",'02_核算项'!$AE$2676:$AE$2684,"allow_calculation"),"")</f>
        <v/>
      </c>
      <c r="J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C$2676:$AC$2684,'02_核算项'!$M$2676:$M$2684,"VOCS",'02_核算项'!$AE$2676:$AE$2684,"allow_calculation"),"")</f>
        <v/>
      </c>
      <c r="K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C$2676:$AC$2684,'02_核算项'!$M$2676:$M$2684,"PM10",'02_核算项'!$AE$2676:$AE$2684,"allow_calculation"),"")</f>
        <v/>
      </c>
      <c r="L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C$2676:$AC$2684,'02_核算项'!$M$2676:$M$2684,"PM25",'02_核算项'!$AE$2676:$AE$2684,"allow_calculation"),"")</f>
        <v/>
      </c>
      <c r="M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C$2676:$AC$2684,'02_核算项'!$M$2676:$M$2684,"BC",'02_核算项'!$AE$2676:$AE$2684,"allow_calculation"),"")</f>
        <v/>
      </c>
      <c r="N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C$2676:$AC$2684,'02_核算项'!$M$2676:$M$2684,"OC",'02_核算项'!$AE$2676:$AE$2684,"allow_calculation"),"")</f>
        <v/>
      </c>
      <c r="O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C$2676:$AC$2684,'02_核算项'!$M$2676:$M$2684,"NH3",'02_核算项'!$AE$2676:$AE$2684,"allow_calculation"),"")</f>
        <v>0.0</v>
      </c>
      <c r="P268" s="3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D$2676:$AD$2684,'02_核算项'!$M$2676:$M$2684,"SO2",'02_核算项'!$AE$2676:$AE$2684,"allow_calculation"),"")</f>
        <v/>
      </c>
      <c r="Q268" s="3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D$2676:$AD$2684,'02_核算项'!$M$2676:$M$2684,"NOX",'02_核算项'!$AE$2676:$AE$2684,"allow_calculation"),"")</f>
        <v/>
      </c>
      <c r="R268" s="3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D$2676:$AD$2684,'02_核算项'!$M$2676:$M$2684,"CO",'02_核算项'!$AE$2676:$AE$2684,"allow_calculation"),"")</f>
        <v/>
      </c>
      <c r="S268" s="3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D$2676:$AD$2684,'02_核算项'!$M$2676:$M$2684,"VOCS",'02_核算项'!$AE$2676:$AE$2684,"allow_calculation"),"")</f>
        <v/>
      </c>
      <c r="T268" s="3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D$2676:$AD$2684,'02_核算项'!$M$2676:$M$2684,"PM10",'02_核算项'!$AE$2676:$AE$2684,"allow_calculation"),"")</f>
        <v/>
      </c>
      <c r="U268" s="3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D$2676:$AD$2684,'02_核算项'!$M$2676:$M$2684,"PM25",'02_核算项'!$AE$2676:$AE$2684,"allow_calculation"),"")</f>
        <v/>
      </c>
      <c r="V268" s="3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D$2676:$AD$2684,'02_核算项'!$M$2676:$M$2684,"BC",'02_核算项'!$AE$2676:$AE$2684,"allow_calculation"),"")</f>
        <v/>
      </c>
      <c r="W268" s="3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D$2676:$AD$2684,'02_核算项'!$M$2676:$M$2684,"OC",'02_核算项'!$AE$2676:$AE$2684,"allow_calculation"),"")</f>
        <v/>
      </c>
      <c r="X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D$2676:$AD$2684,'02_核算项'!$M$2676:$M$2684,"NH3",'02_核算项'!$AE$2676:$AE$2684,"allow_calculation"),"")</f>
        <v>0.0</v>
      </c>
      <c r="Y268" s="2">
        <v>25</v>
      </c>
    </row>
    <row r="269" spans="1:25">
      <c r="A269" s="2" t="s">
        <v>3310</v>
      </c>
      <c r="B269" s="2" t="s">
        <v>3311</v>
      </c>
      <c r="C269" s="2" t="s">
        <v>177</v>
      </c>
      <c r="D269" s="2" t="s">
        <v>178</v>
      </c>
      <c r="E269" s="2" t="s">
        <v>179</v>
      </c>
      <c r="F269" s="2" t="s">
        <v>52</v>
      </c>
      <c r="G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C$2685:$AC$2693,'02_核算项'!$M$2685:$M$2693,"SO2",'02_核算项'!$AE$2685:$AE$2693,"allow_calculation"),"")</f>
        <v>1.1391225</v>
      </c>
      <c r="H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C$2685:$AC$2693,'02_核算项'!$M$2685:$M$2693,"NOX",'02_核算项'!$AE$2685:$AE$2693,"allow_calculation"),"")</f>
        <v>273.3894</v>
      </c>
      <c r="I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C$2685:$AC$2693,'02_核算项'!$M$2685:$M$2693,"CO",'02_核算项'!$AE$2685:$AE$2693,"allow_calculation"),"")</f>
        <v>79.738575</v>
      </c>
      <c r="J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C$2685:$AC$2693,'02_核算项'!$M$2685:$M$2693,"VOCS",'02_核算项'!$AE$2685:$AE$2693,"allow_calculation"),"")</f>
        <v>4.55649</v>
      </c>
      <c r="K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C$2685:$AC$2693,'02_核算项'!$M$2685:$M$2693,"PM10",'02_核算项'!$AE$2685:$AE$2693,"allow_calculation"),"")</f>
        <v>2.278245</v>
      </c>
      <c r="L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C$2685:$AC$2693,'02_核算项'!$M$2685:$M$2693,"PM25",'02_核算项'!$AE$2685:$AE$2693,"allow_calculation"),"")</f>
        <v>1.1391225</v>
      </c>
      <c r="M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C$2685:$AC$2693,'02_核算项'!$M$2685:$M$2693,"BC",'02_核算项'!$AE$2685:$AE$2693,"allow_calculation"),"")</f>
        <v>0.2278245</v>
      </c>
      <c r="N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C$2685:$AC$2693,'02_核算项'!$M$2685:$M$2693,"OC",'02_核算项'!$AE$2685:$AE$2693,"allow_calculation"),"")</f>
        <v>0.455649</v>
      </c>
      <c r="O269" s="4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C$2685:$AC$2693,'02_核算项'!$M$2685:$M$2693,"NH3",'02_核算项'!$AE$2685:$AE$2693,"allow_calculation"),"")</f>
        <v/>
      </c>
      <c r="P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D$2685:$AD$2693,'02_核算项'!$M$2685:$M$2693,"SO2",'02_核算项'!$AE$2685:$AE$2693,"allow_calculation"),"")</f>
        <v>1.1391225</v>
      </c>
      <c r="Q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D$2685:$AD$2693,'02_核算项'!$M$2685:$M$2693,"NOX",'02_核算项'!$AE$2685:$AE$2693,"allow_calculation"),"")</f>
        <v>273.3894</v>
      </c>
      <c r="R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D$2685:$AD$2693,'02_核算项'!$M$2685:$M$2693,"CO",'02_核算项'!$AE$2685:$AE$2693,"allow_calculation"),"")</f>
        <v>79.738575</v>
      </c>
      <c r="S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D$2685:$AD$2693,'02_核算项'!$M$2685:$M$2693,"VOCS",'02_核算项'!$AE$2685:$AE$2693,"allow_calculation"),"")</f>
        <v>4.55649</v>
      </c>
      <c r="T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D$2685:$AD$2693,'02_核算项'!$M$2685:$M$2693,"PM10",'02_核算项'!$AE$2685:$AE$2693,"allow_calculation"),"")</f>
        <v>2.278245</v>
      </c>
      <c r="U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D$2685:$AD$2693,'02_核算项'!$M$2685:$M$2693,"PM25",'02_核算项'!$AE$2685:$AE$2693,"allow_calculation"),"")</f>
        <v>1.1391225</v>
      </c>
      <c r="V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D$2685:$AD$2693,'02_核算项'!$M$2685:$M$2693,"BC",'02_核算项'!$AE$2685:$AE$2693,"allow_calculation"),"")</f>
        <v>0.2278245</v>
      </c>
      <c r="W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D$2685:$AD$2693,'02_核算项'!$M$2685:$M$2693,"OC",'02_核算项'!$AE$2685:$AE$2693,"allow_calculation"),"")</f>
        <v>0.455649</v>
      </c>
      <c r="X269" s="3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D$2685:$AD$2693,'02_核算项'!$M$2685:$M$2693,"NH3",'02_核算项'!$AE$2685:$AE$2693,"allow_calculation"),"")</f>
        <v/>
      </c>
      <c r="Y269" s="2">
        <v>12</v>
      </c>
    </row>
    <row r="270" spans="1:25">
      <c r="A270" s="2" t="s">
        <v>3321</v>
      </c>
      <c r="B270" s="2" t="s">
        <v>3311</v>
      </c>
      <c r="C270" s="2" t="s">
        <v>177</v>
      </c>
      <c r="D270" s="2" t="s">
        <v>178</v>
      </c>
      <c r="E270" s="2" t="s">
        <v>181</v>
      </c>
      <c r="F270" s="2" t="s">
        <v>323</v>
      </c>
      <c r="G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C$2694:$AC$2702,'02_核算项'!$M$2694:$M$2702,"SO2",'02_核算项'!$AE$2694:$AE$2702,"allow_calculation"),"")</f>
        <v>0.0330045</v>
      </c>
      <c r="H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C$2694:$AC$2702,'02_核算项'!$M$2694:$M$2702,"NOX",'02_核算项'!$AE$2694:$AE$2702,"allow_calculation"),"")</f>
        <v>7.92108</v>
      </c>
      <c r="I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C$2694:$AC$2702,'02_核算项'!$M$2694:$M$2702,"CO",'02_核算项'!$AE$2694:$AE$2702,"allow_calculation"),"")</f>
        <v>2.310315</v>
      </c>
      <c r="J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C$2694:$AC$2702,'02_核算项'!$M$2694:$M$2702,"VOCS",'02_核算项'!$AE$2694:$AE$2702,"allow_calculation"),"")</f>
        <v>0.132018</v>
      </c>
      <c r="K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C$2694:$AC$2702,'02_核算项'!$M$2694:$M$2702,"PM10",'02_核算项'!$AE$2694:$AE$2702,"allow_calculation"),"")</f>
        <v>0.066009</v>
      </c>
      <c r="L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C$2694:$AC$2702,'02_核算项'!$M$2694:$M$2702,"PM25",'02_核算项'!$AE$2694:$AE$2702,"allow_calculation"),"")</f>
        <v>0.0330045</v>
      </c>
      <c r="M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C$2694:$AC$2702,'02_核算项'!$M$2694:$M$2702,"BC",'02_核算项'!$AE$2694:$AE$2702,"allow_calculation"),"")</f>
        <v>0.006600900000000001</v>
      </c>
      <c r="N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C$2694:$AC$2702,'02_核算项'!$M$2694:$M$2702,"OC",'02_核算项'!$AE$2694:$AE$2702,"allow_calculation"),"")</f>
        <v>0.013201800000000001</v>
      </c>
      <c r="O270" s="4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C$2694:$AC$2702,'02_核算项'!$M$2694:$M$2702,"NH3",'02_核算项'!$AE$2694:$AE$2702,"allow_calculation"),"")</f>
        <v/>
      </c>
      <c r="P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D$2694:$AD$2702,'02_核算项'!$M$2694:$M$2702,"SO2",'02_核算项'!$AE$2694:$AE$2702,"allow_calculation"),"")</f>
        <v>0.0330045</v>
      </c>
      <c r="Q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D$2694:$AD$2702,'02_核算项'!$M$2694:$M$2702,"NOX",'02_核算项'!$AE$2694:$AE$2702,"allow_calculation"),"")</f>
        <v>7.92108</v>
      </c>
      <c r="R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D$2694:$AD$2702,'02_核算项'!$M$2694:$M$2702,"CO",'02_核算项'!$AE$2694:$AE$2702,"allow_calculation"),"")</f>
        <v>2.310315</v>
      </c>
      <c r="S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D$2694:$AD$2702,'02_核算项'!$M$2694:$M$2702,"VOCS",'02_核算项'!$AE$2694:$AE$2702,"allow_calculation"),"")</f>
        <v>0.132018</v>
      </c>
      <c r="T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D$2694:$AD$2702,'02_核算项'!$M$2694:$M$2702,"PM10",'02_核算项'!$AE$2694:$AE$2702,"allow_calculation"),"")</f>
        <v>0.066009</v>
      </c>
      <c r="U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D$2694:$AD$2702,'02_核算项'!$M$2694:$M$2702,"PM25",'02_核算项'!$AE$2694:$AE$2702,"allow_calculation"),"")</f>
        <v>0.0330045</v>
      </c>
      <c r="V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D$2694:$AD$2702,'02_核算项'!$M$2694:$M$2702,"BC",'02_核算项'!$AE$2694:$AE$2702,"allow_calculation"),"")</f>
        <v>0.006600900000000001</v>
      </c>
      <c r="W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D$2694:$AD$2702,'02_核算项'!$M$2694:$M$2702,"OC",'02_核算项'!$AE$2694:$AE$2702,"allow_calculation"),"")</f>
        <v>0.013201800000000001</v>
      </c>
      <c r="X270" s="3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D$2694:$AD$2702,'02_核算项'!$M$2694:$M$2702,"NH3",'02_核算项'!$AE$2694:$AE$2702,"allow_calculation"),"")</f>
        <v/>
      </c>
      <c r="Y270" s="2">
        <v>12</v>
      </c>
    </row>
    <row r="271" spans="1:25">
      <c r="A271" s="2" t="s">
        <v>3331</v>
      </c>
      <c r="B271" s="2" t="s">
        <v>2579</v>
      </c>
      <c r="C271" s="2" t="s">
        <v>412</v>
      </c>
      <c r="D271" s="2" t="s">
        <v>116</v>
      </c>
      <c r="E271" s="2" t="s">
        <v>181</v>
      </c>
      <c r="F271" s="2" t="s">
        <v>433</v>
      </c>
      <c r="G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C$2703:$AC$2711,'02_核算项'!$M$2703:$M$2711,"SO2",'02_核算项'!$AE$2703:$AE$2711,"allow_calculation"),"")</f>
        <v>0.0027231</v>
      </c>
      <c r="H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C$2703:$AC$2711,'02_核算项'!$M$2703:$M$2711,"NOX",'02_核算项'!$AE$2703:$AE$2711,"allow_calculation"),"")</f>
        <v>0.653544</v>
      </c>
      <c r="I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C$2703:$AC$2711,'02_核算项'!$M$2703:$M$2711,"CO",'02_核算项'!$AE$2703:$AE$2711,"allow_calculation"),"")</f>
        <v>0.190617</v>
      </c>
      <c r="J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C$2703:$AC$2711,'02_核算项'!$M$2703:$M$2711,"VOCS",'02_核算项'!$AE$2703:$AE$2711,"allow_calculation"),"")</f>
        <v>0.0108924</v>
      </c>
      <c r="K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C$2703:$AC$2711,'02_核算项'!$M$2703:$M$2711,"PM10",'02_核算项'!$AE$2703:$AE$2711,"allow_calculation"),"")</f>
        <v>0.0054462</v>
      </c>
      <c r="L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C$2703:$AC$2711,'02_核算项'!$M$2703:$M$2711,"PM25",'02_核算项'!$AE$2703:$AE$2711,"allow_calculation"),"")</f>
        <v>0.0027231</v>
      </c>
      <c r="M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C$2703:$AC$2711,'02_核算项'!$M$2703:$M$2711,"BC",'02_核算项'!$AE$2703:$AE$2711,"allow_calculation"),"")</f>
        <v>0.00054462</v>
      </c>
      <c r="N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C$2703:$AC$2711,'02_核算项'!$M$2703:$M$2711,"OC",'02_核算项'!$AE$2703:$AE$2711,"allow_calculation"),"")</f>
        <v>0.00108924</v>
      </c>
      <c r="O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C$2703:$AC$2711,'02_核算项'!$M$2703:$M$2711,"NH3",'02_核算项'!$AE$2703:$AE$2711,"allow_calculation"),"")</f>
        <v>0.0</v>
      </c>
      <c r="P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D$2703:$AD$2711,'02_核算项'!$M$2703:$M$2711,"SO2",'02_核算项'!$AE$2703:$AE$2711,"allow_calculation"),"")</f>
        <v>0.0027231</v>
      </c>
      <c r="Q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D$2703:$AD$2711,'02_核算项'!$M$2703:$M$2711,"NOX",'02_核算项'!$AE$2703:$AE$2711,"allow_calculation"),"")</f>
        <v>0.653544</v>
      </c>
      <c r="R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D$2703:$AD$2711,'02_核算项'!$M$2703:$M$2711,"CO",'02_核算项'!$AE$2703:$AE$2711,"allow_calculation"),"")</f>
        <v>0.190617</v>
      </c>
      <c r="S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D$2703:$AD$2711,'02_核算项'!$M$2703:$M$2711,"VOCS",'02_核算项'!$AE$2703:$AE$2711,"allow_calculation"),"")</f>
        <v>0.0108924</v>
      </c>
      <c r="T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D$2703:$AD$2711,'02_核算项'!$M$2703:$M$2711,"PM10",'02_核算项'!$AE$2703:$AE$2711,"allow_calculation"),"")</f>
        <v>0.0054462</v>
      </c>
      <c r="U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D$2703:$AD$2711,'02_核算项'!$M$2703:$M$2711,"PM25",'02_核算项'!$AE$2703:$AE$2711,"allow_calculation"),"")</f>
        <v>0.0027231</v>
      </c>
      <c r="V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D$2703:$AD$2711,'02_核算项'!$M$2703:$M$2711,"BC",'02_核算项'!$AE$2703:$AE$2711,"allow_calculation"),"")</f>
        <v>0.00054462</v>
      </c>
      <c r="W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D$2703:$AD$2711,'02_核算项'!$M$2703:$M$2711,"OC",'02_核算项'!$AE$2703:$AE$2711,"allow_calculation"),"")</f>
        <v>0.00108924</v>
      </c>
      <c r="X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D$2703:$AD$2711,'02_核算项'!$M$2703:$M$2711,"NH3",'02_核算项'!$AE$2703:$AE$2711,"allow_calculation"),"")</f>
        <v>0.0</v>
      </c>
      <c r="Y271" s="2">
        <v>1</v>
      </c>
    </row>
    <row r="272" spans="1:25">
      <c r="A272" s="2" t="s">
        <v>3341</v>
      </c>
      <c r="B272" s="2" t="s">
        <v>3342</v>
      </c>
      <c r="C272" s="2" t="s">
        <v>377</v>
      </c>
      <c r="D272" s="2" t="s">
        <v>50</v>
      </c>
      <c r="E272" s="2" t="s">
        <v>179</v>
      </c>
      <c r="F272" s="2" t="s">
        <v>52</v>
      </c>
      <c r="G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C$2712:$AC$2720,'02_核算项'!$M$2712:$M$2720,"SO2",'02_核算项'!$AE$2712:$AE$2720,"allow_calculation"),"")</f>
        <v>0.25594735</v>
      </c>
      <c r="H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C$2712:$AC$2720,'02_核算项'!$M$2712:$M$2720,"NOX",'02_核算项'!$AE$2712:$AE$2720,"allow_calculation"),"")</f>
        <v>61.427364</v>
      </c>
      <c r="I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C$2712:$AC$2720,'02_核算项'!$M$2712:$M$2720,"CO",'02_核算项'!$AE$2712:$AE$2720,"allow_calculation"),"")</f>
        <v>17.9163145</v>
      </c>
      <c r="J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C$2712:$AC$2720,'02_核算项'!$M$2712:$M$2720,"VOCS",'02_核算项'!$AE$2712:$AE$2720,"allow_calculation"),"")</f>
        <v>1.0237894</v>
      </c>
      <c r="K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C$2712:$AC$2720,'02_核算项'!$M$2712:$M$2720,"PM10",'02_核算项'!$AE$2712:$AE$2720,"allow_calculation"),"")</f>
        <v>0.5118947</v>
      </c>
      <c r="L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C$2712:$AC$2720,'02_核算项'!$M$2712:$M$2720,"PM25",'02_核算项'!$AE$2712:$AE$2720,"allow_calculation"),"")</f>
        <v>0.25594735</v>
      </c>
      <c r="M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C$2712:$AC$2720,'02_核算项'!$M$2712:$M$2720,"BC",'02_核算项'!$AE$2712:$AE$2720,"allow_calculation"),"")</f>
        <v>0.05118947</v>
      </c>
      <c r="N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C$2712:$AC$2720,'02_核算项'!$M$2712:$M$2720,"OC",'02_核算项'!$AE$2712:$AE$2720,"allow_calculation"),"")</f>
        <v>0.10237894</v>
      </c>
      <c r="O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C$2712:$AC$2720,'02_核算项'!$M$2712:$M$2720,"NH3",'02_核算项'!$AE$2712:$AE$2720,"allow_calculation"),"")</f>
        <v>0.0</v>
      </c>
      <c r="P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D$2712:$AD$2720,'02_核算项'!$M$2712:$M$2720,"SO2",'02_核算项'!$AE$2712:$AE$2720,"allow_calculation"),"")</f>
        <v>0.25594735</v>
      </c>
      <c r="Q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D$2712:$AD$2720,'02_核算项'!$M$2712:$M$2720,"NOX",'02_核算项'!$AE$2712:$AE$2720,"allow_calculation"),"")</f>
        <v>61.427364</v>
      </c>
      <c r="R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D$2712:$AD$2720,'02_核算项'!$M$2712:$M$2720,"CO",'02_核算项'!$AE$2712:$AE$2720,"allow_calculation"),"")</f>
        <v>17.9163145</v>
      </c>
      <c r="S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D$2712:$AD$2720,'02_核算项'!$M$2712:$M$2720,"VOCS",'02_核算项'!$AE$2712:$AE$2720,"allow_calculation"),"")</f>
        <v>1.0237894</v>
      </c>
      <c r="T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D$2712:$AD$2720,'02_核算项'!$M$2712:$M$2720,"PM10",'02_核算项'!$AE$2712:$AE$2720,"allow_calculation"),"")</f>
        <v>0.5118947</v>
      </c>
      <c r="U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D$2712:$AD$2720,'02_核算项'!$M$2712:$M$2720,"PM25",'02_核算项'!$AE$2712:$AE$2720,"allow_calculation"),"")</f>
        <v>0.25594735</v>
      </c>
      <c r="V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D$2712:$AD$2720,'02_核算项'!$M$2712:$M$2720,"BC",'02_核算项'!$AE$2712:$AE$2720,"allow_calculation"),"")</f>
        <v>0.05118947</v>
      </c>
      <c r="W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D$2712:$AD$2720,'02_核算项'!$M$2712:$M$2720,"OC",'02_核算项'!$AE$2712:$AE$2720,"allow_calculation"),"")</f>
        <v>0.10237894</v>
      </c>
      <c r="X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D$2712:$AD$2720,'02_核算项'!$M$2712:$M$2720,"NH3",'02_核算项'!$AE$2712:$AE$2720,"allow_calculation"),"")</f>
        <v>0.0</v>
      </c>
      <c r="Y272" s="2">
        <v>1</v>
      </c>
    </row>
    <row r="273" spans="1:25">
      <c r="A273" s="2" t="s">
        <v>3352</v>
      </c>
      <c r="B273" s="2" t="s">
        <v>886</v>
      </c>
      <c r="C273" s="2" t="s">
        <v>377</v>
      </c>
      <c r="D273" s="2" t="s">
        <v>228</v>
      </c>
      <c r="E273" s="2" t="s">
        <v>181</v>
      </c>
      <c r="F273" s="2" t="s">
        <v>229</v>
      </c>
      <c r="G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C$2721:$AC$2729,'02_核算项'!$M$2721:$M$2729,"SO2",'02_核算项'!$AE$2721:$AE$2729,"allow_calculation"),"")</f>
        <v/>
      </c>
      <c r="H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C$2721:$AC$2729,'02_核算项'!$M$2721:$M$2729,"NOX",'02_核算项'!$AE$2721:$AE$2729,"allow_calculation"),"")</f>
        <v/>
      </c>
      <c r="I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C$2721:$AC$2729,'02_核算项'!$M$2721:$M$2729,"CO",'02_核算项'!$AE$2721:$AE$2729,"allow_calculation"),"")</f>
        <v/>
      </c>
      <c r="J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C$2721:$AC$2729,'02_核算项'!$M$2721:$M$2729,"VOCS",'02_核算项'!$AE$2721:$AE$2729,"allow_calculation"),"")</f>
        <v/>
      </c>
      <c r="K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C$2721:$AC$2729,'02_核算项'!$M$2721:$M$2729,"PM10",'02_核算项'!$AE$2721:$AE$2729,"allow_calculation"),"")</f>
        <v/>
      </c>
      <c r="L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C$2721:$AC$2729,'02_核算项'!$M$2721:$M$2729,"PM25",'02_核算项'!$AE$2721:$AE$2729,"allow_calculation"),"")</f>
        <v/>
      </c>
      <c r="M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C$2721:$AC$2729,'02_核算项'!$M$2721:$M$2729,"BC",'02_核算项'!$AE$2721:$AE$2729,"allow_calculation"),"")</f>
        <v/>
      </c>
      <c r="N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C$2721:$AC$2729,'02_核算项'!$M$2721:$M$2729,"OC",'02_核算项'!$AE$2721:$AE$2729,"allow_calculation"),"")</f>
        <v/>
      </c>
      <c r="O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C$2721:$AC$2729,'02_核算项'!$M$2721:$M$2729,"NH3",'02_核算项'!$AE$2721:$AE$2729,"allow_calculation"),"")</f>
        <v>0.0</v>
      </c>
      <c r="P273" s="3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D$2721:$AD$2729,'02_核算项'!$M$2721:$M$2729,"SO2",'02_核算项'!$AE$2721:$AE$2729,"allow_calculation"),"")</f>
        <v/>
      </c>
      <c r="Q273" s="3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D$2721:$AD$2729,'02_核算项'!$M$2721:$M$2729,"NOX",'02_核算项'!$AE$2721:$AE$2729,"allow_calculation"),"")</f>
        <v/>
      </c>
      <c r="R273" s="3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D$2721:$AD$2729,'02_核算项'!$M$2721:$M$2729,"CO",'02_核算项'!$AE$2721:$AE$2729,"allow_calculation"),"")</f>
        <v/>
      </c>
      <c r="S273" s="3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D$2721:$AD$2729,'02_核算项'!$M$2721:$M$2729,"VOCS",'02_核算项'!$AE$2721:$AE$2729,"allow_calculation"),"")</f>
        <v/>
      </c>
      <c r="T273" s="3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D$2721:$AD$2729,'02_核算项'!$M$2721:$M$2729,"PM10",'02_核算项'!$AE$2721:$AE$2729,"allow_calculation"),"")</f>
        <v/>
      </c>
      <c r="U273" s="3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D$2721:$AD$2729,'02_核算项'!$M$2721:$M$2729,"PM25",'02_核算项'!$AE$2721:$AE$2729,"allow_calculation"),"")</f>
        <v/>
      </c>
      <c r="V273" s="3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D$2721:$AD$2729,'02_核算项'!$M$2721:$M$2729,"BC",'02_核算项'!$AE$2721:$AE$2729,"allow_calculation"),"")</f>
        <v/>
      </c>
      <c r="W273" s="3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D$2721:$AD$2729,'02_核算项'!$M$2721:$M$2729,"OC",'02_核算项'!$AE$2721:$AE$2729,"allow_calculation"),"")</f>
        <v/>
      </c>
      <c r="X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D$2721:$AD$2729,'02_核算项'!$M$2721:$M$2729,"NH3",'02_核算项'!$AE$2721:$AE$2729,"allow_calculation"),"")</f>
        <v>0.0</v>
      </c>
      <c r="Y273" s="2">
        <v>25</v>
      </c>
    </row>
    <row r="274" spans="1:25">
      <c r="A274" s="2" t="s">
        <v>3362</v>
      </c>
      <c r="B274" s="2" t="s">
        <v>463</v>
      </c>
      <c r="C274" s="2" t="s">
        <v>377</v>
      </c>
      <c r="D274" s="2" t="s">
        <v>178</v>
      </c>
      <c r="E274" s="2" t="s">
        <v>51</v>
      </c>
      <c r="F274" s="2" t="s">
        <v>52</v>
      </c>
      <c r="G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C$2730:$AC$2738,'02_核算项'!$M$2730:$M$2738,"SO2",'02_核算项'!$AE$2730:$AE$2738,"allow_calculation"),"")</f>
        <v>539.614153</v>
      </c>
      <c r="H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C$2730:$AC$2738,'02_核算项'!$M$2730:$M$2738,"NOX",'02_核算项'!$AE$2730:$AE$2738,"allow_calculation"),"")</f>
        <v>1904.52054</v>
      </c>
      <c r="I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C$2730:$AC$2738,'02_核算项'!$M$2730:$M$2738,"CO",'02_核算项'!$AE$2730:$AE$2738,"allow_calculation"),"")</f>
        <v>476.130135</v>
      </c>
      <c r="J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C$2730:$AC$2738,'02_核算项'!$M$2730:$M$2738,"VOCS",'02_核算项'!$AE$2730:$AE$2738,"allow_calculation"),"")</f>
        <v>38.090410799999994</v>
      </c>
      <c r="K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C$2730:$AC$2738,'02_核算项'!$M$2730:$M$2738,"PM10",'02_核算项'!$AE$2730:$AE$2738,"allow_calculation"),"")</f>
        <v>238.0650675</v>
      </c>
      <c r="L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C$2730:$AC$2738,'02_核算项'!$M$2730:$M$2738,"PM25",'02_核算项'!$AE$2730:$AE$2738,"allow_calculation"),"")</f>
        <v>238.0650675</v>
      </c>
      <c r="M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C$2730:$AC$2738,'02_核算项'!$M$2730:$M$2738,"BC",'02_核算项'!$AE$2730:$AE$2738,"allow_calculation"),"")</f>
        <v>19.045205399999997</v>
      </c>
      <c r="N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C$2730:$AC$2738,'02_核算项'!$M$2730:$M$2738,"OC",'02_核算项'!$AE$2730:$AE$2738,"allow_calculation"),"")</f>
        <v>111.0970315</v>
      </c>
      <c r="O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C$2730:$AC$2738,'02_核算项'!$M$2730:$M$2738,"NH3",'02_核算项'!$AE$2730:$AE$2738,"allow_calculation"),"")</f>
        <v>0.0</v>
      </c>
      <c r="P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D$2730:$AD$2738,'02_核算项'!$M$2730:$M$2738,"SO2",'02_核算项'!$AE$2730:$AE$2738,"allow_calculation"),"")</f>
        <v>539.614153</v>
      </c>
      <c r="Q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D$2730:$AD$2738,'02_核算项'!$M$2730:$M$2738,"NOX",'02_核算项'!$AE$2730:$AE$2738,"allow_calculation"),"")</f>
        <v>1904.52054</v>
      </c>
      <c r="R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D$2730:$AD$2738,'02_核算项'!$M$2730:$M$2738,"CO",'02_核算项'!$AE$2730:$AE$2738,"allow_calculation"),"")</f>
        <v>476.130135</v>
      </c>
      <c r="S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D$2730:$AD$2738,'02_核算项'!$M$2730:$M$2738,"VOCS",'02_核算项'!$AE$2730:$AE$2738,"allow_calculation"),"")</f>
        <v>38.090410799999994</v>
      </c>
      <c r="T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D$2730:$AD$2738,'02_核算项'!$M$2730:$M$2738,"PM10",'02_核算项'!$AE$2730:$AE$2738,"allow_calculation"),"")</f>
        <v>238.0650675</v>
      </c>
      <c r="U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D$2730:$AD$2738,'02_核算项'!$M$2730:$M$2738,"PM25",'02_核算项'!$AE$2730:$AE$2738,"allow_calculation"),"")</f>
        <v>238.0650675</v>
      </c>
      <c r="V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D$2730:$AD$2738,'02_核算项'!$M$2730:$M$2738,"BC",'02_核算项'!$AE$2730:$AE$2738,"allow_calculation"),"")</f>
        <v>19.045205399999997</v>
      </c>
      <c r="W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D$2730:$AD$2738,'02_核算项'!$M$2730:$M$2738,"OC",'02_核算项'!$AE$2730:$AE$2738,"allow_calculation"),"")</f>
        <v>111.0970315</v>
      </c>
      <c r="X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D$2730:$AD$2738,'02_核算项'!$M$2730:$M$2738,"NH3",'02_核算项'!$AE$2730:$AE$2738,"allow_calculation"),"")</f>
        <v>0.0</v>
      </c>
      <c r="Y274" s="2">
        <v>9</v>
      </c>
    </row>
    <row r="275" spans="1:25">
      <c r="A275" s="2" t="s">
        <v>3372</v>
      </c>
      <c r="B275" s="2" t="s">
        <v>3373</v>
      </c>
      <c r="C275" s="2" t="s">
        <v>744</v>
      </c>
      <c r="D275" s="2" t="s">
        <v>50</v>
      </c>
      <c r="E275" s="2" t="s">
        <v>51</v>
      </c>
      <c r="F275" s="2" t="s">
        <v>138</v>
      </c>
      <c r="G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C$2739:$AC$2755,'02_核算项'!$M$2739:$M$2755,"SO2",'02_核算项'!$AE$2739:$AE$2755,"allow_calculation"),"")</f>
        <v>4808.347031</v>
      </c>
      <c r="H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C$2739:$AC$2755,'02_核算项'!$M$2739:$M$2755,"NOX",'02_核算项'!$AE$2739:$AE$2755,"allow_calculation"),"")</f>
        <v>16970.63658</v>
      </c>
      <c r="I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C$2739:$AC$2755,'02_核算项'!$M$2739:$M$2755,"CO",'02_核算项'!$AE$2739:$AE$2755,"allow_calculation"),"")</f>
        <v>4242.659145</v>
      </c>
      <c r="J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C$2739:$AC$2755,'02_核算项'!$M$2739:$M$2755,"VOCS",'02_核算项'!$AE$2739:$AE$2755,"allow_calculation"),"")</f>
        <v>339.4127316</v>
      </c>
      <c r="K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C$2739:$AC$2755,'02_核算项'!$M$2739:$M$2755,"PM10",'02_核算项'!$AE$2739:$AE$2755,"allow_calculation"),"")</f>
        <v>2121.3295725</v>
      </c>
      <c r="L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C$2739:$AC$2755,'02_核算项'!$M$2739:$M$2755,"PM25",'02_核算项'!$AE$2739:$AE$2755,"allow_calculation"),"")</f>
        <v>2121.3295725</v>
      </c>
      <c r="M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C$2739:$AC$2755,'02_核算项'!$M$2739:$M$2755,"BC",'02_核算项'!$AE$2739:$AE$2755,"allow_calculation"),"")</f>
        <v>169.7063658</v>
      </c>
      <c r="N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C$2739:$AC$2755,'02_核算项'!$M$2739:$M$2755,"OC",'02_核算项'!$AE$2739:$AE$2755,"allow_calculation"),"")</f>
        <v>989.9538004999998</v>
      </c>
      <c r="O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C$2739:$AC$2755,'02_核算项'!$M$2739:$M$2755,"NH3",'02_核算项'!$AE$2739:$AE$2755,"allow_calculation"),"")</f>
        <v>0.0</v>
      </c>
      <c r="P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D$2739:$AD$2755,'02_核算项'!$M$2739:$M$2755,"SO2",'02_核算项'!$AE$2739:$AE$2755,"allow_calculation"),"")</f>
        <v>4808.347031</v>
      </c>
      <c r="Q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D$2739:$AD$2755,'02_核算项'!$M$2739:$M$2755,"NOX",'02_核算项'!$AE$2739:$AE$2755,"allow_calculation"),"")</f>
        <v>16970.63658</v>
      </c>
      <c r="R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D$2739:$AD$2755,'02_核算项'!$M$2739:$M$2755,"CO",'02_核算项'!$AE$2739:$AE$2755,"allow_calculation"),"")</f>
        <v>4242.659145</v>
      </c>
      <c r="S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D$2739:$AD$2755,'02_核算项'!$M$2739:$M$2755,"VOCS",'02_核算项'!$AE$2739:$AE$2755,"allow_calculation"),"")</f>
        <v>339.4127316</v>
      </c>
      <c r="T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D$2739:$AD$2755,'02_核算项'!$M$2739:$M$2755,"PM10",'02_核算项'!$AE$2739:$AE$2755,"allow_calculation"),"")</f>
        <v>2121.3295725</v>
      </c>
      <c r="U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D$2739:$AD$2755,'02_核算项'!$M$2739:$M$2755,"PM25",'02_核算项'!$AE$2739:$AE$2755,"allow_calculation"),"")</f>
        <v>2121.3295725</v>
      </c>
      <c r="V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D$2739:$AD$2755,'02_核算项'!$M$2739:$M$2755,"BC",'02_核算项'!$AE$2739:$AE$2755,"allow_calculation"),"")</f>
        <v>169.7063658</v>
      </c>
      <c r="W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D$2739:$AD$2755,'02_核算项'!$M$2739:$M$2755,"OC",'02_核算项'!$AE$2739:$AE$2755,"allow_calculation"),"")</f>
        <v>989.9538004999998</v>
      </c>
      <c r="X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D$2739:$AD$2755,'02_核算项'!$M$2739:$M$2755,"NH3",'02_核算项'!$AE$2739:$AE$2755,"allow_calculation"),"")</f>
        <v>0.0</v>
      </c>
      <c r="Y275" s="2">
        <v>17</v>
      </c>
    </row>
    <row r="276" spans="1:25">
      <c r="A276" s="2" t="s">
        <v>3391</v>
      </c>
      <c r="B276" s="2" t="s">
        <v>886</v>
      </c>
      <c r="C276" s="2" t="s">
        <v>377</v>
      </c>
      <c r="D276" s="2" t="s">
        <v>228</v>
      </c>
      <c r="E276" s="2" t="s">
        <v>181</v>
      </c>
      <c r="F276" s="2" t="s">
        <v>323</v>
      </c>
      <c r="G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C$2756:$AC$2764,'02_核算项'!$M$2756:$M$2764,"SO2",'02_核算项'!$AE$2756:$AE$2764,"allow_calculation"),"")</f>
        <v/>
      </c>
      <c r="H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C$2756:$AC$2764,'02_核算项'!$M$2756:$M$2764,"NOX",'02_核算项'!$AE$2756:$AE$2764,"allow_calculation"),"")</f>
        <v/>
      </c>
      <c r="I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C$2756:$AC$2764,'02_核算项'!$M$2756:$M$2764,"CO",'02_核算项'!$AE$2756:$AE$2764,"allow_calculation"),"")</f>
        <v/>
      </c>
      <c r="J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C$2756:$AC$2764,'02_核算项'!$M$2756:$M$2764,"VOCS",'02_核算项'!$AE$2756:$AE$2764,"allow_calculation"),"")</f>
        <v/>
      </c>
      <c r="K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C$2756:$AC$2764,'02_核算项'!$M$2756:$M$2764,"PM10",'02_核算项'!$AE$2756:$AE$2764,"allow_calculation"),"")</f>
        <v/>
      </c>
      <c r="L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C$2756:$AC$2764,'02_核算项'!$M$2756:$M$2764,"PM25",'02_核算项'!$AE$2756:$AE$2764,"allow_calculation"),"")</f>
        <v/>
      </c>
      <c r="M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C$2756:$AC$2764,'02_核算项'!$M$2756:$M$2764,"BC",'02_核算项'!$AE$2756:$AE$2764,"allow_calculation"),"")</f>
        <v/>
      </c>
      <c r="N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C$2756:$AC$2764,'02_核算项'!$M$2756:$M$2764,"OC",'02_核算项'!$AE$2756:$AE$2764,"allow_calculation"),"")</f>
        <v/>
      </c>
      <c r="O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C$2756:$AC$2764,'02_核算项'!$M$2756:$M$2764,"NH3",'02_核算项'!$AE$2756:$AE$2764,"allow_calculation"),"")</f>
        <v>0.0</v>
      </c>
      <c r="P276" s="3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D$2756:$AD$2764,'02_核算项'!$M$2756:$M$2764,"SO2",'02_核算项'!$AE$2756:$AE$2764,"allow_calculation"),"")</f>
        <v/>
      </c>
      <c r="Q276" s="3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D$2756:$AD$2764,'02_核算项'!$M$2756:$M$2764,"NOX",'02_核算项'!$AE$2756:$AE$2764,"allow_calculation"),"")</f>
        <v/>
      </c>
      <c r="R276" s="3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D$2756:$AD$2764,'02_核算项'!$M$2756:$M$2764,"CO",'02_核算项'!$AE$2756:$AE$2764,"allow_calculation"),"")</f>
        <v/>
      </c>
      <c r="S276" s="3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D$2756:$AD$2764,'02_核算项'!$M$2756:$M$2764,"VOCS",'02_核算项'!$AE$2756:$AE$2764,"allow_calculation"),"")</f>
        <v/>
      </c>
      <c r="T276" s="3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D$2756:$AD$2764,'02_核算项'!$M$2756:$M$2764,"PM10",'02_核算项'!$AE$2756:$AE$2764,"allow_calculation"),"")</f>
        <v/>
      </c>
      <c r="U276" s="3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D$2756:$AD$2764,'02_核算项'!$M$2756:$M$2764,"PM25",'02_核算项'!$AE$2756:$AE$2764,"allow_calculation"),"")</f>
        <v/>
      </c>
      <c r="V276" s="3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D$2756:$AD$2764,'02_核算项'!$M$2756:$M$2764,"BC",'02_核算项'!$AE$2756:$AE$2764,"allow_calculation"),"")</f>
        <v/>
      </c>
      <c r="W276" s="3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D$2756:$AD$2764,'02_核算项'!$M$2756:$M$2764,"OC",'02_核算项'!$AE$2756:$AE$2764,"allow_calculation"),"")</f>
        <v/>
      </c>
      <c r="X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D$2756:$AD$2764,'02_核算项'!$M$2756:$M$2764,"NH3",'02_核算项'!$AE$2756:$AE$2764,"allow_calculation"),"")</f>
        <v>0.0</v>
      </c>
      <c r="Y276" s="2">
        <v>25</v>
      </c>
    </row>
    <row r="277" spans="1:25">
      <c r="A277" s="2" t="s">
        <v>3401</v>
      </c>
      <c r="B277" s="2" t="s">
        <v>1321</v>
      </c>
      <c r="C277" s="2" t="s">
        <v>346</v>
      </c>
      <c r="D277" s="2" t="s">
        <v>116</v>
      </c>
      <c r="E277" s="2" t="s">
        <v>51</v>
      </c>
      <c r="F277" s="2" t="s">
        <v>243</v>
      </c>
      <c r="G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C$2765:$AC$2773,'02_核算项'!$M$2765:$M$2773,"SO2",'02_核算项'!$AE$2765:$AE$2773,"allow_calculation"),"")</f>
        <v>19.8866</v>
      </c>
      <c r="H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C$2765:$AC$2773,'02_核算项'!$M$2765:$M$2773,"NOX",'02_核算项'!$AE$2765:$AE$2773,"allow_calculation"),"")</f>
        <v>70.188</v>
      </c>
      <c r="I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C$2765:$AC$2773,'02_核算项'!$M$2765:$M$2773,"CO",'02_核算项'!$AE$2765:$AE$2773,"allow_calculation"),"")</f>
        <v>17.547</v>
      </c>
      <c r="J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C$2765:$AC$2773,'02_核算项'!$M$2765:$M$2773,"VOCS",'02_核算项'!$AE$2765:$AE$2773,"allow_calculation"),"")</f>
        <v>1.40376</v>
      </c>
      <c r="K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C$2765:$AC$2773,'02_核算项'!$M$2765:$M$2773,"PM10",'02_核算项'!$AE$2765:$AE$2773,"allow_calculation"),"")</f>
        <v>8.7735</v>
      </c>
      <c r="L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C$2765:$AC$2773,'02_核算项'!$M$2765:$M$2773,"PM25",'02_核算项'!$AE$2765:$AE$2773,"allow_calculation"),"")</f>
        <v>8.7735</v>
      </c>
      <c r="M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C$2765:$AC$2773,'02_核算项'!$M$2765:$M$2773,"BC",'02_核算项'!$AE$2765:$AE$2773,"allow_calculation"),"")</f>
        <v>0.70188</v>
      </c>
      <c r="N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C$2765:$AC$2773,'02_核算项'!$M$2765:$M$2773,"OC",'02_核算项'!$AE$2765:$AE$2773,"allow_calculation"),"")</f>
        <v>4.0943</v>
      </c>
      <c r="O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C$2765:$AC$2773,'02_核算项'!$M$2765:$M$2773,"NH3",'02_核算项'!$AE$2765:$AE$2773,"allow_calculation"),"")</f>
        <v>0.0</v>
      </c>
      <c r="P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D$2765:$AD$2773,'02_核算项'!$M$2765:$M$2773,"SO2",'02_核算项'!$AE$2765:$AE$2773,"allow_calculation"),"")</f>
        <v>19.8866</v>
      </c>
      <c r="Q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D$2765:$AD$2773,'02_核算项'!$M$2765:$M$2773,"NOX",'02_核算项'!$AE$2765:$AE$2773,"allow_calculation"),"")</f>
        <v>70.188</v>
      </c>
      <c r="R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D$2765:$AD$2773,'02_核算项'!$M$2765:$M$2773,"CO",'02_核算项'!$AE$2765:$AE$2773,"allow_calculation"),"")</f>
        <v>17.547</v>
      </c>
      <c r="S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D$2765:$AD$2773,'02_核算项'!$M$2765:$M$2773,"VOCS",'02_核算项'!$AE$2765:$AE$2773,"allow_calculation"),"")</f>
        <v>1.40376</v>
      </c>
      <c r="T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D$2765:$AD$2773,'02_核算项'!$M$2765:$M$2773,"PM10",'02_核算项'!$AE$2765:$AE$2773,"allow_calculation"),"")</f>
        <v>8.7735</v>
      </c>
      <c r="U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D$2765:$AD$2773,'02_核算项'!$M$2765:$M$2773,"PM25",'02_核算项'!$AE$2765:$AE$2773,"allow_calculation"),"")</f>
        <v>8.7735</v>
      </c>
      <c r="V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D$2765:$AD$2773,'02_核算项'!$M$2765:$M$2773,"BC",'02_核算项'!$AE$2765:$AE$2773,"allow_calculation"),"")</f>
        <v>0.70188</v>
      </c>
      <c r="W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D$2765:$AD$2773,'02_核算项'!$M$2765:$M$2773,"OC",'02_核算项'!$AE$2765:$AE$2773,"allow_calculation"),"")</f>
        <v>4.0943</v>
      </c>
      <c r="X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D$2765:$AD$2773,'02_核算项'!$M$2765:$M$2773,"NH3",'02_核算项'!$AE$2765:$AE$2773,"allow_calculation"),"")</f>
        <v>0.0</v>
      </c>
      <c r="Y277" s="2">
        <v>1</v>
      </c>
    </row>
    <row r="278" spans="1:25">
      <c r="A278" s="2" t="s">
        <v>3411</v>
      </c>
      <c r="B278" s="2" t="s">
        <v>985</v>
      </c>
      <c r="C278" s="2" t="s">
        <v>227</v>
      </c>
      <c r="D278" s="2" t="s">
        <v>228</v>
      </c>
      <c r="E278" s="2" t="s">
        <v>117</v>
      </c>
      <c r="F278" s="2" t="s">
        <v>433</v>
      </c>
      <c r="G278" s="4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C$2774:$AC$2782,'02_核算项'!$M$2774:$M$2782,"SO2",'02_核算项'!$AE$2774:$AE$2782,"allow_calculation"),"")</f>
        <v>197.472765</v>
      </c>
      <c r="H278" s="4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C$2774:$AC$2782,'02_核算项'!$M$2774:$M$2782,"NOX",'02_核算项'!$AE$2774:$AE$2782,"allow_calculation"),"")</f>
        <v>696.9627</v>
      </c>
      <c r="I278" s="4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C$2774:$AC$2782,'02_核算项'!$M$2774:$M$2782,"CO",'02_核算项'!$AE$2774:$AE$2782,"allow_calculation"),"")</f>
        <v>174.240675</v>
      </c>
      <c r="J278" s="4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C$2774:$AC$2782,'02_核算项'!$M$2774:$M$2782,"VOCS",'02_核算项'!$AE$2774:$AE$2782,"allow_calculation"),"")</f>
        <v>13.939254</v>
      </c>
      <c r="K278" s="4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C$2774:$AC$2782,'02_核算项'!$M$2774:$M$2782,"PM10",'02_核算项'!$AE$2774:$AE$2782,"allow_calculation"),"")</f>
        <v>87.1203375</v>
      </c>
      <c r="L278" s="4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C$2774:$AC$2782,'02_核算项'!$M$2774:$M$2782,"PM25",'02_核算项'!$AE$2774:$AE$2782,"allow_calculation"),"")</f>
        <v>87.1203375</v>
      </c>
      <c r="M278" s="4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C$2774:$AC$2782,'02_核算项'!$M$2774:$M$2782,"BC",'02_核算项'!$AE$2774:$AE$2782,"allow_calculation"),"")</f>
        <v>6.969627</v>
      </c>
      <c r="N278" s="4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C$2774:$AC$2782,'02_核算项'!$M$2774:$M$2782,"OC",'02_核算项'!$AE$2774:$AE$2782,"allow_calculation"),"")</f>
        <v>40.6561575</v>
      </c>
      <c r="O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C$2774:$AC$2782,'02_核算项'!$M$2774:$M$2782,"NH3",'02_核算项'!$AE$2774:$AE$2782,"allow_calculation"),"")</f>
        <v>0.0</v>
      </c>
      <c r="P278" s="4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D$2774:$AD$2782,'02_核算项'!$M$2774:$M$2782,"SO2",'02_核算项'!$AE$2774:$AE$2782,"allow_calculation"),"")</f>
        <v>197.472765</v>
      </c>
      <c r="Q278" s="4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D$2774:$AD$2782,'02_核算项'!$M$2774:$M$2782,"NOX",'02_核算项'!$AE$2774:$AE$2782,"allow_calculation"),"")</f>
        <v>696.9627</v>
      </c>
      <c r="R278" s="4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D$2774:$AD$2782,'02_核算项'!$M$2774:$M$2782,"CO",'02_核算项'!$AE$2774:$AE$2782,"allow_calculation"),"")</f>
        <v>174.240675</v>
      </c>
      <c r="S278" s="4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D$2774:$AD$2782,'02_核算项'!$M$2774:$M$2782,"VOCS",'02_核算项'!$AE$2774:$AE$2782,"allow_calculation"),"")</f>
        <v>13.939254</v>
      </c>
      <c r="T278" s="4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D$2774:$AD$2782,'02_核算项'!$M$2774:$M$2782,"PM10",'02_核算项'!$AE$2774:$AE$2782,"allow_calculation"),"")</f>
        <v>87.1203375</v>
      </c>
      <c r="U278" s="4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D$2774:$AD$2782,'02_核算项'!$M$2774:$M$2782,"PM25",'02_核算项'!$AE$2774:$AE$2782,"allow_calculation"),"")</f>
        <v>87.1203375</v>
      </c>
      <c r="V278" s="4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D$2774:$AD$2782,'02_核算项'!$M$2774:$M$2782,"BC",'02_核算项'!$AE$2774:$AE$2782,"allow_calculation"),"")</f>
        <v>6.969627</v>
      </c>
      <c r="W278" s="4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D$2774:$AD$2782,'02_核算项'!$M$2774:$M$2782,"OC",'02_核算项'!$AE$2774:$AE$2782,"allow_calculation"),"")</f>
        <v>40.6561575</v>
      </c>
      <c r="X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D$2774:$AD$2782,'02_核算项'!$M$2774:$M$2782,"NH3",'02_核算项'!$AE$2774:$AE$2782,"allow_calculation"),"")</f>
        <v>0.0</v>
      </c>
      <c r="Y278" s="2">
        <v>10</v>
      </c>
    </row>
    <row r="279" spans="1:25">
      <c r="A279" s="2" t="s">
        <v>3421</v>
      </c>
      <c r="B279" s="2" t="s">
        <v>2960</v>
      </c>
      <c r="C279" s="2" t="s">
        <v>744</v>
      </c>
      <c r="D279" s="2" t="s">
        <v>50</v>
      </c>
      <c r="E279" s="2" t="s">
        <v>179</v>
      </c>
      <c r="F279" s="2" t="s">
        <v>243</v>
      </c>
      <c r="G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C$2783:$AC$2791,'02_核算项'!$M$2783:$M$2791,"SO2",'02_核算项'!$AE$2783:$AE$2791,"allow_calculation"),"")</f>
        <v>1.1535403</v>
      </c>
      <c r="H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C$2783:$AC$2791,'02_核算项'!$M$2783:$M$2791,"NOX",'02_核算项'!$AE$2783:$AE$2791,"allow_calculation"),"")</f>
        <v>276.849672</v>
      </c>
      <c r="I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C$2783:$AC$2791,'02_核算项'!$M$2783:$M$2791,"CO",'02_核算项'!$AE$2783:$AE$2791,"allow_calculation"),"")</f>
        <v>80.747821</v>
      </c>
      <c r="J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C$2783:$AC$2791,'02_核算项'!$M$2783:$M$2791,"VOCS",'02_核算项'!$AE$2783:$AE$2791,"allow_calculation"),"")</f>
        <v>4.6141612</v>
      </c>
      <c r="K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C$2783:$AC$2791,'02_核算项'!$M$2783:$M$2791,"PM10",'02_核算项'!$AE$2783:$AE$2791,"allow_calculation"),"")</f>
        <v>2.3070806</v>
      </c>
      <c r="L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C$2783:$AC$2791,'02_核算项'!$M$2783:$M$2791,"PM25",'02_核算项'!$AE$2783:$AE$2791,"allow_calculation"),"")</f>
        <v>1.1535403</v>
      </c>
      <c r="M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C$2783:$AC$2791,'02_核算项'!$M$2783:$M$2791,"BC",'02_核算项'!$AE$2783:$AE$2791,"allow_calculation"),"")</f>
        <v>0.23070806</v>
      </c>
      <c r="N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C$2783:$AC$2791,'02_核算项'!$M$2783:$M$2791,"OC",'02_核算项'!$AE$2783:$AE$2791,"allow_calculation"),"")</f>
        <v>0.46141612</v>
      </c>
      <c r="O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C$2783:$AC$2791,'02_核算项'!$M$2783:$M$2791,"NH3",'02_核算项'!$AE$2783:$AE$2791,"allow_calculation"),"")</f>
        <v>0.0</v>
      </c>
      <c r="P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D$2783:$AD$2791,'02_核算项'!$M$2783:$M$2791,"SO2",'02_核算项'!$AE$2783:$AE$2791,"allow_calculation"),"")</f>
        <v>1.1535403</v>
      </c>
      <c r="Q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D$2783:$AD$2791,'02_核算项'!$M$2783:$M$2791,"NOX",'02_核算项'!$AE$2783:$AE$2791,"allow_calculation"),"")</f>
        <v>276.849672</v>
      </c>
      <c r="R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D$2783:$AD$2791,'02_核算项'!$M$2783:$M$2791,"CO",'02_核算项'!$AE$2783:$AE$2791,"allow_calculation"),"")</f>
        <v>80.747821</v>
      </c>
      <c r="S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D$2783:$AD$2791,'02_核算项'!$M$2783:$M$2791,"VOCS",'02_核算项'!$AE$2783:$AE$2791,"allow_calculation"),"")</f>
        <v>4.6141612</v>
      </c>
      <c r="T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D$2783:$AD$2791,'02_核算项'!$M$2783:$M$2791,"PM10",'02_核算项'!$AE$2783:$AE$2791,"allow_calculation"),"")</f>
        <v>2.3070806</v>
      </c>
      <c r="U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D$2783:$AD$2791,'02_核算项'!$M$2783:$M$2791,"PM25",'02_核算项'!$AE$2783:$AE$2791,"allow_calculation"),"")</f>
        <v>1.1535403</v>
      </c>
      <c r="V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D$2783:$AD$2791,'02_核算项'!$M$2783:$M$2791,"BC",'02_核算项'!$AE$2783:$AE$2791,"allow_calculation"),"")</f>
        <v>0.23070806</v>
      </c>
      <c r="W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D$2783:$AD$2791,'02_核算项'!$M$2783:$M$2791,"OC",'02_核算项'!$AE$2783:$AE$2791,"allow_calculation"),"")</f>
        <v>0.46141612</v>
      </c>
      <c r="X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D$2783:$AD$2791,'02_核算项'!$M$2783:$M$2791,"NH3",'02_核算项'!$AE$2783:$AE$2791,"allow_calculation"),"")</f>
        <v>0.0</v>
      </c>
      <c r="Y279" s="2">
        <v>1</v>
      </c>
    </row>
    <row r="280" spans="1:25">
      <c r="A280" s="2" t="s">
        <v>3431</v>
      </c>
      <c r="B280" s="2" t="s">
        <v>2355</v>
      </c>
      <c r="C280" s="2" t="s">
        <v>177</v>
      </c>
      <c r="D280" s="2" t="s">
        <v>228</v>
      </c>
      <c r="E280" s="2" t="s">
        <v>117</v>
      </c>
      <c r="F280" s="2" t="s">
        <v>52</v>
      </c>
      <c r="G280" s="4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C$2792:$AC$2800,'02_核算项'!$M$2792:$M$2800,"SO2",'02_核算项'!$AE$2792:$AE$2800,"allow_calculation"),"")</f>
        <v>335.4542</v>
      </c>
      <c r="H280" s="4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C$2792:$AC$2800,'02_核算项'!$M$2792:$M$2800,"NOX",'02_核算项'!$AE$2792:$AE$2800,"allow_calculation"),"")</f>
        <v>1183.956</v>
      </c>
      <c r="I280" s="4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C$2792:$AC$2800,'02_核算项'!$M$2792:$M$2800,"CO",'02_核算项'!$AE$2792:$AE$2800,"allow_calculation"),"")</f>
        <v>295.989</v>
      </c>
      <c r="J280" s="4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C$2792:$AC$2800,'02_核算项'!$M$2792:$M$2800,"VOCS",'02_核算项'!$AE$2792:$AE$2800,"allow_calculation"),"")</f>
        <v>23.67912</v>
      </c>
      <c r="K280" s="4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C$2792:$AC$2800,'02_核算项'!$M$2792:$M$2800,"PM10",'02_核算项'!$AE$2792:$AE$2800,"allow_calculation"),"")</f>
        <v>147.9945</v>
      </c>
      <c r="L280" s="4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C$2792:$AC$2800,'02_核算项'!$M$2792:$M$2800,"PM25",'02_核算项'!$AE$2792:$AE$2800,"allow_calculation"),"")</f>
        <v>147.9945</v>
      </c>
      <c r="M280" s="4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C$2792:$AC$2800,'02_核算项'!$M$2792:$M$2800,"BC",'02_核算项'!$AE$2792:$AE$2800,"allow_calculation"),"")</f>
        <v>11.83956</v>
      </c>
      <c r="N280" s="4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C$2792:$AC$2800,'02_核算项'!$M$2792:$M$2800,"OC",'02_核算项'!$AE$2792:$AE$2800,"allow_calculation"),"")</f>
        <v>69.0641</v>
      </c>
      <c r="O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C$2792:$AC$2800,'02_核算项'!$M$2792:$M$2800,"NH3",'02_核算项'!$AE$2792:$AE$2800,"allow_calculation"),"")</f>
        <v/>
      </c>
      <c r="P280" s="4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D$2792:$AD$2800,'02_核算项'!$M$2792:$M$2800,"SO2",'02_核算项'!$AE$2792:$AE$2800,"allow_calculation"),"")</f>
        <v>335.4542</v>
      </c>
      <c r="Q280" s="4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D$2792:$AD$2800,'02_核算项'!$M$2792:$M$2800,"NOX",'02_核算项'!$AE$2792:$AE$2800,"allow_calculation"),"")</f>
        <v>1183.956</v>
      </c>
      <c r="R280" s="4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D$2792:$AD$2800,'02_核算项'!$M$2792:$M$2800,"CO",'02_核算项'!$AE$2792:$AE$2800,"allow_calculation"),"")</f>
        <v>295.989</v>
      </c>
      <c r="S280" s="4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D$2792:$AD$2800,'02_核算项'!$M$2792:$M$2800,"VOCS",'02_核算项'!$AE$2792:$AE$2800,"allow_calculation"),"")</f>
        <v>23.67912</v>
      </c>
      <c r="T280" s="4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D$2792:$AD$2800,'02_核算项'!$M$2792:$M$2800,"PM10",'02_核算项'!$AE$2792:$AE$2800,"allow_calculation"),"")</f>
        <v>147.9945</v>
      </c>
      <c r="U280" s="4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D$2792:$AD$2800,'02_核算项'!$M$2792:$M$2800,"PM25",'02_核算项'!$AE$2792:$AE$2800,"allow_calculation"),"")</f>
        <v>147.9945</v>
      </c>
      <c r="V280" s="4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D$2792:$AD$2800,'02_核算项'!$M$2792:$M$2800,"BC",'02_核算项'!$AE$2792:$AE$2800,"allow_calculation"),"")</f>
        <v>11.83956</v>
      </c>
      <c r="W280" s="4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D$2792:$AD$2800,'02_核算项'!$M$2792:$M$2800,"OC",'02_核算项'!$AE$2792:$AE$2800,"allow_calculation"),"")</f>
        <v>69.0641</v>
      </c>
      <c r="X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D$2792:$AD$2800,'02_核算项'!$M$2792:$M$2800,"NH3",'02_核算项'!$AE$2792:$AE$2800,"allow_calculation"),"")</f>
        <v/>
      </c>
      <c r="Y280" s="2">
        <v>10</v>
      </c>
    </row>
    <row r="281" spans="1:25">
      <c r="A281" s="2" t="s">
        <v>3441</v>
      </c>
      <c r="B281" s="2" t="s">
        <v>2266</v>
      </c>
      <c r="C281" s="2" t="s">
        <v>744</v>
      </c>
      <c r="D281" s="2" t="s">
        <v>50</v>
      </c>
      <c r="E281" s="2" t="s">
        <v>51</v>
      </c>
      <c r="F281" s="2" t="s">
        <v>243</v>
      </c>
      <c r="G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C$2801:$AC$2817,'02_核算项'!$M$2801:$M$2817,"SO2",'02_核算项'!$AE$2801:$AE$2817,"allow_calculation"),"")</f>
        <v>1285.7465499999998</v>
      </c>
      <c r="H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C$2801:$AC$2817,'02_核算项'!$M$2801:$M$2817,"NOX",'02_核算项'!$AE$2801:$AE$2817,"allow_calculation"),"")</f>
        <v>4538.532</v>
      </c>
      <c r="I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C$2801:$AC$2817,'02_核算项'!$M$2801:$M$2817,"CO",'02_核算项'!$AE$2801:$AE$2817,"allow_calculation"),"")</f>
        <v>1134.6585</v>
      </c>
      <c r="J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C$2801:$AC$2817,'02_核算项'!$M$2801:$M$2817,"VOCS",'02_核算项'!$AE$2801:$AE$2817,"allow_calculation"),"")</f>
        <v>90.76859999999999</v>
      </c>
      <c r="K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C$2801:$AC$2817,'02_核算项'!$M$2801:$M$2817,"PM10",'02_核算项'!$AE$2801:$AE$2817,"allow_calculation"),"")</f>
        <v>567.2451</v>
      </c>
      <c r="L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C$2801:$AC$2817,'02_核算项'!$M$2801:$M$2817,"PM25",'02_核算项'!$AE$2801:$AE$2817,"allow_calculation"),"")</f>
        <v>567.24255</v>
      </c>
      <c r="M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C$2801:$AC$2817,'02_核算项'!$M$2801:$M$2817,"BC",'02_核算项'!$AE$2801:$AE$2817,"allow_calculation"),"")</f>
        <v>45.379709999999996</v>
      </c>
      <c r="N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C$2801:$AC$2817,'02_核算项'!$M$2801:$M$2817,"OC",'02_核算项'!$AE$2801:$AE$2817,"allow_calculation"),"")</f>
        <v>264.71302</v>
      </c>
      <c r="O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C$2801:$AC$2817,'02_核算项'!$M$2801:$M$2817,"NH3",'02_核算项'!$AE$2801:$AE$2817,"allow_calculation"),"")</f>
        <v>0.0</v>
      </c>
      <c r="P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D$2801:$AD$2817,'02_核算项'!$M$2801:$M$2817,"SO2",'02_核算项'!$AE$2801:$AE$2817,"allow_calculation"),"")</f>
        <v>1285.7465499999998</v>
      </c>
      <c r="Q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D$2801:$AD$2817,'02_核算项'!$M$2801:$M$2817,"NOX",'02_核算项'!$AE$2801:$AE$2817,"allow_calculation"),"")</f>
        <v>4538.532</v>
      </c>
      <c r="R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D$2801:$AD$2817,'02_核算项'!$M$2801:$M$2817,"CO",'02_核算项'!$AE$2801:$AE$2817,"allow_calculation"),"")</f>
        <v>1134.6585</v>
      </c>
      <c r="S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D$2801:$AD$2817,'02_核算项'!$M$2801:$M$2817,"VOCS",'02_核算项'!$AE$2801:$AE$2817,"allow_calculation"),"")</f>
        <v>90.76859999999999</v>
      </c>
      <c r="T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D$2801:$AD$2817,'02_核算项'!$M$2801:$M$2817,"PM10",'02_核算项'!$AE$2801:$AE$2817,"allow_calculation"),"")</f>
        <v>567.2451</v>
      </c>
      <c r="U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D$2801:$AD$2817,'02_核算项'!$M$2801:$M$2817,"PM25",'02_核算项'!$AE$2801:$AE$2817,"allow_calculation"),"")</f>
        <v>567.24255</v>
      </c>
      <c r="V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D$2801:$AD$2817,'02_核算项'!$M$2801:$M$2817,"BC",'02_核算项'!$AE$2801:$AE$2817,"allow_calculation"),"")</f>
        <v>45.379709999999996</v>
      </c>
      <c r="W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D$2801:$AD$2817,'02_核算项'!$M$2801:$M$2817,"OC",'02_核算项'!$AE$2801:$AE$2817,"allow_calculation"),"")</f>
        <v>264.71302</v>
      </c>
      <c r="X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D$2801:$AD$2817,'02_核算项'!$M$2801:$M$2817,"NH3",'02_核算项'!$AE$2801:$AE$2817,"allow_calculation"),"")</f>
        <v>0.0</v>
      </c>
      <c r="Y281" s="2">
        <v>18</v>
      </c>
    </row>
    <row r="282" spans="1:25">
      <c r="A282" s="2" t="s">
        <v>3459</v>
      </c>
      <c r="B282" s="2" t="s">
        <v>766</v>
      </c>
      <c r="C282" s="2" t="s">
        <v>242</v>
      </c>
      <c r="D282" s="2" t="s">
        <v>178</v>
      </c>
      <c r="E282" s="2" t="s">
        <v>51</v>
      </c>
      <c r="F282" s="2" t="s">
        <v>52</v>
      </c>
      <c r="G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C$2818:$AC$2826,'02_核算项'!$M$2818:$M$2826,"SO2",'02_核算项'!$AE$2818:$AE$2826,"allow_calculation"),"")</f>
        <v>205.329893</v>
      </c>
      <c r="H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C$2818:$AC$2826,'02_核算项'!$M$2818:$M$2826,"NOX",'02_核算项'!$AE$2818:$AE$2826,"allow_calculation"),"")</f>
        <v>724.69374</v>
      </c>
      <c r="I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C$2818:$AC$2826,'02_核算项'!$M$2818:$M$2826,"CO",'02_核算项'!$AE$2818:$AE$2826,"allow_calculation"),"")</f>
        <v>181.173435</v>
      </c>
      <c r="J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C$2818:$AC$2826,'02_核算项'!$M$2818:$M$2826,"VOCS",'02_核算项'!$AE$2818:$AE$2826,"allow_calculation"),"")</f>
        <v>14.493874799999999</v>
      </c>
      <c r="K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C$2818:$AC$2826,'02_核算项'!$M$2818:$M$2826,"PM10",'02_核算项'!$AE$2818:$AE$2826,"allow_calculation"),"")</f>
        <v>90.5867175</v>
      </c>
      <c r="L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C$2818:$AC$2826,'02_核算项'!$M$2818:$M$2826,"PM25",'02_核算项'!$AE$2818:$AE$2826,"allow_calculation"),"")</f>
        <v>90.5867175</v>
      </c>
      <c r="M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C$2818:$AC$2826,'02_核算项'!$M$2818:$M$2826,"BC",'02_核算项'!$AE$2818:$AE$2826,"allow_calculation"),"")</f>
        <v>7.246937399999999</v>
      </c>
      <c r="N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C$2818:$AC$2826,'02_核算项'!$M$2818:$M$2826,"OC",'02_核算项'!$AE$2818:$AE$2826,"allow_calculation"),"")</f>
        <v>42.2738015</v>
      </c>
      <c r="O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C$2818:$AC$2826,'02_核算项'!$M$2818:$M$2826,"NH3",'02_核算项'!$AE$2818:$AE$2826,"allow_calculation"),"")</f>
        <v>0.0</v>
      </c>
      <c r="P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D$2818:$AD$2826,'02_核算项'!$M$2818:$M$2826,"SO2",'02_核算项'!$AE$2818:$AE$2826,"allow_calculation"),"")</f>
        <v>205.329893</v>
      </c>
      <c r="Q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D$2818:$AD$2826,'02_核算项'!$M$2818:$M$2826,"NOX",'02_核算项'!$AE$2818:$AE$2826,"allow_calculation"),"")</f>
        <v>724.69374</v>
      </c>
      <c r="R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D$2818:$AD$2826,'02_核算项'!$M$2818:$M$2826,"CO",'02_核算项'!$AE$2818:$AE$2826,"allow_calculation"),"")</f>
        <v>181.173435</v>
      </c>
      <c r="S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D$2818:$AD$2826,'02_核算项'!$M$2818:$M$2826,"VOCS",'02_核算项'!$AE$2818:$AE$2826,"allow_calculation"),"")</f>
        <v>14.493874799999999</v>
      </c>
      <c r="T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D$2818:$AD$2826,'02_核算项'!$M$2818:$M$2826,"PM10",'02_核算项'!$AE$2818:$AE$2826,"allow_calculation"),"")</f>
        <v>90.5867175</v>
      </c>
      <c r="U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D$2818:$AD$2826,'02_核算项'!$M$2818:$M$2826,"PM25",'02_核算项'!$AE$2818:$AE$2826,"allow_calculation"),"")</f>
        <v>90.5867175</v>
      </c>
      <c r="V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D$2818:$AD$2826,'02_核算项'!$M$2818:$M$2826,"BC",'02_核算项'!$AE$2818:$AE$2826,"allow_calculation"),"")</f>
        <v>7.246937399999999</v>
      </c>
      <c r="W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D$2818:$AD$2826,'02_核算项'!$M$2818:$M$2826,"OC",'02_核算项'!$AE$2818:$AE$2826,"allow_calculation"),"")</f>
        <v>42.2738015</v>
      </c>
      <c r="X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D$2818:$AD$2826,'02_核算项'!$M$2818:$M$2826,"NH3",'02_核算项'!$AE$2818:$AE$2826,"allow_calculation"),"")</f>
        <v>0.0</v>
      </c>
      <c r="Y282" s="2">
        <v>9</v>
      </c>
    </row>
    <row r="283" spans="1:25">
      <c r="A283" s="2" t="s">
        <v>3469</v>
      </c>
      <c r="B283" s="2" t="s">
        <v>3470</v>
      </c>
      <c r="C283" s="2" t="s">
        <v>377</v>
      </c>
      <c r="D283" s="2" t="s">
        <v>178</v>
      </c>
      <c r="E283" s="2" t="s">
        <v>181</v>
      </c>
      <c r="F283" s="2" t="s">
        <v>52</v>
      </c>
      <c r="G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C$2827:$AC$2835,'02_核算项'!$M$2827:$M$2835,"SO2",'02_核算项'!$AE$2827:$AE$2835,"allow_calculation"),"")</f>
        <v>6.8093585</v>
      </c>
      <c r="H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C$2827:$AC$2835,'02_核算项'!$M$2827:$M$2835,"NOX",'02_核算项'!$AE$2827:$AE$2835,"allow_calculation"),"")</f>
        <v>24.03303</v>
      </c>
      <c r="I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C$2827:$AC$2835,'02_核算项'!$M$2827:$M$2835,"CO",'02_核算项'!$AE$2827:$AE$2835,"allow_calculation"),"")</f>
        <v>6.0082575</v>
      </c>
      <c r="J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C$2827:$AC$2835,'02_核算项'!$M$2827:$M$2835,"VOCS",'02_核算项'!$AE$2827:$AE$2835,"allow_calculation"),"")</f>
        <v>0.4806606</v>
      </c>
      <c r="K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C$2827:$AC$2835,'02_核算项'!$M$2827:$M$2835,"PM10",'02_核算项'!$AE$2827:$AE$2835,"allow_calculation"),"")</f>
        <v>3.00412875</v>
      </c>
      <c r="L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C$2827:$AC$2835,'02_核算项'!$M$2827:$M$2835,"PM25",'02_核算项'!$AE$2827:$AE$2835,"allow_calculation"),"")</f>
        <v>3.00412875</v>
      </c>
      <c r="M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C$2827:$AC$2835,'02_核算项'!$M$2827:$M$2835,"BC",'02_核算项'!$AE$2827:$AE$2835,"allow_calculation"),"")</f>
        <v>0.2403303</v>
      </c>
      <c r="N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C$2827:$AC$2835,'02_核算项'!$M$2827:$M$2835,"OC",'02_核算项'!$AE$2827:$AE$2835,"allow_calculation"),"")</f>
        <v>1.40192675</v>
      </c>
      <c r="O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C$2827:$AC$2835,'02_核算项'!$M$2827:$M$2835,"NH3",'02_核算项'!$AE$2827:$AE$2835,"allow_calculation"),"")</f>
        <v>0.0</v>
      </c>
      <c r="P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D$2827:$AD$2835,'02_核算项'!$M$2827:$M$2835,"SO2",'02_核算项'!$AE$2827:$AE$2835,"allow_calculation"),"")</f>
        <v>6.8093585</v>
      </c>
      <c r="Q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D$2827:$AD$2835,'02_核算项'!$M$2827:$M$2835,"NOX",'02_核算项'!$AE$2827:$AE$2835,"allow_calculation"),"")</f>
        <v>24.03303</v>
      </c>
      <c r="R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D$2827:$AD$2835,'02_核算项'!$M$2827:$M$2835,"CO",'02_核算项'!$AE$2827:$AE$2835,"allow_calculation"),"")</f>
        <v>6.0082575</v>
      </c>
      <c r="S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D$2827:$AD$2835,'02_核算项'!$M$2827:$M$2835,"VOCS",'02_核算项'!$AE$2827:$AE$2835,"allow_calculation"),"")</f>
        <v>0.4806606</v>
      </c>
      <c r="T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D$2827:$AD$2835,'02_核算项'!$M$2827:$M$2835,"PM10",'02_核算项'!$AE$2827:$AE$2835,"allow_calculation"),"")</f>
        <v>3.00412875</v>
      </c>
      <c r="U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D$2827:$AD$2835,'02_核算项'!$M$2827:$M$2835,"PM25",'02_核算项'!$AE$2827:$AE$2835,"allow_calculation"),"")</f>
        <v>3.00412875</v>
      </c>
      <c r="V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D$2827:$AD$2835,'02_核算项'!$M$2827:$M$2835,"BC",'02_核算项'!$AE$2827:$AE$2835,"allow_calculation"),"")</f>
        <v>0.2403303</v>
      </c>
      <c r="W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D$2827:$AD$2835,'02_核算项'!$M$2827:$M$2835,"OC",'02_核算项'!$AE$2827:$AE$2835,"allow_calculation"),"")</f>
        <v>1.40192675</v>
      </c>
      <c r="X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D$2827:$AD$2835,'02_核算项'!$M$2827:$M$2835,"NH3",'02_核算项'!$AE$2827:$AE$2835,"allow_calculation"),"")</f>
        <v>0.0</v>
      </c>
      <c r="Y283" s="2">
        <v>1</v>
      </c>
    </row>
    <row r="284" spans="1:25">
      <c r="A284" s="2" t="s">
        <v>3480</v>
      </c>
      <c r="B284" s="2" t="s">
        <v>1332</v>
      </c>
      <c r="C284" s="2" t="s">
        <v>152</v>
      </c>
      <c r="D284" s="2" t="s">
        <v>228</v>
      </c>
      <c r="E284" s="2" t="s">
        <v>117</v>
      </c>
      <c r="F284" s="2" t="s">
        <v>138</v>
      </c>
      <c r="G284" s="4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C$2836:$AC$2844,'02_核算项'!$M$2836:$M$2844,"SO2",'02_核算项'!$AE$2836:$AE$2844,"allow_calculation"),"")</f>
        <v>286.6592394</v>
      </c>
      <c r="H284" s="4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C$2836:$AC$2844,'02_核算项'!$M$2836:$M$2844,"NOX",'02_核算项'!$AE$2836:$AE$2844,"allow_calculation"),"")</f>
        <v>1011.738492</v>
      </c>
      <c r="I284" s="4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C$2836:$AC$2844,'02_核算项'!$M$2836:$M$2844,"CO",'02_核算项'!$AE$2836:$AE$2844,"allow_calculation"),"")</f>
        <v>252.934623</v>
      </c>
      <c r="J284" s="4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C$2836:$AC$2844,'02_核算项'!$M$2836:$M$2844,"VOCS",'02_核算项'!$AE$2836:$AE$2844,"allow_calculation"),"")</f>
        <v>20.23476984</v>
      </c>
      <c r="K284" s="4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C$2836:$AC$2844,'02_核算项'!$M$2836:$M$2844,"PM10",'02_核算项'!$AE$2836:$AE$2844,"allow_calculation"),"")</f>
        <v>126.4673115</v>
      </c>
      <c r="L284" s="4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C$2836:$AC$2844,'02_核算项'!$M$2836:$M$2844,"PM25",'02_核算项'!$AE$2836:$AE$2844,"allow_calculation"),"")</f>
        <v>126.4673115</v>
      </c>
      <c r="M284" s="4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C$2836:$AC$2844,'02_核算项'!$M$2836:$M$2844,"BC",'02_核算项'!$AE$2836:$AE$2844,"allow_calculation"),"")</f>
        <v>10.11738492</v>
      </c>
      <c r="N284" s="4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C$2836:$AC$2844,'02_核算项'!$M$2836:$M$2844,"OC",'02_核算项'!$AE$2836:$AE$2844,"allow_calculation"),"")</f>
        <v>59.0180787</v>
      </c>
      <c r="O284" s="4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C$2836:$AC$2844,'02_核算项'!$M$2836:$M$2844,"NH3",'02_核算项'!$AE$2836:$AE$2844,"allow_calculation"),"")</f>
        <v/>
      </c>
      <c r="P284" s="4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D$2836:$AD$2844,'02_核算项'!$M$2836:$M$2844,"SO2",'02_核算项'!$AE$2836:$AE$2844,"allow_calculation"),"")</f>
        <v>286.6592394</v>
      </c>
      <c r="Q284" s="4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D$2836:$AD$2844,'02_核算项'!$M$2836:$M$2844,"NOX",'02_核算项'!$AE$2836:$AE$2844,"allow_calculation"),"")</f>
        <v>1011.738492</v>
      </c>
      <c r="R284" s="4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D$2836:$AD$2844,'02_核算项'!$M$2836:$M$2844,"CO",'02_核算项'!$AE$2836:$AE$2844,"allow_calculation"),"")</f>
        <v>252.934623</v>
      </c>
      <c r="S284" s="4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D$2836:$AD$2844,'02_核算项'!$M$2836:$M$2844,"VOCS",'02_核算项'!$AE$2836:$AE$2844,"allow_calculation"),"")</f>
        <v>20.23476984</v>
      </c>
      <c r="T284" s="4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D$2836:$AD$2844,'02_核算项'!$M$2836:$M$2844,"PM10",'02_核算项'!$AE$2836:$AE$2844,"allow_calculation"),"")</f>
        <v>126.4673115</v>
      </c>
      <c r="U284" s="4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D$2836:$AD$2844,'02_核算项'!$M$2836:$M$2844,"PM25",'02_核算项'!$AE$2836:$AE$2844,"allow_calculation"),"")</f>
        <v>126.4673115</v>
      </c>
      <c r="V284" s="4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D$2836:$AD$2844,'02_核算项'!$M$2836:$M$2844,"BC",'02_核算项'!$AE$2836:$AE$2844,"allow_calculation"),"")</f>
        <v>10.11738492</v>
      </c>
      <c r="W284" s="4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D$2836:$AD$2844,'02_核算项'!$M$2836:$M$2844,"OC",'02_核算项'!$AE$2836:$AE$2844,"allow_calculation"),"")</f>
        <v>59.0180787</v>
      </c>
      <c r="X284" s="3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D$2836:$AD$2844,'02_核算项'!$M$2836:$M$2844,"NH3",'02_核算项'!$AE$2836:$AE$2844,"allow_calculation"),"")</f>
        <v/>
      </c>
      <c r="Y284" s="2">
        <v>12</v>
      </c>
    </row>
    <row r="285" spans="1:25">
      <c r="A285" s="2" t="s">
        <v>3490</v>
      </c>
      <c r="B285" s="2" t="s">
        <v>2960</v>
      </c>
      <c r="C285" s="2" t="s">
        <v>744</v>
      </c>
      <c r="D285" s="2" t="s">
        <v>50</v>
      </c>
      <c r="E285" s="2" t="s">
        <v>181</v>
      </c>
      <c r="F285" s="2" t="s">
        <v>323</v>
      </c>
      <c r="G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C$2845:$AC$2853,'02_核算项'!$M$2845:$M$2853,"SO2",'02_核算项'!$AE$2845:$AE$2853,"allow_calculation"),"")</f>
        <v>0.000435</v>
      </c>
      <c r="H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C$2845:$AC$2853,'02_核算项'!$M$2845:$M$2853,"NOX",'02_核算项'!$AE$2845:$AE$2853,"allow_calculation"),"")</f>
        <v>0.1044</v>
      </c>
      <c r="I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C$2845:$AC$2853,'02_核算项'!$M$2845:$M$2853,"CO",'02_核算项'!$AE$2845:$AE$2853,"allow_calculation"),"")</f>
        <v>0.030449999999999998</v>
      </c>
      <c r="J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C$2845:$AC$2853,'02_核算项'!$M$2845:$M$2853,"VOCS",'02_核算项'!$AE$2845:$AE$2853,"allow_calculation"),"")</f>
        <v>0.00174</v>
      </c>
      <c r="K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C$2845:$AC$2853,'02_核算项'!$M$2845:$M$2853,"PM10",'02_核算项'!$AE$2845:$AE$2853,"allow_calculation"),"")</f>
        <v>0.00087</v>
      </c>
      <c r="L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C$2845:$AC$2853,'02_核算项'!$M$2845:$M$2853,"PM25",'02_核算项'!$AE$2845:$AE$2853,"allow_calculation"),"")</f>
        <v>0.000435</v>
      </c>
      <c r="M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C$2845:$AC$2853,'02_核算项'!$M$2845:$M$2853,"BC",'02_核算项'!$AE$2845:$AE$2853,"allow_calculation"),"")</f>
        <v>8.7e-05</v>
      </c>
      <c r="N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C$2845:$AC$2853,'02_核算项'!$M$2845:$M$2853,"OC",'02_核算项'!$AE$2845:$AE$2853,"allow_calculation"),"")</f>
        <v>0.000174</v>
      </c>
      <c r="O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C$2845:$AC$2853,'02_核算项'!$M$2845:$M$2853,"NH3",'02_核算项'!$AE$2845:$AE$2853,"allow_calculation"),"")</f>
        <v>0.0</v>
      </c>
      <c r="P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D$2845:$AD$2853,'02_核算项'!$M$2845:$M$2853,"SO2",'02_核算项'!$AE$2845:$AE$2853,"allow_calculation"),"")</f>
        <v>0.000435</v>
      </c>
      <c r="Q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D$2845:$AD$2853,'02_核算项'!$M$2845:$M$2853,"NOX",'02_核算项'!$AE$2845:$AE$2853,"allow_calculation"),"")</f>
        <v>0.1044</v>
      </c>
      <c r="R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D$2845:$AD$2853,'02_核算项'!$M$2845:$M$2853,"CO",'02_核算项'!$AE$2845:$AE$2853,"allow_calculation"),"")</f>
        <v>0.030449999999999998</v>
      </c>
      <c r="S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D$2845:$AD$2853,'02_核算项'!$M$2845:$M$2853,"VOCS",'02_核算项'!$AE$2845:$AE$2853,"allow_calculation"),"")</f>
        <v>0.00174</v>
      </c>
      <c r="T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D$2845:$AD$2853,'02_核算项'!$M$2845:$M$2853,"PM10",'02_核算项'!$AE$2845:$AE$2853,"allow_calculation"),"")</f>
        <v>0.00087</v>
      </c>
      <c r="U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D$2845:$AD$2853,'02_核算项'!$M$2845:$M$2853,"PM25",'02_核算项'!$AE$2845:$AE$2853,"allow_calculation"),"")</f>
        <v>0.000435</v>
      </c>
      <c r="V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D$2845:$AD$2853,'02_核算项'!$M$2845:$M$2853,"BC",'02_核算项'!$AE$2845:$AE$2853,"allow_calculation"),"")</f>
        <v>8.7e-05</v>
      </c>
      <c r="W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D$2845:$AD$2853,'02_核算项'!$M$2845:$M$2853,"OC",'02_核算项'!$AE$2845:$AE$2853,"allow_calculation"),"")</f>
        <v>0.000174</v>
      </c>
      <c r="X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D$2845:$AD$2853,'02_核算项'!$M$2845:$M$2853,"NH3",'02_核算项'!$AE$2845:$AE$2853,"allow_calculation"),"")</f>
        <v>0.0</v>
      </c>
      <c r="Y285" s="2">
        <v>1</v>
      </c>
    </row>
    <row r="286" spans="1:25">
      <c r="A286" s="2" t="s">
        <v>3500</v>
      </c>
      <c r="B286" s="2" t="s">
        <v>1082</v>
      </c>
      <c r="C286" s="2" t="s">
        <v>744</v>
      </c>
      <c r="D286" s="2" t="s">
        <v>228</v>
      </c>
      <c r="E286" s="2" t="s">
        <v>117</v>
      </c>
      <c r="F286" s="2" t="s">
        <v>323</v>
      </c>
      <c r="G286" s="4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C$2854:$AC$2870,'02_核算项'!$M$2854:$M$2870,"SO2",'02_核算项'!$AE$2854:$AE$2870,"allow_calculation"),"")</f>
        <v>469.88842225</v>
      </c>
      <c r="H286" s="4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C$2854:$AC$2870,'02_核算项'!$M$2854:$M$2870,"NOX",'02_核算项'!$AE$2854:$AE$2870,"allow_calculation"),"")</f>
        <v>1658.61234</v>
      </c>
      <c r="I286" s="4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C$2854:$AC$2870,'02_核算项'!$M$2854:$M$2870,"CO",'02_核算项'!$AE$2854:$AE$2870,"allow_calculation"),"")</f>
        <v>414.6608075</v>
      </c>
      <c r="J286" s="4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C$2854:$AC$2870,'02_核算项'!$M$2854:$M$2870,"VOCS",'02_核算项'!$AE$2854:$AE$2870,"allow_calculation"),"")</f>
        <v>33.171629</v>
      </c>
      <c r="K286" s="4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C$2854:$AC$2870,'02_核算项'!$M$2854:$M$2870,"PM10",'02_核算项'!$AE$2854:$AE$2870,"allow_calculation"),"")</f>
        <v>207.30491949999998</v>
      </c>
      <c r="L286" s="4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C$2854:$AC$2870,'02_核算项'!$M$2854:$M$2870,"PM25",'02_核算项'!$AE$2854:$AE$2870,"allow_calculation"),"")</f>
        <v>207.30414725</v>
      </c>
      <c r="M286" s="4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C$2854:$AC$2870,'02_核算项'!$M$2854:$M$2870,"BC",'02_核算项'!$AE$2854:$AE$2870,"allow_calculation"),"")</f>
        <v>16.58442445</v>
      </c>
      <c r="N286" s="4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C$2854:$AC$2870,'02_核算项'!$M$2854:$M$2870,"OC",'02_核算项'!$AE$2854:$AE$2870,"allow_calculation"),"")</f>
        <v>96.74188389999999</v>
      </c>
      <c r="O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C$2854:$AC$2870,'02_核算项'!$M$2854:$M$2870,"NH3",'02_核算项'!$AE$2854:$AE$2870,"allow_calculation"),"")</f>
        <v>0.0</v>
      </c>
      <c r="P286" s="4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D$2854:$AD$2870,'02_核算项'!$M$2854:$M$2870,"SO2",'02_核算项'!$AE$2854:$AE$2870,"allow_calculation"),"")</f>
        <v>469.88842225</v>
      </c>
      <c r="Q286" s="4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D$2854:$AD$2870,'02_核算项'!$M$2854:$M$2870,"NOX",'02_核算项'!$AE$2854:$AE$2870,"allow_calculation"),"")</f>
        <v>1658.61234</v>
      </c>
      <c r="R286" s="4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D$2854:$AD$2870,'02_核算项'!$M$2854:$M$2870,"CO",'02_核算项'!$AE$2854:$AE$2870,"allow_calculation"),"")</f>
        <v>414.6608075</v>
      </c>
      <c r="S286" s="4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D$2854:$AD$2870,'02_核算项'!$M$2854:$M$2870,"VOCS",'02_核算项'!$AE$2854:$AE$2870,"allow_calculation"),"")</f>
        <v>33.171629</v>
      </c>
      <c r="T286" s="4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D$2854:$AD$2870,'02_核算项'!$M$2854:$M$2870,"PM10",'02_核算项'!$AE$2854:$AE$2870,"allow_calculation"),"")</f>
        <v>207.30491949999998</v>
      </c>
      <c r="U286" s="4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D$2854:$AD$2870,'02_核算项'!$M$2854:$M$2870,"PM25",'02_核算项'!$AE$2854:$AE$2870,"allow_calculation"),"")</f>
        <v>207.30414725</v>
      </c>
      <c r="V286" s="4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D$2854:$AD$2870,'02_核算项'!$M$2854:$M$2870,"BC",'02_核算项'!$AE$2854:$AE$2870,"allow_calculation"),"")</f>
        <v>16.58442445</v>
      </c>
      <c r="W286" s="4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D$2854:$AD$2870,'02_核算项'!$M$2854:$M$2870,"OC",'02_核算项'!$AE$2854:$AE$2870,"allow_calculation"),"")</f>
        <v>96.74188389999999</v>
      </c>
      <c r="X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D$2854:$AD$2870,'02_核算项'!$M$2854:$M$2870,"NH3",'02_核算项'!$AE$2854:$AE$2870,"allow_calculation"),"")</f>
        <v>0.0</v>
      </c>
      <c r="Y286" s="2">
        <v>18</v>
      </c>
    </row>
    <row r="287" spans="1:25">
      <c r="A287" s="2" t="s">
        <v>3518</v>
      </c>
      <c r="B287" s="2" t="s">
        <v>2266</v>
      </c>
      <c r="C287" s="2" t="s">
        <v>744</v>
      </c>
      <c r="D287" s="2" t="s">
        <v>50</v>
      </c>
      <c r="E287" s="2" t="s">
        <v>51</v>
      </c>
      <c r="F287" s="2" t="s">
        <v>243</v>
      </c>
      <c r="G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C$2871:$AC$2887,'02_核算项'!$M$2871:$M$2887,"SO2",'02_核算项'!$AE$2871:$AE$2887,"allow_calculation"),"")</f>
        <v>1274.32745</v>
      </c>
      <c r="H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C$2871:$AC$2887,'02_核算项'!$M$2871:$M$2887,"NOX",'02_核算项'!$AE$2871:$AE$2887,"allow_calculation"),"")</f>
        <v>4498.182000000001</v>
      </c>
      <c r="I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C$2871:$AC$2887,'02_核算项'!$M$2871:$M$2887,"CO",'02_核算项'!$AE$2871:$AE$2887,"allow_calculation"),"")</f>
        <v>1124.5690000000002</v>
      </c>
      <c r="J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C$2871:$AC$2887,'02_核算项'!$M$2871:$M$2887,"VOCS",'02_核算项'!$AE$2871:$AE$2887,"allow_calculation"),"")</f>
        <v>89.96176</v>
      </c>
      <c r="K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C$2871:$AC$2887,'02_核算项'!$M$2871:$M$2887,"PM10",'02_核算项'!$AE$2871:$AE$2887,"allow_calculation"),"")</f>
        <v>562.20695</v>
      </c>
      <c r="L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C$2871:$AC$2887,'02_核算项'!$M$2871:$M$2887,"PM25",'02_核算项'!$AE$2871:$AE$2887,"allow_calculation"),"")</f>
        <v>562.2046</v>
      </c>
      <c r="M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C$2871:$AC$2887,'02_核算项'!$M$2871:$M$2887,"BC",'02_核算项'!$AE$2871:$AE$2887,"allow_calculation"),"")</f>
        <v>44.97665</v>
      </c>
      <c r="N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C$2871:$AC$2887,'02_核算项'!$M$2871:$M$2887,"OC",'02_核算项'!$AE$2871:$AE$2887,"allow_calculation"),"")</f>
        <v>262.36199</v>
      </c>
      <c r="O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C$2871:$AC$2887,'02_核算项'!$M$2871:$M$2887,"NH3",'02_核算项'!$AE$2871:$AE$2887,"allow_calculation"),"")</f>
        <v>0.0</v>
      </c>
      <c r="P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D$2871:$AD$2887,'02_核算项'!$M$2871:$M$2887,"SO2",'02_核算项'!$AE$2871:$AE$2887,"allow_calculation"),"")</f>
        <v>1274.32745</v>
      </c>
      <c r="Q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D$2871:$AD$2887,'02_核算项'!$M$2871:$M$2887,"NOX",'02_核算项'!$AE$2871:$AE$2887,"allow_calculation"),"")</f>
        <v>4498.182000000001</v>
      </c>
      <c r="R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D$2871:$AD$2887,'02_核算项'!$M$2871:$M$2887,"CO",'02_核算项'!$AE$2871:$AE$2887,"allow_calculation"),"")</f>
        <v>1124.5690000000002</v>
      </c>
      <c r="S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D$2871:$AD$2887,'02_核算项'!$M$2871:$M$2887,"VOCS",'02_核算项'!$AE$2871:$AE$2887,"allow_calculation"),"")</f>
        <v>89.96176</v>
      </c>
      <c r="T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D$2871:$AD$2887,'02_核算项'!$M$2871:$M$2887,"PM10",'02_核算项'!$AE$2871:$AE$2887,"allow_calculation"),"")</f>
        <v>562.20695</v>
      </c>
      <c r="U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D$2871:$AD$2887,'02_核算项'!$M$2871:$M$2887,"PM25",'02_核算项'!$AE$2871:$AE$2887,"allow_calculation"),"")</f>
        <v>562.2046</v>
      </c>
      <c r="V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D$2871:$AD$2887,'02_核算项'!$M$2871:$M$2887,"BC",'02_核算项'!$AE$2871:$AE$2887,"allow_calculation"),"")</f>
        <v>44.97665</v>
      </c>
      <c r="W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D$2871:$AD$2887,'02_核算项'!$M$2871:$M$2887,"OC",'02_核算项'!$AE$2871:$AE$2887,"allow_calculation"),"")</f>
        <v>262.36199</v>
      </c>
      <c r="X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D$2871:$AD$2887,'02_核算项'!$M$2871:$M$2887,"NH3",'02_核算项'!$AE$2871:$AE$2887,"allow_calculation"),"")</f>
        <v>0.0</v>
      </c>
      <c r="Y287" s="2">
        <v>18</v>
      </c>
    </row>
    <row r="288" spans="1:25">
      <c r="A288" s="2" t="s">
        <v>3536</v>
      </c>
      <c r="B288" s="2" t="s">
        <v>3537</v>
      </c>
      <c r="C288" s="2" t="s">
        <v>258</v>
      </c>
      <c r="D288" s="2" t="s">
        <v>50</v>
      </c>
      <c r="E288" s="2" t="s">
        <v>51</v>
      </c>
      <c r="F288" s="2" t="s">
        <v>243</v>
      </c>
      <c r="G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C$2888:$AC$2904,'02_核算项'!$M$2888:$M$2904,"SO2",'02_核算项'!$AE$2888:$AE$2904,"allow_calculation"),"")</f>
        <v>570.1545</v>
      </c>
      <c r="H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C$2888:$AC$2904,'02_核算项'!$M$2888:$M$2904,"NOX",'02_核算项'!$AE$2888:$AE$2904,"allow_calculation"),"")</f>
        <v>2012.3100000000002</v>
      </c>
      <c r="I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C$2888:$AC$2904,'02_核算项'!$M$2888:$M$2904,"CO",'02_核算项'!$AE$2888:$AE$2904,"allow_calculation"),"")</f>
        <v>503.07750000000004</v>
      </c>
      <c r="J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C$2888:$AC$2904,'02_核算项'!$M$2888:$M$2904,"VOCS",'02_核算项'!$AE$2888:$AE$2904,"allow_calculation"),"")</f>
        <v>40.2462</v>
      </c>
      <c r="K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C$2888:$AC$2904,'02_核算项'!$M$2888:$M$2904,"PM10",'02_核算项'!$AE$2888:$AE$2904,"allow_calculation"),"")</f>
        <v>251.53875000000002</v>
      </c>
      <c r="L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C$2888:$AC$2904,'02_核算项'!$M$2888:$M$2904,"PM25",'02_核算项'!$AE$2888:$AE$2904,"allow_calculation"),"")</f>
        <v>251.53875000000002</v>
      </c>
      <c r="M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C$2888:$AC$2904,'02_核算项'!$M$2888:$M$2904,"BC",'02_核算项'!$AE$2888:$AE$2904,"allow_calculation"),"")</f>
        <v>20.1231</v>
      </c>
      <c r="N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C$2888:$AC$2904,'02_核算项'!$M$2888:$M$2904,"OC",'02_核算项'!$AE$2888:$AE$2904,"allow_calculation"),"")</f>
        <v>117.38475</v>
      </c>
      <c r="O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C$2888:$AC$2904,'02_核算项'!$M$2888:$M$2904,"NH3",'02_核算项'!$AE$2888:$AE$2904,"allow_calculation"),"")</f>
        <v>0.0</v>
      </c>
      <c r="P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D$2888:$AD$2904,'02_核算项'!$M$2888:$M$2904,"SO2",'02_核算项'!$AE$2888:$AE$2904,"allow_calculation"),"")</f>
        <v>570.1545</v>
      </c>
      <c r="Q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D$2888:$AD$2904,'02_核算项'!$M$2888:$M$2904,"NOX",'02_核算项'!$AE$2888:$AE$2904,"allow_calculation"),"")</f>
        <v>2012.3100000000002</v>
      </c>
      <c r="R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D$2888:$AD$2904,'02_核算项'!$M$2888:$M$2904,"CO",'02_核算项'!$AE$2888:$AE$2904,"allow_calculation"),"")</f>
        <v>503.07750000000004</v>
      </c>
      <c r="S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D$2888:$AD$2904,'02_核算项'!$M$2888:$M$2904,"VOCS",'02_核算项'!$AE$2888:$AE$2904,"allow_calculation"),"")</f>
        <v>40.2462</v>
      </c>
      <c r="T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D$2888:$AD$2904,'02_核算项'!$M$2888:$M$2904,"PM10",'02_核算项'!$AE$2888:$AE$2904,"allow_calculation"),"")</f>
        <v>251.53875000000002</v>
      </c>
      <c r="U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D$2888:$AD$2904,'02_核算项'!$M$2888:$M$2904,"PM25",'02_核算项'!$AE$2888:$AE$2904,"allow_calculation"),"")</f>
        <v>251.53875000000002</v>
      </c>
      <c r="V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D$2888:$AD$2904,'02_核算项'!$M$2888:$M$2904,"BC",'02_核算项'!$AE$2888:$AE$2904,"allow_calculation"),"")</f>
        <v>20.1231</v>
      </c>
      <c r="W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D$2888:$AD$2904,'02_核算项'!$M$2888:$M$2904,"OC",'02_核算项'!$AE$2888:$AE$2904,"allow_calculation"),"")</f>
        <v>117.38475</v>
      </c>
      <c r="X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D$2888:$AD$2904,'02_核算项'!$M$2888:$M$2904,"NH3",'02_核算项'!$AE$2888:$AE$2904,"allow_calculation"),"")</f>
        <v>0.0</v>
      </c>
      <c r="Y288" s="2">
        <v>18</v>
      </c>
    </row>
    <row r="289" spans="1:25">
      <c r="A289" s="2" t="s">
        <v>3555</v>
      </c>
      <c r="B289" s="2" t="s">
        <v>3556</v>
      </c>
      <c r="C289" s="2" t="s">
        <v>744</v>
      </c>
      <c r="D289" s="2" t="s">
        <v>228</v>
      </c>
      <c r="E289" s="2" t="s">
        <v>179</v>
      </c>
      <c r="F289" s="2" t="s">
        <v>243</v>
      </c>
      <c r="G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C$2905:$AC$2913,'02_核算项'!$M$2905:$M$2913,"SO2",'02_核算项'!$AE$2905:$AE$2913,"allow_calculation"),"")</f>
        <v>0.0275</v>
      </c>
      <c r="H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C$2905:$AC$2913,'02_核算项'!$M$2905:$M$2913,"NOX",'02_核算项'!$AE$2905:$AE$2913,"allow_calculation"),"")</f>
        <v>6.6</v>
      </c>
      <c r="I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C$2905:$AC$2913,'02_核算项'!$M$2905:$M$2913,"CO",'02_核算项'!$AE$2905:$AE$2913,"allow_calculation"),"")</f>
        <v>1.9249999999999998</v>
      </c>
      <c r="J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C$2905:$AC$2913,'02_核算项'!$M$2905:$M$2913,"VOCS",'02_核算项'!$AE$2905:$AE$2913,"allow_calculation"),"")</f>
        <v>0.11</v>
      </c>
      <c r="K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C$2905:$AC$2913,'02_核算项'!$M$2905:$M$2913,"PM10",'02_核算项'!$AE$2905:$AE$2913,"allow_calculation"),"")</f>
        <v>0.055</v>
      </c>
      <c r="L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C$2905:$AC$2913,'02_核算项'!$M$2905:$M$2913,"PM25",'02_核算项'!$AE$2905:$AE$2913,"allow_calculation"),"")</f>
        <v>0.0275</v>
      </c>
      <c r="M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C$2905:$AC$2913,'02_核算项'!$M$2905:$M$2913,"BC",'02_核算项'!$AE$2905:$AE$2913,"allow_calculation"),"")</f>
        <v>0.0055</v>
      </c>
      <c r="N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C$2905:$AC$2913,'02_核算项'!$M$2905:$M$2913,"OC",'02_核算项'!$AE$2905:$AE$2913,"allow_calculation"),"")</f>
        <v>0.011</v>
      </c>
      <c r="O289" s="4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C$2905:$AC$2913,'02_核算项'!$M$2905:$M$2913,"NH3",'02_核算项'!$AE$2905:$AE$2913,"allow_calculation"),"")</f>
        <v/>
      </c>
      <c r="P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D$2905:$AD$2913,'02_核算项'!$M$2905:$M$2913,"SO2",'02_核算项'!$AE$2905:$AE$2913,"allow_calculation"),"")</f>
        <v>0.0275</v>
      </c>
      <c r="Q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D$2905:$AD$2913,'02_核算项'!$M$2905:$M$2913,"NOX",'02_核算项'!$AE$2905:$AE$2913,"allow_calculation"),"")</f>
        <v>6.6</v>
      </c>
      <c r="R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D$2905:$AD$2913,'02_核算项'!$M$2905:$M$2913,"CO",'02_核算项'!$AE$2905:$AE$2913,"allow_calculation"),"")</f>
        <v>1.9249999999999998</v>
      </c>
      <c r="S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D$2905:$AD$2913,'02_核算项'!$M$2905:$M$2913,"VOCS",'02_核算项'!$AE$2905:$AE$2913,"allow_calculation"),"")</f>
        <v>0.11</v>
      </c>
      <c r="T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D$2905:$AD$2913,'02_核算项'!$M$2905:$M$2913,"PM10",'02_核算项'!$AE$2905:$AE$2913,"allow_calculation"),"")</f>
        <v>0.055</v>
      </c>
      <c r="U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D$2905:$AD$2913,'02_核算项'!$M$2905:$M$2913,"PM25",'02_核算项'!$AE$2905:$AE$2913,"allow_calculation"),"")</f>
        <v>0.0275</v>
      </c>
      <c r="V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D$2905:$AD$2913,'02_核算项'!$M$2905:$M$2913,"BC",'02_核算项'!$AE$2905:$AE$2913,"allow_calculation"),"")</f>
        <v>0.0055</v>
      </c>
      <c r="W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D$2905:$AD$2913,'02_核算项'!$M$2905:$M$2913,"OC",'02_核算项'!$AE$2905:$AE$2913,"allow_calculation"),"")</f>
        <v>0.011</v>
      </c>
      <c r="X289" s="3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D$2905:$AD$2913,'02_核算项'!$M$2905:$M$2913,"NH3",'02_核算项'!$AE$2905:$AE$2913,"allow_calculation"),"")</f>
        <v/>
      </c>
      <c r="Y289" s="2">
        <v>12</v>
      </c>
    </row>
    <row r="290" spans="1:25">
      <c r="A290" s="2" t="s">
        <v>3566</v>
      </c>
      <c r="B290" s="2" t="s">
        <v>487</v>
      </c>
      <c r="C290" s="2" t="s">
        <v>213</v>
      </c>
      <c r="D290" s="2" t="s">
        <v>228</v>
      </c>
      <c r="E290" s="2" t="s">
        <v>117</v>
      </c>
      <c r="F290" s="2" t="s">
        <v>138</v>
      </c>
      <c r="G290" s="4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C$2914:$AC$2922,'02_核算项'!$M$2914:$M$2922,"SO2",'02_核算项'!$AE$2914:$AE$2922,"allow_calculation"),"")</f>
        <v>115.7466505</v>
      </c>
      <c r="H290" s="4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C$2914:$AC$2922,'02_核算项'!$M$2914:$M$2922,"NOX",'02_核算项'!$AE$2914:$AE$2922,"allow_calculation"),"")</f>
        <v>408.51759</v>
      </c>
      <c r="I290" s="4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C$2914:$AC$2922,'02_核算项'!$M$2914:$M$2922,"CO",'02_核算项'!$AE$2914:$AE$2922,"allow_calculation"),"")</f>
        <v>102.1293975</v>
      </c>
      <c r="J290" s="4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C$2914:$AC$2922,'02_核算项'!$M$2914:$M$2922,"VOCS",'02_核算项'!$AE$2914:$AE$2922,"allow_calculation"),"")</f>
        <v>8.1703518</v>
      </c>
      <c r="K290" s="4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C$2914:$AC$2922,'02_核算项'!$M$2914:$M$2922,"PM10",'02_核算项'!$AE$2914:$AE$2922,"allow_calculation"),"")</f>
        <v>51.06469875</v>
      </c>
      <c r="L290" s="4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C$2914:$AC$2922,'02_核算项'!$M$2914:$M$2922,"PM25",'02_核算项'!$AE$2914:$AE$2922,"allow_calculation"),"")</f>
        <v>51.06469875</v>
      </c>
      <c r="M290" s="4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C$2914:$AC$2922,'02_核算项'!$M$2914:$M$2922,"BC",'02_核算项'!$AE$2914:$AE$2922,"allow_calculation"),"")</f>
        <v>4.0851759</v>
      </c>
      <c r="N290" s="4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C$2914:$AC$2922,'02_核算项'!$M$2914:$M$2922,"OC",'02_核算项'!$AE$2914:$AE$2922,"allow_calculation"),"")</f>
        <v>23.83019275</v>
      </c>
      <c r="O290" s="4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C$2914:$AC$2922,'02_核算项'!$M$2914:$M$2922,"NH3",'02_核算项'!$AE$2914:$AE$2922,"allow_calculation"),"")</f>
        <v/>
      </c>
      <c r="P290" s="4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D$2914:$AD$2922,'02_核算项'!$M$2914:$M$2922,"SO2",'02_核算项'!$AE$2914:$AE$2922,"allow_calculation"),"")</f>
        <v>115.7466505</v>
      </c>
      <c r="Q290" s="4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D$2914:$AD$2922,'02_核算项'!$M$2914:$M$2922,"NOX",'02_核算项'!$AE$2914:$AE$2922,"allow_calculation"),"")</f>
        <v>408.51759</v>
      </c>
      <c r="R290" s="4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D$2914:$AD$2922,'02_核算项'!$M$2914:$M$2922,"CO",'02_核算项'!$AE$2914:$AE$2922,"allow_calculation"),"")</f>
        <v>102.1293975</v>
      </c>
      <c r="S290" s="4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D$2914:$AD$2922,'02_核算项'!$M$2914:$M$2922,"VOCS",'02_核算项'!$AE$2914:$AE$2922,"allow_calculation"),"")</f>
        <v>8.1703518</v>
      </c>
      <c r="T290" s="4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D$2914:$AD$2922,'02_核算项'!$M$2914:$M$2922,"PM10",'02_核算项'!$AE$2914:$AE$2922,"allow_calculation"),"")</f>
        <v>51.06469875</v>
      </c>
      <c r="U290" s="4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D$2914:$AD$2922,'02_核算项'!$M$2914:$M$2922,"PM25",'02_核算项'!$AE$2914:$AE$2922,"allow_calculation"),"")</f>
        <v>51.06469875</v>
      </c>
      <c r="V290" s="4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D$2914:$AD$2922,'02_核算项'!$M$2914:$M$2922,"BC",'02_核算项'!$AE$2914:$AE$2922,"allow_calculation"),"")</f>
        <v>4.0851759</v>
      </c>
      <c r="W290" s="4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D$2914:$AD$2922,'02_核算项'!$M$2914:$M$2922,"OC",'02_核算项'!$AE$2914:$AE$2922,"allow_calculation"),"")</f>
        <v>23.83019275</v>
      </c>
      <c r="X290" s="3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D$2914:$AD$2922,'02_核算项'!$M$2914:$M$2922,"NH3",'02_核算项'!$AE$2914:$AE$2922,"allow_calculation"),"")</f>
        <v/>
      </c>
      <c r="Y290" s="2">
        <v>12</v>
      </c>
    </row>
    <row r="291" spans="1:25">
      <c r="A291" s="2" t="s">
        <v>3576</v>
      </c>
      <c r="B291" s="2" t="s">
        <v>1924</v>
      </c>
      <c r="C291" s="2" t="s">
        <v>377</v>
      </c>
      <c r="D291" s="2" t="s">
        <v>178</v>
      </c>
      <c r="E291" s="2" t="s">
        <v>51</v>
      </c>
      <c r="F291" s="2" t="s">
        <v>138</v>
      </c>
      <c r="G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C$2923:$AC$2931,'02_核算项'!$M$2923:$M$2931,"SO2",'02_核算项'!$AE$2923:$AE$2931,"allow_calculation"),"")</f>
        <v>154.5861</v>
      </c>
      <c r="H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C$2923:$AC$2931,'02_核算项'!$M$2923:$M$2931,"NOX",'02_核算项'!$AE$2923:$AE$2931,"allow_calculation"),"")</f>
        <v>545.598</v>
      </c>
      <c r="I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C$2923:$AC$2931,'02_核算项'!$M$2923:$M$2931,"CO",'02_核算项'!$AE$2923:$AE$2931,"allow_calculation"),"")</f>
        <v>136.3995</v>
      </c>
      <c r="J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C$2923:$AC$2931,'02_核算项'!$M$2923:$M$2931,"VOCS",'02_核算项'!$AE$2923:$AE$2931,"allow_calculation"),"")</f>
        <v>10.91196</v>
      </c>
      <c r="K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C$2923:$AC$2931,'02_核算项'!$M$2923:$M$2931,"PM10",'02_核算项'!$AE$2923:$AE$2931,"allow_calculation"),"")</f>
        <v>68.19975</v>
      </c>
      <c r="L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C$2923:$AC$2931,'02_核算项'!$M$2923:$M$2931,"PM25",'02_核算项'!$AE$2923:$AE$2931,"allow_calculation"),"")</f>
        <v>68.19975</v>
      </c>
      <c r="M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C$2923:$AC$2931,'02_核算项'!$M$2923:$M$2931,"BC",'02_核算项'!$AE$2923:$AE$2931,"allow_calculation"),"")</f>
        <v>5.45598</v>
      </c>
      <c r="N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C$2923:$AC$2931,'02_核算项'!$M$2923:$M$2931,"OC",'02_核算项'!$AE$2923:$AE$2931,"allow_calculation"),"")</f>
        <v>31.826549999999997</v>
      </c>
      <c r="O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C$2923:$AC$2931,'02_核算项'!$M$2923:$M$2931,"NH3",'02_核算项'!$AE$2923:$AE$2931,"allow_calculation"),"")</f>
        <v>0.0</v>
      </c>
      <c r="P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D$2923:$AD$2931,'02_核算项'!$M$2923:$M$2931,"SO2",'02_核算项'!$AE$2923:$AE$2931,"allow_calculation"),"")</f>
        <v>154.5861</v>
      </c>
      <c r="Q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D$2923:$AD$2931,'02_核算项'!$M$2923:$M$2931,"NOX",'02_核算项'!$AE$2923:$AE$2931,"allow_calculation"),"")</f>
        <v>545.598</v>
      </c>
      <c r="R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D$2923:$AD$2931,'02_核算项'!$M$2923:$M$2931,"CO",'02_核算项'!$AE$2923:$AE$2931,"allow_calculation"),"")</f>
        <v>136.3995</v>
      </c>
      <c r="S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D$2923:$AD$2931,'02_核算项'!$M$2923:$M$2931,"VOCS",'02_核算项'!$AE$2923:$AE$2931,"allow_calculation"),"")</f>
        <v>10.91196</v>
      </c>
      <c r="T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D$2923:$AD$2931,'02_核算项'!$M$2923:$M$2931,"PM10",'02_核算项'!$AE$2923:$AE$2931,"allow_calculation"),"")</f>
        <v>68.19975</v>
      </c>
      <c r="U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D$2923:$AD$2931,'02_核算项'!$M$2923:$M$2931,"PM25",'02_核算项'!$AE$2923:$AE$2931,"allow_calculation"),"")</f>
        <v>68.19975</v>
      </c>
      <c r="V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D$2923:$AD$2931,'02_核算项'!$M$2923:$M$2931,"BC",'02_核算项'!$AE$2923:$AE$2931,"allow_calculation"),"")</f>
        <v>5.45598</v>
      </c>
      <c r="W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D$2923:$AD$2931,'02_核算项'!$M$2923:$M$2931,"OC",'02_核算项'!$AE$2923:$AE$2931,"allow_calculation"),"")</f>
        <v>31.826549999999997</v>
      </c>
      <c r="X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D$2923:$AD$2931,'02_核算项'!$M$2923:$M$2931,"NH3",'02_核算项'!$AE$2923:$AE$2931,"allow_calculation"),"")</f>
        <v>0.0</v>
      </c>
      <c r="Y291" s="2">
        <v>9</v>
      </c>
    </row>
    <row r="292" spans="1:25">
      <c r="A292" s="2" t="s">
        <v>3586</v>
      </c>
      <c r="B292" s="2" t="s">
        <v>743</v>
      </c>
      <c r="C292" s="2" t="s">
        <v>744</v>
      </c>
      <c r="D292" s="2" t="s">
        <v>228</v>
      </c>
      <c r="E292" s="2" t="s">
        <v>117</v>
      </c>
      <c r="F292" s="2" t="s">
        <v>52</v>
      </c>
      <c r="G292" s="4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C$2932:$AC$2940,'02_核算项'!$M$2932:$M$2940,"SO2",'02_核算项'!$AE$2932:$AE$2940,"allow_calculation"),"")</f>
        <v/>
      </c>
      <c r="H292" s="4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C$2932:$AC$2940,'02_核算项'!$M$2932:$M$2940,"NOX",'02_核算项'!$AE$2932:$AE$2940,"allow_calculation"),"")</f>
        <v/>
      </c>
      <c r="I292" s="4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C$2932:$AC$2940,'02_核算项'!$M$2932:$M$2940,"CO",'02_核算项'!$AE$2932:$AE$2940,"allow_calculation"),"")</f>
        <v/>
      </c>
      <c r="J292" s="4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C$2932:$AC$2940,'02_核算项'!$M$2932:$M$2940,"VOCS",'02_核算项'!$AE$2932:$AE$2940,"allow_calculation"),"")</f>
        <v/>
      </c>
      <c r="K292" s="4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C$2932:$AC$2940,'02_核算项'!$M$2932:$M$2940,"PM10",'02_核算项'!$AE$2932:$AE$2940,"allow_calculation"),"")</f>
        <v/>
      </c>
      <c r="L292" s="4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C$2932:$AC$2940,'02_核算项'!$M$2932:$M$2940,"PM25",'02_核算项'!$AE$2932:$AE$2940,"allow_calculation"),"")</f>
        <v/>
      </c>
      <c r="M292" s="4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C$2932:$AC$2940,'02_核算项'!$M$2932:$M$2940,"BC",'02_核算项'!$AE$2932:$AE$2940,"allow_calculation"),"")</f>
        <v/>
      </c>
      <c r="N292" s="4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C$2932:$AC$2940,'02_核算项'!$M$2932:$M$2940,"OC",'02_核算项'!$AE$2932:$AE$2940,"allow_calculation"),"")</f>
        <v/>
      </c>
      <c r="O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C$2932:$AC$2940,'02_核算项'!$M$2932:$M$2940,"NH3",'02_核算项'!$AE$2932:$AE$2940,"allow_calculation"),"")</f>
        <v>0.0</v>
      </c>
      <c r="P292" s="3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D$2932:$AD$2940,'02_核算项'!$M$2932:$M$2940,"SO2",'02_核算项'!$AE$2932:$AE$2940,"allow_calculation"),"")</f>
        <v/>
      </c>
      <c r="Q292" s="3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D$2932:$AD$2940,'02_核算项'!$M$2932:$M$2940,"NOX",'02_核算项'!$AE$2932:$AE$2940,"allow_calculation"),"")</f>
        <v/>
      </c>
      <c r="R292" s="3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D$2932:$AD$2940,'02_核算项'!$M$2932:$M$2940,"CO",'02_核算项'!$AE$2932:$AE$2940,"allow_calculation"),"")</f>
        <v/>
      </c>
      <c r="S292" s="3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D$2932:$AD$2940,'02_核算项'!$M$2932:$M$2940,"VOCS",'02_核算项'!$AE$2932:$AE$2940,"allow_calculation"),"")</f>
        <v/>
      </c>
      <c r="T292" s="3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D$2932:$AD$2940,'02_核算项'!$M$2932:$M$2940,"PM10",'02_核算项'!$AE$2932:$AE$2940,"allow_calculation"),"")</f>
        <v/>
      </c>
      <c r="U292" s="3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D$2932:$AD$2940,'02_核算项'!$M$2932:$M$2940,"PM25",'02_核算项'!$AE$2932:$AE$2940,"allow_calculation"),"")</f>
        <v/>
      </c>
      <c r="V292" s="3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D$2932:$AD$2940,'02_核算项'!$M$2932:$M$2940,"BC",'02_核算项'!$AE$2932:$AE$2940,"allow_calculation"),"")</f>
        <v/>
      </c>
      <c r="W292" s="3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D$2932:$AD$2940,'02_核算项'!$M$2932:$M$2940,"OC",'02_核算项'!$AE$2932:$AE$2940,"allow_calculation"),"")</f>
        <v/>
      </c>
      <c r="X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D$2932:$AD$2940,'02_核算项'!$M$2932:$M$2940,"NH3",'02_核算项'!$AE$2932:$AE$2940,"allow_calculation"),"")</f>
        <v>0.0</v>
      </c>
      <c r="Y292" s="2">
        <v>34</v>
      </c>
    </row>
    <row r="293" spans="1:25">
      <c r="A293" s="2" t="s">
        <v>3596</v>
      </c>
      <c r="B293" s="2" t="s">
        <v>399</v>
      </c>
      <c r="C293" s="2" t="s">
        <v>400</v>
      </c>
      <c r="D293" s="2" t="s">
        <v>228</v>
      </c>
      <c r="E293" s="2" t="s">
        <v>117</v>
      </c>
      <c r="F293" s="2" t="s">
        <v>138</v>
      </c>
      <c r="G293" s="4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C$2941:$AC$2949,'02_核算项'!$M$2941:$M$2949,"SO2",'02_核算项'!$AE$2941:$AE$2949,"allow_calculation"),"")</f>
        <v>213.0049</v>
      </c>
      <c r="H293" s="4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C$2941:$AC$2949,'02_核算项'!$M$2941:$M$2949,"NOX",'02_核算项'!$AE$2941:$AE$2949,"allow_calculation"),"")</f>
        <v>751.782</v>
      </c>
      <c r="I293" s="4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C$2941:$AC$2949,'02_核算项'!$M$2941:$M$2949,"CO",'02_核算项'!$AE$2941:$AE$2949,"allow_calculation"),"")</f>
        <v>187.9455</v>
      </c>
      <c r="J293" s="4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C$2941:$AC$2949,'02_核算项'!$M$2941:$M$2949,"VOCS",'02_核算项'!$AE$2941:$AE$2949,"allow_calculation"),"")</f>
        <v>15.03564</v>
      </c>
      <c r="K293" s="4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C$2941:$AC$2949,'02_核算项'!$M$2941:$M$2949,"PM10",'02_核算项'!$AE$2941:$AE$2949,"allow_calculation"),"")</f>
        <v>93.97275</v>
      </c>
      <c r="L293" s="4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C$2941:$AC$2949,'02_核算项'!$M$2941:$M$2949,"PM25",'02_核算项'!$AE$2941:$AE$2949,"allow_calculation"),"")</f>
        <v>93.97275</v>
      </c>
      <c r="M293" s="4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C$2941:$AC$2949,'02_核算项'!$M$2941:$M$2949,"BC",'02_核算项'!$AE$2941:$AE$2949,"allow_calculation"),"")</f>
        <v>7.51782</v>
      </c>
      <c r="N293" s="4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C$2941:$AC$2949,'02_核算项'!$M$2941:$M$2949,"OC",'02_核算项'!$AE$2941:$AE$2949,"allow_calculation"),"")</f>
        <v>43.85395</v>
      </c>
      <c r="O293" s="4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C$2941:$AC$2949,'02_核算项'!$M$2941:$M$2949,"NH3",'02_核算项'!$AE$2941:$AE$2949,"allow_calculation"),"")</f>
        <v/>
      </c>
      <c r="P293" s="4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D$2941:$AD$2949,'02_核算项'!$M$2941:$M$2949,"SO2",'02_核算项'!$AE$2941:$AE$2949,"allow_calculation"),"")</f>
        <v>213.0049</v>
      </c>
      <c r="Q293" s="4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D$2941:$AD$2949,'02_核算项'!$M$2941:$M$2949,"NOX",'02_核算项'!$AE$2941:$AE$2949,"allow_calculation"),"")</f>
        <v>751.782</v>
      </c>
      <c r="R293" s="4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D$2941:$AD$2949,'02_核算项'!$M$2941:$M$2949,"CO",'02_核算项'!$AE$2941:$AE$2949,"allow_calculation"),"")</f>
        <v>187.9455</v>
      </c>
      <c r="S293" s="4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D$2941:$AD$2949,'02_核算项'!$M$2941:$M$2949,"VOCS",'02_核算项'!$AE$2941:$AE$2949,"allow_calculation"),"")</f>
        <v>15.03564</v>
      </c>
      <c r="T293" s="4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D$2941:$AD$2949,'02_核算项'!$M$2941:$M$2949,"PM10",'02_核算项'!$AE$2941:$AE$2949,"allow_calculation"),"")</f>
        <v>93.97275</v>
      </c>
      <c r="U293" s="4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D$2941:$AD$2949,'02_核算项'!$M$2941:$M$2949,"PM25",'02_核算项'!$AE$2941:$AE$2949,"allow_calculation"),"")</f>
        <v>93.97275</v>
      </c>
      <c r="V293" s="4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D$2941:$AD$2949,'02_核算项'!$M$2941:$M$2949,"BC",'02_核算项'!$AE$2941:$AE$2949,"allow_calculation"),"")</f>
        <v>7.51782</v>
      </c>
      <c r="W293" s="4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D$2941:$AD$2949,'02_核算项'!$M$2941:$M$2949,"OC",'02_核算项'!$AE$2941:$AE$2949,"allow_calculation"),"")</f>
        <v>43.85395</v>
      </c>
      <c r="X293" s="3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D$2941:$AD$2949,'02_核算项'!$M$2941:$M$2949,"NH3",'02_核算项'!$AE$2941:$AE$2949,"allow_calculation"),"")</f>
        <v/>
      </c>
      <c r="Y293" s="2">
        <v>12</v>
      </c>
    </row>
    <row r="294" spans="1:25">
      <c r="A294" s="2" t="s">
        <v>3606</v>
      </c>
      <c r="B294" s="2" t="s">
        <v>334</v>
      </c>
      <c r="C294" s="2" t="s">
        <v>213</v>
      </c>
      <c r="D294" s="2" t="s">
        <v>228</v>
      </c>
      <c r="E294" s="2" t="s">
        <v>117</v>
      </c>
      <c r="F294" s="2" t="s">
        <v>323</v>
      </c>
      <c r="G294" s="4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C$2950:$AC$2958,'02_核算项'!$M$2950:$M$2958,"SO2",'02_核算项'!$AE$2950:$AE$2958,"allow_calculation"),"")</f>
        <v>186.90939</v>
      </c>
      <c r="H294" s="4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C$2950:$AC$2958,'02_核算项'!$M$2950:$M$2958,"NOX",'02_核算项'!$AE$2950:$AE$2958,"allow_calculation"),"")</f>
        <v>659.6802</v>
      </c>
      <c r="I294" s="4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C$2950:$AC$2958,'02_核算项'!$M$2950:$M$2958,"CO",'02_核算项'!$AE$2950:$AE$2958,"allow_calculation"),"")</f>
        <v>164.92005</v>
      </c>
      <c r="J294" s="4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C$2950:$AC$2958,'02_核算项'!$M$2950:$M$2958,"VOCS",'02_核算项'!$AE$2950:$AE$2958,"allow_calculation"),"")</f>
        <v>13.193604</v>
      </c>
      <c r="K294" s="4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C$2950:$AC$2958,'02_核算项'!$M$2950:$M$2958,"PM10",'02_核算项'!$AE$2950:$AE$2958,"allow_calculation"),"")</f>
        <v>82.460025</v>
      </c>
      <c r="L294" s="4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C$2950:$AC$2958,'02_核算项'!$M$2950:$M$2958,"PM25",'02_核算项'!$AE$2950:$AE$2958,"allow_calculation"),"")</f>
        <v>82.460025</v>
      </c>
      <c r="M294" s="4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C$2950:$AC$2958,'02_核算项'!$M$2950:$M$2958,"BC",'02_核算项'!$AE$2950:$AE$2958,"allow_calculation"),"")</f>
        <v>6.596802</v>
      </c>
      <c r="N294" s="4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C$2950:$AC$2958,'02_核算项'!$M$2950:$M$2958,"OC",'02_核算项'!$AE$2950:$AE$2958,"allow_calculation"),"")</f>
        <v>38.481345</v>
      </c>
      <c r="O294" s="4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C$2950:$AC$2958,'02_核算项'!$M$2950:$M$2958,"NH3",'02_核算项'!$AE$2950:$AE$2958,"allow_calculation"),"")</f>
        <v/>
      </c>
      <c r="P294" s="4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D$2950:$AD$2958,'02_核算项'!$M$2950:$M$2958,"SO2",'02_核算项'!$AE$2950:$AE$2958,"allow_calculation"),"")</f>
        <v>186.90939</v>
      </c>
      <c r="Q294" s="4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D$2950:$AD$2958,'02_核算项'!$M$2950:$M$2958,"NOX",'02_核算项'!$AE$2950:$AE$2958,"allow_calculation"),"")</f>
        <v>659.6802</v>
      </c>
      <c r="R294" s="4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D$2950:$AD$2958,'02_核算项'!$M$2950:$M$2958,"CO",'02_核算项'!$AE$2950:$AE$2958,"allow_calculation"),"")</f>
        <v>164.92005</v>
      </c>
      <c r="S294" s="4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D$2950:$AD$2958,'02_核算项'!$M$2950:$M$2958,"VOCS",'02_核算项'!$AE$2950:$AE$2958,"allow_calculation"),"")</f>
        <v>13.193604</v>
      </c>
      <c r="T294" s="4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D$2950:$AD$2958,'02_核算项'!$M$2950:$M$2958,"PM10",'02_核算项'!$AE$2950:$AE$2958,"allow_calculation"),"")</f>
        <v>82.460025</v>
      </c>
      <c r="U294" s="4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D$2950:$AD$2958,'02_核算项'!$M$2950:$M$2958,"PM25",'02_核算项'!$AE$2950:$AE$2958,"allow_calculation"),"")</f>
        <v>82.460025</v>
      </c>
      <c r="V294" s="4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D$2950:$AD$2958,'02_核算项'!$M$2950:$M$2958,"BC",'02_核算项'!$AE$2950:$AE$2958,"allow_calculation"),"")</f>
        <v>6.596802</v>
      </c>
      <c r="W294" s="4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D$2950:$AD$2958,'02_核算项'!$M$2950:$M$2958,"OC",'02_核算项'!$AE$2950:$AE$2958,"allow_calculation"),"")</f>
        <v>38.481345</v>
      </c>
      <c r="X294" s="3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D$2950:$AD$2958,'02_核算项'!$M$2950:$M$2958,"NH3",'02_核算项'!$AE$2950:$AE$2958,"allow_calculation"),"")</f>
        <v/>
      </c>
      <c r="Y294" s="2">
        <v>12</v>
      </c>
    </row>
    <row r="295" spans="1:25">
      <c r="A295" s="2" t="s">
        <v>3616</v>
      </c>
      <c r="B295" s="2" t="s">
        <v>452</v>
      </c>
      <c r="C295" s="2" t="s">
        <v>377</v>
      </c>
      <c r="D295" s="2" t="s">
        <v>178</v>
      </c>
      <c r="E295" s="2" t="s">
        <v>51</v>
      </c>
      <c r="F295" s="2" t="s">
        <v>52</v>
      </c>
      <c r="G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C$2959:$AC$2967,'02_核算项'!$M$2959:$M$2967,"SO2",'02_核算项'!$AE$2959:$AE$2967,"allow_calculation"),"")</f>
        <v>258.2657</v>
      </c>
      <c r="H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C$2959:$AC$2967,'02_核算项'!$M$2959:$M$2967,"NOX",'02_核算项'!$AE$2959:$AE$2967,"allow_calculation"),"")</f>
        <v>911.526</v>
      </c>
      <c r="I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C$2959:$AC$2967,'02_核算项'!$M$2959:$M$2967,"CO",'02_核算项'!$AE$2959:$AE$2967,"allow_calculation"),"")</f>
        <v>227.8815</v>
      </c>
      <c r="J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C$2959:$AC$2967,'02_核算项'!$M$2959:$M$2967,"VOCS",'02_核算项'!$AE$2959:$AE$2967,"allow_calculation"),"")</f>
        <v>18.23052</v>
      </c>
      <c r="K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C$2959:$AC$2967,'02_核算项'!$M$2959:$M$2967,"PM10",'02_核算项'!$AE$2959:$AE$2967,"allow_calculation"),"")</f>
        <v>113.94075</v>
      </c>
      <c r="L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C$2959:$AC$2967,'02_核算项'!$M$2959:$M$2967,"PM25",'02_核算项'!$AE$2959:$AE$2967,"allow_calculation"),"")</f>
        <v>113.94075</v>
      </c>
      <c r="M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C$2959:$AC$2967,'02_核算项'!$M$2959:$M$2967,"BC",'02_核算项'!$AE$2959:$AE$2967,"allow_calculation"),"")</f>
        <v>9.11526</v>
      </c>
      <c r="N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C$2959:$AC$2967,'02_核算项'!$M$2959:$M$2967,"OC",'02_核算项'!$AE$2959:$AE$2967,"allow_calculation"),"")</f>
        <v>53.17235</v>
      </c>
      <c r="O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C$2959:$AC$2967,'02_核算项'!$M$2959:$M$2967,"NH3",'02_核算项'!$AE$2959:$AE$2967,"allow_calculation"),"")</f>
        <v>0.0</v>
      </c>
      <c r="P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D$2959:$AD$2967,'02_核算项'!$M$2959:$M$2967,"SO2",'02_核算项'!$AE$2959:$AE$2967,"allow_calculation"),"")</f>
        <v>258.2657</v>
      </c>
      <c r="Q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D$2959:$AD$2967,'02_核算项'!$M$2959:$M$2967,"NOX",'02_核算项'!$AE$2959:$AE$2967,"allow_calculation"),"")</f>
        <v>911.526</v>
      </c>
      <c r="R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D$2959:$AD$2967,'02_核算项'!$M$2959:$M$2967,"CO",'02_核算项'!$AE$2959:$AE$2967,"allow_calculation"),"")</f>
        <v>227.8815</v>
      </c>
      <c r="S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D$2959:$AD$2967,'02_核算项'!$M$2959:$M$2967,"VOCS",'02_核算项'!$AE$2959:$AE$2967,"allow_calculation"),"")</f>
        <v>18.23052</v>
      </c>
      <c r="T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D$2959:$AD$2967,'02_核算项'!$M$2959:$M$2967,"PM10",'02_核算项'!$AE$2959:$AE$2967,"allow_calculation"),"")</f>
        <v>113.94075</v>
      </c>
      <c r="U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D$2959:$AD$2967,'02_核算项'!$M$2959:$M$2967,"PM25",'02_核算项'!$AE$2959:$AE$2967,"allow_calculation"),"")</f>
        <v>113.94075</v>
      </c>
      <c r="V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D$2959:$AD$2967,'02_核算项'!$M$2959:$M$2967,"BC",'02_核算项'!$AE$2959:$AE$2967,"allow_calculation"),"")</f>
        <v>9.11526</v>
      </c>
      <c r="W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D$2959:$AD$2967,'02_核算项'!$M$2959:$M$2967,"OC",'02_核算项'!$AE$2959:$AE$2967,"allow_calculation"),"")</f>
        <v>53.17235</v>
      </c>
      <c r="X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D$2959:$AD$2967,'02_核算项'!$M$2959:$M$2967,"NH3",'02_核算项'!$AE$2959:$AE$2967,"allow_calculation"),"")</f>
        <v>0.0</v>
      </c>
      <c r="Y295" s="2">
        <v>9</v>
      </c>
    </row>
    <row r="296" spans="1:25">
      <c r="A296" s="2" t="s">
        <v>3626</v>
      </c>
      <c r="B296" s="2" t="s">
        <v>897</v>
      </c>
      <c r="C296" s="2" t="s">
        <v>898</v>
      </c>
      <c r="D296" s="2" t="s">
        <v>116</v>
      </c>
      <c r="E296" s="2" t="s">
        <v>51</v>
      </c>
      <c r="F296" s="2" t="s">
        <v>52</v>
      </c>
      <c r="G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C$2968:$AC$2976,'02_核算项'!$M$2968:$M$2976,"SO2",'02_核算项'!$AE$2968:$AE$2976,"allow_calculation"),"")</f>
        <v>51.0</v>
      </c>
      <c r="H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C$2968:$AC$2976,'02_核算项'!$M$2968:$M$2976,"NOX",'02_核算项'!$AE$2968:$AE$2976,"allow_calculation"),"")</f>
        <v>180.0</v>
      </c>
      <c r="I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C$2968:$AC$2976,'02_核算项'!$M$2968:$M$2976,"CO",'02_核算项'!$AE$2968:$AE$2976,"allow_calculation"),"")</f>
        <v>45.0</v>
      </c>
      <c r="J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C$2968:$AC$2976,'02_核算项'!$M$2968:$M$2976,"VOCS",'02_核算项'!$AE$2968:$AE$2976,"allow_calculation"),"")</f>
        <v>3.6</v>
      </c>
      <c r="K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C$2968:$AC$2976,'02_核算项'!$M$2968:$M$2976,"PM10",'02_核算项'!$AE$2968:$AE$2976,"allow_calculation"),"")</f>
        <v>22.5</v>
      </c>
      <c r="L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C$2968:$AC$2976,'02_核算项'!$M$2968:$M$2976,"PM25",'02_核算项'!$AE$2968:$AE$2976,"allow_calculation"),"")</f>
        <v>22.5</v>
      </c>
      <c r="M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C$2968:$AC$2976,'02_核算项'!$M$2968:$M$2976,"BC",'02_核算项'!$AE$2968:$AE$2976,"allow_calculation"),"")</f>
        <v>1.8</v>
      </c>
      <c r="N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C$2968:$AC$2976,'02_核算项'!$M$2968:$M$2976,"OC",'02_核算项'!$AE$2968:$AE$2976,"allow_calculation"),"")</f>
        <v>10.5</v>
      </c>
      <c r="O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C$2968:$AC$2976,'02_核算项'!$M$2968:$M$2976,"NH3",'02_核算项'!$AE$2968:$AE$2976,"allow_calculation"),"")</f>
        <v>0.0</v>
      </c>
      <c r="P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D$2968:$AD$2976,'02_核算项'!$M$2968:$M$2976,"SO2",'02_核算项'!$AE$2968:$AE$2976,"allow_calculation"),"")</f>
        <v>51.0</v>
      </c>
      <c r="Q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D$2968:$AD$2976,'02_核算项'!$M$2968:$M$2976,"NOX",'02_核算项'!$AE$2968:$AE$2976,"allow_calculation"),"")</f>
        <v>180.0</v>
      </c>
      <c r="R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D$2968:$AD$2976,'02_核算项'!$M$2968:$M$2976,"CO",'02_核算项'!$AE$2968:$AE$2976,"allow_calculation"),"")</f>
        <v>45.0</v>
      </c>
      <c r="S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D$2968:$AD$2976,'02_核算项'!$M$2968:$M$2976,"VOCS",'02_核算项'!$AE$2968:$AE$2976,"allow_calculation"),"")</f>
        <v>3.6</v>
      </c>
      <c r="T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D$2968:$AD$2976,'02_核算项'!$M$2968:$M$2976,"PM10",'02_核算项'!$AE$2968:$AE$2976,"allow_calculation"),"")</f>
        <v>22.5</v>
      </c>
      <c r="U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D$2968:$AD$2976,'02_核算项'!$M$2968:$M$2976,"PM25",'02_核算项'!$AE$2968:$AE$2976,"allow_calculation"),"")</f>
        <v>22.5</v>
      </c>
      <c r="V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D$2968:$AD$2976,'02_核算项'!$M$2968:$M$2976,"BC",'02_核算项'!$AE$2968:$AE$2976,"allow_calculation"),"")</f>
        <v>1.8</v>
      </c>
      <c r="W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D$2968:$AD$2976,'02_核算项'!$M$2968:$M$2976,"OC",'02_核算项'!$AE$2968:$AE$2976,"allow_calculation"),"")</f>
        <v>10.5</v>
      </c>
      <c r="X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D$2968:$AD$2976,'02_核算项'!$M$2968:$M$2976,"NH3",'02_核算项'!$AE$2968:$AE$2976,"allow_calculation"),"")</f>
        <v>0.0</v>
      </c>
      <c r="Y296" s="2">
        <v>1</v>
      </c>
    </row>
    <row r="297" spans="1:25">
      <c r="A297" s="2" t="s">
        <v>3636</v>
      </c>
      <c r="B297" s="2" t="s">
        <v>2960</v>
      </c>
      <c r="C297" s="2" t="s">
        <v>744</v>
      </c>
      <c r="D297" s="2" t="s">
        <v>50</v>
      </c>
      <c r="E297" s="2" t="s">
        <v>179</v>
      </c>
      <c r="F297" s="2" t="s">
        <v>138</v>
      </c>
      <c r="G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C$2977:$AC$2985,'02_核算项'!$M$2977:$M$2985,"SO2",'02_核算项'!$AE$2977:$AE$2985,"allow_calculation"),"")</f>
        <v>1.3624893</v>
      </c>
      <c r="H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C$2977:$AC$2985,'02_核算项'!$M$2977:$M$2985,"NOX",'02_核算项'!$AE$2977:$AE$2985,"allow_calculation"),"")</f>
        <v>326.997432</v>
      </c>
      <c r="I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C$2977:$AC$2985,'02_核算项'!$M$2977:$M$2985,"CO",'02_核算项'!$AE$2977:$AE$2985,"allow_calculation"),"")</f>
        <v>95.374251</v>
      </c>
      <c r="J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C$2977:$AC$2985,'02_核算项'!$M$2977:$M$2985,"VOCS",'02_核算项'!$AE$2977:$AE$2985,"allow_calculation"),"")</f>
        <v>5.4499572</v>
      </c>
      <c r="K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C$2977:$AC$2985,'02_核算项'!$M$2977:$M$2985,"PM10",'02_核算项'!$AE$2977:$AE$2985,"allow_calculation"),"")</f>
        <v>2.7249786</v>
      </c>
      <c r="L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C$2977:$AC$2985,'02_核算项'!$M$2977:$M$2985,"PM25",'02_核算项'!$AE$2977:$AE$2985,"allow_calculation"),"")</f>
        <v>1.3624893</v>
      </c>
      <c r="M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C$2977:$AC$2985,'02_核算项'!$M$2977:$M$2985,"BC",'02_核算项'!$AE$2977:$AE$2985,"allow_calculation"),"")</f>
        <v>0.27249786</v>
      </c>
      <c r="N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C$2977:$AC$2985,'02_核算项'!$M$2977:$M$2985,"OC",'02_核算项'!$AE$2977:$AE$2985,"allow_calculation"),"")</f>
        <v>0.54499572</v>
      </c>
      <c r="O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C$2977:$AC$2985,'02_核算项'!$M$2977:$M$2985,"NH3",'02_核算项'!$AE$2977:$AE$2985,"allow_calculation"),"")</f>
        <v>0.0</v>
      </c>
      <c r="P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D$2977:$AD$2985,'02_核算项'!$M$2977:$M$2985,"SO2",'02_核算项'!$AE$2977:$AE$2985,"allow_calculation"),"")</f>
        <v>1.3624893</v>
      </c>
      <c r="Q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D$2977:$AD$2985,'02_核算项'!$M$2977:$M$2985,"NOX",'02_核算项'!$AE$2977:$AE$2985,"allow_calculation"),"")</f>
        <v>326.997432</v>
      </c>
      <c r="R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D$2977:$AD$2985,'02_核算项'!$M$2977:$M$2985,"CO",'02_核算项'!$AE$2977:$AE$2985,"allow_calculation"),"")</f>
        <v>95.374251</v>
      </c>
      <c r="S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D$2977:$AD$2985,'02_核算项'!$M$2977:$M$2985,"VOCS",'02_核算项'!$AE$2977:$AE$2985,"allow_calculation"),"")</f>
        <v>5.4499572</v>
      </c>
      <c r="T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D$2977:$AD$2985,'02_核算项'!$M$2977:$M$2985,"PM10",'02_核算项'!$AE$2977:$AE$2985,"allow_calculation"),"")</f>
        <v>2.7249786</v>
      </c>
      <c r="U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D$2977:$AD$2985,'02_核算项'!$M$2977:$M$2985,"PM25",'02_核算项'!$AE$2977:$AE$2985,"allow_calculation"),"")</f>
        <v>1.3624893</v>
      </c>
      <c r="V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D$2977:$AD$2985,'02_核算项'!$M$2977:$M$2985,"BC",'02_核算项'!$AE$2977:$AE$2985,"allow_calculation"),"")</f>
        <v>0.27249786</v>
      </c>
      <c r="W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D$2977:$AD$2985,'02_核算项'!$M$2977:$M$2985,"OC",'02_核算项'!$AE$2977:$AE$2985,"allow_calculation"),"")</f>
        <v>0.54499572</v>
      </c>
      <c r="X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D$2977:$AD$2985,'02_核算项'!$M$2977:$M$2985,"NH3",'02_核算项'!$AE$2977:$AE$2985,"allow_calculation"),"")</f>
        <v>0.0</v>
      </c>
      <c r="Y297" s="2">
        <v>1</v>
      </c>
    </row>
    <row r="298" spans="1:25">
      <c r="A298" s="2" t="s">
        <v>3646</v>
      </c>
      <c r="B298" s="2" t="s">
        <v>3647</v>
      </c>
      <c r="C298" s="2" t="s">
        <v>377</v>
      </c>
      <c r="D298" s="2" t="s">
        <v>50</v>
      </c>
      <c r="E298" s="2" t="s">
        <v>179</v>
      </c>
      <c r="F298" s="2" t="s">
        <v>52</v>
      </c>
      <c r="G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C$2986:$AC$2994,'02_核算项'!$M$2986:$M$2994,"SO2",'02_核算项'!$AE$2986:$AE$2994,"allow_calculation"),"")</f>
        <v>0.1471686</v>
      </c>
      <c r="H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C$2986:$AC$2994,'02_核算项'!$M$2986:$M$2994,"NOX",'02_核算项'!$AE$2986:$AE$2994,"allow_calculation"),"")</f>
        <v>35.320464</v>
      </c>
      <c r="I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C$2986:$AC$2994,'02_核算项'!$M$2986:$M$2994,"CO",'02_核算项'!$AE$2986:$AE$2994,"allow_calculation"),"")</f>
        <v>10.301802</v>
      </c>
      <c r="J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C$2986:$AC$2994,'02_核算项'!$M$2986:$M$2994,"VOCS",'02_核算项'!$AE$2986:$AE$2994,"allow_calculation"),"")</f>
        <v>0.5886744</v>
      </c>
      <c r="K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C$2986:$AC$2994,'02_核算项'!$M$2986:$M$2994,"PM10",'02_核算项'!$AE$2986:$AE$2994,"allow_calculation"),"")</f>
        <v>0.2943372</v>
      </c>
      <c r="L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C$2986:$AC$2994,'02_核算项'!$M$2986:$M$2994,"PM25",'02_核算项'!$AE$2986:$AE$2994,"allow_calculation"),"")</f>
        <v>0.1471686</v>
      </c>
      <c r="M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C$2986:$AC$2994,'02_核算项'!$M$2986:$M$2994,"BC",'02_核算项'!$AE$2986:$AE$2994,"allow_calculation"),"")</f>
        <v>0.02943372</v>
      </c>
      <c r="N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C$2986:$AC$2994,'02_核算项'!$M$2986:$M$2994,"OC",'02_核算项'!$AE$2986:$AE$2994,"allow_calculation"),"")</f>
        <v>0.05886744</v>
      </c>
      <c r="O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C$2986:$AC$2994,'02_核算项'!$M$2986:$M$2994,"NH3",'02_核算项'!$AE$2986:$AE$2994,"allow_calculation"),"")</f>
        <v>0.0</v>
      </c>
      <c r="P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D$2986:$AD$2994,'02_核算项'!$M$2986:$M$2994,"SO2",'02_核算项'!$AE$2986:$AE$2994,"allow_calculation"),"")</f>
        <v>0.1471686</v>
      </c>
      <c r="Q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D$2986:$AD$2994,'02_核算项'!$M$2986:$M$2994,"NOX",'02_核算项'!$AE$2986:$AE$2994,"allow_calculation"),"")</f>
        <v>35.320464</v>
      </c>
      <c r="R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D$2986:$AD$2994,'02_核算项'!$M$2986:$M$2994,"CO",'02_核算项'!$AE$2986:$AE$2994,"allow_calculation"),"")</f>
        <v>10.301802</v>
      </c>
      <c r="S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D$2986:$AD$2994,'02_核算项'!$M$2986:$M$2994,"VOCS",'02_核算项'!$AE$2986:$AE$2994,"allow_calculation"),"")</f>
        <v>0.5886744</v>
      </c>
      <c r="T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D$2986:$AD$2994,'02_核算项'!$M$2986:$M$2994,"PM10",'02_核算项'!$AE$2986:$AE$2994,"allow_calculation"),"")</f>
        <v>0.2943372</v>
      </c>
      <c r="U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D$2986:$AD$2994,'02_核算项'!$M$2986:$M$2994,"PM25",'02_核算项'!$AE$2986:$AE$2994,"allow_calculation"),"")</f>
        <v>0.1471686</v>
      </c>
      <c r="V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D$2986:$AD$2994,'02_核算项'!$M$2986:$M$2994,"BC",'02_核算项'!$AE$2986:$AE$2994,"allow_calculation"),"")</f>
        <v>0.02943372</v>
      </c>
      <c r="W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D$2986:$AD$2994,'02_核算项'!$M$2986:$M$2994,"OC",'02_核算项'!$AE$2986:$AE$2994,"allow_calculation"),"")</f>
        <v>0.05886744</v>
      </c>
      <c r="X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D$2986:$AD$2994,'02_核算项'!$M$2986:$M$2994,"NH3",'02_核算项'!$AE$2986:$AE$2994,"allow_calculation"),"")</f>
        <v>0.0</v>
      </c>
      <c r="Y298" s="2">
        <v>1</v>
      </c>
    </row>
    <row r="299" spans="1:25">
      <c r="A299" s="2" t="s">
        <v>3657</v>
      </c>
      <c r="B299" s="2" t="s">
        <v>1060</v>
      </c>
      <c r="C299" s="2" t="s">
        <v>115</v>
      </c>
      <c r="D299" s="2" t="s">
        <v>50</v>
      </c>
      <c r="E299" s="2" t="s">
        <v>51</v>
      </c>
      <c r="F299" s="2" t="s">
        <v>52</v>
      </c>
      <c r="G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C$2995:$AC$3003,'02_核算项'!$M$2995:$M$3003,"SO2",'02_核算项'!$AE$2995:$AE$3003,"allow_calculation"),"")</f>
        <v>4005.8851</v>
      </c>
      <c r="H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C$2995:$AC$3003,'02_核算项'!$M$2995:$M$3003,"NOX",'02_核算项'!$AE$2995:$AE$3003,"allow_calculation"),"")</f>
        <v>14138.418</v>
      </c>
      <c r="I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C$2995:$AC$3003,'02_核算项'!$M$2995:$M$3003,"CO",'02_核算项'!$AE$2995:$AE$3003,"allow_calculation"),"")</f>
        <v>3534.6045</v>
      </c>
      <c r="J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C$2995:$AC$3003,'02_核算项'!$M$2995:$M$3003,"VOCS",'02_核算项'!$AE$2995:$AE$3003,"allow_calculation"),"")</f>
        <v>282.76836</v>
      </c>
      <c r="K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C$2995:$AC$3003,'02_核算项'!$M$2995:$M$3003,"PM10",'02_核算项'!$AE$2995:$AE$3003,"allow_calculation"),"")</f>
        <v>1767.30225</v>
      </c>
      <c r="L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C$2995:$AC$3003,'02_核算项'!$M$2995:$M$3003,"PM25",'02_核算项'!$AE$2995:$AE$3003,"allow_calculation"),"")</f>
        <v>1767.30225</v>
      </c>
      <c r="M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C$2995:$AC$3003,'02_核算项'!$M$2995:$M$3003,"BC",'02_核算项'!$AE$2995:$AE$3003,"allow_calculation"),"")</f>
        <v>141.38418</v>
      </c>
      <c r="N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C$2995:$AC$3003,'02_核算项'!$M$2995:$M$3003,"OC",'02_核算项'!$AE$2995:$AE$3003,"allow_calculation"),"")</f>
        <v>824.74105</v>
      </c>
      <c r="O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C$2995:$AC$3003,'02_核算项'!$M$2995:$M$3003,"NH3",'02_核算项'!$AE$2995:$AE$3003,"allow_calculation"),"")</f>
        <v>0.0</v>
      </c>
      <c r="P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D$2995:$AD$3003,'02_核算项'!$M$2995:$M$3003,"SO2",'02_核算项'!$AE$2995:$AE$3003,"allow_calculation"),"")</f>
        <v>4005.8851</v>
      </c>
      <c r="Q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D$2995:$AD$3003,'02_核算项'!$M$2995:$M$3003,"NOX",'02_核算项'!$AE$2995:$AE$3003,"allow_calculation"),"")</f>
        <v>14138.418</v>
      </c>
      <c r="R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D$2995:$AD$3003,'02_核算项'!$M$2995:$M$3003,"CO",'02_核算项'!$AE$2995:$AE$3003,"allow_calculation"),"")</f>
        <v>3534.6045</v>
      </c>
      <c r="S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D$2995:$AD$3003,'02_核算项'!$M$2995:$M$3003,"VOCS",'02_核算项'!$AE$2995:$AE$3003,"allow_calculation"),"")</f>
        <v>282.76836</v>
      </c>
      <c r="T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D$2995:$AD$3003,'02_核算项'!$M$2995:$M$3003,"PM10",'02_核算项'!$AE$2995:$AE$3003,"allow_calculation"),"")</f>
        <v>1767.30225</v>
      </c>
      <c r="U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D$2995:$AD$3003,'02_核算项'!$M$2995:$M$3003,"PM25",'02_核算项'!$AE$2995:$AE$3003,"allow_calculation"),"")</f>
        <v>1767.30225</v>
      </c>
      <c r="V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D$2995:$AD$3003,'02_核算项'!$M$2995:$M$3003,"BC",'02_核算项'!$AE$2995:$AE$3003,"allow_calculation"),"")</f>
        <v>141.38418</v>
      </c>
      <c r="W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D$2995:$AD$3003,'02_核算项'!$M$2995:$M$3003,"OC",'02_核算项'!$AE$2995:$AE$3003,"allow_calculation"),"")</f>
        <v>824.74105</v>
      </c>
      <c r="X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D$2995:$AD$3003,'02_核算项'!$M$2995:$M$3003,"NH3",'02_核算项'!$AE$2995:$AE$3003,"allow_calculation"),"")</f>
        <v>0.0</v>
      </c>
      <c r="Y299" s="2">
        <v>1</v>
      </c>
    </row>
    <row r="300" spans="1:25">
      <c r="A300" s="2" t="s">
        <v>3667</v>
      </c>
      <c r="B300" s="2" t="s">
        <v>2454</v>
      </c>
      <c r="C300" s="2" t="s">
        <v>595</v>
      </c>
      <c r="D300" s="2" t="s">
        <v>228</v>
      </c>
      <c r="E300" s="2" t="s">
        <v>117</v>
      </c>
      <c r="F300" s="2" t="s">
        <v>138</v>
      </c>
      <c r="G300" s="4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C$3004:$AC$3012,'02_核算项'!$M$3004:$M$3012,"SO2",'02_核算项'!$AE$3004:$AE$3012,"allow_calculation"),"")</f>
        <v>304.6190118</v>
      </c>
      <c r="H300" s="4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C$3004:$AC$3012,'02_核算项'!$M$3004:$M$3012,"NOX",'02_核算项'!$AE$3004:$AE$3012,"allow_calculation"),"")</f>
        <v>1075.125924</v>
      </c>
      <c r="I300" s="4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C$3004:$AC$3012,'02_核算项'!$M$3004:$M$3012,"CO",'02_核算项'!$AE$3004:$AE$3012,"allow_calculation"),"")</f>
        <v>268.781481</v>
      </c>
      <c r="J300" s="4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C$3004:$AC$3012,'02_核算项'!$M$3004:$M$3012,"VOCS",'02_核算项'!$AE$3004:$AE$3012,"allow_calculation"),"")</f>
        <v>21.50251848</v>
      </c>
      <c r="K300" s="4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C$3004:$AC$3012,'02_核算项'!$M$3004:$M$3012,"PM10",'02_核算项'!$AE$3004:$AE$3012,"allow_calculation"),"")</f>
        <v>134.3907405</v>
      </c>
      <c r="L300" s="4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C$3004:$AC$3012,'02_核算项'!$M$3004:$M$3012,"PM25",'02_核算项'!$AE$3004:$AE$3012,"allow_calculation"),"")</f>
        <v>134.3907405</v>
      </c>
      <c r="M300" s="4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C$3004:$AC$3012,'02_核算项'!$M$3004:$M$3012,"BC",'02_核算项'!$AE$3004:$AE$3012,"allow_calculation"),"")</f>
        <v>10.75125924</v>
      </c>
      <c r="N300" s="4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C$3004:$AC$3012,'02_核算项'!$M$3004:$M$3012,"OC",'02_核算项'!$AE$3004:$AE$3012,"allow_calculation"),"")</f>
        <v>62.7156789</v>
      </c>
      <c r="O300" s="4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C$3004:$AC$3012,'02_核算项'!$M$3004:$M$3012,"NH3",'02_核算项'!$AE$3004:$AE$3012,"allow_calculation"),"")</f>
        <v/>
      </c>
      <c r="P300" s="4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D$3004:$AD$3012,'02_核算项'!$M$3004:$M$3012,"SO2",'02_核算项'!$AE$3004:$AE$3012,"allow_calculation"),"")</f>
        <v>304.6190118</v>
      </c>
      <c r="Q300" s="4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D$3004:$AD$3012,'02_核算项'!$M$3004:$M$3012,"NOX",'02_核算项'!$AE$3004:$AE$3012,"allow_calculation"),"")</f>
        <v>1075.125924</v>
      </c>
      <c r="R300" s="4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D$3004:$AD$3012,'02_核算项'!$M$3004:$M$3012,"CO",'02_核算项'!$AE$3004:$AE$3012,"allow_calculation"),"")</f>
        <v>268.781481</v>
      </c>
      <c r="S300" s="4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D$3004:$AD$3012,'02_核算项'!$M$3004:$M$3012,"VOCS",'02_核算项'!$AE$3004:$AE$3012,"allow_calculation"),"")</f>
        <v>21.50251848</v>
      </c>
      <c r="T300" s="4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D$3004:$AD$3012,'02_核算项'!$M$3004:$M$3012,"PM10",'02_核算项'!$AE$3004:$AE$3012,"allow_calculation"),"")</f>
        <v>134.3907405</v>
      </c>
      <c r="U300" s="4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D$3004:$AD$3012,'02_核算项'!$M$3004:$M$3012,"PM25",'02_核算项'!$AE$3004:$AE$3012,"allow_calculation"),"")</f>
        <v>134.3907405</v>
      </c>
      <c r="V300" s="4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D$3004:$AD$3012,'02_核算项'!$M$3004:$M$3012,"BC",'02_核算项'!$AE$3004:$AE$3012,"allow_calculation"),"")</f>
        <v>10.75125924</v>
      </c>
      <c r="W300" s="4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D$3004:$AD$3012,'02_核算项'!$M$3004:$M$3012,"OC",'02_核算项'!$AE$3004:$AE$3012,"allow_calculation"),"")</f>
        <v>62.7156789</v>
      </c>
      <c r="X300" s="3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D$3004:$AD$3012,'02_核算项'!$M$3004:$M$3012,"NH3",'02_核算项'!$AE$3004:$AE$3012,"allow_calculation"),"")</f>
        <v/>
      </c>
      <c r="Y300" s="2">
        <v>12</v>
      </c>
    </row>
    <row r="301" spans="1:25">
      <c r="A301" s="2" t="s">
        <v>3677</v>
      </c>
      <c r="B301" s="2" t="s">
        <v>1584</v>
      </c>
      <c r="C301" s="2" t="s">
        <v>744</v>
      </c>
      <c r="D301" s="2" t="s">
        <v>228</v>
      </c>
      <c r="E301" s="2" t="s">
        <v>117</v>
      </c>
      <c r="F301" s="2" t="s">
        <v>433</v>
      </c>
      <c r="G301" s="4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C$3013:$AC$3029,'02_核算项'!$M$3013:$M$3029,"SO2",'02_核算项'!$AE$3013:$AE$3029,"allow_calculation"),"")</f>
        <v>459.57543215</v>
      </c>
      <c r="H301" s="4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C$3013:$AC$3029,'02_核算项'!$M$3013:$M$3029,"NOX",'02_核算项'!$AE$3013:$AE$3029,"allow_calculation"),"")</f>
        <v>1622.629716</v>
      </c>
      <c r="I301" s="4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C$3013:$AC$3029,'02_核算项'!$M$3013:$M$3029,"CO",'02_核算项'!$AE$3013:$AE$3029,"allow_calculation"),"")</f>
        <v>405.6827505</v>
      </c>
      <c r="J301" s="4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C$3013:$AC$3029,'02_核算项'!$M$3013:$M$3029,"VOCS",'02_核算项'!$AE$3013:$AE$3029,"allow_calculation"),"")</f>
        <v>32.450568600000004</v>
      </c>
      <c r="K301" s="4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C$3013:$AC$3029,'02_核算项'!$M$3013:$M$3029,"PM10",'02_核算项'!$AE$3013:$AE$3029,"allow_calculation"),"")</f>
        <v>202.75781429999998</v>
      </c>
      <c r="L301" s="4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C$3013:$AC$3029,'02_核算项'!$M$3013:$M$3029,"PM25",'02_核算项'!$AE$3013:$AE$3029,"allow_calculation"),"")</f>
        <v>202.75528215</v>
      </c>
      <c r="M301" s="4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C$3013:$AC$3029,'02_核算项'!$M$3013:$M$3029,"BC",'02_核算项'!$AE$3013:$AE$3029,"allow_calculation"),"")</f>
        <v>16.220726430000003</v>
      </c>
      <c r="N301" s="4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C$3013:$AC$3029,'02_核算项'!$M$3013:$M$3029,"OC",'02_核算项'!$AE$3013:$AE$3029,"allow_calculation"),"")</f>
        <v>94.61896286</v>
      </c>
      <c r="O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C$3013:$AC$3029,'02_核算项'!$M$3013:$M$3029,"NH3",'02_核算项'!$AE$3013:$AE$3029,"allow_calculation"),"")</f>
        <v>0.0</v>
      </c>
      <c r="P301" s="4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D$3013:$AD$3029,'02_核算项'!$M$3013:$M$3029,"SO2",'02_核算项'!$AE$3013:$AE$3029,"allow_calculation"),"")</f>
        <v>459.57543215</v>
      </c>
      <c r="Q301" s="4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D$3013:$AD$3029,'02_核算项'!$M$3013:$M$3029,"NOX",'02_核算项'!$AE$3013:$AE$3029,"allow_calculation"),"")</f>
        <v>1622.629716</v>
      </c>
      <c r="R301" s="4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D$3013:$AD$3029,'02_核算项'!$M$3013:$M$3029,"CO",'02_核算项'!$AE$3013:$AE$3029,"allow_calculation"),"")</f>
        <v>405.6827505</v>
      </c>
      <c r="S301" s="4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D$3013:$AD$3029,'02_核算项'!$M$3013:$M$3029,"VOCS",'02_核算项'!$AE$3013:$AE$3029,"allow_calculation"),"")</f>
        <v>32.450568600000004</v>
      </c>
      <c r="T301" s="4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D$3013:$AD$3029,'02_核算项'!$M$3013:$M$3029,"PM10",'02_核算项'!$AE$3013:$AE$3029,"allow_calculation"),"")</f>
        <v>202.75781429999998</v>
      </c>
      <c r="U301" s="4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D$3013:$AD$3029,'02_核算项'!$M$3013:$M$3029,"PM25",'02_核算项'!$AE$3013:$AE$3029,"allow_calculation"),"")</f>
        <v>202.75528215</v>
      </c>
      <c r="V301" s="4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D$3013:$AD$3029,'02_核算项'!$M$3013:$M$3029,"BC",'02_核算项'!$AE$3013:$AE$3029,"allow_calculation"),"")</f>
        <v>16.220726430000003</v>
      </c>
      <c r="W301" s="4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D$3013:$AD$3029,'02_核算项'!$M$3013:$M$3029,"OC",'02_核算项'!$AE$3013:$AE$3029,"allow_calculation"),"")</f>
        <v>94.61896286</v>
      </c>
      <c r="X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D$3013:$AD$3029,'02_核算项'!$M$3013:$M$3029,"NH3",'02_核算项'!$AE$3013:$AE$3029,"allow_calculation"),"")</f>
        <v>0.0</v>
      </c>
      <c r="Y301" s="2">
        <v>18</v>
      </c>
    </row>
    <row r="302" spans="1:25">
      <c r="A302" s="2" t="s">
        <v>3695</v>
      </c>
      <c r="B302" s="2" t="s">
        <v>3373</v>
      </c>
      <c r="C302" s="2" t="s">
        <v>744</v>
      </c>
      <c r="D302" s="2" t="s">
        <v>50</v>
      </c>
      <c r="E302" s="2" t="s">
        <v>51</v>
      </c>
      <c r="F302" s="2" t="s">
        <v>52</v>
      </c>
      <c r="G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C$3030:$AC$3046,'02_核算项'!$M$3030:$M$3046,"SO2",'02_核算项'!$AE$3030:$AE$3046,"allow_calculation"),"")</f>
        <v>4650.221955999999</v>
      </c>
      <c r="H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C$3030:$AC$3046,'02_核算项'!$M$3030:$M$3046,"NOX",'02_核算项'!$AE$3030:$AE$3046,"allow_calculation"),"")</f>
        <v>16412.54808</v>
      </c>
      <c r="I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C$3030:$AC$3046,'02_核算项'!$M$3030:$M$3046,"CO",'02_核算项'!$AE$3030:$AE$3046,"allow_calculation"),"")</f>
        <v>4103.13702</v>
      </c>
      <c r="J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C$3030:$AC$3046,'02_核算项'!$M$3030:$M$3046,"VOCS",'02_核算项'!$AE$3030:$AE$3046,"allow_calculation"),"")</f>
        <v>328.25096160000004</v>
      </c>
      <c r="K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C$3030:$AC$3046,'02_核算项'!$M$3030:$M$3046,"PM10",'02_核算项'!$AE$3030:$AE$3046,"allow_calculation"),"")</f>
        <v>2051.56851</v>
      </c>
      <c r="L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C$3030:$AC$3046,'02_核算项'!$M$3030:$M$3046,"PM25",'02_核算项'!$AE$3030:$AE$3046,"allow_calculation"),"")</f>
        <v>2051.56851</v>
      </c>
      <c r="M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C$3030:$AC$3046,'02_核算项'!$M$3030:$M$3046,"BC",'02_核算项'!$AE$3030:$AE$3046,"allow_calculation"),"")</f>
        <v>164.12548080000002</v>
      </c>
      <c r="N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C$3030:$AC$3046,'02_核算项'!$M$3030:$M$3046,"OC",'02_核算项'!$AE$3030:$AE$3046,"allow_calculation"),"")</f>
        <v>957.3986379999999</v>
      </c>
      <c r="O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C$3030:$AC$3046,'02_核算项'!$M$3030:$M$3046,"NH3",'02_核算项'!$AE$3030:$AE$3046,"allow_calculation"),"")</f>
        <v>0.0</v>
      </c>
      <c r="P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D$3030:$AD$3046,'02_核算项'!$M$3030:$M$3046,"SO2",'02_核算项'!$AE$3030:$AE$3046,"allow_calculation"),"")</f>
        <v>4650.221955999999</v>
      </c>
      <c r="Q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D$3030:$AD$3046,'02_核算项'!$M$3030:$M$3046,"NOX",'02_核算项'!$AE$3030:$AE$3046,"allow_calculation"),"")</f>
        <v>16412.54808</v>
      </c>
      <c r="R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D$3030:$AD$3046,'02_核算项'!$M$3030:$M$3046,"CO",'02_核算项'!$AE$3030:$AE$3046,"allow_calculation"),"")</f>
        <v>4103.13702</v>
      </c>
      <c r="S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D$3030:$AD$3046,'02_核算项'!$M$3030:$M$3046,"VOCS",'02_核算项'!$AE$3030:$AE$3046,"allow_calculation"),"")</f>
        <v>328.25096160000004</v>
      </c>
      <c r="T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D$3030:$AD$3046,'02_核算项'!$M$3030:$M$3046,"PM10",'02_核算项'!$AE$3030:$AE$3046,"allow_calculation"),"")</f>
        <v>2051.56851</v>
      </c>
      <c r="U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D$3030:$AD$3046,'02_核算项'!$M$3030:$M$3046,"PM25",'02_核算项'!$AE$3030:$AE$3046,"allow_calculation"),"")</f>
        <v>2051.56851</v>
      </c>
      <c r="V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D$3030:$AD$3046,'02_核算项'!$M$3030:$M$3046,"BC",'02_核算项'!$AE$3030:$AE$3046,"allow_calculation"),"")</f>
        <v>164.12548080000002</v>
      </c>
      <c r="W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D$3030:$AD$3046,'02_核算项'!$M$3030:$M$3046,"OC",'02_核算项'!$AE$3030:$AE$3046,"allow_calculation"),"")</f>
        <v>957.3986379999999</v>
      </c>
      <c r="X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D$3030:$AD$3046,'02_核算项'!$M$3030:$M$3046,"NH3",'02_核算项'!$AE$3030:$AE$3046,"allow_calculation"),"")</f>
        <v>0.0</v>
      </c>
      <c r="Y302" s="2">
        <v>17</v>
      </c>
    </row>
    <row r="303" spans="1:25">
      <c r="A303" s="2" t="s">
        <v>3713</v>
      </c>
      <c r="B303" s="2" t="s">
        <v>2255</v>
      </c>
      <c r="C303" s="2" t="s">
        <v>213</v>
      </c>
      <c r="D303" s="2" t="s">
        <v>50</v>
      </c>
      <c r="E303" s="2" t="s">
        <v>51</v>
      </c>
      <c r="F303" s="2" t="s">
        <v>52</v>
      </c>
      <c r="G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C$3047:$AC$3055,'02_核算项'!$M$3047:$M$3055,"SO2",'02_核算项'!$AE$3047:$AE$3055,"allow_calculation"),"")</f>
        <v>1315.062625</v>
      </c>
      <c r="H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C$3047:$AC$3055,'02_核算项'!$M$3047:$M$3055,"NOX",'02_核算项'!$AE$3047:$AE$3055,"allow_calculation"),"")</f>
        <v>4641.3975</v>
      </c>
      <c r="I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C$3047:$AC$3055,'02_核算项'!$M$3047:$M$3055,"CO",'02_核算项'!$AE$3047:$AE$3055,"allow_calculation"),"")</f>
        <v>1160.349375</v>
      </c>
      <c r="J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C$3047:$AC$3055,'02_核算项'!$M$3047:$M$3055,"VOCS",'02_核算项'!$AE$3047:$AE$3055,"allow_calculation"),"")</f>
        <v>92.82795</v>
      </c>
      <c r="K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C$3047:$AC$3055,'02_核算项'!$M$3047:$M$3055,"PM10",'02_核算项'!$AE$3047:$AE$3055,"allow_calculation"),"")</f>
        <v>580.1746875</v>
      </c>
      <c r="L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C$3047:$AC$3055,'02_核算项'!$M$3047:$M$3055,"PM25",'02_核算项'!$AE$3047:$AE$3055,"allow_calculation"),"")</f>
        <v>580.1746875</v>
      </c>
      <c r="M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C$3047:$AC$3055,'02_核算项'!$M$3047:$M$3055,"BC",'02_核算项'!$AE$3047:$AE$3055,"allow_calculation"),"")</f>
        <v>46.413975</v>
      </c>
      <c r="N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C$3047:$AC$3055,'02_核算项'!$M$3047:$M$3055,"OC",'02_核算项'!$AE$3047:$AE$3055,"allow_calculation"),"")</f>
        <v>270.7481875</v>
      </c>
      <c r="O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C$3047:$AC$3055,'02_核算项'!$M$3047:$M$3055,"NH3",'02_核算项'!$AE$3047:$AE$3055,"allow_calculation"),"")</f>
        <v>0.0</v>
      </c>
      <c r="P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D$3047:$AD$3055,'02_核算项'!$M$3047:$M$3055,"SO2",'02_核算项'!$AE$3047:$AE$3055,"allow_calculation"),"")</f>
        <v>1315.062625</v>
      </c>
      <c r="Q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D$3047:$AD$3055,'02_核算项'!$M$3047:$M$3055,"NOX",'02_核算项'!$AE$3047:$AE$3055,"allow_calculation"),"")</f>
        <v>4641.3975</v>
      </c>
      <c r="R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D$3047:$AD$3055,'02_核算项'!$M$3047:$M$3055,"CO",'02_核算项'!$AE$3047:$AE$3055,"allow_calculation"),"")</f>
        <v>1160.349375</v>
      </c>
      <c r="S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D$3047:$AD$3055,'02_核算项'!$M$3047:$M$3055,"VOCS",'02_核算项'!$AE$3047:$AE$3055,"allow_calculation"),"")</f>
        <v>92.82795</v>
      </c>
      <c r="T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D$3047:$AD$3055,'02_核算项'!$M$3047:$M$3055,"PM10",'02_核算项'!$AE$3047:$AE$3055,"allow_calculation"),"")</f>
        <v>580.1746875</v>
      </c>
      <c r="U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D$3047:$AD$3055,'02_核算项'!$M$3047:$M$3055,"PM25",'02_核算项'!$AE$3047:$AE$3055,"allow_calculation"),"")</f>
        <v>580.1746875</v>
      </c>
      <c r="V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D$3047:$AD$3055,'02_核算项'!$M$3047:$M$3055,"BC",'02_核算项'!$AE$3047:$AE$3055,"allow_calculation"),"")</f>
        <v>46.413975</v>
      </c>
      <c r="W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D$3047:$AD$3055,'02_核算项'!$M$3047:$M$3055,"OC",'02_核算项'!$AE$3047:$AE$3055,"allow_calculation"),"")</f>
        <v>270.7481875</v>
      </c>
      <c r="X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D$3047:$AD$3055,'02_核算项'!$M$3047:$M$3055,"NH3",'02_核算项'!$AE$3047:$AE$3055,"allow_calculation"),"")</f>
        <v>0.0</v>
      </c>
      <c r="Y303" s="2">
        <v>10</v>
      </c>
    </row>
    <row r="304" spans="1:25">
      <c r="A304" s="2" t="s">
        <v>3723</v>
      </c>
      <c r="B304" s="2" t="s">
        <v>1018</v>
      </c>
      <c r="C304" s="2" t="s">
        <v>227</v>
      </c>
      <c r="D304" s="2" t="s">
        <v>228</v>
      </c>
      <c r="E304" s="2" t="s">
        <v>179</v>
      </c>
      <c r="F304" s="2" t="s">
        <v>243</v>
      </c>
      <c r="G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C$3056:$AC$3064,'02_核算项'!$M$3056:$M$3064,"SO2",'02_核算项'!$AE$3056:$AE$3064,"allow_calculation"),"")</f>
        <v>0.0229275</v>
      </c>
      <c r="H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C$3056:$AC$3064,'02_核算项'!$M$3056:$M$3064,"NOX",'02_核算项'!$AE$3056:$AE$3064,"allow_calculation"),"")</f>
        <v>5.5026</v>
      </c>
      <c r="I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C$3056:$AC$3064,'02_核算项'!$M$3056:$M$3064,"CO",'02_核算项'!$AE$3056:$AE$3064,"allow_calculation"),"")</f>
        <v>1.604925</v>
      </c>
      <c r="J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C$3056:$AC$3064,'02_核算项'!$M$3056:$M$3064,"VOCS",'02_核算项'!$AE$3056:$AE$3064,"allow_calculation"),"")</f>
        <v>0.09171</v>
      </c>
      <c r="K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C$3056:$AC$3064,'02_核算项'!$M$3056:$M$3064,"PM10",'02_核算项'!$AE$3056:$AE$3064,"allow_calculation"),"")</f>
        <v>0.045855</v>
      </c>
      <c r="L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C$3056:$AC$3064,'02_核算项'!$M$3056:$M$3064,"PM25",'02_核算项'!$AE$3056:$AE$3064,"allow_calculation"),"")</f>
        <v>0.0229275</v>
      </c>
      <c r="M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C$3056:$AC$3064,'02_核算项'!$M$3056:$M$3064,"BC",'02_核算项'!$AE$3056:$AE$3064,"allow_calculation"),"")</f>
        <v>0.0045855</v>
      </c>
      <c r="N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C$3056:$AC$3064,'02_核算项'!$M$3056:$M$3064,"OC",'02_核算项'!$AE$3056:$AE$3064,"allow_calculation"),"")</f>
        <v>0.009171</v>
      </c>
      <c r="O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C$3056:$AC$3064,'02_核算项'!$M$3056:$M$3064,"NH3",'02_核算项'!$AE$3056:$AE$3064,"allow_calculation"),"")</f>
        <v>0.0</v>
      </c>
      <c r="P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D$3056:$AD$3064,'02_核算项'!$M$3056:$M$3064,"SO2",'02_核算项'!$AE$3056:$AE$3064,"allow_calculation"),"")</f>
        <v>0.0229275</v>
      </c>
      <c r="Q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D$3056:$AD$3064,'02_核算项'!$M$3056:$M$3064,"NOX",'02_核算项'!$AE$3056:$AE$3064,"allow_calculation"),"")</f>
        <v>5.5026</v>
      </c>
      <c r="R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D$3056:$AD$3064,'02_核算项'!$M$3056:$M$3064,"CO",'02_核算项'!$AE$3056:$AE$3064,"allow_calculation"),"")</f>
        <v>1.604925</v>
      </c>
      <c r="S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D$3056:$AD$3064,'02_核算项'!$M$3056:$M$3064,"VOCS",'02_核算项'!$AE$3056:$AE$3064,"allow_calculation"),"")</f>
        <v>0.09171</v>
      </c>
      <c r="T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D$3056:$AD$3064,'02_核算项'!$M$3056:$M$3064,"PM10",'02_核算项'!$AE$3056:$AE$3064,"allow_calculation"),"")</f>
        <v>0.045855</v>
      </c>
      <c r="U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D$3056:$AD$3064,'02_核算项'!$M$3056:$M$3064,"PM25",'02_核算项'!$AE$3056:$AE$3064,"allow_calculation"),"")</f>
        <v>0.0229275</v>
      </c>
      <c r="V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D$3056:$AD$3064,'02_核算项'!$M$3056:$M$3064,"BC",'02_核算项'!$AE$3056:$AE$3064,"allow_calculation"),"")</f>
        <v>0.0045855</v>
      </c>
      <c r="W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D$3056:$AD$3064,'02_核算项'!$M$3056:$M$3064,"OC",'02_核算项'!$AE$3056:$AE$3064,"allow_calculation"),"")</f>
        <v>0.009171</v>
      </c>
      <c r="X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D$3056:$AD$3064,'02_核算项'!$M$3056:$M$3064,"NH3",'02_核算项'!$AE$3056:$AE$3064,"allow_calculation"),"")</f>
        <v>0.0</v>
      </c>
      <c r="Y304" s="2">
        <v>1</v>
      </c>
    </row>
    <row r="305" spans="1:25">
      <c r="A305" s="2" t="s">
        <v>3733</v>
      </c>
      <c r="B305" s="2" t="s">
        <v>606</v>
      </c>
      <c r="C305" s="2" t="s">
        <v>412</v>
      </c>
      <c r="D305" s="2" t="s">
        <v>228</v>
      </c>
      <c r="E305" s="2" t="s">
        <v>117</v>
      </c>
      <c r="F305" s="2" t="s">
        <v>243</v>
      </c>
      <c r="G305" s="4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C$3065:$AC$3073,'02_核算项'!$M$3065:$M$3073,"SO2",'02_核算项'!$AE$3065:$AE$3073,"allow_calculation"),"")</f>
        <v>376.5267661</v>
      </c>
      <c r="H305" s="4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C$3065:$AC$3073,'02_核算项'!$M$3065:$M$3073,"NOX",'02_核算项'!$AE$3065:$AE$3073,"allow_calculation"),"")</f>
        <v>1328.917998</v>
      </c>
      <c r="I305" s="4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C$3065:$AC$3073,'02_核算项'!$M$3065:$M$3073,"CO",'02_核算项'!$AE$3065:$AE$3073,"allow_calculation"),"")</f>
        <v>332.2294995</v>
      </c>
      <c r="J305" s="4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C$3065:$AC$3073,'02_核算项'!$M$3065:$M$3073,"VOCS",'02_核算项'!$AE$3065:$AE$3073,"allow_calculation"),"")</f>
        <v>26.578359959999997</v>
      </c>
      <c r="K305" s="4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C$3065:$AC$3073,'02_核算项'!$M$3065:$M$3073,"PM10",'02_核算项'!$AE$3065:$AE$3073,"allow_calculation"),"")</f>
        <v>166.11474975</v>
      </c>
      <c r="L305" s="4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C$3065:$AC$3073,'02_核算项'!$M$3065:$M$3073,"PM25",'02_核算项'!$AE$3065:$AE$3073,"allow_calculation"),"")</f>
        <v>166.11474975</v>
      </c>
      <c r="M305" s="4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C$3065:$AC$3073,'02_核算项'!$M$3065:$M$3073,"BC",'02_核算项'!$AE$3065:$AE$3073,"allow_calculation"),"")</f>
        <v>13.289179979999998</v>
      </c>
      <c r="N305" s="4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C$3065:$AC$3073,'02_核算项'!$M$3065:$M$3073,"OC",'02_核算项'!$AE$3065:$AE$3073,"allow_calculation"),"")</f>
        <v>77.52021655</v>
      </c>
      <c r="O305" s="4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C$3065:$AC$3073,'02_核算项'!$M$3065:$M$3073,"NH3",'02_核算项'!$AE$3065:$AE$3073,"allow_calculation"),"")</f>
        <v/>
      </c>
      <c r="P305" s="4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D$3065:$AD$3073,'02_核算项'!$M$3065:$M$3073,"SO2",'02_核算项'!$AE$3065:$AE$3073,"allow_calculation"),"")</f>
        <v>376.5267661</v>
      </c>
      <c r="Q305" s="4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D$3065:$AD$3073,'02_核算项'!$M$3065:$M$3073,"NOX",'02_核算项'!$AE$3065:$AE$3073,"allow_calculation"),"")</f>
        <v>1328.917998</v>
      </c>
      <c r="R305" s="4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D$3065:$AD$3073,'02_核算项'!$M$3065:$M$3073,"CO",'02_核算项'!$AE$3065:$AE$3073,"allow_calculation"),"")</f>
        <v>332.2294995</v>
      </c>
      <c r="S305" s="4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D$3065:$AD$3073,'02_核算项'!$M$3065:$M$3073,"VOCS",'02_核算项'!$AE$3065:$AE$3073,"allow_calculation"),"")</f>
        <v>26.578359959999997</v>
      </c>
      <c r="T305" s="4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D$3065:$AD$3073,'02_核算项'!$M$3065:$M$3073,"PM10",'02_核算项'!$AE$3065:$AE$3073,"allow_calculation"),"")</f>
        <v>166.11474975</v>
      </c>
      <c r="U305" s="4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D$3065:$AD$3073,'02_核算项'!$M$3065:$M$3073,"PM25",'02_核算项'!$AE$3065:$AE$3073,"allow_calculation"),"")</f>
        <v>166.11474975</v>
      </c>
      <c r="V305" s="4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D$3065:$AD$3073,'02_核算项'!$M$3065:$M$3073,"BC",'02_核算项'!$AE$3065:$AE$3073,"allow_calculation"),"")</f>
        <v>13.289179979999998</v>
      </c>
      <c r="W305" s="4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D$3065:$AD$3073,'02_核算项'!$M$3065:$M$3073,"OC",'02_核算项'!$AE$3065:$AE$3073,"allow_calculation"),"")</f>
        <v>77.52021655</v>
      </c>
      <c r="X305" s="3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D$3065:$AD$3073,'02_核算项'!$M$3065:$M$3073,"NH3",'02_核算项'!$AE$3065:$AE$3073,"allow_calculation"),"")</f>
        <v/>
      </c>
      <c r="Y305" s="2">
        <v>12</v>
      </c>
    </row>
    <row r="306" spans="1:25">
      <c r="A306" s="2" t="s">
        <v>3743</v>
      </c>
      <c r="B306" s="2" t="s">
        <v>3744</v>
      </c>
      <c r="C306" s="2" t="s">
        <v>744</v>
      </c>
      <c r="D306" s="2" t="s">
        <v>228</v>
      </c>
      <c r="E306" s="2" t="s">
        <v>572</v>
      </c>
      <c r="F306" s="2" t="s">
        <v>138</v>
      </c>
      <c r="G306" s="4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C$3074:$AC$3090,'02_核算项'!$M$3074:$M$3090,"SO2",'02_核算项'!$AE$3074:$AE$3090,"allow_calculation"),"")</f>
        <v>98.43201450000001</v>
      </c>
      <c r="H306" s="4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C$3074:$AC$3090,'02_核算项'!$M$3074:$M$3090,"NOX",'02_核算项'!$AE$3074:$AE$3090,"allow_calculation"),"")</f>
        <v>347.40711</v>
      </c>
      <c r="I306" s="4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C$3074:$AC$3090,'02_核算项'!$M$3074:$M$3090,"CO",'02_核算项'!$AE$3074:$AE$3090,"allow_calculation"),"")</f>
        <v>86.8517775</v>
      </c>
      <c r="J306" s="4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C$3074:$AC$3090,'02_核算项'!$M$3074:$M$3090,"VOCS",'02_核算项'!$AE$3074:$AE$3090,"allow_calculation"),"")</f>
        <v>6.9481422</v>
      </c>
      <c r="K306" s="4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C$3074:$AC$3090,'02_核算项'!$M$3074:$M$3090,"PM10",'02_核算项'!$AE$3074:$AE$3090,"allow_calculation"),"")</f>
        <v>43.42588875</v>
      </c>
      <c r="L306" s="4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C$3074:$AC$3090,'02_核算项'!$M$3074:$M$3090,"PM25",'02_核算项'!$AE$3074:$AE$3090,"allow_calculation"),"")</f>
        <v>43.42588875</v>
      </c>
      <c r="M306" s="4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C$3074:$AC$3090,'02_核算项'!$M$3074:$M$3090,"BC",'02_核算项'!$AE$3074:$AE$3090,"allow_calculation"),"")</f>
        <v>3.4740711</v>
      </c>
      <c r="N306" s="4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C$3074:$AC$3090,'02_核算项'!$M$3074:$M$3090,"OC",'02_核算项'!$AE$3074:$AE$3090,"allow_calculation"),"")</f>
        <v>20.265414749999998</v>
      </c>
      <c r="O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C$3074:$AC$3090,'02_核算项'!$M$3074:$M$3090,"NH3",'02_核算项'!$AE$3074:$AE$3090,"allow_calculation"),"")</f>
        <v>0.0</v>
      </c>
      <c r="P306" s="4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D$3074:$AD$3090,'02_核算项'!$M$3074:$M$3090,"SO2",'02_核算项'!$AE$3074:$AE$3090,"allow_calculation"),"")</f>
        <v>98.43201450000001</v>
      </c>
      <c r="Q306" s="4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D$3074:$AD$3090,'02_核算项'!$M$3074:$M$3090,"NOX",'02_核算项'!$AE$3074:$AE$3090,"allow_calculation"),"")</f>
        <v>347.40711</v>
      </c>
      <c r="R306" s="4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D$3074:$AD$3090,'02_核算项'!$M$3074:$M$3090,"CO",'02_核算项'!$AE$3074:$AE$3090,"allow_calculation"),"")</f>
        <v>86.8517775</v>
      </c>
      <c r="S306" s="4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D$3074:$AD$3090,'02_核算项'!$M$3074:$M$3090,"VOCS",'02_核算项'!$AE$3074:$AE$3090,"allow_calculation"),"")</f>
        <v>6.9481422</v>
      </c>
      <c r="T306" s="4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D$3074:$AD$3090,'02_核算项'!$M$3074:$M$3090,"PM10",'02_核算项'!$AE$3074:$AE$3090,"allow_calculation"),"")</f>
        <v>43.42588875</v>
      </c>
      <c r="U306" s="4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D$3074:$AD$3090,'02_核算项'!$M$3074:$M$3090,"PM25",'02_核算项'!$AE$3074:$AE$3090,"allow_calculation"),"")</f>
        <v>43.42588875</v>
      </c>
      <c r="V306" s="4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D$3074:$AD$3090,'02_核算项'!$M$3074:$M$3090,"BC",'02_核算项'!$AE$3074:$AE$3090,"allow_calculation"),"")</f>
        <v>3.4740711</v>
      </c>
      <c r="W306" s="4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D$3074:$AD$3090,'02_核算项'!$M$3074:$M$3090,"OC",'02_核算项'!$AE$3074:$AE$3090,"allow_calculation"),"")</f>
        <v>20.265414749999998</v>
      </c>
      <c r="X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D$3074:$AD$3090,'02_核算项'!$M$3074:$M$3090,"NH3",'02_核算项'!$AE$3074:$AE$3090,"allow_calculation"),"")</f>
        <v>0.0</v>
      </c>
      <c r="Y306" s="2">
        <v>1</v>
      </c>
    </row>
    <row r="307" spans="1:25">
      <c r="A307" s="2" t="s">
        <v>3762</v>
      </c>
      <c r="B307" s="2" t="s">
        <v>1946</v>
      </c>
      <c r="C307" s="2" t="s">
        <v>412</v>
      </c>
      <c r="D307" s="2" t="s">
        <v>50</v>
      </c>
      <c r="E307" s="2" t="s">
        <v>51</v>
      </c>
      <c r="F307" s="2" t="s">
        <v>52</v>
      </c>
      <c r="G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C$3091:$AC$3107,'02_核算项'!$M$3091:$M$3107,"SO2",'02_核算项'!$AE$3091:$AE$3107,"allow_calculation"),"")</f>
        <v>1890.234964</v>
      </c>
      <c r="H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C$3091:$AC$3107,'02_核算项'!$M$3091:$M$3107,"NOX",'02_核算项'!$AE$3091:$AE$3107,"allow_calculation"),"")</f>
        <v>6671.41752</v>
      </c>
      <c r="I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C$3091:$AC$3107,'02_核算项'!$M$3091:$M$3107,"CO",'02_核算项'!$AE$3091:$AE$3107,"allow_calculation"),"")</f>
        <v>1667.85438</v>
      </c>
      <c r="J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C$3091:$AC$3107,'02_核算项'!$M$3091:$M$3107,"VOCS",'02_核算项'!$AE$3091:$AE$3107,"allow_calculation"),"")</f>
        <v>133.4283504</v>
      </c>
      <c r="K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C$3091:$AC$3107,'02_核算项'!$M$3091:$M$3107,"PM10",'02_核算项'!$AE$3091:$AE$3107,"allow_calculation"),"")</f>
        <v>833.92719</v>
      </c>
      <c r="L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C$3091:$AC$3107,'02_核算项'!$M$3091:$M$3107,"PM25",'02_核算项'!$AE$3091:$AE$3107,"allow_calculation"),"")</f>
        <v>833.92719</v>
      </c>
      <c r="M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C$3091:$AC$3107,'02_核算项'!$M$3091:$M$3107,"BC",'02_核算项'!$AE$3091:$AE$3107,"allow_calculation"),"")</f>
        <v>66.7141752</v>
      </c>
      <c r="N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C$3091:$AC$3107,'02_核算项'!$M$3091:$M$3107,"OC",'02_核算项'!$AE$3091:$AE$3107,"allow_calculation"),"")</f>
        <v>389.166022</v>
      </c>
      <c r="O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C$3091:$AC$3107,'02_核算项'!$M$3091:$M$3107,"NH3",'02_核算项'!$AE$3091:$AE$3107,"allow_calculation"),"")</f>
        <v>0.0</v>
      </c>
      <c r="P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D$3091:$AD$3107,'02_核算项'!$M$3091:$M$3107,"SO2",'02_核算项'!$AE$3091:$AE$3107,"allow_calculation"),"")</f>
        <v>1890.234964</v>
      </c>
      <c r="Q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D$3091:$AD$3107,'02_核算项'!$M$3091:$M$3107,"NOX",'02_核算项'!$AE$3091:$AE$3107,"allow_calculation"),"")</f>
        <v>6671.41752</v>
      </c>
      <c r="R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D$3091:$AD$3107,'02_核算项'!$M$3091:$M$3107,"CO",'02_核算项'!$AE$3091:$AE$3107,"allow_calculation"),"")</f>
        <v>1667.85438</v>
      </c>
      <c r="S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D$3091:$AD$3107,'02_核算项'!$M$3091:$M$3107,"VOCS",'02_核算项'!$AE$3091:$AE$3107,"allow_calculation"),"")</f>
        <v>133.4283504</v>
      </c>
      <c r="T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D$3091:$AD$3107,'02_核算项'!$M$3091:$M$3107,"PM10",'02_核算项'!$AE$3091:$AE$3107,"allow_calculation"),"")</f>
        <v>833.92719</v>
      </c>
      <c r="U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D$3091:$AD$3107,'02_核算项'!$M$3091:$M$3107,"PM25",'02_核算项'!$AE$3091:$AE$3107,"allow_calculation"),"")</f>
        <v>833.92719</v>
      </c>
      <c r="V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D$3091:$AD$3107,'02_核算项'!$M$3091:$M$3107,"BC",'02_核算项'!$AE$3091:$AE$3107,"allow_calculation"),"")</f>
        <v>66.7141752</v>
      </c>
      <c r="W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D$3091:$AD$3107,'02_核算项'!$M$3091:$M$3107,"OC",'02_核算项'!$AE$3091:$AE$3107,"allow_calculation"),"")</f>
        <v>389.166022</v>
      </c>
      <c r="X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D$3091:$AD$3107,'02_核算项'!$M$3091:$M$3107,"NH3",'02_核算项'!$AE$3091:$AE$3107,"allow_calculation"),"")</f>
        <v>0.0</v>
      </c>
      <c r="Y307" s="2">
        <v>17</v>
      </c>
    </row>
    <row r="308" spans="1:25">
      <c r="A308" s="2" t="s">
        <v>3780</v>
      </c>
      <c r="B308" s="2" t="s">
        <v>3781</v>
      </c>
      <c r="C308" s="2" t="s">
        <v>258</v>
      </c>
      <c r="D308" s="2" t="s">
        <v>50</v>
      </c>
      <c r="E308" s="2" t="s">
        <v>51</v>
      </c>
      <c r="F308" s="2" t="s">
        <v>52</v>
      </c>
      <c r="G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>207.19479809999999</v>
      </c>
      <c r="H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>731.275758</v>
      </c>
      <c r="I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>182.8189395</v>
      </c>
      <c r="J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>14.62551516</v>
      </c>
      <c r="K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>91.40946975</v>
      </c>
      <c r="L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>91.40946975</v>
      </c>
      <c r="M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>7.31275758</v>
      </c>
      <c r="N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>42.65775255</v>
      </c>
      <c r="O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>0.0</v>
      </c>
      <c r="P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>207.19479809999999</v>
      </c>
      <c r="Q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>731.275758</v>
      </c>
      <c r="R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>182.8189395</v>
      </c>
      <c r="S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>14.62551516</v>
      </c>
      <c r="T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>91.40946975</v>
      </c>
      <c r="U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>91.40946975</v>
      </c>
      <c r="V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>7.31275758</v>
      </c>
      <c r="W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>42.65775255</v>
      </c>
      <c r="X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>0.0</v>
      </c>
      <c r="Y308" s="2">
        <v>1</v>
      </c>
    </row>
    <row r="309" spans="1:25">
      <c r="A309" s="2" t="s">
        <v>3791</v>
      </c>
      <c r="B309" s="2" t="s">
        <v>432</v>
      </c>
      <c r="C309" s="2" t="s">
        <v>227</v>
      </c>
      <c r="D309" s="2" t="s">
        <v>228</v>
      </c>
      <c r="E309" s="2" t="s">
        <v>117</v>
      </c>
      <c r="F309" s="2" t="s">
        <v>138</v>
      </c>
      <c r="G309" s="4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C$3117:$AC$3133,'02_核算项'!$M$3117:$M$3133,"SO2",'02_核算项'!$AE$3117:$AE$3133,"allow_calculation"),"")</f>
        <v>353.6539087</v>
      </c>
      <c r="H309" s="4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C$3117:$AC$3133,'02_核算项'!$M$3117:$M$3133,"NOX",'02_核算项'!$AE$3117:$AE$3133,"allow_calculation"),"")</f>
        <v>1248.190266</v>
      </c>
      <c r="I309" s="4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C$3117:$AC$3133,'02_核算项'!$M$3117:$M$3133,"CO",'02_核算项'!$AE$3117:$AE$3133,"allow_calculation"),"")</f>
        <v>312.0475665</v>
      </c>
      <c r="J309" s="4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C$3117:$AC$3133,'02_核算项'!$M$3117:$M$3133,"VOCS",'02_核算项'!$AE$3117:$AE$3133,"allow_calculation"),"")</f>
        <v>24.96380532</v>
      </c>
      <c r="K309" s="4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C$3117:$AC$3133,'02_核算项'!$M$3117:$M$3133,"PM10",'02_核算项'!$AE$3117:$AE$3133,"allow_calculation"),"")</f>
        <v>156.02378325</v>
      </c>
      <c r="L309" s="4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C$3117:$AC$3133,'02_核算项'!$M$3117:$M$3133,"PM25",'02_核算项'!$AE$3117:$AE$3133,"allow_calculation"),"")</f>
        <v>156.02378325</v>
      </c>
      <c r="M309" s="4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C$3117:$AC$3133,'02_核算项'!$M$3117:$M$3133,"BC",'02_核算项'!$AE$3117:$AE$3133,"allow_calculation"),"")</f>
        <v>12.48190266</v>
      </c>
      <c r="N309" s="4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C$3117:$AC$3133,'02_核算项'!$M$3117:$M$3133,"OC",'02_核算项'!$AE$3117:$AE$3133,"allow_calculation"),"")</f>
        <v>72.81109885</v>
      </c>
      <c r="O309" s="4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C$3117:$AC$3133,'02_核算项'!$M$3117:$M$3133,"NH3",'02_核算项'!$AE$3117:$AE$3133,"allow_calculation"),"")</f>
        <v/>
      </c>
      <c r="P309" s="4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D$3117:$AD$3133,'02_核算项'!$M$3117:$M$3133,"SO2",'02_核算项'!$AE$3117:$AE$3133,"allow_calculation"),"")</f>
        <v>353.6539087</v>
      </c>
      <c r="Q309" s="4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D$3117:$AD$3133,'02_核算项'!$M$3117:$M$3133,"NOX",'02_核算项'!$AE$3117:$AE$3133,"allow_calculation"),"")</f>
        <v>1248.190266</v>
      </c>
      <c r="R309" s="4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D$3117:$AD$3133,'02_核算项'!$M$3117:$M$3133,"CO",'02_核算项'!$AE$3117:$AE$3133,"allow_calculation"),"")</f>
        <v>312.0475665</v>
      </c>
      <c r="S309" s="4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D$3117:$AD$3133,'02_核算项'!$M$3117:$M$3133,"VOCS",'02_核算项'!$AE$3117:$AE$3133,"allow_calculation"),"")</f>
        <v>24.96380532</v>
      </c>
      <c r="T309" s="4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D$3117:$AD$3133,'02_核算项'!$M$3117:$M$3133,"PM10",'02_核算项'!$AE$3117:$AE$3133,"allow_calculation"),"")</f>
        <v>156.02378325</v>
      </c>
      <c r="U309" s="4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D$3117:$AD$3133,'02_核算项'!$M$3117:$M$3133,"PM25",'02_核算项'!$AE$3117:$AE$3133,"allow_calculation"),"")</f>
        <v>156.02378325</v>
      </c>
      <c r="V309" s="4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D$3117:$AD$3133,'02_核算项'!$M$3117:$M$3133,"BC",'02_核算项'!$AE$3117:$AE$3133,"allow_calculation"),"")</f>
        <v>12.48190266</v>
      </c>
      <c r="W309" s="4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D$3117:$AD$3133,'02_核算项'!$M$3117:$M$3133,"OC",'02_核算项'!$AE$3117:$AE$3133,"allow_calculation"),"")</f>
        <v>72.81109885</v>
      </c>
      <c r="X309" s="3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D$3117:$AD$3133,'02_核算项'!$M$3117:$M$3133,"NH3",'02_核算项'!$AE$3117:$AE$3133,"allow_calculation"),"")</f>
        <v/>
      </c>
      <c r="Y309" s="2">
        <v>20</v>
      </c>
    </row>
    <row r="310" spans="1:25">
      <c r="A310" s="2" t="s">
        <v>3809</v>
      </c>
      <c r="B310" s="2" t="s">
        <v>520</v>
      </c>
      <c r="C310" s="2" t="s">
        <v>242</v>
      </c>
      <c r="D310" s="2" t="s">
        <v>228</v>
      </c>
      <c r="E310" s="2" t="s">
        <v>117</v>
      </c>
      <c r="F310" s="2" t="s">
        <v>243</v>
      </c>
      <c r="G310" s="4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C$3134:$AC$3142,'02_核算项'!$M$3134:$M$3142,"SO2",'02_核算项'!$AE$3134:$AE$3142,"allow_calculation"),"")</f>
        <v>141.5284</v>
      </c>
      <c r="H310" s="4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C$3134:$AC$3142,'02_核算项'!$M$3134:$M$3142,"NOX",'02_核算项'!$AE$3134:$AE$3142,"allow_calculation"),"")</f>
        <v>499.512</v>
      </c>
      <c r="I310" s="4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C$3134:$AC$3142,'02_核算项'!$M$3134:$M$3142,"CO",'02_核算项'!$AE$3134:$AE$3142,"allow_calculation"),"")</f>
        <v>124.878</v>
      </c>
      <c r="J310" s="4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C$3134:$AC$3142,'02_核算项'!$M$3134:$M$3142,"VOCS",'02_核算项'!$AE$3134:$AE$3142,"allow_calculation"),"")</f>
        <v>9.99024</v>
      </c>
      <c r="K310" s="4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C$3134:$AC$3142,'02_核算项'!$M$3134:$M$3142,"PM10",'02_核算项'!$AE$3134:$AE$3142,"allow_calculation"),"")</f>
        <v>62.439</v>
      </c>
      <c r="L310" s="4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C$3134:$AC$3142,'02_核算项'!$M$3134:$M$3142,"PM25",'02_核算项'!$AE$3134:$AE$3142,"allow_calculation"),"")</f>
        <v>62.439</v>
      </c>
      <c r="M310" s="4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C$3134:$AC$3142,'02_核算项'!$M$3134:$M$3142,"BC",'02_核算项'!$AE$3134:$AE$3142,"allow_calculation"),"")</f>
        <v>4.99512</v>
      </c>
      <c r="N310" s="4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C$3134:$AC$3142,'02_核算项'!$M$3134:$M$3142,"OC",'02_核算项'!$AE$3134:$AE$3142,"allow_calculation"),"")</f>
        <v>29.1382</v>
      </c>
      <c r="O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C$3134:$AC$3142,'02_核算项'!$M$3134:$M$3142,"NH3",'02_核算项'!$AE$3134:$AE$3142,"allow_calculation"),"")</f>
        <v/>
      </c>
      <c r="P310" s="4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D$3134:$AD$3142,'02_核算项'!$M$3134:$M$3142,"SO2",'02_核算项'!$AE$3134:$AE$3142,"allow_calculation"),"")</f>
        <v>141.5284</v>
      </c>
      <c r="Q310" s="4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D$3134:$AD$3142,'02_核算项'!$M$3134:$M$3142,"NOX",'02_核算项'!$AE$3134:$AE$3142,"allow_calculation"),"")</f>
        <v>499.512</v>
      </c>
      <c r="R310" s="4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D$3134:$AD$3142,'02_核算项'!$M$3134:$M$3142,"CO",'02_核算项'!$AE$3134:$AE$3142,"allow_calculation"),"")</f>
        <v>124.878</v>
      </c>
      <c r="S310" s="4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D$3134:$AD$3142,'02_核算项'!$M$3134:$M$3142,"VOCS",'02_核算项'!$AE$3134:$AE$3142,"allow_calculation"),"")</f>
        <v>9.99024</v>
      </c>
      <c r="T310" s="4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D$3134:$AD$3142,'02_核算项'!$M$3134:$M$3142,"PM10",'02_核算项'!$AE$3134:$AE$3142,"allow_calculation"),"")</f>
        <v>62.439</v>
      </c>
      <c r="U310" s="4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D$3134:$AD$3142,'02_核算项'!$M$3134:$M$3142,"PM25",'02_核算项'!$AE$3134:$AE$3142,"allow_calculation"),"")</f>
        <v>62.439</v>
      </c>
      <c r="V310" s="4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D$3134:$AD$3142,'02_核算项'!$M$3134:$M$3142,"BC",'02_核算项'!$AE$3134:$AE$3142,"allow_calculation"),"")</f>
        <v>4.99512</v>
      </c>
      <c r="W310" s="4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D$3134:$AD$3142,'02_核算项'!$M$3134:$M$3142,"OC",'02_核算项'!$AE$3134:$AE$3142,"allow_calculation"),"")</f>
        <v>29.1382</v>
      </c>
      <c r="X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D$3134:$AD$3142,'02_核算项'!$M$3134:$M$3142,"NH3",'02_核算项'!$AE$3134:$AE$3142,"allow_calculation"),"")</f>
        <v/>
      </c>
      <c r="Y310" s="2">
        <v>10</v>
      </c>
    </row>
    <row r="311" spans="1:25">
      <c r="A311" s="2" t="s">
        <v>3819</v>
      </c>
      <c r="B311" s="2" t="s">
        <v>2526</v>
      </c>
      <c r="C311" s="2" t="s">
        <v>799</v>
      </c>
      <c r="D311" s="2" t="s">
        <v>50</v>
      </c>
      <c r="E311" s="2" t="s">
        <v>51</v>
      </c>
      <c r="F311" s="2" t="s">
        <v>732</v>
      </c>
      <c r="G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C$3143:$AC$3151,'02_核算项'!$M$3143:$M$3151,"SO2",'02_核算项'!$AE$3143:$AE$3151,"allow_calculation"),"")</f>
        <v>4328.966054</v>
      </c>
      <c r="H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C$3143:$AC$3151,'02_核算项'!$M$3143:$M$3151,"NOX",'02_核算项'!$AE$3143:$AE$3151,"allow_calculation"),"")</f>
        <v>15278.70372</v>
      </c>
      <c r="I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C$3143:$AC$3151,'02_核算项'!$M$3143:$M$3151,"CO",'02_核算项'!$AE$3143:$AE$3151,"allow_calculation"),"")</f>
        <v>3819.67593</v>
      </c>
      <c r="J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C$3143:$AC$3151,'02_核算项'!$M$3143:$M$3151,"VOCS",'02_核算项'!$AE$3143:$AE$3151,"allow_calculation"),"")</f>
        <v>305.5740744</v>
      </c>
      <c r="K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C$3143:$AC$3151,'02_核算项'!$M$3143:$M$3151,"PM10",'02_核算项'!$AE$3143:$AE$3151,"allow_calculation"),"")</f>
        <v>1909.837965</v>
      </c>
      <c r="L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C$3143:$AC$3151,'02_核算项'!$M$3143:$M$3151,"PM25",'02_核算项'!$AE$3143:$AE$3151,"allow_calculation"),"")</f>
        <v>1909.837965</v>
      </c>
      <c r="M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C$3143:$AC$3151,'02_核算项'!$M$3143:$M$3151,"BC",'02_核算项'!$AE$3143:$AE$3151,"allow_calculation"),"")</f>
        <v>152.7870372</v>
      </c>
      <c r="N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C$3143:$AC$3151,'02_核算项'!$M$3143:$M$3151,"OC",'02_核算项'!$AE$3143:$AE$3151,"allow_calculation"),"")</f>
        <v>891.257717</v>
      </c>
      <c r="O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C$3143:$AC$3151,'02_核算项'!$M$3143:$M$3151,"NH3",'02_核算项'!$AE$3143:$AE$3151,"allow_calculation"),"")</f>
        <v>0.0</v>
      </c>
      <c r="P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D$3143:$AD$3151,'02_核算项'!$M$3143:$M$3151,"SO2",'02_核算项'!$AE$3143:$AE$3151,"allow_calculation"),"")</f>
        <v>4328.966054</v>
      </c>
      <c r="Q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D$3143:$AD$3151,'02_核算项'!$M$3143:$M$3151,"NOX",'02_核算项'!$AE$3143:$AE$3151,"allow_calculation"),"")</f>
        <v>15278.70372</v>
      </c>
      <c r="R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D$3143:$AD$3151,'02_核算项'!$M$3143:$M$3151,"CO",'02_核算项'!$AE$3143:$AE$3151,"allow_calculation"),"")</f>
        <v>3819.67593</v>
      </c>
      <c r="S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D$3143:$AD$3151,'02_核算项'!$M$3143:$M$3151,"VOCS",'02_核算项'!$AE$3143:$AE$3151,"allow_calculation"),"")</f>
        <v>305.5740744</v>
      </c>
      <c r="T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D$3143:$AD$3151,'02_核算项'!$M$3143:$M$3151,"PM10",'02_核算项'!$AE$3143:$AE$3151,"allow_calculation"),"")</f>
        <v>1909.837965</v>
      </c>
      <c r="U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D$3143:$AD$3151,'02_核算项'!$M$3143:$M$3151,"PM25",'02_核算项'!$AE$3143:$AE$3151,"allow_calculation"),"")</f>
        <v>1909.837965</v>
      </c>
      <c r="V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D$3143:$AD$3151,'02_核算项'!$M$3143:$M$3151,"BC",'02_核算项'!$AE$3143:$AE$3151,"allow_calculation"),"")</f>
        <v>152.7870372</v>
      </c>
      <c r="W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D$3143:$AD$3151,'02_核算项'!$M$3143:$M$3151,"OC",'02_核算项'!$AE$3143:$AE$3151,"allow_calculation"),"")</f>
        <v>891.257717</v>
      </c>
      <c r="X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D$3143:$AD$3151,'02_核算项'!$M$3143:$M$3151,"NH3",'02_核算项'!$AE$3143:$AE$3151,"allow_calculation"),"")</f>
        <v>0.0</v>
      </c>
      <c r="Y311" s="2">
        <v>1</v>
      </c>
    </row>
    <row r="312" spans="1:25">
      <c r="A312" s="2" t="s">
        <v>3829</v>
      </c>
      <c r="B312" s="2" t="s">
        <v>1249</v>
      </c>
      <c r="C312" s="2" t="s">
        <v>346</v>
      </c>
      <c r="D312" s="2" t="s">
        <v>228</v>
      </c>
      <c r="E312" s="2" t="s">
        <v>117</v>
      </c>
      <c r="F312" s="2" t="s">
        <v>52</v>
      </c>
      <c r="G312" s="4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C$3152:$AC$3160,'02_核算项'!$M$3152:$M$3160,"SO2",'02_核算项'!$AE$3152:$AE$3160,"allow_calculation"),"")</f>
        <v>182.47035</v>
      </c>
      <c r="H312" s="4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C$3152:$AC$3160,'02_核算项'!$M$3152:$M$3160,"NOX",'02_核算项'!$AE$3152:$AE$3160,"allow_calculation"),"")</f>
        <v>644.013</v>
      </c>
      <c r="I312" s="4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C$3152:$AC$3160,'02_核算项'!$M$3152:$M$3160,"CO",'02_核算项'!$AE$3152:$AE$3160,"allow_calculation"),"")</f>
        <v>161.00325</v>
      </c>
      <c r="J312" s="4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C$3152:$AC$3160,'02_核算项'!$M$3152:$M$3160,"VOCS",'02_核算项'!$AE$3152:$AE$3160,"allow_calculation"),"")</f>
        <v>12.88026</v>
      </c>
      <c r="K312" s="4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C$3152:$AC$3160,'02_核算项'!$M$3152:$M$3160,"PM10",'02_核算项'!$AE$3152:$AE$3160,"allow_calculation"),"")</f>
        <v>80.501625</v>
      </c>
      <c r="L312" s="4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C$3152:$AC$3160,'02_核算项'!$M$3152:$M$3160,"PM25",'02_核算项'!$AE$3152:$AE$3160,"allow_calculation"),"")</f>
        <v>80.501625</v>
      </c>
      <c r="M312" s="4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C$3152:$AC$3160,'02_核算项'!$M$3152:$M$3160,"BC",'02_核算项'!$AE$3152:$AE$3160,"allow_calculation"),"")</f>
        <v>6.44013</v>
      </c>
      <c r="N312" s="4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C$3152:$AC$3160,'02_核算项'!$M$3152:$M$3160,"OC",'02_核算项'!$AE$3152:$AE$3160,"allow_calculation"),"")</f>
        <v>37.567425</v>
      </c>
      <c r="O312" s="4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C$3152:$AC$3160,'02_核算项'!$M$3152:$M$3160,"NH3",'02_核算项'!$AE$3152:$AE$3160,"allow_calculation"),"")</f>
        <v/>
      </c>
      <c r="P312" s="4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D$3152:$AD$3160,'02_核算项'!$M$3152:$M$3160,"SO2",'02_核算项'!$AE$3152:$AE$3160,"allow_calculation"),"")</f>
        <v>182.47035</v>
      </c>
      <c r="Q312" s="4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D$3152:$AD$3160,'02_核算项'!$M$3152:$M$3160,"NOX",'02_核算项'!$AE$3152:$AE$3160,"allow_calculation"),"")</f>
        <v>644.013</v>
      </c>
      <c r="R312" s="4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D$3152:$AD$3160,'02_核算项'!$M$3152:$M$3160,"CO",'02_核算项'!$AE$3152:$AE$3160,"allow_calculation"),"")</f>
        <v>161.00325</v>
      </c>
      <c r="S312" s="4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D$3152:$AD$3160,'02_核算项'!$M$3152:$M$3160,"VOCS",'02_核算项'!$AE$3152:$AE$3160,"allow_calculation"),"")</f>
        <v>12.88026</v>
      </c>
      <c r="T312" s="4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D$3152:$AD$3160,'02_核算项'!$M$3152:$M$3160,"PM10",'02_核算项'!$AE$3152:$AE$3160,"allow_calculation"),"")</f>
        <v>80.501625</v>
      </c>
      <c r="U312" s="4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D$3152:$AD$3160,'02_核算项'!$M$3152:$M$3160,"PM25",'02_核算项'!$AE$3152:$AE$3160,"allow_calculation"),"")</f>
        <v>80.501625</v>
      </c>
      <c r="V312" s="4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D$3152:$AD$3160,'02_核算项'!$M$3152:$M$3160,"BC",'02_核算项'!$AE$3152:$AE$3160,"allow_calculation"),"")</f>
        <v>6.44013</v>
      </c>
      <c r="W312" s="4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D$3152:$AD$3160,'02_核算项'!$M$3152:$M$3160,"OC",'02_核算项'!$AE$3152:$AE$3160,"allow_calculation"),"")</f>
        <v>37.567425</v>
      </c>
      <c r="X312" s="3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D$3152:$AD$3160,'02_核算项'!$M$3152:$M$3160,"NH3",'02_核算项'!$AE$3152:$AE$3160,"allow_calculation"),"")</f>
        <v/>
      </c>
      <c r="Y312" s="2">
        <v>12</v>
      </c>
    </row>
    <row r="313" spans="1:25">
      <c r="A313" s="2" t="s">
        <v>3839</v>
      </c>
      <c r="B313" s="2" t="s">
        <v>3138</v>
      </c>
      <c r="C313" s="2" t="s">
        <v>898</v>
      </c>
      <c r="D313" s="2" t="s">
        <v>178</v>
      </c>
      <c r="E313" s="2" t="s">
        <v>181</v>
      </c>
      <c r="F313" s="2" t="s">
        <v>323</v>
      </c>
      <c r="G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C$3161:$AC$3169,'02_核算项'!$M$3161:$M$3169,"SO2",'02_核算项'!$AE$3161:$AE$3169,"allow_calculation"),"")</f>
        <v>1.3340223500000001</v>
      </c>
      <c r="H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C$3161:$AC$3169,'02_核算项'!$M$3161:$M$3169,"NOX",'02_核算项'!$AE$3161:$AE$3169,"allow_calculation"),"")</f>
        <v>320.165364</v>
      </c>
      <c r="I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C$3161:$AC$3169,'02_核算项'!$M$3161:$M$3169,"CO",'02_核算项'!$AE$3161:$AE$3169,"allow_calculation"),"")</f>
        <v>93.3815645</v>
      </c>
      <c r="J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C$3161:$AC$3169,'02_核算项'!$M$3161:$M$3169,"VOCS",'02_核算项'!$AE$3161:$AE$3169,"allow_calculation"),"")</f>
        <v>5.3360894000000005</v>
      </c>
      <c r="K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C$3161:$AC$3169,'02_核算项'!$M$3161:$M$3169,"PM10",'02_核算项'!$AE$3161:$AE$3169,"allow_calculation"),"")</f>
        <v>2.6680447000000003</v>
      </c>
      <c r="L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C$3161:$AC$3169,'02_核算项'!$M$3161:$M$3169,"PM25",'02_核算项'!$AE$3161:$AE$3169,"allow_calculation"),"")</f>
        <v>1.3340223500000001</v>
      </c>
      <c r="M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C$3161:$AC$3169,'02_核算项'!$M$3161:$M$3169,"BC",'02_核算项'!$AE$3161:$AE$3169,"allow_calculation"),"")</f>
        <v>0.26680447</v>
      </c>
      <c r="N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C$3161:$AC$3169,'02_核算项'!$M$3161:$M$3169,"OC",'02_核算项'!$AE$3161:$AE$3169,"allow_calculation"),"")</f>
        <v>0.53360894</v>
      </c>
      <c r="O313" s="4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C$3161:$AC$3169,'02_核算项'!$M$3161:$M$3169,"NH3",'02_核算项'!$AE$3161:$AE$3169,"allow_calculation"),"")</f>
        <v/>
      </c>
      <c r="P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D$3161:$AD$3169,'02_核算项'!$M$3161:$M$3169,"SO2",'02_核算项'!$AE$3161:$AE$3169,"allow_calculation"),"")</f>
        <v>1.3340223500000001</v>
      </c>
      <c r="Q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D$3161:$AD$3169,'02_核算项'!$M$3161:$M$3169,"NOX",'02_核算项'!$AE$3161:$AE$3169,"allow_calculation"),"")</f>
        <v>320.165364</v>
      </c>
      <c r="R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D$3161:$AD$3169,'02_核算项'!$M$3161:$M$3169,"CO",'02_核算项'!$AE$3161:$AE$3169,"allow_calculation"),"")</f>
        <v>93.3815645</v>
      </c>
      <c r="S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D$3161:$AD$3169,'02_核算项'!$M$3161:$M$3169,"VOCS",'02_核算项'!$AE$3161:$AE$3169,"allow_calculation"),"")</f>
        <v>5.3360894000000005</v>
      </c>
      <c r="T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D$3161:$AD$3169,'02_核算项'!$M$3161:$M$3169,"PM10",'02_核算项'!$AE$3161:$AE$3169,"allow_calculation"),"")</f>
        <v>2.6680447000000003</v>
      </c>
      <c r="U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D$3161:$AD$3169,'02_核算项'!$M$3161:$M$3169,"PM25",'02_核算项'!$AE$3161:$AE$3169,"allow_calculation"),"")</f>
        <v>1.3340223500000001</v>
      </c>
      <c r="V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D$3161:$AD$3169,'02_核算项'!$M$3161:$M$3169,"BC",'02_核算项'!$AE$3161:$AE$3169,"allow_calculation"),"")</f>
        <v>0.26680447</v>
      </c>
      <c r="W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D$3161:$AD$3169,'02_核算项'!$M$3161:$M$3169,"OC",'02_核算项'!$AE$3161:$AE$3169,"allow_calculation"),"")</f>
        <v>0.53360894</v>
      </c>
      <c r="X313" s="3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D$3161:$AD$3169,'02_核算项'!$M$3161:$M$3169,"NH3",'02_核算项'!$AE$3161:$AE$3169,"allow_calculation"),"")</f>
        <v/>
      </c>
      <c r="Y313" s="2">
        <v>12</v>
      </c>
    </row>
    <row r="314" spans="1:25">
      <c r="A314" s="2" t="s">
        <v>3849</v>
      </c>
      <c r="B314" s="2" t="s">
        <v>690</v>
      </c>
      <c r="C314" s="2" t="s">
        <v>400</v>
      </c>
      <c r="D314" s="2" t="s">
        <v>228</v>
      </c>
      <c r="E314" s="2" t="s">
        <v>117</v>
      </c>
      <c r="F314" s="2" t="s">
        <v>52</v>
      </c>
      <c r="G314" s="4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C$3170:$AC$3178,'02_核算项'!$M$3170:$M$3178,"SO2",'02_核算项'!$AE$3170:$AE$3178,"allow_calculation"),"")</f>
        <v>295.471118</v>
      </c>
      <c r="H314" s="4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C$3170:$AC$3178,'02_核算项'!$M$3170:$M$3178,"NOX",'02_核算项'!$AE$3170:$AE$3178,"allow_calculation"),"")</f>
        <v>1042.83924</v>
      </c>
      <c r="I314" s="4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C$3170:$AC$3178,'02_核算项'!$M$3170:$M$3178,"CO",'02_核算项'!$AE$3170:$AE$3178,"allow_calculation"),"")</f>
        <v>260.70981</v>
      </c>
      <c r="J314" s="4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C$3170:$AC$3178,'02_核算项'!$M$3170:$M$3178,"VOCS",'02_核算项'!$AE$3170:$AE$3178,"allow_calculation"),"")</f>
        <v>20.8567848</v>
      </c>
      <c r="K314" s="4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C$3170:$AC$3178,'02_核算项'!$M$3170:$M$3178,"PM10",'02_核算项'!$AE$3170:$AE$3178,"allow_calculation"),"")</f>
        <v>130.354905</v>
      </c>
      <c r="L314" s="4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C$3170:$AC$3178,'02_核算项'!$M$3170:$M$3178,"PM25",'02_核算项'!$AE$3170:$AE$3178,"allow_calculation"),"")</f>
        <v>130.354905</v>
      </c>
      <c r="M314" s="4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C$3170:$AC$3178,'02_核算项'!$M$3170:$M$3178,"BC",'02_核算项'!$AE$3170:$AE$3178,"allow_calculation"),"")</f>
        <v>10.4283924</v>
      </c>
      <c r="N314" s="4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C$3170:$AC$3178,'02_核算项'!$M$3170:$M$3178,"OC",'02_核算项'!$AE$3170:$AE$3178,"allow_calculation"),"")</f>
        <v>60.832288999999996</v>
      </c>
      <c r="O314" s="4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C$3170:$AC$3178,'02_核算项'!$M$3170:$M$3178,"NH3",'02_核算项'!$AE$3170:$AE$3178,"allow_calculation"),"")</f>
        <v/>
      </c>
      <c r="P314" s="4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D$3170:$AD$3178,'02_核算项'!$M$3170:$M$3178,"SO2",'02_核算项'!$AE$3170:$AE$3178,"allow_calculation"),"")</f>
        <v>295.471118</v>
      </c>
      <c r="Q314" s="4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D$3170:$AD$3178,'02_核算项'!$M$3170:$M$3178,"NOX",'02_核算项'!$AE$3170:$AE$3178,"allow_calculation"),"")</f>
        <v>1042.83924</v>
      </c>
      <c r="R314" s="4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D$3170:$AD$3178,'02_核算项'!$M$3170:$M$3178,"CO",'02_核算项'!$AE$3170:$AE$3178,"allow_calculation"),"")</f>
        <v>260.70981</v>
      </c>
      <c r="S314" s="4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D$3170:$AD$3178,'02_核算项'!$M$3170:$M$3178,"VOCS",'02_核算项'!$AE$3170:$AE$3178,"allow_calculation"),"")</f>
        <v>20.8567848</v>
      </c>
      <c r="T314" s="4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D$3170:$AD$3178,'02_核算项'!$M$3170:$M$3178,"PM10",'02_核算项'!$AE$3170:$AE$3178,"allow_calculation"),"")</f>
        <v>130.354905</v>
      </c>
      <c r="U314" s="4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D$3170:$AD$3178,'02_核算项'!$M$3170:$M$3178,"PM25",'02_核算项'!$AE$3170:$AE$3178,"allow_calculation"),"")</f>
        <v>130.354905</v>
      </c>
      <c r="V314" s="4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D$3170:$AD$3178,'02_核算项'!$M$3170:$M$3178,"BC",'02_核算项'!$AE$3170:$AE$3178,"allow_calculation"),"")</f>
        <v>10.4283924</v>
      </c>
      <c r="W314" s="4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D$3170:$AD$3178,'02_核算项'!$M$3170:$M$3178,"OC",'02_核算项'!$AE$3170:$AE$3178,"allow_calculation"),"")</f>
        <v>60.832288999999996</v>
      </c>
      <c r="X314" s="3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D$3170:$AD$3178,'02_核算项'!$M$3170:$M$3178,"NH3",'02_核算项'!$AE$3170:$AE$3178,"allow_calculation"),"")</f>
        <v/>
      </c>
      <c r="Y314" s="2">
        <v>12</v>
      </c>
    </row>
    <row r="315" spans="1:25">
      <c r="A315" s="2" t="s">
        <v>3859</v>
      </c>
      <c r="B315" s="2" t="s">
        <v>3860</v>
      </c>
      <c r="C315" s="2" t="s">
        <v>744</v>
      </c>
      <c r="D315" s="2" t="s">
        <v>50</v>
      </c>
      <c r="E315" s="2" t="s">
        <v>179</v>
      </c>
      <c r="F315" s="2" t="s">
        <v>243</v>
      </c>
      <c r="G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C$3179:$AC$3187,'02_核算项'!$M$3179:$M$3187,"SO2",'02_核算项'!$AE$3179:$AE$3187,"allow_calculation"),"")</f>
        <v>0.51161925</v>
      </c>
      <c r="H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C$3179:$AC$3187,'02_核算项'!$M$3179:$M$3187,"NOX",'02_核算项'!$AE$3179:$AE$3187,"allow_calculation"),"")</f>
        <v>122.78862</v>
      </c>
      <c r="I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C$3179:$AC$3187,'02_核算项'!$M$3179:$M$3187,"CO",'02_核算项'!$AE$3179:$AE$3187,"allow_calculation"),"")</f>
        <v>35.8133475</v>
      </c>
      <c r="J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C$3179:$AC$3187,'02_核算项'!$M$3179:$M$3187,"VOCS",'02_核算项'!$AE$3179:$AE$3187,"allow_calculation"),"")</f>
        <v>2.046477</v>
      </c>
      <c r="K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C$3179:$AC$3187,'02_核算项'!$M$3179:$M$3187,"PM10",'02_核算项'!$AE$3179:$AE$3187,"allow_calculation"),"")</f>
        <v>1.0232385</v>
      </c>
      <c r="L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C$3179:$AC$3187,'02_核算项'!$M$3179:$M$3187,"PM25",'02_核算项'!$AE$3179:$AE$3187,"allow_calculation"),"")</f>
        <v>0.51161925</v>
      </c>
      <c r="M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C$3179:$AC$3187,'02_核算项'!$M$3179:$M$3187,"BC",'02_核算项'!$AE$3179:$AE$3187,"allow_calculation"),"")</f>
        <v>0.10232385000000001</v>
      </c>
      <c r="N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C$3179:$AC$3187,'02_核算项'!$M$3179:$M$3187,"OC",'02_核算项'!$AE$3179:$AE$3187,"allow_calculation"),"")</f>
        <v>0.20464770000000002</v>
      </c>
      <c r="O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C$3179:$AC$3187,'02_核算项'!$M$3179:$M$3187,"NH3",'02_核算项'!$AE$3179:$AE$3187,"allow_calculation"),"")</f>
        <v>0.0</v>
      </c>
      <c r="P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D$3179:$AD$3187,'02_核算项'!$M$3179:$M$3187,"SO2",'02_核算项'!$AE$3179:$AE$3187,"allow_calculation"),"")</f>
        <v>0.51161925</v>
      </c>
      <c r="Q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D$3179:$AD$3187,'02_核算项'!$M$3179:$M$3187,"NOX",'02_核算项'!$AE$3179:$AE$3187,"allow_calculation"),"")</f>
        <v>122.78862</v>
      </c>
      <c r="R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D$3179:$AD$3187,'02_核算项'!$M$3179:$M$3187,"CO",'02_核算项'!$AE$3179:$AE$3187,"allow_calculation"),"")</f>
        <v>35.8133475</v>
      </c>
      <c r="S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D$3179:$AD$3187,'02_核算项'!$M$3179:$M$3187,"VOCS",'02_核算项'!$AE$3179:$AE$3187,"allow_calculation"),"")</f>
        <v>2.046477</v>
      </c>
      <c r="T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D$3179:$AD$3187,'02_核算项'!$M$3179:$M$3187,"PM10",'02_核算项'!$AE$3179:$AE$3187,"allow_calculation"),"")</f>
        <v>1.0232385</v>
      </c>
      <c r="U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D$3179:$AD$3187,'02_核算项'!$M$3179:$M$3187,"PM25",'02_核算项'!$AE$3179:$AE$3187,"allow_calculation"),"")</f>
        <v>0.51161925</v>
      </c>
      <c r="V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D$3179:$AD$3187,'02_核算项'!$M$3179:$M$3187,"BC",'02_核算项'!$AE$3179:$AE$3187,"allow_calculation"),"")</f>
        <v>0.10232385000000001</v>
      </c>
      <c r="W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D$3179:$AD$3187,'02_核算项'!$M$3179:$M$3187,"OC",'02_核算项'!$AE$3179:$AE$3187,"allow_calculation"),"")</f>
        <v>0.20464770000000002</v>
      </c>
      <c r="X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D$3179:$AD$3187,'02_核算项'!$M$3179:$M$3187,"NH3",'02_核算项'!$AE$3179:$AE$3187,"allow_calculation"),"")</f>
        <v>0.0</v>
      </c>
      <c r="Y315" s="2">
        <v>1</v>
      </c>
    </row>
    <row r="316" spans="1:25">
      <c r="A316" s="2" t="s">
        <v>3870</v>
      </c>
      <c r="B316" s="2" t="s">
        <v>3871</v>
      </c>
      <c r="C316" s="2" t="s">
        <v>227</v>
      </c>
      <c r="D316" s="2" t="s">
        <v>178</v>
      </c>
      <c r="E316" s="2" t="s">
        <v>51</v>
      </c>
      <c r="F316" s="2" t="s">
        <v>138</v>
      </c>
      <c r="G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C$3188:$AC$3196,'02_核算项'!$M$3188:$M$3196,"SO2",'02_核算项'!$AE$3188:$AE$3196,"allow_calculation"),"")</f>
        <v>1381.57759</v>
      </c>
      <c r="H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C$3188:$AC$3196,'02_核算项'!$M$3188:$M$3196,"NOX",'02_核算项'!$AE$3188:$AE$3196,"allow_calculation"),"")</f>
        <v>4876.1562</v>
      </c>
      <c r="I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C$3188:$AC$3196,'02_核算项'!$M$3188:$M$3196,"CO",'02_核算项'!$AE$3188:$AE$3196,"allow_calculation"),"")</f>
        <v>1219.03905</v>
      </c>
      <c r="J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C$3188:$AC$3196,'02_核算项'!$M$3188:$M$3196,"VOCS",'02_核算项'!$AE$3188:$AE$3196,"allow_calculation"),"")</f>
        <v>97.523124</v>
      </c>
      <c r="K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C$3188:$AC$3196,'02_核算项'!$M$3188:$M$3196,"PM10",'02_核算项'!$AE$3188:$AE$3196,"allow_calculation"),"")</f>
        <v>609.519525</v>
      </c>
      <c r="L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C$3188:$AC$3196,'02_核算项'!$M$3188:$M$3196,"PM25",'02_核算项'!$AE$3188:$AE$3196,"allow_calculation"),"")</f>
        <v>609.519525</v>
      </c>
      <c r="M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C$3188:$AC$3196,'02_核算项'!$M$3188:$M$3196,"BC",'02_核算项'!$AE$3188:$AE$3196,"allow_calculation"),"")</f>
        <v>48.761562</v>
      </c>
      <c r="N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C$3188:$AC$3196,'02_核算项'!$M$3188:$M$3196,"OC",'02_核算项'!$AE$3188:$AE$3196,"allow_calculation"),"")</f>
        <v>284.442445</v>
      </c>
      <c r="O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C$3188:$AC$3196,'02_核算项'!$M$3188:$M$3196,"NH3",'02_核算项'!$AE$3188:$AE$3196,"allow_calculation"),"")</f>
        <v>0.0</v>
      </c>
      <c r="P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D$3188:$AD$3196,'02_核算项'!$M$3188:$M$3196,"SO2",'02_核算项'!$AE$3188:$AE$3196,"allow_calculation"),"")</f>
        <v>1381.57759</v>
      </c>
      <c r="Q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D$3188:$AD$3196,'02_核算项'!$M$3188:$M$3196,"NOX",'02_核算项'!$AE$3188:$AE$3196,"allow_calculation"),"")</f>
        <v>4876.1562</v>
      </c>
      <c r="R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D$3188:$AD$3196,'02_核算项'!$M$3188:$M$3196,"CO",'02_核算项'!$AE$3188:$AE$3196,"allow_calculation"),"")</f>
        <v>1219.03905</v>
      </c>
      <c r="S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D$3188:$AD$3196,'02_核算项'!$M$3188:$M$3196,"VOCS",'02_核算项'!$AE$3188:$AE$3196,"allow_calculation"),"")</f>
        <v>97.523124</v>
      </c>
      <c r="T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D$3188:$AD$3196,'02_核算项'!$M$3188:$M$3196,"PM10",'02_核算项'!$AE$3188:$AE$3196,"allow_calculation"),"")</f>
        <v>609.519525</v>
      </c>
      <c r="U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D$3188:$AD$3196,'02_核算项'!$M$3188:$M$3196,"PM25",'02_核算项'!$AE$3188:$AE$3196,"allow_calculation"),"")</f>
        <v>609.519525</v>
      </c>
      <c r="V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D$3188:$AD$3196,'02_核算项'!$M$3188:$M$3196,"BC",'02_核算项'!$AE$3188:$AE$3196,"allow_calculation"),"")</f>
        <v>48.761562</v>
      </c>
      <c r="W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D$3188:$AD$3196,'02_核算项'!$M$3188:$M$3196,"OC",'02_核算项'!$AE$3188:$AE$3196,"allow_calculation"),"")</f>
        <v>284.442445</v>
      </c>
      <c r="X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D$3188:$AD$3196,'02_核算项'!$M$3188:$M$3196,"NH3",'02_核算项'!$AE$3188:$AE$3196,"allow_calculation"),"")</f>
        <v>0.0</v>
      </c>
      <c r="Y316" s="2">
        <v>9</v>
      </c>
    </row>
    <row r="317" spans="1:25">
      <c r="A317" s="2" t="s">
        <v>3881</v>
      </c>
      <c r="B317" s="2" t="s">
        <v>1492</v>
      </c>
      <c r="C317" s="2" t="s">
        <v>1493</v>
      </c>
      <c r="D317" s="2" t="s">
        <v>50</v>
      </c>
      <c r="E317" s="2" t="s">
        <v>51</v>
      </c>
      <c r="F317" s="2" t="s">
        <v>138</v>
      </c>
      <c r="G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C$3197:$AC$3205,'02_核算项'!$M$3197:$M$3205,"SO2",'02_核算项'!$AE$3197:$AE$3205,"allow_calculation"),"")</f>
        <v>332.2565</v>
      </c>
      <c r="H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C$3197:$AC$3205,'02_核算项'!$M$3197:$M$3205,"NOX",'02_核算项'!$AE$3197:$AE$3205,"allow_calculation"),"")</f>
        <v>1172.67</v>
      </c>
      <c r="I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C$3197:$AC$3205,'02_核算项'!$M$3197:$M$3205,"CO",'02_核算项'!$AE$3197:$AE$3205,"allow_calculation"),"")</f>
        <v>293.1675</v>
      </c>
      <c r="J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C$3197:$AC$3205,'02_核算项'!$M$3197:$M$3205,"VOCS",'02_核算项'!$AE$3197:$AE$3205,"allow_calculation"),"")</f>
        <v>23.4534</v>
      </c>
      <c r="K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C$3197:$AC$3205,'02_核算项'!$M$3197:$M$3205,"PM10",'02_核算项'!$AE$3197:$AE$3205,"allow_calculation"),"")</f>
        <v>146.58375</v>
      </c>
      <c r="L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C$3197:$AC$3205,'02_核算项'!$M$3197:$M$3205,"PM25",'02_核算项'!$AE$3197:$AE$3205,"allow_calculation"),"")</f>
        <v>146.58375</v>
      </c>
      <c r="M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C$3197:$AC$3205,'02_核算项'!$M$3197:$M$3205,"BC",'02_核算项'!$AE$3197:$AE$3205,"allow_calculation"),"")</f>
        <v>11.7267</v>
      </c>
      <c r="N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C$3197:$AC$3205,'02_核算项'!$M$3197:$M$3205,"OC",'02_核算项'!$AE$3197:$AE$3205,"allow_calculation"),"")</f>
        <v>68.40575</v>
      </c>
      <c r="O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C$3197:$AC$3205,'02_核算项'!$M$3197:$M$3205,"NH3",'02_核算项'!$AE$3197:$AE$3205,"allow_calculation"),"")</f>
        <v>0.0</v>
      </c>
      <c r="P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D$3197:$AD$3205,'02_核算项'!$M$3197:$M$3205,"SO2",'02_核算项'!$AE$3197:$AE$3205,"allow_calculation"),"")</f>
        <v>332.2565</v>
      </c>
      <c r="Q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D$3197:$AD$3205,'02_核算项'!$M$3197:$M$3205,"NOX",'02_核算项'!$AE$3197:$AE$3205,"allow_calculation"),"")</f>
        <v>1172.67</v>
      </c>
      <c r="R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D$3197:$AD$3205,'02_核算项'!$M$3197:$M$3205,"CO",'02_核算项'!$AE$3197:$AE$3205,"allow_calculation"),"")</f>
        <v>293.1675</v>
      </c>
      <c r="S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D$3197:$AD$3205,'02_核算项'!$M$3197:$M$3205,"VOCS",'02_核算项'!$AE$3197:$AE$3205,"allow_calculation"),"")</f>
        <v>23.4534</v>
      </c>
      <c r="T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D$3197:$AD$3205,'02_核算项'!$M$3197:$M$3205,"PM10",'02_核算项'!$AE$3197:$AE$3205,"allow_calculation"),"")</f>
        <v>146.58375</v>
      </c>
      <c r="U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D$3197:$AD$3205,'02_核算项'!$M$3197:$M$3205,"PM25",'02_核算项'!$AE$3197:$AE$3205,"allow_calculation"),"")</f>
        <v>146.58375</v>
      </c>
      <c r="V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D$3197:$AD$3205,'02_核算项'!$M$3197:$M$3205,"BC",'02_核算项'!$AE$3197:$AE$3205,"allow_calculation"),"")</f>
        <v>11.7267</v>
      </c>
      <c r="W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D$3197:$AD$3205,'02_核算项'!$M$3197:$M$3205,"OC",'02_核算项'!$AE$3197:$AE$3205,"allow_calculation"),"")</f>
        <v>68.40575</v>
      </c>
      <c r="X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D$3197:$AD$3205,'02_核算项'!$M$3197:$M$3205,"NH3",'02_核算项'!$AE$3197:$AE$3205,"allow_calculation"),"")</f>
        <v>0.0</v>
      </c>
      <c r="Y317" s="2">
        <v>10</v>
      </c>
    </row>
    <row r="318" spans="1:25">
      <c r="A318" s="2" t="s">
        <v>3891</v>
      </c>
      <c r="B318" s="2" t="s">
        <v>3892</v>
      </c>
      <c r="C318" s="2" t="s">
        <v>213</v>
      </c>
      <c r="D318" s="2" t="s">
        <v>116</v>
      </c>
      <c r="E318" s="2" t="s">
        <v>117</v>
      </c>
      <c r="F318" s="2" t="s">
        <v>52</v>
      </c>
      <c r="G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C$3206:$AC$3214,'02_核算项'!$M$3206:$M$3214,"SO2",'02_核算项'!$AE$3206:$AE$3214,"allow_calculation"),"")</f>
        <v/>
      </c>
      <c r="H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C$3206:$AC$3214,'02_核算项'!$M$3206:$M$3214,"NOX",'02_核算项'!$AE$3206:$AE$3214,"allow_calculation"),"")</f>
        <v/>
      </c>
      <c r="I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C$3206:$AC$3214,'02_核算项'!$M$3206:$M$3214,"CO",'02_核算项'!$AE$3206:$AE$3214,"allow_calculation"),"")</f>
        <v/>
      </c>
      <c r="J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C$3206:$AC$3214,'02_核算项'!$M$3206:$M$3214,"VOCS",'02_核算项'!$AE$3206:$AE$3214,"allow_calculation"),"")</f>
        <v/>
      </c>
      <c r="K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C$3206:$AC$3214,'02_核算项'!$M$3206:$M$3214,"PM10",'02_核算项'!$AE$3206:$AE$3214,"allow_calculation"),"")</f>
        <v/>
      </c>
      <c r="L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C$3206:$AC$3214,'02_核算项'!$M$3206:$M$3214,"PM25",'02_核算项'!$AE$3206:$AE$3214,"allow_calculation"),"")</f>
        <v/>
      </c>
      <c r="M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C$3206:$AC$3214,'02_核算项'!$M$3206:$M$3214,"BC",'02_核算项'!$AE$3206:$AE$3214,"allow_calculation"),"")</f>
        <v/>
      </c>
      <c r="N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C$3206:$AC$3214,'02_核算项'!$M$3206:$M$3214,"OC",'02_核算项'!$AE$3206:$AE$3214,"allow_calculation"),"")</f>
        <v/>
      </c>
      <c r="O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C$3206:$AC$3214,'02_核算项'!$M$3206:$M$3214,"NH3",'02_核算项'!$AE$3206:$AE$3214,"allow_calculation"),"")</f>
        <v>0.0</v>
      </c>
      <c r="P318" s="3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D$3206:$AD$3214,'02_核算项'!$M$3206:$M$3214,"SO2",'02_核算项'!$AE$3206:$AE$3214,"allow_calculation"),"")</f>
        <v/>
      </c>
      <c r="Q318" s="3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D$3206:$AD$3214,'02_核算项'!$M$3206:$M$3214,"NOX",'02_核算项'!$AE$3206:$AE$3214,"allow_calculation"),"")</f>
        <v/>
      </c>
      <c r="R318" s="3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D$3206:$AD$3214,'02_核算项'!$M$3206:$M$3214,"CO",'02_核算项'!$AE$3206:$AE$3214,"allow_calculation"),"")</f>
        <v/>
      </c>
      <c r="S318" s="3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D$3206:$AD$3214,'02_核算项'!$M$3206:$M$3214,"VOCS",'02_核算项'!$AE$3206:$AE$3214,"allow_calculation"),"")</f>
        <v/>
      </c>
      <c r="T318" s="3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D$3206:$AD$3214,'02_核算项'!$M$3206:$M$3214,"PM10",'02_核算项'!$AE$3206:$AE$3214,"allow_calculation"),"")</f>
        <v/>
      </c>
      <c r="U318" s="3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D$3206:$AD$3214,'02_核算项'!$M$3206:$M$3214,"PM25",'02_核算项'!$AE$3206:$AE$3214,"allow_calculation"),"")</f>
        <v/>
      </c>
      <c r="V318" s="3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D$3206:$AD$3214,'02_核算项'!$M$3206:$M$3214,"BC",'02_核算项'!$AE$3206:$AE$3214,"allow_calculation"),"")</f>
        <v/>
      </c>
      <c r="W318" s="3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D$3206:$AD$3214,'02_核算项'!$M$3206:$M$3214,"OC",'02_核算项'!$AE$3206:$AE$3214,"allow_calculation"),"")</f>
        <v/>
      </c>
      <c r="X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D$3206:$AD$3214,'02_核算项'!$M$3206:$M$3214,"NH3",'02_核算项'!$AE$3206:$AE$3214,"allow_calculation"),"")</f>
        <v>0.0</v>
      </c>
      <c r="Y318" s="2">
        <v>25</v>
      </c>
    </row>
    <row r="319" spans="1:25">
      <c r="A319" s="2" t="s">
        <v>3902</v>
      </c>
      <c r="B319" s="2" t="s">
        <v>3903</v>
      </c>
      <c r="C319" s="2" t="s">
        <v>400</v>
      </c>
      <c r="D319" s="2" t="s">
        <v>116</v>
      </c>
      <c r="E319" s="2" t="s">
        <v>181</v>
      </c>
      <c r="F319" s="2" t="s">
        <v>138</v>
      </c>
      <c r="G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C$3215:$AC$3223,'02_核算项'!$M$3215:$M$3223,"SO2",'02_核算项'!$AE$3215:$AE$3223,"allow_calculation"),"")</f>
        <v>1.132268</v>
      </c>
      <c r="H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C$3215:$AC$3223,'02_核算项'!$M$3215:$M$3223,"NOX",'02_核算项'!$AE$3215:$AE$3223,"allow_calculation"),"")</f>
        <v>3.99624</v>
      </c>
      <c r="I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C$3215:$AC$3223,'02_核算项'!$M$3215:$M$3223,"CO",'02_核算项'!$AE$3215:$AE$3223,"allow_calculation"),"")</f>
        <v>0.99906</v>
      </c>
      <c r="J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C$3215:$AC$3223,'02_核算项'!$M$3215:$M$3223,"VOCS",'02_核算项'!$AE$3215:$AE$3223,"allow_calculation"),"")</f>
        <v>0.0799248</v>
      </c>
      <c r="K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C$3215:$AC$3223,'02_核算项'!$M$3215:$M$3223,"PM10",'02_核算项'!$AE$3215:$AE$3223,"allow_calculation"),"")</f>
        <v>0.49953</v>
      </c>
      <c r="L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C$3215:$AC$3223,'02_核算项'!$M$3215:$M$3223,"PM25",'02_核算项'!$AE$3215:$AE$3223,"allow_calculation"),"")</f>
        <v>0.49953</v>
      </c>
      <c r="M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C$3215:$AC$3223,'02_核算项'!$M$3215:$M$3223,"BC",'02_核算项'!$AE$3215:$AE$3223,"allow_calculation"),"")</f>
        <v>0.0399624</v>
      </c>
      <c r="N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C$3215:$AC$3223,'02_核算项'!$M$3215:$M$3223,"OC",'02_核算项'!$AE$3215:$AE$3223,"allow_calculation"),"")</f>
        <v>0.23311399999999996</v>
      </c>
      <c r="O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C$3215:$AC$3223,'02_核算项'!$M$3215:$M$3223,"NH3",'02_核算项'!$AE$3215:$AE$3223,"allow_calculation"),"")</f>
        <v>0.0</v>
      </c>
      <c r="P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D$3215:$AD$3223,'02_核算项'!$M$3215:$M$3223,"SO2",'02_核算项'!$AE$3215:$AE$3223,"allow_calculation"),"")</f>
        <v>1.132268</v>
      </c>
      <c r="Q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D$3215:$AD$3223,'02_核算项'!$M$3215:$M$3223,"NOX",'02_核算项'!$AE$3215:$AE$3223,"allow_calculation"),"")</f>
        <v>3.99624</v>
      </c>
      <c r="R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D$3215:$AD$3223,'02_核算项'!$M$3215:$M$3223,"CO",'02_核算项'!$AE$3215:$AE$3223,"allow_calculation"),"")</f>
        <v>0.99906</v>
      </c>
      <c r="S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D$3215:$AD$3223,'02_核算项'!$M$3215:$M$3223,"VOCS",'02_核算项'!$AE$3215:$AE$3223,"allow_calculation"),"")</f>
        <v>0.0799248</v>
      </c>
      <c r="T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D$3215:$AD$3223,'02_核算项'!$M$3215:$M$3223,"PM10",'02_核算项'!$AE$3215:$AE$3223,"allow_calculation"),"")</f>
        <v>0.49953</v>
      </c>
      <c r="U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D$3215:$AD$3223,'02_核算项'!$M$3215:$M$3223,"PM25",'02_核算项'!$AE$3215:$AE$3223,"allow_calculation"),"")</f>
        <v>0.49953</v>
      </c>
      <c r="V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D$3215:$AD$3223,'02_核算项'!$M$3215:$M$3223,"BC",'02_核算项'!$AE$3215:$AE$3223,"allow_calculation"),"")</f>
        <v>0.0399624</v>
      </c>
      <c r="W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D$3215:$AD$3223,'02_核算项'!$M$3215:$M$3223,"OC",'02_核算项'!$AE$3215:$AE$3223,"allow_calculation"),"")</f>
        <v>0.23311399999999996</v>
      </c>
      <c r="X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D$3215:$AD$3223,'02_核算项'!$M$3215:$M$3223,"NH3",'02_核算项'!$AE$3215:$AE$3223,"allow_calculation"),"")</f>
        <v>0.0</v>
      </c>
      <c r="Y319" s="2">
        <v>1</v>
      </c>
    </row>
    <row r="320" spans="1:25">
      <c r="A320" s="2" t="s">
        <v>3913</v>
      </c>
      <c r="B320" s="2" t="s">
        <v>1220</v>
      </c>
      <c r="C320" s="2" t="s">
        <v>377</v>
      </c>
      <c r="D320" s="2" t="s">
        <v>228</v>
      </c>
      <c r="E320" s="2" t="s">
        <v>117</v>
      </c>
      <c r="F320" s="2" t="s">
        <v>52</v>
      </c>
      <c r="G320" s="4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C$3224:$AC$3240,'02_核算项'!$M$3224:$M$3240,"SO2",'02_核算项'!$AE$3224:$AE$3240,"allow_calculation"),"")</f>
        <v>0.04274145</v>
      </c>
      <c r="H320" s="4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C$3224:$AC$3240,'02_核算项'!$M$3224:$M$3240,"NOX",'02_核算项'!$AE$3224:$AE$3240,"allow_calculation"),"")</f>
        <v>0.244128</v>
      </c>
      <c r="I320" s="4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C$3224:$AC$3240,'02_核算项'!$M$3224:$M$3240,"CO",'02_核算项'!$AE$3224:$AE$3240,"allow_calculation"),"")</f>
        <v>0.0649765</v>
      </c>
      <c r="J320" s="4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C$3224:$AC$3240,'02_核算项'!$M$3224:$M$3240,"VOCS",'02_核算项'!$AE$3224:$AE$3240,"allow_calculation"),"")</f>
        <v>0.004567</v>
      </c>
      <c r="K320" s="4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C$3224:$AC$3240,'02_核算项'!$M$3224:$M$3240,"PM10",'02_核算项'!$AE$3224:$AE$3240,"allow_calculation"),"")</f>
        <v>0.0194714</v>
      </c>
      <c r="L320" s="4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C$3224:$AC$3240,'02_核算项'!$M$3224:$M$3240,"PM25",'02_核算项'!$AE$3224:$AE$3240,"allow_calculation"),"")</f>
        <v>0.019076950000000002</v>
      </c>
      <c r="M320" s="4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C$3224:$AC$3240,'02_核算项'!$M$3224:$M$3240,"BC",'02_核算项'!$AE$3224:$AE$3240,"allow_calculation"),"")</f>
        <v>0.00157349</v>
      </c>
      <c r="N320" s="4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C$3224:$AC$3240,'02_核算项'!$M$3224:$M$3240,"OC",'02_核算项'!$AE$3224:$AE$3240,"allow_calculation"),"")</f>
        <v>0.00887628</v>
      </c>
      <c r="O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C$3224:$AC$3240,'02_核算项'!$M$3224:$M$3240,"NH3",'02_核算项'!$AE$3224:$AE$3240,"allow_calculation"),"")</f>
        <v>0.0</v>
      </c>
      <c r="P320" s="4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D$3224:$AD$3240,'02_核算项'!$M$3224:$M$3240,"SO2",'02_核算项'!$AE$3224:$AE$3240,"allow_calculation"),"")</f>
        <v>0.04274145</v>
      </c>
      <c r="Q320" s="4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D$3224:$AD$3240,'02_核算项'!$M$3224:$M$3240,"NOX",'02_核算项'!$AE$3224:$AE$3240,"allow_calculation"),"")</f>
        <v>0.244128</v>
      </c>
      <c r="R320" s="4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D$3224:$AD$3240,'02_核算项'!$M$3224:$M$3240,"CO",'02_核算项'!$AE$3224:$AE$3240,"allow_calculation"),"")</f>
        <v>0.0649765</v>
      </c>
      <c r="S320" s="4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D$3224:$AD$3240,'02_核算项'!$M$3224:$M$3240,"VOCS",'02_核算项'!$AE$3224:$AE$3240,"allow_calculation"),"")</f>
        <v>0.004567</v>
      </c>
      <c r="T320" s="4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D$3224:$AD$3240,'02_核算项'!$M$3224:$M$3240,"PM10",'02_核算项'!$AE$3224:$AE$3240,"allow_calculation"),"")</f>
        <v>0.0194714</v>
      </c>
      <c r="U320" s="4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D$3224:$AD$3240,'02_核算项'!$M$3224:$M$3240,"PM25",'02_核算项'!$AE$3224:$AE$3240,"allow_calculation"),"")</f>
        <v>0.019076950000000002</v>
      </c>
      <c r="V320" s="4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D$3224:$AD$3240,'02_核算项'!$M$3224:$M$3240,"BC",'02_核算项'!$AE$3224:$AE$3240,"allow_calculation"),"")</f>
        <v>0.00157349</v>
      </c>
      <c r="W320" s="4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D$3224:$AD$3240,'02_核算项'!$M$3224:$M$3240,"OC",'02_核算项'!$AE$3224:$AE$3240,"allow_calculation"),"")</f>
        <v>0.00887628</v>
      </c>
      <c r="X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D$3224:$AD$3240,'02_核算项'!$M$3224:$M$3240,"NH3",'02_核算项'!$AE$3224:$AE$3240,"allow_calculation"),"")</f>
        <v>0.0</v>
      </c>
      <c r="Y320" s="2">
        <v>1</v>
      </c>
    </row>
    <row r="321" spans="1:25">
      <c r="A321" s="2" t="s">
        <v>3931</v>
      </c>
      <c r="B321" s="2" t="s">
        <v>3932</v>
      </c>
      <c r="C321" s="2" t="s">
        <v>412</v>
      </c>
      <c r="D321" s="2" t="s">
        <v>178</v>
      </c>
      <c r="E321" s="2" t="s">
        <v>181</v>
      </c>
      <c r="F321" s="2" t="s">
        <v>138</v>
      </c>
      <c r="G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C$3241:$AC$3249,'02_核算项'!$M$3241:$M$3249,"SO2",'02_核算项'!$AE$3241:$AE$3249,"allow_calculation"),"")</f>
        <v>2.07665</v>
      </c>
      <c r="H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C$3241:$AC$3249,'02_核算项'!$M$3241:$M$3249,"NOX",'02_核算项'!$AE$3241:$AE$3249,"allow_calculation"),"")</f>
        <v>498.396</v>
      </c>
      <c r="I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C$3241:$AC$3249,'02_核算项'!$M$3241:$M$3249,"CO",'02_核算项'!$AE$3241:$AE$3249,"allow_calculation"),"")</f>
        <v>145.3655</v>
      </c>
      <c r="J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C$3241:$AC$3249,'02_核算项'!$M$3241:$M$3249,"VOCS",'02_核算项'!$AE$3241:$AE$3249,"allow_calculation"),"")</f>
        <v>8.3066</v>
      </c>
      <c r="K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C$3241:$AC$3249,'02_核算项'!$M$3241:$M$3249,"PM10",'02_核算项'!$AE$3241:$AE$3249,"allow_calculation"),"")</f>
        <v>4.1533</v>
      </c>
      <c r="L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C$3241:$AC$3249,'02_核算项'!$M$3241:$M$3249,"PM25",'02_核算项'!$AE$3241:$AE$3249,"allow_calculation"),"")</f>
        <v>2.07665</v>
      </c>
      <c r="M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C$3241:$AC$3249,'02_核算项'!$M$3241:$M$3249,"BC",'02_核算项'!$AE$3241:$AE$3249,"allow_calculation"),"")</f>
        <v>0.41533</v>
      </c>
      <c r="N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C$3241:$AC$3249,'02_核算项'!$M$3241:$M$3249,"OC",'02_核算项'!$AE$3241:$AE$3249,"allow_calculation"),"")</f>
        <v>0.83066</v>
      </c>
      <c r="O321" s="4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C$3241:$AC$3249,'02_核算项'!$M$3241:$M$3249,"NH3",'02_核算项'!$AE$3241:$AE$3249,"allow_calculation"),"")</f>
        <v/>
      </c>
      <c r="P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D$3241:$AD$3249,'02_核算项'!$M$3241:$M$3249,"SO2",'02_核算项'!$AE$3241:$AE$3249,"allow_calculation"),"")</f>
        <v>2.07665</v>
      </c>
      <c r="Q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D$3241:$AD$3249,'02_核算项'!$M$3241:$M$3249,"NOX",'02_核算项'!$AE$3241:$AE$3249,"allow_calculation"),"")</f>
        <v>498.396</v>
      </c>
      <c r="R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D$3241:$AD$3249,'02_核算项'!$M$3241:$M$3249,"CO",'02_核算项'!$AE$3241:$AE$3249,"allow_calculation"),"")</f>
        <v>145.3655</v>
      </c>
      <c r="S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D$3241:$AD$3249,'02_核算项'!$M$3241:$M$3249,"VOCS",'02_核算项'!$AE$3241:$AE$3249,"allow_calculation"),"")</f>
        <v>8.3066</v>
      </c>
      <c r="T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D$3241:$AD$3249,'02_核算项'!$M$3241:$M$3249,"PM10",'02_核算项'!$AE$3241:$AE$3249,"allow_calculation"),"")</f>
        <v>4.1533</v>
      </c>
      <c r="U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D$3241:$AD$3249,'02_核算项'!$M$3241:$M$3249,"PM25",'02_核算项'!$AE$3241:$AE$3249,"allow_calculation"),"")</f>
        <v>2.07665</v>
      </c>
      <c r="V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D$3241:$AD$3249,'02_核算项'!$M$3241:$M$3249,"BC",'02_核算项'!$AE$3241:$AE$3249,"allow_calculation"),"")</f>
        <v>0.41533</v>
      </c>
      <c r="W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D$3241:$AD$3249,'02_核算项'!$M$3241:$M$3249,"OC",'02_核算项'!$AE$3241:$AE$3249,"allow_calculation"),"")</f>
        <v>0.83066</v>
      </c>
      <c r="X321" s="3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D$3241:$AD$3249,'02_核算项'!$M$3241:$M$3249,"NH3",'02_核算项'!$AE$3241:$AE$3249,"allow_calculation"),"")</f>
        <v/>
      </c>
      <c r="Y321" s="2">
        <v>12</v>
      </c>
    </row>
    <row r="322" spans="1:25">
      <c r="A322" s="2" t="s">
        <v>3942</v>
      </c>
      <c r="B322" s="2" t="s">
        <v>606</v>
      </c>
      <c r="C322" s="2" t="s">
        <v>412</v>
      </c>
      <c r="D322" s="2" t="s">
        <v>228</v>
      </c>
      <c r="E322" s="2" t="s">
        <v>117</v>
      </c>
      <c r="F322" s="2" t="s">
        <v>732</v>
      </c>
      <c r="G322" s="4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C$3250:$AC$3258,'02_核算项'!$M$3250:$M$3258,"SO2",'02_核算项'!$AE$3250:$AE$3258,"allow_calculation"),"")</f>
        <v>397.3767</v>
      </c>
      <c r="H322" s="4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C$3250:$AC$3258,'02_核算项'!$M$3250:$M$3258,"NOX",'02_核算项'!$AE$3250:$AE$3258,"allow_calculation"),"")</f>
        <v>1402.506</v>
      </c>
      <c r="I322" s="4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C$3250:$AC$3258,'02_核算项'!$M$3250:$M$3258,"CO",'02_核算项'!$AE$3250:$AE$3258,"allow_calculation"),"")</f>
        <v>350.6265</v>
      </c>
      <c r="J322" s="4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C$3250:$AC$3258,'02_核算项'!$M$3250:$M$3258,"VOCS",'02_核算项'!$AE$3250:$AE$3258,"allow_calculation"),"")</f>
        <v>28.05012</v>
      </c>
      <c r="K322" s="4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C$3250:$AC$3258,'02_核算项'!$M$3250:$M$3258,"PM10",'02_核算项'!$AE$3250:$AE$3258,"allow_calculation"),"")</f>
        <v>175.31325</v>
      </c>
      <c r="L322" s="4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C$3250:$AC$3258,'02_核算项'!$M$3250:$M$3258,"PM25",'02_核算项'!$AE$3250:$AE$3258,"allow_calculation"),"")</f>
        <v>175.31325</v>
      </c>
      <c r="M322" s="4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C$3250:$AC$3258,'02_核算项'!$M$3250:$M$3258,"BC",'02_核算项'!$AE$3250:$AE$3258,"allow_calculation"),"")</f>
        <v>14.02506</v>
      </c>
      <c r="N322" s="4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C$3250:$AC$3258,'02_核算项'!$M$3250:$M$3258,"OC",'02_核算项'!$AE$3250:$AE$3258,"allow_calculation"),"")</f>
        <v>81.81285</v>
      </c>
      <c r="O322" s="4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C$3250:$AC$3258,'02_核算项'!$M$3250:$M$3258,"NH3",'02_核算项'!$AE$3250:$AE$3258,"allow_calculation"),"")</f>
        <v/>
      </c>
      <c r="P322" s="4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D$3250:$AD$3258,'02_核算项'!$M$3250:$M$3258,"SO2",'02_核算项'!$AE$3250:$AE$3258,"allow_calculation"),"")</f>
        <v>397.3767</v>
      </c>
      <c r="Q322" s="4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D$3250:$AD$3258,'02_核算项'!$M$3250:$M$3258,"NOX",'02_核算项'!$AE$3250:$AE$3258,"allow_calculation"),"")</f>
        <v>1402.506</v>
      </c>
      <c r="R322" s="4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D$3250:$AD$3258,'02_核算项'!$M$3250:$M$3258,"CO",'02_核算项'!$AE$3250:$AE$3258,"allow_calculation"),"")</f>
        <v>350.6265</v>
      </c>
      <c r="S322" s="4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D$3250:$AD$3258,'02_核算项'!$M$3250:$M$3258,"VOCS",'02_核算项'!$AE$3250:$AE$3258,"allow_calculation"),"")</f>
        <v>28.05012</v>
      </c>
      <c r="T322" s="4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D$3250:$AD$3258,'02_核算项'!$M$3250:$M$3258,"PM10",'02_核算项'!$AE$3250:$AE$3258,"allow_calculation"),"")</f>
        <v>175.31325</v>
      </c>
      <c r="U322" s="4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D$3250:$AD$3258,'02_核算项'!$M$3250:$M$3258,"PM25",'02_核算项'!$AE$3250:$AE$3258,"allow_calculation"),"")</f>
        <v>175.31325</v>
      </c>
      <c r="V322" s="4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D$3250:$AD$3258,'02_核算项'!$M$3250:$M$3258,"BC",'02_核算项'!$AE$3250:$AE$3258,"allow_calculation"),"")</f>
        <v>14.02506</v>
      </c>
      <c r="W322" s="4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D$3250:$AD$3258,'02_核算项'!$M$3250:$M$3258,"OC",'02_核算项'!$AE$3250:$AE$3258,"allow_calculation"),"")</f>
        <v>81.81285</v>
      </c>
      <c r="X322" s="3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D$3250:$AD$3258,'02_核算项'!$M$3250:$M$3258,"NH3",'02_核算项'!$AE$3250:$AE$3258,"allow_calculation"),"")</f>
        <v/>
      </c>
      <c r="Y322" s="2">
        <v>12</v>
      </c>
    </row>
    <row r="323" spans="1:25">
      <c r="A323" s="2" t="s">
        <v>3952</v>
      </c>
      <c r="B323" s="2" t="s">
        <v>2960</v>
      </c>
      <c r="C323" s="2" t="s">
        <v>744</v>
      </c>
      <c r="D323" s="2" t="s">
        <v>50</v>
      </c>
      <c r="E323" s="2" t="s">
        <v>181</v>
      </c>
      <c r="F323" s="2" t="s">
        <v>433</v>
      </c>
      <c r="G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C$3259:$AC$3267,'02_核算项'!$M$3259:$M$3267,"SO2",'02_核算项'!$AE$3259:$AE$3267,"allow_calculation"),"")</f>
        <v>0.00133</v>
      </c>
      <c r="H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C$3259:$AC$3267,'02_核算项'!$M$3259:$M$3267,"NOX",'02_核算项'!$AE$3259:$AE$3267,"allow_calculation"),"")</f>
        <v>0.3192</v>
      </c>
      <c r="I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C$3259:$AC$3267,'02_核算项'!$M$3259:$M$3267,"CO",'02_核算项'!$AE$3259:$AE$3267,"allow_calculation"),"")</f>
        <v>0.0931</v>
      </c>
      <c r="J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C$3259:$AC$3267,'02_核算项'!$M$3259:$M$3267,"VOCS",'02_核算项'!$AE$3259:$AE$3267,"allow_calculation"),"")</f>
        <v>0.00532</v>
      </c>
      <c r="K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C$3259:$AC$3267,'02_核算项'!$M$3259:$M$3267,"PM10",'02_核算项'!$AE$3259:$AE$3267,"allow_calculation"),"")</f>
        <v>0.00266</v>
      </c>
      <c r="L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C$3259:$AC$3267,'02_核算项'!$M$3259:$M$3267,"PM25",'02_核算项'!$AE$3259:$AE$3267,"allow_calculation"),"")</f>
        <v>0.00133</v>
      </c>
      <c r="M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C$3259:$AC$3267,'02_核算项'!$M$3259:$M$3267,"BC",'02_核算项'!$AE$3259:$AE$3267,"allow_calculation"),"")</f>
        <v>0.000266</v>
      </c>
      <c r="N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C$3259:$AC$3267,'02_核算项'!$M$3259:$M$3267,"OC",'02_核算项'!$AE$3259:$AE$3267,"allow_calculation"),"")</f>
        <v>0.000532</v>
      </c>
      <c r="O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C$3259:$AC$3267,'02_核算项'!$M$3259:$M$3267,"NH3",'02_核算项'!$AE$3259:$AE$3267,"allow_calculation"),"")</f>
        <v>0.0</v>
      </c>
      <c r="P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D$3259:$AD$3267,'02_核算项'!$M$3259:$M$3267,"SO2",'02_核算项'!$AE$3259:$AE$3267,"allow_calculation"),"")</f>
        <v>0.00133</v>
      </c>
      <c r="Q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D$3259:$AD$3267,'02_核算项'!$M$3259:$M$3267,"NOX",'02_核算项'!$AE$3259:$AE$3267,"allow_calculation"),"")</f>
        <v>0.3192</v>
      </c>
      <c r="R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D$3259:$AD$3267,'02_核算项'!$M$3259:$M$3267,"CO",'02_核算项'!$AE$3259:$AE$3267,"allow_calculation"),"")</f>
        <v>0.0931</v>
      </c>
      <c r="S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D$3259:$AD$3267,'02_核算项'!$M$3259:$M$3267,"VOCS",'02_核算项'!$AE$3259:$AE$3267,"allow_calculation"),"")</f>
        <v>0.00532</v>
      </c>
      <c r="T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D$3259:$AD$3267,'02_核算项'!$M$3259:$M$3267,"PM10",'02_核算项'!$AE$3259:$AE$3267,"allow_calculation"),"")</f>
        <v>0.00266</v>
      </c>
      <c r="U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D$3259:$AD$3267,'02_核算项'!$M$3259:$M$3267,"PM25",'02_核算项'!$AE$3259:$AE$3267,"allow_calculation"),"")</f>
        <v>0.00133</v>
      </c>
      <c r="V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D$3259:$AD$3267,'02_核算项'!$M$3259:$M$3267,"BC",'02_核算项'!$AE$3259:$AE$3267,"allow_calculation"),"")</f>
        <v>0.000266</v>
      </c>
      <c r="W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D$3259:$AD$3267,'02_核算项'!$M$3259:$M$3267,"OC",'02_核算项'!$AE$3259:$AE$3267,"allow_calculation"),"")</f>
        <v>0.000532</v>
      </c>
      <c r="X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D$3259:$AD$3267,'02_核算项'!$M$3259:$M$3267,"NH3",'02_核算项'!$AE$3259:$AE$3267,"allow_calculation"),"")</f>
        <v>0.0</v>
      </c>
      <c r="Y323" s="2">
        <v>1</v>
      </c>
    </row>
    <row r="324" spans="1:25">
      <c r="A324" s="2" t="s">
        <v>3962</v>
      </c>
      <c r="B324" s="2" t="s">
        <v>399</v>
      </c>
      <c r="C324" s="2" t="s">
        <v>400</v>
      </c>
      <c r="D324" s="2" t="s">
        <v>228</v>
      </c>
      <c r="E324" s="2" t="s">
        <v>117</v>
      </c>
      <c r="F324" s="2" t="s">
        <v>243</v>
      </c>
      <c r="G324" s="4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>301.3097</v>
      </c>
      <c r="H324" s="4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>1063.446</v>
      </c>
      <c r="I324" s="4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>265.8615</v>
      </c>
      <c r="J324" s="4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>21.26892</v>
      </c>
      <c r="K324" s="4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>132.93075</v>
      </c>
      <c r="L324" s="4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>132.93075</v>
      </c>
      <c r="M324" s="4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>10.63446</v>
      </c>
      <c r="N324" s="4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>62.03434999999999</v>
      </c>
      <c r="O324" s="4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/>
      </c>
      <c r="P324" s="4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>301.3097</v>
      </c>
      <c r="Q324" s="4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>1063.446</v>
      </c>
      <c r="R324" s="4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>265.8615</v>
      </c>
      <c r="S324" s="4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>21.26892</v>
      </c>
      <c r="T324" s="4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>132.93075</v>
      </c>
      <c r="U324" s="4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>132.93075</v>
      </c>
      <c r="V324" s="4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>10.63446</v>
      </c>
      <c r="W324" s="4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>62.03434999999999</v>
      </c>
      <c r="X324" s="3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/>
      </c>
      <c r="Y324" s="2">
        <v>12</v>
      </c>
    </row>
    <row r="325" spans="1:25">
      <c r="A325" s="2" t="s">
        <v>3972</v>
      </c>
      <c r="B325" s="2" t="s">
        <v>3973</v>
      </c>
      <c r="C325" s="2" t="s">
        <v>346</v>
      </c>
      <c r="D325" s="2" t="s">
        <v>50</v>
      </c>
      <c r="E325" s="2" t="s">
        <v>51</v>
      </c>
      <c r="F325" s="2" t="s">
        <v>52</v>
      </c>
      <c r="G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>1756.6304</v>
      </c>
      <c r="H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>6199.872</v>
      </c>
      <c r="I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>1549.968</v>
      </c>
      <c r="J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>123.99744</v>
      </c>
      <c r="K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>774.984</v>
      </c>
      <c r="L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>774.984</v>
      </c>
      <c r="M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>61.99872</v>
      </c>
      <c r="N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>361.6592</v>
      </c>
      <c r="O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>0.0</v>
      </c>
      <c r="P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>1756.6304</v>
      </c>
      <c r="Q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>6199.872</v>
      </c>
      <c r="R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>1549.968</v>
      </c>
      <c r="S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>123.99744</v>
      </c>
      <c r="T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>774.984</v>
      </c>
      <c r="U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>774.984</v>
      </c>
      <c r="V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>61.99872</v>
      </c>
      <c r="W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>361.6592</v>
      </c>
      <c r="X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>0.0</v>
      </c>
      <c r="Y325" s="2">
        <v>9</v>
      </c>
    </row>
    <row r="326" spans="1:25">
      <c r="A326" s="2" t="s">
        <v>3983</v>
      </c>
      <c r="B326" s="2" t="s">
        <v>743</v>
      </c>
      <c r="C326" s="2" t="s">
        <v>744</v>
      </c>
      <c r="D326" s="2" t="s">
        <v>228</v>
      </c>
      <c r="E326" s="2" t="s">
        <v>117</v>
      </c>
      <c r="F326" s="2" t="s">
        <v>52</v>
      </c>
      <c r="G326" s="4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/>
      </c>
      <c r="H326" s="4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/>
      </c>
      <c r="I326" s="4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/>
      </c>
      <c r="J326" s="4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/>
      </c>
      <c r="K326" s="4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/>
      </c>
      <c r="L326" s="4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/>
      </c>
      <c r="M326" s="4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/>
      </c>
      <c r="N326" s="4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/>
      </c>
      <c r="O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>0.0</v>
      </c>
      <c r="P326" s="3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/>
      </c>
      <c r="Q326" s="3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/>
      </c>
      <c r="R326" s="3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/>
      </c>
      <c r="S326" s="3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/>
      </c>
      <c r="T326" s="3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/>
      </c>
      <c r="U326" s="3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/>
      </c>
      <c r="V326" s="3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/>
      </c>
      <c r="W326" s="3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/>
      </c>
      <c r="X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>0.0</v>
      </c>
      <c r="Y326" s="2">
        <v>34</v>
      </c>
    </row>
    <row r="327" spans="1:25">
      <c r="A327" s="2" t="s">
        <v>3993</v>
      </c>
      <c r="B327" s="2" t="s">
        <v>886</v>
      </c>
      <c r="C327" s="2" t="s">
        <v>377</v>
      </c>
      <c r="D327" s="2" t="s">
        <v>228</v>
      </c>
      <c r="E327" s="2" t="s">
        <v>181</v>
      </c>
      <c r="F327" s="2" t="s">
        <v>1373</v>
      </c>
      <c r="G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/>
      </c>
      <c r="H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/>
      </c>
      <c r="I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/>
      </c>
      <c r="J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/>
      </c>
      <c r="K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/>
      </c>
      <c r="L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/>
      </c>
      <c r="M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/>
      </c>
      <c r="N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/>
      </c>
      <c r="O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>0.0</v>
      </c>
      <c r="P327" s="3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/>
      </c>
      <c r="Q327" s="3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/>
      </c>
      <c r="R327" s="3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/>
      </c>
      <c r="S327" s="3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/>
      </c>
      <c r="T327" s="3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/>
      </c>
      <c r="U327" s="3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/>
      </c>
      <c r="V327" s="3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/>
      </c>
      <c r="W327" s="3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/>
      </c>
      <c r="X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>0.0</v>
      </c>
      <c r="Y327" s="2">
        <v>25</v>
      </c>
    </row>
    <row r="328" spans="1:25">
      <c r="A328" s="2" t="s">
        <v>4003</v>
      </c>
      <c r="B328" s="2" t="s">
        <v>1405</v>
      </c>
      <c r="C328" s="2" t="s">
        <v>1299</v>
      </c>
      <c r="D328" s="2" t="s">
        <v>50</v>
      </c>
      <c r="E328" s="2" t="s">
        <v>51</v>
      </c>
      <c r="F328" s="2" t="s">
        <v>138</v>
      </c>
      <c r="G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>2508.7937</v>
      </c>
      <c r="H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>8854.566</v>
      </c>
      <c r="I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>2213.6415</v>
      </c>
      <c r="J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>177.09132</v>
      </c>
      <c r="K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>1106.82075</v>
      </c>
      <c r="L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>1106.82075</v>
      </c>
      <c r="M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>88.54566</v>
      </c>
      <c r="N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>516.51635</v>
      </c>
      <c r="O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/>
      </c>
      <c r="P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>2508.7937</v>
      </c>
      <c r="Q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>8854.566</v>
      </c>
      <c r="R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>2213.6415</v>
      </c>
      <c r="S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>177.09132</v>
      </c>
      <c r="T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>1106.82075</v>
      </c>
      <c r="U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>1106.82075</v>
      </c>
      <c r="V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>88.54566</v>
      </c>
      <c r="W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>516.51635</v>
      </c>
      <c r="X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/>
      </c>
      <c r="Y328" s="2">
        <v>10</v>
      </c>
    </row>
    <row r="329" spans="1:25">
      <c r="A329" s="2" t="s">
        <v>4013</v>
      </c>
      <c r="B329" s="2" t="s">
        <v>3903</v>
      </c>
      <c r="C329" s="2" t="s">
        <v>400</v>
      </c>
      <c r="D329" s="2" t="s">
        <v>116</v>
      </c>
      <c r="E329" s="2" t="s">
        <v>181</v>
      </c>
      <c r="F329" s="2" t="s">
        <v>323</v>
      </c>
      <c r="G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>2.550221</v>
      </c>
      <c r="H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>9.00078</v>
      </c>
      <c r="I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>2.250195</v>
      </c>
      <c r="J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>0.1800156</v>
      </c>
      <c r="K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>1.1250975</v>
      </c>
      <c r="L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>1.1250975</v>
      </c>
      <c r="M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>0.0900078</v>
      </c>
      <c r="N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>0.5250455</v>
      </c>
      <c r="O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>0.0</v>
      </c>
      <c r="P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>2.550221</v>
      </c>
      <c r="Q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>9.00078</v>
      </c>
      <c r="R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>2.250195</v>
      </c>
      <c r="S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>0.1800156</v>
      </c>
      <c r="T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>1.1250975</v>
      </c>
      <c r="U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>1.1250975</v>
      </c>
      <c r="V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>0.0900078</v>
      </c>
      <c r="W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>0.5250455</v>
      </c>
      <c r="X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>0.0</v>
      </c>
      <c r="Y329" s="2">
        <v>1</v>
      </c>
    </row>
    <row r="330" spans="1:25">
      <c r="A330" s="2" t="s">
        <v>4023</v>
      </c>
      <c r="B330" s="2" t="s">
        <v>1449</v>
      </c>
      <c r="C330" s="2" t="s">
        <v>1450</v>
      </c>
      <c r="D330" s="2" t="s">
        <v>50</v>
      </c>
      <c r="E330" s="2" t="s">
        <v>51</v>
      </c>
      <c r="F330" s="2" t="s">
        <v>138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2603.468247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9188.71146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2297.177865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183.77422919999998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1148.5889325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1148.5889325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91.88711459999999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536.0081684999999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0.0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2603.468247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9188.71146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2297.177865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183.77422919999998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1148.5889325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1148.5889325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91.88711459999999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536.0081684999999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0.0</v>
      </c>
      <c r="Y330" s="2">
        <v>9</v>
      </c>
    </row>
    <row r="331" spans="1:25">
      <c r="A331" s="2" t="s">
        <v>4033</v>
      </c>
      <c r="B331" s="2" t="s">
        <v>1354</v>
      </c>
      <c r="C331" s="2" t="s">
        <v>744</v>
      </c>
      <c r="D331" s="2" t="s">
        <v>228</v>
      </c>
      <c r="E331" s="2" t="s">
        <v>117</v>
      </c>
      <c r="F331" s="2" t="s">
        <v>1343</v>
      </c>
      <c r="G331" s="4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C$3331:$AC$3347,'02_核算项'!$M$3331:$M$3347,"SO2",'02_核算项'!$AE$3331:$AE$3347,"allow_calculation"),"")</f>
        <v>373.1550775</v>
      </c>
      <c r="H331" s="4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C$3331:$AC$3347,'02_核算项'!$M$3331:$M$3347,"NOX",'02_核算项'!$AE$3331:$AE$3347,"allow_calculation"),"")</f>
        <v>1317.2136</v>
      </c>
      <c r="I331" s="4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C$3331:$AC$3347,'02_核算项'!$M$3331:$M$3347,"CO",'02_核算项'!$AE$3331:$AE$3347,"allow_calculation"),"")</f>
        <v>329.31167500000004</v>
      </c>
      <c r="J331" s="4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C$3331:$AC$3347,'02_核算项'!$M$3331:$M$3347,"VOCS",'02_核算项'!$AE$3331:$AE$3347,"allow_calculation"),"")</f>
        <v>26.343609999999998</v>
      </c>
      <c r="K331" s="4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C$3331:$AC$3347,'02_核算项'!$M$3331:$M$3347,"PM10",'02_核算项'!$AE$3331:$AE$3347,"allow_calculation"),"")</f>
        <v>164.62853</v>
      </c>
      <c r="L331" s="4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C$3331:$AC$3347,'02_核算项'!$M$3331:$M$3347,"PM25",'02_核算项'!$AE$3331:$AE$3347,"allow_calculation"),"")</f>
        <v>164.62770250000003</v>
      </c>
      <c r="M331" s="4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C$3331:$AC$3347,'02_核算项'!$M$3331:$M$3347,"BC",'02_核算项'!$AE$3331:$AE$3347,"allow_calculation"),"")</f>
        <v>13.1703155</v>
      </c>
      <c r="N331" s="4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C$3331:$AC$3347,'02_核算项'!$M$3331:$M$3347,"OC",'02_核算项'!$AE$3331:$AE$3347,"allow_calculation"),"")</f>
        <v>76.826206</v>
      </c>
      <c r="O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C$3331:$AC$3347,'02_核算项'!$M$3331:$M$3347,"NH3",'02_核算项'!$AE$3331:$AE$3347,"allow_calculation"),"")</f>
        <v>0.0</v>
      </c>
      <c r="P331" s="4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D$3331:$AD$3347,'02_核算项'!$M$3331:$M$3347,"SO2",'02_核算项'!$AE$3331:$AE$3347,"allow_calculation"),"")</f>
        <v>373.1550775</v>
      </c>
      <c r="Q331" s="4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D$3331:$AD$3347,'02_核算项'!$M$3331:$M$3347,"NOX",'02_核算项'!$AE$3331:$AE$3347,"allow_calculation"),"")</f>
        <v>1317.2136</v>
      </c>
      <c r="R331" s="4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D$3331:$AD$3347,'02_核算项'!$M$3331:$M$3347,"CO",'02_核算项'!$AE$3331:$AE$3347,"allow_calculation"),"")</f>
        <v>329.31167500000004</v>
      </c>
      <c r="S331" s="4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D$3331:$AD$3347,'02_核算项'!$M$3331:$M$3347,"VOCS",'02_核算项'!$AE$3331:$AE$3347,"allow_calculation"),"")</f>
        <v>26.343609999999998</v>
      </c>
      <c r="T331" s="4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D$3331:$AD$3347,'02_核算项'!$M$3331:$M$3347,"PM10",'02_核算项'!$AE$3331:$AE$3347,"allow_calculation"),"")</f>
        <v>164.62853</v>
      </c>
      <c r="U331" s="4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D$3331:$AD$3347,'02_核算项'!$M$3331:$M$3347,"PM25",'02_核算项'!$AE$3331:$AE$3347,"allow_calculation"),"")</f>
        <v>164.62770250000003</v>
      </c>
      <c r="V331" s="4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D$3331:$AD$3347,'02_核算项'!$M$3331:$M$3347,"BC",'02_核算项'!$AE$3331:$AE$3347,"allow_calculation"),"")</f>
        <v>13.1703155</v>
      </c>
      <c r="W331" s="4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D$3331:$AD$3347,'02_核算项'!$M$3331:$M$3347,"OC",'02_核算项'!$AE$3331:$AE$3347,"allow_calculation"),"")</f>
        <v>76.826206</v>
      </c>
      <c r="X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D$3331:$AD$3347,'02_核算项'!$M$3331:$M$3347,"NH3",'02_核算项'!$AE$3331:$AE$3347,"allow_calculation"),"")</f>
        <v>0.0</v>
      </c>
      <c r="Y331" s="2">
        <v>18</v>
      </c>
    </row>
    <row r="332" spans="1:25">
      <c r="A332" s="2" t="s">
        <v>4051</v>
      </c>
      <c r="B332" s="2" t="s">
        <v>886</v>
      </c>
      <c r="C332" s="2" t="s">
        <v>377</v>
      </c>
      <c r="D332" s="2" t="s">
        <v>228</v>
      </c>
      <c r="E332" s="2" t="s">
        <v>181</v>
      </c>
      <c r="F332" s="2" t="s">
        <v>532</v>
      </c>
      <c r="G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C$3348:$AC$3356,'02_核算项'!$M$3348:$M$3356,"SO2",'02_核算项'!$AE$3348:$AE$3356,"allow_calculation"),"")</f>
        <v/>
      </c>
      <c r="H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C$3348:$AC$3356,'02_核算项'!$M$3348:$M$3356,"NOX",'02_核算项'!$AE$3348:$AE$3356,"allow_calculation"),"")</f>
        <v/>
      </c>
      <c r="I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C$3348:$AC$3356,'02_核算项'!$M$3348:$M$3356,"CO",'02_核算项'!$AE$3348:$AE$3356,"allow_calculation"),"")</f>
        <v/>
      </c>
      <c r="J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C$3348:$AC$3356,'02_核算项'!$M$3348:$M$3356,"VOCS",'02_核算项'!$AE$3348:$AE$3356,"allow_calculation"),"")</f>
        <v/>
      </c>
      <c r="K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C$3348:$AC$3356,'02_核算项'!$M$3348:$M$3356,"PM10",'02_核算项'!$AE$3348:$AE$3356,"allow_calculation"),"")</f>
        <v/>
      </c>
      <c r="L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C$3348:$AC$3356,'02_核算项'!$M$3348:$M$3356,"PM25",'02_核算项'!$AE$3348:$AE$3356,"allow_calculation"),"")</f>
        <v/>
      </c>
      <c r="M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C$3348:$AC$3356,'02_核算项'!$M$3348:$M$3356,"BC",'02_核算项'!$AE$3348:$AE$3356,"allow_calculation"),"")</f>
        <v/>
      </c>
      <c r="N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C$3348:$AC$3356,'02_核算项'!$M$3348:$M$3356,"OC",'02_核算项'!$AE$3348:$AE$3356,"allow_calculation"),"")</f>
        <v/>
      </c>
      <c r="O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C$3348:$AC$3356,'02_核算项'!$M$3348:$M$3356,"NH3",'02_核算项'!$AE$3348:$AE$3356,"allow_calculation"),"")</f>
        <v>0.0</v>
      </c>
      <c r="P332" s="3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D$3348:$AD$3356,'02_核算项'!$M$3348:$M$3356,"SO2",'02_核算项'!$AE$3348:$AE$3356,"allow_calculation"),"")</f>
        <v/>
      </c>
      <c r="Q332" s="3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D$3348:$AD$3356,'02_核算项'!$M$3348:$M$3356,"NOX",'02_核算项'!$AE$3348:$AE$3356,"allow_calculation"),"")</f>
        <v/>
      </c>
      <c r="R332" s="3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D$3348:$AD$3356,'02_核算项'!$M$3348:$M$3356,"CO",'02_核算项'!$AE$3348:$AE$3356,"allow_calculation"),"")</f>
        <v/>
      </c>
      <c r="S332" s="3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D$3348:$AD$3356,'02_核算项'!$M$3348:$M$3356,"VOCS",'02_核算项'!$AE$3348:$AE$3356,"allow_calculation"),"")</f>
        <v/>
      </c>
      <c r="T332" s="3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D$3348:$AD$3356,'02_核算项'!$M$3348:$M$3356,"PM10",'02_核算项'!$AE$3348:$AE$3356,"allow_calculation"),"")</f>
        <v/>
      </c>
      <c r="U332" s="3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D$3348:$AD$3356,'02_核算项'!$M$3348:$M$3356,"PM25",'02_核算项'!$AE$3348:$AE$3356,"allow_calculation"),"")</f>
        <v/>
      </c>
      <c r="V332" s="3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D$3348:$AD$3356,'02_核算项'!$M$3348:$M$3356,"BC",'02_核算项'!$AE$3348:$AE$3356,"allow_calculation"),"")</f>
        <v/>
      </c>
      <c r="W332" s="3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D$3348:$AD$3356,'02_核算项'!$M$3348:$M$3356,"OC",'02_核算项'!$AE$3348:$AE$3356,"allow_calculation"),"")</f>
        <v/>
      </c>
      <c r="X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D$3348:$AD$3356,'02_核算项'!$M$3348:$M$3356,"NH3",'02_核算项'!$AE$3348:$AE$3356,"allow_calculation"),"")</f>
        <v>0.0</v>
      </c>
      <c r="Y332" s="2">
        <v>25</v>
      </c>
    </row>
    <row r="333" spans="1:25">
      <c r="A333" s="2" t="s">
        <v>4061</v>
      </c>
      <c r="B333" s="2" t="s">
        <v>4062</v>
      </c>
      <c r="C333" s="2" t="s">
        <v>731</v>
      </c>
      <c r="D333" s="2" t="s">
        <v>178</v>
      </c>
      <c r="E333" s="2" t="s">
        <v>181</v>
      </c>
      <c r="F333" s="2" t="s">
        <v>243</v>
      </c>
      <c r="G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C$3357:$AC$3365,'02_核算项'!$M$3357:$M$3365,"SO2",'02_核算项'!$AE$3357:$AE$3365,"allow_calculation"),"")</f>
        <v>0.0663375</v>
      </c>
      <c r="H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C$3357:$AC$3365,'02_核算项'!$M$3357:$M$3365,"NOX",'02_核算项'!$AE$3357:$AE$3365,"allow_calculation"),"")</f>
        <v>15.921</v>
      </c>
      <c r="I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C$3357:$AC$3365,'02_核算项'!$M$3357:$M$3365,"CO",'02_核算项'!$AE$3357:$AE$3365,"allow_calculation"),"")</f>
        <v>4.643625</v>
      </c>
      <c r="J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C$3357:$AC$3365,'02_核算项'!$M$3357:$M$3365,"VOCS",'02_核算项'!$AE$3357:$AE$3365,"allow_calculation"),"")</f>
        <v>0.26535</v>
      </c>
      <c r="K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C$3357:$AC$3365,'02_核算项'!$M$3357:$M$3365,"PM10",'02_核算项'!$AE$3357:$AE$3365,"allow_calculation"),"")</f>
        <v>0.132675</v>
      </c>
      <c r="L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C$3357:$AC$3365,'02_核算项'!$M$3357:$M$3365,"PM25",'02_核算项'!$AE$3357:$AE$3365,"allow_calculation"),"")</f>
        <v>0.0663375</v>
      </c>
      <c r="M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C$3357:$AC$3365,'02_核算项'!$M$3357:$M$3365,"BC",'02_核算项'!$AE$3357:$AE$3365,"allow_calculation"),"")</f>
        <v>0.0132675</v>
      </c>
      <c r="N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C$3357:$AC$3365,'02_核算项'!$M$3357:$M$3365,"OC",'02_核算项'!$AE$3357:$AE$3365,"allow_calculation"),"")</f>
        <v>0.026535</v>
      </c>
      <c r="O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C$3357:$AC$3365,'02_核算项'!$M$3357:$M$3365,"NH3",'02_核算项'!$AE$3357:$AE$3365,"allow_calculation"),"")</f>
        <v>0.0</v>
      </c>
      <c r="P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D$3357:$AD$3365,'02_核算项'!$M$3357:$M$3365,"SO2",'02_核算项'!$AE$3357:$AE$3365,"allow_calculation"),"")</f>
        <v>0.0663375</v>
      </c>
      <c r="Q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D$3357:$AD$3365,'02_核算项'!$M$3357:$M$3365,"NOX",'02_核算项'!$AE$3357:$AE$3365,"allow_calculation"),"")</f>
        <v>15.921</v>
      </c>
      <c r="R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D$3357:$AD$3365,'02_核算项'!$M$3357:$M$3365,"CO",'02_核算项'!$AE$3357:$AE$3365,"allow_calculation"),"")</f>
        <v>4.643625</v>
      </c>
      <c r="S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D$3357:$AD$3365,'02_核算项'!$M$3357:$M$3365,"VOCS",'02_核算项'!$AE$3357:$AE$3365,"allow_calculation"),"")</f>
        <v>0.26535</v>
      </c>
      <c r="T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D$3357:$AD$3365,'02_核算项'!$M$3357:$M$3365,"PM10",'02_核算项'!$AE$3357:$AE$3365,"allow_calculation"),"")</f>
        <v>0.132675</v>
      </c>
      <c r="U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D$3357:$AD$3365,'02_核算项'!$M$3357:$M$3365,"PM25",'02_核算项'!$AE$3357:$AE$3365,"allow_calculation"),"")</f>
        <v>0.0663375</v>
      </c>
      <c r="V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D$3357:$AD$3365,'02_核算项'!$M$3357:$M$3365,"BC",'02_核算项'!$AE$3357:$AE$3365,"allow_calculation"),"")</f>
        <v>0.0132675</v>
      </c>
      <c r="W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D$3357:$AD$3365,'02_核算项'!$M$3357:$M$3365,"OC",'02_核算项'!$AE$3357:$AE$3365,"allow_calculation"),"")</f>
        <v>0.026535</v>
      </c>
      <c r="X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D$3357:$AD$3365,'02_核算项'!$M$3357:$M$3365,"NH3",'02_核算项'!$AE$3357:$AE$3365,"allow_calculation"),"")</f>
        <v>0.0</v>
      </c>
      <c r="Y333" s="2">
        <v>1</v>
      </c>
    </row>
    <row r="334" spans="1:25">
      <c r="A334" s="2" t="s">
        <v>4072</v>
      </c>
      <c r="B334" s="2" t="s">
        <v>4073</v>
      </c>
      <c r="C334" s="2" t="s">
        <v>744</v>
      </c>
      <c r="D334" s="2" t="s">
        <v>178</v>
      </c>
      <c r="E334" s="2" t="s">
        <v>179</v>
      </c>
      <c r="F334" s="2" t="s">
        <v>243</v>
      </c>
      <c r="G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C$3366:$AC$3374,'02_核算项'!$M$3366:$M$3374,"SO2",'02_核算项'!$AE$3366:$AE$3374,"allow_calculation"),"")</f>
        <v>0.6069635</v>
      </c>
      <c r="H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C$3366:$AC$3374,'02_核算项'!$M$3366:$M$3374,"NOX",'02_核算项'!$AE$3366:$AE$3374,"allow_calculation"),"")</f>
        <v>145.67124</v>
      </c>
      <c r="I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C$3366:$AC$3374,'02_核算项'!$M$3366:$M$3374,"CO",'02_核算项'!$AE$3366:$AE$3374,"allow_calculation"),"")</f>
        <v>42.487445</v>
      </c>
      <c r="J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C$3366:$AC$3374,'02_核算项'!$M$3366:$M$3374,"VOCS",'02_核算项'!$AE$3366:$AE$3374,"allow_calculation"),"")</f>
        <v>2.427854</v>
      </c>
      <c r="K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C$3366:$AC$3374,'02_核算项'!$M$3366:$M$3374,"PM10",'02_核算项'!$AE$3366:$AE$3374,"allow_calculation"),"")</f>
        <v>1.213927</v>
      </c>
      <c r="L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C$3366:$AC$3374,'02_核算项'!$M$3366:$M$3374,"PM25",'02_核算项'!$AE$3366:$AE$3374,"allow_calculation"),"")</f>
        <v>0.6069635</v>
      </c>
      <c r="M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C$3366:$AC$3374,'02_核算项'!$M$3366:$M$3374,"BC",'02_核算项'!$AE$3366:$AE$3374,"allow_calculation"),"")</f>
        <v>0.12139269999999999</v>
      </c>
      <c r="N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C$3366:$AC$3374,'02_核算项'!$M$3366:$M$3374,"OC",'02_核算项'!$AE$3366:$AE$3374,"allow_calculation"),"")</f>
        <v>0.24278539999999998</v>
      </c>
      <c r="O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C$3366:$AC$3374,'02_核算项'!$M$3366:$M$3374,"NH3",'02_核算项'!$AE$3366:$AE$3374,"allow_calculation"),"")</f>
        <v>0.0</v>
      </c>
      <c r="P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D$3366:$AD$3374,'02_核算项'!$M$3366:$M$3374,"SO2",'02_核算项'!$AE$3366:$AE$3374,"allow_calculation"),"")</f>
        <v>0.6069635</v>
      </c>
      <c r="Q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D$3366:$AD$3374,'02_核算项'!$M$3366:$M$3374,"NOX",'02_核算项'!$AE$3366:$AE$3374,"allow_calculation"),"")</f>
        <v>145.67124</v>
      </c>
      <c r="R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D$3366:$AD$3374,'02_核算项'!$M$3366:$M$3374,"CO",'02_核算项'!$AE$3366:$AE$3374,"allow_calculation"),"")</f>
        <v>42.487445</v>
      </c>
      <c r="S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D$3366:$AD$3374,'02_核算项'!$M$3366:$M$3374,"VOCS",'02_核算项'!$AE$3366:$AE$3374,"allow_calculation"),"")</f>
        <v>2.427854</v>
      </c>
      <c r="T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D$3366:$AD$3374,'02_核算项'!$M$3366:$M$3374,"PM10",'02_核算项'!$AE$3366:$AE$3374,"allow_calculation"),"")</f>
        <v>1.213927</v>
      </c>
      <c r="U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D$3366:$AD$3374,'02_核算项'!$M$3366:$M$3374,"PM25",'02_核算项'!$AE$3366:$AE$3374,"allow_calculation"),"")</f>
        <v>0.6069635</v>
      </c>
      <c r="V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D$3366:$AD$3374,'02_核算项'!$M$3366:$M$3374,"BC",'02_核算项'!$AE$3366:$AE$3374,"allow_calculation"),"")</f>
        <v>0.12139269999999999</v>
      </c>
      <c r="W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D$3366:$AD$3374,'02_核算项'!$M$3366:$M$3374,"OC",'02_核算项'!$AE$3366:$AE$3374,"allow_calculation"),"")</f>
        <v>0.24278539999999998</v>
      </c>
      <c r="X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D$3366:$AD$3374,'02_核算项'!$M$3366:$M$3374,"NH3",'02_核算项'!$AE$3366:$AE$3374,"allow_calculation"),"")</f>
        <v>0.0</v>
      </c>
      <c r="Y334" s="2">
        <v>1</v>
      </c>
    </row>
    <row r="335" spans="1:25">
      <c r="A335" s="2" t="s">
        <v>4083</v>
      </c>
      <c r="B335" s="2" t="s">
        <v>1134</v>
      </c>
      <c r="C335" s="2" t="s">
        <v>227</v>
      </c>
      <c r="D335" s="2" t="s">
        <v>228</v>
      </c>
      <c r="E335" s="2" t="s">
        <v>117</v>
      </c>
      <c r="F335" s="2" t="s">
        <v>52</v>
      </c>
      <c r="G335" s="4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C$3375:$AC$3383,'02_核算项'!$M$3375:$M$3383,"SO2",'02_核算项'!$AE$3375:$AE$3383,"allow_calculation"),"")</f>
        <v/>
      </c>
      <c r="H335" s="4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C$3375:$AC$3383,'02_核算项'!$M$3375:$M$3383,"NOX",'02_核算项'!$AE$3375:$AE$3383,"allow_calculation"),"")</f>
        <v/>
      </c>
      <c r="I335" s="4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C$3375:$AC$3383,'02_核算项'!$M$3375:$M$3383,"CO",'02_核算项'!$AE$3375:$AE$3383,"allow_calculation"),"")</f>
        <v/>
      </c>
      <c r="J335" s="4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C$3375:$AC$3383,'02_核算项'!$M$3375:$M$3383,"VOCS",'02_核算项'!$AE$3375:$AE$3383,"allow_calculation"),"")</f>
        <v/>
      </c>
      <c r="K335" s="4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C$3375:$AC$3383,'02_核算项'!$M$3375:$M$3383,"PM10",'02_核算项'!$AE$3375:$AE$3383,"allow_calculation"),"")</f>
        <v/>
      </c>
      <c r="L335" s="4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C$3375:$AC$3383,'02_核算项'!$M$3375:$M$3383,"PM25",'02_核算项'!$AE$3375:$AE$3383,"allow_calculation"),"")</f>
        <v/>
      </c>
      <c r="M335" s="4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C$3375:$AC$3383,'02_核算项'!$M$3375:$M$3383,"BC",'02_核算项'!$AE$3375:$AE$3383,"allow_calculation"),"")</f>
        <v/>
      </c>
      <c r="N335" s="4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C$3375:$AC$3383,'02_核算项'!$M$3375:$M$3383,"OC",'02_核算项'!$AE$3375:$AE$3383,"allow_calculation"),"")</f>
        <v/>
      </c>
      <c r="O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C$3375:$AC$3383,'02_核算项'!$M$3375:$M$3383,"NH3",'02_核算项'!$AE$3375:$AE$3383,"allow_calculation"),"")</f>
        <v>0.0</v>
      </c>
      <c r="P335" s="3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D$3375:$AD$3383,'02_核算项'!$M$3375:$M$3383,"SO2",'02_核算项'!$AE$3375:$AE$3383,"allow_calculation"),"")</f>
        <v/>
      </c>
      <c r="Q335" s="3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D$3375:$AD$3383,'02_核算项'!$M$3375:$M$3383,"NOX",'02_核算项'!$AE$3375:$AE$3383,"allow_calculation"),"")</f>
        <v/>
      </c>
      <c r="R335" s="3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D$3375:$AD$3383,'02_核算项'!$M$3375:$M$3383,"CO",'02_核算项'!$AE$3375:$AE$3383,"allow_calculation"),"")</f>
        <v/>
      </c>
      <c r="S335" s="3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D$3375:$AD$3383,'02_核算项'!$M$3375:$M$3383,"VOCS",'02_核算项'!$AE$3375:$AE$3383,"allow_calculation"),"")</f>
        <v/>
      </c>
      <c r="T335" s="3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D$3375:$AD$3383,'02_核算项'!$M$3375:$M$3383,"PM10",'02_核算项'!$AE$3375:$AE$3383,"allow_calculation"),"")</f>
        <v/>
      </c>
      <c r="U335" s="3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D$3375:$AD$3383,'02_核算项'!$M$3375:$M$3383,"PM25",'02_核算项'!$AE$3375:$AE$3383,"allow_calculation"),"")</f>
        <v/>
      </c>
      <c r="V335" s="3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D$3375:$AD$3383,'02_核算项'!$M$3375:$M$3383,"BC",'02_核算项'!$AE$3375:$AE$3383,"allow_calculation"),"")</f>
        <v/>
      </c>
      <c r="W335" s="3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D$3375:$AD$3383,'02_核算项'!$M$3375:$M$3383,"OC",'02_核算项'!$AE$3375:$AE$3383,"allow_calculation"),"")</f>
        <v/>
      </c>
      <c r="X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D$3375:$AD$3383,'02_核算项'!$M$3375:$M$3383,"NH3",'02_核算项'!$AE$3375:$AE$3383,"allow_calculation"),"")</f>
        <v>0.0</v>
      </c>
      <c r="Y335" s="2">
        <v>25</v>
      </c>
    </row>
    <row r="336" spans="1:25">
      <c r="A336" s="2" t="s">
        <v>4093</v>
      </c>
      <c r="B336" s="2" t="s">
        <v>985</v>
      </c>
      <c r="C336" s="2" t="s">
        <v>227</v>
      </c>
      <c r="D336" s="2" t="s">
        <v>228</v>
      </c>
      <c r="E336" s="2" t="s">
        <v>117</v>
      </c>
      <c r="F336" s="2" t="s">
        <v>323</v>
      </c>
      <c r="G336" s="4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C$3384:$AC$3392,'02_核算项'!$M$3384:$M$3392,"SO2",'02_核算项'!$AE$3384:$AE$3392,"allow_calculation"),"")</f>
        <v>241.845077</v>
      </c>
      <c r="H336" s="4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C$3384:$AC$3392,'02_核算项'!$M$3384:$M$3392,"NOX",'02_核算项'!$AE$3384:$AE$3392,"allow_calculation"),"")</f>
        <v>853.57086</v>
      </c>
      <c r="I336" s="4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C$3384:$AC$3392,'02_核算项'!$M$3384:$M$3392,"CO",'02_核算项'!$AE$3384:$AE$3392,"allow_calculation"),"")</f>
        <v>213.392715</v>
      </c>
      <c r="J336" s="4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C$3384:$AC$3392,'02_核算项'!$M$3384:$M$3392,"VOCS",'02_核算项'!$AE$3384:$AE$3392,"allow_calculation"),"")</f>
        <v>17.0714172</v>
      </c>
      <c r="K336" s="4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C$3384:$AC$3392,'02_核算项'!$M$3384:$M$3392,"PM10",'02_核算项'!$AE$3384:$AE$3392,"allow_calculation"),"")</f>
        <v>106.6963575</v>
      </c>
      <c r="L336" s="4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C$3384:$AC$3392,'02_核算项'!$M$3384:$M$3392,"PM25",'02_核算项'!$AE$3384:$AE$3392,"allow_calculation"),"")</f>
        <v>106.6963575</v>
      </c>
      <c r="M336" s="4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C$3384:$AC$3392,'02_核算项'!$M$3384:$M$3392,"BC",'02_核算项'!$AE$3384:$AE$3392,"allow_calculation"),"")</f>
        <v>8.5357086</v>
      </c>
      <c r="N336" s="4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C$3384:$AC$3392,'02_核算项'!$M$3384:$M$3392,"OC",'02_核算项'!$AE$3384:$AE$3392,"allow_calculation"),"")</f>
        <v>49.7916335</v>
      </c>
      <c r="O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C$3384:$AC$3392,'02_核算项'!$M$3384:$M$3392,"NH3",'02_核算项'!$AE$3384:$AE$3392,"allow_calculation"),"")</f>
        <v>0.0</v>
      </c>
      <c r="P336" s="4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D$3384:$AD$3392,'02_核算项'!$M$3384:$M$3392,"SO2",'02_核算项'!$AE$3384:$AE$3392,"allow_calculation"),"")</f>
        <v>241.845077</v>
      </c>
      <c r="Q336" s="4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D$3384:$AD$3392,'02_核算项'!$M$3384:$M$3392,"NOX",'02_核算项'!$AE$3384:$AE$3392,"allow_calculation"),"")</f>
        <v>853.57086</v>
      </c>
      <c r="R336" s="4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D$3384:$AD$3392,'02_核算项'!$M$3384:$M$3392,"CO",'02_核算项'!$AE$3384:$AE$3392,"allow_calculation"),"")</f>
        <v>213.392715</v>
      </c>
      <c r="S336" s="4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D$3384:$AD$3392,'02_核算项'!$M$3384:$M$3392,"VOCS",'02_核算项'!$AE$3384:$AE$3392,"allow_calculation"),"")</f>
        <v>17.0714172</v>
      </c>
      <c r="T336" s="4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D$3384:$AD$3392,'02_核算项'!$M$3384:$M$3392,"PM10",'02_核算项'!$AE$3384:$AE$3392,"allow_calculation"),"")</f>
        <v>106.6963575</v>
      </c>
      <c r="U336" s="4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D$3384:$AD$3392,'02_核算项'!$M$3384:$M$3392,"PM25",'02_核算项'!$AE$3384:$AE$3392,"allow_calculation"),"")</f>
        <v>106.6963575</v>
      </c>
      <c r="V336" s="4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D$3384:$AD$3392,'02_核算项'!$M$3384:$M$3392,"BC",'02_核算项'!$AE$3384:$AE$3392,"allow_calculation"),"")</f>
        <v>8.5357086</v>
      </c>
      <c r="W336" s="4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D$3384:$AD$3392,'02_核算项'!$M$3384:$M$3392,"OC",'02_核算项'!$AE$3384:$AE$3392,"allow_calculation"),"")</f>
        <v>49.7916335</v>
      </c>
      <c r="X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D$3384:$AD$3392,'02_核算项'!$M$3384:$M$3392,"NH3",'02_核算项'!$AE$3384:$AE$3392,"allow_calculation"),"")</f>
        <v>0.0</v>
      </c>
      <c r="Y336" s="2">
        <v>10</v>
      </c>
    </row>
    <row r="337" spans="1:25">
      <c r="A337" s="2" t="s">
        <v>4103</v>
      </c>
      <c r="B337" s="2" t="s">
        <v>1249</v>
      </c>
      <c r="C337" s="2" t="s">
        <v>346</v>
      </c>
      <c r="D337" s="2" t="s">
        <v>228</v>
      </c>
      <c r="E337" s="2" t="s">
        <v>117</v>
      </c>
      <c r="F337" s="2" t="s">
        <v>433</v>
      </c>
      <c r="G337" s="4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C$3393:$AC$3401,'02_核算项'!$M$3393:$M$3401,"SO2",'02_核算项'!$AE$3393:$AE$3401,"allow_calculation"),"")</f>
        <v>145.9705</v>
      </c>
      <c r="H337" s="4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C$3393:$AC$3401,'02_核算项'!$M$3393:$M$3401,"NOX",'02_核算项'!$AE$3393:$AE$3401,"allow_calculation"),"")</f>
        <v>515.19</v>
      </c>
      <c r="I337" s="4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C$3393:$AC$3401,'02_核算项'!$M$3393:$M$3401,"CO",'02_核算项'!$AE$3393:$AE$3401,"allow_calculation"),"")</f>
        <v>128.7975</v>
      </c>
      <c r="J337" s="4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C$3393:$AC$3401,'02_核算项'!$M$3393:$M$3401,"VOCS",'02_核算项'!$AE$3393:$AE$3401,"allow_calculation"),"")</f>
        <v>10.3038</v>
      </c>
      <c r="K337" s="4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C$3393:$AC$3401,'02_核算项'!$M$3393:$M$3401,"PM10",'02_核算项'!$AE$3393:$AE$3401,"allow_calculation"),"")</f>
        <v>64.39875</v>
      </c>
      <c r="L337" s="4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C$3393:$AC$3401,'02_核算项'!$M$3393:$M$3401,"PM25",'02_核算项'!$AE$3393:$AE$3401,"allow_calculation"),"")</f>
        <v>64.39875</v>
      </c>
      <c r="M337" s="4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C$3393:$AC$3401,'02_核算项'!$M$3393:$M$3401,"BC",'02_核算项'!$AE$3393:$AE$3401,"allow_calculation"),"")</f>
        <v>5.1519</v>
      </c>
      <c r="N337" s="4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C$3393:$AC$3401,'02_核算项'!$M$3393:$M$3401,"OC",'02_核算项'!$AE$3393:$AE$3401,"allow_calculation"),"")</f>
        <v>30.052749999999996</v>
      </c>
      <c r="O337" s="4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C$3393:$AC$3401,'02_核算项'!$M$3393:$M$3401,"NH3",'02_核算项'!$AE$3393:$AE$3401,"allow_calculation"),"")</f>
        <v/>
      </c>
      <c r="P337" s="4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D$3393:$AD$3401,'02_核算项'!$M$3393:$M$3401,"SO2",'02_核算项'!$AE$3393:$AE$3401,"allow_calculation"),"")</f>
        <v>145.9705</v>
      </c>
      <c r="Q337" s="4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D$3393:$AD$3401,'02_核算项'!$M$3393:$M$3401,"NOX",'02_核算项'!$AE$3393:$AE$3401,"allow_calculation"),"")</f>
        <v>515.19</v>
      </c>
      <c r="R337" s="4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D$3393:$AD$3401,'02_核算项'!$M$3393:$M$3401,"CO",'02_核算项'!$AE$3393:$AE$3401,"allow_calculation"),"")</f>
        <v>128.7975</v>
      </c>
      <c r="S337" s="4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D$3393:$AD$3401,'02_核算项'!$M$3393:$M$3401,"VOCS",'02_核算项'!$AE$3393:$AE$3401,"allow_calculation"),"")</f>
        <v>10.3038</v>
      </c>
      <c r="T337" s="4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D$3393:$AD$3401,'02_核算项'!$M$3393:$M$3401,"PM10",'02_核算项'!$AE$3393:$AE$3401,"allow_calculation"),"")</f>
        <v>64.39875</v>
      </c>
      <c r="U337" s="4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D$3393:$AD$3401,'02_核算项'!$M$3393:$M$3401,"PM25",'02_核算项'!$AE$3393:$AE$3401,"allow_calculation"),"")</f>
        <v>64.39875</v>
      </c>
      <c r="V337" s="4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D$3393:$AD$3401,'02_核算项'!$M$3393:$M$3401,"BC",'02_核算项'!$AE$3393:$AE$3401,"allow_calculation"),"")</f>
        <v>5.1519</v>
      </c>
      <c r="W337" s="4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D$3393:$AD$3401,'02_核算项'!$M$3393:$M$3401,"OC",'02_核算项'!$AE$3393:$AE$3401,"allow_calculation"),"")</f>
        <v>30.052749999999996</v>
      </c>
      <c r="X337" s="3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D$3393:$AD$3401,'02_核算项'!$M$3393:$M$3401,"NH3",'02_核算项'!$AE$3393:$AE$3401,"allow_calculation"),"")</f>
        <v/>
      </c>
      <c r="Y337" s="2">
        <v>12</v>
      </c>
    </row>
    <row r="338" spans="1:25">
      <c r="A338" s="2" t="s">
        <v>4113</v>
      </c>
      <c r="B338" s="2" t="s">
        <v>411</v>
      </c>
      <c r="C338" s="2" t="s">
        <v>412</v>
      </c>
      <c r="D338" s="2" t="s">
        <v>228</v>
      </c>
      <c r="E338" s="2" t="s">
        <v>117</v>
      </c>
      <c r="F338" s="2" t="s">
        <v>243</v>
      </c>
      <c r="G338" s="4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C$3402:$AC$3418,'02_核算项'!$M$3402:$M$3418,"SO2",'02_核算项'!$AE$3402:$AE$3418,"allow_calculation"),"")</f>
        <v>120.6907835</v>
      </c>
      <c r="H338" s="4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C$3402:$AC$3418,'02_核算项'!$M$3402:$M$3418,"NOX",'02_核算项'!$AE$3402:$AE$3418,"allow_calculation"),"")</f>
        <v>426.08748</v>
      </c>
      <c r="I338" s="4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C$3402:$AC$3418,'02_核算项'!$M$3402:$M$3418,"CO",'02_核算项'!$AE$3402:$AE$3418,"allow_calculation"),"")</f>
        <v>106.52694500000001</v>
      </c>
      <c r="J338" s="4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C$3402:$AC$3418,'02_核算项'!$M$3402:$M$3418,"VOCS",'02_核算项'!$AE$3402:$AE$3418,"allow_calculation"),"")</f>
        <v>8.5213436</v>
      </c>
      <c r="K338" s="4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C$3402:$AC$3418,'02_核算项'!$M$3402:$M$3418,"PM10",'02_核算项'!$AE$3402:$AE$3418,"allow_calculation"),"")</f>
        <v>53.246725000000005</v>
      </c>
      <c r="L338" s="4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C$3402:$AC$3418,'02_核算项'!$M$3402:$M$3418,"PM25",'02_核算项'!$AE$3402:$AE$3418,"allow_calculation"),"")</f>
        <v>53.2462175</v>
      </c>
      <c r="M338" s="4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C$3402:$AC$3418,'02_核算项'!$M$3402:$M$3418,"BC",'02_核算项'!$AE$3402:$AE$3418,"allow_calculation"),"")</f>
        <v>4.2597583000000006</v>
      </c>
      <c r="N338" s="4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C$3402:$AC$3418,'02_核算项'!$M$3402:$M$3418,"OC",'02_核算项'!$AE$3402:$AE$3418,"allow_calculation"),"")</f>
        <v>24.848201</v>
      </c>
      <c r="O338" s="4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C$3402:$AC$3418,'02_核算项'!$M$3402:$M$3418,"NH3",'02_核算项'!$AE$3402:$AE$3418,"allow_calculation"),"")</f>
        <v/>
      </c>
      <c r="P338" s="4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D$3402:$AD$3418,'02_核算项'!$M$3402:$M$3418,"SO2",'02_核算项'!$AE$3402:$AE$3418,"allow_calculation"),"")</f>
        <v>120.6907835</v>
      </c>
      <c r="Q338" s="4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D$3402:$AD$3418,'02_核算项'!$M$3402:$M$3418,"NOX",'02_核算项'!$AE$3402:$AE$3418,"allow_calculation"),"")</f>
        <v>426.08748</v>
      </c>
      <c r="R338" s="4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D$3402:$AD$3418,'02_核算项'!$M$3402:$M$3418,"CO",'02_核算项'!$AE$3402:$AE$3418,"allow_calculation"),"")</f>
        <v>106.52694500000001</v>
      </c>
      <c r="S338" s="4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D$3402:$AD$3418,'02_核算项'!$M$3402:$M$3418,"VOCS",'02_核算项'!$AE$3402:$AE$3418,"allow_calculation"),"")</f>
        <v>8.5213436</v>
      </c>
      <c r="T338" s="4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D$3402:$AD$3418,'02_核算项'!$M$3402:$M$3418,"PM10",'02_核算项'!$AE$3402:$AE$3418,"allow_calculation"),"")</f>
        <v>53.246725000000005</v>
      </c>
      <c r="U338" s="4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D$3402:$AD$3418,'02_核算项'!$M$3402:$M$3418,"PM25",'02_核算项'!$AE$3402:$AE$3418,"allow_calculation"),"")</f>
        <v>53.2462175</v>
      </c>
      <c r="V338" s="4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D$3402:$AD$3418,'02_核算项'!$M$3402:$M$3418,"BC",'02_核算项'!$AE$3402:$AE$3418,"allow_calculation"),"")</f>
        <v>4.2597583000000006</v>
      </c>
      <c r="W338" s="4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D$3402:$AD$3418,'02_核算项'!$M$3402:$M$3418,"OC",'02_核算项'!$AE$3402:$AE$3418,"allow_calculation"),"")</f>
        <v>24.848201</v>
      </c>
      <c r="X338" s="3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D$3402:$AD$3418,'02_核算项'!$M$3402:$M$3418,"NH3",'02_核算项'!$AE$3402:$AE$3418,"allow_calculation"),"")</f>
        <v/>
      </c>
      <c r="Y338" s="2">
        <v>20</v>
      </c>
    </row>
    <row r="339" spans="1:25">
      <c r="A339" s="2" t="s">
        <v>4131</v>
      </c>
      <c r="B339" s="2" t="s">
        <v>1198</v>
      </c>
      <c r="C339" s="2" t="s">
        <v>400</v>
      </c>
      <c r="D339" s="2" t="s">
        <v>228</v>
      </c>
      <c r="E339" s="2" t="s">
        <v>117</v>
      </c>
      <c r="F339" s="2" t="s">
        <v>323</v>
      </c>
      <c r="G339" s="4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>583.121369</v>
      </c>
      <c r="H339" s="4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>2058.07542</v>
      </c>
      <c r="I339" s="4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>514.518855</v>
      </c>
      <c r="J339" s="4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>41.161508399999995</v>
      </c>
      <c r="K339" s="4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>257.2594275</v>
      </c>
      <c r="L339" s="4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>257.2594275</v>
      </c>
      <c r="M339" s="4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>20.580754199999998</v>
      </c>
      <c r="N339" s="4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>120.05439949999999</v>
      </c>
      <c r="O339" s="4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/>
      </c>
      <c r="P339" s="4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>583.121369</v>
      </c>
      <c r="Q339" s="4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>2058.07542</v>
      </c>
      <c r="R339" s="4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>514.518855</v>
      </c>
      <c r="S339" s="4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>41.161508399999995</v>
      </c>
      <c r="T339" s="4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>257.2594275</v>
      </c>
      <c r="U339" s="4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>257.2594275</v>
      </c>
      <c r="V339" s="4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>20.580754199999998</v>
      </c>
      <c r="W339" s="4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>120.05439949999999</v>
      </c>
      <c r="X339" s="3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/>
      </c>
      <c r="Y339" s="2">
        <v>12</v>
      </c>
    </row>
    <row r="340" spans="1:25">
      <c r="A340" s="2" t="s">
        <v>4141</v>
      </c>
      <c r="B340" s="2" t="s">
        <v>1198</v>
      </c>
      <c r="C340" s="2" t="s">
        <v>400</v>
      </c>
      <c r="D340" s="2" t="s">
        <v>228</v>
      </c>
      <c r="E340" s="2" t="s">
        <v>117</v>
      </c>
      <c r="F340" s="2" t="s">
        <v>52</v>
      </c>
      <c r="G340" s="4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>183.466873</v>
      </c>
      <c r="H340" s="4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>647.53014</v>
      </c>
      <c r="I340" s="4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>161.882535</v>
      </c>
      <c r="J340" s="4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>12.950602799999999</v>
      </c>
      <c r="K340" s="4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>80.9412675</v>
      </c>
      <c r="L340" s="4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>80.9412675</v>
      </c>
      <c r="M340" s="4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>6.475301399999999</v>
      </c>
      <c r="N340" s="4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>37.7725915</v>
      </c>
      <c r="O340" s="4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/>
      </c>
      <c r="P340" s="4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>183.466873</v>
      </c>
      <c r="Q340" s="4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>647.53014</v>
      </c>
      <c r="R340" s="4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>161.882535</v>
      </c>
      <c r="S340" s="4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>12.950602799999999</v>
      </c>
      <c r="T340" s="4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>80.9412675</v>
      </c>
      <c r="U340" s="4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>80.9412675</v>
      </c>
      <c r="V340" s="4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>6.475301399999999</v>
      </c>
      <c r="W340" s="4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>37.7725915</v>
      </c>
      <c r="X340" s="3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/>
      </c>
      <c r="Y340" s="2">
        <v>12</v>
      </c>
    </row>
    <row r="341" spans="1:25">
      <c r="A341" s="2" t="s">
        <v>4151</v>
      </c>
      <c r="B341" s="2" t="s">
        <v>1682</v>
      </c>
      <c r="C341" s="2" t="s">
        <v>898</v>
      </c>
      <c r="D341" s="2" t="s">
        <v>228</v>
      </c>
      <c r="E341" s="2" t="s">
        <v>179</v>
      </c>
      <c r="F341" s="2" t="s">
        <v>433</v>
      </c>
      <c r="G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/>
      </c>
      <c r="H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/>
      </c>
      <c r="I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/>
      </c>
      <c r="J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/>
      </c>
      <c r="K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/>
      </c>
      <c r="L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/>
      </c>
      <c r="M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/>
      </c>
      <c r="N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/>
      </c>
      <c r="O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>0.0</v>
      </c>
      <c r="P341" s="3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/>
      </c>
      <c r="Q341" s="3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/>
      </c>
      <c r="R341" s="3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/>
      </c>
      <c r="S341" s="3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/>
      </c>
      <c r="T341" s="3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/>
      </c>
      <c r="U341" s="3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/>
      </c>
      <c r="V341" s="3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/>
      </c>
      <c r="W341" s="3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/>
      </c>
      <c r="X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>0.0</v>
      </c>
      <c r="Y341" s="2">
        <v>25</v>
      </c>
    </row>
    <row r="342" spans="1:25">
      <c r="A342" s="2" t="s">
        <v>4161</v>
      </c>
      <c r="B342" s="2" t="s">
        <v>3860</v>
      </c>
      <c r="C342" s="2" t="s">
        <v>744</v>
      </c>
      <c r="D342" s="2" t="s">
        <v>50</v>
      </c>
      <c r="E342" s="2" t="s">
        <v>179</v>
      </c>
      <c r="F342" s="2" t="s">
        <v>323</v>
      </c>
      <c r="G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>0.48132625</v>
      </c>
      <c r="H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>115.5183</v>
      </c>
      <c r="I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>33.6928375</v>
      </c>
      <c r="J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>1.925305</v>
      </c>
      <c r="K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>0.9626525</v>
      </c>
      <c r="L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>0.48132625</v>
      </c>
      <c r="M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>0.09626525</v>
      </c>
      <c r="N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>0.1925305</v>
      </c>
      <c r="O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>0.0</v>
      </c>
      <c r="P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>0.48132625</v>
      </c>
      <c r="Q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>115.5183</v>
      </c>
      <c r="R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>33.6928375</v>
      </c>
      <c r="S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>1.925305</v>
      </c>
      <c r="T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>0.9626525</v>
      </c>
      <c r="U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>0.48132625</v>
      </c>
      <c r="V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>0.09626525</v>
      </c>
      <c r="W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>0.1925305</v>
      </c>
      <c r="X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>0.0</v>
      </c>
      <c r="Y342" s="2">
        <v>1</v>
      </c>
    </row>
    <row r="343" spans="1:25">
      <c r="A343" s="2" t="s">
        <v>4171</v>
      </c>
      <c r="B343" s="2" t="s">
        <v>4172</v>
      </c>
      <c r="C343" s="2" t="s">
        <v>242</v>
      </c>
      <c r="D343" s="2" t="s">
        <v>228</v>
      </c>
      <c r="E343" s="2" t="s">
        <v>117</v>
      </c>
      <c r="F343" s="2" t="s">
        <v>138</v>
      </c>
      <c r="G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C$3455:$AC$3479,'02_核算项'!$M$3455:$M$3479,"SO2",'02_核算项'!$AE$3455:$AE$3479,"allow_calculation"),"")</f>
        <v/>
      </c>
      <c r="H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C$3455:$AC$3479,'02_核算项'!$M$3455:$M$3479,"NOX",'02_核算项'!$AE$3455:$AE$3479,"allow_calculation"),"")</f>
        <v/>
      </c>
      <c r="I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C$3455:$AC$3479,'02_核算项'!$M$3455:$M$3479,"CO",'02_核算项'!$AE$3455:$AE$3479,"allow_calculation"),"")</f>
        <v/>
      </c>
      <c r="J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C$3455:$AC$3479,'02_核算项'!$M$3455:$M$3479,"VOCS",'02_核算项'!$AE$3455:$AE$3479,"allow_calculation"),"")</f>
        <v/>
      </c>
      <c r="K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C$3455:$AC$3479,'02_核算项'!$M$3455:$M$3479,"PM10",'02_核算项'!$AE$3455:$AE$3479,"allow_calculation"),"")</f>
        <v/>
      </c>
      <c r="L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C$3455:$AC$3479,'02_核算项'!$M$3455:$M$3479,"PM25",'02_核算项'!$AE$3455:$AE$3479,"allow_calculation"),"")</f>
        <v/>
      </c>
      <c r="M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C$3455:$AC$3479,'02_核算项'!$M$3455:$M$3479,"BC",'02_核算项'!$AE$3455:$AE$3479,"allow_calculation"),"")</f>
        <v/>
      </c>
      <c r="N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C$3455:$AC$3479,'02_核算项'!$M$3455:$M$3479,"OC",'02_核算项'!$AE$3455:$AE$3479,"allow_calculation"),"")</f>
        <v/>
      </c>
      <c r="O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C$3455:$AC$3479,'02_核算项'!$M$3455:$M$3479,"NH3",'02_核算项'!$AE$3455:$AE$3479,"allow_calculation"),"")</f>
        <v>0.0</v>
      </c>
      <c r="P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D$3455:$AD$3479,'02_核算项'!$M$3455:$M$3479,"SO2",'02_核算项'!$AE$3455:$AE$3479,"allow_calculation"),"")</f>
        <v/>
      </c>
      <c r="Q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D$3455:$AD$3479,'02_核算项'!$M$3455:$M$3479,"NOX",'02_核算项'!$AE$3455:$AE$3479,"allow_calculation"),"")</f>
        <v/>
      </c>
      <c r="R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D$3455:$AD$3479,'02_核算项'!$M$3455:$M$3479,"CO",'02_核算项'!$AE$3455:$AE$3479,"allow_calculation"),"")</f>
        <v/>
      </c>
      <c r="S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D$3455:$AD$3479,'02_核算项'!$M$3455:$M$3479,"VOCS",'02_核算项'!$AE$3455:$AE$3479,"allow_calculation"),"")</f>
        <v/>
      </c>
      <c r="T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D$3455:$AD$3479,'02_核算项'!$M$3455:$M$3479,"PM10",'02_核算项'!$AE$3455:$AE$3479,"allow_calculation"),"")</f>
        <v/>
      </c>
      <c r="U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D$3455:$AD$3479,'02_核算项'!$M$3455:$M$3479,"PM25",'02_核算项'!$AE$3455:$AE$3479,"allow_calculation"),"")</f>
        <v/>
      </c>
      <c r="V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D$3455:$AD$3479,'02_核算项'!$M$3455:$M$3479,"BC",'02_核算项'!$AE$3455:$AE$3479,"allow_calculation"),"")</f>
        <v/>
      </c>
      <c r="W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D$3455:$AD$3479,'02_核算项'!$M$3455:$M$3479,"OC",'02_核算项'!$AE$3455:$AE$3479,"allow_calculation"),"")</f>
        <v/>
      </c>
      <c r="X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D$3455:$AD$3479,'02_核算项'!$M$3455:$M$3479,"NH3",'02_核算项'!$AE$3455:$AE$3479,"allow_calculation"),"")</f>
        <v>0.0</v>
      </c>
      <c r="Y343" s="2">
        <v>25</v>
      </c>
    </row>
    <row r="344" spans="1:25">
      <c r="A344" s="2" t="s">
        <v>4200</v>
      </c>
      <c r="B344" s="2" t="s">
        <v>3903</v>
      </c>
      <c r="C344" s="2" t="s">
        <v>400</v>
      </c>
      <c r="D344" s="2" t="s">
        <v>116</v>
      </c>
      <c r="E344" s="2" t="s">
        <v>181</v>
      </c>
      <c r="F344" s="2" t="s">
        <v>243</v>
      </c>
      <c r="G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C$3480:$AC$3488,'02_核算项'!$M$3480:$M$3488,"SO2",'02_核算项'!$AE$3480:$AE$3488,"allow_calculation"),"")</f>
        <v>2.392529</v>
      </c>
      <c r="H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C$3480:$AC$3488,'02_核算项'!$M$3480:$M$3488,"NOX",'02_核算项'!$AE$3480:$AE$3488,"allow_calculation"),"")</f>
        <v>8.44422</v>
      </c>
      <c r="I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C$3480:$AC$3488,'02_核算项'!$M$3480:$M$3488,"CO",'02_核算项'!$AE$3480:$AE$3488,"allow_calculation"),"")</f>
        <v>2.111055</v>
      </c>
      <c r="J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C$3480:$AC$3488,'02_核算项'!$M$3480:$M$3488,"VOCS",'02_核算项'!$AE$3480:$AE$3488,"allow_calculation"),"")</f>
        <v>0.1688844</v>
      </c>
      <c r="K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C$3480:$AC$3488,'02_核算项'!$M$3480:$M$3488,"PM10",'02_核算项'!$AE$3480:$AE$3488,"allow_calculation"),"")</f>
        <v>1.0555275</v>
      </c>
      <c r="L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C$3480:$AC$3488,'02_核算项'!$M$3480:$M$3488,"PM25",'02_核算项'!$AE$3480:$AE$3488,"allow_calculation"),"")</f>
        <v>1.0555275</v>
      </c>
      <c r="M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C$3480:$AC$3488,'02_核算项'!$M$3480:$M$3488,"BC",'02_核算项'!$AE$3480:$AE$3488,"allow_calculation"),"")</f>
        <v>0.0844422</v>
      </c>
      <c r="N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C$3480:$AC$3488,'02_核算项'!$M$3480:$M$3488,"OC",'02_核算项'!$AE$3480:$AE$3488,"allow_calculation"),"")</f>
        <v>0.49257949999999995</v>
      </c>
      <c r="O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C$3480:$AC$3488,'02_核算项'!$M$3480:$M$3488,"NH3",'02_核算项'!$AE$3480:$AE$3488,"allow_calculation"),"")</f>
        <v>0.0</v>
      </c>
      <c r="P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D$3480:$AD$3488,'02_核算项'!$M$3480:$M$3488,"SO2",'02_核算项'!$AE$3480:$AE$3488,"allow_calculation"),"")</f>
        <v>2.392529</v>
      </c>
      <c r="Q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D$3480:$AD$3488,'02_核算项'!$M$3480:$M$3488,"NOX",'02_核算项'!$AE$3480:$AE$3488,"allow_calculation"),"")</f>
        <v>8.44422</v>
      </c>
      <c r="R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D$3480:$AD$3488,'02_核算项'!$M$3480:$M$3488,"CO",'02_核算项'!$AE$3480:$AE$3488,"allow_calculation"),"")</f>
        <v>2.111055</v>
      </c>
      <c r="S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D$3480:$AD$3488,'02_核算项'!$M$3480:$M$3488,"VOCS",'02_核算项'!$AE$3480:$AE$3488,"allow_calculation"),"")</f>
        <v>0.1688844</v>
      </c>
      <c r="T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D$3480:$AD$3488,'02_核算项'!$M$3480:$M$3488,"PM10",'02_核算项'!$AE$3480:$AE$3488,"allow_calculation"),"")</f>
        <v>1.0555275</v>
      </c>
      <c r="U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D$3480:$AD$3488,'02_核算项'!$M$3480:$M$3488,"PM25",'02_核算项'!$AE$3480:$AE$3488,"allow_calculation"),"")</f>
        <v>1.0555275</v>
      </c>
      <c r="V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D$3480:$AD$3488,'02_核算项'!$M$3480:$M$3488,"BC",'02_核算项'!$AE$3480:$AE$3488,"allow_calculation"),"")</f>
        <v>0.0844422</v>
      </c>
      <c r="W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D$3480:$AD$3488,'02_核算项'!$M$3480:$M$3488,"OC",'02_核算项'!$AE$3480:$AE$3488,"allow_calculation"),"")</f>
        <v>0.49257949999999995</v>
      </c>
      <c r="X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D$3480:$AD$3488,'02_核算项'!$M$3480:$M$3488,"NH3",'02_核算项'!$AE$3480:$AE$3488,"allow_calculation"),"")</f>
        <v>0.0</v>
      </c>
      <c r="Y344" s="2">
        <v>1</v>
      </c>
    </row>
    <row r="345" spans="1:25">
      <c r="A345" s="2" t="s">
        <v>4210</v>
      </c>
      <c r="B345" s="2" t="s">
        <v>1514</v>
      </c>
      <c r="C345" s="2" t="s">
        <v>115</v>
      </c>
      <c r="D345" s="2" t="s">
        <v>228</v>
      </c>
      <c r="E345" s="2" t="s">
        <v>117</v>
      </c>
      <c r="F345" s="2" t="s">
        <v>138</v>
      </c>
      <c r="G345" s="4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C$3489:$AC$3505,'02_核算项'!$M$3489:$M$3505,"SO2",'02_核算项'!$AE$3489:$AE$3505,"allow_calculation"),"")</f>
        <v>320.30289899999997</v>
      </c>
      <c r="H345" s="4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C$3489:$AC$3505,'02_核算项'!$M$3489:$M$3505,"NOX",'02_核算项'!$AE$3489:$AE$3505,"allow_calculation"),"")</f>
        <v>1130.48082</v>
      </c>
      <c r="I345" s="4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C$3489:$AC$3505,'02_核算项'!$M$3489:$M$3505,"CO",'02_核算项'!$AE$3489:$AE$3505,"allow_calculation"),"")</f>
        <v>282.620205</v>
      </c>
      <c r="J345" s="4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C$3489:$AC$3505,'02_核算项'!$M$3489:$M$3505,"VOCS",'02_核算项'!$AE$3489:$AE$3505,"allow_calculation"),"")</f>
        <v>22.6096164</v>
      </c>
      <c r="K345" s="4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C$3489:$AC$3505,'02_核算项'!$M$3489:$M$3505,"PM10",'02_核算项'!$AE$3489:$AE$3505,"allow_calculation"),"")</f>
        <v>141.3101025</v>
      </c>
      <c r="L345" s="4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C$3489:$AC$3505,'02_核算项'!$M$3489:$M$3505,"PM25",'02_核算项'!$AE$3489:$AE$3505,"allow_calculation"),"")</f>
        <v>141.3101025</v>
      </c>
      <c r="M345" s="4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C$3489:$AC$3505,'02_核算项'!$M$3489:$M$3505,"BC",'02_核算项'!$AE$3489:$AE$3505,"allow_calculation"),"")</f>
        <v>11.3048082</v>
      </c>
      <c r="N345" s="4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C$3489:$AC$3505,'02_核算项'!$M$3489:$M$3505,"OC",'02_核算项'!$AE$3489:$AE$3505,"allow_calculation"),"")</f>
        <v>65.94471449999999</v>
      </c>
      <c r="O345" s="4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C$3489:$AC$3505,'02_核算项'!$M$3489:$M$3505,"NH3",'02_核算项'!$AE$3489:$AE$3505,"allow_calculation"),"")</f>
        <v/>
      </c>
      <c r="P345" s="4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D$3489:$AD$3505,'02_核算项'!$M$3489:$M$3505,"SO2",'02_核算项'!$AE$3489:$AE$3505,"allow_calculation"),"")</f>
        <v>320.30289899999997</v>
      </c>
      <c r="Q345" s="4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D$3489:$AD$3505,'02_核算项'!$M$3489:$M$3505,"NOX",'02_核算项'!$AE$3489:$AE$3505,"allow_calculation"),"")</f>
        <v>1130.48082</v>
      </c>
      <c r="R345" s="4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D$3489:$AD$3505,'02_核算项'!$M$3489:$M$3505,"CO",'02_核算项'!$AE$3489:$AE$3505,"allow_calculation"),"")</f>
        <v>282.620205</v>
      </c>
      <c r="S345" s="4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D$3489:$AD$3505,'02_核算项'!$M$3489:$M$3505,"VOCS",'02_核算项'!$AE$3489:$AE$3505,"allow_calculation"),"")</f>
        <v>22.6096164</v>
      </c>
      <c r="T345" s="4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D$3489:$AD$3505,'02_核算项'!$M$3489:$M$3505,"PM10",'02_核算项'!$AE$3489:$AE$3505,"allow_calculation"),"")</f>
        <v>141.3101025</v>
      </c>
      <c r="U345" s="4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D$3489:$AD$3505,'02_核算项'!$M$3489:$M$3505,"PM25",'02_核算项'!$AE$3489:$AE$3505,"allow_calculation"),"")</f>
        <v>141.3101025</v>
      </c>
      <c r="V345" s="4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D$3489:$AD$3505,'02_核算项'!$M$3489:$M$3505,"BC",'02_核算项'!$AE$3489:$AE$3505,"allow_calculation"),"")</f>
        <v>11.3048082</v>
      </c>
      <c r="W345" s="4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D$3489:$AD$3505,'02_核算项'!$M$3489:$M$3505,"OC",'02_核算项'!$AE$3489:$AE$3505,"allow_calculation"),"")</f>
        <v>65.94471449999999</v>
      </c>
      <c r="X345" s="3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D$3489:$AD$3505,'02_核算项'!$M$3489:$M$3505,"NH3",'02_核算项'!$AE$3489:$AE$3505,"allow_calculation"),"")</f>
        <v/>
      </c>
      <c r="Y345" s="2">
        <v>20</v>
      </c>
    </row>
    <row r="346" spans="1:25">
      <c r="A346" s="2" t="s">
        <v>4228</v>
      </c>
      <c r="B346" s="2" t="s">
        <v>4229</v>
      </c>
      <c r="C346" s="2" t="s">
        <v>1493</v>
      </c>
      <c r="D346" s="2" t="s">
        <v>50</v>
      </c>
      <c r="E346" s="2" t="s">
        <v>51</v>
      </c>
      <c r="F346" s="2" t="s">
        <v>52</v>
      </c>
      <c r="G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C$3506:$AC$3514,'02_核算项'!$M$3506:$M$3514,"SO2",'02_核算项'!$AE$3506:$AE$3514,"allow_calculation"),"")</f>
        <v>1242.5963</v>
      </c>
      <c r="H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C$3506:$AC$3514,'02_核算项'!$M$3506:$M$3514,"NOX",'02_核算项'!$AE$3506:$AE$3514,"allow_calculation"),"")</f>
        <v>4385.634</v>
      </c>
      <c r="I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C$3506:$AC$3514,'02_核算项'!$M$3506:$M$3514,"CO",'02_核算项'!$AE$3506:$AE$3514,"allow_calculation"),"")</f>
        <v>1096.4085</v>
      </c>
      <c r="J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C$3506:$AC$3514,'02_核算项'!$M$3506:$M$3514,"VOCS",'02_核算项'!$AE$3506:$AE$3514,"allow_calculation"),"")</f>
        <v>87.71268</v>
      </c>
      <c r="K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C$3506:$AC$3514,'02_核算项'!$M$3506:$M$3514,"PM10",'02_核算项'!$AE$3506:$AE$3514,"allow_calculation"),"")</f>
        <v>548.20425</v>
      </c>
      <c r="L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C$3506:$AC$3514,'02_核算项'!$M$3506:$M$3514,"PM25",'02_核算项'!$AE$3506:$AE$3514,"allow_calculation"),"")</f>
        <v>548.20425</v>
      </c>
      <c r="M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C$3506:$AC$3514,'02_核算项'!$M$3506:$M$3514,"BC",'02_核算项'!$AE$3506:$AE$3514,"allow_calculation"),"")</f>
        <v>43.85634</v>
      </c>
      <c r="N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C$3506:$AC$3514,'02_核算项'!$M$3506:$M$3514,"OC",'02_核算项'!$AE$3506:$AE$3514,"allow_calculation"),"")</f>
        <v>255.82864999999998</v>
      </c>
      <c r="O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C$3506:$AC$3514,'02_核算项'!$M$3506:$M$3514,"NH3",'02_核算项'!$AE$3506:$AE$3514,"allow_calculation"),"")</f>
        <v>0.0</v>
      </c>
      <c r="P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D$3506:$AD$3514,'02_核算项'!$M$3506:$M$3514,"SO2",'02_核算项'!$AE$3506:$AE$3514,"allow_calculation"),"")</f>
        <v>1242.5963</v>
      </c>
      <c r="Q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D$3506:$AD$3514,'02_核算项'!$M$3506:$M$3514,"NOX",'02_核算项'!$AE$3506:$AE$3514,"allow_calculation"),"")</f>
        <v>4385.634</v>
      </c>
      <c r="R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D$3506:$AD$3514,'02_核算项'!$M$3506:$M$3514,"CO",'02_核算项'!$AE$3506:$AE$3514,"allow_calculation"),"")</f>
        <v>1096.4085</v>
      </c>
      <c r="S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D$3506:$AD$3514,'02_核算项'!$M$3506:$M$3514,"VOCS",'02_核算项'!$AE$3506:$AE$3514,"allow_calculation"),"")</f>
        <v>87.71268</v>
      </c>
      <c r="T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D$3506:$AD$3514,'02_核算项'!$M$3506:$M$3514,"PM10",'02_核算项'!$AE$3506:$AE$3514,"allow_calculation"),"")</f>
        <v>548.20425</v>
      </c>
      <c r="U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D$3506:$AD$3514,'02_核算项'!$M$3506:$M$3514,"PM25",'02_核算项'!$AE$3506:$AE$3514,"allow_calculation"),"")</f>
        <v>548.20425</v>
      </c>
      <c r="V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D$3506:$AD$3514,'02_核算项'!$M$3506:$M$3514,"BC",'02_核算项'!$AE$3506:$AE$3514,"allow_calculation"),"")</f>
        <v>43.85634</v>
      </c>
      <c r="W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D$3506:$AD$3514,'02_核算项'!$M$3506:$M$3514,"OC",'02_核算项'!$AE$3506:$AE$3514,"allow_calculation"),"")</f>
        <v>255.82864999999998</v>
      </c>
      <c r="X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D$3506:$AD$3514,'02_核算项'!$M$3506:$M$3514,"NH3",'02_核算项'!$AE$3506:$AE$3514,"allow_calculation"),"")</f>
        <v>0.0</v>
      </c>
      <c r="Y346" s="2">
        <v>10</v>
      </c>
    </row>
    <row r="347" spans="1:25">
      <c r="A347" s="2" t="s">
        <v>4239</v>
      </c>
      <c r="B347" s="2" t="s">
        <v>996</v>
      </c>
      <c r="C347" s="2" t="s">
        <v>412</v>
      </c>
      <c r="D347" s="2" t="s">
        <v>116</v>
      </c>
      <c r="E347" s="2" t="s">
        <v>51</v>
      </c>
      <c r="F347" s="2" t="s">
        <v>52</v>
      </c>
      <c r="G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C$3515:$AC$3523,'02_核算项'!$M$3515:$M$3523,"SO2",'02_核算项'!$AE$3515:$AE$3523,"allow_calculation"),"")</f>
        <v>123.0579</v>
      </c>
      <c r="H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C$3515:$AC$3523,'02_核算项'!$M$3515:$M$3523,"NOX",'02_核算项'!$AE$3515:$AE$3523,"allow_calculation"),"")</f>
        <v>434.322</v>
      </c>
      <c r="I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C$3515:$AC$3523,'02_核算项'!$M$3515:$M$3523,"CO",'02_核算项'!$AE$3515:$AE$3523,"allow_calculation"),"")</f>
        <v>108.5805</v>
      </c>
      <c r="J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C$3515:$AC$3523,'02_核算项'!$M$3515:$M$3523,"VOCS",'02_核算项'!$AE$3515:$AE$3523,"allow_calculation"),"")</f>
        <v>8.68644</v>
      </c>
      <c r="K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C$3515:$AC$3523,'02_核算项'!$M$3515:$M$3523,"PM10",'02_核算项'!$AE$3515:$AE$3523,"allow_calculation"),"")</f>
        <v>54.29025</v>
      </c>
      <c r="L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C$3515:$AC$3523,'02_核算项'!$M$3515:$M$3523,"PM25",'02_核算项'!$AE$3515:$AE$3523,"allow_calculation"),"")</f>
        <v>54.29025</v>
      </c>
      <c r="M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C$3515:$AC$3523,'02_核算项'!$M$3515:$M$3523,"BC",'02_核算项'!$AE$3515:$AE$3523,"allow_calculation"),"")</f>
        <v>4.34322</v>
      </c>
      <c r="N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C$3515:$AC$3523,'02_核算项'!$M$3515:$M$3523,"OC",'02_核算项'!$AE$3515:$AE$3523,"allow_calculation"),"")</f>
        <v>25.33545</v>
      </c>
      <c r="O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C$3515:$AC$3523,'02_核算项'!$M$3515:$M$3523,"NH3",'02_核算项'!$AE$3515:$AE$3523,"allow_calculation"),"")</f>
        <v>0.0</v>
      </c>
      <c r="P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D$3515:$AD$3523,'02_核算项'!$M$3515:$M$3523,"SO2",'02_核算项'!$AE$3515:$AE$3523,"allow_calculation"),"")</f>
        <v>123.0579</v>
      </c>
      <c r="Q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D$3515:$AD$3523,'02_核算项'!$M$3515:$M$3523,"NOX",'02_核算项'!$AE$3515:$AE$3523,"allow_calculation"),"")</f>
        <v>434.322</v>
      </c>
      <c r="R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D$3515:$AD$3523,'02_核算项'!$M$3515:$M$3523,"CO",'02_核算项'!$AE$3515:$AE$3523,"allow_calculation"),"")</f>
        <v>108.5805</v>
      </c>
      <c r="S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D$3515:$AD$3523,'02_核算项'!$M$3515:$M$3523,"VOCS",'02_核算项'!$AE$3515:$AE$3523,"allow_calculation"),"")</f>
        <v>8.68644</v>
      </c>
      <c r="T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D$3515:$AD$3523,'02_核算项'!$M$3515:$M$3523,"PM10",'02_核算项'!$AE$3515:$AE$3523,"allow_calculation"),"")</f>
        <v>54.29025</v>
      </c>
      <c r="U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D$3515:$AD$3523,'02_核算项'!$M$3515:$M$3523,"PM25",'02_核算项'!$AE$3515:$AE$3523,"allow_calculation"),"")</f>
        <v>54.29025</v>
      </c>
      <c r="V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D$3515:$AD$3523,'02_核算项'!$M$3515:$M$3523,"BC",'02_核算项'!$AE$3515:$AE$3523,"allow_calculation"),"")</f>
        <v>4.34322</v>
      </c>
      <c r="W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D$3515:$AD$3523,'02_核算项'!$M$3515:$M$3523,"OC",'02_核算项'!$AE$3515:$AE$3523,"allow_calculation"),"")</f>
        <v>25.33545</v>
      </c>
      <c r="X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D$3515:$AD$3523,'02_核算项'!$M$3515:$M$3523,"NH3",'02_核算项'!$AE$3515:$AE$3523,"allow_calculation"),"")</f>
        <v>0.0</v>
      </c>
      <c r="Y347" s="2">
        <v>9</v>
      </c>
    </row>
    <row r="348" spans="1:25">
      <c r="A348" s="2" t="s">
        <v>4249</v>
      </c>
      <c r="B348" s="2" t="s">
        <v>1985</v>
      </c>
      <c r="C348" s="2" t="s">
        <v>346</v>
      </c>
      <c r="D348" s="2" t="s">
        <v>178</v>
      </c>
      <c r="E348" s="2" t="s">
        <v>181</v>
      </c>
      <c r="F348" s="2" t="s">
        <v>52</v>
      </c>
      <c r="G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C$3524:$AC$3532,'02_核算项'!$M$3524:$M$3532,"SO2",'02_核算项'!$AE$3524:$AE$3532,"allow_calculation"),"")</f>
        <v>0.0005909</v>
      </c>
      <c r="H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C$3524:$AC$3532,'02_核算项'!$M$3524:$M$3532,"NOX",'02_核算项'!$AE$3524:$AE$3532,"allow_calculation"),"")</f>
        <v>0.141816</v>
      </c>
      <c r="I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C$3524:$AC$3532,'02_核算项'!$M$3524:$M$3532,"CO",'02_核算项'!$AE$3524:$AE$3532,"allow_calculation"),"")</f>
        <v>0.041363</v>
      </c>
      <c r="J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C$3524:$AC$3532,'02_核算项'!$M$3524:$M$3532,"VOCS",'02_核算项'!$AE$3524:$AE$3532,"allow_calculation"),"")</f>
        <v>0.0023636</v>
      </c>
      <c r="K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C$3524:$AC$3532,'02_核算项'!$M$3524:$M$3532,"PM10",'02_核算项'!$AE$3524:$AE$3532,"allow_calculation"),"")</f>
        <v>0.0011818</v>
      </c>
      <c r="L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C$3524:$AC$3532,'02_核算项'!$M$3524:$M$3532,"PM25",'02_核算项'!$AE$3524:$AE$3532,"allow_calculation"),"")</f>
        <v>0.0005909</v>
      </c>
      <c r="M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C$3524:$AC$3532,'02_核算项'!$M$3524:$M$3532,"BC",'02_核算项'!$AE$3524:$AE$3532,"allow_calculation"),"")</f>
        <v>0.00011818000000000001</v>
      </c>
      <c r="N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C$3524:$AC$3532,'02_核算项'!$M$3524:$M$3532,"OC",'02_核算项'!$AE$3524:$AE$3532,"allow_calculation"),"")</f>
        <v>0.00023636000000000002</v>
      </c>
      <c r="O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C$3524:$AC$3532,'02_核算项'!$M$3524:$M$3532,"NH3",'02_核算项'!$AE$3524:$AE$3532,"allow_calculation"),"")</f>
        <v>0.0</v>
      </c>
      <c r="P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D$3524:$AD$3532,'02_核算项'!$M$3524:$M$3532,"SO2",'02_核算项'!$AE$3524:$AE$3532,"allow_calculation"),"")</f>
        <v>0.0005909</v>
      </c>
      <c r="Q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D$3524:$AD$3532,'02_核算项'!$M$3524:$M$3532,"NOX",'02_核算项'!$AE$3524:$AE$3532,"allow_calculation"),"")</f>
        <v>0.141816</v>
      </c>
      <c r="R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D$3524:$AD$3532,'02_核算项'!$M$3524:$M$3532,"CO",'02_核算项'!$AE$3524:$AE$3532,"allow_calculation"),"")</f>
        <v>0.041363</v>
      </c>
      <c r="S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D$3524:$AD$3532,'02_核算项'!$M$3524:$M$3532,"VOCS",'02_核算项'!$AE$3524:$AE$3532,"allow_calculation"),"")</f>
        <v>0.0023636</v>
      </c>
      <c r="T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D$3524:$AD$3532,'02_核算项'!$M$3524:$M$3532,"PM10",'02_核算项'!$AE$3524:$AE$3532,"allow_calculation"),"")</f>
        <v>0.0011818</v>
      </c>
      <c r="U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D$3524:$AD$3532,'02_核算项'!$M$3524:$M$3532,"PM25",'02_核算项'!$AE$3524:$AE$3532,"allow_calculation"),"")</f>
        <v>0.0005909</v>
      </c>
      <c r="V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D$3524:$AD$3532,'02_核算项'!$M$3524:$M$3532,"BC",'02_核算项'!$AE$3524:$AE$3532,"allow_calculation"),"")</f>
        <v>0.00011818000000000001</v>
      </c>
      <c r="W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D$3524:$AD$3532,'02_核算项'!$M$3524:$M$3532,"OC",'02_核算项'!$AE$3524:$AE$3532,"allow_calculation"),"")</f>
        <v>0.00023636000000000002</v>
      </c>
      <c r="X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D$3524:$AD$3532,'02_核算项'!$M$3524:$M$3532,"NH3",'02_核算项'!$AE$3524:$AE$3532,"allow_calculation"),"")</f>
        <v>0.0</v>
      </c>
      <c r="Y348" s="2">
        <v>1</v>
      </c>
    </row>
    <row r="349" spans="1:25">
      <c r="A349" s="2" t="s">
        <v>4259</v>
      </c>
      <c r="B349" s="2" t="s">
        <v>388</v>
      </c>
      <c r="C349" s="2" t="s">
        <v>213</v>
      </c>
      <c r="D349" s="2" t="s">
        <v>228</v>
      </c>
      <c r="E349" s="2" t="s">
        <v>117</v>
      </c>
      <c r="F349" s="2" t="s">
        <v>138</v>
      </c>
      <c r="G349" s="4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C$3533:$AC$3541,'02_核算项'!$M$3533:$M$3541,"SO2",'02_核算项'!$AE$3533:$AE$3541,"allow_calculation"),"")</f>
        <v>371.59875</v>
      </c>
      <c r="H349" s="4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C$3533:$AC$3541,'02_核算项'!$M$3533:$M$3541,"NOX",'02_核算项'!$AE$3533:$AE$3541,"allow_calculation"),"")</f>
        <v>1311.525</v>
      </c>
      <c r="I349" s="4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C$3533:$AC$3541,'02_核算项'!$M$3533:$M$3541,"CO",'02_核算项'!$AE$3533:$AE$3541,"allow_calculation"),"")</f>
        <v>327.88125</v>
      </c>
      <c r="J349" s="4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C$3533:$AC$3541,'02_核算项'!$M$3533:$M$3541,"VOCS",'02_核算项'!$AE$3533:$AE$3541,"allow_calculation"),"")</f>
        <v>26.2305</v>
      </c>
      <c r="K349" s="4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C$3533:$AC$3541,'02_核算项'!$M$3533:$M$3541,"PM10",'02_核算项'!$AE$3533:$AE$3541,"allow_calculation"),"")</f>
        <v>163.940625</v>
      </c>
      <c r="L349" s="4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C$3533:$AC$3541,'02_核算项'!$M$3533:$M$3541,"PM25",'02_核算项'!$AE$3533:$AE$3541,"allow_calculation"),"")</f>
        <v>163.940625</v>
      </c>
      <c r="M349" s="4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C$3533:$AC$3541,'02_核算项'!$M$3533:$M$3541,"BC",'02_核算项'!$AE$3533:$AE$3541,"allow_calculation"),"")</f>
        <v>13.11525</v>
      </c>
      <c r="N349" s="4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C$3533:$AC$3541,'02_核算项'!$M$3533:$M$3541,"OC",'02_核算项'!$AE$3533:$AE$3541,"allow_calculation"),"")</f>
        <v>76.505625</v>
      </c>
      <c r="O349" s="4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C$3533:$AC$3541,'02_核算项'!$M$3533:$M$3541,"NH3",'02_核算项'!$AE$3533:$AE$3541,"allow_calculation"),"")</f>
        <v/>
      </c>
      <c r="P349" s="4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D$3533:$AD$3541,'02_核算项'!$M$3533:$M$3541,"SO2",'02_核算项'!$AE$3533:$AE$3541,"allow_calculation"),"")</f>
        <v>371.59875</v>
      </c>
      <c r="Q349" s="4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D$3533:$AD$3541,'02_核算项'!$M$3533:$M$3541,"NOX",'02_核算项'!$AE$3533:$AE$3541,"allow_calculation"),"")</f>
        <v>1311.525</v>
      </c>
      <c r="R349" s="4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D$3533:$AD$3541,'02_核算项'!$M$3533:$M$3541,"CO",'02_核算项'!$AE$3533:$AE$3541,"allow_calculation"),"")</f>
        <v>327.88125</v>
      </c>
      <c r="S349" s="4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D$3533:$AD$3541,'02_核算项'!$M$3533:$M$3541,"VOCS",'02_核算项'!$AE$3533:$AE$3541,"allow_calculation"),"")</f>
        <v>26.2305</v>
      </c>
      <c r="T349" s="4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D$3533:$AD$3541,'02_核算项'!$M$3533:$M$3541,"PM10",'02_核算项'!$AE$3533:$AE$3541,"allow_calculation"),"")</f>
        <v>163.940625</v>
      </c>
      <c r="U349" s="4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D$3533:$AD$3541,'02_核算项'!$M$3533:$M$3541,"PM25",'02_核算项'!$AE$3533:$AE$3541,"allow_calculation"),"")</f>
        <v>163.940625</v>
      </c>
      <c r="V349" s="4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D$3533:$AD$3541,'02_核算项'!$M$3533:$M$3541,"BC",'02_核算项'!$AE$3533:$AE$3541,"allow_calculation"),"")</f>
        <v>13.11525</v>
      </c>
      <c r="W349" s="4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D$3533:$AD$3541,'02_核算项'!$M$3533:$M$3541,"OC",'02_核算项'!$AE$3533:$AE$3541,"allow_calculation"),"")</f>
        <v>76.505625</v>
      </c>
      <c r="X349" s="3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D$3533:$AD$3541,'02_核算项'!$M$3533:$M$3541,"NH3",'02_核算项'!$AE$3533:$AE$3541,"allow_calculation"),"")</f>
        <v/>
      </c>
      <c r="Y349" s="2">
        <v>12</v>
      </c>
    </row>
    <row r="350" spans="1:25">
      <c r="A350" s="2" t="s">
        <v>4269</v>
      </c>
      <c r="B350" s="2" t="s">
        <v>2723</v>
      </c>
      <c r="C350" s="2" t="s">
        <v>242</v>
      </c>
      <c r="D350" s="2" t="s">
        <v>50</v>
      </c>
      <c r="E350" s="2" t="s">
        <v>51</v>
      </c>
      <c r="F350" s="2" t="s">
        <v>243</v>
      </c>
      <c r="G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C$3542:$AC$3550,'02_核算项'!$M$3542:$M$3550,"SO2",'02_核算项'!$AE$3542:$AE$3550,"allow_calculation"),"")</f>
        <v>2713.008631</v>
      </c>
      <c r="H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C$3542:$AC$3550,'02_核算项'!$M$3542:$M$3550,"NOX",'02_核算项'!$AE$3542:$AE$3550,"allow_calculation"),"")</f>
        <v>9575.32458</v>
      </c>
      <c r="I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C$3542:$AC$3550,'02_核算项'!$M$3542:$M$3550,"CO",'02_核算项'!$AE$3542:$AE$3550,"allow_calculation"),"")</f>
        <v>2393.831145</v>
      </c>
      <c r="J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C$3542:$AC$3550,'02_核算项'!$M$3542:$M$3550,"VOCS",'02_核算项'!$AE$3542:$AE$3550,"allow_calculation"),"")</f>
        <v>191.5064916</v>
      </c>
      <c r="K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C$3542:$AC$3550,'02_核算项'!$M$3542:$M$3550,"PM10",'02_核算项'!$AE$3542:$AE$3550,"allow_calculation"),"")</f>
        <v>1196.9155725</v>
      </c>
      <c r="L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C$3542:$AC$3550,'02_核算项'!$M$3542:$M$3550,"PM25",'02_核算项'!$AE$3542:$AE$3550,"allow_calculation"),"")</f>
        <v>1196.9155725</v>
      </c>
      <c r="M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C$3542:$AC$3550,'02_核算项'!$M$3542:$M$3550,"BC",'02_核算项'!$AE$3542:$AE$3550,"allow_calculation"),"")</f>
        <v>95.7532458</v>
      </c>
      <c r="N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C$3542:$AC$3550,'02_核算项'!$M$3542:$M$3550,"OC",'02_核算项'!$AE$3542:$AE$3550,"allow_calculation"),"")</f>
        <v>558.5606005</v>
      </c>
      <c r="O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C$3542:$AC$3550,'02_核算项'!$M$3542:$M$3550,"NH3",'02_核算项'!$AE$3542:$AE$3550,"allow_calculation"),"")</f>
        <v>0.0</v>
      </c>
      <c r="P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D$3542:$AD$3550,'02_核算项'!$M$3542:$M$3550,"SO2",'02_核算项'!$AE$3542:$AE$3550,"allow_calculation"),"")</f>
        <v>2713.008631</v>
      </c>
      <c r="Q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D$3542:$AD$3550,'02_核算项'!$M$3542:$M$3550,"NOX",'02_核算项'!$AE$3542:$AE$3550,"allow_calculation"),"")</f>
        <v>9575.32458</v>
      </c>
      <c r="R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D$3542:$AD$3550,'02_核算项'!$M$3542:$M$3550,"CO",'02_核算项'!$AE$3542:$AE$3550,"allow_calculation"),"")</f>
        <v>2393.831145</v>
      </c>
      <c r="S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D$3542:$AD$3550,'02_核算项'!$M$3542:$M$3550,"VOCS",'02_核算项'!$AE$3542:$AE$3550,"allow_calculation"),"")</f>
        <v>191.5064916</v>
      </c>
      <c r="T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D$3542:$AD$3550,'02_核算项'!$M$3542:$M$3550,"PM10",'02_核算项'!$AE$3542:$AE$3550,"allow_calculation"),"")</f>
        <v>1196.9155725</v>
      </c>
      <c r="U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D$3542:$AD$3550,'02_核算项'!$M$3542:$M$3550,"PM25",'02_核算项'!$AE$3542:$AE$3550,"allow_calculation"),"")</f>
        <v>1196.9155725</v>
      </c>
      <c r="V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D$3542:$AD$3550,'02_核算项'!$M$3542:$M$3550,"BC",'02_核算项'!$AE$3542:$AE$3550,"allow_calculation"),"")</f>
        <v>95.7532458</v>
      </c>
      <c r="W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D$3542:$AD$3550,'02_核算项'!$M$3542:$M$3550,"OC",'02_核算项'!$AE$3542:$AE$3550,"allow_calculation"),"")</f>
        <v>558.5606005</v>
      </c>
      <c r="X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D$3542:$AD$3550,'02_核算项'!$M$3542:$M$3550,"NH3",'02_核算项'!$AE$3542:$AE$3550,"allow_calculation"),"")</f>
        <v>0.0</v>
      </c>
      <c r="Y350" s="2">
        <v>9</v>
      </c>
    </row>
    <row r="351" spans="1:25">
      <c r="A351" s="2" t="s">
        <v>4279</v>
      </c>
      <c r="B351" s="2" t="s">
        <v>2476</v>
      </c>
      <c r="C351" s="2" t="s">
        <v>731</v>
      </c>
      <c r="D351" s="2" t="s">
        <v>50</v>
      </c>
      <c r="E351" s="2" t="s">
        <v>51</v>
      </c>
      <c r="F351" s="2" t="s">
        <v>138</v>
      </c>
      <c r="G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C$3551:$AC$3559,'02_核算项'!$M$3551:$M$3559,"SO2",'02_核算项'!$AE$3551:$AE$3559,"allow_calculation"),"")</f>
        <v>2118.4448</v>
      </c>
      <c r="H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C$3551:$AC$3559,'02_核算项'!$M$3551:$M$3559,"NOX",'02_核算项'!$AE$3551:$AE$3559,"allow_calculation"),"")</f>
        <v>7476.864</v>
      </c>
      <c r="I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C$3551:$AC$3559,'02_核算项'!$M$3551:$M$3559,"CO",'02_核算项'!$AE$3551:$AE$3559,"allow_calculation"),"")</f>
        <v>1869.216</v>
      </c>
      <c r="J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C$3551:$AC$3559,'02_核算项'!$M$3551:$M$3559,"VOCS",'02_核算项'!$AE$3551:$AE$3559,"allow_calculation"),"")</f>
        <v>149.53728</v>
      </c>
      <c r="K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C$3551:$AC$3559,'02_核算项'!$M$3551:$M$3559,"PM10",'02_核算项'!$AE$3551:$AE$3559,"allow_calculation"),"")</f>
        <v>934.608</v>
      </c>
      <c r="L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C$3551:$AC$3559,'02_核算项'!$M$3551:$M$3559,"PM25",'02_核算项'!$AE$3551:$AE$3559,"allow_calculation"),"")</f>
        <v>934.608</v>
      </c>
      <c r="M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C$3551:$AC$3559,'02_核算项'!$M$3551:$M$3559,"BC",'02_核算项'!$AE$3551:$AE$3559,"allow_calculation"),"")</f>
        <v>74.76864</v>
      </c>
      <c r="N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C$3551:$AC$3559,'02_核算项'!$M$3551:$M$3559,"OC",'02_核算项'!$AE$3551:$AE$3559,"allow_calculation"),"")</f>
        <v>436.1504</v>
      </c>
      <c r="O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C$3551:$AC$3559,'02_核算项'!$M$3551:$M$3559,"NH3",'02_核算项'!$AE$3551:$AE$3559,"allow_calculation"),"")</f>
        <v>0.0</v>
      </c>
      <c r="P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D$3551:$AD$3559,'02_核算项'!$M$3551:$M$3559,"SO2",'02_核算项'!$AE$3551:$AE$3559,"allow_calculation"),"")</f>
        <v>2118.4448</v>
      </c>
      <c r="Q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D$3551:$AD$3559,'02_核算项'!$M$3551:$M$3559,"NOX",'02_核算项'!$AE$3551:$AE$3559,"allow_calculation"),"")</f>
        <v>7476.864</v>
      </c>
      <c r="R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D$3551:$AD$3559,'02_核算项'!$M$3551:$M$3559,"CO",'02_核算项'!$AE$3551:$AE$3559,"allow_calculation"),"")</f>
        <v>1869.216</v>
      </c>
      <c r="S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D$3551:$AD$3559,'02_核算项'!$M$3551:$M$3559,"VOCS",'02_核算项'!$AE$3551:$AE$3559,"allow_calculation"),"")</f>
        <v>149.53728</v>
      </c>
      <c r="T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D$3551:$AD$3559,'02_核算项'!$M$3551:$M$3559,"PM10",'02_核算项'!$AE$3551:$AE$3559,"allow_calculation"),"")</f>
        <v>934.608</v>
      </c>
      <c r="U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D$3551:$AD$3559,'02_核算项'!$M$3551:$M$3559,"PM25",'02_核算项'!$AE$3551:$AE$3559,"allow_calculation"),"")</f>
        <v>934.608</v>
      </c>
      <c r="V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D$3551:$AD$3559,'02_核算项'!$M$3551:$M$3559,"BC",'02_核算项'!$AE$3551:$AE$3559,"allow_calculation"),"")</f>
        <v>74.76864</v>
      </c>
      <c r="W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D$3551:$AD$3559,'02_核算项'!$M$3551:$M$3559,"OC",'02_核算项'!$AE$3551:$AE$3559,"allow_calculation"),"")</f>
        <v>436.1504</v>
      </c>
      <c r="X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D$3551:$AD$3559,'02_核算项'!$M$3551:$M$3559,"NH3",'02_核算项'!$AE$3551:$AE$3559,"allow_calculation"),"")</f>
        <v>0.0</v>
      </c>
      <c r="Y351" s="2">
        <v>9</v>
      </c>
    </row>
    <row r="352" spans="1:25">
      <c r="A352" s="2" t="s">
        <v>4289</v>
      </c>
      <c r="B352" s="2" t="s">
        <v>4073</v>
      </c>
      <c r="C352" s="2" t="s">
        <v>744</v>
      </c>
      <c r="D352" s="2" t="s">
        <v>178</v>
      </c>
      <c r="E352" s="2" t="s">
        <v>179</v>
      </c>
      <c r="F352" s="2" t="s">
        <v>138</v>
      </c>
      <c r="G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C$3560:$AC$3568,'02_核算项'!$M$3560:$M$3568,"SO2",'02_核算项'!$AE$3560:$AE$3568,"allow_calculation"),"")</f>
        <v>0.576893</v>
      </c>
      <c r="H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C$3560:$AC$3568,'02_核算项'!$M$3560:$M$3568,"NOX",'02_核算项'!$AE$3560:$AE$3568,"allow_calculation"),"")</f>
        <v>138.45432</v>
      </c>
      <c r="I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C$3560:$AC$3568,'02_核算项'!$M$3560:$M$3568,"CO",'02_核算项'!$AE$3560:$AE$3568,"allow_calculation"),"")</f>
        <v>40.38251</v>
      </c>
      <c r="J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C$3560:$AC$3568,'02_核算项'!$M$3560:$M$3568,"VOCS",'02_核算项'!$AE$3560:$AE$3568,"allow_calculation"),"")</f>
        <v>2.307572</v>
      </c>
      <c r="K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C$3560:$AC$3568,'02_核算项'!$M$3560:$M$3568,"PM10",'02_核算项'!$AE$3560:$AE$3568,"allow_calculation"),"")</f>
        <v>1.153786</v>
      </c>
      <c r="L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C$3560:$AC$3568,'02_核算项'!$M$3560:$M$3568,"PM25",'02_核算项'!$AE$3560:$AE$3568,"allow_calculation"),"")</f>
        <v>0.576893</v>
      </c>
      <c r="M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C$3560:$AC$3568,'02_核算项'!$M$3560:$M$3568,"BC",'02_核算项'!$AE$3560:$AE$3568,"allow_calculation"),"")</f>
        <v>0.11537860000000001</v>
      </c>
      <c r="N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C$3560:$AC$3568,'02_核算项'!$M$3560:$M$3568,"OC",'02_核算项'!$AE$3560:$AE$3568,"allow_calculation"),"")</f>
        <v>0.23075720000000002</v>
      </c>
      <c r="O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C$3560:$AC$3568,'02_核算项'!$M$3560:$M$3568,"NH3",'02_核算项'!$AE$3560:$AE$3568,"allow_calculation"),"")</f>
        <v>0.0</v>
      </c>
      <c r="P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D$3560:$AD$3568,'02_核算项'!$M$3560:$M$3568,"SO2",'02_核算项'!$AE$3560:$AE$3568,"allow_calculation"),"")</f>
        <v>0.576893</v>
      </c>
      <c r="Q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D$3560:$AD$3568,'02_核算项'!$M$3560:$M$3568,"NOX",'02_核算项'!$AE$3560:$AE$3568,"allow_calculation"),"")</f>
        <v>138.45432</v>
      </c>
      <c r="R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D$3560:$AD$3568,'02_核算项'!$M$3560:$M$3568,"CO",'02_核算项'!$AE$3560:$AE$3568,"allow_calculation"),"")</f>
        <v>40.38251</v>
      </c>
      <c r="S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D$3560:$AD$3568,'02_核算项'!$M$3560:$M$3568,"VOCS",'02_核算项'!$AE$3560:$AE$3568,"allow_calculation"),"")</f>
        <v>2.307572</v>
      </c>
      <c r="T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D$3560:$AD$3568,'02_核算项'!$M$3560:$M$3568,"PM10",'02_核算项'!$AE$3560:$AE$3568,"allow_calculation"),"")</f>
        <v>1.153786</v>
      </c>
      <c r="U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D$3560:$AD$3568,'02_核算项'!$M$3560:$M$3568,"PM25",'02_核算项'!$AE$3560:$AE$3568,"allow_calculation"),"")</f>
        <v>0.576893</v>
      </c>
      <c r="V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D$3560:$AD$3568,'02_核算项'!$M$3560:$M$3568,"BC",'02_核算项'!$AE$3560:$AE$3568,"allow_calculation"),"")</f>
        <v>0.11537860000000001</v>
      </c>
      <c r="W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D$3560:$AD$3568,'02_核算项'!$M$3560:$M$3568,"OC",'02_核算项'!$AE$3560:$AE$3568,"allow_calculation"),"")</f>
        <v>0.23075720000000002</v>
      </c>
      <c r="X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D$3560:$AD$3568,'02_核算项'!$M$3560:$M$3568,"NH3",'02_核算项'!$AE$3560:$AE$3568,"allow_calculation"),"")</f>
        <v>0.0</v>
      </c>
      <c r="Y352" s="2">
        <v>1</v>
      </c>
    </row>
    <row r="353" spans="1:25">
      <c r="A353" s="2" t="s">
        <v>4299</v>
      </c>
      <c r="B353" s="2" t="s">
        <v>1134</v>
      </c>
      <c r="C353" s="2" t="s">
        <v>227</v>
      </c>
      <c r="D353" s="2" t="s">
        <v>228</v>
      </c>
      <c r="E353" s="2" t="s">
        <v>117</v>
      </c>
      <c r="F353" s="2" t="s">
        <v>732</v>
      </c>
      <c r="G353" s="4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C$3569:$AC$3577,'02_核算项'!$M$3569:$M$3577,"SO2",'02_核算项'!$AE$3569:$AE$3577,"allow_calculation"),"")</f>
        <v/>
      </c>
      <c r="H353" s="4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C$3569:$AC$3577,'02_核算项'!$M$3569:$M$3577,"NOX",'02_核算项'!$AE$3569:$AE$3577,"allow_calculation"),"")</f>
        <v/>
      </c>
      <c r="I353" s="4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C$3569:$AC$3577,'02_核算项'!$M$3569:$M$3577,"CO",'02_核算项'!$AE$3569:$AE$3577,"allow_calculation"),"")</f>
        <v/>
      </c>
      <c r="J353" s="4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C$3569:$AC$3577,'02_核算项'!$M$3569:$M$3577,"VOCS",'02_核算项'!$AE$3569:$AE$3577,"allow_calculation"),"")</f>
        <v/>
      </c>
      <c r="K353" s="4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C$3569:$AC$3577,'02_核算项'!$M$3569:$M$3577,"PM10",'02_核算项'!$AE$3569:$AE$3577,"allow_calculation"),"")</f>
        <v/>
      </c>
      <c r="L353" s="4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C$3569:$AC$3577,'02_核算项'!$M$3569:$M$3577,"PM25",'02_核算项'!$AE$3569:$AE$3577,"allow_calculation"),"")</f>
        <v/>
      </c>
      <c r="M353" s="4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C$3569:$AC$3577,'02_核算项'!$M$3569:$M$3577,"BC",'02_核算项'!$AE$3569:$AE$3577,"allow_calculation"),"")</f>
        <v/>
      </c>
      <c r="N353" s="4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C$3569:$AC$3577,'02_核算项'!$M$3569:$M$3577,"OC",'02_核算项'!$AE$3569:$AE$3577,"allow_calculation"),"")</f>
        <v/>
      </c>
      <c r="O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C$3569:$AC$3577,'02_核算项'!$M$3569:$M$3577,"NH3",'02_核算项'!$AE$3569:$AE$3577,"allow_calculation"),"")</f>
        <v>0.0</v>
      </c>
      <c r="P353" s="3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D$3569:$AD$3577,'02_核算项'!$M$3569:$M$3577,"SO2",'02_核算项'!$AE$3569:$AE$3577,"allow_calculation"),"")</f>
        <v/>
      </c>
      <c r="Q353" s="3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D$3569:$AD$3577,'02_核算项'!$M$3569:$M$3577,"NOX",'02_核算项'!$AE$3569:$AE$3577,"allow_calculation"),"")</f>
        <v/>
      </c>
      <c r="R353" s="3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D$3569:$AD$3577,'02_核算项'!$M$3569:$M$3577,"CO",'02_核算项'!$AE$3569:$AE$3577,"allow_calculation"),"")</f>
        <v/>
      </c>
      <c r="S353" s="3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D$3569:$AD$3577,'02_核算项'!$M$3569:$M$3577,"VOCS",'02_核算项'!$AE$3569:$AE$3577,"allow_calculation"),"")</f>
        <v/>
      </c>
      <c r="T353" s="3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D$3569:$AD$3577,'02_核算项'!$M$3569:$M$3577,"PM10",'02_核算项'!$AE$3569:$AE$3577,"allow_calculation"),"")</f>
        <v/>
      </c>
      <c r="U353" s="3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D$3569:$AD$3577,'02_核算项'!$M$3569:$M$3577,"PM25",'02_核算项'!$AE$3569:$AE$3577,"allow_calculation"),"")</f>
        <v/>
      </c>
      <c r="V353" s="3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D$3569:$AD$3577,'02_核算项'!$M$3569:$M$3577,"BC",'02_核算项'!$AE$3569:$AE$3577,"allow_calculation"),"")</f>
        <v/>
      </c>
      <c r="W353" s="3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D$3569:$AD$3577,'02_核算项'!$M$3569:$M$3577,"OC",'02_核算项'!$AE$3569:$AE$3577,"allow_calculation"),"")</f>
        <v/>
      </c>
      <c r="X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D$3569:$AD$3577,'02_核算项'!$M$3569:$M$3577,"NH3",'02_核算项'!$AE$3569:$AE$3577,"allow_calculation"),"")</f>
        <v>0.0</v>
      </c>
      <c r="Y353" s="2">
        <v>25</v>
      </c>
    </row>
    <row r="354" spans="1:25">
      <c r="A354" s="2" t="s">
        <v>4309</v>
      </c>
      <c r="B354" s="2" t="s">
        <v>1018</v>
      </c>
      <c r="C354" s="2" t="s">
        <v>227</v>
      </c>
      <c r="D354" s="2" t="s">
        <v>228</v>
      </c>
      <c r="E354" s="2" t="s">
        <v>179</v>
      </c>
      <c r="F354" s="2" t="s">
        <v>52</v>
      </c>
      <c r="G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C$3578:$AC$3586,'02_核算项'!$M$3578:$M$3586,"SO2",'02_核算项'!$AE$3578:$AE$3586,"allow_calculation"),"")</f>
        <v>0.0227595</v>
      </c>
      <c r="H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C$3578:$AC$3586,'02_核算项'!$M$3578:$M$3586,"NOX",'02_核算项'!$AE$3578:$AE$3586,"allow_calculation"),"")</f>
        <v>5.46228</v>
      </c>
      <c r="I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C$3578:$AC$3586,'02_核算项'!$M$3578:$M$3586,"CO",'02_核算项'!$AE$3578:$AE$3586,"allow_calculation"),"")</f>
        <v>1.593165</v>
      </c>
      <c r="J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C$3578:$AC$3586,'02_核算项'!$M$3578:$M$3586,"VOCS",'02_核算项'!$AE$3578:$AE$3586,"allow_calculation"),"")</f>
        <v>0.091038</v>
      </c>
      <c r="K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C$3578:$AC$3586,'02_核算项'!$M$3578:$M$3586,"PM10",'02_核算项'!$AE$3578:$AE$3586,"allow_calculation"),"")</f>
        <v>0.045519</v>
      </c>
      <c r="L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C$3578:$AC$3586,'02_核算项'!$M$3578:$M$3586,"PM25",'02_核算项'!$AE$3578:$AE$3586,"allow_calculation"),"")</f>
        <v>0.0227595</v>
      </c>
      <c r="M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C$3578:$AC$3586,'02_核算项'!$M$3578:$M$3586,"BC",'02_核算项'!$AE$3578:$AE$3586,"allow_calculation"),"")</f>
        <v>0.0045519</v>
      </c>
      <c r="N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C$3578:$AC$3586,'02_核算项'!$M$3578:$M$3586,"OC",'02_核算项'!$AE$3578:$AE$3586,"allow_calculation"),"")</f>
        <v>0.0091038</v>
      </c>
      <c r="O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C$3578:$AC$3586,'02_核算项'!$M$3578:$M$3586,"NH3",'02_核算项'!$AE$3578:$AE$3586,"allow_calculation"),"")</f>
        <v>0.0</v>
      </c>
      <c r="P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D$3578:$AD$3586,'02_核算项'!$M$3578:$M$3586,"SO2",'02_核算项'!$AE$3578:$AE$3586,"allow_calculation"),"")</f>
        <v>0.0227595</v>
      </c>
      <c r="Q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D$3578:$AD$3586,'02_核算项'!$M$3578:$M$3586,"NOX",'02_核算项'!$AE$3578:$AE$3586,"allow_calculation"),"")</f>
        <v>5.46228</v>
      </c>
      <c r="R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D$3578:$AD$3586,'02_核算项'!$M$3578:$M$3586,"CO",'02_核算项'!$AE$3578:$AE$3586,"allow_calculation"),"")</f>
        <v>1.593165</v>
      </c>
      <c r="S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D$3578:$AD$3586,'02_核算项'!$M$3578:$M$3586,"VOCS",'02_核算项'!$AE$3578:$AE$3586,"allow_calculation"),"")</f>
        <v>0.091038</v>
      </c>
      <c r="T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D$3578:$AD$3586,'02_核算项'!$M$3578:$M$3586,"PM10",'02_核算项'!$AE$3578:$AE$3586,"allow_calculation"),"")</f>
        <v>0.045519</v>
      </c>
      <c r="U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D$3578:$AD$3586,'02_核算项'!$M$3578:$M$3586,"PM25",'02_核算项'!$AE$3578:$AE$3586,"allow_calculation"),"")</f>
        <v>0.0227595</v>
      </c>
      <c r="V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D$3578:$AD$3586,'02_核算项'!$M$3578:$M$3586,"BC",'02_核算项'!$AE$3578:$AE$3586,"allow_calculation"),"")</f>
        <v>0.0045519</v>
      </c>
      <c r="W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D$3578:$AD$3586,'02_核算项'!$M$3578:$M$3586,"OC",'02_核算项'!$AE$3578:$AE$3586,"allow_calculation"),"")</f>
        <v>0.0091038</v>
      </c>
      <c r="X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D$3578:$AD$3586,'02_核算项'!$M$3578:$M$3586,"NH3",'02_核算项'!$AE$3578:$AE$3586,"allow_calculation"),"")</f>
        <v>0.0</v>
      </c>
      <c r="Y354" s="2">
        <v>1</v>
      </c>
    </row>
    <row r="355" spans="1:25">
      <c r="A355" s="2" t="s">
        <v>4319</v>
      </c>
      <c r="B355" s="2" t="s">
        <v>4320</v>
      </c>
      <c r="C355" s="2" t="s">
        <v>731</v>
      </c>
      <c r="D355" s="2" t="s">
        <v>228</v>
      </c>
      <c r="E355" s="2" t="s">
        <v>117</v>
      </c>
      <c r="F355" s="2" t="s">
        <v>138</v>
      </c>
      <c r="G355" s="4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C$3587:$AC$3595,'02_核算项'!$M$3587:$M$3595,"SO2",'02_核算项'!$AE$3587:$AE$3595,"allow_calculation"),"")</f>
        <v>319.635207</v>
      </c>
      <c r="H355" s="4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C$3587:$AC$3595,'02_核算项'!$M$3587:$M$3595,"NOX",'02_核算项'!$AE$3587:$AE$3595,"allow_calculation"),"")</f>
        <v>1128.12426</v>
      </c>
      <c r="I355" s="4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C$3587:$AC$3595,'02_核算项'!$M$3587:$M$3595,"CO",'02_核算项'!$AE$3587:$AE$3595,"allow_calculation"),"")</f>
        <v>282.031065</v>
      </c>
      <c r="J355" s="4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C$3587:$AC$3595,'02_核算项'!$M$3587:$M$3595,"VOCS",'02_核算项'!$AE$3587:$AE$3595,"allow_calculation"),"")</f>
        <v>22.562485199999998</v>
      </c>
      <c r="K355" s="4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C$3587:$AC$3595,'02_核算项'!$M$3587:$M$3595,"PM10",'02_核算项'!$AE$3587:$AE$3595,"allow_calculation"),"")</f>
        <v>141.0155325</v>
      </c>
      <c r="L355" s="4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C$3587:$AC$3595,'02_核算项'!$M$3587:$M$3595,"PM25",'02_核算项'!$AE$3587:$AE$3595,"allow_calculation"),"")</f>
        <v>141.0155325</v>
      </c>
      <c r="M355" s="4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C$3587:$AC$3595,'02_核算项'!$M$3587:$M$3595,"BC",'02_核算项'!$AE$3587:$AE$3595,"allow_calculation"),"")</f>
        <v>11.281242599999999</v>
      </c>
      <c r="N355" s="4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C$3587:$AC$3595,'02_核算项'!$M$3587:$M$3595,"OC",'02_核算项'!$AE$3587:$AE$3595,"allow_calculation"),"")</f>
        <v>65.80724849999999</v>
      </c>
      <c r="O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C$3587:$AC$3595,'02_核算项'!$M$3587:$M$3595,"NH3",'02_核算项'!$AE$3587:$AE$3595,"allow_calculation"),"")</f>
        <v>0.0</v>
      </c>
      <c r="P355" s="4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D$3587:$AD$3595,'02_核算项'!$M$3587:$M$3595,"SO2",'02_核算项'!$AE$3587:$AE$3595,"allow_calculation"),"")</f>
        <v>319.635207</v>
      </c>
      <c r="Q355" s="4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D$3587:$AD$3595,'02_核算项'!$M$3587:$M$3595,"NOX",'02_核算项'!$AE$3587:$AE$3595,"allow_calculation"),"")</f>
        <v>1128.12426</v>
      </c>
      <c r="R355" s="4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D$3587:$AD$3595,'02_核算项'!$M$3587:$M$3595,"CO",'02_核算项'!$AE$3587:$AE$3595,"allow_calculation"),"")</f>
        <v>282.031065</v>
      </c>
      <c r="S355" s="4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D$3587:$AD$3595,'02_核算项'!$M$3587:$M$3595,"VOCS",'02_核算项'!$AE$3587:$AE$3595,"allow_calculation"),"")</f>
        <v>22.562485199999998</v>
      </c>
      <c r="T355" s="4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D$3587:$AD$3595,'02_核算项'!$M$3587:$M$3595,"PM10",'02_核算项'!$AE$3587:$AE$3595,"allow_calculation"),"")</f>
        <v>141.0155325</v>
      </c>
      <c r="U355" s="4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D$3587:$AD$3595,'02_核算项'!$M$3587:$M$3595,"PM25",'02_核算项'!$AE$3587:$AE$3595,"allow_calculation"),"")</f>
        <v>141.0155325</v>
      </c>
      <c r="V355" s="4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D$3587:$AD$3595,'02_核算项'!$M$3587:$M$3595,"BC",'02_核算项'!$AE$3587:$AE$3595,"allow_calculation"),"")</f>
        <v>11.281242599999999</v>
      </c>
      <c r="W355" s="4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D$3587:$AD$3595,'02_核算项'!$M$3587:$M$3595,"OC",'02_核算项'!$AE$3587:$AE$3595,"allow_calculation"),"")</f>
        <v>65.80724849999999</v>
      </c>
      <c r="X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D$3587:$AD$3595,'02_核算项'!$M$3587:$M$3595,"NH3",'02_核算项'!$AE$3587:$AE$3595,"allow_calculation"),"")</f>
        <v>0.0</v>
      </c>
      <c r="Y355" s="2">
        <v>1</v>
      </c>
    </row>
    <row r="356" spans="1:25">
      <c r="A356" s="2" t="s">
        <v>4330</v>
      </c>
      <c r="B356" s="2" t="s">
        <v>1123</v>
      </c>
      <c r="C356" s="2" t="s">
        <v>400</v>
      </c>
      <c r="D356" s="2" t="s">
        <v>228</v>
      </c>
      <c r="E356" s="2" t="s">
        <v>117</v>
      </c>
      <c r="F356" s="2" t="s">
        <v>138</v>
      </c>
      <c r="G356" s="4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C$3596:$AC$3604,'02_核算项'!$M$3596:$M$3604,"SO2",'02_核算项'!$AE$3596:$AE$3604,"allow_calculation"),"")</f>
        <v>165.90940729999997</v>
      </c>
      <c r="H356" s="4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C$3596:$AC$3604,'02_核算项'!$M$3596:$M$3604,"NOX",'02_核算项'!$AE$3596:$AE$3604,"allow_calculation"),"")</f>
        <v>585.562614</v>
      </c>
      <c r="I356" s="4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C$3596:$AC$3604,'02_核算项'!$M$3596:$M$3604,"CO",'02_核算项'!$AE$3596:$AE$3604,"allow_calculation"),"")</f>
        <v>146.3906535</v>
      </c>
      <c r="J356" s="4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C$3596:$AC$3604,'02_核算项'!$M$3596:$M$3604,"VOCS",'02_核算项'!$AE$3596:$AE$3604,"allow_calculation"),"")</f>
        <v>11.71125228</v>
      </c>
      <c r="K356" s="4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C$3596:$AC$3604,'02_核算项'!$M$3596:$M$3604,"PM10",'02_核算项'!$AE$3596:$AE$3604,"allow_calculation"),"")</f>
        <v>73.19532675</v>
      </c>
      <c r="L356" s="4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C$3596:$AC$3604,'02_核算项'!$M$3596:$M$3604,"PM25",'02_核算项'!$AE$3596:$AE$3604,"allow_calculation"),"")</f>
        <v>73.19532675</v>
      </c>
      <c r="M356" s="4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C$3596:$AC$3604,'02_核算项'!$M$3596:$M$3604,"BC",'02_核算项'!$AE$3596:$AE$3604,"allow_calculation"),"")</f>
        <v>5.85562614</v>
      </c>
      <c r="N356" s="4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C$3596:$AC$3604,'02_核算项'!$M$3596:$M$3604,"OC",'02_核算项'!$AE$3596:$AE$3604,"allow_calculation"),"")</f>
        <v>34.15781915</v>
      </c>
      <c r="O356" s="4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C$3596:$AC$3604,'02_核算项'!$M$3596:$M$3604,"NH3",'02_核算项'!$AE$3596:$AE$3604,"allow_calculation"),"")</f>
        <v/>
      </c>
      <c r="P356" s="4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D$3596:$AD$3604,'02_核算项'!$M$3596:$M$3604,"SO2",'02_核算项'!$AE$3596:$AE$3604,"allow_calculation"),"")</f>
        <v>165.90940729999997</v>
      </c>
      <c r="Q356" s="4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D$3596:$AD$3604,'02_核算项'!$M$3596:$M$3604,"NOX",'02_核算项'!$AE$3596:$AE$3604,"allow_calculation"),"")</f>
        <v>585.562614</v>
      </c>
      <c r="R356" s="4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D$3596:$AD$3604,'02_核算项'!$M$3596:$M$3604,"CO",'02_核算项'!$AE$3596:$AE$3604,"allow_calculation"),"")</f>
        <v>146.3906535</v>
      </c>
      <c r="S356" s="4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D$3596:$AD$3604,'02_核算项'!$M$3596:$M$3604,"VOCS",'02_核算项'!$AE$3596:$AE$3604,"allow_calculation"),"")</f>
        <v>11.71125228</v>
      </c>
      <c r="T356" s="4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D$3596:$AD$3604,'02_核算项'!$M$3596:$M$3604,"PM10",'02_核算项'!$AE$3596:$AE$3604,"allow_calculation"),"")</f>
        <v>73.19532675</v>
      </c>
      <c r="U356" s="4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D$3596:$AD$3604,'02_核算项'!$M$3596:$M$3604,"PM25",'02_核算项'!$AE$3596:$AE$3604,"allow_calculation"),"")</f>
        <v>73.19532675</v>
      </c>
      <c r="V356" s="4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D$3596:$AD$3604,'02_核算项'!$M$3596:$M$3604,"BC",'02_核算项'!$AE$3596:$AE$3604,"allow_calculation"),"")</f>
        <v>5.85562614</v>
      </c>
      <c r="W356" s="4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D$3596:$AD$3604,'02_核算项'!$M$3596:$M$3604,"OC",'02_核算项'!$AE$3596:$AE$3604,"allow_calculation"),"")</f>
        <v>34.15781915</v>
      </c>
      <c r="X356" s="3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D$3596:$AD$3604,'02_核算项'!$M$3596:$M$3604,"NH3",'02_核算项'!$AE$3596:$AE$3604,"allow_calculation"),"")</f>
        <v/>
      </c>
      <c r="Y356" s="2">
        <v>12</v>
      </c>
    </row>
    <row r="357" spans="1:25">
      <c r="A357" s="2" t="s">
        <v>4340</v>
      </c>
      <c r="B357" s="2" t="s">
        <v>755</v>
      </c>
      <c r="C357" s="2" t="s">
        <v>227</v>
      </c>
      <c r="D357" s="2" t="s">
        <v>228</v>
      </c>
      <c r="E357" s="2" t="s">
        <v>117</v>
      </c>
      <c r="F357" s="2" t="s">
        <v>138</v>
      </c>
      <c r="G357" s="4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C$3605:$AC$3613,'02_核算项'!$M$3605:$M$3613,"SO2",'02_核算项'!$AE$3605:$AE$3613,"allow_calculation"),"")</f>
        <v>200.260272</v>
      </c>
      <c r="H357" s="4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C$3605:$AC$3613,'02_核算项'!$M$3605:$M$3613,"NOX",'02_核算项'!$AE$3605:$AE$3613,"allow_calculation"),"")</f>
        <v>706.80096</v>
      </c>
      <c r="I357" s="4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C$3605:$AC$3613,'02_核算项'!$M$3605:$M$3613,"CO",'02_核算项'!$AE$3605:$AE$3613,"allow_calculation"),"")</f>
        <v>176.70024</v>
      </c>
      <c r="J357" s="4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C$3605:$AC$3613,'02_核算项'!$M$3605:$M$3613,"VOCS",'02_核算项'!$AE$3605:$AE$3613,"allow_calculation"),"")</f>
        <v>14.1360192</v>
      </c>
      <c r="K357" s="4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C$3605:$AC$3613,'02_核算项'!$M$3605:$M$3613,"PM10",'02_核算项'!$AE$3605:$AE$3613,"allow_calculation"),"")</f>
        <v>88.35012</v>
      </c>
      <c r="L357" s="4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C$3605:$AC$3613,'02_核算项'!$M$3605:$M$3613,"PM25",'02_核算项'!$AE$3605:$AE$3613,"allow_calculation"),"")</f>
        <v>88.35012</v>
      </c>
      <c r="M357" s="4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C$3605:$AC$3613,'02_核算项'!$M$3605:$M$3613,"BC",'02_核算项'!$AE$3605:$AE$3613,"allow_calculation"),"")</f>
        <v>7.0680096</v>
      </c>
      <c r="N357" s="4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C$3605:$AC$3613,'02_核算项'!$M$3605:$M$3613,"OC",'02_核算项'!$AE$3605:$AE$3613,"allow_calculation"),"")</f>
        <v>41.230056</v>
      </c>
      <c r="O357" s="4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C$3605:$AC$3613,'02_核算项'!$M$3605:$M$3613,"NH3",'02_核算项'!$AE$3605:$AE$3613,"allow_calculation"),"")</f>
        <v/>
      </c>
      <c r="P357" s="4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D$3605:$AD$3613,'02_核算项'!$M$3605:$M$3613,"SO2",'02_核算项'!$AE$3605:$AE$3613,"allow_calculation"),"")</f>
        <v>200.260272</v>
      </c>
      <c r="Q357" s="4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D$3605:$AD$3613,'02_核算项'!$M$3605:$M$3613,"NOX",'02_核算项'!$AE$3605:$AE$3613,"allow_calculation"),"")</f>
        <v>706.80096</v>
      </c>
      <c r="R357" s="4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D$3605:$AD$3613,'02_核算项'!$M$3605:$M$3613,"CO",'02_核算项'!$AE$3605:$AE$3613,"allow_calculation"),"")</f>
        <v>176.70024</v>
      </c>
      <c r="S357" s="4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D$3605:$AD$3613,'02_核算项'!$M$3605:$M$3613,"VOCS",'02_核算项'!$AE$3605:$AE$3613,"allow_calculation"),"")</f>
        <v>14.1360192</v>
      </c>
      <c r="T357" s="4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D$3605:$AD$3613,'02_核算项'!$M$3605:$M$3613,"PM10",'02_核算项'!$AE$3605:$AE$3613,"allow_calculation"),"")</f>
        <v>88.35012</v>
      </c>
      <c r="U357" s="4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D$3605:$AD$3613,'02_核算项'!$M$3605:$M$3613,"PM25",'02_核算项'!$AE$3605:$AE$3613,"allow_calculation"),"")</f>
        <v>88.35012</v>
      </c>
      <c r="V357" s="4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D$3605:$AD$3613,'02_核算项'!$M$3605:$M$3613,"BC",'02_核算项'!$AE$3605:$AE$3613,"allow_calculation"),"")</f>
        <v>7.0680096</v>
      </c>
      <c r="W357" s="4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D$3605:$AD$3613,'02_核算项'!$M$3605:$M$3613,"OC",'02_核算项'!$AE$3605:$AE$3613,"allow_calculation"),"")</f>
        <v>41.230056</v>
      </c>
      <c r="X357" s="3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D$3605:$AD$3613,'02_核算项'!$M$3605:$M$3613,"NH3",'02_核算项'!$AE$3605:$AE$3613,"allow_calculation"),"")</f>
        <v/>
      </c>
      <c r="Y357" s="2">
        <v>12</v>
      </c>
    </row>
    <row r="358" spans="1:25">
      <c r="A358" s="2" t="s">
        <v>4350</v>
      </c>
      <c r="B358" s="2" t="s">
        <v>2949</v>
      </c>
      <c r="C358" s="2" t="s">
        <v>412</v>
      </c>
      <c r="D358" s="2" t="s">
        <v>178</v>
      </c>
      <c r="E358" s="2" t="s">
        <v>51</v>
      </c>
      <c r="F358" s="2" t="s">
        <v>243</v>
      </c>
      <c r="G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C$3614:$AC$3622,'02_核算项'!$M$3614:$M$3622,"SO2",'02_核算项'!$AE$3614:$AE$3622,"allow_calculation"),"")</f>
        <v>213.1936</v>
      </c>
      <c r="H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C$3614:$AC$3622,'02_核算项'!$M$3614:$M$3622,"NOX",'02_核算项'!$AE$3614:$AE$3622,"allow_calculation"),"")</f>
        <v>752.448</v>
      </c>
      <c r="I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C$3614:$AC$3622,'02_核算项'!$M$3614:$M$3622,"CO",'02_核算项'!$AE$3614:$AE$3622,"allow_calculation"),"")</f>
        <v>188.112</v>
      </c>
      <c r="J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C$3614:$AC$3622,'02_核算项'!$M$3614:$M$3622,"VOCS",'02_核算项'!$AE$3614:$AE$3622,"allow_calculation"),"")</f>
        <v>15.04896</v>
      </c>
      <c r="K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C$3614:$AC$3622,'02_核算项'!$M$3614:$M$3622,"PM10",'02_核算项'!$AE$3614:$AE$3622,"allow_calculation"),"")</f>
        <v>94.056</v>
      </c>
      <c r="L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C$3614:$AC$3622,'02_核算项'!$M$3614:$M$3622,"PM25",'02_核算项'!$AE$3614:$AE$3622,"allow_calculation"),"")</f>
        <v>94.056</v>
      </c>
      <c r="M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C$3614:$AC$3622,'02_核算项'!$M$3614:$M$3622,"BC",'02_核算项'!$AE$3614:$AE$3622,"allow_calculation"),"")</f>
        <v>7.52448</v>
      </c>
      <c r="N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C$3614:$AC$3622,'02_核算项'!$M$3614:$M$3622,"OC",'02_核算项'!$AE$3614:$AE$3622,"allow_calculation"),"")</f>
        <v>43.8928</v>
      </c>
      <c r="O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C$3614:$AC$3622,'02_核算项'!$M$3614:$M$3622,"NH3",'02_核算项'!$AE$3614:$AE$3622,"allow_calculation"),"")</f>
        <v>0.0</v>
      </c>
      <c r="P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D$3614:$AD$3622,'02_核算项'!$M$3614:$M$3622,"SO2",'02_核算项'!$AE$3614:$AE$3622,"allow_calculation"),"")</f>
        <v>213.1936</v>
      </c>
      <c r="Q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D$3614:$AD$3622,'02_核算项'!$M$3614:$M$3622,"NOX",'02_核算项'!$AE$3614:$AE$3622,"allow_calculation"),"")</f>
        <v>752.448</v>
      </c>
      <c r="R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D$3614:$AD$3622,'02_核算项'!$M$3614:$M$3622,"CO",'02_核算项'!$AE$3614:$AE$3622,"allow_calculation"),"")</f>
        <v>188.112</v>
      </c>
      <c r="S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D$3614:$AD$3622,'02_核算项'!$M$3614:$M$3622,"VOCS",'02_核算项'!$AE$3614:$AE$3622,"allow_calculation"),"")</f>
        <v>15.04896</v>
      </c>
      <c r="T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D$3614:$AD$3622,'02_核算项'!$M$3614:$M$3622,"PM10",'02_核算项'!$AE$3614:$AE$3622,"allow_calculation"),"")</f>
        <v>94.056</v>
      </c>
      <c r="U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D$3614:$AD$3622,'02_核算项'!$M$3614:$M$3622,"PM25",'02_核算项'!$AE$3614:$AE$3622,"allow_calculation"),"")</f>
        <v>94.056</v>
      </c>
      <c r="V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D$3614:$AD$3622,'02_核算项'!$M$3614:$M$3622,"BC",'02_核算项'!$AE$3614:$AE$3622,"allow_calculation"),"")</f>
        <v>7.52448</v>
      </c>
      <c r="W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D$3614:$AD$3622,'02_核算项'!$M$3614:$M$3622,"OC",'02_核算项'!$AE$3614:$AE$3622,"allow_calculation"),"")</f>
        <v>43.8928</v>
      </c>
      <c r="X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D$3614:$AD$3622,'02_核算项'!$M$3614:$M$3622,"NH3",'02_核算项'!$AE$3614:$AE$3622,"allow_calculation"),"")</f>
        <v>0.0</v>
      </c>
      <c r="Y358" s="2">
        <v>9</v>
      </c>
    </row>
    <row r="359" spans="1:25">
      <c r="A359" s="2" t="s">
        <v>4360</v>
      </c>
      <c r="B359" s="2" t="s">
        <v>4361</v>
      </c>
      <c r="C359" s="2" t="s">
        <v>400</v>
      </c>
      <c r="D359" s="2" t="s">
        <v>228</v>
      </c>
      <c r="E359" s="2" t="s">
        <v>117</v>
      </c>
      <c r="F359" s="2" t="s">
        <v>138</v>
      </c>
      <c r="G359" s="4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C$3623:$AC$3631,'02_核算项'!$M$3623:$M$3631,"SO2",'02_核算项'!$AE$3623:$AE$3631,"allow_calculation"),"")</f>
        <v>514.3401</v>
      </c>
      <c r="H359" s="4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C$3623:$AC$3631,'02_核算项'!$M$3623:$M$3631,"NOX",'02_核算项'!$AE$3623:$AE$3631,"allow_calculation"),"")</f>
        <v>1815.318</v>
      </c>
      <c r="I359" s="4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C$3623:$AC$3631,'02_核算项'!$M$3623:$M$3631,"CO",'02_核算项'!$AE$3623:$AE$3631,"allow_calculation"),"")</f>
        <v>453.8295</v>
      </c>
      <c r="J359" s="4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C$3623:$AC$3631,'02_核算项'!$M$3623:$M$3631,"VOCS",'02_核算项'!$AE$3623:$AE$3631,"allow_calculation"),"")</f>
        <v>36.30636</v>
      </c>
      <c r="K359" s="4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C$3623:$AC$3631,'02_核算项'!$M$3623:$M$3631,"PM10",'02_核算项'!$AE$3623:$AE$3631,"allow_calculation"),"")</f>
        <v>226.91475</v>
      </c>
      <c r="L359" s="4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C$3623:$AC$3631,'02_核算项'!$M$3623:$M$3631,"PM25",'02_核算项'!$AE$3623:$AE$3631,"allow_calculation"),"")</f>
        <v>226.91475</v>
      </c>
      <c r="M359" s="4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C$3623:$AC$3631,'02_核算项'!$M$3623:$M$3631,"BC",'02_核算项'!$AE$3623:$AE$3631,"allow_calculation"),"")</f>
        <v>18.15318</v>
      </c>
      <c r="N359" s="4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C$3623:$AC$3631,'02_核算项'!$M$3623:$M$3631,"OC",'02_核算项'!$AE$3623:$AE$3631,"allow_calculation"),"")</f>
        <v>105.89355</v>
      </c>
      <c r="O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C$3623:$AC$3631,'02_核算项'!$M$3623:$M$3631,"NH3",'02_核算项'!$AE$3623:$AE$3631,"allow_calculation"),"")</f>
        <v>0.0</v>
      </c>
      <c r="P359" s="4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D$3623:$AD$3631,'02_核算项'!$M$3623:$M$3631,"SO2",'02_核算项'!$AE$3623:$AE$3631,"allow_calculation"),"")</f>
        <v>514.3401</v>
      </c>
      <c r="Q359" s="4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D$3623:$AD$3631,'02_核算项'!$M$3623:$M$3631,"NOX",'02_核算项'!$AE$3623:$AE$3631,"allow_calculation"),"")</f>
        <v>1815.318</v>
      </c>
      <c r="R359" s="4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D$3623:$AD$3631,'02_核算项'!$M$3623:$M$3631,"CO",'02_核算项'!$AE$3623:$AE$3631,"allow_calculation"),"")</f>
        <v>453.8295</v>
      </c>
      <c r="S359" s="4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D$3623:$AD$3631,'02_核算项'!$M$3623:$M$3631,"VOCS",'02_核算项'!$AE$3623:$AE$3631,"allow_calculation"),"")</f>
        <v>36.30636</v>
      </c>
      <c r="T359" s="4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D$3623:$AD$3631,'02_核算项'!$M$3623:$M$3631,"PM10",'02_核算项'!$AE$3623:$AE$3631,"allow_calculation"),"")</f>
        <v>226.91475</v>
      </c>
      <c r="U359" s="4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D$3623:$AD$3631,'02_核算项'!$M$3623:$M$3631,"PM25",'02_核算项'!$AE$3623:$AE$3631,"allow_calculation"),"")</f>
        <v>226.91475</v>
      </c>
      <c r="V359" s="4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D$3623:$AD$3631,'02_核算项'!$M$3623:$M$3631,"BC",'02_核算项'!$AE$3623:$AE$3631,"allow_calculation"),"")</f>
        <v>18.15318</v>
      </c>
      <c r="W359" s="4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D$3623:$AD$3631,'02_核算项'!$M$3623:$M$3631,"OC",'02_核算项'!$AE$3623:$AE$3631,"allow_calculation"),"")</f>
        <v>105.89355</v>
      </c>
      <c r="X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D$3623:$AD$3631,'02_核算项'!$M$3623:$M$3631,"NH3",'02_核算项'!$AE$3623:$AE$3631,"allow_calculation"),"")</f>
        <v>0.0</v>
      </c>
      <c r="Y359" s="2">
        <v>1</v>
      </c>
    </row>
    <row r="360" spans="1:25">
      <c r="A360" s="2" t="s">
        <v>4371</v>
      </c>
      <c r="B360" s="2" t="s">
        <v>1354</v>
      </c>
      <c r="C360" s="2" t="s">
        <v>744</v>
      </c>
      <c r="D360" s="2" t="s">
        <v>228</v>
      </c>
      <c r="E360" s="2" t="s">
        <v>117</v>
      </c>
      <c r="F360" s="2" t="s">
        <v>243</v>
      </c>
      <c r="G360" s="4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C$3632:$AC$3648,'02_核算项'!$M$3632:$M$3648,"SO2",'02_核算项'!$AE$3632:$AE$3648,"allow_calculation"),"")</f>
        <v>527.1177757</v>
      </c>
      <c r="H360" s="4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C$3632:$AC$3648,'02_核算项'!$M$3632:$M$3648,"NOX",'02_核算项'!$AE$3632:$AE$3648,"allow_calculation"),"")</f>
        <v>1860.809568</v>
      </c>
      <c r="I360" s="4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C$3632:$AC$3648,'02_核算项'!$M$3632:$M$3648,"CO",'02_核算项'!$AE$3632:$AE$3648,"allow_calculation"),"")</f>
        <v>465.219049</v>
      </c>
      <c r="J360" s="4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C$3632:$AC$3648,'02_核算项'!$M$3632:$M$3648,"VOCS",'02_核算项'!$AE$3632:$AE$3648,"allow_calculation"),"")</f>
        <v>37.2148588</v>
      </c>
      <c r="K360" s="4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C$3632:$AC$3648,'02_核算项'!$M$3632:$M$3648,"PM10",'02_核算项'!$AE$3632:$AE$3648,"allow_calculation"),"")</f>
        <v>232.5545564</v>
      </c>
      <c r="L360" s="4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C$3632:$AC$3648,'02_核算项'!$M$3632:$M$3648,"PM25",'02_核算项'!$AE$3632:$AE$3648,"allow_calculation"),"")</f>
        <v>232.55289069999998</v>
      </c>
      <c r="M360" s="4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C$3632:$AC$3648,'02_核算项'!$M$3632:$M$3648,"BC",'02_核算项'!$AE$3632:$AE$3648,"allow_calculation"),"")</f>
        <v>18.60443114</v>
      </c>
      <c r="N360" s="4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C$3632:$AC$3648,'02_核算项'!$M$3632:$M$3648,"OC",'02_核算项'!$AE$3632:$AE$3648,"allow_calculation"),"")</f>
        <v>108.52457128</v>
      </c>
      <c r="O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C$3632:$AC$3648,'02_核算项'!$M$3632:$M$3648,"NH3",'02_核算项'!$AE$3632:$AE$3648,"allow_calculation"),"")</f>
        <v>0.0</v>
      </c>
      <c r="P360" s="4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D$3632:$AD$3648,'02_核算项'!$M$3632:$M$3648,"SO2",'02_核算项'!$AE$3632:$AE$3648,"allow_calculation"),"")</f>
        <v>527.1177757</v>
      </c>
      <c r="Q360" s="4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D$3632:$AD$3648,'02_核算项'!$M$3632:$M$3648,"NOX",'02_核算项'!$AE$3632:$AE$3648,"allow_calculation"),"")</f>
        <v>1860.809568</v>
      </c>
      <c r="R360" s="4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D$3632:$AD$3648,'02_核算项'!$M$3632:$M$3648,"CO",'02_核算项'!$AE$3632:$AE$3648,"allow_calculation"),"")</f>
        <v>465.219049</v>
      </c>
      <c r="S360" s="4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D$3632:$AD$3648,'02_核算项'!$M$3632:$M$3648,"VOCS",'02_核算项'!$AE$3632:$AE$3648,"allow_calculation"),"")</f>
        <v>37.2148588</v>
      </c>
      <c r="T360" s="4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D$3632:$AD$3648,'02_核算项'!$M$3632:$M$3648,"PM10",'02_核算项'!$AE$3632:$AE$3648,"allow_calculation"),"")</f>
        <v>232.5545564</v>
      </c>
      <c r="U360" s="4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D$3632:$AD$3648,'02_核算项'!$M$3632:$M$3648,"PM25",'02_核算项'!$AE$3632:$AE$3648,"allow_calculation"),"")</f>
        <v>232.55289069999998</v>
      </c>
      <c r="V360" s="4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D$3632:$AD$3648,'02_核算项'!$M$3632:$M$3648,"BC",'02_核算项'!$AE$3632:$AE$3648,"allow_calculation"),"")</f>
        <v>18.60443114</v>
      </c>
      <c r="W360" s="4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D$3632:$AD$3648,'02_核算项'!$M$3632:$M$3648,"OC",'02_核算项'!$AE$3632:$AE$3648,"allow_calculation"),"")</f>
        <v>108.52457128</v>
      </c>
      <c r="X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D$3632:$AD$3648,'02_核算项'!$M$3632:$M$3648,"NH3",'02_核算项'!$AE$3632:$AE$3648,"allow_calculation"),"")</f>
        <v>0.0</v>
      </c>
      <c r="Y360" s="2">
        <v>18</v>
      </c>
    </row>
    <row r="361" spans="1:25">
      <c r="A361" s="2" t="s">
        <v>4389</v>
      </c>
      <c r="B361" s="2" t="s">
        <v>357</v>
      </c>
      <c r="C361" s="2" t="s">
        <v>152</v>
      </c>
      <c r="D361" s="2" t="s">
        <v>178</v>
      </c>
      <c r="E361" s="2" t="s">
        <v>51</v>
      </c>
      <c r="F361" s="2" t="s">
        <v>243</v>
      </c>
      <c r="G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C$3649:$AC$3665,'02_核算项'!$M$3649:$M$3665,"SO2",'02_核算项'!$AE$3649:$AE$3665,"allow_calculation"),"")</f>
        <v>2269.9862000000003</v>
      </c>
      <c r="H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C$3649:$AC$3665,'02_核算项'!$M$3649:$M$3665,"NOX",'02_核算项'!$AE$3649:$AE$3665,"allow_calculation"),"")</f>
        <v>8011.716</v>
      </c>
      <c r="I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C$3649:$AC$3665,'02_核算项'!$M$3649:$M$3665,"CO",'02_核算项'!$AE$3649:$AE$3665,"allow_calculation"),"")</f>
        <v>2002.929</v>
      </c>
      <c r="J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C$3649:$AC$3665,'02_核算项'!$M$3649:$M$3665,"VOCS",'02_核算项'!$AE$3649:$AE$3665,"allow_calculation"),"")</f>
        <v>160.23432</v>
      </c>
      <c r="K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C$3649:$AC$3665,'02_核算项'!$M$3649:$M$3665,"PM10",'02_核算项'!$AE$3649:$AE$3665,"allow_calculation"),"")</f>
        <v>1001.4645</v>
      </c>
      <c r="L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C$3649:$AC$3665,'02_核算项'!$M$3649:$M$3665,"PM25",'02_核算项'!$AE$3649:$AE$3665,"allow_calculation"),"")</f>
        <v>1001.4645</v>
      </c>
      <c r="M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C$3649:$AC$3665,'02_核算项'!$M$3649:$M$3665,"BC",'02_核算项'!$AE$3649:$AE$3665,"allow_calculation"),"")</f>
        <v>80.11716</v>
      </c>
      <c r="N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C$3649:$AC$3665,'02_核算项'!$M$3649:$M$3665,"OC",'02_核算项'!$AE$3649:$AE$3665,"allow_calculation"),"")</f>
        <v>467.3501</v>
      </c>
      <c r="O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C$3649:$AC$3665,'02_核算项'!$M$3649:$M$3665,"NH3",'02_核算项'!$AE$3649:$AE$3665,"allow_calculation"),"")</f>
        <v>0.0</v>
      </c>
      <c r="P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D$3649:$AD$3665,'02_核算项'!$M$3649:$M$3665,"SO2",'02_核算项'!$AE$3649:$AE$3665,"allow_calculation"),"")</f>
        <v>2269.9862000000003</v>
      </c>
      <c r="Q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D$3649:$AD$3665,'02_核算项'!$M$3649:$M$3665,"NOX",'02_核算项'!$AE$3649:$AE$3665,"allow_calculation"),"")</f>
        <v>8011.716</v>
      </c>
      <c r="R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D$3649:$AD$3665,'02_核算项'!$M$3649:$M$3665,"CO",'02_核算项'!$AE$3649:$AE$3665,"allow_calculation"),"")</f>
        <v>2002.929</v>
      </c>
      <c r="S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D$3649:$AD$3665,'02_核算项'!$M$3649:$M$3665,"VOCS",'02_核算项'!$AE$3649:$AE$3665,"allow_calculation"),"")</f>
        <v>160.23432</v>
      </c>
      <c r="T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D$3649:$AD$3665,'02_核算项'!$M$3649:$M$3665,"PM10",'02_核算项'!$AE$3649:$AE$3665,"allow_calculation"),"")</f>
        <v>1001.4645</v>
      </c>
      <c r="U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D$3649:$AD$3665,'02_核算项'!$M$3649:$M$3665,"PM25",'02_核算项'!$AE$3649:$AE$3665,"allow_calculation"),"")</f>
        <v>1001.4645</v>
      </c>
      <c r="V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D$3649:$AD$3665,'02_核算项'!$M$3649:$M$3665,"BC",'02_核算项'!$AE$3649:$AE$3665,"allow_calculation"),"")</f>
        <v>80.11716</v>
      </c>
      <c r="W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D$3649:$AD$3665,'02_核算项'!$M$3649:$M$3665,"OC",'02_核算项'!$AE$3649:$AE$3665,"allow_calculation"),"")</f>
        <v>467.3501</v>
      </c>
      <c r="X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D$3649:$AD$3665,'02_核算项'!$M$3649:$M$3665,"NH3",'02_核算项'!$AE$3649:$AE$3665,"allow_calculation"),"")</f>
        <v>0.0</v>
      </c>
      <c r="Y361" s="2">
        <v>17</v>
      </c>
    </row>
    <row r="362" spans="1:25">
      <c r="A362" s="2" t="s">
        <v>4407</v>
      </c>
      <c r="B362" s="2" t="s">
        <v>4361</v>
      </c>
      <c r="C362" s="2" t="s">
        <v>400</v>
      </c>
      <c r="D362" s="2" t="s">
        <v>228</v>
      </c>
      <c r="E362" s="2" t="s">
        <v>117</v>
      </c>
      <c r="F362" s="2" t="s">
        <v>243</v>
      </c>
      <c r="G362" s="4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C$3666:$AC$3674,'02_核算项'!$M$3666:$M$3674,"SO2",'02_核算项'!$AE$3666:$AE$3674,"allow_calculation"),"")</f>
        <v>417.996</v>
      </c>
      <c r="H362" s="4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C$3666:$AC$3674,'02_核算项'!$M$3666:$M$3674,"NOX",'02_核算项'!$AE$3666:$AE$3674,"allow_calculation"),"")</f>
        <v>1475.28</v>
      </c>
      <c r="I362" s="4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C$3666:$AC$3674,'02_核算项'!$M$3666:$M$3674,"CO",'02_核算项'!$AE$3666:$AE$3674,"allow_calculation"),"")</f>
        <v>368.82</v>
      </c>
      <c r="J362" s="4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C$3666:$AC$3674,'02_核算项'!$M$3666:$M$3674,"VOCS",'02_核算项'!$AE$3666:$AE$3674,"allow_calculation"),"")</f>
        <v>29.5056</v>
      </c>
      <c r="K362" s="4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C$3666:$AC$3674,'02_核算项'!$M$3666:$M$3674,"PM10",'02_核算项'!$AE$3666:$AE$3674,"allow_calculation"),"")</f>
        <v>184.41</v>
      </c>
      <c r="L362" s="4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C$3666:$AC$3674,'02_核算项'!$M$3666:$M$3674,"PM25",'02_核算项'!$AE$3666:$AE$3674,"allow_calculation"),"")</f>
        <v>184.41</v>
      </c>
      <c r="M362" s="4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C$3666:$AC$3674,'02_核算项'!$M$3666:$M$3674,"BC",'02_核算项'!$AE$3666:$AE$3674,"allow_calculation"),"")</f>
        <v>14.7528</v>
      </c>
      <c r="N362" s="4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C$3666:$AC$3674,'02_核算项'!$M$3666:$M$3674,"OC",'02_核算项'!$AE$3666:$AE$3674,"allow_calculation"),"")</f>
        <v>86.058</v>
      </c>
      <c r="O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C$3666:$AC$3674,'02_核算项'!$M$3666:$M$3674,"NH3",'02_核算项'!$AE$3666:$AE$3674,"allow_calculation"),"")</f>
        <v>0.0</v>
      </c>
      <c r="P362" s="4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D$3666:$AD$3674,'02_核算项'!$M$3666:$M$3674,"SO2",'02_核算项'!$AE$3666:$AE$3674,"allow_calculation"),"")</f>
        <v>417.996</v>
      </c>
      <c r="Q362" s="4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D$3666:$AD$3674,'02_核算项'!$M$3666:$M$3674,"NOX",'02_核算项'!$AE$3666:$AE$3674,"allow_calculation"),"")</f>
        <v>1475.28</v>
      </c>
      <c r="R362" s="4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D$3666:$AD$3674,'02_核算项'!$M$3666:$M$3674,"CO",'02_核算项'!$AE$3666:$AE$3674,"allow_calculation"),"")</f>
        <v>368.82</v>
      </c>
      <c r="S362" s="4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D$3666:$AD$3674,'02_核算项'!$M$3666:$M$3674,"VOCS",'02_核算项'!$AE$3666:$AE$3674,"allow_calculation"),"")</f>
        <v>29.5056</v>
      </c>
      <c r="T362" s="4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D$3666:$AD$3674,'02_核算项'!$M$3666:$M$3674,"PM10",'02_核算项'!$AE$3666:$AE$3674,"allow_calculation"),"")</f>
        <v>184.41</v>
      </c>
      <c r="U362" s="4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D$3666:$AD$3674,'02_核算项'!$M$3666:$M$3674,"PM25",'02_核算项'!$AE$3666:$AE$3674,"allow_calculation"),"")</f>
        <v>184.41</v>
      </c>
      <c r="V362" s="4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D$3666:$AD$3674,'02_核算项'!$M$3666:$M$3674,"BC",'02_核算项'!$AE$3666:$AE$3674,"allow_calculation"),"")</f>
        <v>14.7528</v>
      </c>
      <c r="W362" s="4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D$3666:$AD$3674,'02_核算项'!$M$3666:$M$3674,"OC",'02_核算项'!$AE$3666:$AE$3674,"allow_calculation"),"")</f>
        <v>86.058</v>
      </c>
      <c r="X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D$3666:$AD$3674,'02_核算项'!$M$3666:$M$3674,"NH3",'02_核算项'!$AE$3666:$AE$3674,"allow_calculation"),"")</f>
        <v>0.0</v>
      </c>
      <c r="Y362" s="2">
        <v>1</v>
      </c>
    </row>
    <row r="363" spans="1:25">
      <c r="A363" s="2" t="s">
        <v>4417</v>
      </c>
      <c r="B363" s="2" t="s">
        <v>212</v>
      </c>
      <c r="C363" s="2" t="s">
        <v>213</v>
      </c>
      <c r="D363" s="2" t="s">
        <v>178</v>
      </c>
      <c r="E363" s="2" t="s">
        <v>179</v>
      </c>
      <c r="F363" s="2" t="s">
        <v>52</v>
      </c>
      <c r="G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C$3675:$AC$3683,'02_核算项'!$M$3675:$M$3683,"SO2",'02_核算项'!$AE$3675:$AE$3683,"allow_calculation"),"")</f>
        <v>1.0501319</v>
      </c>
      <c r="H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C$3675:$AC$3683,'02_核算项'!$M$3675:$M$3683,"NOX",'02_核算项'!$AE$3675:$AE$3683,"allow_calculation"),"")</f>
        <v>252.031656</v>
      </c>
      <c r="I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C$3675:$AC$3683,'02_核算项'!$M$3675:$M$3683,"CO",'02_核算项'!$AE$3675:$AE$3683,"allow_calculation"),"")</f>
        <v>73.509233</v>
      </c>
      <c r="J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C$3675:$AC$3683,'02_核算项'!$M$3675:$M$3683,"VOCS",'02_核算项'!$AE$3675:$AE$3683,"allow_calculation"),"")</f>
        <v>4.2005276</v>
      </c>
      <c r="K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C$3675:$AC$3683,'02_核算项'!$M$3675:$M$3683,"PM10",'02_核算项'!$AE$3675:$AE$3683,"allow_calculation"),"")</f>
        <v>2.1002638</v>
      </c>
      <c r="L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C$3675:$AC$3683,'02_核算项'!$M$3675:$M$3683,"PM25",'02_核算项'!$AE$3675:$AE$3683,"allow_calculation"),"")</f>
        <v>1.0501319</v>
      </c>
      <c r="M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C$3675:$AC$3683,'02_核算项'!$M$3675:$M$3683,"BC",'02_核算项'!$AE$3675:$AE$3683,"allow_calculation"),"")</f>
        <v>0.21002638</v>
      </c>
      <c r="N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C$3675:$AC$3683,'02_核算项'!$M$3675:$M$3683,"OC",'02_核算项'!$AE$3675:$AE$3683,"allow_calculation"),"")</f>
        <v>0.42005276</v>
      </c>
      <c r="O363" s="4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C$3675:$AC$3683,'02_核算项'!$M$3675:$M$3683,"NH3",'02_核算项'!$AE$3675:$AE$3683,"allow_calculation"),"")</f>
        <v/>
      </c>
      <c r="P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D$3675:$AD$3683,'02_核算项'!$M$3675:$M$3683,"SO2",'02_核算项'!$AE$3675:$AE$3683,"allow_calculation"),"")</f>
        <v>1.0501319</v>
      </c>
      <c r="Q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D$3675:$AD$3683,'02_核算项'!$M$3675:$M$3683,"NOX",'02_核算项'!$AE$3675:$AE$3683,"allow_calculation"),"")</f>
        <v>252.031656</v>
      </c>
      <c r="R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D$3675:$AD$3683,'02_核算项'!$M$3675:$M$3683,"CO",'02_核算项'!$AE$3675:$AE$3683,"allow_calculation"),"")</f>
        <v>73.509233</v>
      </c>
      <c r="S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D$3675:$AD$3683,'02_核算项'!$M$3675:$M$3683,"VOCS",'02_核算项'!$AE$3675:$AE$3683,"allow_calculation"),"")</f>
        <v>4.2005276</v>
      </c>
      <c r="T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D$3675:$AD$3683,'02_核算项'!$M$3675:$M$3683,"PM10",'02_核算项'!$AE$3675:$AE$3683,"allow_calculation"),"")</f>
        <v>2.1002638</v>
      </c>
      <c r="U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D$3675:$AD$3683,'02_核算项'!$M$3675:$M$3683,"PM25",'02_核算项'!$AE$3675:$AE$3683,"allow_calculation"),"")</f>
        <v>1.0501319</v>
      </c>
      <c r="V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D$3675:$AD$3683,'02_核算项'!$M$3675:$M$3683,"BC",'02_核算项'!$AE$3675:$AE$3683,"allow_calculation"),"")</f>
        <v>0.21002638</v>
      </c>
      <c r="W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D$3675:$AD$3683,'02_核算项'!$M$3675:$M$3683,"OC",'02_核算项'!$AE$3675:$AE$3683,"allow_calculation"),"")</f>
        <v>0.42005276</v>
      </c>
      <c r="X363" s="3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D$3675:$AD$3683,'02_核算项'!$M$3675:$M$3683,"NH3",'02_核算项'!$AE$3675:$AE$3683,"allow_calculation"),"")</f>
        <v/>
      </c>
      <c r="Y363" s="2">
        <v>12</v>
      </c>
    </row>
    <row r="364" spans="1:25">
      <c r="A364" s="2" t="s">
        <v>4427</v>
      </c>
      <c r="B364" s="2" t="s">
        <v>4428</v>
      </c>
      <c r="C364" s="2" t="s">
        <v>744</v>
      </c>
      <c r="D364" s="2" t="s">
        <v>50</v>
      </c>
      <c r="E364" s="2" t="s">
        <v>179</v>
      </c>
      <c r="F364" s="2" t="s">
        <v>52</v>
      </c>
      <c r="G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C$3684:$AC$3692,'02_核算项'!$M$3684:$M$3692,"SO2",'02_核算项'!$AE$3684:$AE$3692,"allow_calculation"),"")</f>
        <v>1.034126</v>
      </c>
      <c r="H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C$3684:$AC$3692,'02_核算项'!$M$3684:$M$3692,"NOX",'02_核算项'!$AE$3684:$AE$3692,"allow_calculation"),"")</f>
        <v>248.19024</v>
      </c>
      <c r="I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C$3684:$AC$3692,'02_核算项'!$M$3684:$M$3692,"CO",'02_核算项'!$AE$3684:$AE$3692,"allow_calculation"),"")</f>
        <v>72.38882</v>
      </c>
      <c r="J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C$3684:$AC$3692,'02_核算项'!$M$3684:$M$3692,"VOCS",'02_核算项'!$AE$3684:$AE$3692,"allow_calculation"),"")</f>
        <v>4.136504</v>
      </c>
      <c r="K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C$3684:$AC$3692,'02_核算项'!$M$3684:$M$3692,"PM10",'02_核算项'!$AE$3684:$AE$3692,"allow_calculation"),"")</f>
        <v>2.068252</v>
      </c>
      <c r="L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C$3684:$AC$3692,'02_核算项'!$M$3684:$M$3692,"PM25",'02_核算项'!$AE$3684:$AE$3692,"allow_calculation"),"")</f>
        <v>1.034126</v>
      </c>
      <c r="M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C$3684:$AC$3692,'02_核算项'!$M$3684:$M$3692,"BC",'02_核算项'!$AE$3684:$AE$3692,"allow_calculation"),"")</f>
        <v>0.20682520000000001</v>
      </c>
      <c r="N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C$3684:$AC$3692,'02_核算项'!$M$3684:$M$3692,"OC",'02_核算项'!$AE$3684:$AE$3692,"allow_calculation"),"")</f>
        <v>0.41365040000000003</v>
      </c>
      <c r="O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C$3684:$AC$3692,'02_核算项'!$M$3684:$M$3692,"NH3",'02_核算项'!$AE$3684:$AE$3692,"allow_calculation"),"")</f>
        <v>0.0</v>
      </c>
      <c r="P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D$3684:$AD$3692,'02_核算项'!$M$3684:$M$3692,"SO2",'02_核算项'!$AE$3684:$AE$3692,"allow_calculation"),"")</f>
        <v>1.034126</v>
      </c>
      <c r="Q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D$3684:$AD$3692,'02_核算项'!$M$3684:$M$3692,"NOX",'02_核算项'!$AE$3684:$AE$3692,"allow_calculation"),"")</f>
        <v>248.19024</v>
      </c>
      <c r="R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D$3684:$AD$3692,'02_核算项'!$M$3684:$M$3692,"CO",'02_核算项'!$AE$3684:$AE$3692,"allow_calculation"),"")</f>
        <v>72.38882</v>
      </c>
      <c r="S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D$3684:$AD$3692,'02_核算项'!$M$3684:$M$3692,"VOCS",'02_核算项'!$AE$3684:$AE$3692,"allow_calculation"),"")</f>
        <v>4.136504</v>
      </c>
      <c r="T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D$3684:$AD$3692,'02_核算项'!$M$3684:$M$3692,"PM10",'02_核算项'!$AE$3684:$AE$3692,"allow_calculation"),"")</f>
        <v>2.068252</v>
      </c>
      <c r="U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D$3684:$AD$3692,'02_核算项'!$M$3684:$M$3692,"PM25",'02_核算项'!$AE$3684:$AE$3692,"allow_calculation"),"")</f>
        <v>1.034126</v>
      </c>
      <c r="V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D$3684:$AD$3692,'02_核算项'!$M$3684:$M$3692,"BC",'02_核算项'!$AE$3684:$AE$3692,"allow_calculation"),"")</f>
        <v>0.20682520000000001</v>
      </c>
      <c r="W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D$3684:$AD$3692,'02_核算项'!$M$3684:$M$3692,"OC",'02_核算项'!$AE$3684:$AE$3692,"allow_calculation"),"")</f>
        <v>0.41365040000000003</v>
      </c>
      <c r="X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D$3684:$AD$3692,'02_核算项'!$M$3684:$M$3692,"NH3",'02_核算项'!$AE$3684:$AE$3692,"allow_calculation"),"")</f>
        <v>0.0</v>
      </c>
      <c r="Y364" s="2">
        <v>10</v>
      </c>
    </row>
    <row r="365" spans="1:25">
      <c r="A365" s="2" t="s">
        <v>4438</v>
      </c>
      <c r="B365" s="2" t="s">
        <v>1134</v>
      </c>
      <c r="C365" s="2" t="s">
        <v>227</v>
      </c>
      <c r="D365" s="2" t="s">
        <v>228</v>
      </c>
      <c r="E365" s="2" t="s">
        <v>117</v>
      </c>
      <c r="F365" s="2" t="s">
        <v>229</v>
      </c>
      <c r="G365" s="4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C$3693:$AC$3701,'02_核算项'!$M$3693:$M$3701,"SO2",'02_核算项'!$AE$3693:$AE$3701,"allow_calculation"),"")</f>
        <v/>
      </c>
      <c r="H365" s="4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C$3693:$AC$3701,'02_核算项'!$M$3693:$M$3701,"NOX",'02_核算项'!$AE$3693:$AE$3701,"allow_calculation"),"")</f>
        <v/>
      </c>
      <c r="I365" s="4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C$3693:$AC$3701,'02_核算项'!$M$3693:$M$3701,"CO",'02_核算项'!$AE$3693:$AE$3701,"allow_calculation"),"")</f>
        <v/>
      </c>
      <c r="J365" s="4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C$3693:$AC$3701,'02_核算项'!$M$3693:$M$3701,"VOCS",'02_核算项'!$AE$3693:$AE$3701,"allow_calculation"),"")</f>
        <v/>
      </c>
      <c r="K365" s="4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C$3693:$AC$3701,'02_核算项'!$M$3693:$M$3701,"PM10",'02_核算项'!$AE$3693:$AE$3701,"allow_calculation"),"")</f>
        <v/>
      </c>
      <c r="L365" s="4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C$3693:$AC$3701,'02_核算项'!$M$3693:$M$3701,"PM25",'02_核算项'!$AE$3693:$AE$3701,"allow_calculation"),"")</f>
        <v/>
      </c>
      <c r="M365" s="4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C$3693:$AC$3701,'02_核算项'!$M$3693:$M$3701,"BC",'02_核算项'!$AE$3693:$AE$3701,"allow_calculation"),"")</f>
        <v/>
      </c>
      <c r="N365" s="4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C$3693:$AC$3701,'02_核算项'!$M$3693:$M$3701,"OC",'02_核算项'!$AE$3693:$AE$3701,"allow_calculation"),"")</f>
        <v/>
      </c>
      <c r="O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C$3693:$AC$3701,'02_核算项'!$M$3693:$M$3701,"NH3",'02_核算项'!$AE$3693:$AE$3701,"allow_calculation"),"")</f>
        <v>0.0</v>
      </c>
      <c r="P365" s="3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D$3693:$AD$3701,'02_核算项'!$M$3693:$M$3701,"SO2",'02_核算项'!$AE$3693:$AE$3701,"allow_calculation"),"")</f>
        <v/>
      </c>
      <c r="Q365" s="3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D$3693:$AD$3701,'02_核算项'!$M$3693:$M$3701,"NOX",'02_核算项'!$AE$3693:$AE$3701,"allow_calculation"),"")</f>
        <v/>
      </c>
      <c r="R365" s="3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D$3693:$AD$3701,'02_核算项'!$M$3693:$M$3701,"CO",'02_核算项'!$AE$3693:$AE$3701,"allow_calculation"),"")</f>
        <v/>
      </c>
      <c r="S365" s="3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D$3693:$AD$3701,'02_核算项'!$M$3693:$M$3701,"VOCS",'02_核算项'!$AE$3693:$AE$3701,"allow_calculation"),"")</f>
        <v/>
      </c>
      <c r="T365" s="3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D$3693:$AD$3701,'02_核算项'!$M$3693:$M$3701,"PM10",'02_核算项'!$AE$3693:$AE$3701,"allow_calculation"),"")</f>
        <v/>
      </c>
      <c r="U365" s="3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D$3693:$AD$3701,'02_核算项'!$M$3693:$M$3701,"PM25",'02_核算项'!$AE$3693:$AE$3701,"allow_calculation"),"")</f>
        <v/>
      </c>
      <c r="V365" s="3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D$3693:$AD$3701,'02_核算项'!$M$3693:$M$3701,"BC",'02_核算项'!$AE$3693:$AE$3701,"allow_calculation"),"")</f>
        <v/>
      </c>
      <c r="W365" s="3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D$3693:$AD$3701,'02_核算项'!$M$3693:$M$3701,"OC",'02_核算项'!$AE$3693:$AE$3701,"allow_calculation"),"")</f>
        <v/>
      </c>
      <c r="X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D$3693:$AD$3701,'02_核算项'!$M$3693:$M$3701,"NH3",'02_核算项'!$AE$3693:$AE$3701,"allow_calculation"),"")</f>
        <v>0.0</v>
      </c>
      <c r="Y365" s="2">
        <v>25</v>
      </c>
    </row>
    <row r="366" spans="1:25">
      <c r="A366" s="2" t="s">
        <v>4448</v>
      </c>
      <c r="B366" s="2" t="s">
        <v>376</v>
      </c>
      <c r="C366" s="2" t="s">
        <v>377</v>
      </c>
      <c r="D366" s="2" t="s">
        <v>178</v>
      </c>
      <c r="E366" s="2" t="s">
        <v>181</v>
      </c>
      <c r="F366" s="2" t="s">
        <v>243</v>
      </c>
      <c r="G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C$3702:$AC$3710,'02_核算项'!$M$3702:$M$3710,"SO2",'02_核算项'!$AE$3702:$AE$3710,"allow_calculation"),"")</f>
        <v>0.00082365</v>
      </c>
      <c r="H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C$3702:$AC$3710,'02_核算项'!$M$3702:$M$3710,"NOX",'02_核算项'!$AE$3702:$AE$3710,"allow_calculation"),"")</f>
        <v>0.197676</v>
      </c>
      <c r="I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C$3702:$AC$3710,'02_核算项'!$M$3702:$M$3710,"CO",'02_核算项'!$AE$3702:$AE$3710,"allow_calculation"),"")</f>
        <v>0.05765549999999999</v>
      </c>
      <c r="J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C$3702:$AC$3710,'02_核算项'!$M$3702:$M$3710,"VOCS",'02_核算项'!$AE$3702:$AE$3710,"allow_calculation"),"")</f>
        <v>0.0032946</v>
      </c>
      <c r="K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C$3702:$AC$3710,'02_核算项'!$M$3702:$M$3710,"PM10",'02_核算项'!$AE$3702:$AE$3710,"allow_calculation"),"")</f>
        <v>0.0016473</v>
      </c>
      <c r="L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C$3702:$AC$3710,'02_核算项'!$M$3702:$M$3710,"PM25",'02_核算项'!$AE$3702:$AE$3710,"allow_calculation"),"")</f>
        <v>0.00082365</v>
      </c>
      <c r="M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C$3702:$AC$3710,'02_核算项'!$M$3702:$M$3710,"BC",'02_核算项'!$AE$3702:$AE$3710,"allow_calculation"),"")</f>
        <v>0.00016472999999999998</v>
      </c>
      <c r="N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C$3702:$AC$3710,'02_核算项'!$M$3702:$M$3710,"OC",'02_核算项'!$AE$3702:$AE$3710,"allow_calculation"),"")</f>
        <v>0.00032945999999999995</v>
      </c>
      <c r="O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C$3702:$AC$3710,'02_核算项'!$M$3702:$M$3710,"NH3",'02_核算项'!$AE$3702:$AE$3710,"allow_calculation"),"")</f>
        <v>0.0</v>
      </c>
      <c r="P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D$3702:$AD$3710,'02_核算项'!$M$3702:$M$3710,"SO2",'02_核算项'!$AE$3702:$AE$3710,"allow_calculation"),"")</f>
        <v>0.00082365</v>
      </c>
      <c r="Q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D$3702:$AD$3710,'02_核算项'!$M$3702:$M$3710,"NOX",'02_核算项'!$AE$3702:$AE$3710,"allow_calculation"),"")</f>
        <v>0.197676</v>
      </c>
      <c r="R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D$3702:$AD$3710,'02_核算项'!$M$3702:$M$3710,"CO",'02_核算项'!$AE$3702:$AE$3710,"allow_calculation"),"")</f>
        <v>0.05765549999999999</v>
      </c>
      <c r="S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D$3702:$AD$3710,'02_核算项'!$M$3702:$M$3710,"VOCS",'02_核算项'!$AE$3702:$AE$3710,"allow_calculation"),"")</f>
        <v>0.0032946</v>
      </c>
      <c r="T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D$3702:$AD$3710,'02_核算项'!$M$3702:$M$3710,"PM10",'02_核算项'!$AE$3702:$AE$3710,"allow_calculation"),"")</f>
        <v>0.0016473</v>
      </c>
      <c r="U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D$3702:$AD$3710,'02_核算项'!$M$3702:$M$3710,"PM25",'02_核算项'!$AE$3702:$AE$3710,"allow_calculation"),"")</f>
        <v>0.00082365</v>
      </c>
      <c r="V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D$3702:$AD$3710,'02_核算项'!$M$3702:$M$3710,"BC",'02_核算项'!$AE$3702:$AE$3710,"allow_calculation"),"")</f>
        <v>0.00016472999999999998</v>
      </c>
      <c r="W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D$3702:$AD$3710,'02_核算项'!$M$3702:$M$3710,"OC",'02_核算项'!$AE$3702:$AE$3710,"allow_calculation"),"")</f>
        <v>0.00032945999999999995</v>
      </c>
      <c r="X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D$3702:$AD$3710,'02_核算项'!$M$3702:$M$3710,"NH3",'02_核算项'!$AE$3702:$AE$3710,"allow_calculation"),"")</f>
        <v>0.0</v>
      </c>
      <c r="Y366" s="2">
        <v>1</v>
      </c>
    </row>
    <row r="367" spans="1:25">
      <c r="A367" s="2" t="s">
        <v>4458</v>
      </c>
      <c r="B367" s="2" t="s">
        <v>345</v>
      </c>
      <c r="C367" s="2" t="s">
        <v>346</v>
      </c>
      <c r="D367" s="2" t="s">
        <v>116</v>
      </c>
      <c r="E367" s="2" t="s">
        <v>181</v>
      </c>
      <c r="F367" s="2" t="s">
        <v>138</v>
      </c>
      <c r="G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C$3711:$AC$3719,'02_核算项'!$M$3711:$M$3719,"SO2",'02_核算项'!$AE$3711:$AE$3719,"allow_calculation"),"")</f>
        <v>0.0175</v>
      </c>
      <c r="H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C$3711:$AC$3719,'02_核算项'!$M$3711:$M$3719,"NOX",'02_核算项'!$AE$3711:$AE$3719,"allow_calculation"),"")</f>
        <v>4.2</v>
      </c>
      <c r="I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C$3711:$AC$3719,'02_核算项'!$M$3711:$M$3719,"CO",'02_核算项'!$AE$3711:$AE$3719,"allow_calculation"),"")</f>
        <v>1.225</v>
      </c>
      <c r="J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C$3711:$AC$3719,'02_核算项'!$M$3711:$M$3719,"VOCS",'02_核算项'!$AE$3711:$AE$3719,"allow_calculation"),"")</f>
        <v>0.07</v>
      </c>
      <c r="K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C$3711:$AC$3719,'02_核算项'!$M$3711:$M$3719,"PM10",'02_核算项'!$AE$3711:$AE$3719,"allow_calculation"),"")</f>
        <v>0.035</v>
      </c>
      <c r="L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C$3711:$AC$3719,'02_核算项'!$M$3711:$M$3719,"PM25",'02_核算项'!$AE$3711:$AE$3719,"allow_calculation"),"")</f>
        <v>0.0175</v>
      </c>
      <c r="M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C$3711:$AC$3719,'02_核算项'!$M$3711:$M$3719,"BC",'02_核算项'!$AE$3711:$AE$3719,"allow_calculation"),"")</f>
        <v>0.0035</v>
      </c>
      <c r="N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C$3711:$AC$3719,'02_核算项'!$M$3711:$M$3719,"OC",'02_核算项'!$AE$3711:$AE$3719,"allow_calculation"),"")</f>
        <v>0.007</v>
      </c>
      <c r="O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C$3711:$AC$3719,'02_核算项'!$M$3711:$M$3719,"NH3",'02_核算项'!$AE$3711:$AE$3719,"allow_calculation"),"")</f>
        <v>0.0</v>
      </c>
      <c r="P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D$3711:$AD$3719,'02_核算项'!$M$3711:$M$3719,"SO2",'02_核算项'!$AE$3711:$AE$3719,"allow_calculation"),"")</f>
        <v>0.0175</v>
      </c>
      <c r="Q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D$3711:$AD$3719,'02_核算项'!$M$3711:$M$3719,"NOX",'02_核算项'!$AE$3711:$AE$3719,"allow_calculation"),"")</f>
        <v>4.2</v>
      </c>
      <c r="R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D$3711:$AD$3719,'02_核算项'!$M$3711:$M$3719,"CO",'02_核算项'!$AE$3711:$AE$3719,"allow_calculation"),"")</f>
        <v>1.225</v>
      </c>
      <c r="S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D$3711:$AD$3719,'02_核算项'!$M$3711:$M$3719,"VOCS",'02_核算项'!$AE$3711:$AE$3719,"allow_calculation"),"")</f>
        <v>0.07</v>
      </c>
      <c r="T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D$3711:$AD$3719,'02_核算项'!$M$3711:$M$3719,"PM10",'02_核算项'!$AE$3711:$AE$3719,"allow_calculation"),"")</f>
        <v>0.035</v>
      </c>
      <c r="U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D$3711:$AD$3719,'02_核算项'!$M$3711:$M$3719,"PM25",'02_核算项'!$AE$3711:$AE$3719,"allow_calculation"),"")</f>
        <v>0.0175</v>
      </c>
      <c r="V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D$3711:$AD$3719,'02_核算项'!$M$3711:$M$3719,"BC",'02_核算项'!$AE$3711:$AE$3719,"allow_calculation"),"")</f>
        <v>0.0035</v>
      </c>
      <c r="W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D$3711:$AD$3719,'02_核算项'!$M$3711:$M$3719,"OC",'02_核算项'!$AE$3711:$AE$3719,"allow_calculation"),"")</f>
        <v>0.007</v>
      </c>
      <c r="X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D$3711:$AD$3719,'02_核算项'!$M$3711:$M$3719,"NH3",'02_核算项'!$AE$3711:$AE$3719,"allow_calculation"),"")</f>
        <v>0.0</v>
      </c>
      <c r="Y367" s="2">
        <v>1</v>
      </c>
    </row>
    <row r="368" spans="1:25">
      <c r="A368" s="2" t="s">
        <v>4468</v>
      </c>
      <c r="B368" s="2" t="s">
        <v>4469</v>
      </c>
      <c r="C368" s="2" t="s">
        <v>152</v>
      </c>
      <c r="D368" s="2" t="s">
        <v>50</v>
      </c>
      <c r="E368" s="2" t="s">
        <v>2203</v>
      </c>
      <c r="F368" s="2" t="s">
        <v>433</v>
      </c>
      <c r="G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C$3720:$AC$3728,'02_核算项'!$M$3720:$M$3728,"SO2",'02_核算项'!$AE$3720:$AE$3728,"allow_calculation"),"")</f>
        <v>0.390439</v>
      </c>
      <c r="H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C$3720:$AC$3728,'02_核算项'!$M$3720:$M$3728,"NOX",'02_核算项'!$AE$3720:$AE$3728,"allow_calculation"),"")</f>
        <v>1.37802</v>
      </c>
      <c r="I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C$3720:$AC$3728,'02_核算项'!$M$3720:$M$3728,"CO",'02_核算项'!$AE$3720:$AE$3728,"allow_calculation"),"")</f>
        <v>0.344505</v>
      </c>
      <c r="J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C$3720:$AC$3728,'02_核算项'!$M$3720:$M$3728,"VOCS",'02_核算项'!$AE$3720:$AE$3728,"allow_calculation"),"")</f>
        <v>0.0275604</v>
      </c>
      <c r="K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C$3720:$AC$3728,'02_核算项'!$M$3720:$M$3728,"PM10",'02_核算项'!$AE$3720:$AE$3728,"allow_calculation"),"")</f>
        <v>0.1722525</v>
      </c>
      <c r="L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C$3720:$AC$3728,'02_核算项'!$M$3720:$M$3728,"PM25",'02_核算项'!$AE$3720:$AE$3728,"allow_calculation"),"")</f>
        <v>0.1722525</v>
      </c>
      <c r="M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C$3720:$AC$3728,'02_核算项'!$M$3720:$M$3728,"BC",'02_核算项'!$AE$3720:$AE$3728,"allow_calculation"),"")</f>
        <v>0.0137802</v>
      </c>
      <c r="N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C$3720:$AC$3728,'02_核算项'!$M$3720:$M$3728,"OC",'02_核算项'!$AE$3720:$AE$3728,"allow_calculation"),"")</f>
        <v>0.0803845</v>
      </c>
      <c r="O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C$3720:$AC$3728,'02_核算项'!$M$3720:$M$3728,"NH3",'02_核算项'!$AE$3720:$AE$3728,"allow_calculation"),"")</f>
        <v>0.0</v>
      </c>
      <c r="P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D$3720:$AD$3728,'02_核算项'!$M$3720:$M$3728,"SO2",'02_核算项'!$AE$3720:$AE$3728,"allow_calculation"),"")</f>
        <v>0.390439</v>
      </c>
      <c r="Q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D$3720:$AD$3728,'02_核算项'!$M$3720:$M$3728,"NOX",'02_核算项'!$AE$3720:$AE$3728,"allow_calculation"),"")</f>
        <v>1.37802</v>
      </c>
      <c r="R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D$3720:$AD$3728,'02_核算项'!$M$3720:$M$3728,"CO",'02_核算项'!$AE$3720:$AE$3728,"allow_calculation"),"")</f>
        <v>0.344505</v>
      </c>
      <c r="S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D$3720:$AD$3728,'02_核算项'!$M$3720:$M$3728,"VOCS",'02_核算项'!$AE$3720:$AE$3728,"allow_calculation"),"")</f>
        <v>0.0275604</v>
      </c>
      <c r="T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D$3720:$AD$3728,'02_核算项'!$M$3720:$M$3728,"PM10",'02_核算项'!$AE$3720:$AE$3728,"allow_calculation"),"")</f>
        <v>0.1722525</v>
      </c>
      <c r="U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D$3720:$AD$3728,'02_核算项'!$M$3720:$M$3728,"PM25",'02_核算项'!$AE$3720:$AE$3728,"allow_calculation"),"")</f>
        <v>0.1722525</v>
      </c>
      <c r="V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D$3720:$AD$3728,'02_核算项'!$M$3720:$M$3728,"BC",'02_核算项'!$AE$3720:$AE$3728,"allow_calculation"),"")</f>
        <v>0.0137802</v>
      </c>
      <c r="W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D$3720:$AD$3728,'02_核算项'!$M$3720:$M$3728,"OC",'02_核算项'!$AE$3720:$AE$3728,"allow_calculation"),"")</f>
        <v>0.0803845</v>
      </c>
      <c r="X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D$3720:$AD$3728,'02_核算项'!$M$3720:$M$3728,"NH3",'02_核算项'!$AE$3720:$AE$3728,"allow_calculation"),"")</f>
        <v>0.0</v>
      </c>
      <c r="Y368" s="2">
        <v>19</v>
      </c>
    </row>
    <row r="369" spans="1:25">
      <c r="A369" s="2" t="s">
        <v>4480</v>
      </c>
      <c r="B369" s="2" t="s">
        <v>886</v>
      </c>
      <c r="C369" s="2" t="s">
        <v>377</v>
      </c>
      <c r="D369" s="2" t="s">
        <v>228</v>
      </c>
      <c r="E369" s="2" t="s">
        <v>181</v>
      </c>
      <c r="F369" s="2" t="s">
        <v>732</v>
      </c>
      <c r="G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C$3729:$AC$3737,'02_核算项'!$M$3729:$M$3737,"SO2",'02_核算项'!$AE$3729:$AE$3737,"allow_calculation"),"")</f>
        <v/>
      </c>
      <c r="H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C$3729:$AC$3737,'02_核算项'!$M$3729:$M$3737,"NOX",'02_核算项'!$AE$3729:$AE$3737,"allow_calculation"),"")</f>
        <v/>
      </c>
      <c r="I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C$3729:$AC$3737,'02_核算项'!$M$3729:$M$3737,"CO",'02_核算项'!$AE$3729:$AE$3737,"allow_calculation"),"")</f>
        <v/>
      </c>
      <c r="J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C$3729:$AC$3737,'02_核算项'!$M$3729:$M$3737,"VOCS",'02_核算项'!$AE$3729:$AE$3737,"allow_calculation"),"")</f>
        <v/>
      </c>
      <c r="K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C$3729:$AC$3737,'02_核算项'!$M$3729:$M$3737,"PM10",'02_核算项'!$AE$3729:$AE$3737,"allow_calculation"),"")</f>
        <v/>
      </c>
      <c r="L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C$3729:$AC$3737,'02_核算项'!$M$3729:$M$3737,"PM25",'02_核算项'!$AE$3729:$AE$3737,"allow_calculation"),"")</f>
        <v/>
      </c>
      <c r="M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C$3729:$AC$3737,'02_核算项'!$M$3729:$M$3737,"BC",'02_核算项'!$AE$3729:$AE$3737,"allow_calculation"),"")</f>
        <v/>
      </c>
      <c r="N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C$3729:$AC$3737,'02_核算项'!$M$3729:$M$3737,"OC",'02_核算项'!$AE$3729:$AE$3737,"allow_calculation"),"")</f>
        <v/>
      </c>
      <c r="O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C$3729:$AC$3737,'02_核算项'!$M$3729:$M$3737,"NH3",'02_核算项'!$AE$3729:$AE$3737,"allow_calculation"),"")</f>
        <v>0.0</v>
      </c>
      <c r="P369" s="3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D$3729:$AD$3737,'02_核算项'!$M$3729:$M$3737,"SO2",'02_核算项'!$AE$3729:$AE$3737,"allow_calculation"),"")</f>
        <v/>
      </c>
      <c r="Q369" s="3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D$3729:$AD$3737,'02_核算项'!$M$3729:$M$3737,"NOX",'02_核算项'!$AE$3729:$AE$3737,"allow_calculation"),"")</f>
        <v/>
      </c>
      <c r="R369" s="3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D$3729:$AD$3737,'02_核算项'!$M$3729:$M$3737,"CO",'02_核算项'!$AE$3729:$AE$3737,"allow_calculation"),"")</f>
        <v/>
      </c>
      <c r="S369" s="3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D$3729:$AD$3737,'02_核算项'!$M$3729:$M$3737,"VOCS",'02_核算项'!$AE$3729:$AE$3737,"allow_calculation"),"")</f>
        <v/>
      </c>
      <c r="T369" s="3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D$3729:$AD$3737,'02_核算项'!$M$3729:$M$3737,"PM10",'02_核算项'!$AE$3729:$AE$3737,"allow_calculation"),"")</f>
        <v/>
      </c>
      <c r="U369" s="3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D$3729:$AD$3737,'02_核算项'!$M$3729:$M$3737,"PM25",'02_核算项'!$AE$3729:$AE$3737,"allow_calculation"),"")</f>
        <v/>
      </c>
      <c r="V369" s="3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D$3729:$AD$3737,'02_核算项'!$M$3729:$M$3737,"BC",'02_核算项'!$AE$3729:$AE$3737,"allow_calculation"),"")</f>
        <v/>
      </c>
      <c r="W369" s="3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D$3729:$AD$3737,'02_核算项'!$M$3729:$M$3737,"OC",'02_核算项'!$AE$3729:$AE$3737,"allow_calculation"),"")</f>
        <v/>
      </c>
      <c r="X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D$3729:$AD$3737,'02_核算项'!$M$3729:$M$3737,"NH3",'02_核算项'!$AE$3729:$AE$3737,"allow_calculation"),"")</f>
        <v>0.0</v>
      </c>
      <c r="Y369" s="2">
        <v>25</v>
      </c>
    </row>
    <row r="370" spans="1:25">
      <c r="A370" s="2" t="s">
        <v>4490</v>
      </c>
      <c r="B370" s="2" t="s">
        <v>583</v>
      </c>
      <c r="C370" s="2" t="s">
        <v>152</v>
      </c>
      <c r="D370" s="2" t="s">
        <v>178</v>
      </c>
      <c r="E370" s="2" t="s">
        <v>51</v>
      </c>
      <c r="F370" s="2" t="s">
        <v>52</v>
      </c>
      <c r="G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C$3738:$AC$3746,'02_核算项'!$M$3738:$M$3746,"SO2",'02_核算项'!$AE$3738:$AE$3746,"allow_calculation"),"")</f>
        <v>61.0997</v>
      </c>
      <c r="H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C$3738:$AC$3746,'02_核算项'!$M$3738:$M$3746,"NOX",'02_核算项'!$AE$3738:$AE$3746,"allow_calculation"),"")</f>
        <v>215.646</v>
      </c>
      <c r="I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C$3738:$AC$3746,'02_核算项'!$M$3738:$M$3746,"CO",'02_核算项'!$AE$3738:$AE$3746,"allow_calculation"),"")</f>
        <v>53.9115</v>
      </c>
      <c r="J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C$3738:$AC$3746,'02_核算项'!$M$3738:$M$3746,"VOCS",'02_核算项'!$AE$3738:$AE$3746,"allow_calculation"),"")</f>
        <v>4.31292</v>
      </c>
      <c r="K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C$3738:$AC$3746,'02_核算项'!$M$3738:$M$3746,"PM10",'02_核算项'!$AE$3738:$AE$3746,"allow_calculation"),"")</f>
        <v>26.95575</v>
      </c>
      <c r="L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C$3738:$AC$3746,'02_核算项'!$M$3738:$M$3746,"PM25",'02_核算项'!$AE$3738:$AE$3746,"allow_calculation"),"")</f>
        <v>26.95575</v>
      </c>
      <c r="M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C$3738:$AC$3746,'02_核算项'!$M$3738:$M$3746,"BC",'02_核算项'!$AE$3738:$AE$3746,"allow_calculation"),"")</f>
        <v>2.15646</v>
      </c>
      <c r="N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C$3738:$AC$3746,'02_核算项'!$M$3738:$M$3746,"OC",'02_核算项'!$AE$3738:$AE$3746,"allow_calculation"),"")</f>
        <v>12.57935</v>
      </c>
      <c r="O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C$3738:$AC$3746,'02_核算项'!$M$3738:$M$3746,"NH3",'02_核算项'!$AE$3738:$AE$3746,"allow_calculation"),"")</f>
        <v/>
      </c>
      <c r="P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D$3738:$AD$3746,'02_核算项'!$M$3738:$M$3746,"SO2",'02_核算项'!$AE$3738:$AE$3746,"allow_calculation"),"")</f>
        <v>61.0997</v>
      </c>
      <c r="Q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D$3738:$AD$3746,'02_核算项'!$M$3738:$M$3746,"NOX",'02_核算项'!$AE$3738:$AE$3746,"allow_calculation"),"")</f>
        <v>215.646</v>
      </c>
      <c r="R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D$3738:$AD$3746,'02_核算项'!$M$3738:$M$3746,"CO",'02_核算项'!$AE$3738:$AE$3746,"allow_calculation"),"")</f>
        <v>53.9115</v>
      </c>
      <c r="S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D$3738:$AD$3746,'02_核算项'!$M$3738:$M$3746,"VOCS",'02_核算项'!$AE$3738:$AE$3746,"allow_calculation"),"")</f>
        <v>4.31292</v>
      </c>
      <c r="T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D$3738:$AD$3746,'02_核算项'!$M$3738:$M$3746,"PM10",'02_核算项'!$AE$3738:$AE$3746,"allow_calculation"),"")</f>
        <v>26.95575</v>
      </c>
      <c r="U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D$3738:$AD$3746,'02_核算项'!$M$3738:$M$3746,"PM25",'02_核算项'!$AE$3738:$AE$3746,"allow_calculation"),"")</f>
        <v>26.95575</v>
      </c>
      <c r="V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D$3738:$AD$3746,'02_核算项'!$M$3738:$M$3746,"BC",'02_核算项'!$AE$3738:$AE$3746,"allow_calculation"),"")</f>
        <v>2.15646</v>
      </c>
      <c r="W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D$3738:$AD$3746,'02_核算项'!$M$3738:$M$3746,"OC",'02_核算项'!$AE$3738:$AE$3746,"allow_calculation"),"")</f>
        <v>12.57935</v>
      </c>
      <c r="X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D$3738:$AD$3746,'02_核算项'!$M$3738:$M$3746,"NH3",'02_核算项'!$AE$3738:$AE$3746,"allow_calculation"),"")</f>
        <v/>
      </c>
      <c r="Y370" s="2">
        <v>10</v>
      </c>
    </row>
    <row r="371" spans="1:25">
      <c r="A371" s="2" t="s">
        <v>4500</v>
      </c>
      <c r="B371" s="2" t="s">
        <v>2266</v>
      </c>
      <c r="C371" s="2" t="s">
        <v>744</v>
      </c>
      <c r="D371" s="2" t="s">
        <v>50</v>
      </c>
      <c r="E371" s="2" t="s">
        <v>51</v>
      </c>
      <c r="F371" s="2" t="s">
        <v>52</v>
      </c>
      <c r="G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C$3747:$AC$3763,'02_核算项'!$M$3747:$M$3763,"SO2",'02_核算项'!$AE$3747:$AE$3763,"allow_calculation"),"")</f>
        <v>1142.11635</v>
      </c>
      <c r="H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C$3747:$AC$3763,'02_核算项'!$M$3747:$M$3763,"NOX",'02_核算项'!$AE$3747:$AE$3763,"allow_calculation"),"")</f>
        <v>4031.862</v>
      </c>
      <c r="I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C$3747:$AC$3763,'02_核算项'!$M$3747:$M$3763,"CO",'02_核算项'!$AE$3747:$AE$3763,"allow_calculation"),"")</f>
        <v>1008.002</v>
      </c>
      <c r="J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C$3747:$AC$3763,'02_核算项'!$M$3747:$M$3763,"VOCS",'02_核算项'!$AE$3747:$AE$3763,"allow_calculation"),"")</f>
        <v>80.63432</v>
      </c>
      <c r="K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C$3747:$AC$3763,'02_核算项'!$M$3747:$M$3763,"PM10",'02_核算项'!$AE$3747:$AE$3763,"allow_calculation"),"")</f>
        <v>503.88054999999997</v>
      </c>
      <c r="L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C$3747:$AC$3763,'02_核算项'!$M$3747:$M$3763,"PM25",'02_核算项'!$AE$3747:$AE$3763,"allow_calculation"),"")</f>
        <v>503.8769</v>
      </c>
      <c r="M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C$3747:$AC$3763,'02_核算项'!$M$3747:$M$3763,"BC",'02_核算项'!$AE$3747:$AE$3763,"allow_calculation"),"")</f>
        <v>40.31059</v>
      </c>
      <c r="N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C$3747:$AC$3763,'02_核算项'!$M$3747:$M$3763,"OC",'02_核算项'!$AE$3747:$AE$3763,"allow_calculation"),"")</f>
        <v>235.14230999999998</v>
      </c>
      <c r="O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C$3747:$AC$3763,'02_核算项'!$M$3747:$M$3763,"NH3",'02_核算项'!$AE$3747:$AE$3763,"allow_calculation"),"")</f>
        <v>0.0</v>
      </c>
      <c r="P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D$3747:$AD$3763,'02_核算项'!$M$3747:$M$3763,"SO2",'02_核算项'!$AE$3747:$AE$3763,"allow_calculation"),"")</f>
        <v>1142.11635</v>
      </c>
      <c r="Q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D$3747:$AD$3763,'02_核算项'!$M$3747:$M$3763,"NOX",'02_核算项'!$AE$3747:$AE$3763,"allow_calculation"),"")</f>
        <v>4031.862</v>
      </c>
      <c r="R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D$3747:$AD$3763,'02_核算项'!$M$3747:$M$3763,"CO",'02_核算项'!$AE$3747:$AE$3763,"allow_calculation"),"")</f>
        <v>1008.002</v>
      </c>
      <c r="S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D$3747:$AD$3763,'02_核算项'!$M$3747:$M$3763,"VOCS",'02_核算项'!$AE$3747:$AE$3763,"allow_calculation"),"")</f>
        <v>80.63432</v>
      </c>
      <c r="T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D$3747:$AD$3763,'02_核算项'!$M$3747:$M$3763,"PM10",'02_核算项'!$AE$3747:$AE$3763,"allow_calculation"),"")</f>
        <v>503.88054999999997</v>
      </c>
      <c r="U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D$3747:$AD$3763,'02_核算项'!$M$3747:$M$3763,"PM25",'02_核算项'!$AE$3747:$AE$3763,"allow_calculation"),"")</f>
        <v>503.8769</v>
      </c>
      <c r="V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D$3747:$AD$3763,'02_核算项'!$M$3747:$M$3763,"BC",'02_核算项'!$AE$3747:$AE$3763,"allow_calculation"),"")</f>
        <v>40.31059</v>
      </c>
      <c r="W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D$3747:$AD$3763,'02_核算项'!$M$3747:$M$3763,"OC",'02_核算项'!$AE$3747:$AE$3763,"allow_calculation"),"")</f>
        <v>235.14230999999998</v>
      </c>
      <c r="X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D$3747:$AD$3763,'02_核算项'!$M$3747:$M$3763,"NH3",'02_核算项'!$AE$3747:$AE$3763,"allow_calculation"),"")</f>
        <v>0.0</v>
      </c>
      <c r="Y371" s="2">
        <v>18</v>
      </c>
    </row>
    <row r="372" spans="1:25">
      <c r="A372" s="2" t="s">
        <v>4518</v>
      </c>
      <c r="B372" s="2" t="s">
        <v>1198</v>
      </c>
      <c r="C372" s="2" t="s">
        <v>400</v>
      </c>
      <c r="D372" s="2" t="s">
        <v>228</v>
      </c>
      <c r="E372" s="2" t="s">
        <v>117</v>
      </c>
      <c r="F372" s="2" t="s">
        <v>138</v>
      </c>
      <c r="G372" s="4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C$3764:$AC$3772,'02_核算项'!$M$3764:$M$3772,"SO2",'02_核算项'!$AE$3764:$AE$3772,"allow_calculation"),"")</f>
        <v>185.004642</v>
      </c>
      <c r="H372" s="4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C$3764:$AC$3772,'02_核算项'!$M$3764:$M$3772,"NOX",'02_核算项'!$AE$3764:$AE$3772,"allow_calculation"),"")</f>
        <v>652.95756</v>
      </c>
      <c r="I372" s="4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C$3764:$AC$3772,'02_核算项'!$M$3764:$M$3772,"CO",'02_核算项'!$AE$3764:$AE$3772,"allow_calculation"),"")</f>
        <v>163.23939</v>
      </c>
      <c r="J372" s="4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C$3764:$AC$3772,'02_核算项'!$M$3764:$M$3772,"VOCS",'02_核算项'!$AE$3764:$AE$3772,"allow_calculation"),"")</f>
        <v>13.059151199999999</v>
      </c>
      <c r="K372" s="4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C$3764:$AC$3772,'02_核算项'!$M$3764:$M$3772,"PM10",'02_核算项'!$AE$3764:$AE$3772,"allow_calculation"),"")</f>
        <v>81.619695</v>
      </c>
      <c r="L372" s="4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C$3764:$AC$3772,'02_核算项'!$M$3764:$M$3772,"PM25",'02_核算项'!$AE$3764:$AE$3772,"allow_calculation"),"")</f>
        <v>81.619695</v>
      </c>
      <c r="M372" s="4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C$3764:$AC$3772,'02_核算项'!$M$3764:$M$3772,"BC",'02_核算项'!$AE$3764:$AE$3772,"allow_calculation"),"")</f>
        <v>6.529575599999999</v>
      </c>
      <c r="N372" s="4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C$3764:$AC$3772,'02_核算项'!$M$3764:$M$3772,"OC",'02_核算项'!$AE$3764:$AE$3772,"allow_calculation"),"")</f>
        <v>38.089191</v>
      </c>
      <c r="O372" s="4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C$3764:$AC$3772,'02_核算项'!$M$3764:$M$3772,"NH3",'02_核算项'!$AE$3764:$AE$3772,"allow_calculation"),"")</f>
        <v/>
      </c>
      <c r="P372" s="4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D$3764:$AD$3772,'02_核算项'!$M$3764:$M$3772,"SO2",'02_核算项'!$AE$3764:$AE$3772,"allow_calculation"),"")</f>
        <v>185.004642</v>
      </c>
      <c r="Q372" s="4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D$3764:$AD$3772,'02_核算项'!$M$3764:$M$3772,"NOX",'02_核算项'!$AE$3764:$AE$3772,"allow_calculation"),"")</f>
        <v>652.95756</v>
      </c>
      <c r="R372" s="4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D$3764:$AD$3772,'02_核算项'!$M$3764:$M$3772,"CO",'02_核算项'!$AE$3764:$AE$3772,"allow_calculation"),"")</f>
        <v>163.23939</v>
      </c>
      <c r="S372" s="4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D$3764:$AD$3772,'02_核算项'!$M$3764:$M$3772,"VOCS",'02_核算项'!$AE$3764:$AE$3772,"allow_calculation"),"")</f>
        <v>13.059151199999999</v>
      </c>
      <c r="T372" s="4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D$3764:$AD$3772,'02_核算项'!$M$3764:$M$3772,"PM10",'02_核算项'!$AE$3764:$AE$3772,"allow_calculation"),"")</f>
        <v>81.619695</v>
      </c>
      <c r="U372" s="4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D$3764:$AD$3772,'02_核算项'!$M$3764:$M$3772,"PM25",'02_核算项'!$AE$3764:$AE$3772,"allow_calculation"),"")</f>
        <v>81.619695</v>
      </c>
      <c r="V372" s="4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D$3764:$AD$3772,'02_核算项'!$M$3764:$M$3772,"BC",'02_核算项'!$AE$3764:$AE$3772,"allow_calculation"),"")</f>
        <v>6.529575599999999</v>
      </c>
      <c r="W372" s="4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D$3764:$AD$3772,'02_核算项'!$M$3764:$M$3772,"OC",'02_核算项'!$AE$3764:$AE$3772,"allow_calculation"),"")</f>
        <v>38.089191</v>
      </c>
      <c r="X372" s="3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D$3764:$AD$3772,'02_核算项'!$M$3764:$M$3772,"NH3",'02_核算项'!$AE$3764:$AE$3772,"allow_calculation"),"")</f>
        <v/>
      </c>
      <c r="Y372" s="2">
        <v>12</v>
      </c>
    </row>
    <row r="373" spans="1:25">
      <c r="A373" s="2" t="s">
        <v>4528</v>
      </c>
      <c r="B373" s="2" t="s">
        <v>864</v>
      </c>
      <c r="C373" s="2" t="s">
        <v>799</v>
      </c>
      <c r="D373" s="2" t="s">
        <v>50</v>
      </c>
      <c r="E373" s="2" t="s">
        <v>179</v>
      </c>
      <c r="F373" s="2" t="s">
        <v>52</v>
      </c>
      <c r="G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C$3773:$AC$3781,'02_核算项'!$M$3773:$M$3781,"SO2",'02_核算项'!$AE$3773:$AE$3781,"allow_calculation"),"")</f>
        <v>0.5445245</v>
      </c>
      <c r="H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C$3773:$AC$3781,'02_核算项'!$M$3773:$M$3781,"NOX",'02_核算项'!$AE$3773:$AE$3781,"allow_calculation"),"")</f>
        <v>130.68588</v>
      </c>
      <c r="I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C$3773:$AC$3781,'02_核算项'!$M$3773:$M$3781,"CO",'02_核算项'!$AE$3773:$AE$3781,"allow_calculation"),"")</f>
        <v>38.116715</v>
      </c>
      <c r="J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C$3773:$AC$3781,'02_核算项'!$M$3773:$M$3781,"VOCS",'02_核算项'!$AE$3773:$AE$3781,"allow_calculation"),"")</f>
        <v>2.178098</v>
      </c>
      <c r="K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C$3773:$AC$3781,'02_核算项'!$M$3773:$M$3781,"PM10",'02_核算项'!$AE$3773:$AE$3781,"allow_calculation"),"")</f>
        <v>1.089049</v>
      </c>
      <c r="L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C$3773:$AC$3781,'02_核算项'!$M$3773:$M$3781,"PM25",'02_核算项'!$AE$3773:$AE$3781,"allow_calculation"),"")</f>
        <v>0.5445245</v>
      </c>
      <c r="M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C$3773:$AC$3781,'02_核算项'!$M$3773:$M$3781,"BC",'02_核算项'!$AE$3773:$AE$3781,"allow_calculation"),"")</f>
        <v>0.10890490000000001</v>
      </c>
      <c r="N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C$3773:$AC$3781,'02_核算项'!$M$3773:$M$3781,"OC",'02_核算项'!$AE$3773:$AE$3781,"allow_calculation"),"")</f>
        <v>0.21780980000000003</v>
      </c>
      <c r="O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C$3773:$AC$3781,'02_核算项'!$M$3773:$M$3781,"NH3",'02_核算项'!$AE$3773:$AE$3781,"allow_calculation"),"")</f>
        <v>0.0</v>
      </c>
      <c r="P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D$3773:$AD$3781,'02_核算项'!$M$3773:$M$3781,"SO2",'02_核算项'!$AE$3773:$AE$3781,"allow_calculation"),"")</f>
        <v>0.5445245</v>
      </c>
      <c r="Q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D$3773:$AD$3781,'02_核算项'!$M$3773:$M$3781,"NOX",'02_核算项'!$AE$3773:$AE$3781,"allow_calculation"),"")</f>
        <v>130.68588</v>
      </c>
      <c r="R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D$3773:$AD$3781,'02_核算项'!$M$3773:$M$3781,"CO",'02_核算项'!$AE$3773:$AE$3781,"allow_calculation"),"")</f>
        <v>38.116715</v>
      </c>
      <c r="S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D$3773:$AD$3781,'02_核算项'!$M$3773:$M$3781,"VOCS",'02_核算项'!$AE$3773:$AE$3781,"allow_calculation"),"")</f>
        <v>2.178098</v>
      </c>
      <c r="T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D$3773:$AD$3781,'02_核算项'!$M$3773:$M$3781,"PM10",'02_核算项'!$AE$3773:$AE$3781,"allow_calculation"),"")</f>
        <v>1.089049</v>
      </c>
      <c r="U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D$3773:$AD$3781,'02_核算项'!$M$3773:$M$3781,"PM25",'02_核算项'!$AE$3773:$AE$3781,"allow_calculation"),"")</f>
        <v>0.5445245</v>
      </c>
      <c r="V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D$3773:$AD$3781,'02_核算项'!$M$3773:$M$3781,"BC",'02_核算项'!$AE$3773:$AE$3781,"allow_calculation"),"")</f>
        <v>0.10890490000000001</v>
      </c>
      <c r="W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D$3773:$AD$3781,'02_核算项'!$M$3773:$M$3781,"OC",'02_核算项'!$AE$3773:$AE$3781,"allow_calculation"),"")</f>
        <v>0.21780980000000003</v>
      </c>
      <c r="X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D$3773:$AD$3781,'02_核算项'!$M$3773:$M$3781,"NH3",'02_核算项'!$AE$3773:$AE$3781,"allow_calculation"),"")</f>
        <v>0.0</v>
      </c>
      <c r="Y373" s="2">
        <v>1</v>
      </c>
    </row>
    <row r="374" spans="1:25">
      <c r="A374" s="2" t="s">
        <v>4538</v>
      </c>
      <c r="B374" s="2" t="s">
        <v>531</v>
      </c>
      <c r="C374" s="2" t="s">
        <v>227</v>
      </c>
      <c r="D374" s="2" t="s">
        <v>228</v>
      </c>
      <c r="E374" s="2" t="s">
        <v>179</v>
      </c>
      <c r="F374" s="2" t="s">
        <v>821</v>
      </c>
      <c r="G374" s="4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C$3782:$AC$3790,'02_核算项'!$M$3782:$M$3790,"SO2",'02_核算项'!$AE$3782:$AE$3790,"allow_calculation"),"")</f>
        <v/>
      </c>
      <c r="H374" s="4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C$3782:$AC$3790,'02_核算项'!$M$3782:$M$3790,"NOX",'02_核算项'!$AE$3782:$AE$3790,"allow_calculation"),"")</f>
        <v/>
      </c>
      <c r="I374" s="4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C$3782:$AC$3790,'02_核算项'!$M$3782:$M$3790,"CO",'02_核算项'!$AE$3782:$AE$3790,"allow_calculation"),"")</f>
        <v/>
      </c>
      <c r="J374" s="4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C$3782:$AC$3790,'02_核算项'!$M$3782:$M$3790,"VOCS",'02_核算项'!$AE$3782:$AE$3790,"allow_calculation"),"")</f>
        <v/>
      </c>
      <c r="K374" s="4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C$3782:$AC$3790,'02_核算项'!$M$3782:$M$3790,"PM10",'02_核算项'!$AE$3782:$AE$3790,"allow_calculation"),"")</f>
        <v/>
      </c>
      <c r="L374" s="4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C$3782:$AC$3790,'02_核算项'!$M$3782:$M$3790,"PM25",'02_核算项'!$AE$3782:$AE$3790,"allow_calculation"),"")</f>
        <v/>
      </c>
      <c r="M374" s="4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C$3782:$AC$3790,'02_核算项'!$M$3782:$M$3790,"BC",'02_核算项'!$AE$3782:$AE$3790,"allow_calculation"),"")</f>
        <v/>
      </c>
      <c r="N374" s="4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C$3782:$AC$3790,'02_核算项'!$M$3782:$M$3790,"OC",'02_核算项'!$AE$3782:$AE$3790,"allow_calculation"),"")</f>
        <v/>
      </c>
      <c r="O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C$3782:$AC$3790,'02_核算项'!$M$3782:$M$3790,"NH3",'02_核算项'!$AE$3782:$AE$3790,"allow_calculation"),"")</f>
        <v>0.0</v>
      </c>
      <c r="P374" s="3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D$3782:$AD$3790,'02_核算项'!$M$3782:$M$3790,"SO2",'02_核算项'!$AE$3782:$AE$3790,"allow_calculation"),"")</f>
        <v/>
      </c>
      <c r="Q374" s="3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D$3782:$AD$3790,'02_核算项'!$M$3782:$M$3790,"NOX",'02_核算项'!$AE$3782:$AE$3790,"allow_calculation"),"")</f>
        <v/>
      </c>
      <c r="R374" s="3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D$3782:$AD$3790,'02_核算项'!$M$3782:$M$3790,"CO",'02_核算项'!$AE$3782:$AE$3790,"allow_calculation"),"")</f>
        <v/>
      </c>
      <c r="S374" s="3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D$3782:$AD$3790,'02_核算项'!$M$3782:$M$3790,"VOCS",'02_核算项'!$AE$3782:$AE$3790,"allow_calculation"),"")</f>
        <v/>
      </c>
      <c r="T374" s="3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D$3782:$AD$3790,'02_核算项'!$M$3782:$M$3790,"PM10",'02_核算项'!$AE$3782:$AE$3790,"allow_calculation"),"")</f>
        <v/>
      </c>
      <c r="U374" s="3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D$3782:$AD$3790,'02_核算项'!$M$3782:$M$3790,"PM25",'02_核算项'!$AE$3782:$AE$3790,"allow_calculation"),"")</f>
        <v/>
      </c>
      <c r="V374" s="3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D$3782:$AD$3790,'02_核算项'!$M$3782:$M$3790,"BC",'02_核算项'!$AE$3782:$AE$3790,"allow_calculation"),"")</f>
        <v/>
      </c>
      <c r="W374" s="3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D$3782:$AD$3790,'02_核算项'!$M$3782:$M$3790,"OC",'02_核算项'!$AE$3782:$AE$3790,"allow_calculation"),"")</f>
        <v/>
      </c>
      <c r="X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D$3782:$AD$3790,'02_核算项'!$M$3782:$M$3790,"NH3",'02_核算项'!$AE$3782:$AE$3790,"allow_calculation"),"")</f>
        <v>0.0</v>
      </c>
      <c r="Y374" s="2">
        <v>25</v>
      </c>
    </row>
    <row r="375" spans="1:25">
      <c r="A375" s="2" t="s">
        <v>4548</v>
      </c>
      <c r="B375" s="2" t="s">
        <v>4549</v>
      </c>
      <c r="C375" s="2" t="s">
        <v>177</v>
      </c>
      <c r="D375" s="2" t="s">
        <v>116</v>
      </c>
      <c r="E375" s="2" t="s">
        <v>51</v>
      </c>
      <c r="F375" s="2" t="s">
        <v>52</v>
      </c>
      <c r="G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>27.5808</v>
      </c>
      <c r="H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>97.344</v>
      </c>
      <c r="I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>24.336</v>
      </c>
      <c r="J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>1.94688</v>
      </c>
      <c r="K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>12.168</v>
      </c>
      <c r="L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>12.168</v>
      </c>
      <c r="M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>0.97344</v>
      </c>
      <c r="N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>5.6784</v>
      </c>
      <c r="O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>0.0</v>
      </c>
      <c r="P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>27.5808</v>
      </c>
      <c r="Q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>97.344</v>
      </c>
      <c r="R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>24.336</v>
      </c>
      <c r="S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>1.94688</v>
      </c>
      <c r="T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>12.168</v>
      </c>
      <c r="U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>12.168</v>
      </c>
      <c r="V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>0.97344</v>
      </c>
      <c r="W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>5.6784</v>
      </c>
      <c r="X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>0.0</v>
      </c>
      <c r="Y375" s="2">
        <v>1</v>
      </c>
    </row>
    <row r="376" spans="1:25">
      <c r="A376" s="2" t="s">
        <v>4559</v>
      </c>
      <c r="B376" s="2" t="s">
        <v>4560</v>
      </c>
      <c r="C376" s="2" t="s">
        <v>227</v>
      </c>
      <c r="D376" s="2" t="s">
        <v>178</v>
      </c>
      <c r="E376" s="2" t="s">
        <v>51</v>
      </c>
      <c r="F376" s="2" t="s">
        <v>52</v>
      </c>
      <c r="G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>1119.7781</v>
      </c>
      <c r="H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>3952.158</v>
      </c>
      <c r="I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>988.0395</v>
      </c>
      <c r="J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>79.04316</v>
      </c>
      <c r="K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>494.01975</v>
      </c>
      <c r="L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>494.01975</v>
      </c>
      <c r="M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>39.52158</v>
      </c>
      <c r="N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>230.54255</v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0.0</v>
      </c>
      <c r="P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>1119.7781</v>
      </c>
      <c r="Q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>3952.158</v>
      </c>
      <c r="R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>988.0395</v>
      </c>
      <c r="S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>79.04316</v>
      </c>
      <c r="T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>494.01975</v>
      </c>
      <c r="U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>494.01975</v>
      </c>
      <c r="V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>39.52158</v>
      </c>
      <c r="W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>230.54255</v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0.0</v>
      </c>
      <c r="Y376" s="2">
        <v>9</v>
      </c>
    </row>
    <row r="377" spans="1:25">
      <c r="A377" s="2" t="s">
        <v>4570</v>
      </c>
      <c r="B377" s="2" t="s">
        <v>4571</v>
      </c>
      <c r="C377" s="2" t="s">
        <v>227</v>
      </c>
      <c r="D377" s="2" t="s">
        <v>178</v>
      </c>
      <c r="E377" s="2" t="s">
        <v>179</v>
      </c>
      <c r="F377" s="2" t="s">
        <v>138</v>
      </c>
      <c r="G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>0.47134799999999993</v>
      </c>
      <c r="H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>113.12351999999998</v>
      </c>
      <c r="I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>32.99435999999999</v>
      </c>
      <c r="J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>1.8853919999999997</v>
      </c>
      <c r="K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>0.9426959999999999</v>
      </c>
      <c r="L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>0.47134799999999993</v>
      </c>
      <c r="M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>0.0942696</v>
      </c>
      <c r="N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>0.1885392</v>
      </c>
      <c r="O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>0.0</v>
      </c>
      <c r="P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>0.47134799999999993</v>
      </c>
      <c r="Q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>113.12351999999998</v>
      </c>
      <c r="R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>32.99435999999999</v>
      </c>
      <c r="S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>1.8853919999999997</v>
      </c>
      <c r="T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>0.9426959999999999</v>
      </c>
      <c r="U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>0.47134799999999993</v>
      </c>
      <c r="V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>0.0942696</v>
      </c>
      <c r="W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>0.1885392</v>
      </c>
      <c r="X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>0.0</v>
      </c>
      <c r="Y377" s="2">
        <v>1</v>
      </c>
    </row>
    <row r="378" spans="1:25">
      <c r="A378" s="2" t="s">
        <v>4581</v>
      </c>
      <c r="B378" s="2" t="s">
        <v>1924</v>
      </c>
      <c r="C378" s="2" t="s">
        <v>377</v>
      </c>
      <c r="D378" s="2" t="s">
        <v>178</v>
      </c>
      <c r="E378" s="2" t="s">
        <v>51</v>
      </c>
      <c r="F378" s="2" t="s">
        <v>138</v>
      </c>
      <c r="G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>161.1838</v>
      </c>
      <c r="H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>568.884</v>
      </c>
      <c r="I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>142.221</v>
      </c>
      <c r="J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>11.37768</v>
      </c>
      <c r="K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>71.1105</v>
      </c>
      <c r="L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>71.1105</v>
      </c>
      <c r="M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>5.68884</v>
      </c>
      <c r="N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>33.1849</v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0.0</v>
      </c>
      <c r="P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>161.1838</v>
      </c>
      <c r="Q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>568.884</v>
      </c>
      <c r="R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>142.221</v>
      </c>
      <c r="S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>11.37768</v>
      </c>
      <c r="T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>71.1105</v>
      </c>
      <c r="U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>71.1105</v>
      </c>
      <c r="V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>5.68884</v>
      </c>
      <c r="W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>33.1849</v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0.0</v>
      </c>
      <c r="Y378" s="2">
        <v>9</v>
      </c>
    </row>
    <row r="379" spans="1:25">
      <c r="A379" s="2" t="s">
        <v>4591</v>
      </c>
      <c r="B379" s="2" t="s">
        <v>1417</v>
      </c>
      <c r="C379" s="2" t="s">
        <v>152</v>
      </c>
      <c r="D379" s="2" t="s">
        <v>178</v>
      </c>
      <c r="E379" s="2" t="s">
        <v>181</v>
      </c>
      <c r="F379" s="2" t="s">
        <v>243</v>
      </c>
      <c r="G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>132.6</v>
      </c>
      <c r="H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>468.0</v>
      </c>
      <c r="I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>117.0</v>
      </c>
      <c r="J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>9.36</v>
      </c>
      <c r="K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>58.5</v>
      </c>
      <c r="L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>58.5</v>
      </c>
      <c r="M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>4.68</v>
      </c>
      <c r="N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>27.3</v>
      </c>
      <c r="O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>0.0</v>
      </c>
      <c r="P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>132.6</v>
      </c>
      <c r="Q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>468.0</v>
      </c>
      <c r="R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>117.0</v>
      </c>
      <c r="S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>9.36</v>
      </c>
      <c r="T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>58.5</v>
      </c>
      <c r="U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>58.5</v>
      </c>
      <c r="V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>4.68</v>
      </c>
      <c r="W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>27.3</v>
      </c>
      <c r="X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>0.0</v>
      </c>
      <c r="Y379" s="2">
        <v>1</v>
      </c>
    </row>
    <row r="380" spans="1:25">
      <c r="A380" s="2" t="s">
        <v>4601</v>
      </c>
      <c r="B380" s="2" t="s">
        <v>4602</v>
      </c>
      <c r="C380" s="2" t="s">
        <v>258</v>
      </c>
      <c r="D380" s="2" t="s">
        <v>116</v>
      </c>
      <c r="E380" s="2" t="s">
        <v>51</v>
      </c>
      <c r="F380" s="2" t="s">
        <v>52</v>
      </c>
      <c r="G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>24.5905</v>
      </c>
      <c r="H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>86.79</v>
      </c>
      <c r="I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>21.6975</v>
      </c>
      <c r="J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>1.7358</v>
      </c>
      <c r="K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>10.84875</v>
      </c>
      <c r="L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>10.84875</v>
      </c>
      <c r="M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>0.8679</v>
      </c>
      <c r="N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>5.06275</v>
      </c>
      <c r="O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>0.0</v>
      </c>
      <c r="P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>24.5905</v>
      </c>
      <c r="Q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>86.79</v>
      </c>
      <c r="R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>21.6975</v>
      </c>
      <c r="S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>1.7358</v>
      </c>
      <c r="T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>10.84875</v>
      </c>
      <c r="U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>10.84875</v>
      </c>
      <c r="V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>0.8679</v>
      </c>
      <c r="W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>5.06275</v>
      </c>
      <c r="X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>0.0</v>
      </c>
      <c r="Y380" s="2">
        <v>1</v>
      </c>
    </row>
    <row r="381" spans="1:25">
      <c r="A381" s="2" t="s">
        <v>4612</v>
      </c>
      <c r="B381" s="2" t="s">
        <v>2505</v>
      </c>
      <c r="C381" s="2" t="s">
        <v>595</v>
      </c>
      <c r="D381" s="2" t="s">
        <v>50</v>
      </c>
      <c r="E381" s="2" t="s">
        <v>51</v>
      </c>
      <c r="F381" s="2" t="s">
        <v>138</v>
      </c>
      <c r="G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>1148.856464</v>
      </c>
      <c r="H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>4054.78752</v>
      </c>
      <c r="I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>1013.69688</v>
      </c>
      <c r="J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>81.09575039999999</v>
      </c>
      <c r="K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>506.84844</v>
      </c>
      <c r="L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>506.84844</v>
      </c>
      <c r="M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>40.54787519999999</v>
      </c>
      <c r="N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>236.52927199999996</v>
      </c>
      <c r="O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>0.0</v>
      </c>
      <c r="P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>1148.856464</v>
      </c>
      <c r="Q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>4054.78752</v>
      </c>
      <c r="R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>1013.69688</v>
      </c>
      <c r="S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>81.09575039999999</v>
      </c>
      <c r="T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>506.84844</v>
      </c>
      <c r="U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>506.84844</v>
      </c>
      <c r="V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>40.54787519999999</v>
      </c>
      <c r="W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>236.52927199999996</v>
      </c>
      <c r="X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>0.0</v>
      </c>
      <c r="Y381" s="2">
        <v>10</v>
      </c>
    </row>
    <row r="382" spans="1:25">
      <c r="A382" s="2" t="s">
        <v>4622</v>
      </c>
      <c r="B382" s="2" t="s">
        <v>743</v>
      </c>
      <c r="C382" s="2" t="s">
        <v>744</v>
      </c>
      <c r="D382" s="2" t="s">
        <v>228</v>
      </c>
      <c r="E382" s="2" t="s">
        <v>117</v>
      </c>
      <c r="F382" s="2" t="s">
        <v>52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>0.0</v>
      </c>
      <c r="P382" s="3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3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3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3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3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3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3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3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>0.0</v>
      </c>
      <c r="Y382" s="2">
        <v>34</v>
      </c>
    </row>
    <row r="383" spans="1:25">
      <c r="A383" s="2" t="s">
        <v>4632</v>
      </c>
      <c r="B383" s="2" t="s">
        <v>4633</v>
      </c>
      <c r="C383" s="2" t="s">
        <v>412</v>
      </c>
      <c r="D383" s="2" t="s">
        <v>228</v>
      </c>
      <c r="E383" s="2" t="s">
        <v>117</v>
      </c>
      <c r="F383" s="2" t="s">
        <v>52</v>
      </c>
      <c r="G383" s="4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C$3863:$AC$3879,'02_核算项'!$M$3863:$M$3879,"SO2",'02_核算项'!$AE$3863:$AE$3879,"allow_calculation"),"")</f>
        <v>320.0830431</v>
      </c>
      <c r="H383" s="4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C$3863:$AC$3879,'02_核算项'!$M$3863:$M$3879,"NOX",'02_核算项'!$AE$3863:$AE$3879,"allow_calculation"),"")</f>
        <v>1129.7611379999998</v>
      </c>
      <c r="I383" s="4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C$3863:$AC$3879,'02_核算项'!$M$3863:$M$3879,"CO",'02_核算项'!$AE$3863:$AE$3879,"allow_calculation"),"")</f>
        <v>282.4426645</v>
      </c>
      <c r="J383" s="4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C$3863:$AC$3879,'02_核算项'!$M$3863:$M$3879,"VOCS",'02_核算项'!$AE$3863:$AE$3879,"allow_calculation"),"")</f>
        <v>22.59503236</v>
      </c>
      <c r="K383" s="4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C$3863:$AC$3879,'02_核算项'!$M$3863:$M$3879,"PM10",'02_核算项'!$AE$3863:$AE$3879,"allow_calculation"),"")</f>
        <v>141.21347824999998</v>
      </c>
      <c r="L383" s="4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C$3863:$AC$3879,'02_核算项'!$M$3863:$M$3879,"PM25",'02_核算项'!$AE$3863:$AE$3879,"allow_calculation"),"")</f>
        <v>141.21324024999998</v>
      </c>
      <c r="M383" s="4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C$3863:$AC$3879,'02_核算项'!$M$3863:$M$3879,"BC",'02_核算项'!$AE$3863:$AE$3879,"allow_calculation"),"")</f>
        <v>11.29708778</v>
      </c>
      <c r="N383" s="4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C$3863:$AC$3879,'02_核算项'!$M$3863:$M$3879,"OC",'02_核算项'!$AE$3863:$AE$3879,"allow_calculation"),"")</f>
        <v>65.89949625</v>
      </c>
      <c r="O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C$3863:$AC$3879,'02_核算项'!$M$3863:$M$3879,"NH3",'02_核算项'!$AE$3863:$AE$3879,"allow_calculation"),"")</f>
        <v>0.0</v>
      </c>
      <c r="P383" s="4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D$3863:$AD$3879,'02_核算项'!$M$3863:$M$3879,"SO2",'02_核算项'!$AE$3863:$AE$3879,"allow_calculation"),"")</f>
        <v>320.0830431</v>
      </c>
      <c r="Q383" s="4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D$3863:$AD$3879,'02_核算项'!$M$3863:$M$3879,"NOX",'02_核算项'!$AE$3863:$AE$3879,"allow_calculation"),"")</f>
        <v>1129.7611379999998</v>
      </c>
      <c r="R383" s="4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D$3863:$AD$3879,'02_核算项'!$M$3863:$M$3879,"CO",'02_核算项'!$AE$3863:$AE$3879,"allow_calculation"),"")</f>
        <v>282.4426645</v>
      </c>
      <c r="S383" s="4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D$3863:$AD$3879,'02_核算项'!$M$3863:$M$3879,"VOCS",'02_核算项'!$AE$3863:$AE$3879,"allow_calculation"),"")</f>
        <v>22.59503236</v>
      </c>
      <c r="T383" s="4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D$3863:$AD$3879,'02_核算项'!$M$3863:$M$3879,"PM10",'02_核算项'!$AE$3863:$AE$3879,"allow_calculation"),"")</f>
        <v>141.21347824999998</v>
      </c>
      <c r="U383" s="4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D$3863:$AD$3879,'02_核算项'!$M$3863:$M$3879,"PM25",'02_核算项'!$AE$3863:$AE$3879,"allow_calculation"),"")</f>
        <v>141.21324024999998</v>
      </c>
      <c r="V383" s="4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D$3863:$AD$3879,'02_核算项'!$M$3863:$M$3879,"BC",'02_核算项'!$AE$3863:$AE$3879,"allow_calculation"),"")</f>
        <v>11.29708778</v>
      </c>
      <c r="W383" s="4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D$3863:$AD$3879,'02_核算项'!$M$3863:$M$3879,"OC",'02_核算项'!$AE$3863:$AE$3879,"allow_calculation"),"")</f>
        <v>65.89949625</v>
      </c>
      <c r="X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D$3863:$AD$3879,'02_核算项'!$M$3863:$M$3879,"NH3",'02_核算项'!$AE$3863:$AE$3879,"allow_calculation"),"")</f>
        <v>0.0</v>
      </c>
      <c r="Y383" s="2">
        <v>1</v>
      </c>
    </row>
    <row r="384" spans="1:25">
      <c r="A384" s="2" t="s">
        <v>4651</v>
      </c>
      <c r="B384" s="2" t="s">
        <v>3744</v>
      </c>
      <c r="C384" s="2" t="s">
        <v>744</v>
      </c>
      <c r="D384" s="2" t="s">
        <v>228</v>
      </c>
      <c r="E384" s="2" t="s">
        <v>572</v>
      </c>
      <c r="F384" s="2" t="s">
        <v>52</v>
      </c>
      <c r="G384" s="4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C$3880:$AC$3896,'02_核算项'!$M$3880:$M$3896,"SO2",'02_核算项'!$AE$3880:$AE$3896,"allow_calculation"),"")</f>
        <v>100.8911325</v>
      </c>
      <c r="H384" s="4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C$3880:$AC$3896,'02_核算项'!$M$3880:$M$3896,"NOX",'02_核算项'!$AE$3880:$AE$3896,"allow_calculation"),"")</f>
        <v>356.08635</v>
      </c>
      <c r="I384" s="4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C$3880:$AC$3896,'02_核算项'!$M$3880:$M$3896,"CO",'02_核算项'!$AE$3880:$AE$3896,"allow_calculation"),"")</f>
        <v>89.0215875</v>
      </c>
      <c r="J384" s="4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C$3880:$AC$3896,'02_核算项'!$M$3880:$M$3896,"VOCS",'02_核算项'!$AE$3880:$AE$3896,"allow_calculation"),"")</f>
        <v>7.121727</v>
      </c>
      <c r="K384" s="4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C$3880:$AC$3896,'02_核算项'!$M$3880:$M$3896,"PM10",'02_核算项'!$AE$3880:$AE$3896,"allow_calculation"),"")</f>
        <v>44.51079375</v>
      </c>
      <c r="L384" s="4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C$3880:$AC$3896,'02_核算项'!$M$3880:$M$3896,"PM25",'02_核算项'!$AE$3880:$AE$3896,"allow_calculation"),"")</f>
        <v>44.51079375</v>
      </c>
      <c r="M384" s="4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C$3880:$AC$3896,'02_核算项'!$M$3880:$M$3896,"BC",'02_核算项'!$AE$3880:$AE$3896,"allow_calculation"),"")</f>
        <v>3.5608635</v>
      </c>
      <c r="N384" s="4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C$3880:$AC$3896,'02_核算项'!$M$3880:$M$3896,"OC",'02_核算项'!$AE$3880:$AE$3896,"allow_calculation"),"")</f>
        <v>20.77170375</v>
      </c>
      <c r="O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C$3880:$AC$3896,'02_核算项'!$M$3880:$M$3896,"NH3",'02_核算项'!$AE$3880:$AE$3896,"allow_calculation"),"")</f>
        <v>0.0</v>
      </c>
      <c r="P384" s="4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D$3880:$AD$3896,'02_核算项'!$M$3880:$M$3896,"SO2",'02_核算项'!$AE$3880:$AE$3896,"allow_calculation"),"")</f>
        <v>100.8911325</v>
      </c>
      <c r="Q384" s="4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D$3880:$AD$3896,'02_核算项'!$M$3880:$M$3896,"NOX",'02_核算项'!$AE$3880:$AE$3896,"allow_calculation"),"")</f>
        <v>356.08635</v>
      </c>
      <c r="R384" s="4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D$3880:$AD$3896,'02_核算项'!$M$3880:$M$3896,"CO",'02_核算项'!$AE$3880:$AE$3896,"allow_calculation"),"")</f>
        <v>89.0215875</v>
      </c>
      <c r="S384" s="4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D$3880:$AD$3896,'02_核算项'!$M$3880:$M$3896,"VOCS",'02_核算项'!$AE$3880:$AE$3896,"allow_calculation"),"")</f>
        <v>7.121727</v>
      </c>
      <c r="T384" s="4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D$3880:$AD$3896,'02_核算项'!$M$3880:$M$3896,"PM10",'02_核算项'!$AE$3880:$AE$3896,"allow_calculation"),"")</f>
        <v>44.51079375</v>
      </c>
      <c r="U384" s="4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D$3880:$AD$3896,'02_核算项'!$M$3880:$M$3896,"PM25",'02_核算项'!$AE$3880:$AE$3896,"allow_calculation"),"")</f>
        <v>44.51079375</v>
      </c>
      <c r="V384" s="4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D$3880:$AD$3896,'02_核算项'!$M$3880:$M$3896,"BC",'02_核算项'!$AE$3880:$AE$3896,"allow_calculation"),"")</f>
        <v>3.5608635</v>
      </c>
      <c r="W384" s="4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D$3880:$AD$3896,'02_核算项'!$M$3880:$M$3896,"OC",'02_核算项'!$AE$3880:$AE$3896,"allow_calculation"),"")</f>
        <v>20.77170375</v>
      </c>
      <c r="X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D$3880:$AD$3896,'02_核算项'!$M$3880:$M$3896,"NH3",'02_核算项'!$AE$3880:$AE$3896,"allow_calculation"),"")</f>
        <v>0.0</v>
      </c>
      <c r="Y384" s="2">
        <v>1</v>
      </c>
    </row>
    <row r="385" spans="1:25">
      <c r="A385" s="2" t="s">
        <v>4669</v>
      </c>
      <c r="B385" s="2" t="s">
        <v>886</v>
      </c>
      <c r="C385" s="2" t="s">
        <v>377</v>
      </c>
      <c r="D385" s="2" t="s">
        <v>228</v>
      </c>
      <c r="E385" s="2" t="s">
        <v>181</v>
      </c>
      <c r="F385" s="2" t="s">
        <v>1343</v>
      </c>
      <c r="G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C$3897:$AC$3905,'02_核算项'!$M$3897:$M$3905,"SO2",'02_核算项'!$AE$3897:$AE$3905,"allow_calculation"),"")</f>
        <v/>
      </c>
      <c r="H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C$3897:$AC$3905,'02_核算项'!$M$3897:$M$3905,"NOX",'02_核算项'!$AE$3897:$AE$3905,"allow_calculation"),"")</f>
        <v/>
      </c>
      <c r="I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C$3897:$AC$3905,'02_核算项'!$M$3897:$M$3905,"CO",'02_核算项'!$AE$3897:$AE$3905,"allow_calculation"),"")</f>
        <v/>
      </c>
      <c r="J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C$3897:$AC$3905,'02_核算项'!$M$3897:$M$3905,"VOCS",'02_核算项'!$AE$3897:$AE$3905,"allow_calculation"),"")</f>
        <v/>
      </c>
      <c r="K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C$3897:$AC$3905,'02_核算项'!$M$3897:$M$3905,"PM10",'02_核算项'!$AE$3897:$AE$3905,"allow_calculation"),"")</f>
        <v/>
      </c>
      <c r="L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C$3897:$AC$3905,'02_核算项'!$M$3897:$M$3905,"PM25",'02_核算项'!$AE$3897:$AE$3905,"allow_calculation"),"")</f>
        <v/>
      </c>
      <c r="M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C$3897:$AC$3905,'02_核算项'!$M$3897:$M$3905,"BC",'02_核算项'!$AE$3897:$AE$3905,"allow_calculation"),"")</f>
        <v/>
      </c>
      <c r="N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C$3897:$AC$3905,'02_核算项'!$M$3897:$M$3905,"OC",'02_核算项'!$AE$3897:$AE$3905,"allow_calculation"),"")</f>
        <v/>
      </c>
      <c r="O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C$3897:$AC$3905,'02_核算项'!$M$3897:$M$3905,"NH3",'02_核算项'!$AE$3897:$AE$3905,"allow_calculation"),"")</f>
        <v>0.0</v>
      </c>
      <c r="P385" s="3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D$3897:$AD$3905,'02_核算项'!$M$3897:$M$3905,"SO2",'02_核算项'!$AE$3897:$AE$3905,"allow_calculation"),"")</f>
        <v/>
      </c>
      <c r="Q385" s="3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D$3897:$AD$3905,'02_核算项'!$M$3897:$M$3905,"NOX",'02_核算项'!$AE$3897:$AE$3905,"allow_calculation"),"")</f>
        <v/>
      </c>
      <c r="R385" s="3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D$3897:$AD$3905,'02_核算项'!$M$3897:$M$3905,"CO",'02_核算项'!$AE$3897:$AE$3905,"allow_calculation"),"")</f>
        <v/>
      </c>
      <c r="S385" s="3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D$3897:$AD$3905,'02_核算项'!$M$3897:$M$3905,"VOCS",'02_核算项'!$AE$3897:$AE$3905,"allow_calculation"),"")</f>
        <v/>
      </c>
      <c r="T385" s="3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D$3897:$AD$3905,'02_核算项'!$M$3897:$M$3905,"PM10",'02_核算项'!$AE$3897:$AE$3905,"allow_calculation"),"")</f>
        <v/>
      </c>
      <c r="U385" s="3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D$3897:$AD$3905,'02_核算项'!$M$3897:$M$3905,"PM25",'02_核算项'!$AE$3897:$AE$3905,"allow_calculation"),"")</f>
        <v/>
      </c>
      <c r="V385" s="3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D$3897:$AD$3905,'02_核算项'!$M$3897:$M$3905,"BC",'02_核算项'!$AE$3897:$AE$3905,"allow_calculation"),"")</f>
        <v/>
      </c>
      <c r="W385" s="3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D$3897:$AD$3905,'02_核算项'!$M$3897:$M$3905,"OC",'02_核算项'!$AE$3897:$AE$3905,"allow_calculation"),"")</f>
        <v/>
      </c>
      <c r="X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D$3897:$AD$3905,'02_核算项'!$M$3897:$M$3905,"NH3",'02_核算项'!$AE$3897:$AE$3905,"allow_calculation"),"")</f>
        <v>0.0</v>
      </c>
      <c r="Y385" s="2">
        <v>25</v>
      </c>
    </row>
    <row r="386" spans="1:25">
      <c r="A386" s="2" t="s">
        <v>4679</v>
      </c>
      <c r="B386" s="2" t="s">
        <v>4571</v>
      </c>
      <c r="C386" s="2" t="s">
        <v>227</v>
      </c>
      <c r="D386" s="2" t="s">
        <v>178</v>
      </c>
      <c r="E386" s="2" t="s">
        <v>179</v>
      </c>
      <c r="F386" s="2" t="s">
        <v>52</v>
      </c>
      <c r="G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C$3906:$AC$3914,'02_核算项'!$M$3906:$M$3914,"SO2",'02_核算项'!$AE$3906:$AE$3914,"allow_calculation"),"")</f>
        <v>0.1475475</v>
      </c>
      <c r="H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C$3906:$AC$3914,'02_核算项'!$M$3906:$M$3914,"NOX",'02_核算项'!$AE$3906:$AE$3914,"allow_calculation"),"")</f>
        <v>35.4114</v>
      </c>
      <c r="I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C$3906:$AC$3914,'02_核算项'!$M$3906:$M$3914,"CO",'02_核算项'!$AE$3906:$AE$3914,"allow_calculation"),"")</f>
        <v>10.328325</v>
      </c>
      <c r="J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C$3906:$AC$3914,'02_核算项'!$M$3906:$M$3914,"VOCS",'02_核算项'!$AE$3906:$AE$3914,"allow_calculation"),"")</f>
        <v>0.59019</v>
      </c>
      <c r="K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C$3906:$AC$3914,'02_核算项'!$M$3906:$M$3914,"PM10",'02_核算项'!$AE$3906:$AE$3914,"allow_calculation"),"")</f>
        <v>0.295095</v>
      </c>
      <c r="L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C$3906:$AC$3914,'02_核算项'!$M$3906:$M$3914,"PM25",'02_核算项'!$AE$3906:$AE$3914,"allow_calculation"),"")</f>
        <v>0.1475475</v>
      </c>
      <c r="M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C$3906:$AC$3914,'02_核算项'!$M$3906:$M$3914,"BC",'02_核算项'!$AE$3906:$AE$3914,"allow_calculation"),"")</f>
        <v>0.0295095</v>
      </c>
      <c r="N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C$3906:$AC$3914,'02_核算项'!$M$3906:$M$3914,"OC",'02_核算项'!$AE$3906:$AE$3914,"allow_calculation"),"")</f>
        <v>0.059019</v>
      </c>
      <c r="O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C$3906:$AC$3914,'02_核算项'!$M$3906:$M$3914,"NH3",'02_核算项'!$AE$3906:$AE$3914,"allow_calculation"),"")</f>
        <v>0.0</v>
      </c>
      <c r="P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D$3906:$AD$3914,'02_核算项'!$M$3906:$M$3914,"SO2",'02_核算项'!$AE$3906:$AE$3914,"allow_calculation"),"")</f>
        <v>0.1475475</v>
      </c>
      <c r="Q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D$3906:$AD$3914,'02_核算项'!$M$3906:$M$3914,"NOX",'02_核算项'!$AE$3906:$AE$3914,"allow_calculation"),"")</f>
        <v>35.4114</v>
      </c>
      <c r="R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D$3906:$AD$3914,'02_核算项'!$M$3906:$M$3914,"CO",'02_核算项'!$AE$3906:$AE$3914,"allow_calculation"),"")</f>
        <v>10.328325</v>
      </c>
      <c r="S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D$3906:$AD$3914,'02_核算项'!$M$3906:$M$3914,"VOCS",'02_核算项'!$AE$3906:$AE$3914,"allow_calculation"),"")</f>
        <v>0.59019</v>
      </c>
      <c r="T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D$3906:$AD$3914,'02_核算项'!$M$3906:$M$3914,"PM10",'02_核算项'!$AE$3906:$AE$3914,"allow_calculation"),"")</f>
        <v>0.295095</v>
      </c>
      <c r="U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D$3906:$AD$3914,'02_核算项'!$M$3906:$M$3914,"PM25",'02_核算项'!$AE$3906:$AE$3914,"allow_calculation"),"")</f>
        <v>0.1475475</v>
      </c>
      <c r="V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D$3906:$AD$3914,'02_核算项'!$M$3906:$M$3914,"BC",'02_核算项'!$AE$3906:$AE$3914,"allow_calculation"),"")</f>
        <v>0.0295095</v>
      </c>
      <c r="W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D$3906:$AD$3914,'02_核算项'!$M$3906:$M$3914,"OC",'02_核算项'!$AE$3906:$AE$3914,"allow_calculation"),"")</f>
        <v>0.059019</v>
      </c>
      <c r="X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D$3906:$AD$3914,'02_核算项'!$M$3906:$M$3914,"NH3",'02_核算项'!$AE$3906:$AE$3914,"allow_calculation"),"")</f>
        <v>0.0</v>
      </c>
      <c r="Y386" s="2">
        <v>1</v>
      </c>
    </row>
    <row r="387" spans="1:25">
      <c r="A387" s="2" t="s">
        <v>4689</v>
      </c>
      <c r="B387" s="2" t="s">
        <v>498</v>
      </c>
      <c r="C387" s="2" t="s">
        <v>258</v>
      </c>
      <c r="D387" s="2" t="s">
        <v>228</v>
      </c>
      <c r="E387" s="2" t="s">
        <v>117</v>
      </c>
      <c r="F387" s="2" t="s">
        <v>138</v>
      </c>
      <c r="G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C$3915:$AC$3923,'02_核算项'!$M$3915:$M$3923,"SO2",'02_核算项'!$AE$3915:$AE$3923,"allow_calculation"),"")</f>
        <v/>
      </c>
      <c r="H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C$3915:$AC$3923,'02_核算项'!$M$3915:$M$3923,"NOX",'02_核算项'!$AE$3915:$AE$3923,"allow_calculation"),"")</f>
        <v/>
      </c>
      <c r="I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C$3915:$AC$3923,'02_核算项'!$M$3915:$M$3923,"CO",'02_核算项'!$AE$3915:$AE$3923,"allow_calculation"),"")</f>
        <v/>
      </c>
      <c r="J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C$3915:$AC$3923,'02_核算项'!$M$3915:$M$3923,"VOCS",'02_核算项'!$AE$3915:$AE$3923,"allow_calculation"),"")</f>
        <v/>
      </c>
      <c r="K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C$3915:$AC$3923,'02_核算项'!$M$3915:$M$3923,"PM10",'02_核算项'!$AE$3915:$AE$3923,"allow_calculation"),"")</f>
        <v/>
      </c>
      <c r="L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C$3915:$AC$3923,'02_核算项'!$M$3915:$M$3923,"PM25",'02_核算项'!$AE$3915:$AE$3923,"allow_calculation"),"")</f>
        <v/>
      </c>
      <c r="M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C$3915:$AC$3923,'02_核算项'!$M$3915:$M$3923,"BC",'02_核算项'!$AE$3915:$AE$3923,"allow_calculation"),"")</f>
        <v/>
      </c>
      <c r="N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C$3915:$AC$3923,'02_核算项'!$M$3915:$M$3923,"OC",'02_核算项'!$AE$3915:$AE$3923,"allow_calculation"),"")</f>
        <v/>
      </c>
      <c r="O387" s="4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C$3915:$AC$3923,'02_核算项'!$M$3915:$M$3923,"NH3",'02_核算项'!$AE$3915:$AE$3923,"allow_calculation"),"")</f>
        <v/>
      </c>
      <c r="P387" s="3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D$3915:$AD$3923,'02_核算项'!$M$3915:$M$3923,"SO2",'02_核算项'!$AE$3915:$AE$3923,"allow_calculation"),"")</f>
        <v/>
      </c>
      <c r="Q387" s="3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D$3915:$AD$3923,'02_核算项'!$M$3915:$M$3923,"NOX",'02_核算项'!$AE$3915:$AE$3923,"allow_calculation"),"")</f>
        <v/>
      </c>
      <c r="R387" s="3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D$3915:$AD$3923,'02_核算项'!$M$3915:$M$3923,"CO",'02_核算项'!$AE$3915:$AE$3923,"allow_calculation"),"")</f>
        <v/>
      </c>
      <c r="S387" s="3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D$3915:$AD$3923,'02_核算项'!$M$3915:$M$3923,"VOCS",'02_核算项'!$AE$3915:$AE$3923,"allow_calculation"),"")</f>
        <v/>
      </c>
      <c r="T387" s="3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D$3915:$AD$3923,'02_核算项'!$M$3915:$M$3923,"PM10",'02_核算项'!$AE$3915:$AE$3923,"allow_calculation"),"")</f>
        <v/>
      </c>
      <c r="U387" s="3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D$3915:$AD$3923,'02_核算项'!$M$3915:$M$3923,"PM25",'02_核算项'!$AE$3915:$AE$3923,"allow_calculation"),"")</f>
        <v/>
      </c>
      <c r="V387" s="3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D$3915:$AD$3923,'02_核算项'!$M$3915:$M$3923,"BC",'02_核算项'!$AE$3915:$AE$3923,"allow_calculation"),"")</f>
        <v/>
      </c>
      <c r="W387" s="3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D$3915:$AD$3923,'02_核算项'!$M$3915:$M$3923,"OC",'02_核算项'!$AE$3915:$AE$3923,"allow_calculation"),"")</f>
        <v/>
      </c>
      <c r="X387" s="3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D$3915:$AD$3923,'02_核算项'!$M$3915:$M$3923,"NH3",'02_核算项'!$AE$3915:$AE$3923,"allow_calculation"),"")</f>
        <v/>
      </c>
      <c r="Y387" s="2">
        <v>36</v>
      </c>
    </row>
    <row r="388" spans="1:25">
      <c r="A388" s="2" t="s">
        <v>4699</v>
      </c>
      <c r="B388" s="2" t="s">
        <v>4549</v>
      </c>
      <c r="C388" s="2" t="s">
        <v>177</v>
      </c>
      <c r="D388" s="2" t="s">
        <v>116</v>
      </c>
      <c r="E388" s="2" t="s">
        <v>51</v>
      </c>
      <c r="F388" s="2" t="s">
        <v>52</v>
      </c>
      <c r="G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C$3924:$AC$3932,'02_核算项'!$M$3924:$M$3932,"SO2",'02_核算项'!$AE$3924:$AE$3932,"allow_calculation"),"")</f>
        <v>13.26</v>
      </c>
      <c r="H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C$3924:$AC$3932,'02_核算项'!$M$3924:$M$3932,"NOX",'02_核算项'!$AE$3924:$AE$3932,"allow_calculation"),"")</f>
        <v>46.8</v>
      </c>
      <c r="I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C$3924:$AC$3932,'02_核算项'!$M$3924:$M$3932,"CO",'02_核算项'!$AE$3924:$AE$3932,"allow_calculation"),"")</f>
        <v>11.7</v>
      </c>
      <c r="J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C$3924:$AC$3932,'02_核算项'!$M$3924:$M$3932,"VOCS",'02_核算项'!$AE$3924:$AE$3932,"allow_calculation"),"")</f>
        <v>0.936</v>
      </c>
      <c r="K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C$3924:$AC$3932,'02_核算项'!$M$3924:$M$3932,"PM10",'02_核算项'!$AE$3924:$AE$3932,"allow_calculation"),"")</f>
        <v>5.85</v>
      </c>
      <c r="L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C$3924:$AC$3932,'02_核算项'!$M$3924:$M$3932,"PM25",'02_核算项'!$AE$3924:$AE$3932,"allow_calculation"),"")</f>
        <v>5.85</v>
      </c>
      <c r="M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C$3924:$AC$3932,'02_核算项'!$M$3924:$M$3932,"BC",'02_核算项'!$AE$3924:$AE$3932,"allow_calculation"),"")</f>
        <v>0.468</v>
      </c>
      <c r="N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C$3924:$AC$3932,'02_核算项'!$M$3924:$M$3932,"OC",'02_核算项'!$AE$3924:$AE$3932,"allow_calculation"),"")</f>
        <v>2.73</v>
      </c>
      <c r="O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C$3924:$AC$3932,'02_核算项'!$M$3924:$M$3932,"NH3",'02_核算项'!$AE$3924:$AE$3932,"allow_calculation"),"")</f>
        <v>0.0</v>
      </c>
      <c r="P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D$3924:$AD$3932,'02_核算项'!$M$3924:$M$3932,"SO2",'02_核算项'!$AE$3924:$AE$3932,"allow_calculation"),"")</f>
        <v>13.26</v>
      </c>
      <c r="Q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D$3924:$AD$3932,'02_核算项'!$M$3924:$M$3932,"NOX",'02_核算项'!$AE$3924:$AE$3932,"allow_calculation"),"")</f>
        <v>46.8</v>
      </c>
      <c r="R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D$3924:$AD$3932,'02_核算项'!$M$3924:$M$3932,"CO",'02_核算项'!$AE$3924:$AE$3932,"allow_calculation"),"")</f>
        <v>11.7</v>
      </c>
      <c r="S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D$3924:$AD$3932,'02_核算项'!$M$3924:$M$3932,"VOCS",'02_核算项'!$AE$3924:$AE$3932,"allow_calculation"),"")</f>
        <v>0.936</v>
      </c>
      <c r="T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D$3924:$AD$3932,'02_核算项'!$M$3924:$M$3932,"PM10",'02_核算项'!$AE$3924:$AE$3932,"allow_calculation"),"")</f>
        <v>5.85</v>
      </c>
      <c r="U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D$3924:$AD$3932,'02_核算项'!$M$3924:$M$3932,"PM25",'02_核算项'!$AE$3924:$AE$3932,"allow_calculation"),"")</f>
        <v>5.85</v>
      </c>
      <c r="V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D$3924:$AD$3932,'02_核算项'!$M$3924:$M$3932,"BC",'02_核算项'!$AE$3924:$AE$3932,"allow_calculation"),"")</f>
        <v>0.468</v>
      </c>
      <c r="W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D$3924:$AD$3932,'02_核算项'!$M$3924:$M$3932,"OC",'02_核算项'!$AE$3924:$AE$3932,"allow_calculation"),"")</f>
        <v>2.73</v>
      </c>
      <c r="X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D$3924:$AD$3932,'02_核算项'!$M$3924:$M$3932,"NH3",'02_核算项'!$AE$3924:$AE$3932,"allow_calculation"),"")</f>
        <v>0.0</v>
      </c>
      <c r="Y388" s="2">
        <v>1</v>
      </c>
    </row>
    <row r="389" spans="1:25">
      <c r="A389" s="2" t="s">
        <v>4709</v>
      </c>
      <c r="B389" s="2" t="s">
        <v>2465</v>
      </c>
      <c r="C389" s="2" t="s">
        <v>412</v>
      </c>
      <c r="D389" s="2" t="s">
        <v>178</v>
      </c>
      <c r="E389" s="2" t="s">
        <v>179</v>
      </c>
      <c r="F389" s="2" t="s">
        <v>52</v>
      </c>
      <c r="G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C$3933:$AC$3941,'02_核算项'!$M$3933:$M$3941,"SO2",'02_核算项'!$AE$3933:$AE$3941,"allow_calculation"),"")</f>
        <v>0.48716850000000006</v>
      </c>
      <c r="H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C$3933:$AC$3941,'02_核算项'!$M$3933:$M$3941,"NOX",'02_核算项'!$AE$3933:$AE$3941,"allow_calculation"),"")</f>
        <v>116.92044000000001</v>
      </c>
      <c r="I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C$3933:$AC$3941,'02_核算项'!$M$3933:$M$3941,"CO",'02_核算项'!$AE$3933:$AE$3941,"allow_calculation"),"")</f>
        <v>34.101795</v>
      </c>
      <c r="J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C$3933:$AC$3941,'02_核算项'!$M$3933:$M$3941,"VOCS",'02_核算项'!$AE$3933:$AE$3941,"allow_calculation"),"")</f>
        <v>1.9486740000000002</v>
      </c>
      <c r="K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C$3933:$AC$3941,'02_核算项'!$M$3933:$M$3941,"PM10",'02_核算项'!$AE$3933:$AE$3941,"allow_calculation"),"")</f>
        <v>0.9743370000000001</v>
      </c>
      <c r="L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C$3933:$AC$3941,'02_核算项'!$M$3933:$M$3941,"PM25",'02_核算项'!$AE$3933:$AE$3941,"allow_calculation"),"")</f>
        <v>0.48716850000000006</v>
      </c>
      <c r="M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C$3933:$AC$3941,'02_核算项'!$M$3933:$M$3941,"BC",'02_核算项'!$AE$3933:$AE$3941,"allow_calculation"),"")</f>
        <v>0.09743370000000001</v>
      </c>
      <c r="N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C$3933:$AC$3941,'02_核算项'!$M$3933:$M$3941,"OC",'02_核算项'!$AE$3933:$AE$3941,"allow_calculation"),"")</f>
        <v>0.19486740000000002</v>
      </c>
      <c r="O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C$3933:$AC$3941,'02_核算项'!$M$3933:$M$3941,"NH3",'02_核算项'!$AE$3933:$AE$3941,"allow_calculation"),"")</f>
        <v>0.0</v>
      </c>
      <c r="P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D$3933:$AD$3941,'02_核算项'!$M$3933:$M$3941,"SO2",'02_核算项'!$AE$3933:$AE$3941,"allow_calculation"),"")</f>
        <v>0.48716850000000006</v>
      </c>
      <c r="Q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D$3933:$AD$3941,'02_核算项'!$M$3933:$M$3941,"NOX",'02_核算项'!$AE$3933:$AE$3941,"allow_calculation"),"")</f>
        <v>116.92044000000001</v>
      </c>
      <c r="R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D$3933:$AD$3941,'02_核算项'!$M$3933:$M$3941,"CO",'02_核算项'!$AE$3933:$AE$3941,"allow_calculation"),"")</f>
        <v>34.101795</v>
      </c>
      <c r="S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D$3933:$AD$3941,'02_核算项'!$M$3933:$M$3941,"VOCS",'02_核算项'!$AE$3933:$AE$3941,"allow_calculation"),"")</f>
        <v>1.9486740000000002</v>
      </c>
      <c r="T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D$3933:$AD$3941,'02_核算项'!$M$3933:$M$3941,"PM10",'02_核算项'!$AE$3933:$AE$3941,"allow_calculation"),"")</f>
        <v>0.9743370000000001</v>
      </c>
      <c r="U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D$3933:$AD$3941,'02_核算项'!$M$3933:$M$3941,"PM25",'02_核算项'!$AE$3933:$AE$3941,"allow_calculation"),"")</f>
        <v>0.48716850000000006</v>
      </c>
      <c r="V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D$3933:$AD$3941,'02_核算项'!$M$3933:$M$3941,"BC",'02_核算项'!$AE$3933:$AE$3941,"allow_calculation"),"")</f>
        <v>0.09743370000000001</v>
      </c>
      <c r="W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D$3933:$AD$3941,'02_核算项'!$M$3933:$M$3941,"OC",'02_核算项'!$AE$3933:$AE$3941,"allow_calculation"),"")</f>
        <v>0.19486740000000002</v>
      </c>
      <c r="X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D$3933:$AD$3941,'02_核算项'!$M$3933:$M$3941,"NH3",'02_核算项'!$AE$3933:$AE$3941,"allow_calculation"),"")</f>
        <v>0.0</v>
      </c>
      <c r="Y389" s="2">
        <v>1</v>
      </c>
    </row>
    <row r="390" spans="1:25">
      <c r="A390" s="2" t="s">
        <v>4719</v>
      </c>
      <c r="B390" s="2" t="s">
        <v>4062</v>
      </c>
      <c r="C390" s="2" t="s">
        <v>731</v>
      </c>
      <c r="D390" s="2" t="s">
        <v>178</v>
      </c>
      <c r="E390" s="2" t="s">
        <v>181</v>
      </c>
      <c r="F390" s="2" t="s">
        <v>323</v>
      </c>
      <c r="G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C$3942:$AC$3950,'02_核算项'!$M$3942:$M$3950,"SO2",'02_核算项'!$AE$3942:$AE$3950,"allow_calculation"),"")</f>
        <v>0.0663375</v>
      </c>
      <c r="H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C$3942:$AC$3950,'02_核算项'!$M$3942:$M$3950,"NOX",'02_核算项'!$AE$3942:$AE$3950,"allow_calculation"),"")</f>
        <v>15.921</v>
      </c>
      <c r="I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C$3942:$AC$3950,'02_核算项'!$M$3942:$M$3950,"CO",'02_核算项'!$AE$3942:$AE$3950,"allow_calculation"),"")</f>
        <v>4.643625</v>
      </c>
      <c r="J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C$3942:$AC$3950,'02_核算项'!$M$3942:$M$3950,"VOCS",'02_核算项'!$AE$3942:$AE$3950,"allow_calculation"),"")</f>
        <v>0.26535</v>
      </c>
      <c r="K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C$3942:$AC$3950,'02_核算项'!$M$3942:$M$3950,"PM10",'02_核算项'!$AE$3942:$AE$3950,"allow_calculation"),"")</f>
        <v>0.132675</v>
      </c>
      <c r="L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C$3942:$AC$3950,'02_核算项'!$M$3942:$M$3950,"PM25",'02_核算项'!$AE$3942:$AE$3950,"allow_calculation"),"")</f>
        <v>0.0663375</v>
      </c>
      <c r="M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C$3942:$AC$3950,'02_核算项'!$M$3942:$M$3950,"BC",'02_核算项'!$AE$3942:$AE$3950,"allow_calculation"),"")</f>
        <v>0.0132675</v>
      </c>
      <c r="N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C$3942:$AC$3950,'02_核算项'!$M$3942:$M$3950,"OC",'02_核算项'!$AE$3942:$AE$3950,"allow_calculation"),"")</f>
        <v>0.026535</v>
      </c>
      <c r="O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C$3942:$AC$3950,'02_核算项'!$M$3942:$M$3950,"NH3",'02_核算项'!$AE$3942:$AE$3950,"allow_calculation"),"")</f>
        <v>0.0</v>
      </c>
      <c r="P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D$3942:$AD$3950,'02_核算项'!$M$3942:$M$3950,"SO2",'02_核算项'!$AE$3942:$AE$3950,"allow_calculation"),"")</f>
        <v>0.0663375</v>
      </c>
      <c r="Q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D$3942:$AD$3950,'02_核算项'!$M$3942:$M$3950,"NOX",'02_核算项'!$AE$3942:$AE$3950,"allow_calculation"),"")</f>
        <v>15.921</v>
      </c>
      <c r="R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D$3942:$AD$3950,'02_核算项'!$M$3942:$M$3950,"CO",'02_核算项'!$AE$3942:$AE$3950,"allow_calculation"),"")</f>
        <v>4.643625</v>
      </c>
      <c r="S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D$3942:$AD$3950,'02_核算项'!$M$3942:$M$3950,"VOCS",'02_核算项'!$AE$3942:$AE$3950,"allow_calculation"),"")</f>
        <v>0.26535</v>
      </c>
      <c r="T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D$3942:$AD$3950,'02_核算项'!$M$3942:$M$3950,"PM10",'02_核算项'!$AE$3942:$AE$3950,"allow_calculation"),"")</f>
        <v>0.132675</v>
      </c>
      <c r="U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D$3942:$AD$3950,'02_核算项'!$M$3942:$M$3950,"PM25",'02_核算项'!$AE$3942:$AE$3950,"allow_calculation"),"")</f>
        <v>0.0663375</v>
      </c>
      <c r="V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D$3942:$AD$3950,'02_核算项'!$M$3942:$M$3950,"BC",'02_核算项'!$AE$3942:$AE$3950,"allow_calculation"),"")</f>
        <v>0.0132675</v>
      </c>
      <c r="W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D$3942:$AD$3950,'02_核算项'!$M$3942:$M$3950,"OC",'02_核算项'!$AE$3942:$AE$3950,"allow_calculation"),"")</f>
        <v>0.026535</v>
      </c>
      <c r="X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D$3942:$AD$3950,'02_核算项'!$M$3942:$M$3950,"NH3",'02_核算项'!$AE$3942:$AE$3950,"allow_calculation"),"")</f>
        <v>0.0</v>
      </c>
      <c r="Y390" s="2">
        <v>1</v>
      </c>
    </row>
    <row r="391" spans="1:25">
      <c r="A391" s="2" t="s">
        <v>4729</v>
      </c>
      <c r="B391" s="2" t="s">
        <v>985</v>
      </c>
      <c r="C391" s="2" t="s">
        <v>227</v>
      </c>
      <c r="D391" s="2" t="s">
        <v>228</v>
      </c>
      <c r="E391" s="2" t="s">
        <v>117</v>
      </c>
      <c r="F391" s="2" t="s">
        <v>732</v>
      </c>
      <c r="G391" s="4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C$3951:$AC$3959,'02_核算项'!$M$3951:$M$3959,"SO2",'02_核算项'!$AE$3951:$AE$3959,"allow_calculation"),"")</f>
        <v>304.387567</v>
      </c>
      <c r="H391" s="4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C$3951:$AC$3959,'02_核算项'!$M$3951:$M$3959,"NOX",'02_核算项'!$AE$3951:$AE$3959,"allow_calculation"),"")</f>
        <v>1074.30906</v>
      </c>
      <c r="I391" s="4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C$3951:$AC$3959,'02_核算项'!$M$3951:$M$3959,"CO",'02_核算项'!$AE$3951:$AE$3959,"allow_calculation"),"")</f>
        <v>268.577265</v>
      </c>
      <c r="J391" s="4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C$3951:$AC$3959,'02_核算项'!$M$3951:$M$3959,"VOCS",'02_核算项'!$AE$3951:$AE$3959,"allow_calculation"),"")</f>
        <v>21.4861812</v>
      </c>
      <c r="K391" s="4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C$3951:$AC$3959,'02_核算项'!$M$3951:$M$3959,"PM10",'02_核算项'!$AE$3951:$AE$3959,"allow_calculation"),"")</f>
        <v>134.2886325</v>
      </c>
      <c r="L391" s="4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C$3951:$AC$3959,'02_核算项'!$M$3951:$M$3959,"PM25",'02_核算项'!$AE$3951:$AE$3959,"allow_calculation"),"")</f>
        <v>134.2886325</v>
      </c>
      <c r="M391" s="4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C$3951:$AC$3959,'02_核算项'!$M$3951:$M$3959,"BC",'02_核算项'!$AE$3951:$AE$3959,"allow_calculation"),"")</f>
        <v>10.7430906</v>
      </c>
      <c r="N391" s="4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C$3951:$AC$3959,'02_核算项'!$M$3951:$M$3959,"OC",'02_核算项'!$AE$3951:$AE$3959,"allow_calculation"),"")</f>
        <v>62.66802849999999</v>
      </c>
      <c r="O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C$3951:$AC$3959,'02_核算项'!$M$3951:$M$3959,"NH3",'02_核算项'!$AE$3951:$AE$3959,"allow_calculation"),"")</f>
        <v>0.0</v>
      </c>
      <c r="P391" s="4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D$3951:$AD$3959,'02_核算项'!$M$3951:$M$3959,"SO2",'02_核算项'!$AE$3951:$AE$3959,"allow_calculation"),"")</f>
        <v>304.387567</v>
      </c>
      <c r="Q391" s="4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D$3951:$AD$3959,'02_核算项'!$M$3951:$M$3959,"NOX",'02_核算项'!$AE$3951:$AE$3959,"allow_calculation"),"")</f>
        <v>1074.30906</v>
      </c>
      <c r="R391" s="4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D$3951:$AD$3959,'02_核算项'!$M$3951:$M$3959,"CO",'02_核算项'!$AE$3951:$AE$3959,"allow_calculation"),"")</f>
        <v>268.577265</v>
      </c>
      <c r="S391" s="4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D$3951:$AD$3959,'02_核算项'!$M$3951:$M$3959,"VOCS",'02_核算项'!$AE$3951:$AE$3959,"allow_calculation"),"")</f>
        <v>21.4861812</v>
      </c>
      <c r="T391" s="4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D$3951:$AD$3959,'02_核算项'!$M$3951:$M$3959,"PM10",'02_核算项'!$AE$3951:$AE$3959,"allow_calculation"),"")</f>
        <v>134.2886325</v>
      </c>
      <c r="U391" s="4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D$3951:$AD$3959,'02_核算项'!$M$3951:$M$3959,"PM25",'02_核算项'!$AE$3951:$AE$3959,"allow_calculation"),"")</f>
        <v>134.2886325</v>
      </c>
      <c r="V391" s="4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D$3951:$AD$3959,'02_核算项'!$M$3951:$M$3959,"BC",'02_核算项'!$AE$3951:$AE$3959,"allow_calculation"),"")</f>
        <v>10.7430906</v>
      </c>
      <c r="W391" s="4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D$3951:$AD$3959,'02_核算项'!$M$3951:$M$3959,"OC",'02_核算项'!$AE$3951:$AE$3959,"allow_calculation"),"")</f>
        <v>62.66802849999999</v>
      </c>
      <c r="X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D$3951:$AD$3959,'02_核算项'!$M$3951:$M$3959,"NH3",'02_核算项'!$AE$3951:$AE$3959,"allow_calculation"),"")</f>
        <v>0.0</v>
      </c>
      <c r="Y391" s="2">
        <v>10</v>
      </c>
    </row>
    <row r="392" spans="1:25">
      <c r="A392" s="2" t="s">
        <v>4739</v>
      </c>
      <c r="B392" s="2" t="s">
        <v>4740</v>
      </c>
      <c r="C392" s="2" t="s">
        <v>412</v>
      </c>
      <c r="D392" s="2" t="s">
        <v>50</v>
      </c>
      <c r="E392" s="2" t="s">
        <v>179</v>
      </c>
      <c r="F392" s="2" t="s">
        <v>52</v>
      </c>
      <c r="G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C$3960:$AC$3968,'02_核算项'!$M$3960:$M$3968,"SO2",'02_核算项'!$AE$3960:$AE$3968,"allow_calculation"),"")</f>
        <v>0.00012</v>
      </c>
      <c r="H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C$3960:$AC$3968,'02_核算项'!$M$3960:$M$3968,"NOX",'02_核算项'!$AE$3960:$AE$3968,"allow_calculation"),"")</f>
        <v>0.0288</v>
      </c>
      <c r="I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C$3960:$AC$3968,'02_核算项'!$M$3960:$M$3968,"CO",'02_核算项'!$AE$3960:$AE$3968,"allow_calculation"),"")</f>
        <v>0.0084</v>
      </c>
      <c r="J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C$3960:$AC$3968,'02_核算项'!$M$3960:$M$3968,"VOCS",'02_核算项'!$AE$3960:$AE$3968,"allow_calculation"),"")</f>
        <v>0.00048</v>
      </c>
      <c r="K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C$3960:$AC$3968,'02_核算项'!$M$3960:$M$3968,"PM10",'02_核算项'!$AE$3960:$AE$3968,"allow_calculation"),"")</f>
        <v>0.00024</v>
      </c>
      <c r="L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C$3960:$AC$3968,'02_核算项'!$M$3960:$M$3968,"PM25",'02_核算项'!$AE$3960:$AE$3968,"allow_calculation"),"")</f>
        <v>0.00012</v>
      </c>
      <c r="M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C$3960:$AC$3968,'02_核算项'!$M$3960:$M$3968,"BC",'02_核算项'!$AE$3960:$AE$3968,"allow_calculation"),"")</f>
        <v>2.4e-05</v>
      </c>
      <c r="N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C$3960:$AC$3968,'02_核算项'!$M$3960:$M$3968,"OC",'02_核算项'!$AE$3960:$AE$3968,"allow_calculation"),"")</f>
        <v>4.8e-05</v>
      </c>
      <c r="O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C$3960:$AC$3968,'02_核算项'!$M$3960:$M$3968,"NH3",'02_核算项'!$AE$3960:$AE$3968,"allow_calculation"),"")</f>
        <v>0.0</v>
      </c>
      <c r="P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D$3960:$AD$3968,'02_核算项'!$M$3960:$M$3968,"SO2",'02_核算项'!$AE$3960:$AE$3968,"allow_calculation"),"")</f>
        <v>0.00012</v>
      </c>
      <c r="Q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D$3960:$AD$3968,'02_核算项'!$M$3960:$M$3968,"NOX",'02_核算项'!$AE$3960:$AE$3968,"allow_calculation"),"")</f>
        <v>0.0288</v>
      </c>
      <c r="R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D$3960:$AD$3968,'02_核算项'!$M$3960:$M$3968,"CO",'02_核算项'!$AE$3960:$AE$3968,"allow_calculation"),"")</f>
        <v>0.0084</v>
      </c>
      <c r="S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D$3960:$AD$3968,'02_核算项'!$M$3960:$M$3968,"VOCS",'02_核算项'!$AE$3960:$AE$3968,"allow_calculation"),"")</f>
        <v>0.00048</v>
      </c>
      <c r="T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D$3960:$AD$3968,'02_核算项'!$M$3960:$M$3968,"PM10",'02_核算项'!$AE$3960:$AE$3968,"allow_calculation"),"")</f>
        <v>0.00024</v>
      </c>
      <c r="U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D$3960:$AD$3968,'02_核算项'!$M$3960:$M$3968,"PM25",'02_核算项'!$AE$3960:$AE$3968,"allow_calculation"),"")</f>
        <v>0.00012</v>
      </c>
      <c r="V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D$3960:$AD$3968,'02_核算项'!$M$3960:$M$3968,"BC",'02_核算项'!$AE$3960:$AE$3968,"allow_calculation"),"")</f>
        <v>2.4e-05</v>
      </c>
      <c r="W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D$3960:$AD$3968,'02_核算项'!$M$3960:$M$3968,"OC",'02_核算项'!$AE$3960:$AE$3968,"allow_calculation"),"")</f>
        <v>4.8e-05</v>
      </c>
      <c r="X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D$3960:$AD$3968,'02_核算项'!$M$3960:$M$3968,"NH3",'02_核算项'!$AE$3960:$AE$3968,"allow_calculation"),"")</f>
        <v>0.0</v>
      </c>
      <c r="Y392" s="2">
        <v>1</v>
      </c>
    </row>
    <row r="393" spans="1:25">
      <c r="A393" s="2" t="s">
        <v>4750</v>
      </c>
      <c r="B393" s="2" t="s">
        <v>226</v>
      </c>
      <c r="C393" s="2" t="s">
        <v>227</v>
      </c>
      <c r="D393" s="2" t="s">
        <v>228</v>
      </c>
      <c r="E393" s="2" t="s">
        <v>117</v>
      </c>
      <c r="F393" s="2" t="s">
        <v>2168</v>
      </c>
      <c r="G393" s="4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C$3969:$AC$3977,'02_核算项'!$M$3969:$M$3977,"SO2",'02_核算项'!$AE$3969:$AE$3977,"allow_calculation"),"")</f>
        <v>12.301659</v>
      </c>
      <c r="H393" s="4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C$3969:$AC$3977,'02_核算项'!$M$3969:$M$3977,"NOX",'02_核算项'!$AE$3969:$AE$3977,"allow_calculation"),"")</f>
        <v>43.41762</v>
      </c>
      <c r="I393" s="4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C$3969:$AC$3977,'02_核算项'!$M$3969:$M$3977,"CO",'02_核算项'!$AE$3969:$AE$3977,"allow_calculation"),"")</f>
        <v>10.854405</v>
      </c>
      <c r="J393" s="4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C$3969:$AC$3977,'02_核算项'!$M$3969:$M$3977,"VOCS",'02_核算项'!$AE$3969:$AE$3977,"allow_calculation"),"")</f>
        <v>0.8683524</v>
      </c>
      <c r="K393" s="4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C$3969:$AC$3977,'02_核算项'!$M$3969:$M$3977,"PM10",'02_核算项'!$AE$3969:$AE$3977,"allow_calculation"),"")</f>
        <v>5.4272025</v>
      </c>
      <c r="L393" s="4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C$3969:$AC$3977,'02_核算项'!$M$3969:$M$3977,"PM25",'02_核算项'!$AE$3969:$AE$3977,"allow_calculation"),"")</f>
        <v>5.4272025</v>
      </c>
      <c r="M393" s="4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C$3969:$AC$3977,'02_核算项'!$M$3969:$M$3977,"BC",'02_核算项'!$AE$3969:$AE$3977,"allow_calculation"),"")</f>
        <v>0.4341762</v>
      </c>
      <c r="N393" s="4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C$3969:$AC$3977,'02_核算项'!$M$3969:$M$3977,"OC",'02_核算项'!$AE$3969:$AE$3977,"allow_calculation"),"")</f>
        <v>2.5326945</v>
      </c>
      <c r="O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C$3969:$AC$3977,'02_核算项'!$M$3969:$M$3977,"NH3",'02_核算项'!$AE$3969:$AE$3977,"allow_calculation"),"")</f>
        <v>0.0</v>
      </c>
      <c r="P393" s="4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D$3969:$AD$3977,'02_核算项'!$M$3969:$M$3977,"SO2",'02_核算项'!$AE$3969:$AE$3977,"allow_calculation"),"")</f>
        <v>12.301659</v>
      </c>
      <c r="Q393" s="4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D$3969:$AD$3977,'02_核算项'!$M$3969:$M$3977,"NOX",'02_核算项'!$AE$3969:$AE$3977,"allow_calculation"),"")</f>
        <v>43.41762</v>
      </c>
      <c r="R393" s="4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D$3969:$AD$3977,'02_核算项'!$M$3969:$M$3977,"CO",'02_核算项'!$AE$3969:$AE$3977,"allow_calculation"),"")</f>
        <v>10.854405</v>
      </c>
      <c r="S393" s="4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D$3969:$AD$3977,'02_核算项'!$M$3969:$M$3977,"VOCS",'02_核算项'!$AE$3969:$AE$3977,"allow_calculation"),"")</f>
        <v>0.8683524</v>
      </c>
      <c r="T393" s="4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D$3969:$AD$3977,'02_核算项'!$M$3969:$M$3977,"PM10",'02_核算项'!$AE$3969:$AE$3977,"allow_calculation"),"")</f>
        <v>5.4272025</v>
      </c>
      <c r="U393" s="4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D$3969:$AD$3977,'02_核算项'!$M$3969:$M$3977,"PM25",'02_核算项'!$AE$3969:$AE$3977,"allow_calculation"),"")</f>
        <v>5.4272025</v>
      </c>
      <c r="V393" s="4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D$3969:$AD$3977,'02_核算项'!$M$3969:$M$3977,"BC",'02_核算项'!$AE$3969:$AE$3977,"allow_calculation"),"")</f>
        <v>0.4341762</v>
      </c>
      <c r="W393" s="4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D$3969:$AD$3977,'02_核算项'!$M$3969:$M$3977,"OC",'02_核算项'!$AE$3969:$AE$3977,"allow_calculation"),"")</f>
        <v>2.5326945</v>
      </c>
      <c r="X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D$3969:$AD$3977,'02_核算项'!$M$3969:$M$3977,"NH3",'02_核算项'!$AE$3969:$AE$3977,"allow_calculation"),"")</f>
        <v>0.0</v>
      </c>
      <c r="Y393" s="2">
        <v>1</v>
      </c>
    </row>
    <row r="394" spans="1:25">
      <c r="A394" s="2" t="s">
        <v>4760</v>
      </c>
      <c r="B394" s="2" t="s">
        <v>4761</v>
      </c>
      <c r="C394" s="2" t="s">
        <v>346</v>
      </c>
      <c r="D394" s="2" t="s">
        <v>178</v>
      </c>
      <c r="E394" s="2" t="s">
        <v>179</v>
      </c>
      <c r="F394" s="2" t="s">
        <v>138</v>
      </c>
      <c r="G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C$3978:$AC$3986,'02_核算项'!$M$3978:$M$3986,"SO2",'02_核算项'!$AE$3978:$AE$3986,"allow_calculation"),"")</f>
        <v>0.9607684000000001</v>
      </c>
      <c r="H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C$3978:$AC$3986,'02_核算项'!$M$3978:$M$3986,"NOX",'02_核算项'!$AE$3978:$AE$3986,"allow_calculation"),"")</f>
        <v>230.584416</v>
      </c>
      <c r="I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C$3978:$AC$3986,'02_核算项'!$M$3978:$M$3986,"CO",'02_核算项'!$AE$3978:$AE$3986,"allow_calculation"),"")</f>
        <v>67.253788</v>
      </c>
      <c r="J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C$3978:$AC$3986,'02_核算项'!$M$3978:$M$3986,"VOCS",'02_核算项'!$AE$3978:$AE$3986,"allow_calculation"),"")</f>
        <v>3.8430736000000003</v>
      </c>
      <c r="K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C$3978:$AC$3986,'02_核算项'!$M$3978:$M$3986,"PM10",'02_核算项'!$AE$3978:$AE$3986,"allow_calculation"),"")</f>
        <v>1.9215368000000002</v>
      </c>
      <c r="L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C$3978:$AC$3986,'02_核算项'!$M$3978:$M$3986,"PM25",'02_核算项'!$AE$3978:$AE$3986,"allow_calculation"),"")</f>
        <v>0.9607684000000001</v>
      </c>
      <c r="M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C$3978:$AC$3986,'02_核算项'!$M$3978:$M$3986,"BC",'02_核算项'!$AE$3978:$AE$3986,"allow_calculation"),"")</f>
        <v>0.19215368</v>
      </c>
      <c r="N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C$3978:$AC$3986,'02_核算项'!$M$3978:$M$3986,"OC",'02_核算项'!$AE$3978:$AE$3986,"allow_calculation"),"")</f>
        <v>0.38430736</v>
      </c>
      <c r="O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C$3978:$AC$3986,'02_核算项'!$M$3978:$M$3986,"NH3",'02_核算项'!$AE$3978:$AE$3986,"allow_calculation"),"")</f>
        <v>0.0</v>
      </c>
      <c r="P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D$3978:$AD$3986,'02_核算项'!$M$3978:$M$3986,"SO2",'02_核算项'!$AE$3978:$AE$3986,"allow_calculation"),"")</f>
        <v>0.9607684000000001</v>
      </c>
      <c r="Q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D$3978:$AD$3986,'02_核算项'!$M$3978:$M$3986,"NOX",'02_核算项'!$AE$3978:$AE$3986,"allow_calculation"),"")</f>
        <v>230.584416</v>
      </c>
      <c r="R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D$3978:$AD$3986,'02_核算项'!$M$3978:$M$3986,"CO",'02_核算项'!$AE$3978:$AE$3986,"allow_calculation"),"")</f>
        <v>67.253788</v>
      </c>
      <c r="S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D$3978:$AD$3986,'02_核算项'!$M$3978:$M$3986,"VOCS",'02_核算项'!$AE$3978:$AE$3986,"allow_calculation"),"")</f>
        <v>3.8430736000000003</v>
      </c>
      <c r="T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D$3978:$AD$3986,'02_核算项'!$M$3978:$M$3986,"PM10",'02_核算项'!$AE$3978:$AE$3986,"allow_calculation"),"")</f>
        <v>1.9215368000000002</v>
      </c>
      <c r="U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D$3978:$AD$3986,'02_核算项'!$M$3978:$M$3986,"PM25",'02_核算项'!$AE$3978:$AE$3986,"allow_calculation"),"")</f>
        <v>0.9607684000000001</v>
      </c>
      <c r="V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D$3978:$AD$3986,'02_核算项'!$M$3978:$M$3986,"BC",'02_核算项'!$AE$3978:$AE$3986,"allow_calculation"),"")</f>
        <v>0.19215368</v>
      </c>
      <c r="W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D$3978:$AD$3986,'02_核算项'!$M$3978:$M$3986,"OC",'02_核算项'!$AE$3978:$AE$3986,"allow_calculation"),"")</f>
        <v>0.38430736</v>
      </c>
      <c r="X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D$3978:$AD$3986,'02_核算项'!$M$3978:$M$3986,"NH3",'02_核算项'!$AE$3978:$AE$3986,"allow_calculation"),"")</f>
        <v>0.0</v>
      </c>
      <c r="Y394" s="2">
        <v>10</v>
      </c>
    </row>
    <row r="395" spans="1:25">
      <c r="A395" s="2" t="s">
        <v>4771</v>
      </c>
      <c r="B395" s="2" t="s">
        <v>226</v>
      </c>
      <c r="C395" s="2" t="s">
        <v>227</v>
      </c>
      <c r="D395" s="2" t="s">
        <v>228</v>
      </c>
      <c r="E395" s="2" t="s">
        <v>117</v>
      </c>
      <c r="F395" s="2" t="s">
        <v>1343</v>
      </c>
      <c r="G395" s="4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C$3987:$AC$3995,'02_核算项'!$M$3987:$M$3995,"SO2",'02_核算项'!$AE$3987:$AE$3995,"allow_calculation"),"")</f>
        <v>466.416199</v>
      </c>
      <c r="H395" s="4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C$3987:$AC$3995,'02_核算项'!$M$3987:$M$3995,"NOX",'02_核算项'!$AE$3987:$AE$3995,"allow_calculation"),"")</f>
        <v>1646.17482</v>
      </c>
      <c r="I395" s="4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C$3987:$AC$3995,'02_核算项'!$M$3987:$M$3995,"CO",'02_核算项'!$AE$3987:$AE$3995,"allow_calculation"),"")</f>
        <v>411.543705</v>
      </c>
      <c r="J395" s="4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C$3987:$AC$3995,'02_核算项'!$M$3987:$M$3995,"VOCS",'02_核算项'!$AE$3987:$AE$3995,"allow_calculation"),"")</f>
        <v>32.9234964</v>
      </c>
      <c r="K395" s="4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C$3987:$AC$3995,'02_核算项'!$M$3987:$M$3995,"PM10",'02_核算项'!$AE$3987:$AE$3995,"allow_calculation"),"")</f>
        <v>205.7718525</v>
      </c>
      <c r="L395" s="4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C$3987:$AC$3995,'02_核算项'!$M$3987:$M$3995,"PM25",'02_核算项'!$AE$3987:$AE$3995,"allow_calculation"),"")</f>
        <v>205.7718525</v>
      </c>
      <c r="M395" s="4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C$3987:$AC$3995,'02_核算项'!$M$3987:$M$3995,"BC",'02_核算项'!$AE$3987:$AE$3995,"allow_calculation"),"")</f>
        <v>16.4617482</v>
      </c>
      <c r="N395" s="4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C$3987:$AC$3995,'02_核算项'!$M$3987:$M$3995,"OC",'02_核算项'!$AE$3987:$AE$3995,"allow_calculation"),"")</f>
        <v>96.0268645</v>
      </c>
      <c r="O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C$3987:$AC$3995,'02_核算项'!$M$3987:$M$3995,"NH3",'02_核算项'!$AE$3987:$AE$3995,"allow_calculation"),"")</f>
        <v>0.0</v>
      </c>
      <c r="P395" s="4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D$3987:$AD$3995,'02_核算项'!$M$3987:$M$3995,"SO2",'02_核算项'!$AE$3987:$AE$3995,"allow_calculation"),"")</f>
        <v>466.416199</v>
      </c>
      <c r="Q395" s="4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D$3987:$AD$3995,'02_核算项'!$M$3987:$M$3995,"NOX",'02_核算项'!$AE$3987:$AE$3995,"allow_calculation"),"")</f>
        <v>1646.17482</v>
      </c>
      <c r="R395" s="4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D$3987:$AD$3995,'02_核算项'!$M$3987:$M$3995,"CO",'02_核算项'!$AE$3987:$AE$3995,"allow_calculation"),"")</f>
        <v>411.543705</v>
      </c>
      <c r="S395" s="4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D$3987:$AD$3995,'02_核算项'!$M$3987:$M$3995,"VOCS",'02_核算项'!$AE$3987:$AE$3995,"allow_calculation"),"")</f>
        <v>32.9234964</v>
      </c>
      <c r="T395" s="4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D$3987:$AD$3995,'02_核算项'!$M$3987:$M$3995,"PM10",'02_核算项'!$AE$3987:$AE$3995,"allow_calculation"),"")</f>
        <v>205.7718525</v>
      </c>
      <c r="U395" s="4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D$3987:$AD$3995,'02_核算项'!$M$3987:$M$3995,"PM25",'02_核算项'!$AE$3987:$AE$3995,"allow_calculation"),"")</f>
        <v>205.7718525</v>
      </c>
      <c r="V395" s="4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D$3987:$AD$3995,'02_核算项'!$M$3987:$M$3995,"BC",'02_核算项'!$AE$3987:$AE$3995,"allow_calculation"),"")</f>
        <v>16.4617482</v>
      </c>
      <c r="W395" s="4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D$3987:$AD$3995,'02_核算项'!$M$3987:$M$3995,"OC",'02_核算项'!$AE$3987:$AE$3995,"allow_calculation"),"")</f>
        <v>96.0268645</v>
      </c>
      <c r="X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D$3987:$AD$3995,'02_核算项'!$M$3987:$M$3995,"NH3",'02_核算项'!$AE$3987:$AE$3995,"allow_calculation"),"")</f>
        <v>0.0</v>
      </c>
      <c r="Y395" s="2">
        <v>1</v>
      </c>
    </row>
    <row r="396" spans="1:25">
      <c r="A396" s="2" t="s">
        <v>4781</v>
      </c>
      <c r="B396" s="2" t="s">
        <v>452</v>
      </c>
      <c r="C396" s="2" t="s">
        <v>377</v>
      </c>
      <c r="D396" s="2" t="s">
        <v>178</v>
      </c>
      <c r="E396" s="2" t="s">
        <v>51</v>
      </c>
      <c r="F396" s="2" t="s">
        <v>52</v>
      </c>
      <c r="G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C$3996:$AC$4004,'02_核算项'!$M$3996:$M$4004,"SO2",'02_核算项'!$AE$3996:$AE$4004,"allow_calculation"),"")</f>
        <v>113.9646</v>
      </c>
      <c r="H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C$3996:$AC$4004,'02_核算项'!$M$3996:$M$4004,"NOX",'02_核算项'!$AE$3996:$AE$4004,"allow_calculation"),"")</f>
        <v>402.228</v>
      </c>
      <c r="I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C$3996:$AC$4004,'02_核算项'!$M$3996:$M$4004,"CO",'02_核算项'!$AE$3996:$AE$4004,"allow_calculation"),"")</f>
        <v>100.557</v>
      </c>
      <c r="J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C$3996:$AC$4004,'02_核算项'!$M$3996:$M$4004,"VOCS",'02_核算项'!$AE$3996:$AE$4004,"allow_calculation"),"")</f>
        <v>8.04456</v>
      </c>
      <c r="K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C$3996:$AC$4004,'02_核算项'!$M$3996:$M$4004,"PM10",'02_核算项'!$AE$3996:$AE$4004,"allow_calculation"),"")</f>
        <v>50.2785</v>
      </c>
      <c r="L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C$3996:$AC$4004,'02_核算项'!$M$3996:$M$4004,"PM25",'02_核算项'!$AE$3996:$AE$4004,"allow_calculation"),"")</f>
        <v>50.2785</v>
      </c>
      <c r="M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C$3996:$AC$4004,'02_核算项'!$M$3996:$M$4004,"BC",'02_核算项'!$AE$3996:$AE$4004,"allow_calculation"),"")</f>
        <v>4.02228</v>
      </c>
      <c r="N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C$3996:$AC$4004,'02_核算项'!$M$3996:$M$4004,"OC",'02_核算项'!$AE$3996:$AE$4004,"allow_calculation"),"")</f>
        <v>23.4633</v>
      </c>
      <c r="O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C$3996:$AC$4004,'02_核算项'!$M$3996:$M$4004,"NH3",'02_核算项'!$AE$3996:$AE$4004,"allow_calculation"),"")</f>
        <v>0.0</v>
      </c>
      <c r="P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D$3996:$AD$4004,'02_核算项'!$M$3996:$M$4004,"SO2",'02_核算项'!$AE$3996:$AE$4004,"allow_calculation"),"")</f>
        <v>113.9646</v>
      </c>
      <c r="Q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D$3996:$AD$4004,'02_核算项'!$M$3996:$M$4004,"NOX",'02_核算项'!$AE$3996:$AE$4004,"allow_calculation"),"")</f>
        <v>402.228</v>
      </c>
      <c r="R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D$3996:$AD$4004,'02_核算项'!$M$3996:$M$4004,"CO",'02_核算项'!$AE$3996:$AE$4004,"allow_calculation"),"")</f>
        <v>100.557</v>
      </c>
      <c r="S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D$3996:$AD$4004,'02_核算项'!$M$3996:$M$4004,"VOCS",'02_核算项'!$AE$3996:$AE$4004,"allow_calculation"),"")</f>
        <v>8.04456</v>
      </c>
      <c r="T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D$3996:$AD$4004,'02_核算项'!$M$3996:$M$4004,"PM10",'02_核算项'!$AE$3996:$AE$4004,"allow_calculation"),"")</f>
        <v>50.2785</v>
      </c>
      <c r="U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D$3996:$AD$4004,'02_核算项'!$M$3996:$M$4004,"PM25",'02_核算项'!$AE$3996:$AE$4004,"allow_calculation"),"")</f>
        <v>50.2785</v>
      </c>
      <c r="V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D$3996:$AD$4004,'02_核算项'!$M$3996:$M$4004,"BC",'02_核算项'!$AE$3996:$AE$4004,"allow_calculation"),"")</f>
        <v>4.02228</v>
      </c>
      <c r="W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D$3996:$AD$4004,'02_核算项'!$M$3996:$M$4004,"OC",'02_核算项'!$AE$3996:$AE$4004,"allow_calculation"),"")</f>
        <v>23.4633</v>
      </c>
      <c r="X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D$3996:$AD$4004,'02_核算项'!$M$3996:$M$4004,"NH3",'02_核算项'!$AE$3996:$AE$4004,"allow_calculation"),"")</f>
        <v>0.0</v>
      </c>
      <c r="Y396" s="2">
        <v>9</v>
      </c>
    </row>
    <row r="397" spans="1:25">
      <c r="A397" s="2" t="s">
        <v>4791</v>
      </c>
      <c r="B397" s="2" t="s">
        <v>810</v>
      </c>
      <c r="C397" s="2" t="s">
        <v>377</v>
      </c>
      <c r="D397" s="2" t="s">
        <v>116</v>
      </c>
      <c r="E397" s="2" t="s">
        <v>51</v>
      </c>
      <c r="F397" s="2" t="s">
        <v>138</v>
      </c>
      <c r="G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C$4005:$AC$4013,'02_核算项'!$M$4005:$M$4013,"SO2",'02_核算项'!$AE$4005:$AE$4013,"allow_calculation"),"")</f>
        <v>44.1879555</v>
      </c>
      <c r="H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C$4005:$AC$4013,'02_核算项'!$M$4005:$M$4013,"NOX",'02_核算项'!$AE$4005:$AE$4013,"allow_calculation"),"")</f>
        <v>155.95749</v>
      </c>
      <c r="I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C$4005:$AC$4013,'02_核算项'!$M$4005:$M$4013,"CO",'02_核算项'!$AE$4005:$AE$4013,"allow_calculation"),"")</f>
        <v>38.9893725</v>
      </c>
      <c r="J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C$4005:$AC$4013,'02_核算项'!$M$4005:$M$4013,"VOCS",'02_核算项'!$AE$4005:$AE$4013,"allow_calculation"),"")</f>
        <v>3.1191497999999998</v>
      </c>
      <c r="K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C$4005:$AC$4013,'02_核算项'!$M$4005:$M$4013,"PM10",'02_核算项'!$AE$4005:$AE$4013,"allow_calculation"),"")</f>
        <v>19.49468625</v>
      </c>
      <c r="L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C$4005:$AC$4013,'02_核算项'!$M$4005:$M$4013,"PM25",'02_核算项'!$AE$4005:$AE$4013,"allow_calculation"),"")</f>
        <v>19.49468625</v>
      </c>
      <c r="M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C$4005:$AC$4013,'02_核算项'!$M$4005:$M$4013,"BC",'02_核算项'!$AE$4005:$AE$4013,"allow_calculation"),"")</f>
        <v>1.5595748999999999</v>
      </c>
      <c r="N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C$4005:$AC$4013,'02_核算项'!$M$4005:$M$4013,"OC",'02_核算项'!$AE$4005:$AE$4013,"allow_calculation"),"")</f>
        <v>9.09752025</v>
      </c>
      <c r="O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C$4005:$AC$4013,'02_核算项'!$M$4005:$M$4013,"NH3",'02_核算项'!$AE$4005:$AE$4013,"allow_calculation"),"")</f>
        <v>0.0</v>
      </c>
      <c r="P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D$4005:$AD$4013,'02_核算项'!$M$4005:$M$4013,"SO2",'02_核算项'!$AE$4005:$AE$4013,"allow_calculation"),"")</f>
        <v>44.1879555</v>
      </c>
      <c r="Q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D$4005:$AD$4013,'02_核算项'!$M$4005:$M$4013,"NOX",'02_核算项'!$AE$4005:$AE$4013,"allow_calculation"),"")</f>
        <v>155.95749</v>
      </c>
      <c r="R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D$4005:$AD$4013,'02_核算项'!$M$4005:$M$4013,"CO",'02_核算项'!$AE$4005:$AE$4013,"allow_calculation"),"")</f>
        <v>38.9893725</v>
      </c>
      <c r="S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D$4005:$AD$4013,'02_核算项'!$M$4005:$M$4013,"VOCS",'02_核算项'!$AE$4005:$AE$4013,"allow_calculation"),"")</f>
        <v>3.1191497999999998</v>
      </c>
      <c r="T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D$4005:$AD$4013,'02_核算项'!$M$4005:$M$4013,"PM10",'02_核算项'!$AE$4005:$AE$4013,"allow_calculation"),"")</f>
        <v>19.49468625</v>
      </c>
      <c r="U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D$4005:$AD$4013,'02_核算项'!$M$4005:$M$4013,"PM25",'02_核算项'!$AE$4005:$AE$4013,"allow_calculation"),"")</f>
        <v>19.49468625</v>
      </c>
      <c r="V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D$4005:$AD$4013,'02_核算项'!$M$4005:$M$4013,"BC",'02_核算项'!$AE$4005:$AE$4013,"allow_calculation"),"")</f>
        <v>1.5595748999999999</v>
      </c>
      <c r="W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D$4005:$AD$4013,'02_核算项'!$M$4005:$M$4013,"OC",'02_核算项'!$AE$4005:$AE$4013,"allow_calculation"),"")</f>
        <v>9.09752025</v>
      </c>
      <c r="X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D$4005:$AD$4013,'02_核算项'!$M$4005:$M$4013,"NH3",'02_核算项'!$AE$4005:$AE$4013,"allow_calculation"),"")</f>
        <v>0.0</v>
      </c>
      <c r="Y397" s="2">
        <v>9</v>
      </c>
    </row>
    <row r="398" spans="1:25">
      <c r="A398" s="2" t="s">
        <v>4801</v>
      </c>
      <c r="B398" s="2" t="s">
        <v>2505</v>
      </c>
      <c r="C398" s="2" t="s">
        <v>595</v>
      </c>
      <c r="D398" s="2" t="s">
        <v>50</v>
      </c>
      <c r="E398" s="2" t="s">
        <v>51</v>
      </c>
      <c r="F398" s="2" t="s">
        <v>243</v>
      </c>
      <c r="G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C$4014:$AC$4022,'02_核算项'!$M$4014:$M$4022,"SO2",'02_核算项'!$AE$4014:$AE$4022,"allow_calculation"),"")</f>
        <v>1075.091951</v>
      </c>
      <c r="H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C$4014:$AC$4022,'02_核算项'!$M$4014:$M$4022,"NOX",'02_核算项'!$AE$4014:$AE$4022,"allow_calculation"),"")</f>
        <v>3794.44218</v>
      </c>
      <c r="I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C$4014:$AC$4022,'02_核算项'!$M$4014:$M$4022,"CO",'02_核算项'!$AE$4014:$AE$4022,"allow_calculation"),"")</f>
        <v>948.610545</v>
      </c>
      <c r="J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C$4014:$AC$4022,'02_核算项'!$M$4014:$M$4022,"VOCS",'02_核算项'!$AE$4014:$AE$4022,"allow_calculation"),"")</f>
        <v>75.88884359999999</v>
      </c>
      <c r="K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C$4014:$AC$4022,'02_核算项'!$M$4014:$M$4022,"PM10",'02_核算项'!$AE$4014:$AE$4022,"allow_calculation"),"")</f>
        <v>474.3052725</v>
      </c>
      <c r="L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C$4014:$AC$4022,'02_核算项'!$M$4014:$M$4022,"PM25",'02_核算项'!$AE$4014:$AE$4022,"allow_calculation"),"")</f>
        <v>474.3052725</v>
      </c>
      <c r="M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C$4014:$AC$4022,'02_核算项'!$M$4014:$M$4022,"BC",'02_核算项'!$AE$4014:$AE$4022,"allow_calculation"),"")</f>
        <v>37.94442179999999</v>
      </c>
      <c r="N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C$4014:$AC$4022,'02_核算项'!$M$4014:$M$4022,"OC",'02_核算项'!$AE$4014:$AE$4022,"allow_calculation"),"")</f>
        <v>221.3424605</v>
      </c>
      <c r="O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C$4014:$AC$4022,'02_核算项'!$M$4014:$M$4022,"NH3",'02_核算项'!$AE$4014:$AE$4022,"allow_calculation"),"")</f>
        <v>0.0</v>
      </c>
      <c r="P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D$4014:$AD$4022,'02_核算项'!$M$4014:$M$4022,"SO2",'02_核算项'!$AE$4014:$AE$4022,"allow_calculation"),"")</f>
        <v>1075.091951</v>
      </c>
      <c r="Q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D$4014:$AD$4022,'02_核算项'!$M$4014:$M$4022,"NOX",'02_核算项'!$AE$4014:$AE$4022,"allow_calculation"),"")</f>
        <v>3794.44218</v>
      </c>
      <c r="R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D$4014:$AD$4022,'02_核算项'!$M$4014:$M$4022,"CO",'02_核算项'!$AE$4014:$AE$4022,"allow_calculation"),"")</f>
        <v>948.610545</v>
      </c>
      <c r="S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D$4014:$AD$4022,'02_核算项'!$M$4014:$M$4022,"VOCS",'02_核算项'!$AE$4014:$AE$4022,"allow_calculation"),"")</f>
        <v>75.88884359999999</v>
      </c>
      <c r="T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D$4014:$AD$4022,'02_核算项'!$M$4014:$M$4022,"PM10",'02_核算项'!$AE$4014:$AE$4022,"allow_calculation"),"")</f>
        <v>474.3052725</v>
      </c>
      <c r="U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D$4014:$AD$4022,'02_核算项'!$M$4014:$M$4022,"PM25",'02_核算项'!$AE$4014:$AE$4022,"allow_calculation"),"")</f>
        <v>474.3052725</v>
      </c>
      <c r="V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D$4014:$AD$4022,'02_核算项'!$M$4014:$M$4022,"BC",'02_核算项'!$AE$4014:$AE$4022,"allow_calculation"),"")</f>
        <v>37.94442179999999</v>
      </c>
      <c r="W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D$4014:$AD$4022,'02_核算项'!$M$4014:$M$4022,"OC",'02_核算项'!$AE$4014:$AE$4022,"allow_calculation"),"")</f>
        <v>221.3424605</v>
      </c>
      <c r="X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D$4014:$AD$4022,'02_核算项'!$M$4014:$M$4022,"NH3",'02_核算项'!$AE$4014:$AE$4022,"allow_calculation"),"")</f>
        <v>0.0</v>
      </c>
      <c r="Y398" s="2">
        <v>10</v>
      </c>
    </row>
    <row r="399" spans="1:25">
      <c r="A399" s="2" t="s">
        <v>4811</v>
      </c>
      <c r="B399" s="2" t="s">
        <v>2723</v>
      </c>
      <c r="C399" s="2" t="s">
        <v>242</v>
      </c>
      <c r="D399" s="2" t="s">
        <v>50</v>
      </c>
      <c r="E399" s="2" t="s">
        <v>51</v>
      </c>
      <c r="F399" s="2" t="s">
        <v>138</v>
      </c>
      <c r="G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C$4023:$AC$4031,'02_核算项'!$M$4023:$M$4031,"SO2",'02_核算项'!$AE$4023:$AE$4031,"allow_calculation"),"")</f>
        <v>4255.322768</v>
      </c>
      <c r="H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C$4023:$AC$4031,'02_核算项'!$M$4023:$M$4031,"NOX",'02_核算项'!$AE$4023:$AE$4031,"allow_calculation"),"")</f>
        <v>15018.78624</v>
      </c>
      <c r="I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C$4023:$AC$4031,'02_核算项'!$M$4023:$M$4031,"CO",'02_核算项'!$AE$4023:$AE$4031,"allow_calculation"),"")</f>
        <v>3754.69656</v>
      </c>
      <c r="J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C$4023:$AC$4031,'02_核算项'!$M$4023:$M$4031,"VOCS",'02_核算项'!$AE$4023:$AE$4031,"allow_calculation"),"")</f>
        <v>300.3757248</v>
      </c>
      <c r="K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C$4023:$AC$4031,'02_核算项'!$M$4023:$M$4031,"PM10",'02_核算项'!$AE$4023:$AE$4031,"allow_calculation"),"")</f>
        <v>1877.34828</v>
      </c>
      <c r="L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C$4023:$AC$4031,'02_核算项'!$M$4023:$M$4031,"PM25",'02_核算项'!$AE$4023:$AE$4031,"allow_calculation"),"")</f>
        <v>1877.34828</v>
      </c>
      <c r="M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C$4023:$AC$4031,'02_核算项'!$M$4023:$M$4031,"BC",'02_核算项'!$AE$4023:$AE$4031,"allow_calculation"),"")</f>
        <v>150.1878624</v>
      </c>
      <c r="N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C$4023:$AC$4031,'02_核算项'!$M$4023:$M$4031,"OC",'02_核算项'!$AE$4023:$AE$4031,"allow_calculation"),"")</f>
        <v>876.095864</v>
      </c>
      <c r="O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C$4023:$AC$4031,'02_核算项'!$M$4023:$M$4031,"NH3",'02_核算项'!$AE$4023:$AE$4031,"allow_calculation"),"")</f>
        <v>0.0</v>
      </c>
      <c r="P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D$4023:$AD$4031,'02_核算项'!$M$4023:$M$4031,"SO2",'02_核算项'!$AE$4023:$AE$4031,"allow_calculation"),"")</f>
        <v>4255.322768</v>
      </c>
      <c r="Q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D$4023:$AD$4031,'02_核算项'!$M$4023:$M$4031,"NOX",'02_核算项'!$AE$4023:$AE$4031,"allow_calculation"),"")</f>
        <v>15018.78624</v>
      </c>
      <c r="R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D$4023:$AD$4031,'02_核算项'!$M$4023:$M$4031,"CO",'02_核算项'!$AE$4023:$AE$4031,"allow_calculation"),"")</f>
        <v>3754.69656</v>
      </c>
      <c r="S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D$4023:$AD$4031,'02_核算项'!$M$4023:$M$4031,"VOCS",'02_核算项'!$AE$4023:$AE$4031,"allow_calculation"),"")</f>
        <v>300.3757248</v>
      </c>
      <c r="T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D$4023:$AD$4031,'02_核算项'!$M$4023:$M$4031,"PM10",'02_核算项'!$AE$4023:$AE$4031,"allow_calculation"),"")</f>
        <v>1877.34828</v>
      </c>
      <c r="U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D$4023:$AD$4031,'02_核算项'!$M$4023:$M$4031,"PM25",'02_核算项'!$AE$4023:$AE$4031,"allow_calculation"),"")</f>
        <v>1877.34828</v>
      </c>
      <c r="V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D$4023:$AD$4031,'02_核算项'!$M$4023:$M$4031,"BC",'02_核算项'!$AE$4023:$AE$4031,"allow_calculation"),"")</f>
        <v>150.1878624</v>
      </c>
      <c r="W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D$4023:$AD$4031,'02_核算项'!$M$4023:$M$4031,"OC",'02_核算项'!$AE$4023:$AE$4031,"allow_calculation"),"")</f>
        <v>876.095864</v>
      </c>
      <c r="X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D$4023:$AD$4031,'02_核算项'!$M$4023:$M$4031,"NH3",'02_核算项'!$AE$4023:$AE$4031,"allow_calculation"),"")</f>
        <v>0.0</v>
      </c>
      <c r="Y399" s="2">
        <v>9</v>
      </c>
    </row>
    <row r="400" spans="1:25">
      <c r="A400" s="2" t="s">
        <v>4821</v>
      </c>
      <c r="B400" s="2" t="s">
        <v>2867</v>
      </c>
      <c r="C400" s="2" t="s">
        <v>412</v>
      </c>
      <c r="D400" s="2" t="s">
        <v>228</v>
      </c>
      <c r="E400" s="2" t="s">
        <v>117</v>
      </c>
      <c r="F400" s="2" t="s">
        <v>52</v>
      </c>
      <c r="G400" s="4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C$4032:$AC$4040,'02_核算项'!$M$4032:$M$4040,"SO2",'02_核算项'!$AE$4032:$AE$4040,"allow_calculation"),"")</f>
        <v>364.63912</v>
      </c>
      <c r="H400" s="4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C$4032:$AC$4040,'02_核算项'!$M$4032:$M$4040,"NOX",'02_核算项'!$AE$4032:$AE$4040,"allow_calculation"),"")</f>
        <v>1286.9616</v>
      </c>
      <c r="I400" s="4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C$4032:$AC$4040,'02_核算项'!$M$4032:$M$4040,"CO",'02_核算项'!$AE$4032:$AE$4040,"allow_calculation"),"")</f>
        <v>321.7404</v>
      </c>
      <c r="J400" s="4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C$4032:$AC$4040,'02_核算项'!$M$4032:$M$4040,"VOCS",'02_核算项'!$AE$4032:$AE$4040,"allow_calculation"),"")</f>
        <v>25.739232</v>
      </c>
      <c r="K400" s="4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C$4032:$AC$4040,'02_核算项'!$M$4032:$M$4040,"PM10",'02_核算项'!$AE$4032:$AE$4040,"allow_calculation"),"")</f>
        <v>160.8702</v>
      </c>
      <c r="L400" s="4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C$4032:$AC$4040,'02_核算项'!$M$4032:$M$4040,"PM25",'02_核算项'!$AE$4032:$AE$4040,"allow_calculation"),"")</f>
        <v>160.8702</v>
      </c>
      <c r="M400" s="4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C$4032:$AC$4040,'02_核算项'!$M$4032:$M$4040,"BC",'02_核算项'!$AE$4032:$AE$4040,"allow_calculation"),"")</f>
        <v>12.869616</v>
      </c>
      <c r="N400" s="4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C$4032:$AC$4040,'02_核算项'!$M$4032:$M$4040,"OC",'02_核算项'!$AE$4032:$AE$4040,"allow_calculation"),"")</f>
        <v>75.07276</v>
      </c>
      <c r="O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C$4032:$AC$4040,'02_核算项'!$M$4032:$M$4040,"NH3",'02_核算项'!$AE$4032:$AE$4040,"allow_calculation"),"")</f>
        <v>0.0</v>
      </c>
      <c r="P400" s="4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D$4032:$AD$4040,'02_核算项'!$M$4032:$M$4040,"SO2",'02_核算项'!$AE$4032:$AE$4040,"allow_calculation"),"")</f>
        <v>364.63912</v>
      </c>
      <c r="Q400" s="4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D$4032:$AD$4040,'02_核算项'!$M$4032:$M$4040,"NOX",'02_核算项'!$AE$4032:$AE$4040,"allow_calculation"),"")</f>
        <v>1286.9616</v>
      </c>
      <c r="R400" s="4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D$4032:$AD$4040,'02_核算项'!$M$4032:$M$4040,"CO",'02_核算项'!$AE$4032:$AE$4040,"allow_calculation"),"")</f>
        <v>321.7404</v>
      </c>
      <c r="S400" s="4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D$4032:$AD$4040,'02_核算项'!$M$4032:$M$4040,"VOCS",'02_核算项'!$AE$4032:$AE$4040,"allow_calculation"),"")</f>
        <v>25.739232</v>
      </c>
      <c r="T400" s="4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D$4032:$AD$4040,'02_核算项'!$M$4032:$M$4040,"PM10",'02_核算项'!$AE$4032:$AE$4040,"allow_calculation"),"")</f>
        <v>160.8702</v>
      </c>
      <c r="U400" s="4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D$4032:$AD$4040,'02_核算项'!$M$4032:$M$4040,"PM25",'02_核算项'!$AE$4032:$AE$4040,"allow_calculation"),"")</f>
        <v>160.8702</v>
      </c>
      <c r="V400" s="4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D$4032:$AD$4040,'02_核算项'!$M$4032:$M$4040,"BC",'02_核算项'!$AE$4032:$AE$4040,"allow_calculation"),"")</f>
        <v>12.869616</v>
      </c>
      <c r="W400" s="4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D$4032:$AD$4040,'02_核算项'!$M$4032:$M$4040,"OC",'02_核算项'!$AE$4032:$AE$4040,"allow_calculation"),"")</f>
        <v>75.07276</v>
      </c>
      <c r="X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D$4032:$AD$4040,'02_核算项'!$M$4032:$M$4040,"NH3",'02_核算项'!$AE$4032:$AE$4040,"allow_calculation"),"")</f>
        <v>0.0</v>
      </c>
      <c r="Y400" s="2">
        <v>1</v>
      </c>
    </row>
    <row r="401" spans="1:25">
      <c r="A401" s="2" t="s">
        <v>4831</v>
      </c>
      <c r="B401" s="2" t="s">
        <v>2745</v>
      </c>
      <c r="C401" s="2" t="s">
        <v>400</v>
      </c>
      <c r="D401" s="2" t="s">
        <v>50</v>
      </c>
      <c r="E401" s="2" t="s">
        <v>51</v>
      </c>
      <c r="F401" s="2" t="s">
        <v>52</v>
      </c>
      <c r="G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C$4041:$AC$4049,'02_核算项'!$M$4041:$M$4049,"SO2",'02_核算项'!$AE$4041:$AE$4049,"allow_calculation"),"")</f>
        <v>4312.9799</v>
      </c>
      <c r="H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C$4041:$AC$4049,'02_核算项'!$M$4041:$M$4049,"NOX",'02_核算项'!$AE$4041:$AE$4049,"allow_calculation"),"")</f>
        <v>15222.282</v>
      </c>
      <c r="I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C$4041:$AC$4049,'02_核算项'!$M$4041:$M$4049,"CO",'02_核算项'!$AE$4041:$AE$4049,"allow_calculation"),"")</f>
        <v>3805.5705</v>
      </c>
      <c r="J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C$4041:$AC$4049,'02_核算项'!$M$4041:$M$4049,"VOCS",'02_核算项'!$AE$4041:$AE$4049,"allow_calculation"),"")</f>
        <v>304.44564</v>
      </c>
      <c r="K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C$4041:$AC$4049,'02_核算项'!$M$4041:$M$4049,"PM10",'02_核算项'!$AE$4041:$AE$4049,"allow_calculation"),"")</f>
        <v>1902.78525</v>
      </c>
      <c r="L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C$4041:$AC$4049,'02_核算项'!$M$4041:$M$4049,"PM25",'02_核算项'!$AE$4041:$AE$4049,"allow_calculation"),"")</f>
        <v>1902.78525</v>
      </c>
      <c r="M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C$4041:$AC$4049,'02_核算项'!$M$4041:$M$4049,"BC",'02_核算项'!$AE$4041:$AE$4049,"allow_calculation"),"")</f>
        <v>152.22282</v>
      </c>
      <c r="N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C$4041:$AC$4049,'02_核算项'!$M$4041:$M$4049,"OC",'02_核算项'!$AE$4041:$AE$4049,"allow_calculation"),"")</f>
        <v>887.96645</v>
      </c>
      <c r="O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C$4041:$AC$4049,'02_核算项'!$M$4041:$M$4049,"NH3",'02_核算项'!$AE$4041:$AE$4049,"allow_calculation"),"")</f>
        <v>0.0</v>
      </c>
      <c r="P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D$4041:$AD$4049,'02_核算项'!$M$4041:$M$4049,"SO2",'02_核算项'!$AE$4041:$AE$4049,"allow_calculation"),"")</f>
        <v>4312.9799</v>
      </c>
      <c r="Q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D$4041:$AD$4049,'02_核算项'!$M$4041:$M$4049,"NOX",'02_核算项'!$AE$4041:$AE$4049,"allow_calculation"),"")</f>
        <v>15222.282</v>
      </c>
      <c r="R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D$4041:$AD$4049,'02_核算项'!$M$4041:$M$4049,"CO",'02_核算项'!$AE$4041:$AE$4049,"allow_calculation"),"")</f>
        <v>3805.5705</v>
      </c>
      <c r="S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D$4041:$AD$4049,'02_核算项'!$M$4041:$M$4049,"VOCS",'02_核算项'!$AE$4041:$AE$4049,"allow_calculation"),"")</f>
        <v>304.44564</v>
      </c>
      <c r="T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D$4041:$AD$4049,'02_核算项'!$M$4041:$M$4049,"PM10",'02_核算项'!$AE$4041:$AE$4049,"allow_calculation"),"")</f>
        <v>1902.78525</v>
      </c>
      <c r="U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D$4041:$AD$4049,'02_核算项'!$M$4041:$M$4049,"PM25",'02_核算项'!$AE$4041:$AE$4049,"allow_calculation"),"")</f>
        <v>1902.78525</v>
      </c>
      <c r="V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D$4041:$AD$4049,'02_核算项'!$M$4041:$M$4049,"BC",'02_核算项'!$AE$4041:$AE$4049,"allow_calculation"),"")</f>
        <v>152.22282</v>
      </c>
      <c r="W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D$4041:$AD$4049,'02_核算项'!$M$4041:$M$4049,"OC",'02_核算项'!$AE$4041:$AE$4049,"allow_calculation"),"")</f>
        <v>887.96645</v>
      </c>
      <c r="X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D$4041:$AD$4049,'02_核算项'!$M$4041:$M$4049,"NH3",'02_核算项'!$AE$4041:$AE$4049,"allow_calculation"),"")</f>
        <v>0.0</v>
      </c>
      <c r="Y401" s="2">
        <v>1</v>
      </c>
    </row>
    <row r="402" spans="1:25">
      <c r="A402" s="2" t="s">
        <v>4841</v>
      </c>
      <c r="B402" s="2" t="s">
        <v>3647</v>
      </c>
      <c r="C402" s="2" t="s">
        <v>377</v>
      </c>
      <c r="D402" s="2" t="s">
        <v>50</v>
      </c>
      <c r="E402" s="2" t="s">
        <v>179</v>
      </c>
      <c r="F402" s="2" t="s">
        <v>138</v>
      </c>
      <c r="G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C$4050:$AC$4058,'02_核算项'!$M$4050:$M$4058,"SO2",'02_核算项'!$AE$4050:$AE$4058,"allow_calculation"),"")</f>
        <v>0.21752305000000002</v>
      </c>
      <c r="H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C$4050:$AC$4058,'02_核算项'!$M$4050:$M$4058,"NOX",'02_核算项'!$AE$4050:$AE$4058,"allow_calculation"),"")</f>
        <v>52.205532</v>
      </c>
      <c r="I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C$4050:$AC$4058,'02_核算项'!$M$4050:$M$4058,"CO",'02_核算项'!$AE$4050:$AE$4058,"allow_calculation"),"")</f>
        <v>15.226613499999997</v>
      </c>
      <c r="J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C$4050:$AC$4058,'02_核算项'!$M$4050:$M$4058,"VOCS",'02_核算项'!$AE$4050:$AE$4058,"allow_calculation"),"")</f>
        <v>0.8700922000000001</v>
      </c>
      <c r="K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C$4050:$AC$4058,'02_核算项'!$M$4050:$M$4058,"PM10",'02_核算项'!$AE$4050:$AE$4058,"allow_calculation"),"")</f>
        <v>0.43504610000000005</v>
      </c>
      <c r="L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C$4050:$AC$4058,'02_核算项'!$M$4050:$M$4058,"PM25",'02_核算项'!$AE$4050:$AE$4058,"allow_calculation"),"")</f>
        <v>0.21752305000000002</v>
      </c>
      <c r="M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C$4050:$AC$4058,'02_核算项'!$M$4050:$M$4058,"BC",'02_核算项'!$AE$4050:$AE$4058,"allow_calculation"),"")</f>
        <v>0.04350461</v>
      </c>
      <c r="N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C$4050:$AC$4058,'02_核算项'!$M$4050:$M$4058,"OC",'02_核算项'!$AE$4050:$AE$4058,"allow_calculation"),"")</f>
        <v>0.08700922</v>
      </c>
      <c r="O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C$4050:$AC$4058,'02_核算项'!$M$4050:$M$4058,"NH3",'02_核算项'!$AE$4050:$AE$4058,"allow_calculation"),"")</f>
        <v>0.0</v>
      </c>
      <c r="P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D$4050:$AD$4058,'02_核算项'!$M$4050:$M$4058,"SO2",'02_核算项'!$AE$4050:$AE$4058,"allow_calculation"),"")</f>
        <v>0.21752305000000002</v>
      </c>
      <c r="Q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D$4050:$AD$4058,'02_核算项'!$M$4050:$M$4058,"NOX",'02_核算项'!$AE$4050:$AE$4058,"allow_calculation"),"")</f>
        <v>52.205532</v>
      </c>
      <c r="R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D$4050:$AD$4058,'02_核算项'!$M$4050:$M$4058,"CO",'02_核算项'!$AE$4050:$AE$4058,"allow_calculation"),"")</f>
        <v>15.226613499999997</v>
      </c>
      <c r="S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D$4050:$AD$4058,'02_核算项'!$M$4050:$M$4058,"VOCS",'02_核算项'!$AE$4050:$AE$4058,"allow_calculation"),"")</f>
        <v>0.8700922000000001</v>
      </c>
      <c r="T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D$4050:$AD$4058,'02_核算项'!$M$4050:$M$4058,"PM10",'02_核算项'!$AE$4050:$AE$4058,"allow_calculation"),"")</f>
        <v>0.43504610000000005</v>
      </c>
      <c r="U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D$4050:$AD$4058,'02_核算项'!$M$4050:$M$4058,"PM25",'02_核算项'!$AE$4050:$AE$4058,"allow_calculation"),"")</f>
        <v>0.21752305000000002</v>
      </c>
      <c r="V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D$4050:$AD$4058,'02_核算项'!$M$4050:$M$4058,"BC",'02_核算项'!$AE$4050:$AE$4058,"allow_calculation"),"")</f>
        <v>0.04350461</v>
      </c>
      <c r="W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D$4050:$AD$4058,'02_核算项'!$M$4050:$M$4058,"OC",'02_核算项'!$AE$4050:$AE$4058,"allow_calculation"),"")</f>
        <v>0.08700922</v>
      </c>
      <c r="X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D$4050:$AD$4058,'02_核算项'!$M$4050:$M$4058,"NH3",'02_核算项'!$AE$4050:$AE$4058,"allow_calculation"),"")</f>
        <v>0.0</v>
      </c>
      <c r="Y402" s="2">
        <v>1</v>
      </c>
    </row>
    <row r="403" spans="1:25">
      <c r="A403" s="2" t="s">
        <v>4851</v>
      </c>
      <c r="B403" s="2" t="s">
        <v>4852</v>
      </c>
      <c r="C403" s="2" t="s">
        <v>744</v>
      </c>
      <c r="D403" s="2" t="s">
        <v>228</v>
      </c>
      <c r="E403" s="2" t="s">
        <v>117</v>
      </c>
      <c r="F403" s="2" t="s">
        <v>52</v>
      </c>
      <c r="G403" s="4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C$4059:$AC$4075,'02_核算项'!$M$4059:$M$4075,"SO2",'02_核算项'!$AE$4059:$AE$4075,"allow_calculation"),"")</f>
        <v>399.8944</v>
      </c>
      <c r="H403" s="4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C$4059:$AC$4075,'02_核算项'!$M$4059:$M$4075,"NOX",'02_核算项'!$AE$4059:$AE$4075,"allow_calculation"),"")</f>
        <v>1411.3919999999998</v>
      </c>
      <c r="I403" s="4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C$4059:$AC$4075,'02_核算项'!$M$4059:$M$4075,"CO",'02_核算项'!$AE$4059:$AE$4075,"allow_calculation"),"")</f>
        <v>352.84799999999996</v>
      </c>
      <c r="J403" s="4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C$4059:$AC$4075,'02_核算项'!$M$4059:$M$4075,"VOCS",'02_核算项'!$AE$4059:$AE$4075,"allow_calculation"),"")</f>
        <v>28.22784</v>
      </c>
      <c r="K403" s="4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C$4059:$AC$4075,'02_核算项'!$M$4059:$M$4075,"PM10",'02_核算项'!$AE$4059:$AE$4075,"allow_calculation"),"")</f>
        <v>176.42399999999998</v>
      </c>
      <c r="L403" s="4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C$4059:$AC$4075,'02_核算项'!$M$4059:$M$4075,"PM25",'02_核算项'!$AE$4059:$AE$4075,"allow_calculation"),"")</f>
        <v>176.42399999999998</v>
      </c>
      <c r="M403" s="4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C$4059:$AC$4075,'02_核算项'!$M$4059:$M$4075,"BC",'02_核算项'!$AE$4059:$AE$4075,"allow_calculation"),"")</f>
        <v>14.11392</v>
      </c>
      <c r="N403" s="4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C$4059:$AC$4075,'02_核算项'!$M$4059:$M$4075,"OC",'02_核算项'!$AE$4059:$AE$4075,"allow_calculation"),"")</f>
        <v>82.3312</v>
      </c>
      <c r="O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C$4059:$AC$4075,'02_核算项'!$M$4059:$M$4075,"NH3",'02_核算项'!$AE$4059:$AE$4075,"allow_calculation"),"")</f>
        <v>0.0</v>
      </c>
      <c r="P403" s="4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D$4059:$AD$4075,'02_核算项'!$M$4059:$M$4075,"SO2",'02_核算项'!$AE$4059:$AE$4075,"allow_calculation"),"")</f>
        <v>399.8944</v>
      </c>
      <c r="Q403" s="4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D$4059:$AD$4075,'02_核算项'!$M$4059:$M$4075,"NOX",'02_核算项'!$AE$4059:$AE$4075,"allow_calculation"),"")</f>
        <v>1411.3919999999998</v>
      </c>
      <c r="R403" s="4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D$4059:$AD$4075,'02_核算项'!$M$4059:$M$4075,"CO",'02_核算项'!$AE$4059:$AE$4075,"allow_calculation"),"")</f>
        <v>352.84799999999996</v>
      </c>
      <c r="S403" s="4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D$4059:$AD$4075,'02_核算项'!$M$4059:$M$4075,"VOCS",'02_核算项'!$AE$4059:$AE$4075,"allow_calculation"),"")</f>
        <v>28.22784</v>
      </c>
      <c r="T403" s="4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D$4059:$AD$4075,'02_核算项'!$M$4059:$M$4075,"PM10",'02_核算项'!$AE$4059:$AE$4075,"allow_calculation"),"")</f>
        <v>176.42399999999998</v>
      </c>
      <c r="U403" s="4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D$4059:$AD$4075,'02_核算项'!$M$4059:$M$4075,"PM25",'02_核算项'!$AE$4059:$AE$4075,"allow_calculation"),"")</f>
        <v>176.42399999999998</v>
      </c>
      <c r="V403" s="4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D$4059:$AD$4075,'02_核算项'!$M$4059:$M$4075,"BC",'02_核算项'!$AE$4059:$AE$4075,"allow_calculation"),"")</f>
        <v>14.11392</v>
      </c>
      <c r="W403" s="4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D$4059:$AD$4075,'02_核算项'!$M$4059:$M$4075,"OC",'02_核算项'!$AE$4059:$AE$4075,"allow_calculation"),"")</f>
        <v>82.3312</v>
      </c>
      <c r="X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D$4059:$AD$4075,'02_核算项'!$M$4059:$M$4075,"NH3",'02_核算项'!$AE$4059:$AE$4075,"allow_calculation"),"")</f>
        <v>0.0</v>
      </c>
      <c r="Y403" s="2">
        <v>1</v>
      </c>
    </row>
    <row r="404" spans="1:25">
      <c r="A404" s="2" t="s">
        <v>4870</v>
      </c>
      <c r="B404" s="2" t="s">
        <v>3892</v>
      </c>
      <c r="C404" s="2" t="s">
        <v>213</v>
      </c>
      <c r="D404" s="2" t="s">
        <v>116</v>
      </c>
      <c r="E404" s="2" t="s">
        <v>117</v>
      </c>
      <c r="F404" s="2" t="s">
        <v>138</v>
      </c>
      <c r="G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C$4076:$AC$4084,'02_核算项'!$M$4076:$M$4084,"SO2",'02_核算项'!$AE$4076:$AE$4084,"allow_calculation"),"")</f>
        <v/>
      </c>
      <c r="H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C$4076:$AC$4084,'02_核算项'!$M$4076:$M$4084,"NOX",'02_核算项'!$AE$4076:$AE$4084,"allow_calculation"),"")</f>
        <v/>
      </c>
      <c r="I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C$4076:$AC$4084,'02_核算项'!$M$4076:$M$4084,"CO",'02_核算项'!$AE$4076:$AE$4084,"allow_calculation"),"")</f>
        <v/>
      </c>
      <c r="J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C$4076:$AC$4084,'02_核算项'!$M$4076:$M$4084,"VOCS",'02_核算项'!$AE$4076:$AE$4084,"allow_calculation"),"")</f>
        <v/>
      </c>
      <c r="K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C$4076:$AC$4084,'02_核算项'!$M$4076:$M$4084,"PM10",'02_核算项'!$AE$4076:$AE$4084,"allow_calculation"),"")</f>
        <v/>
      </c>
      <c r="L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C$4076:$AC$4084,'02_核算项'!$M$4076:$M$4084,"PM25",'02_核算项'!$AE$4076:$AE$4084,"allow_calculation"),"")</f>
        <v/>
      </c>
      <c r="M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C$4076:$AC$4084,'02_核算项'!$M$4076:$M$4084,"BC",'02_核算项'!$AE$4076:$AE$4084,"allow_calculation"),"")</f>
        <v/>
      </c>
      <c r="N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C$4076:$AC$4084,'02_核算项'!$M$4076:$M$4084,"OC",'02_核算项'!$AE$4076:$AE$4084,"allow_calculation"),"")</f>
        <v/>
      </c>
      <c r="O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C$4076:$AC$4084,'02_核算项'!$M$4076:$M$4084,"NH3",'02_核算项'!$AE$4076:$AE$4084,"allow_calculation"),"")</f>
        <v>0.0</v>
      </c>
      <c r="P404" s="3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D$4076:$AD$4084,'02_核算项'!$M$4076:$M$4084,"SO2",'02_核算项'!$AE$4076:$AE$4084,"allow_calculation"),"")</f>
        <v/>
      </c>
      <c r="Q404" s="3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D$4076:$AD$4084,'02_核算项'!$M$4076:$M$4084,"NOX",'02_核算项'!$AE$4076:$AE$4084,"allow_calculation"),"")</f>
        <v/>
      </c>
      <c r="R404" s="3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D$4076:$AD$4084,'02_核算项'!$M$4076:$M$4084,"CO",'02_核算项'!$AE$4076:$AE$4084,"allow_calculation"),"")</f>
        <v/>
      </c>
      <c r="S404" s="3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D$4076:$AD$4084,'02_核算项'!$M$4076:$M$4084,"VOCS",'02_核算项'!$AE$4076:$AE$4084,"allow_calculation"),"")</f>
        <v/>
      </c>
      <c r="T404" s="3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D$4076:$AD$4084,'02_核算项'!$M$4076:$M$4084,"PM10",'02_核算项'!$AE$4076:$AE$4084,"allow_calculation"),"")</f>
        <v/>
      </c>
      <c r="U404" s="3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D$4076:$AD$4084,'02_核算项'!$M$4076:$M$4084,"PM25",'02_核算项'!$AE$4076:$AE$4084,"allow_calculation"),"")</f>
        <v/>
      </c>
      <c r="V404" s="3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D$4076:$AD$4084,'02_核算项'!$M$4076:$M$4084,"BC",'02_核算项'!$AE$4076:$AE$4084,"allow_calculation"),"")</f>
        <v/>
      </c>
      <c r="W404" s="3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D$4076:$AD$4084,'02_核算项'!$M$4076:$M$4084,"OC",'02_核算项'!$AE$4076:$AE$4084,"allow_calculation"),"")</f>
        <v/>
      </c>
      <c r="X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D$4076:$AD$4084,'02_核算项'!$M$4076:$M$4084,"NH3",'02_核算项'!$AE$4076:$AE$4084,"allow_calculation"),"")</f>
        <v>0.0</v>
      </c>
      <c r="Y404" s="2">
        <v>25</v>
      </c>
    </row>
    <row r="405" spans="1:25">
      <c r="A405" s="2" t="s">
        <v>4880</v>
      </c>
      <c r="B405" s="2" t="s">
        <v>2680</v>
      </c>
      <c r="C405" s="2" t="s">
        <v>242</v>
      </c>
      <c r="D405" s="2" t="s">
        <v>50</v>
      </c>
      <c r="E405" s="2" t="s">
        <v>51</v>
      </c>
      <c r="F405" s="2" t="s">
        <v>138</v>
      </c>
      <c r="G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C$4085:$AC$4093,'02_核算项'!$M$4085:$M$4093,"SO2",'02_核算项'!$AE$4085:$AE$4093,"allow_calculation"),"")</f>
        <v>1104.5155</v>
      </c>
      <c r="H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C$4085:$AC$4093,'02_核算项'!$M$4085:$M$4093,"NOX",'02_核算项'!$AE$4085:$AE$4093,"allow_calculation"),"")</f>
        <v>3898.29</v>
      </c>
      <c r="I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C$4085:$AC$4093,'02_核算项'!$M$4085:$M$4093,"CO",'02_核算项'!$AE$4085:$AE$4093,"allow_calculation"),"")</f>
        <v>974.5725</v>
      </c>
      <c r="J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C$4085:$AC$4093,'02_核算项'!$M$4085:$M$4093,"VOCS",'02_核算项'!$AE$4085:$AE$4093,"allow_calculation"),"")</f>
        <v>77.9658</v>
      </c>
      <c r="K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C$4085:$AC$4093,'02_核算项'!$M$4085:$M$4093,"PM10",'02_核算项'!$AE$4085:$AE$4093,"allow_calculation"),"")</f>
        <v>487.28625</v>
      </c>
      <c r="L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C$4085:$AC$4093,'02_核算项'!$M$4085:$M$4093,"PM25",'02_核算项'!$AE$4085:$AE$4093,"allow_calculation"),"")</f>
        <v>487.28625</v>
      </c>
      <c r="M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C$4085:$AC$4093,'02_核算项'!$M$4085:$M$4093,"BC",'02_核算项'!$AE$4085:$AE$4093,"allow_calculation"),"")</f>
        <v>38.9829</v>
      </c>
      <c r="N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C$4085:$AC$4093,'02_核算项'!$M$4085:$M$4093,"OC",'02_核算项'!$AE$4085:$AE$4093,"allow_calculation"),"")</f>
        <v>227.40025</v>
      </c>
      <c r="O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C$4085:$AC$4093,'02_核算项'!$M$4085:$M$4093,"NH3",'02_核算项'!$AE$4085:$AE$4093,"allow_calculation"),"")</f>
        <v>0.0</v>
      </c>
      <c r="P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D$4085:$AD$4093,'02_核算项'!$M$4085:$M$4093,"SO2",'02_核算项'!$AE$4085:$AE$4093,"allow_calculation"),"")</f>
        <v>1104.5155</v>
      </c>
      <c r="Q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D$4085:$AD$4093,'02_核算项'!$M$4085:$M$4093,"NOX",'02_核算项'!$AE$4085:$AE$4093,"allow_calculation"),"")</f>
        <v>3898.29</v>
      </c>
      <c r="R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D$4085:$AD$4093,'02_核算项'!$M$4085:$M$4093,"CO",'02_核算项'!$AE$4085:$AE$4093,"allow_calculation"),"")</f>
        <v>974.5725</v>
      </c>
      <c r="S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D$4085:$AD$4093,'02_核算项'!$M$4085:$M$4093,"VOCS",'02_核算项'!$AE$4085:$AE$4093,"allow_calculation"),"")</f>
        <v>77.9658</v>
      </c>
      <c r="T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D$4085:$AD$4093,'02_核算项'!$M$4085:$M$4093,"PM10",'02_核算项'!$AE$4085:$AE$4093,"allow_calculation"),"")</f>
        <v>487.28625</v>
      </c>
      <c r="U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D$4085:$AD$4093,'02_核算项'!$M$4085:$M$4093,"PM25",'02_核算项'!$AE$4085:$AE$4093,"allow_calculation"),"")</f>
        <v>487.28625</v>
      </c>
      <c r="V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D$4085:$AD$4093,'02_核算项'!$M$4085:$M$4093,"BC",'02_核算项'!$AE$4085:$AE$4093,"allow_calculation"),"")</f>
        <v>38.9829</v>
      </c>
      <c r="W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D$4085:$AD$4093,'02_核算项'!$M$4085:$M$4093,"OC",'02_核算项'!$AE$4085:$AE$4093,"allow_calculation"),"")</f>
        <v>227.40025</v>
      </c>
      <c r="X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D$4085:$AD$4093,'02_核算项'!$M$4085:$M$4093,"NH3",'02_核算项'!$AE$4085:$AE$4093,"allow_calculation"),"")</f>
        <v>0.0</v>
      </c>
      <c r="Y405" s="2">
        <v>9</v>
      </c>
    </row>
    <row r="406" spans="1:25">
      <c r="A406" s="2" t="s">
        <v>4890</v>
      </c>
      <c r="B406" s="2" t="s">
        <v>520</v>
      </c>
      <c r="C406" s="2" t="s">
        <v>242</v>
      </c>
      <c r="D406" s="2" t="s">
        <v>228</v>
      </c>
      <c r="E406" s="2" t="s">
        <v>117</v>
      </c>
      <c r="F406" s="2" t="s">
        <v>138</v>
      </c>
      <c r="G406" s="4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C$4094:$AC$4102,'02_核算项'!$M$4094:$M$4102,"SO2",'02_核算项'!$AE$4094:$AE$4102,"allow_calculation"),"")</f>
        <v>146.8528</v>
      </c>
      <c r="H406" s="4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C$4094:$AC$4102,'02_核算项'!$M$4094:$M$4102,"NOX",'02_核算项'!$AE$4094:$AE$4102,"allow_calculation"),"")</f>
        <v>518.304</v>
      </c>
      <c r="I406" s="4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C$4094:$AC$4102,'02_核算项'!$M$4094:$M$4102,"CO",'02_核算项'!$AE$4094:$AE$4102,"allow_calculation"),"")</f>
        <v>129.576</v>
      </c>
      <c r="J406" s="4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C$4094:$AC$4102,'02_核算项'!$M$4094:$M$4102,"VOCS",'02_核算项'!$AE$4094:$AE$4102,"allow_calculation"),"")</f>
        <v>10.36608</v>
      </c>
      <c r="K406" s="4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C$4094:$AC$4102,'02_核算项'!$M$4094:$M$4102,"PM10",'02_核算项'!$AE$4094:$AE$4102,"allow_calculation"),"")</f>
        <v>64.788</v>
      </c>
      <c r="L406" s="4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C$4094:$AC$4102,'02_核算项'!$M$4094:$M$4102,"PM25",'02_核算项'!$AE$4094:$AE$4102,"allow_calculation"),"")</f>
        <v>64.788</v>
      </c>
      <c r="M406" s="4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C$4094:$AC$4102,'02_核算项'!$M$4094:$M$4102,"BC",'02_核算项'!$AE$4094:$AE$4102,"allow_calculation"),"")</f>
        <v>5.18304</v>
      </c>
      <c r="N406" s="4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C$4094:$AC$4102,'02_核算项'!$M$4094:$M$4102,"OC",'02_核算项'!$AE$4094:$AE$4102,"allow_calculation"),"")</f>
        <v>30.234399999999997</v>
      </c>
      <c r="O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C$4094:$AC$4102,'02_核算项'!$M$4094:$M$4102,"NH3",'02_核算项'!$AE$4094:$AE$4102,"allow_calculation"),"")</f>
        <v/>
      </c>
      <c r="P406" s="4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D$4094:$AD$4102,'02_核算项'!$M$4094:$M$4102,"SO2",'02_核算项'!$AE$4094:$AE$4102,"allow_calculation"),"")</f>
        <v>146.8528</v>
      </c>
      <c r="Q406" s="4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D$4094:$AD$4102,'02_核算项'!$M$4094:$M$4102,"NOX",'02_核算项'!$AE$4094:$AE$4102,"allow_calculation"),"")</f>
        <v>518.304</v>
      </c>
      <c r="R406" s="4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D$4094:$AD$4102,'02_核算项'!$M$4094:$M$4102,"CO",'02_核算项'!$AE$4094:$AE$4102,"allow_calculation"),"")</f>
        <v>129.576</v>
      </c>
      <c r="S406" s="4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D$4094:$AD$4102,'02_核算项'!$M$4094:$M$4102,"VOCS",'02_核算项'!$AE$4094:$AE$4102,"allow_calculation"),"")</f>
        <v>10.36608</v>
      </c>
      <c r="T406" s="4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D$4094:$AD$4102,'02_核算项'!$M$4094:$M$4102,"PM10",'02_核算项'!$AE$4094:$AE$4102,"allow_calculation"),"")</f>
        <v>64.788</v>
      </c>
      <c r="U406" s="4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D$4094:$AD$4102,'02_核算项'!$M$4094:$M$4102,"PM25",'02_核算项'!$AE$4094:$AE$4102,"allow_calculation"),"")</f>
        <v>64.788</v>
      </c>
      <c r="V406" s="4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D$4094:$AD$4102,'02_核算项'!$M$4094:$M$4102,"BC",'02_核算项'!$AE$4094:$AE$4102,"allow_calculation"),"")</f>
        <v>5.18304</v>
      </c>
      <c r="W406" s="4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D$4094:$AD$4102,'02_核算项'!$M$4094:$M$4102,"OC",'02_核算项'!$AE$4094:$AE$4102,"allow_calculation"),"")</f>
        <v>30.234399999999997</v>
      </c>
      <c r="X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D$4094:$AD$4102,'02_核算项'!$M$4094:$M$4102,"NH3",'02_核算项'!$AE$4094:$AE$4102,"allow_calculation"),"")</f>
        <v/>
      </c>
      <c r="Y406" s="2">
        <v>10</v>
      </c>
    </row>
    <row r="407" spans="1:25">
      <c r="A407" s="2" t="s">
        <v>4900</v>
      </c>
      <c r="B407" s="2" t="s">
        <v>4901</v>
      </c>
      <c r="C407" s="2" t="s">
        <v>258</v>
      </c>
      <c r="D407" s="2" t="s">
        <v>228</v>
      </c>
      <c r="E407" s="2" t="s">
        <v>117</v>
      </c>
      <c r="F407" s="2" t="s">
        <v>52</v>
      </c>
      <c r="G407" s="4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C$4103:$AC$4111,'02_核算项'!$M$4103:$M$4111,"SO2",'02_核算项'!$AE$4103:$AE$4111,"allow_calculation"),"")</f>
        <v>265.67821</v>
      </c>
      <c r="H407" s="4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C$4103:$AC$4111,'02_核算项'!$M$4103:$M$4111,"NOX",'02_核算项'!$AE$4103:$AE$4111,"allow_calculation"),"")</f>
        <v>937.6878</v>
      </c>
      <c r="I407" s="4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C$4103:$AC$4111,'02_核算项'!$M$4103:$M$4111,"CO",'02_核算项'!$AE$4103:$AE$4111,"allow_calculation"),"")</f>
        <v>234.42195</v>
      </c>
      <c r="J407" s="4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C$4103:$AC$4111,'02_核算项'!$M$4103:$M$4111,"VOCS",'02_核算项'!$AE$4103:$AE$4111,"allow_calculation"),"")</f>
        <v>18.753756</v>
      </c>
      <c r="K407" s="4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C$4103:$AC$4111,'02_核算项'!$M$4103:$M$4111,"PM10",'02_核算项'!$AE$4103:$AE$4111,"allow_calculation"),"")</f>
        <v>117.210975</v>
      </c>
      <c r="L407" s="4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C$4103:$AC$4111,'02_核算项'!$M$4103:$M$4111,"PM25",'02_核算项'!$AE$4103:$AE$4111,"allow_calculation"),"")</f>
        <v>117.210975</v>
      </c>
      <c r="M407" s="4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C$4103:$AC$4111,'02_核算项'!$M$4103:$M$4111,"BC",'02_核算项'!$AE$4103:$AE$4111,"allow_calculation"),"")</f>
        <v>9.376878</v>
      </c>
      <c r="N407" s="4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C$4103:$AC$4111,'02_核算项'!$M$4103:$M$4111,"OC",'02_核算项'!$AE$4103:$AE$4111,"allow_calculation"),"")</f>
        <v>54.698455</v>
      </c>
      <c r="O407" s="4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C$4103:$AC$4111,'02_核算项'!$M$4103:$M$4111,"NH3",'02_核算项'!$AE$4103:$AE$4111,"allow_calculation"),"")</f>
        <v/>
      </c>
      <c r="P407" s="4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D$4103:$AD$4111,'02_核算项'!$M$4103:$M$4111,"SO2",'02_核算项'!$AE$4103:$AE$4111,"allow_calculation"),"")</f>
        <v>265.67821</v>
      </c>
      <c r="Q407" s="4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D$4103:$AD$4111,'02_核算项'!$M$4103:$M$4111,"NOX",'02_核算项'!$AE$4103:$AE$4111,"allow_calculation"),"")</f>
        <v>937.6878</v>
      </c>
      <c r="R407" s="4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D$4103:$AD$4111,'02_核算项'!$M$4103:$M$4111,"CO",'02_核算项'!$AE$4103:$AE$4111,"allow_calculation"),"")</f>
        <v>234.42195</v>
      </c>
      <c r="S407" s="4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D$4103:$AD$4111,'02_核算项'!$M$4103:$M$4111,"VOCS",'02_核算项'!$AE$4103:$AE$4111,"allow_calculation"),"")</f>
        <v>18.753756</v>
      </c>
      <c r="T407" s="4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D$4103:$AD$4111,'02_核算项'!$M$4103:$M$4111,"PM10",'02_核算项'!$AE$4103:$AE$4111,"allow_calculation"),"")</f>
        <v>117.210975</v>
      </c>
      <c r="U407" s="4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D$4103:$AD$4111,'02_核算项'!$M$4103:$M$4111,"PM25",'02_核算项'!$AE$4103:$AE$4111,"allow_calculation"),"")</f>
        <v>117.210975</v>
      </c>
      <c r="V407" s="4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D$4103:$AD$4111,'02_核算项'!$M$4103:$M$4111,"BC",'02_核算项'!$AE$4103:$AE$4111,"allow_calculation"),"")</f>
        <v>9.376878</v>
      </c>
      <c r="W407" s="4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D$4103:$AD$4111,'02_核算项'!$M$4103:$M$4111,"OC",'02_核算项'!$AE$4103:$AE$4111,"allow_calculation"),"")</f>
        <v>54.698455</v>
      </c>
      <c r="X407" s="3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D$4103:$AD$4111,'02_核算项'!$M$4103:$M$4111,"NH3",'02_核算项'!$AE$4103:$AE$4111,"allow_calculation"),"")</f>
        <v/>
      </c>
      <c r="Y407" s="2">
        <v>12</v>
      </c>
    </row>
    <row r="408" spans="1:25">
      <c r="A408" s="2" t="s">
        <v>4911</v>
      </c>
      <c r="B408" s="2" t="s">
        <v>1449</v>
      </c>
      <c r="C408" s="2" t="s">
        <v>1450</v>
      </c>
      <c r="D408" s="2" t="s">
        <v>50</v>
      </c>
      <c r="E408" s="2" t="s">
        <v>51</v>
      </c>
      <c r="F408" s="2" t="s">
        <v>243</v>
      </c>
      <c r="G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C$4112:$AC$4120,'02_核算项'!$M$4112:$M$4120,"SO2",'02_核算项'!$AE$4112:$AE$4120,"allow_calculation"),"")</f>
        <v>2226.503838</v>
      </c>
      <c r="H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C$4112:$AC$4120,'02_核算项'!$M$4112:$M$4120,"NOX",'02_核算项'!$AE$4112:$AE$4120,"allow_calculation"),"")</f>
        <v>7858.24884</v>
      </c>
      <c r="I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C$4112:$AC$4120,'02_核算项'!$M$4112:$M$4120,"CO",'02_核算项'!$AE$4112:$AE$4120,"allow_calculation"),"")</f>
        <v>1964.56221</v>
      </c>
      <c r="J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C$4112:$AC$4120,'02_核算项'!$M$4112:$M$4120,"VOCS",'02_核算项'!$AE$4112:$AE$4120,"allow_calculation"),"")</f>
        <v>157.16497679999998</v>
      </c>
      <c r="K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C$4112:$AC$4120,'02_核算项'!$M$4112:$M$4120,"PM10",'02_核算项'!$AE$4112:$AE$4120,"allow_calculation"),"")</f>
        <v>982.281105</v>
      </c>
      <c r="L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C$4112:$AC$4120,'02_核算项'!$M$4112:$M$4120,"PM25",'02_核算项'!$AE$4112:$AE$4120,"allow_calculation"),"")</f>
        <v>982.281105</v>
      </c>
      <c r="M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C$4112:$AC$4120,'02_核算项'!$M$4112:$M$4120,"BC",'02_核算项'!$AE$4112:$AE$4120,"allow_calculation"),"")</f>
        <v>78.58248839999999</v>
      </c>
      <c r="N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C$4112:$AC$4120,'02_核算项'!$M$4112:$M$4120,"OC",'02_核算项'!$AE$4112:$AE$4120,"allow_calculation"),"")</f>
        <v>458.397849</v>
      </c>
      <c r="O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C$4112:$AC$4120,'02_核算项'!$M$4112:$M$4120,"NH3",'02_核算项'!$AE$4112:$AE$4120,"allow_calculation"),"")</f>
        <v>0.0</v>
      </c>
      <c r="P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D$4112:$AD$4120,'02_核算项'!$M$4112:$M$4120,"SO2",'02_核算项'!$AE$4112:$AE$4120,"allow_calculation"),"")</f>
        <v>2226.503838</v>
      </c>
      <c r="Q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D$4112:$AD$4120,'02_核算项'!$M$4112:$M$4120,"NOX",'02_核算项'!$AE$4112:$AE$4120,"allow_calculation"),"")</f>
        <v>7858.24884</v>
      </c>
      <c r="R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D$4112:$AD$4120,'02_核算项'!$M$4112:$M$4120,"CO",'02_核算项'!$AE$4112:$AE$4120,"allow_calculation"),"")</f>
        <v>1964.56221</v>
      </c>
      <c r="S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D$4112:$AD$4120,'02_核算项'!$M$4112:$M$4120,"VOCS",'02_核算项'!$AE$4112:$AE$4120,"allow_calculation"),"")</f>
        <v>157.16497679999998</v>
      </c>
      <c r="T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D$4112:$AD$4120,'02_核算项'!$M$4112:$M$4120,"PM10",'02_核算项'!$AE$4112:$AE$4120,"allow_calculation"),"")</f>
        <v>982.281105</v>
      </c>
      <c r="U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D$4112:$AD$4120,'02_核算项'!$M$4112:$M$4120,"PM25",'02_核算项'!$AE$4112:$AE$4120,"allow_calculation"),"")</f>
        <v>982.281105</v>
      </c>
      <c r="V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D$4112:$AD$4120,'02_核算项'!$M$4112:$M$4120,"BC",'02_核算项'!$AE$4112:$AE$4120,"allow_calculation"),"")</f>
        <v>78.58248839999999</v>
      </c>
      <c r="W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D$4112:$AD$4120,'02_核算项'!$M$4112:$M$4120,"OC",'02_核算项'!$AE$4112:$AE$4120,"allow_calculation"),"")</f>
        <v>458.397849</v>
      </c>
      <c r="X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D$4112:$AD$4120,'02_核算项'!$M$4112:$M$4120,"NH3",'02_核算项'!$AE$4112:$AE$4120,"allow_calculation"),"")</f>
        <v>0.0</v>
      </c>
      <c r="Y408" s="2">
        <v>9</v>
      </c>
    </row>
    <row r="409" spans="1:25">
      <c r="A409" s="2" t="s">
        <v>4921</v>
      </c>
      <c r="B409" s="2" t="s">
        <v>639</v>
      </c>
      <c r="C409" s="2" t="s">
        <v>377</v>
      </c>
      <c r="D409" s="2" t="s">
        <v>178</v>
      </c>
      <c r="E409" s="2" t="s">
        <v>51</v>
      </c>
      <c r="F409" s="2" t="s">
        <v>138</v>
      </c>
      <c r="G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C$4121:$AC$4129,'02_核算项'!$M$4121:$M$4129,"SO2",'02_核算项'!$AE$4121:$AE$4129,"allow_calculation"),"")</f>
        <v>1662.4113</v>
      </c>
      <c r="H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C$4121:$AC$4129,'02_核算项'!$M$4121:$M$4129,"NOX",'02_核算项'!$AE$4121:$AE$4129,"allow_calculation"),"")</f>
        <v>5867.334</v>
      </c>
      <c r="I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C$4121:$AC$4129,'02_核算项'!$M$4121:$M$4129,"CO",'02_核算项'!$AE$4121:$AE$4129,"allow_calculation"),"")</f>
        <v>1466.8335</v>
      </c>
      <c r="J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C$4121:$AC$4129,'02_核算项'!$M$4121:$M$4129,"VOCS",'02_核算项'!$AE$4121:$AE$4129,"allow_calculation"),"")</f>
        <v>117.34668</v>
      </c>
      <c r="K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C$4121:$AC$4129,'02_核算项'!$M$4121:$M$4129,"PM10",'02_核算项'!$AE$4121:$AE$4129,"allow_calculation"),"")</f>
        <v>733.41675</v>
      </c>
      <c r="L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C$4121:$AC$4129,'02_核算项'!$M$4121:$M$4129,"PM25",'02_核算项'!$AE$4121:$AE$4129,"allow_calculation"),"")</f>
        <v>733.41675</v>
      </c>
      <c r="M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C$4121:$AC$4129,'02_核算项'!$M$4121:$M$4129,"BC",'02_核算项'!$AE$4121:$AE$4129,"allow_calculation"),"")</f>
        <v>58.67334</v>
      </c>
      <c r="N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C$4121:$AC$4129,'02_核算项'!$M$4121:$M$4129,"OC",'02_核算项'!$AE$4121:$AE$4129,"allow_calculation"),"")</f>
        <v>342.26115</v>
      </c>
      <c r="O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C$4121:$AC$4129,'02_核算项'!$M$4121:$M$4129,"NH3",'02_核算项'!$AE$4121:$AE$4129,"allow_calculation"),"")</f>
        <v>0.0</v>
      </c>
      <c r="P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D$4121:$AD$4129,'02_核算项'!$M$4121:$M$4129,"SO2",'02_核算项'!$AE$4121:$AE$4129,"allow_calculation"),"")</f>
        <v>1662.4113</v>
      </c>
      <c r="Q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D$4121:$AD$4129,'02_核算项'!$M$4121:$M$4129,"NOX",'02_核算项'!$AE$4121:$AE$4129,"allow_calculation"),"")</f>
        <v>5867.334</v>
      </c>
      <c r="R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D$4121:$AD$4129,'02_核算项'!$M$4121:$M$4129,"CO",'02_核算项'!$AE$4121:$AE$4129,"allow_calculation"),"")</f>
        <v>1466.8335</v>
      </c>
      <c r="S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D$4121:$AD$4129,'02_核算项'!$M$4121:$M$4129,"VOCS",'02_核算项'!$AE$4121:$AE$4129,"allow_calculation"),"")</f>
        <v>117.34668</v>
      </c>
      <c r="T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D$4121:$AD$4129,'02_核算项'!$M$4121:$M$4129,"PM10",'02_核算项'!$AE$4121:$AE$4129,"allow_calculation"),"")</f>
        <v>733.41675</v>
      </c>
      <c r="U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D$4121:$AD$4129,'02_核算项'!$M$4121:$M$4129,"PM25",'02_核算项'!$AE$4121:$AE$4129,"allow_calculation"),"")</f>
        <v>733.41675</v>
      </c>
      <c r="V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D$4121:$AD$4129,'02_核算项'!$M$4121:$M$4129,"BC",'02_核算项'!$AE$4121:$AE$4129,"allow_calculation"),"")</f>
        <v>58.67334</v>
      </c>
      <c r="W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D$4121:$AD$4129,'02_核算项'!$M$4121:$M$4129,"OC",'02_核算项'!$AE$4121:$AE$4129,"allow_calculation"),"")</f>
        <v>342.26115</v>
      </c>
      <c r="X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D$4121:$AD$4129,'02_核算项'!$M$4121:$M$4129,"NH3",'02_核算项'!$AE$4121:$AE$4129,"allow_calculation"),"")</f>
        <v>0.0</v>
      </c>
      <c r="Y409" s="2">
        <v>9</v>
      </c>
    </row>
    <row r="410" spans="1:25">
      <c r="A410" s="2" t="s">
        <v>4931</v>
      </c>
      <c r="B410" s="2" t="s">
        <v>2878</v>
      </c>
      <c r="C410" s="2" t="s">
        <v>377</v>
      </c>
      <c r="D410" s="2" t="s">
        <v>116</v>
      </c>
      <c r="E410" s="2" t="s">
        <v>181</v>
      </c>
      <c r="F410" s="2" t="s">
        <v>52</v>
      </c>
      <c r="G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C$4130:$AC$4138,'02_核算项'!$M$4130:$M$4138,"SO2",'02_核算项'!$AE$4130:$AE$4138,"allow_calculation"),"")</f>
        <v>0.021971150000000002</v>
      </c>
      <c r="H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C$4130:$AC$4138,'02_核算项'!$M$4130:$M$4138,"NOX",'02_核算项'!$AE$4130:$AE$4138,"allow_calculation"),"")</f>
        <v>5.273076</v>
      </c>
      <c r="I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C$4130:$AC$4138,'02_核算项'!$M$4130:$M$4138,"CO",'02_核算项'!$AE$4130:$AE$4138,"allow_calculation"),"")</f>
        <v>1.5379805</v>
      </c>
      <c r="J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C$4130:$AC$4138,'02_核算项'!$M$4130:$M$4138,"VOCS",'02_核算项'!$AE$4130:$AE$4138,"allow_calculation"),"")</f>
        <v>0.08788460000000001</v>
      </c>
      <c r="K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C$4130:$AC$4138,'02_核算项'!$M$4130:$M$4138,"PM10",'02_核算项'!$AE$4130:$AE$4138,"allow_calculation"),"")</f>
        <v>0.043942300000000004</v>
      </c>
      <c r="L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C$4130:$AC$4138,'02_核算项'!$M$4130:$M$4138,"PM25",'02_核算项'!$AE$4130:$AE$4138,"allow_calculation"),"")</f>
        <v>0.021971150000000002</v>
      </c>
      <c r="M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C$4130:$AC$4138,'02_核算项'!$M$4130:$M$4138,"BC",'02_核算项'!$AE$4130:$AE$4138,"allow_calculation"),"")</f>
        <v>0.004394230000000001</v>
      </c>
      <c r="N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C$4130:$AC$4138,'02_核算项'!$M$4130:$M$4138,"OC",'02_核算项'!$AE$4130:$AE$4138,"allow_calculation"),"")</f>
        <v>0.008788460000000001</v>
      </c>
      <c r="O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C$4130:$AC$4138,'02_核算项'!$M$4130:$M$4138,"NH3",'02_核算项'!$AE$4130:$AE$4138,"allow_calculation"),"")</f>
        <v>0.0</v>
      </c>
      <c r="P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D$4130:$AD$4138,'02_核算项'!$M$4130:$M$4138,"SO2",'02_核算项'!$AE$4130:$AE$4138,"allow_calculation"),"")</f>
        <v>0.021971150000000002</v>
      </c>
      <c r="Q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D$4130:$AD$4138,'02_核算项'!$M$4130:$M$4138,"NOX",'02_核算项'!$AE$4130:$AE$4138,"allow_calculation"),"")</f>
        <v>5.273076</v>
      </c>
      <c r="R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D$4130:$AD$4138,'02_核算项'!$M$4130:$M$4138,"CO",'02_核算项'!$AE$4130:$AE$4138,"allow_calculation"),"")</f>
        <v>1.5379805</v>
      </c>
      <c r="S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D$4130:$AD$4138,'02_核算项'!$M$4130:$M$4138,"VOCS",'02_核算项'!$AE$4130:$AE$4138,"allow_calculation"),"")</f>
        <v>0.08788460000000001</v>
      </c>
      <c r="T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D$4130:$AD$4138,'02_核算项'!$M$4130:$M$4138,"PM10",'02_核算项'!$AE$4130:$AE$4138,"allow_calculation"),"")</f>
        <v>0.043942300000000004</v>
      </c>
      <c r="U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D$4130:$AD$4138,'02_核算项'!$M$4130:$M$4138,"PM25",'02_核算项'!$AE$4130:$AE$4138,"allow_calculation"),"")</f>
        <v>0.021971150000000002</v>
      </c>
      <c r="V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D$4130:$AD$4138,'02_核算项'!$M$4130:$M$4138,"BC",'02_核算项'!$AE$4130:$AE$4138,"allow_calculation"),"")</f>
        <v>0.004394230000000001</v>
      </c>
      <c r="W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D$4130:$AD$4138,'02_核算项'!$M$4130:$M$4138,"OC",'02_核算项'!$AE$4130:$AE$4138,"allow_calculation"),"")</f>
        <v>0.008788460000000001</v>
      </c>
      <c r="X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D$4130:$AD$4138,'02_核算项'!$M$4130:$M$4138,"NH3",'02_核算项'!$AE$4130:$AE$4138,"allow_calculation"),"")</f>
        <v>0.0</v>
      </c>
      <c r="Y410" s="2">
        <v>1</v>
      </c>
    </row>
    <row r="411" spans="1:25">
      <c r="A411" s="2" t="s">
        <v>4941</v>
      </c>
      <c r="B411" s="2" t="s">
        <v>4942</v>
      </c>
      <c r="C411" s="2" t="s">
        <v>744</v>
      </c>
      <c r="D411" s="2" t="s">
        <v>50</v>
      </c>
      <c r="E411" s="2" t="s">
        <v>179</v>
      </c>
      <c r="F411" s="2" t="s">
        <v>52</v>
      </c>
      <c r="G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C$4139:$AC$4147,'02_核算项'!$M$4139:$M$4147,"SO2",'02_核算项'!$AE$4139:$AE$4147,"allow_calculation"),"")</f>
        <v>0.6410915</v>
      </c>
      <c r="H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C$4139:$AC$4147,'02_核算项'!$M$4139:$M$4147,"NOX",'02_核算项'!$AE$4139:$AE$4147,"allow_calculation"),"")</f>
        <v>153.86196</v>
      </c>
      <c r="I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C$4139:$AC$4147,'02_核算项'!$M$4139:$M$4147,"CO",'02_核算项'!$AE$4139:$AE$4147,"allow_calculation"),"")</f>
        <v>44.876405</v>
      </c>
      <c r="J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C$4139:$AC$4147,'02_核算项'!$M$4139:$M$4147,"VOCS",'02_核算项'!$AE$4139:$AE$4147,"allow_calculation"),"")</f>
        <v>2.564366</v>
      </c>
      <c r="K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C$4139:$AC$4147,'02_核算项'!$M$4139:$M$4147,"PM10",'02_核算项'!$AE$4139:$AE$4147,"allow_calculation"),"")</f>
        <v>1.282183</v>
      </c>
      <c r="L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C$4139:$AC$4147,'02_核算项'!$M$4139:$M$4147,"PM25",'02_核算项'!$AE$4139:$AE$4147,"allow_calculation"),"")</f>
        <v>0.6410915</v>
      </c>
      <c r="M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C$4139:$AC$4147,'02_核算项'!$M$4139:$M$4147,"BC",'02_核算项'!$AE$4139:$AE$4147,"allow_calculation"),"")</f>
        <v>0.1282183</v>
      </c>
      <c r="N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C$4139:$AC$4147,'02_核算项'!$M$4139:$M$4147,"OC",'02_核算项'!$AE$4139:$AE$4147,"allow_calculation"),"")</f>
        <v>0.2564366</v>
      </c>
      <c r="O411" s="4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C$4139:$AC$4147,'02_核算项'!$M$4139:$M$4147,"NH3",'02_核算项'!$AE$4139:$AE$4147,"allow_calculation"),"")</f>
        <v/>
      </c>
      <c r="P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D$4139:$AD$4147,'02_核算项'!$M$4139:$M$4147,"SO2",'02_核算项'!$AE$4139:$AE$4147,"allow_calculation"),"")</f>
        <v>0.6410915</v>
      </c>
      <c r="Q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D$4139:$AD$4147,'02_核算项'!$M$4139:$M$4147,"NOX",'02_核算项'!$AE$4139:$AE$4147,"allow_calculation"),"")</f>
        <v>153.86196</v>
      </c>
      <c r="R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D$4139:$AD$4147,'02_核算项'!$M$4139:$M$4147,"CO",'02_核算项'!$AE$4139:$AE$4147,"allow_calculation"),"")</f>
        <v>44.876405</v>
      </c>
      <c r="S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D$4139:$AD$4147,'02_核算项'!$M$4139:$M$4147,"VOCS",'02_核算项'!$AE$4139:$AE$4147,"allow_calculation"),"")</f>
        <v>2.564366</v>
      </c>
      <c r="T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D$4139:$AD$4147,'02_核算项'!$M$4139:$M$4147,"PM10",'02_核算项'!$AE$4139:$AE$4147,"allow_calculation"),"")</f>
        <v>1.282183</v>
      </c>
      <c r="U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D$4139:$AD$4147,'02_核算项'!$M$4139:$M$4147,"PM25",'02_核算项'!$AE$4139:$AE$4147,"allow_calculation"),"")</f>
        <v>0.6410915</v>
      </c>
      <c r="V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D$4139:$AD$4147,'02_核算项'!$M$4139:$M$4147,"BC",'02_核算项'!$AE$4139:$AE$4147,"allow_calculation"),"")</f>
        <v>0.1282183</v>
      </c>
      <c r="W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D$4139:$AD$4147,'02_核算项'!$M$4139:$M$4147,"OC",'02_核算项'!$AE$4139:$AE$4147,"allow_calculation"),"")</f>
        <v>0.2564366</v>
      </c>
      <c r="X411" s="3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D$4139:$AD$4147,'02_核算项'!$M$4139:$M$4147,"NH3",'02_核算项'!$AE$4139:$AE$4147,"allow_calculation"),"")</f>
        <v/>
      </c>
      <c r="Y411" s="2">
        <v>12</v>
      </c>
    </row>
    <row r="412" spans="1:25">
      <c r="A412" s="2" t="s">
        <v>4952</v>
      </c>
      <c r="B412" s="2" t="s">
        <v>985</v>
      </c>
      <c r="C412" s="2" t="s">
        <v>227</v>
      </c>
      <c r="D412" s="2" t="s">
        <v>228</v>
      </c>
      <c r="E412" s="2" t="s">
        <v>117</v>
      </c>
      <c r="F412" s="2" t="s">
        <v>1373</v>
      </c>
      <c r="G412" s="4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C$4148:$AC$4156,'02_核算项'!$M$4148:$M$4156,"SO2",'02_核算项'!$AE$4148:$AE$4156,"allow_calculation"),"")</f>
        <v>94.27843</v>
      </c>
      <c r="H412" s="4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C$4148:$AC$4156,'02_核算项'!$M$4148:$M$4156,"NOX",'02_核算项'!$AE$4148:$AE$4156,"allow_calculation"),"")</f>
        <v>332.7474</v>
      </c>
      <c r="I412" s="4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C$4148:$AC$4156,'02_核算项'!$M$4148:$M$4156,"CO",'02_核算项'!$AE$4148:$AE$4156,"allow_calculation"),"")</f>
        <v>83.18685</v>
      </c>
      <c r="J412" s="4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C$4148:$AC$4156,'02_核算项'!$M$4148:$M$4156,"VOCS",'02_核算项'!$AE$4148:$AE$4156,"allow_calculation"),"")</f>
        <v>6.654948</v>
      </c>
      <c r="K412" s="4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C$4148:$AC$4156,'02_核算项'!$M$4148:$M$4156,"PM10",'02_核算项'!$AE$4148:$AE$4156,"allow_calculation"),"")</f>
        <v>41.593425</v>
      </c>
      <c r="L412" s="4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C$4148:$AC$4156,'02_核算项'!$M$4148:$M$4156,"PM25",'02_核算项'!$AE$4148:$AE$4156,"allow_calculation"),"")</f>
        <v>41.593425</v>
      </c>
      <c r="M412" s="4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C$4148:$AC$4156,'02_核算项'!$M$4148:$M$4156,"BC",'02_核算项'!$AE$4148:$AE$4156,"allow_calculation"),"")</f>
        <v>3.327474</v>
      </c>
      <c r="N412" s="4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C$4148:$AC$4156,'02_核算项'!$M$4148:$M$4156,"OC",'02_核算项'!$AE$4148:$AE$4156,"allow_calculation"),"")</f>
        <v>19.410265</v>
      </c>
      <c r="O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C$4148:$AC$4156,'02_核算项'!$M$4148:$M$4156,"NH3",'02_核算项'!$AE$4148:$AE$4156,"allow_calculation"),"")</f>
        <v>0.0</v>
      </c>
      <c r="P412" s="4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D$4148:$AD$4156,'02_核算项'!$M$4148:$M$4156,"SO2",'02_核算项'!$AE$4148:$AE$4156,"allow_calculation"),"")</f>
        <v>94.27843</v>
      </c>
      <c r="Q412" s="4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D$4148:$AD$4156,'02_核算项'!$M$4148:$M$4156,"NOX",'02_核算项'!$AE$4148:$AE$4156,"allow_calculation"),"")</f>
        <v>332.7474</v>
      </c>
      <c r="R412" s="4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D$4148:$AD$4156,'02_核算项'!$M$4148:$M$4156,"CO",'02_核算项'!$AE$4148:$AE$4156,"allow_calculation"),"")</f>
        <v>83.18685</v>
      </c>
      <c r="S412" s="4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D$4148:$AD$4156,'02_核算项'!$M$4148:$M$4156,"VOCS",'02_核算项'!$AE$4148:$AE$4156,"allow_calculation"),"")</f>
        <v>6.654948</v>
      </c>
      <c r="T412" s="4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D$4148:$AD$4156,'02_核算项'!$M$4148:$M$4156,"PM10",'02_核算项'!$AE$4148:$AE$4156,"allow_calculation"),"")</f>
        <v>41.593425</v>
      </c>
      <c r="U412" s="4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D$4148:$AD$4156,'02_核算项'!$M$4148:$M$4156,"PM25",'02_核算项'!$AE$4148:$AE$4156,"allow_calculation"),"")</f>
        <v>41.593425</v>
      </c>
      <c r="V412" s="4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D$4148:$AD$4156,'02_核算项'!$M$4148:$M$4156,"BC",'02_核算项'!$AE$4148:$AE$4156,"allow_calculation"),"")</f>
        <v>3.327474</v>
      </c>
      <c r="W412" s="4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D$4148:$AD$4156,'02_核算项'!$M$4148:$M$4156,"OC",'02_核算项'!$AE$4148:$AE$4156,"allow_calculation"),"")</f>
        <v>19.410265</v>
      </c>
      <c r="X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D$4148:$AD$4156,'02_核算项'!$M$4148:$M$4156,"NH3",'02_核算项'!$AE$4148:$AE$4156,"allow_calculation"),"")</f>
        <v>0.0</v>
      </c>
      <c r="Y412" s="2">
        <v>10</v>
      </c>
    </row>
    <row r="413" spans="1:25">
      <c r="A413" s="2" t="s">
        <v>4962</v>
      </c>
      <c r="B413" s="2" t="s">
        <v>920</v>
      </c>
      <c r="C413" s="2" t="s">
        <v>412</v>
      </c>
      <c r="D413" s="2" t="s">
        <v>228</v>
      </c>
      <c r="E413" s="2" t="s">
        <v>117</v>
      </c>
      <c r="F413" s="2" t="s">
        <v>138</v>
      </c>
      <c r="G413" s="4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C$4157:$AC$4165,'02_核算项'!$M$4157:$M$4165,"SO2",'02_核算项'!$AE$4157:$AE$4165,"allow_calculation"),"")</f>
        <v>550.71772</v>
      </c>
      <c r="H413" s="4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C$4157:$AC$4165,'02_核算项'!$M$4157:$M$4165,"NOX",'02_核算项'!$AE$4157:$AE$4165,"allow_calculation"),"")</f>
        <v>1943.7096</v>
      </c>
      <c r="I413" s="4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C$4157:$AC$4165,'02_核算项'!$M$4157:$M$4165,"CO",'02_核算项'!$AE$4157:$AE$4165,"allow_calculation"),"")</f>
        <v>485.9274</v>
      </c>
      <c r="J413" s="4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C$4157:$AC$4165,'02_核算项'!$M$4157:$M$4165,"VOCS",'02_核算项'!$AE$4157:$AE$4165,"allow_calculation"),"")</f>
        <v>38.874192</v>
      </c>
      <c r="K413" s="4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C$4157:$AC$4165,'02_核算项'!$M$4157:$M$4165,"PM10",'02_核算项'!$AE$4157:$AE$4165,"allow_calculation"),"")</f>
        <v>242.9637</v>
      </c>
      <c r="L413" s="4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C$4157:$AC$4165,'02_核算项'!$M$4157:$M$4165,"PM25",'02_核算项'!$AE$4157:$AE$4165,"allow_calculation"),"")</f>
        <v>242.9637</v>
      </c>
      <c r="M413" s="4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C$4157:$AC$4165,'02_核算项'!$M$4157:$M$4165,"BC",'02_核算项'!$AE$4157:$AE$4165,"allow_calculation"),"")</f>
        <v>19.437096</v>
      </c>
      <c r="N413" s="4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C$4157:$AC$4165,'02_核算项'!$M$4157:$M$4165,"OC",'02_核算项'!$AE$4157:$AE$4165,"allow_calculation"),"")</f>
        <v>113.38306</v>
      </c>
      <c r="O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C$4157:$AC$4165,'02_核算项'!$M$4157:$M$4165,"NH3",'02_核算项'!$AE$4157:$AE$4165,"allow_calculation"),"")</f>
        <v>0.0</v>
      </c>
      <c r="P413" s="4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D$4157:$AD$4165,'02_核算项'!$M$4157:$M$4165,"SO2",'02_核算项'!$AE$4157:$AE$4165,"allow_calculation"),"")</f>
        <v>550.71772</v>
      </c>
      <c r="Q413" s="4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D$4157:$AD$4165,'02_核算项'!$M$4157:$M$4165,"NOX",'02_核算项'!$AE$4157:$AE$4165,"allow_calculation"),"")</f>
        <v>1943.7096</v>
      </c>
      <c r="R413" s="4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D$4157:$AD$4165,'02_核算项'!$M$4157:$M$4165,"CO",'02_核算项'!$AE$4157:$AE$4165,"allow_calculation"),"")</f>
        <v>485.9274</v>
      </c>
      <c r="S413" s="4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D$4157:$AD$4165,'02_核算项'!$M$4157:$M$4165,"VOCS",'02_核算项'!$AE$4157:$AE$4165,"allow_calculation"),"")</f>
        <v>38.874192</v>
      </c>
      <c r="T413" s="4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D$4157:$AD$4165,'02_核算项'!$M$4157:$M$4165,"PM10",'02_核算项'!$AE$4157:$AE$4165,"allow_calculation"),"")</f>
        <v>242.9637</v>
      </c>
      <c r="U413" s="4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D$4157:$AD$4165,'02_核算项'!$M$4157:$M$4165,"PM25",'02_核算项'!$AE$4157:$AE$4165,"allow_calculation"),"")</f>
        <v>242.9637</v>
      </c>
      <c r="V413" s="4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D$4157:$AD$4165,'02_核算项'!$M$4157:$M$4165,"BC",'02_核算项'!$AE$4157:$AE$4165,"allow_calculation"),"")</f>
        <v>19.437096</v>
      </c>
      <c r="W413" s="4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D$4157:$AD$4165,'02_核算项'!$M$4157:$M$4165,"OC",'02_核算项'!$AE$4157:$AE$4165,"allow_calculation"),"")</f>
        <v>113.38306</v>
      </c>
      <c r="X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D$4157:$AD$4165,'02_核算项'!$M$4157:$M$4165,"NH3",'02_核算项'!$AE$4157:$AE$4165,"allow_calculation"),"")</f>
        <v>0.0</v>
      </c>
      <c r="Y413" s="2">
        <v>1</v>
      </c>
    </row>
    <row r="414" spans="1:25">
      <c r="A414" s="2" t="s">
        <v>4972</v>
      </c>
      <c r="B414" s="2" t="s">
        <v>4062</v>
      </c>
      <c r="C414" s="2" t="s">
        <v>731</v>
      </c>
      <c r="D414" s="2" t="s">
        <v>178</v>
      </c>
      <c r="E414" s="2" t="s">
        <v>181</v>
      </c>
      <c r="F414" s="2" t="s">
        <v>52</v>
      </c>
      <c r="G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C$4166:$AC$4174,'02_核算项'!$M$4166:$M$4174,"SO2",'02_核算项'!$AE$4166:$AE$4174,"allow_calculation"),"")</f>
        <v>0.0663375</v>
      </c>
      <c r="H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C$4166:$AC$4174,'02_核算项'!$M$4166:$M$4174,"NOX",'02_核算项'!$AE$4166:$AE$4174,"allow_calculation"),"")</f>
        <v>15.921</v>
      </c>
      <c r="I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C$4166:$AC$4174,'02_核算项'!$M$4166:$M$4174,"CO",'02_核算项'!$AE$4166:$AE$4174,"allow_calculation"),"")</f>
        <v>4.643625</v>
      </c>
      <c r="J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C$4166:$AC$4174,'02_核算项'!$M$4166:$M$4174,"VOCS",'02_核算项'!$AE$4166:$AE$4174,"allow_calculation"),"")</f>
        <v>0.26535</v>
      </c>
      <c r="K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C$4166:$AC$4174,'02_核算项'!$M$4166:$M$4174,"PM10",'02_核算项'!$AE$4166:$AE$4174,"allow_calculation"),"")</f>
        <v>0.132675</v>
      </c>
      <c r="L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C$4166:$AC$4174,'02_核算项'!$M$4166:$M$4174,"PM25",'02_核算项'!$AE$4166:$AE$4174,"allow_calculation"),"")</f>
        <v>0.0663375</v>
      </c>
      <c r="M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C$4166:$AC$4174,'02_核算项'!$M$4166:$M$4174,"BC",'02_核算项'!$AE$4166:$AE$4174,"allow_calculation"),"")</f>
        <v>0.0132675</v>
      </c>
      <c r="N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C$4166:$AC$4174,'02_核算项'!$M$4166:$M$4174,"OC",'02_核算项'!$AE$4166:$AE$4174,"allow_calculation"),"")</f>
        <v>0.026535</v>
      </c>
      <c r="O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C$4166:$AC$4174,'02_核算项'!$M$4166:$M$4174,"NH3",'02_核算项'!$AE$4166:$AE$4174,"allow_calculation"),"")</f>
        <v>0.0</v>
      </c>
      <c r="P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D$4166:$AD$4174,'02_核算项'!$M$4166:$M$4174,"SO2",'02_核算项'!$AE$4166:$AE$4174,"allow_calculation"),"")</f>
        <v>0.0663375</v>
      </c>
      <c r="Q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D$4166:$AD$4174,'02_核算项'!$M$4166:$M$4174,"NOX",'02_核算项'!$AE$4166:$AE$4174,"allow_calculation"),"")</f>
        <v>15.921</v>
      </c>
      <c r="R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D$4166:$AD$4174,'02_核算项'!$M$4166:$M$4174,"CO",'02_核算项'!$AE$4166:$AE$4174,"allow_calculation"),"")</f>
        <v>4.643625</v>
      </c>
      <c r="S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D$4166:$AD$4174,'02_核算项'!$M$4166:$M$4174,"VOCS",'02_核算项'!$AE$4166:$AE$4174,"allow_calculation"),"")</f>
        <v>0.26535</v>
      </c>
      <c r="T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D$4166:$AD$4174,'02_核算项'!$M$4166:$M$4174,"PM10",'02_核算项'!$AE$4166:$AE$4174,"allow_calculation"),"")</f>
        <v>0.132675</v>
      </c>
      <c r="U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D$4166:$AD$4174,'02_核算项'!$M$4166:$M$4174,"PM25",'02_核算项'!$AE$4166:$AE$4174,"allow_calculation"),"")</f>
        <v>0.0663375</v>
      </c>
      <c r="V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D$4166:$AD$4174,'02_核算项'!$M$4166:$M$4174,"BC",'02_核算项'!$AE$4166:$AE$4174,"allow_calculation"),"")</f>
        <v>0.0132675</v>
      </c>
      <c r="W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D$4166:$AD$4174,'02_核算项'!$M$4166:$M$4174,"OC",'02_核算项'!$AE$4166:$AE$4174,"allow_calculation"),"")</f>
        <v>0.026535</v>
      </c>
      <c r="X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D$4166:$AD$4174,'02_核算项'!$M$4166:$M$4174,"NH3",'02_核算项'!$AE$4166:$AE$4174,"allow_calculation"),"")</f>
        <v>0.0</v>
      </c>
      <c r="Y414" s="2">
        <v>1</v>
      </c>
    </row>
    <row r="415" spans="1:25">
      <c r="A415" s="2" t="s">
        <v>4982</v>
      </c>
      <c r="B415" s="2" t="s">
        <v>4983</v>
      </c>
      <c r="C415" s="2" t="s">
        <v>258</v>
      </c>
      <c r="D415" s="2" t="s">
        <v>228</v>
      </c>
      <c r="E415" s="2" t="s">
        <v>117</v>
      </c>
      <c r="F415" s="2" t="s">
        <v>52</v>
      </c>
      <c r="G415" s="4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C$4175:$AC$4183,'02_核算项'!$M$4175:$M$4183,"SO2",'02_核算项'!$AE$4175:$AE$4183,"allow_calculation"),"")</f>
        <v>356.057571</v>
      </c>
      <c r="H415" s="4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C$4175:$AC$4183,'02_核算项'!$M$4175:$M$4183,"NOX",'02_核算项'!$AE$4175:$AE$4183,"allow_calculation"),"")</f>
        <v>1256.67378</v>
      </c>
      <c r="I415" s="4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C$4175:$AC$4183,'02_核算项'!$M$4175:$M$4183,"CO",'02_核算项'!$AE$4175:$AE$4183,"allow_calculation"),"")</f>
        <v>314.168445</v>
      </c>
      <c r="J415" s="4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C$4175:$AC$4183,'02_核算项'!$M$4175:$M$4183,"VOCS",'02_核算项'!$AE$4175:$AE$4183,"allow_calculation"),"")</f>
        <v>25.133475599999997</v>
      </c>
      <c r="K415" s="4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C$4175:$AC$4183,'02_核算项'!$M$4175:$M$4183,"PM10",'02_核算项'!$AE$4175:$AE$4183,"allow_calculation"),"")</f>
        <v>157.0842225</v>
      </c>
      <c r="L415" s="4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C$4175:$AC$4183,'02_核算项'!$M$4175:$M$4183,"PM25",'02_核算项'!$AE$4175:$AE$4183,"allow_calculation"),"")</f>
        <v>157.0842225</v>
      </c>
      <c r="M415" s="4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C$4175:$AC$4183,'02_核算项'!$M$4175:$M$4183,"BC",'02_核算项'!$AE$4175:$AE$4183,"allow_calculation"),"")</f>
        <v>12.566737799999999</v>
      </c>
      <c r="N415" s="4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C$4175:$AC$4183,'02_核算项'!$M$4175:$M$4183,"OC",'02_核算项'!$AE$4175:$AE$4183,"allow_calculation"),"")</f>
        <v>73.3059705</v>
      </c>
      <c r="O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C$4175:$AC$4183,'02_核算项'!$M$4175:$M$4183,"NH3",'02_核算项'!$AE$4175:$AE$4183,"allow_calculation"),"")</f>
        <v>0.0</v>
      </c>
      <c r="P415" s="4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D$4175:$AD$4183,'02_核算项'!$M$4175:$M$4183,"SO2",'02_核算项'!$AE$4175:$AE$4183,"allow_calculation"),"")</f>
        <v>356.057571</v>
      </c>
      <c r="Q415" s="4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D$4175:$AD$4183,'02_核算项'!$M$4175:$M$4183,"NOX",'02_核算项'!$AE$4175:$AE$4183,"allow_calculation"),"")</f>
        <v>1256.67378</v>
      </c>
      <c r="R415" s="4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D$4175:$AD$4183,'02_核算项'!$M$4175:$M$4183,"CO",'02_核算项'!$AE$4175:$AE$4183,"allow_calculation"),"")</f>
        <v>314.168445</v>
      </c>
      <c r="S415" s="4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D$4175:$AD$4183,'02_核算项'!$M$4175:$M$4183,"VOCS",'02_核算项'!$AE$4175:$AE$4183,"allow_calculation"),"")</f>
        <v>25.133475599999997</v>
      </c>
      <c r="T415" s="4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D$4175:$AD$4183,'02_核算项'!$M$4175:$M$4183,"PM10",'02_核算项'!$AE$4175:$AE$4183,"allow_calculation"),"")</f>
        <v>157.0842225</v>
      </c>
      <c r="U415" s="4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D$4175:$AD$4183,'02_核算项'!$M$4175:$M$4183,"PM25",'02_核算项'!$AE$4175:$AE$4183,"allow_calculation"),"")</f>
        <v>157.0842225</v>
      </c>
      <c r="V415" s="4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D$4175:$AD$4183,'02_核算项'!$M$4175:$M$4183,"BC",'02_核算项'!$AE$4175:$AE$4183,"allow_calculation"),"")</f>
        <v>12.566737799999999</v>
      </c>
      <c r="W415" s="4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D$4175:$AD$4183,'02_核算项'!$M$4175:$M$4183,"OC",'02_核算项'!$AE$4175:$AE$4183,"allow_calculation"),"")</f>
        <v>73.3059705</v>
      </c>
      <c r="X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D$4175:$AD$4183,'02_核算项'!$M$4175:$M$4183,"NH3",'02_核算项'!$AE$4175:$AE$4183,"allow_calculation"),"")</f>
        <v>0.0</v>
      </c>
      <c r="Y415" s="2">
        <v>1</v>
      </c>
    </row>
    <row r="416" spans="1:25">
      <c r="A416" s="2" t="s">
        <v>4993</v>
      </c>
      <c r="B416" s="2" t="s">
        <v>1082</v>
      </c>
      <c r="C416" s="2" t="s">
        <v>744</v>
      </c>
      <c r="D416" s="2" t="s">
        <v>228</v>
      </c>
      <c r="E416" s="2" t="s">
        <v>117</v>
      </c>
      <c r="F416" s="2" t="s">
        <v>52</v>
      </c>
      <c r="G416" s="4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C$4184:$AC$4200,'02_核算项'!$M$4184:$M$4200,"SO2",'02_核算项'!$AE$4184:$AE$4200,"allow_calculation"),"")</f>
        <v>169.14064675</v>
      </c>
      <c r="H416" s="4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C$4184:$AC$4200,'02_核算项'!$M$4184:$M$4200,"NOX",'02_核算项'!$AE$4184:$AE$4200,"allow_calculation"),"")</f>
        <v>597.15516</v>
      </c>
      <c r="I416" s="4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C$4184:$AC$4200,'02_核算项'!$M$4184:$M$4200,"CO",'02_核算项'!$AE$4184:$AE$4200,"allow_calculation"),"")</f>
        <v>149.2967475</v>
      </c>
      <c r="J416" s="4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C$4184:$AC$4200,'02_核算项'!$M$4184:$M$4200,"VOCS",'02_核算项'!$AE$4184:$AE$4200,"allow_calculation"),"")</f>
        <v>11.9424666</v>
      </c>
      <c r="K416" s="4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C$4184:$AC$4200,'02_核算项'!$M$4184:$M$4200,"PM10",'02_核算项'!$AE$4184:$AE$4200,"allow_calculation"),"")</f>
        <v>74.62211400000001</v>
      </c>
      <c r="L416" s="4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C$4184:$AC$4200,'02_核算项'!$M$4184:$M$4200,"PM25",'02_核算项'!$AE$4184:$AE$4200,"allow_calculation"),"")</f>
        <v>74.62131825</v>
      </c>
      <c r="M416" s="4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C$4184:$AC$4200,'02_核算项'!$M$4184:$M$4200,"BC",'02_核算项'!$AE$4184:$AE$4200,"allow_calculation"),"")</f>
        <v>5.96980095</v>
      </c>
      <c r="N416" s="4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C$4184:$AC$4200,'02_核算项'!$M$4184:$M$4200,"OC",'02_核算项'!$AE$4184:$AE$4200,"allow_calculation"),"")</f>
        <v>34.8232288</v>
      </c>
      <c r="O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C$4184:$AC$4200,'02_核算项'!$M$4184:$M$4200,"NH3",'02_核算项'!$AE$4184:$AE$4200,"allow_calculation"),"")</f>
        <v>0.0</v>
      </c>
      <c r="P416" s="4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D$4184:$AD$4200,'02_核算项'!$M$4184:$M$4200,"SO2",'02_核算项'!$AE$4184:$AE$4200,"allow_calculation"),"")</f>
        <v>169.14064675</v>
      </c>
      <c r="Q416" s="4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D$4184:$AD$4200,'02_核算项'!$M$4184:$M$4200,"NOX",'02_核算项'!$AE$4184:$AE$4200,"allow_calculation"),"")</f>
        <v>597.15516</v>
      </c>
      <c r="R416" s="4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D$4184:$AD$4200,'02_核算项'!$M$4184:$M$4200,"CO",'02_核算项'!$AE$4184:$AE$4200,"allow_calculation"),"")</f>
        <v>149.2967475</v>
      </c>
      <c r="S416" s="4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D$4184:$AD$4200,'02_核算项'!$M$4184:$M$4200,"VOCS",'02_核算项'!$AE$4184:$AE$4200,"allow_calculation"),"")</f>
        <v>11.9424666</v>
      </c>
      <c r="T416" s="4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D$4184:$AD$4200,'02_核算项'!$M$4184:$M$4200,"PM10",'02_核算项'!$AE$4184:$AE$4200,"allow_calculation"),"")</f>
        <v>74.62211400000001</v>
      </c>
      <c r="U416" s="4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D$4184:$AD$4200,'02_核算项'!$M$4184:$M$4200,"PM25",'02_核算项'!$AE$4184:$AE$4200,"allow_calculation"),"")</f>
        <v>74.62131825</v>
      </c>
      <c r="V416" s="4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D$4184:$AD$4200,'02_核算项'!$M$4184:$M$4200,"BC",'02_核算项'!$AE$4184:$AE$4200,"allow_calculation"),"")</f>
        <v>5.96980095</v>
      </c>
      <c r="W416" s="4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D$4184:$AD$4200,'02_核算项'!$M$4184:$M$4200,"OC",'02_核算项'!$AE$4184:$AE$4200,"allow_calculation"),"")</f>
        <v>34.8232288</v>
      </c>
      <c r="X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D$4184:$AD$4200,'02_核算项'!$M$4184:$M$4200,"NH3",'02_核算项'!$AE$4184:$AE$4200,"allow_calculation"),"")</f>
        <v>0.0</v>
      </c>
      <c r="Y416" s="2">
        <v>18</v>
      </c>
    </row>
    <row r="417" spans="1:25">
      <c r="A417" s="2" t="s">
        <v>5011</v>
      </c>
      <c r="B417" s="2" t="s">
        <v>3903</v>
      </c>
      <c r="C417" s="2" t="s">
        <v>400</v>
      </c>
      <c r="D417" s="2" t="s">
        <v>116</v>
      </c>
      <c r="E417" s="2" t="s">
        <v>181</v>
      </c>
      <c r="F417" s="2" t="s">
        <v>433</v>
      </c>
      <c r="G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C$4201:$AC$4209,'02_核算项'!$M$4201:$M$4209,"SO2",'02_核算项'!$AE$4201:$AE$4209,"allow_calculation"),"")</f>
        <v>9.502762</v>
      </c>
      <c r="H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C$4201:$AC$4209,'02_核算项'!$M$4201:$M$4209,"NOX",'02_核算项'!$AE$4201:$AE$4209,"allow_calculation"),"")</f>
        <v>33.53916</v>
      </c>
      <c r="I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C$4201:$AC$4209,'02_核算项'!$M$4201:$M$4209,"CO",'02_核算项'!$AE$4201:$AE$4209,"allow_calculation"),"")</f>
        <v>8.38479</v>
      </c>
      <c r="J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C$4201:$AC$4209,'02_核算项'!$M$4201:$M$4209,"VOCS",'02_核算项'!$AE$4201:$AE$4209,"allow_calculation"),"")</f>
        <v>0.6707831999999999</v>
      </c>
      <c r="K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C$4201:$AC$4209,'02_核算项'!$M$4201:$M$4209,"PM10",'02_核算项'!$AE$4201:$AE$4209,"allow_calculation"),"")</f>
        <v>4.192395</v>
      </c>
      <c r="L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C$4201:$AC$4209,'02_核算项'!$M$4201:$M$4209,"PM25",'02_核算项'!$AE$4201:$AE$4209,"allow_calculation"),"")</f>
        <v>4.192395</v>
      </c>
      <c r="M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C$4201:$AC$4209,'02_核算项'!$M$4201:$M$4209,"BC",'02_核算项'!$AE$4201:$AE$4209,"allow_calculation"),"")</f>
        <v>0.33539159999999996</v>
      </c>
      <c r="N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C$4201:$AC$4209,'02_核算项'!$M$4201:$M$4209,"OC",'02_核算项'!$AE$4201:$AE$4209,"allow_calculation"),"")</f>
        <v>1.9564509999999997</v>
      </c>
      <c r="O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C$4201:$AC$4209,'02_核算项'!$M$4201:$M$4209,"NH3",'02_核算项'!$AE$4201:$AE$4209,"allow_calculation"),"")</f>
        <v>0.0</v>
      </c>
      <c r="P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D$4201:$AD$4209,'02_核算项'!$M$4201:$M$4209,"SO2",'02_核算项'!$AE$4201:$AE$4209,"allow_calculation"),"")</f>
        <v>9.502762</v>
      </c>
      <c r="Q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D$4201:$AD$4209,'02_核算项'!$M$4201:$M$4209,"NOX",'02_核算项'!$AE$4201:$AE$4209,"allow_calculation"),"")</f>
        <v>33.53916</v>
      </c>
      <c r="R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D$4201:$AD$4209,'02_核算项'!$M$4201:$M$4209,"CO",'02_核算项'!$AE$4201:$AE$4209,"allow_calculation"),"")</f>
        <v>8.38479</v>
      </c>
      <c r="S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D$4201:$AD$4209,'02_核算项'!$M$4201:$M$4209,"VOCS",'02_核算项'!$AE$4201:$AE$4209,"allow_calculation"),"")</f>
        <v>0.6707831999999999</v>
      </c>
      <c r="T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D$4201:$AD$4209,'02_核算项'!$M$4201:$M$4209,"PM10",'02_核算项'!$AE$4201:$AE$4209,"allow_calculation"),"")</f>
        <v>4.192395</v>
      </c>
      <c r="U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D$4201:$AD$4209,'02_核算项'!$M$4201:$M$4209,"PM25",'02_核算项'!$AE$4201:$AE$4209,"allow_calculation"),"")</f>
        <v>4.192395</v>
      </c>
      <c r="V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D$4201:$AD$4209,'02_核算项'!$M$4201:$M$4209,"BC",'02_核算项'!$AE$4201:$AE$4209,"allow_calculation"),"")</f>
        <v>0.33539159999999996</v>
      </c>
      <c r="W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D$4201:$AD$4209,'02_核算项'!$M$4201:$M$4209,"OC",'02_核算项'!$AE$4201:$AE$4209,"allow_calculation"),"")</f>
        <v>1.9564509999999997</v>
      </c>
      <c r="X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D$4201:$AD$4209,'02_核算项'!$M$4201:$M$4209,"NH3",'02_核算项'!$AE$4201:$AE$4209,"allow_calculation"),"")</f>
        <v>0.0</v>
      </c>
      <c r="Y417" s="2">
        <v>1</v>
      </c>
    </row>
    <row r="418" spans="1:25">
      <c r="A418" s="2" t="s">
        <v>5021</v>
      </c>
      <c r="B418" s="2" t="s">
        <v>5022</v>
      </c>
      <c r="C418" s="2" t="s">
        <v>177</v>
      </c>
      <c r="D418" s="2" t="s">
        <v>50</v>
      </c>
      <c r="E418" s="2" t="s">
        <v>51</v>
      </c>
      <c r="F418" s="2" t="s">
        <v>138</v>
      </c>
      <c r="G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C$4210:$AC$4226,'02_核算项'!$M$4210:$M$4226,"SO2",'02_核算项'!$AE$4210:$AE$4226,"allow_calculation"),"")</f>
        <v>2386.2872375</v>
      </c>
      <c r="H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C$4210:$AC$4226,'02_核算项'!$M$4210:$M$4226,"NOX",'02_核算项'!$AE$4210:$AE$4226,"allow_calculation"),"")</f>
        <v>8422.19025</v>
      </c>
      <c r="I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C$4210:$AC$4226,'02_核算项'!$M$4210:$M$4226,"CO",'02_核算项'!$AE$4210:$AE$4226,"allow_calculation"),"")</f>
        <v>2105.5475625</v>
      </c>
      <c r="J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C$4210:$AC$4226,'02_核算项'!$M$4210:$M$4226,"VOCS",'02_核算项'!$AE$4210:$AE$4226,"allow_calculation"),"")</f>
        <v>168.443805</v>
      </c>
      <c r="K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C$4210:$AC$4226,'02_核算项'!$M$4210:$M$4226,"PM10",'02_核算项'!$AE$4210:$AE$4226,"allow_calculation"),"")</f>
        <v>1052.77378125</v>
      </c>
      <c r="L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C$4210:$AC$4226,'02_核算项'!$M$4210:$M$4226,"PM25",'02_核算项'!$AE$4210:$AE$4226,"allow_calculation"),"")</f>
        <v>1052.77378125</v>
      </c>
      <c r="M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C$4210:$AC$4226,'02_核算项'!$M$4210:$M$4226,"BC",'02_核算项'!$AE$4210:$AE$4226,"allow_calculation"),"")</f>
        <v>84.2219025</v>
      </c>
      <c r="N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C$4210:$AC$4226,'02_核算项'!$M$4210:$M$4226,"OC",'02_核算项'!$AE$4210:$AE$4226,"allow_calculation"),"")</f>
        <v>491.29443124999995</v>
      </c>
      <c r="O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C$4210:$AC$4226,'02_核算项'!$M$4210:$M$4226,"NH3",'02_核算项'!$AE$4210:$AE$4226,"allow_calculation"),"")</f>
        <v>0.0</v>
      </c>
      <c r="P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D$4210:$AD$4226,'02_核算项'!$M$4210:$M$4226,"SO2",'02_核算项'!$AE$4210:$AE$4226,"allow_calculation"),"")</f>
        <v>2386.2872375</v>
      </c>
      <c r="Q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D$4210:$AD$4226,'02_核算项'!$M$4210:$M$4226,"NOX",'02_核算项'!$AE$4210:$AE$4226,"allow_calculation"),"")</f>
        <v>8422.19025</v>
      </c>
      <c r="R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D$4210:$AD$4226,'02_核算项'!$M$4210:$M$4226,"CO",'02_核算项'!$AE$4210:$AE$4226,"allow_calculation"),"")</f>
        <v>2105.5475625</v>
      </c>
      <c r="S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D$4210:$AD$4226,'02_核算项'!$M$4210:$M$4226,"VOCS",'02_核算项'!$AE$4210:$AE$4226,"allow_calculation"),"")</f>
        <v>168.443805</v>
      </c>
      <c r="T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D$4210:$AD$4226,'02_核算项'!$M$4210:$M$4226,"PM10",'02_核算项'!$AE$4210:$AE$4226,"allow_calculation"),"")</f>
        <v>1052.77378125</v>
      </c>
      <c r="U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D$4210:$AD$4226,'02_核算项'!$M$4210:$M$4226,"PM25",'02_核算项'!$AE$4210:$AE$4226,"allow_calculation"),"")</f>
        <v>1052.77378125</v>
      </c>
      <c r="V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D$4210:$AD$4226,'02_核算项'!$M$4210:$M$4226,"BC",'02_核算项'!$AE$4210:$AE$4226,"allow_calculation"),"")</f>
        <v>84.2219025</v>
      </c>
      <c r="W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D$4210:$AD$4226,'02_核算项'!$M$4210:$M$4226,"OC",'02_核算项'!$AE$4210:$AE$4226,"allow_calculation"),"")</f>
        <v>491.29443124999995</v>
      </c>
      <c r="X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D$4210:$AD$4226,'02_核算项'!$M$4210:$M$4226,"NH3",'02_核算项'!$AE$4210:$AE$4226,"allow_calculation"),"")</f>
        <v>0.0</v>
      </c>
      <c r="Y418" s="2">
        <v>17</v>
      </c>
    </row>
    <row r="419" spans="1:25">
      <c r="A419" s="2" t="s">
        <v>5040</v>
      </c>
      <c r="B419" s="2" t="s">
        <v>1134</v>
      </c>
      <c r="C419" s="2" t="s">
        <v>227</v>
      </c>
      <c r="D419" s="2" t="s">
        <v>228</v>
      </c>
      <c r="E419" s="2" t="s">
        <v>117</v>
      </c>
      <c r="F419" s="2" t="s">
        <v>433</v>
      </c>
      <c r="G419" s="4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C$4227:$AC$4235,'02_核算项'!$M$4227:$M$4235,"SO2",'02_核算项'!$AE$4227:$AE$4235,"allow_calculation"),"")</f>
        <v/>
      </c>
      <c r="H419" s="4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C$4227:$AC$4235,'02_核算项'!$M$4227:$M$4235,"NOX",'02_核算项'!$AE$4227:$AE$4235,"allow_calculation"),"")</f>
        <v/>
      </c>
      <c r="I419" s="4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C$4227:$AC$4235,'02_核算项'!$M$4227:$M$4235,"CO",'02_核算项'!$AE$4227:$AE$4235,"allow_calculation"),"")</f>
        <v/>
      </c>
      <c r="J419" s="4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C$4227:$AC$4235,'02_核算项'!$M$4227:$M$4235,"VOCS",'02_核算项'!$AE$4227:$AE$4235,"allow_calculation"),"")</f>
        <v/>
      </c>
      <c r="K419" s="4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C$4227:$AC$4235,'02_核算项'!$M$4227:$M$4235,"PM10",'02_核算项'!$AE$4227:$AE$4235,"allow_calculation"),"")</f>
        <v/>
      </c>
      <c r="L419" s="4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C$4227:$AC$4235,'02_核算项'!$M$4227:$M$4235,"PM25",'02_核算项'!$AE$4227:$AE$4235,"allow_calculation"),"")</f>
        <v/>
      </c>
      <c r="M419" s="4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C$4227:$AC$4235,'02_核算项'!$M$4227:$M$4235,"BC",'02_核算项'!$AE$4227:$AE$4235,"allow_calculation"),"")</f>
        <v/>
      </c>
      <c r="N419" s="4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C$4227:$AC$4235,'02_核算项'!$M$4227:$M$4235,"OC",'02_核算项'!$AE$4227:$AE$4235,"allow_calculation"),"")</f>
        <v/>
      </c>
      <c r="O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C$4227:$AC$4235,'02_核算项'!$M$4227:$M$4235,"NH3",'02_核算项'!$AE$4227:$AE$4235,"allow_calculation"),"")</f>
        <v>0.0</v>
      </c>
      <c r="P419" s="3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D$4227:$AD$4235,'02_核算项'!$M$4227:$M$4235,"SO2",'02_核算项'!$AE$4227:$AE$4235,"allow_calculation"),"")</f>
        <v/>
      </c>
      <c r="Q419" s="3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D$4227:$AD$4235,'02_核算项'!$M$4227:$M$4235,"NOX",'02_核算项'!$AE$4227:$AE$4235,"allow_calculation"),"")</f>
        <v/>
      </c>
      <c r="R419" s="3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D$4227:$AD$4235,'02_核算项'!$M$4227:$M$4235,"CO",'02_核算项'!$AE$4227:$AE$4235,"allow_calculation"),"")</f>
        <v/>
      </c>
      <c r="S419" s="3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D$4227:$AD$4235,'02_核算项'!$M$4227:$M$4235,"VOCS",'02_核算项'!$AE$4227:$AE$4235,"allow_calculation"),"")</f>
        <v/>
      </c>
      <c r="T419" s="3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D$4227:$AD$4235,'02_核算项'!$M$4227:$M$4235,"PM10",'02_核算项'!$AE$4227:$AE$4235,"allow_calculation"),"")</f>
        <v/>
      </c>
      <c r="U419" s="3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D$4227:$AD$4235,'02_核算项'!$M$4227:$M$4235,"PM25",'02_核算项'!$AE$4227:$AE$4235,"allow_calculation"),"")</f>
        <v/>
      </c>
      <c r="V419" s="3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D$4227:$AD$4235,'02_核算项'!$M$4227:$M$4235,"BC",'02_核算项'!$AE$4227:$AE$4235,"allow_calculation"),"")</f>
        <v/>
      </c>
      <c r="W419" s="3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D$4227:$AD$4235,'02_核算项'!$M$4227:$M$4235,"OC",'02_核算项'!$AE$4227:$AE$4235,"allow_calculation"),"")</f>
        <v/>
      </c>
      <c r="X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D$4227:$AD$4235,'02_核算项'!$M$4227:$M$4235,"NH3",'02_核算项'!$AE$4227:$AE$4235,"allow_calculation"),"")</f>
        <v>0.0</v>
      </c>
      <c r="Y419" s="2">
        <v>25</v>
      </c>
    </row>
    <row r="420" spans="1:25">
      <c r="A420" s="2" t="s">
        <v>5050</v>
      </c>
      <c r="B420" s="2" t="s">
        <v>810</v>
      </c>
      <c r="C420" s="2" t="s">
        <v>377</v>
      </c>
      <c r="D420" s="2" t="s">
        <v>116</v>
      </c>
      <c r="E420" s="2" t="s">
        <v>51</v>
      </c>
      <c r="F420" s="2" t="s">
        <v>138</v>
      </c>
      <c r="G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C$4236:$AC$4244,'02_核算项'!$M$4236:$M$4244,"SO2",'02_核算项'!$AE$4236:$AE$4244,"allow_calculation"),"")</f>
        <v>44.1879555</v>
      </c>
      <c r="H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C$4236:$AC$4244,'02_核算项'!$M$4236:$M$4244,"NOX",'02_核算项'!$AE$4236:$AE$4244,"allow_calculation"),"")</f>
        <v>155.95749</v>
      </c>
      <c r="I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C$4236:$AC$4244,'02_核算项'!$M$4236:$M$4244,"CO",'02_核算项'!$AE$4236:$AE$4244,"allow_calculation"),"")</f>
        <v>38.9893725</v>
      </c>
      <c r="J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C$4236:$AC$4244,'02_核算项'!$M$4236:$M$4244,"VOCS",'02_核算项'!$AE$4236:$AE$4244,"allow_calculation"),"")</f>
        <v>3.1191497999999998</v>
      </c>
      <c r="K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C$4236:$AC$4244,'02_核算项'!$M$4236:$M$4244,"PM10",'02_核算项'!$AE$4236:$AE$4244,"allow_calculation"),"")</f>
        <v>19.49468625</v>
      </c>
      <c r="L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C$4236:$AC$4244,'02_核算项'!$M$4236:$M$4244,"PM25",'02_核算项'!$AE$4236:$AE$4244,"allow_calculation"),"")</f>
        <v>19.49468625</v>
      </c>
      <c r="M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C$4236:$AC$4244,'02_核算项'!$M$4236:$M$4244,"BC",'02_核算项'!$AE$4236:$AE$4244,"allow_calculation"),"")</f>
        <v>1.5595748999999999</v>
      </c>
      <c r="N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C$4236:$AC$4244,'02_核算项'!$M$4236:$M$4244,"OC",'02_核算项'!$AE$4236:$AE$4244,"allow_calculation"),"")</f>
        <v>9.09752025</v>
      </c>
      <c r="O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C$4236:$AC$4244,'02_核算项'!$M$4236:$M$4244,"NH3",'02_核算项'!$AE$4236:$AE$4244,"allow_calculation"),"")</f>
        <v>0.0</v>
      </c>
      <c r="P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D$4236:$AD$4244,'02_核算项'!$M$4236:$M$4244,"SO2",'02_核算项'!$AE$4236:$AE$4244,"allow_calculation"),"")</f>
        <v>44.1879555</v>
      </c>
      <c r="Q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D$4236:$AD$4244,'02_核算项'!$M$4236:$M$4244,"NOX",'02_核算项'!$AE$4236:$AE$4244,"allow_calculation"),"")</f>
        <v>155.95749</v>
      </c>
      <c r="R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D$4236:$AD$4244,'02_核算项'!$M$4236:$M$4244,"CO",'02_核算项'!$AE$4236:$AE$4244,"allow_calculation"),"")</f>
        <v>38.9893725</v>
      </c>
      <c r="S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D$4236:$AD$4244,'02_核算项'!$M$4236:$M$4244,"VOCS",'02_核算项'!$AE$4236:$AE$4244,"allow_calculation"),"")</f>
        <v>3.1191497999999998</v>
      </c>
      <c r="T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D$4236:$AD$4244,'02_核算项'!$M$4236:$M$4244,"PM10",'02_核算项'!$AE$4236:$AE$4244,"allow_calculation"),"")</f>
        <v>19.49468625</v>
      </c>
      <c r="U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D$4236:$AD$4244,'02_核算项'!$M$4236:$M$4244,"PM25",'02_核算项'!$AE$4236:$AE$4244,"allow_calculation"),"")</f>
        <v>19.49468625</v>
      </c>
      <c r="V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D$4236:$AD$4244,'02_核算项'!$M$4236:$M$4244,"BC",'02_核算项'!$AE$4236:$AE$4244,"allow_calculation"),"")</f>
        <v>1.5595748999999999</v>
      </c>
      <c r="W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D$4236:$AD$4244,'02_核算项'!$M$4236:$M$4244,"OC",'02_核算项'!$AE$4236:$AE$4244,"allow_calculation"),"")</f>
        <v>9.09752025</v>
      </c>
      <c r="X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D$4236:$AD$4244,'02_核算项'!$M$4236:$M$4244,"NH3",'02_核算项'!$AE$4236:$AE$4244,"allow_calculation"),"")</f>
        <v>0.0</v>
      </c>
      <c r="Y420" s="2">
        <v>9</v>
      </c>
    </row>
    <row r="421" spans="1:25">
      <c r="A421" s="2" t="s">
        <v>5060</v>
      </c>
      <c r="B421" s="2" t="s">
        <v>5061</v>
      </c>
      <c r="C421" s="2" t="s">
        <v>115</v>
      </c>
      <c r="D421" s="2" t="s">
        <v>228</v>
      </c>
      <c r="E421" s="2" t="s">
        <v>117</v>
      </c>
      <c r="F421" s="2" t="s">
        <v>52</v>
      </c>
      <c r="G421" s="4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C$4245:$AC$4261,'02_核算项'!$M$4245:$M$4261,"SO2",'02_核算项'!$AE$4245:$AE$4261,"allow_calculation"),"")</f>
        <v>548.986967</v>
      </c>
      <c r="H421" s="4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C$4245:$AC$4261,'02_核算项'!$M$4245:$M$4261,"NOX",'02_核算项'!$AE$4245:$AE$4261,"allow_calculation"),"")</f>
        <v>1937.60106</v>
      </c>
      <c r="I421" s="4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C$4245:$AC$4261,'02_核算项'!$M$4245:$M$4261,"CO",'02_核算项'!$AE$4245:$AE$4261,"allow_calculation"),"")</f>
        <v>484.400265</v>
      </c>
      <c r="J421" s="4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C$4245:$AC$4261,'02_核算项'!$M$4245:$M$4261,"VOCS",'02_核算项'!$AE$4245:$AE$4261,"allow_calculation"),"")</f>
        <v>38.7520212</v>
      </c>
      <c r="K421" s="4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C$4245:$AC$4261,'02_核算项'!$M$4245:$M$4261,"PM10",'02_核算项'!$AE$4245:$AE$4261,"allow_calculation"),"")</f>
        <v>242.2001325</v>
      </c>
      <c r="L421" s="4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C$4245:$AC$4261,'02_核算项'!$M$4245:$M$4261,"PM25",'02_核算项'!$AE$4245:$AE$4261,"allow_calculation"),"")</f>
        <v>242.2001325</v>
      </c>
      <c r="M421" s="4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C$4245:$AC$4261,'02_核算项'!$M$4245:$M$4261,"BC",'02_核算项'!$AE$4245:$AE$4261,"allow_calculation"),"")</f>
        <v>19.3760106</v>
      </c>
      <c r="N421" s="4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C$4245:$AC$4261,'02_核算项'!$M$4245:$M$4261,"OC",'02_核算项'!$AE$4245:$AE$4261,"allow_calculation"),"")</f>
        <v>113.0267285</v>
      </c>
      <c r="O421" s="4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C$4245:$AC$4261,'02_核算项'!$M$4245:$M$4261,"NH3",'02_核算项'!$AE$4245:$AE$4261,"allow_calculation"),"")</f>
        <v/>
      </c>
      <c r="P421" s="4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D$4245:$AD$4261,'02_核算项'!$M$4245:$M$4261,"SO2",'02_核算项'!$AE$4245:$AE$4261,"allow_calculation"),"")</f>
        <v>548.986967</v>
      </c>
      <c r="Q421" s="4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D$4245:$AD$4261,'02_核算项'!$M$4245:$M$4261,"NOX",'02_核算项'!$AE$4245:$AE$4261,"allow_calculation"),"")</f>
        <v>1937.60106</v>
      </c>
      <c r="R421" s="4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D$4245:$AD$4261,'02_核算项'!$M$4245:$M$4261,"CO",'02_核算项'!$AE$4245:$AE$4261,"allow_calculation"),"")</f>
        <v>484.400265</v>
      </c>
      <c r="S421" s="4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D$4245:$AD$4261,'02_核算项'!$M$4245:$M$4261,"VOCS",'02_核算项'!$AE$4245:$AE$4261,"allow_calculation"),"")</f>
        <v>38.7520212</v>
      </c>
      <c r="T421" s="4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D$4245:$AD$4261,'02_核算项'!$M$4245:$M$4261,"PM10",'02_核算项'!$AE$4245:$AE$4261,"allow_calculation"),"")</f>
        <v>242.2001325</v>
      </c>
      <c r="U421" s="4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D$4245:$AD$4261,'02_核算项'!$M$4245:$M$4261,"PM25",'02_核算项'!$AE$4245:$AE$4261,"allow_calculation"),"")</f>
        <v>242.2001325</v>
      </c>
      <c r="V421" s="4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D$4245:$AD$4261,'02_核算项'!$M$4245:$M$4261,"BC",'02_核算项'!$AE$4245:$AE$4261,"allow_calculation"),"")</f>
        <v>19.3760106</v>
      </c>
      <c r="W421" s="4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D$4245:$AD$4261,'02_核算项'!$M$4245:$M$4261,"OC",'02_核算项'!$AE$4245:$AE$4261,"allow_calculation"),"")</f>
        <v>113.0267285</v>
      </c>
      <c r="X421" s="3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D$4245:$AD$4261,'02_核算项'!$M$4245:$M$4261,"NH3",'02_核算项'!$AE$4245:$AE$4261,"allow_calculation"),"")</f>
        <v/>
      </c>
      <c r="Y421" s="2">
        <v>20</v>
      </c>
    </row>
    <row r="422" spans="1:25">
      <c r="A422" s="2" t="s">
        <v>5079</v>
      </c>
      <c r="B422" s="2" t="s">
        <v>2807</v>
      </c>
      <c r="C422" s="2" t="s">
        <v>744</v>
      </c>
      <c r="D422" s="2" t="s">
        <v>116</v>
      </c>
      <c r="E422" s="2" t="s">
        <v>181</v>
      </c>
      <c r="F422" s="2" t="s">
        <v>243</v>
      </c>
      <c r="G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C$4262:$AC$4270,'02_核算项'!$M$4262:$M$4270,"SO2",'02_核算项'!$AE$4262:$AE$4270,"allow_calculation"),"")</f>
        <v>0.0015</v>
      </c>
      <c r="H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C$4262:$AC$4270,'02_核算项'!$M$4262:$M$4270,"NOX",'02_核算项'!$AE$4262:$AE$4270,"allow_calculation"),"")</f>
        <v>0.36</v>
      </c>
      <c r="I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C$4262:$AC$4270,'02_核算项'!$M$4262:$M$4270,"CO",'02_核算项'!$AE$4262:$AE$4270,"allow_calculation"),"")</f>
        <v>0.105</v>
      </c>
      <c r="J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C$4262:$AC$4270,'02_核算项'!$M$4262:$M$4270,"VOCS",'02_核算项'!$AE$4262:$AE$4270,"allow_calculation"),"")</f>
        <v>0.006</v>
      </c>
      <c r="K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C$4262:$AC$4270,'02_核算项'!$M$4262:$M$4270,"PM10",'02_核算项'!$AE$4262:$AE$4270,"allow_calculation"),"")</f>
        <v>0.003</v>
      </c>
      <c r="L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C$4262:$AC$4270,'02_核算项'!$M$4262:$M$4270,"PM25",'02_核算项'!$AE$4262:$AE$4270,"allow_calculation"),"")</f>
        <v>0.0015</v>
      </c>
      <c r="M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C$4262:$AC$4270,'02_核算项'!$M$4262:$M$4270,"BC",'02_核算项'!$AE$4262:$AE$4270,"allow_calculation"),"")</f>
        <v>0.0003</v>
      </c>
      <c r="N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C$4262:$AC$4270,'02_核算项'!$M$4262:$M$4270,"OC",'02_核算项'!$AE$4262:$AE$4270,"allow_calculation"),"")</f>
        <v>0.0006</v>
      </c>
      <c r="O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C$4262:$AC$4270,'02_核算项'!$M$4262:$M$4270,"NH3",'02_核算项'!$AE$4262:$AE$4270,"allow_calculation"),"")</f>
        <v>0.0</v>
      </c>
      <c r="P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D$4262:$AD$4270,'02_核算项'!$M$4262:$M$4270,"SO2",'02_核算项'!$AE$4262:$AE$4270,"allow_calculation"),"")</f>
        <v>0.0015</v>
      </c>
      <c r="Q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D$4262:$AD$4270,'02_核算项'!$M$4262:$M$4270,"NOX",'02_核算项'!$AE$4262:$AE$4270,"allow_calculation"),"")</f>
        <v>0.36</v>
      </c>
      <c r="R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D$4262:$AD$4270,'02_核算项'!$M$4262:$M$4270,"CO",'02_核算项'!$AE$4262:$AE$4270,"allow_calculation"),"")</f>
        <v>0.105</v>
      </c>
      <c r="S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D$4262:$AD$4270,'02_核算项'!$M$4262:$M$4270,"VOCS",'02_核算项'!$AE$4262:$AE$4270,"allow_calculation"),"")</f>
        <v>0.006</v>
      </c>
      <c r="T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D$4262:$AD$4270,'02_核算项'!$M$4262:$M$4270,"PM10",'02_核算项'!$AE$4262:$AE$4270,"allow_calculation"),"")</f>
        <v>0.003</v>
      </c>
      <c r="U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D$4262:$AD$4270,'02_核算项'!$M$4262:$M$4270,"PM25",'02_核算项'!$AE$4262:$AE$4270,"allow_calculation"),"")</f>
        <v>0.0015</v>
      </c>
      <c r="V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D$4262:$AD$4270,'02_核算项'!$M$4262:$M$4270,"BC",'02_核算项'!$AE$4262:$AE$4270,"allow_calculation"),"")</f>
        <v>0.0003</v>
      </c>
      <c r="W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D$4262:$AD$4270,'02_核算项'!$M$4262:$M$4270,"OC",'02_核算项'!$AE$4262:$AE$4270,"allow_calculation"),"")</f>
        <v>0.0006</v>
      </c>
      <c r="X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D$4262:$AD$4270,'02_核算项'!$M$4262:$M$4270,"NH3",'02_核算项'!$AE$4262:$AE$4270,"allow_calculation"),"")</f>
        <v>0.0</v>
      </c>
      <c r="Y422" s="2">
        <v>1</v>
      </c>
    </row>
    <row r="423" spans="1:25">
      <c r="A423" s="2" t="s">
        <v>5089</v>
      </c>
      <c r="B423" s="2" t="s">
        <v>2630</v>
      </c>
      <c r="C423" s="2" t="s">
        <v>227</v>
      </c>
      <c r="D423" s="2" t="s">
        <v>50</v>
      </c>
      <c r="E423" s="2" t="s">
        <v>179</v>
      </c>
      <c r="F423" s="2" t="s">
        <v>243</v>
      </c>
      <c r="G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C$4271:$AC$4279,'02_核算项'!$M$4271:$M$4279,"SO2",'02_核算项'!$AE$4271:$AE$4279,"allow_calculation"),"")</f>
        <v>0.7789619</v>
      </c>
      <c r="H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C$4271:$AC$4279,'02_核算项'!$M$4271:$M$4279,"NOX",'02_核算项'!$AE$4271:$AE$4279,"allow_calculation"),"")</f>
        <v>186.950856</v>
      </c>
      <c r="I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C$4271:$AC$4279,'02_核算项'!$M$4271:$M$4279,"CO",'02_核算项'!$AE$4271:$AE$4279,"allow_calculation"),"")</f>
        <v>54.527333</v>
      </c>
      <c r="J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C$4271:$AC$4279,'02_核算项'!$M$4271:$M$4279,"VOCS",'02_核算项'!$AE$4271:$AE$4279,"allow_calculation"),"")</f>
        <v>3.1158476</v>
      </c>
      <c r="K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C$4271:$AC$4279,'02_核算项'!$M$4271:$M$4279,"PM10",'02_核算项'!$AE$4271:$AE$4279,"allow_calculation"),"")</f>
        <v>1.5579238</v>
      </c>
      <c r="L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C$4271:$AC$4279,'02_核算项'!$M$4271:$M$4279,"PM25",'02_核算项'!$AE$4271:$AE$4279,"allow_calculation"),"")</f>
        <v>0.7789619</v>
      </c>
      <c r="M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C$4271:$AC$4279,'02_核算项'!$M$4271:$M$4279,"BC",'02_核算项'!$AE$4271:$AE$4279,"allow_calculation"),"")</f>
        <v>0.15579238</v>
      </c>
      <c r="N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C$4271:$AC$4279,'02_核算项'!$M$4271:$M$4279,"OC",'02_核算项'!$AE$4271:$AE$4279,"allow_calculation"),"")</f>
        <v>0.31158476</v>
      </c>
      <c r="O423" s="4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C$4271:$AC$4279,'02_核算项'!$M$4271:$M$4279,"NH3",'02_核算项'!$AE$4271:$AE$4279,"allow_calculation"),"")</f>
        <v/>
      </c>
      <c r="P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D$4271:$AD$4279,'02_核算项'!$M$4271:$M$4279,"SO2",'02_核算项'!$AE$4271:$AE$4279,"allow_calculation"),"")</f>
        <v>0.7789619</v>
      </c>
      <c r="Q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D$4271:$AD$4279,'02_核算项'!$M$4271:$M$4279,"NOX",'02_核算项'!$AE$4271:$AE$4279,"allow_calculation"),"")</f>
        <v>186.950856</v>
      </c>
      <c r="R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D$4271:$AD$4279,'02_核算项'!$M$4271:$M$4279,"CO",'02_核算项'!$AE$4271:$AE$4279,"allow_calculation"),"")</f>
        <v>54.527333</v>
      </c>
      <c r="S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D$4271:$AD$4279,'02_核算项'!$M$4271:$M$4279,"VOCS",'02_核算项'!$AE$4271:$AE$4279,"allow_calculation"),"")</f>
        <v>3.1158476</v>
      </c>
      <c r="T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D$4271:$AD$4279,'02_核算项'!$M$4271:$M$4279,"PM10",'02_核算项'!$AE$4271:$AE$4279,"allow_calculation"),"")</f>
        <v>1.5579238</v>
      </c>
      <c r="U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D$4271:$AD$4279,'02_核算项'!$M$4271:$M$4279,"PM25",'02_核算项'!$AE$4271:$AE$4279,"allow_calculation"),"")</f>
        <v>0.7789619</v>
      </c>
      <c r="V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D$4271:$AD$4279,'02_核算项'!$M$4271:$M$4279,"BC",'02_核算项'!$AE$4271:$AE$4279,"allow_calculation"),"")</f>
        <v>0.15579238</v>
      </c>
      <c r="W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D$4271:$AD$4279,'02_核算项'!$M$4271:$M$4279,"OC",'02_核算项'!$AE$4271:$AE$4279,"allow_calculation"),"")</f>
        <v>0.31158476</v>
      </c>
      <c r="X423" s="3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D$4271:$AD$4279,'02_核算项'!$M$4271:$M$4279,"NH3",'02_核算项'!$AE$4271:$AE$4279,"allow_calculation"),"")</f>
        <v/>
      </c>
      <c r="Y423" s="2">
        <v>12</v>
      </c>
    </row>
    <row r="424" spans="1:25">
      <c r="A424" s="2" t="s">
        <v>5099</v>
      </c>
      <c r="B424" s="2" t="s">
        <v>1533</v>
      </c>
      <c r="C424" s="2" t="s">
        <v>227</v>
      </c>
      <c r="D424" s="2" t="s">
        <v>50</v>
      </c>
      <c r="E424" s="2" t="s">
        <v>51</v>
      </c>
      <c r="F424" s="2" t="s">
        <v>52</v>
      </c>
      <c r="G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C$4280:$AC$4296,'02_核算项'!$M$4280:$M$4296,"SO2",'02_核算项'!$AE$4280:$AE$4296,"allow_calculation"),"")</f>
        <v>1121.401532</v>
      </c>
      <c r="H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C$4280:$AC$4296,'02_核算项'!$M$4280:$M$4296,"NOX",'02_核算项'!$AE$4280:$AE$4296,"allow_calculation"),"")</f>
        <v>3957.88776</v>
      </c>
      <c r="I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C$4280:$AC$4296,'02_核算项'!$M$4280:$M$4296,"CO",'02_核算项'!$AE$4280:$AE$4296,"allow_calculation"),"")</f>
        <v>989.47194</v>
      </c>
      <c r="J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C$4280:$AC$4296,'02_核算项'!$M$4280:$M$4296,"VOCS",'02_核算项'!$AE$4280:$AE$4296,"allow_calculation"),"")</f>
        <v>79.1577552</v>
      </c>
      <c r="K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C$4280:$AC$4296,'02_核算项'!$M$4280:$M$4296,"PM10",'02_核算项'!$AE$4280:$AE$4296,"allow_calculation"),"")</f>
        <v>494.73597</v>
      </c>
      <c r="L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C$4280:$AC$4296,'02_核算项'!$M$4280:$M$4296,"PM25",'02_核算项'!$AE$4280:$AE$4296,"allow_calculation"),"")</f>
        <v>494.73597</v>
      </c>
      <c r="M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C$4280:$AC$4296,'02_核算项'!$M$4280:$M$4296,"BC",'02_核算项'!$AE$4280:$AE$4296,"allow_calculation"),"")</f>
        <v>39.5788776</v>
      </c>
      <c r="N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C$4280:$AC$4296,'02_核算项'!$M$4280:$M$4296,"OC",'02_核算项'!$AE$4280:$AE$4296,"allow_calculation"),"")</f>
        <v>230.876786</v>
      </c>
      <c r="O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C$4280:$AC$4296,'02_核算项'!$M$4280:$M$4296,"NH3",'02_核算项'!$AE$4280:$AE$4296,"allow_calculation"),"")</f>
        <v>0.0</v>
      </c>
      <c r="P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D$4280:$AD$4296,'02_核算项'!$M$4280:$M$4296,"SO2",'02_核算项'!$AE$4280:$AE$4296,"allow_calculation"),"")</f>
        <v>1121.401532</v>
      </c>
      <c r="Q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D$4280:$AD$4296,'02_核算项'!$M$4280:$M$4296,"NOX",'02_核算项'!$AE$4280:$AE$4296,"allow_calculation"),"")</f>
        <v>3957.88776</v>
      </c>
      <c r="R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D$4280:$AD$4296,'02_核算项'!$M$4280:$M$4296,"CO",'02_核算项'!$AE$4280:$AE$4296,"allow_calculation"),"")</f>
        <v>989.47194</v>
      </c>
      <c r="S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D$4280:$AD$4296,'02_核算项'!$M$4280:$M$4296,"VOCS",'02_核算项'!$AE$4280:$AE$4296,"allow_calculation"),"")</f>
        <v>79.1577552</v>
      </c>
      <c r="T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D$4280:$AD$4296,'02_核算项'!$M$4280:$M$4296,"PM10",'02_核算项'!$AE$4280:$AE$4296,"allow_calculation"),"")</f>
        <v>494.73597</v>
      </c>
      <c r="U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D$4280:$AD$4296,'02_核算项'!$M$4280:$M$4296,"PM25",'02_核算项'!$AE$4280:$AE$4296,"allow_calculation"),"")</f>
        <v>494.73597</v>
      </c>
      <c r="V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D$4280:$AD$4296,'02_核算项'!$M$4280:$M$4296,"BC",'02_核算项'!$AE$4280:$AE$4296,"allow_calculation"),"")</f>
        <v>39.5788776</v>
      </c>
      <c r="W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D$4280:$AD$4296,'02_核算项'!$M$4280:$M$4296,"OC",'02_核算项'!$AE$4280:$AE$4296,"allow_calculation"),"")</f>
        <v>230.876786</v>
      </c>
      <c r="X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D$4280:$AD$4296,'02_核算项'!$M$4280:$M$4296,"NH3",'02_核算项'!$AE$4280:$AE$4296,"allow_calculation"),"")</f>
        <v>0.0</v>
      </c>
      <c r="Y424" s="2">
        <v>17</v>
      </c>
    </row>
    <row r="425" spans="1:25">
      <c r="A425" s="2" t="s">
        <v>5117</v>
      </c>
      <c r="B425" s="2" t="s">
        <v>531</v>
      </c>
      <c r="C425" s="2" t="s">
        <v>227</v>
      </c>
      <c r="D425" s="2" t="s">
        <v>228</v>
      </c>
      <c r="E425" s="2" t="s">
        <v>179</v>
      </c>
      <c r="F425" s="2" t="s">
        <v>323</v>
      </c>
      <c r="G425" s="4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/>
      </c>
      <c r="H425" s="4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/>
      </c>
      <c r="I425" s="4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/>
      </c>
      <c r="J425" s="4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/>
      </c>
      <c r="K425" s="4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/>
      </c>
      <c r="L425" s="4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/>
      </c>
      <c r="M425" s="4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/>
      </c>
      <c r="N425" s="4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/>
      </c>
      <c r="O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>0.0</v>
      </c>
      <c r="P425" s="3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/>
      </c>
      <c r="Q425" s="3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/>
      </c>
      <c r="R425" s="3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/>
      </c>
      <c r="S425" s="3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/>
      </c>
      <c r="T425" s="3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/>
      </c>
      <c r="U425" s="3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/>
      </c>
      <c r="V425" s="3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/>
      </c>
      <c r="W425" s="3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/>
      </c>
      <c r="X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>0.0</v>
      </c>
      <c r="Y425" s="2">
        <v>25</v>
      </c>
    </row>
    <row r="426" spans="1:25">
      <c r="A426" s="2" t="s">
        <v>5127</v>
      </c>
      <c r="B426" s="2" t="s">
        <v>2305</v>
      </c>
      <c r="C426" s="2" t="s">
        <v>377</v>
      </c>
      <c r="D426" s="2" t="s">
        <v>228</v>
      </c>
      <c r="E426" s="2" t="s">
        <v>117</v>
      </c>
      <c r="F426" s="2" t="s">
        <v>243</v>
      </c>
      <c r="G426" s="4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>298.7512</v>
      </c>
      <c r="H426" s="4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>1054.416</v>
      </c>
      <c r="I426" s="4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>263.604</v>
      </c>
      <c r="J426" s="4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>21.08832</v>
      </c>
      <c r="K426" s="4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>131.802</v>
      </c>
      <c r="L426" s="4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>131.802</v>
      </c>
      <c r="M426" s="4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>10.54416</v>
      </c>
      <c r="N426" s="4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>61.50759999999999</v>
      </c>
      <c r="O426" s="4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/>
      </c>
      <c r="P426" s="4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>298.7512</v>
      </c>
      <c r="Q426" s="4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>1054.416</v>
      </c>
      <c r="R426" s="4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>263.604</v>
      </c>
      <c r="S426" s="4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>21.08832</v>
      </c>
      <c r="T426" s="4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>131.802</v>
      </c>
      <c r="U426" s="4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>131.802</v>
      </c>
      <c r="V426" s="4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>10.54416</v>
      </c>
      <c r="W426" s="4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>61.50759999999999</v>
      </c>
      <c r="X426" s="3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/>
      </c>
      <c r="Y426" s="2">
        <v>12</v>
      </c>
    </row>
    <row r="427" spans="1:25">
      <c r="A427" s="2" t="s">
        <v>5137</v>
      </c>
      <c r="B427" s="2" t="s">
        <v>996</v>
      </c>
      <c r="C427" s="2" t="s">
        <v>412</v>
      </c>
      <c r="D427" s="2" t="s">
        <v>116</v>
      </c>
      <c r="E427" s="2" t="s">
        <v>51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116.2205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410.19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102.5475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8.2038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51.27375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51.27375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4.1019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23.92775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0.0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116.2205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410.19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102.5475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8.2038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51.27375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51.27375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4.1019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23.92775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0.0</v>
      </c>
      <c r="Y427" s="2">
        <v>9</v>
      </c>
    </row>
    <row r="428" spans="1:25">
      <c r="A428" s="2" t="s">
        <v>5147</v>
      </c>
      <c r="B428" s="2" t="s">
        <v>2202</v>
      </c>
      <c r="C428" s="2" t="s">
        <v>177</v>
      </c>
      <c r="D428" s="2" t="s">
        <v>50</v>
      </c>
      <c r="E428" s="2" t="s">
        <v>2203</v>
      </c>
      <c r="F428" s="2" t="s">
        <v>138</v>
      </c>
      <c r="G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>0.623951</v>
      </c>
      <c r="H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>2.20218</v>
      </c>
      <c r="I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>0.550545</v>
      </c>
      <c r="J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>0.044043599999999995</v>
      </c>
      <c r="K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>0.2752725</v>
      </c>
      <c r="L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>0.2752725</v>
      </c>
      <c r="M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>0.022021799999999998</v>
      </c>
      <c r="N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>0.12846049999999998</v>
      </c>
      <c r="O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>0.0</v>
      </c>
      <c r="P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>0.623951</v>
      </c>
      <c r="Q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>2.20218</v>
      </c>
      <c r="R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>0.550545</v>
      </c>
      <c r="S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>0.044043599999999995</v>
      </c>
      <c r="T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>0.2752725</v>
      </c>
      <c r="U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>0.2752725</v>
      </c>
      <c r="V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>0.022021799999999998</v>
      </c>
      <c r="W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>0.12846049999999998</v>
      </c>
      <c r="X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>0.0</v>
      </c>
      <c r="Y428" s="2">
        <v>1</v>
      </c>
    </row>
    <row r="429" spans="1:25">
      <c r="A429" s="2" t="s">
        <v>5157</v>
      </c>
      <c r="B429" s="2" t="s">
        <v>257</v>
      </c>
      <c r="C429" s="2" t="s">
        <v>258</v>
      </c>
      <c r="D429" s="2" t="s">
        <v>50</v>
      </c>
      <c r="E429" s="2" t="s">
        <v>51</v>
      </c>
      <c r="F429" s="2" t="s">
        <v>323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1651.6911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5829.498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1457.3745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116.58996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728.68725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728.68725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58.29498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340.05405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0.0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1651.6911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5829.498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1457.3745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116.58996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728.68725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728.68725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58.29498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340.05405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0.0</v>
      </c>
      <c r="Y429" s="2">
        <v>9</v>
      </c>
    </row>
    <row r="430" spans="1:25">
      <c r="A430" s="2" t="s">
        <v>5167</v>
      </c>
      <c r="B430" s="2" t="s">
        <v>755</v>
      </c>
      <c r="C430" s="2" t="s">
        <v>227</v>
      </c>
      <c r="D430" s="2" t="s">
        <v>228</v>
      </c>
      <c r="E430" s="2" t="s">
        <v>117</v>
      </c>
      <c r="F430" s="2" t="s">
        <v>628</v>
      </c>
      <c r="G430" s="4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>303.468088</v>
      </c>
      <c r="H430" s="4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>1071.06384</v>
      </c>
      <c r="I430" s="4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>267.76596</v>
      </c>
      <c r="J430" s="4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>21.4212768</v>
      </c>
      <c r="K430" s="4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>133.88298</v>
      </c>
      <c r="L430" s="4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>133.88298</v>
      </c>
      <c r="M430" s="4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>10.7106384</v>
      </c>
      <c r="N430" s="4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>62.47872399999999</v>
      </c>
      <c r="O430" s="4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/>
      </c>
      <c r="P430" s="4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>303.468088</v>
      </c>
      <c r="Q430" s="4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>1071.06384</v>
      </c>
      <c r="R430" s="4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>267.76596</v>
      </c>
      <c r="S430" s="4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>21.4212768</v>
      </c>
      <c r="T430" s="4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>133.88298</v>
      </c>
      <c r="U430" s="4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>133.88298</v>
      </c>
      <c r="V430" s="4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>10.7106384</v>
      </c>
      <c r="W430" s="4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>62.47872399999999</v>
      </c>
      <c r="X430" s="3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/>
      </c>
      <c r="Y430" s="2">
        <v>12</v>
      </c>
    </row>
    <row r="431" spans="1:25">
      <c r="A431" s="2" t="s">
        <v>5177</v>
      </c>
      <c r="B431" s="2" t="s">
        <v>886</v>
      </c>
      <c r="C431" s="2" t="s">
        <v>377</v>
      </c>
      <c r="D431" s="2" t="s">
        <v>228</v>
      </c>
      <c r="E431" s="2" t="s">
        <v>181</v>
      </c>
      <c r="F431" s="2" t="s">
        <v>5178</v>
      </c>
      <c r="G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C$4351:$AC$4359,'02_核算项'!$M$4351:$M$4359,"SO2",'02_核算项'!$AE$4351:$AE$4359,"allow_calculation"),"")</f>
        <v/>
      </c>
      <c r="H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C$4351:$AC$4359,'02_核算项'!$M$4351:$M$4359,"NOX",'02_核算项'!$AE$4351:$AE$4359,"allow_calculation"),"")</f>
        <v/>
      </c>
      <c r="I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C$4351:$AC$4359,'02_核算项'!$M$4351:$M$4359,"CO",'02_核算项'!$AE$4351:$AE$4359,"allow_calculation"),"")</f>
        <v/>
      </c>
      <c r="J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C$4351:$AC$4359,'02_核算项'!$M$4351:$M$4359,"VOCS",'02_核算项'!$AE$4351:$AE$4359,"allow_calculation"),"")</f>
        <v/>
      </c>
      <c r="K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C$4351:$AC$4359,'02_核算项'!$M$4351:$M$4359,"PM10",'02_核算项'!$AE$4351:$AE$4359,"allow_calculation"),"")</f>
        <v/>
      </c>
      <c r="L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C$4351:$AC$4359,'02_核算项'!$M$4351:$M$4359,"PM25",'02_核算项'!$AE$4351:$AE$4359,"allow_calculation"),"")</f>
        <v/>
      </c>
      <c r="M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C$4351:$AC$4359,'02_核算项'!$M$4351:$M$4359,"BC",'02_核算项'!$AE$4351:$AE$4359,"allow_calculation"),"")</f>
        <v/>
      </c>
      <c r="N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C$4351:$AC$4359,'02_核算项'!$M$4351:$M$4359,"OC",'02_核算项'!$AE$4351:$AE$4359,"allow_calculation"),"")</f>
        <v/>
      </c>
      <c r="O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C$4351:$AC$4359,'02_核算项'!$M$4351:$M$4359,"NH3",'02_核算项'!$AE$4351:$AE$4359,"allow_calculation"),"")</f>
        <v>0.0</v>
      </c>
      <c r="P431" s="3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D$4351:$AD$4359,'02_核算项'!$M$4351:$M$4359,"SO2",'02_核算项'!$AE$4351:$AE$4359,"allow_calculation"),"")</f>
        <v/>
      </c>
      <c r="Q431" s="3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D$4351:$AD$4359,'02_核算项'!$M$4351:$M$4359,"NOX",'02_核算项'!$AE$4351:$AE$4359,"allow_calculation"),"")</f>
        <v/>
      </c>
      <c r="R431" s="3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D$4351:$AD$4359,'02_核算项'!$M$4351:$M$4359,"CO",'02_核算项'!$AE$4351:$AE$4359,"allow_calculation"),"")</f>
        <v/>
      </c>
      <c r="S431" s="3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D$4351:$AD$4359,'02_核算项'!$M$4351:$M$4359,"VOCS",'02_核算项'!$AE$4351:$AE$4359,"allow_calculation"),"")</f>
        <v/>
      </c>
      <c r="T431" s="3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D$4351:$AD$4359,'02_核算项'!$M$4351:$M$4359,"PM10",'02_核算项'!$AE$4351:$AE$4359,"allow_calculation"),"")</f>
        <v/>
      </c>
      <c r="U431" s="3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D$4351:$AD$4359,'02_核算项'!$M$4351:$M$4359,"PM25",'02_核算项'!$AE$4351:$AE$4359,"allow_calculation"),"")</f>
        <v/>
      </c>
      <c r="V431" s="3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D$4351:$AD$4359,'02_核算项'!$M$4351:$M$4359,"BC",'02_核算项'!$AE$4351:$AE$4359,"allow_calculation"),"")</f>
        <v/>
      </c>
      <c r="W431" s="3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D$4351:$AD$4359,'02_核算项'!$M$4351:$M$4359,"OC",'02_核算项'!$AE$4351:$AE$4359,"allow_calculation"),"")</f>
        <v/>
      </c>
      <c r="X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D$4351:$AD$4359,'02_核算项'!$M$4351:$M$4359,"NH3",'02_核算项'!$AE$4351:$AE$4359,"allow_calculation"),"")</f>
        <v>0.0</v>
      </c>
      <c r="Y431" s="2">
        <v>25</v>
      </c>
    </row>
    <row r="432" spans="1:25">
      <c r="A432" s="2" t="s">
        <v>5188</v>
      </c>
      <c r="B432" s="2" t="s">
        <v>5189</v>
      </c>
      <c r="C432" s="2" t="s">
        <v>227</v>
      </c>
      <c r="D432" s="2" t="s">
        <v>178</v>
      </c>
      <c r="E432" s="2" t="s">
        <v>181</v>
      </c>
      <c r="F432" s="2" t="s">
        <v>138</v>
      </c>
      <c r="G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C$4360:$AC$4368,'02_核算项'!$M$4360:$M$4368,"SO2",'02_核算项'!$AE$4360:$AE$4368,"allow_calculation"),"")</f>
        <v>0.04608085</v>
      </c>
      <c r="H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C$4360:$AC$4368,'02_核算项'!$M$4360:$M$4368,"NOX",'02_核算项'!$AE$4360:$AE$4368,"allow_calculation"),"")</f>
        <v>11.059404</v>
      </c>
      <c r="I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C$4360:$AC$4368,'02_核算项'!$M$4360:$M$4368,"CO",'02_核算项'!$AE$4360:$AE$4368,"allow_calculation"),"")</f>
        <v>3.2256595</v>
      </c>
      <c r="J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C$4360:$AC$4368,'02_核算项'!$M$4360:$M$4368,"VOCS",'02_核算项'!$AE$4360:$AE$4368,"allow_calculation"),"")</f>
        <v>0.1843234</v>
      </c>
      <c r="K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C$4360:$AC$4368,'02_核算项'!$M$4360:$M$4368,"PM10",'02_核算项'!$AE$4360:$AE$4368,"allow_calculation"),"")</f>
        <v>0.0921617</v>
      </c>
      <c r="L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C$4360:$AC$4368,'02_核算项'!$M$4360:$M$4368,"PM25",'02_核算项'!$AE$4360:$AE$4368,"allow_calculation"),"")</f>
        <v>0.04608085</v>
      </c>
      <c r="M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C$4360:$AC$4368,'02_核算项'!$M$4360:$M$4368,"BC",'02_核算项'!$AE$4360:$AE$4368,"allow_calculation"),"")</f>
        <v>0.00921617</v>
      </c>
      <c r="N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C$4360:$AC$4368,'02_核算项'!$M$4360:$M$4368,"OC",'02_核算项'!$AE$4360:$AE$4368,"allow_calculation"),"")</f>
        <v>0.01843234</v>
      </c>
      <c r="O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C$4360:$AC$4368,'02_核算项'!$M$4360:$M$4368,"NH3",'02_核算项'!$AE$4360:$AE$4368,"allow_calculation"),"")</f>
        <v>0.0</v>
      </c>
      <c r="P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D$4360:$AD$4368,'02_核算项'!$M$4360:$M$4368,"SO2",'02_核算项'!$AE$4360:$AE$4368,"allow_calculation"),"")</f>
        <v>0.04608085</v>
      </c>
      <c r="Q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D$4360:$AD$4368,'02_核算项'!$M$4360:$M$4368,"NOX",'02_核算项'!$AE$4360:$AE$4368,"allow_calculation"),"")</f>
        <v>11.059404</v>
      </c>
      <c r="R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D$4360:$AD$4368,'02_核算项'!$M$4360:$M$4368,"CO",'02_核算项'!$AE$4360:$AE$4368,"allow_calculation"),"")</f>
        <v>3.2256595</v>
      </c>
      <c r="S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D$4360:$AD$4368,'02_核算项'!$M$4360:$M$4368,"VOCS",'02_核算项'!$AE$4360:$AE$4368,"allow_calculation"),"")</f>
        <v>0.1843234</v>
      </c>
      <c r="T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D$4360:$AD$4368,'02_核算项'!$M$4360:$M$4368,"PM10",'02_核算项'!$AE$4360:$AE$4368,"allow_calculation"),"")</f>
        <v>0.0921617</v>
      </c>
      <c r="U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D$4360:$AD$4368,'02_核算项'!$M$4360:$M$4368,"PM25",'02_核算项'!$AE$4360:$AE$4368,"allow_calculation"),"")</f>
        <v>0.04608085</v>
      </c>
      <c r="V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D$4360:$AD$4368,'02_核算项'!$M$4360:$M$4368,"BC",'02_核算项'!$AE$4360:$AE$4368,"allow_calculation"),"")</f>
        <v>0.00921617</v>
      </c>
      <c r="W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D$4360:$AD$4368,'02_核算项'!$M$4360:$M$4368,"OC",'02_核算项'!$AE$4360:$AE$4368,"allow_calculation"),"")</f>
        <v>0.01843234</v>
      </c>
      <c r="X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D$4360:$AD$4368,'02_核算项'!$M$4360:$M$4368,"NH3",'02_核算项'!$AE$4360:$AE$4368,"allow_calculation"),"")</f>
        <v>0.0</v>
      </c>
      <c r="Y432" s="2">
        <v>1</v>
      </c>
    </row>
    <row r="433" spans="1:25">
      <c r="A433" s="2" t="s">
        <v>5199</v>
      </c>
      <c r="B433" s="2" t="s">
        <v>3932</v>
      </c>
      <c r="C433" s="2" t="s">
        <v>412</v>
      </c>
      <c r="D433" s="2" t="s">
        <v>178</v>
      </c>
      <c r="E433" s="2" t="s">
        <v>181</v>
      </c>
      <c r="F433" s="2" t="s">
        <v>52</v>
      </c>
      <c r="G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C$4369:$AC$4377,'02_核算项'!$M$4369:$M$4377,"SO2",'02_核算项'!$AE$4369:$AE$4377,"allow_calculation"),"")</f>
        <v>1.6811</v>
      </c>
      <c r="H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C$4369:$AC$4377,'02_核算项'!$M$4369:$M$4377,"NOX",'02_核算项'!$AE$4369:$AE$4377,"allow_calculation"),"")</f>
        <v>403.464</v>
      </c>
      <c r="I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C$4369:$AC$4377,'02_核算项'!$M$4369:$M$4377,"CO",'02_核算项'!$AE$4369:$AE$4377,"allow_calculation"),"")</f>
        <v>117.67699999999998</v>
      </c>
      <c r="J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C$4369:$AC$4377,'02_核算项'!$M$4369:$M$4377,"VOCS",'02_核算项'!$AE$4369:$AE$4377,"allow_calculation"),"")</f>
        <v>6.7244</v>
      </c>
      <c r="K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C$4369:$AC$4377,'02_核算项'!$M$4369:$M$4377,"PM10",'02_核算项'!$AE$4369:$AE$4377,"allow_calculation"),"")</f>
        <v>3.3622</v>
      </c>
      <c r="L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C$4369:$AC$4377,'02_核算项'!$M$4369:$M$4377,"PM25",'02_核算项'!$AE$4369:$AE$4377,"allow_calculation"),"")</f>
        <v>1.6811</v>
      </c>
      <c r="M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C$4369:$AC$4377,'02_核算项'!$M$4369:$M$4377,"BC",'02_核算项'!$AE$4369:$AE$4377,"allow_calculation"),"")</f>
        <v>0.33622</v>
      </c>
      <c r="N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C$4369:$AC$4377,'02_核算项'!$M$4369:$M$4377,"OC",'02_核算项'!$AE$4369:$AE$4377,"allow_calculation"),"")</f>
        <v>0.67244</v>
      </c>
      <c r="O433" s="4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C$4369:$AC$4377,'02_核算项'!$M$4369:$M$4377,"NH3",'02_核算项'!$AE$4369:$AE$4377,"allow_calculation"),"")</f>
        <v/>
      </c>
      <c r="P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D$4369:$AD$4377,'02_核算项'!$M$4369:$M$4377,"SO2",'02_核算项'!$AE$4369:$AE$4377,"allow_calculation"),"")</f>
        <v>1.6811</v>
      </c>
      <c r="Q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D$4369:$AD$4377,'02_核算项'!$M$4369:$M$4377,"NOX",'02_核算项'!$AE$4369:$AE$4377,"allow_calculation"),"")</f>
        <v>403.464</v>
      </c>
      <c r="R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D$4369:$AD$4377,'02_核算项'!$M$4369:$M$4377,"CO",'02_核算项'!$AE$4369:$AE$4377,"allow_calculation"),"")</f>
        <v>117.67699999999998</v>
      </c>
      <c r="S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D$4369:$AD$4377,'02_核算项'!$M$4369:$M$4377,"VOCS",'02_核算项'!$AE$4369:$AE$4377,"allow_calculation"),"")</f>
        <v>6.7244</v>
      </c>
      <c r="T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D$4369:$AD$4377,'02_核算项'!$M$4369:$M$4377,"PM10",'02_核算项'!$AE$4369:$AE$4377,"allow_calculation"),"")</f>
        <v>3.3622</v>
      </c>
      <c r="U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D$4369:$AD$4377,'02_核算项'!$M$4369:$M$4377,"PM25",'02_核算项'!$AE$4369:$AE$4377,"allow_calculation"),"")</f>
        <v>1.6811</v>
      </c>
      <c r="V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D$4369:$AD$4377,'02_核算项'!$M$4369:$M$4377,"BC",'02_核算项'!$AE$4369:$AE$4377,"allow_calculation"),"")</f>
        <v>0.33622</v>
      </c>
      <c r="W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D$4369:$AD$4377,'02_核算项'!$M$4369:$M$4377,"OC",'02_核算项'!$AE$4369:$AE$4377,"allow_calculation"),"")</f>
        <v>0.67244</v>
      </c>
      <c r="X433" s="3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D$4369:$AD$4377,'02_核算项'!$M$4369:$M$4377,"NH3",'02_核算项'!$AE$4369:$AE$4377,"allow_calculation"),"")</f>
        <v/>
      </c>
      <c r="Y433" s="2">
        <v>12</v>
      </c>
    </row>
    <row r="434" spans="1:25">
      <c r="A434" s="2" t="s">
        <v>5209</v>
      </c>
      <c r="B434" s="2" t="s">
        <v>5210</v>
      </c>
      <c r="C434" s="2" t="s">
        <v>400</v>
      </c>
      <c r="D434" s="2" t="s">
        <v>178</v>
      </c>
      <c r="E434" s="2" t="s">
        <v>51</v>
      </c>
      <c r="F434" s="2" t="s">
        <v>52</v>
      </c>
      <c r="G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C$4378:$AC$4386,'02_核算项'!$M$4378:$M$4386,"SO2",'02_核算项'!$AE$4378:$AE$4386,"allow_calculation"),"")</f>
        <v>1544.6421</v>
      </c>
      <c r="H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C$4378:$AC$4386,'02_核算项'!$M$4378:$M$4386,"NOX",'02_核算项'!$AE$4378:$AE$4386,"allow_calculation"),"")</f>
        <v>5451.678</v>
      </c>
      <c r="I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C$4378:$AC$4386,'02_核算项'!$M$4378:$M$4386,"CO",'02_核算项'!$AE$4378:$AE$4386,"allow_calculation"),"")</f>
        <v>1362.9195</v>
      </c>
      <c r="J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C$4378:$AC$4386,'02_核算项'!$M$4378:$M$4386,"VOCS",'02_核算项'!$AE$4378:$AE$4386,"allow_calculation"),"")</f>
        <v>109.03356</v>
      </c>
      <c r="K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C$4378:$AC$4386,'02_核算项'!$M$4378:$M$4386,"PM10",'02_核算项'!$AE$4378:$AE$4386,"allow_calculation"),"")</f>
        <v>681.45975</v>
      </c>
      <c r="L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C$4378:$AC$4386,'02_核算项'!$M$4378:$M$4386,"PM25",'02_核算项'!$AE$4378:$AE$4386,"allow_calculation"),"")</f>
        <v>681.45975</v>
      </c>
      <c r="M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C$4378:$AC$4386,'02_核算项'!$M$4378:$M$4386,"BC",'02_核算项'!$AE$4378:$AE$4386,"allow_calculation"),"")</f>
        <v>54.51678</v>
      </c>
      <c r="N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C$4378:$AC$4386,'02_核算项'!$M$4378:$M$4386,"OC",'02_核算项'!$AE$4378:$AE$4386,"allow_calculation"),"")</f>
        <v>318.01455</v>
      </c>
      <c r="O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C$4378:$AC$4386,'02_核算项'!$M$4378:$M$4386,"NH3",'02_核算项'!$AE$4378:$AE$4386,"allow_calculation"),"")</f>
        <v>0.0</v>
      </c>
      <c r="P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D$4378:$AD$4386,'02_核算项'!$M$4378:$M$4386,"SO2",'02_核算项'!$AE$4378:$AE$4386,"allow_calculation"),"")</f>
        <v>1544.6421</v>
      </c>
      <c r="Q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D$4378:$AD$4386,'02_核算项'!$M$4378:$M$4386,"NOX",'02_核算项'!$AE$4378:$AE$4386,"allow_calculation"),"")</f>
        <v>5451.678</v>
      </c>
      <c r="R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D$4378:$AD$4386,'02_核算项'!$M$4378:$M$4386,"CO",'02_核算项'!$AE$4378:$AE$4386,"allow_calculation"),"")</f>
        <v>1362.9195</v>
      </c>
      <c r="S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D$4378:$AD$4386,'02_核算项'!$M$4378:$M$4386,"VOCS",'02_核算项'!$AE$4378:$AE$4386,"allow_calculation"),"")</f>
        <v>109.03356</v>
      </c>
      <c r="T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D$4378:$AD$4386,'02_核算项'!$M$4378:$M$4386,"PM10",'02_核算项'!$AE$4378:$AE$4386,"allow_calculation"),"")</f>
        <v>681.45975</v>
      </c>
      <c r="U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D$4378:$AD$4386,'02_核算项'!$M$4378:$M$4386,"PM25",'02_核算项'!$AE$4378:$AE$4386,"allow_calculation"),"")</f>
        <v>681.45975</v>
      </c>
      <c r="V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D$4378:$AD$4386,'02_核算项'!$M$4378:$M$4386,"BC",'02_核算项'!$AE$4378:$AE$4386,"allow_calculation"),"")</f>
        <v>54.51678</v>
      </c>
      <c r="W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D$4378:$AD$4386,'02_核算项'!$M$4378:$M$4386,"OC",'02_核算项'!$AE$4378:$AE$4386,"allow_calculation"),"")</f>
        <v>318.01455</v>
      </c>
      <c r="X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D$4378:$AD$4386,'02_核算项'!$M$4378:$M$4386,"NH3",'02_核算项'!$AE$4378:$AE$4386,"allow_calculation"),"")</f>
        <v>0.0</v>
      </c>
      <c r="Y434" s="2">
        <v>1</v>
      </c>
    </row>
    <row r="435" spans="1:25">
      <c r="A435" s="2" t="s">
        <v>5220</v>
      </c>
      <c r="B435" s="2" t="s">
        <v>4761</v>
      </c>
      <c r="C435" s="2" t="s">
        <v>346</v>
      </c>
      <c r="D435" s="2" t="s">
        <v>178</v>
      </c>
      <c r="E435" s="2" t="s">
        <v>179</v>
      </c>
      <c r="F435" s="2" t="s">
        <v>52</v>
      </c>
      <c r="G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C$4387:$AC$4395,'02_核算项'!$M$4387:$M$4395,"SO2",'02_核算项'!$AE$4387:$AE$4395,"allow_calculation"),"")</f>
        <v>1.1770555</v>
      </c>
      <c r="H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C$4387:$AC$4395,'02_核算项'!$M$4387:$M$4395,"NOX",'02_核算项'!$AE$4387:$AE$4395,"allow_calculation"),"")</f>
        <v>282.49332</v>
      </c>
      <c r="I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C$4387:$AC$4395,'02_核算项'!$M$4387:$M$4395,"CO",'02_核算项'!$AE$4387:$AE$4395,"allow_calculation"),"")</f>
        <v>82.393885</v>
      </c>
      <c r="J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C$4387:$AC$4395,'02_核算项'!$M$4387:$M$4395,"VOCS",'02_核算项'!$AE$4387:$AE$4395,"allow_calculation"),"")</f>
        <v>4.708222</v>
      </c>
      <c r="K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C$4387:$AC$4395,'02_核算项'!$M$4387:$M$4395,"PM10",'02_核算项'!$AE$4387:$AE$4395,"allow_calculation"),"")</f>
        <v>2.354111</v>
      </c>
      <c r="L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C$4387:$AC$4395,'02_核算项'!$M$4387:$M$4395,"PM25",'02_核算项'!$AE$4387:$AE$4395,"allow_calculation"),"")</f>
        <v>1.1770555</v>
      </c>
      <c r="M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C$4387:$AC$4395,'02_核算项'!$M$4387:$M$4395,"BC",'02_核算项'!$AE$4387:$AE$4395,"allow_calculation"),"")</f>
        <v>0.2354111</v>
      </c>
      <c r="N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C$4387:$AC$4395,'02_核算项'!$M$4387:$M$4395,"OC",'02_核算项'!$AE$4387:$AE$4395,"allow_calculation"),"")</f>
        <v>0.4708222</v>
      </c>
      <c r="O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C$4387:$AC$4395,'02_核算项'!$M$4387:$M$4395,"NH3",'02_核算项'!$AE$4387:$AE$4395,"allow_calculation"),"")</f>
        <v>0.0</v>
      </c>
      <c r="P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D$4387:$AD$4395,'02_核算项'!$M$4387:$M$4395,"SO2",'02_核算项'!$AE$4387:$AE$4395,"allow_calculation"),"")</f>
        <v>1.1770555</v>
      </c>
      <c r="Q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D$4387:$AD$4395,'02_核算项'!$M$4387:$M$4395,"NOX",'02_核算项'!$AE$4387:$AE$4395,"allow_calculation"),"")</f>
        <v>282.49332</v>
      </c>
      <c r="R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D$4387:$AD$4395,'02_核算项'!$M$4387:$M$4395,"CO",'02_核算项'!$AE$4387:$AE$4395,"allow_calculation"),"")</f>
        <v>82.393885</v>
      </c>
      <c r="S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D$4387:$AD$4395,'02_核算项'!$M$4387:$M$4395,"VOCS",'02_核算项'!$AE$4387:$AE$4395,"allow_calculation"),"")</f>
        <v>4.708222</v>
      </c>
      <c r="T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D$4387:$AD$4395,'02_核算项'!$M$4387:$M$4395,"PM10",'02_核算项'!$AE$4387:$AE$4395,"allow_calculation"),"")</f>
        <v>2.354111</v>
      </c>
      <c r="U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D$4387:$AD$4395,'02_核算项'!$M$4387:$M$4395,"PM25",'02_核算项'!$AE$4387:$AE$4395,"allow_calculation"),"")</f>
        <v>1.1770555</v>
      </c>
      <c r="V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D$4387:$AD$4395,'02_核算项'!$M$4387:$M$4395,"BC",'02_核算项'!$AE$4387:$AE$4395,"allow_calculation"),"")</f>
        <v>0.2354111</v>
      </c>
      <c r="W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D$4387:$AD$4395,'02_核算项'!$M$4387:$M$4395,"OC",'02_核算项'!$AE$4387:$AE$4395,"allow_calculation"),"")</f>
        <v>0.4708222</v>
      </c>
      <c r="X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D$4387:$AD$4395,'02_核算项'!$M$4387:$M$4395,"NH3",'02_核算项'!$AE$4387:$AE$4395,"allow_calculation"),"")</f>
        <v>0.0</v>
      </c>
      <c r="Y435" s="2">
        <v>10</v>
      </c>
    </row>
    <row r="436" spans="1:25">
      <c r="A436" s="2" t="s">
        <v>5230</v>
      </c>
      <c r="B436" s="2" t="s">
        <v>2234</v>
      </c>
      <c r="C436" s="2" t="s">
        <v>731</v>
      </c>
      <c r="D436" s="2" t="s">
        <v>228</v>
      </c>
      <c r="E436" s="2" t="s">
        <v>117</v>
      </c>
      <c r="F436" s="2" t="s">
        <v>52</v>
      </c>
      <c r="G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C$4396:$AC$4404,'02_核算项'!$M$4396:$M$4404,"SO2",'02_核算项'!$AE$4396:$AE$4404,"allow_calculation"),"")</f>
        <v/>
      </c>
      <c r="H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C$4396:$AC$4404,'02_核算项'!$M$4396:$M$4404,"NOX",'02_核算项'!$AE$4396:$AE$4404,"allow_calculation"),"")</f>
        <v/>
      </c>
      <c r="I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C$4396:$AC$4404,'02_核算项'!$M$4396:$M$4404,"CO",'02_核算项'!$AE$4396:$AE$4404,"allow_calculation"),"")</f>
        <v/>
      </c>
      <c r="J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C$4396:$AC$4404,'02_核算项'!$M$4396:$M$4404,"VOCS",'02_核算项'!$AE$4396:$AE$4404,"allow_calculation"),"")</f>
        <v/>
      </c>
      <c r="K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C$4396:$AC$4404,'02_核算项'!$M$4396:$M$4404,"PM10",'02_核算项'!$AE$4396:$AE$4404,"allow_calculation"),"")</f>
        <v/>
      </c>
      <c r="L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C$4396:$AC$4404,'02_核算项'!$M$4396:$M$4404,"PM25",'02_核算项'!$AE$4396:$AE$4404,"allow_calculation"),"")</f>
        <v/>
      </c>
      <c r="M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C$4396:$AC$4404,'02_核算项'!$M$4396:$M$4404,"BC",'02_核算项'!$AE$4396:$AE$4404,"allow_calculation"),"")</f>
        <v/>
      </c>
      <c r="N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C$4396:$AC$4404,'02_核算项'!$M$4396:$M$4404,"OC",'02_核算项'!$AE$4396:$AE$4404,"allow_calculation"),"")</f>
        <v/>
      </c>
      <c r="O436" s="4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C$4396:$AC$4404,'02_核算项'!$M$4396:$M$4404,"NH3",'02_核算项'!$AE$4396:$AE$4404,"allow_calculation"),"")</f>
        <v/>
      </c>
      <c r="P436" s="3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D$4396:$AD$4404,'02_核算项'!$M$4396:$M$4404,"SO2",'02_核算项'!$AE$4396:$AE$4404,"allow_calculation"),"")</f>
        <v/>
      </c>
      <c r="Q436" s="3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D$4396:$AD$4404,'02_核算项'!$M$4396:$M$4404,"NOX",'02_核算项'!$AE$4396:$AE$4404,"allow_calculation"),"")</f>
        <v/>
      </c>
      <c r="R436" s="3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D$4396:$AD$4404,'02_核算项'!$M$4396:$M$4404,"CO",'02_核算项'!$AE$4396:$AE$4404,"allow_calculation"),"")</f>
        <v/>
      </c>
      <c r="S436" s="3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D$4396:$AD$4404,'02_核算项'!$M$4396:$M$4404,"VOCS",'02_核算项'!$AE$4396:$AE$4404,"allow_calculation"),"")</f>
        <v/>
      </c>
      <c r="T436" s="3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D$4396:$AD$4404,'02_核算项'!$M$4396:$M$4404,"PM10",'02_核算项'!$AE$4396:$AE$4404,"allow_calculation"),"")</f>
        <v/>
      </c>
      <c r="U436" s="3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D$4396:$AD$4404,'02_核算项'!$M$4396:$M$4404,"PM25",'02_核算项'!$AE$4396:$AE$4404,"allow_calculation"),"")</f>
        <v/>
      </c>
      <c r="V436" s="3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D$4396:$AD$4404,'02_核算项'!$M$4396:$M$4404,"BC",'02_核算项'!$AE$4396:$AE$4404,"allow_calculation"),"")</f>
        <v/>
      </c>
      <c r="W436" s="3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D$4396:$AD$4404,'02_核算项'!$M$4396:$M$4404,"OC",'02_核算项'!$AE$4396:$AE$4404,"allow_calculation"),"")</f>
        <v/>
      </c>
      <c r="X436" s="3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D$4396:$AD$4404,'02_核算项'!$M$4396:$M$4404,"NH3",'02_核算项'!$AE$4396:$AE$4404,"allow_calculation"),"")</f>
        <v/>
      </c>
      <c r="Y436" s="2">
        <v>36</v>
      </c>
    </row>
    <row r="437" spans="1:25">
      <c r="A437" s="2" t="s">
        <v>5240</v>
      </c>
      <c r="B437" s="2" t="s">
        <v>1018</v>
      </c>
      <c r="C437" s="2" t="s">
        <v>227</v>
      </c>
      <c r="D437" s="2" t="s">
        <v>228</v>
      </c>
      <c r="E437" s="2" t="s">
        <v>179</v>
      </c>
      <c r="F437" s="2" t="s">
        <v>628</v>
      </c>
      <c r="G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C$4405:$AC$4413,'02_核算项'!$M$4405:$M$4413,"SO2",'02_核算项'!$AE$4405:$AE$4413,"allow_calculation"),"")</f>
        <v>0.033623</v>
      </c>
      <c r="H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C$4405:$AC$4413,'02_核算项'!$M$4405:$M$4413,"NOX",'02_核算项'!$AE$4405:$AE$4413,"allow_calculation"),"")</f>
        <v>8.06952</v>
      </c>
      <c r="I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C$4405:$AC$4413,'02_核算项'!$M$4405:$M$4413,"CO",'02_核算项'!$AE$4405:$AE$4413,"allow_calculation"),"")</f>
        <v>2.35361</v>
      </c>
      <c r="J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C$4405:$AC$4413,'02_核算项'!$M$4405:$M$4413,"VOCS",'02_核算项'!$AE$4405:$AE$4413,"allow_calculation"),"")</f>
        <v>0.134492</v>
      </c>
      <c r="K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C$4405:$AC$4413,'02_核算项'!$M$4405:$M$4413,"PM10",'02_核算项'!$AE$4405:$AE$4413,"allow_calculation"),"")</f>
        <v>0.067246</v>
      </c>
      <c r="L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C$4405:$AC$4413,'02_核算项'!$M$4405:$M$4413,"PM25",'02_核算项'!$AE$4405:$AE$4413,"allow_calculation"),"")</f>
        <v>0.033623</v>
      </c>
      <c r="M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C$4405:$AC$4413,'02_核算项'!$M$4405:$M$4413,"BC",'02_核算项'!$AE$4405:$AE$4413,"allow_calculation"),"")</f>
        <v>0.006724600000000001</v>
      </c>
      <c r="N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C$4405:$AC$4413,'02_核算项'!$M$4405:$M$4413,"OC",'02_核算项'!$AE$4405:$AE$4413,"allow_calculation"),"")</f>
        <v>0.013449200000000001</v>
      </c>
      <c r="O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C$4405:$AC$4413,'02_核算项'!$M$4405:$M$4413,"NH3",'02_核算项'!$AE$4405:$AE$4413,"allow_calculation"),"")</f>
        <v>0.0</v>
      </c>
      <c r="P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D$4405:$AD$4413,'02_核算项'!$M$4405:$M$4413,"SO2",'02_核算项'!$AE$4405:$AE$4413,"allow_calculation"),"")</f>
        <v>0.033623</v>
      </c>
      <c r="Q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D$4405:$AD$4413,'02_核算项'!$M$4405:$M$4413,"NOX",'02_核算项'!$AE$4405:$AE$4413,"allow_calculation"),"")</f>
        <v>8.06952</v>
      </c>
      <c r="R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D$4405:$AD$4413,'02_核算项'!$M$4405:$M$4413,"CO",'02_核算项'!$AE$4405:$AE$4413,"allow_calculation"),"")</f>
        <v>2.35361</v>
      </c>
      <c r="S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D$4405:$AD$4413,'02_核算项'!$M$4405:$M$4413,"VOCS",'02_核算项'!$AE$4405:$AE$4413,"allow_calculation"),"")</f>
        <v>0.134492</v>
      </c>
      <c r="T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D$4405:$AD$4413,'02_核算项'!$M$4405:$M$4413,"PM10",'02_核算项'!$AE$4405:$AE$4413,"allow_calculation"),"")</f>
        <v>0.067246</v>
      </c>
      <c r="U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D$4405:$AD$4413,'02_核算项'!$M$4405:$M$4413,"PM25",'02_核算项'!$AE$4405:$AE$4413,"allow_calculation"),"")</f>
        <v>0.033623</v>
      </c>
      <c r="V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D$4405:$AD$4413,'02_核算项'!$M$4405:$M$4413,"BC",'02_核算项'!$AE$4405:$AE$4413,"allow_calculation"),"")</f>
        <v>0.006724600000000001</v>
      </c>
      <c r="W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D$4405:$AD$4413,'02_核算项'!$M$4405:$M$4413,"OC",'02_核算项'!$AE$4405:$AE$4413,"allow_calculation"),"")</f>
        <v>0.013449200000000001</v>
      </c>
      <c r="X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D$4405:$AD$4413,'02_核算项'!$M$4405:$M$4413,"NH3",'02_核算项'!$AE$4405:$AE$4413,"allow_calculation"),"")</f>
        <v>0.0</v>
      </c>
      <c r="Y437" s="2">
        <v>1</v>
      </c>
    </row>
    <row r="438" spans="1:25">
      <c r="A438" s="2" t="s">
        <v>5250</v>
      </c>
      <c r="B438" s="2" t="s">
        <v>627</v>
      </c>
      <c r="C438" s="2" t="s">
        <v>400</v>
      </c>
      <c r="D438" s="2" t="s">
        <v>178</v>
      </c>
      <c r="E438" s="2" t="s">
        <v>179</v>
      </c>
      <c r="F438" s="2" t="s">
        <v>1343</v>
      </c>
      <c r="G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C$4414:$AC$4422,'02_核算项'!$M$4414:$M$4422,"SO2",'02_核算项'!$AE$4414:$AE$4422,"allow_calculation"),"")</f>
        <v>0.89974465</v>
      </c>
      <c r="H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C$4414:$AC$4422,'02_核算项'!$M$4414:$M$4422,"NOX",'02_核算项'!$AE$4414:$AE$4422,"allow_calculation"),"")</f>
        <v>215.938716</v>
      </c>
      <c r="I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C$4414:$AC$4422,'02_核算项'!$M$4414:$M$4422,"CO",'02_核算项'!$AE$4414:$AE$4422,"allow_calculation"),"")</f>
        <v>62.982125499999995</v>
      </c>
      <c r="J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C$4414:$AC$4422,'02_核算项'!$M$4414:$M$4422,"VOCS",'02_核算项'!$AE$4414:$AE$4422,"allow_calculation"),"")</f>
        <v>3.5989786</v>
      </c>
      <c r="K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C$4414:$AC$4422,'02_核算项'!$M$4414:$M$4422,"PM10",'02_核算项'!$AE$4414:$AE$4422,"allow_calculation"),"")</f>
        <v>1.7994893</v>
      </c>
      <c r="L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C$4414:$AC$4422,'02_核算项'!$M$4414:$M$4422,"PM25",'02_核算项'!$AE$4414:$AE$4422,"allow_calculation"),"")</f>
        <v>0.89974465</v>
      </c>
      <c r="M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C$4414:$AC$4422,'02_核算项'!$M$4414:$M$4422,"BC",'02_核算项'!$AE$4414:$AE$4422,"allow_calculation"),"")</f>
        <v>0.17994892999999998</v>
      </c>
      <c r="N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C$4414:$AC$4422,'02_核算项'!$M$4414:$M$4422,"OC",'02_核算项'!$AE$4414:$AE$4422,"allow_calculation"),"")</f>
        <v>0.35989785999999996</v>
      </c>
      <c r="O438" s="4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C$4414:$AC$4422,'02_核算项'!$M$4414:$M$4422,"NH3",'02_核算项'!$AE$4414:$AE$4422,"allow_calculation"),"")</f>
        <v/>
      </c>
      <c r="P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D$4414:$AD$4422,'02_核算项'!$M$4414:$M$4422,"SO2",'02_核算项'!$AE$4414:$AE$4422,"allow_calculation"),"")</f>
        <v>0.89974465</v>
      </c>
      <c r="Q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D$4414:$AD$4422,'02_核算项'!$M$4414:$M$4422,"NOX",'02_核算项'!$AE$4414:$AE$4422,"allow_calculation"),"")</f>
        <v>215.938716</v>
      </c>
      <c r="R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D$4414:$AD$4422,'02_核算项'!$M$4414:$M$4422,"CO",'02_核算项'!$AE$4414:$AE$4422,"allow_calculation"),"")</f>
        <v>62.982125499999995</v>
      </c>
      <c r="S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D$4414:$AD$4422,'02_核算项'!$M$4414:$M$4422,"VOCS",'02_核算项'!$AE$4414:$AE$4422,"allow_calculation"),"")</f>
        <v>3.5989786</v>
      </c>
      <c r="T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D$4414:$AD$4422,'02_核算项'!$M$4414:$M$4422,"PM10",'02_核算项'!$AE$4414:$AE$4422,"allow_calculation"),"")</f>
        <v>1.7994893</v>
      </c>
      <c r="U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D$4414:$AD$4422,'02_核算项'!$M$4414:$M$4422,"PM25",'02_核算项'!$AE$4414:$AE$4422,"allow_calculation"),"")</f>
        <v>0.89974465</v>
      </c>
      <c r="V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D$4414:$AD$4422,'02_核算项'!$M$4414:$M$4422,"BC",'02_核算项'!$AE$4414:$AE$4422,"allow_calculation"),"")</f>
        <v>0.17994892999999998</v>
      </c>
      <c r="W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D$4414:$AD$4422,'02_核算项'!$M$4414:$M$4422,"OC",'02_核算项'!$AE$4414:$AE$4422,"allow_calculation"),"")</f>
        <v>0.35989785999999996</v>
      </c>
      <c r="X438" s="3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D$4414:$AD$4422,'02_核算项'!$M$4414:$M$4422,"NH3",'02_核算项'!$AE$4414:$AE$4422,"allow_calculation"),"")</f>
        <v/>
      </c>
      <c r="Y438" s="2">
        <v>12</v>
      </c>
    </row>
    <row r="439" spans="1:25">
      <c r="A439" s="2" t="s">
        <v>5260</v>
      </c>
      <c r="B439" s="2" t="s">
        <v>4073</v>
      </c>
      <c r="C439" s="2" t="s">
        <v>744</v>
      </c>
      <c r="D439" s="2" t="s">
        <v>178</v>
      </c>
      <c r="E439" s="2" t="s">
        <v>179</v>
      </c>
      <c r="F439" s="2" t="s">
        <v>52</v>
      </c>
      <c r="G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C$4423:$AC$4431,'02_核算项'!$M$4423:$M$4431,"SO2",'02_核算项'!$AE$4423:$AE$4431,"allow_calculation"),"")</f>
        <v>0.5800775</v>
      </c>
      <c r="H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C$4423:$AC$4431,'02_核算项'!$M$4423:$M$4431,"NOX",'02_核算项'!$AE$4423:$AE$4431,"allow_calculation"),"")</f>
        <v>139.2186</v>
      </c>
      <c r="I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C$4423:$AC$4431,'02_核算项'!$M$4423:$M$4431,"CO",'02_核算项'!$AE$4423:$AE$4431,"allow_calculation"),"")</f>
        <v>40.605425</v>
      </c>
      <c r="J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C$4423:$AC$4431,'02_核算项'!$M$4423:$M$4431,"VOCS",'02_核算项'!$AE$4423:$AE$4431,"allow_calculation"),"")</f>
        <v>2.32031</v>
      </c>
      <c r="K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C$4423:$AC$4431,'02_核算项'!$M$4423:$M$4431,"PM10",'02_核算项'!$AE$4423:$AE$4431,"allow_calculation"),"")</f>
        <v>1.160155</v>
      </c>
      <c r="L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C$4423:$AC$4431,'02_核算项'!$M$4423:$M$4431,"PM25",'02_核算项'!$AE$4423:$AE$4431,"allow_calculation"),"")</f>
        <v>0.5800775</v>
      </c>
      <c r="M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C$4423:$AC$4431,'02_核算项'!$M$4423:$M$4431,"BC",'02_核算项'!$AE$4423:$AE$4431,"allow_calculation"),"")</f>
        <v>0.1160155</v>
      </c>
      <c r="N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C$4423:$AC$4431,'02_核算项'!$M$4423:$M$4431,"OC",'02_核算项'!$AE$4423:$AE$4431,"allow_calculation"),"")</f>
        <v>0.232031</v>
      </c>
      <c r="O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C$4423:$AC$4431,'02_核算项'!$M$4423:$M$4431,"NH3",'02_核算项'!$AE$4423:$AE$4431,"allow_calculation"),"")</f>
        <v>0.0</v>
      </c>
      <c r="P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D$4423:$AD$4431,'02_核算项'!$M$4423:$M$4431,"SO2",'02_核算项'!$AE$4423:$AE$4431,"allow_calculation"),"")</f>
        <v>0.5800775</v>
      </c>
      <c r="Q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D$4423:$AD$4431,'02_核算项'!$M$4423:$M$4431,"NOX",'02_核算项'!$AE$4423:$AE$4431,"allow_calculation"),"")</f>
        <v>139.2186</v>
      </c>
      <c r="R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D$4423:$AD$4431,'02_核算项'!$M$4423:$M$4431,"CO",'02_核算项'!$AE$4423:$AE$4431,"allow_calculation"),"")</f>
        <v>40.605425</v>
      </c>
      <c r="S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D$4423:$AD$4431,'02_核算项'!$M$4423:$M$4431,"VOCS",'02_核算项'!$AE$4423:$AE$4431,"allow_calculation"),"")</f>
        <v>2.32031</v>
      </c>
      <c r="T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D$4423:$AD$4431,'02_核算项'!$M$4423:$M$4431,"PM10",'02_核算项'!$AE$4423:$AE$4431,"allow_calculation"),"")</f>
        <v>1.160155</v>
      </c>
      <c r="U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D$4423:$AD$4431,'02_核算项'!$M$4423:$M$4431,"PM25",'02_核算项'!$AE$4423:$AE$4431,"allow_calculation"),"")</f>
        <v>0.5800775</v>
      </c>
      <c r="V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D$4423:$AD$4431,'02_核算项'!$M$4423:$M$4431,"BC",'02_核算项'!$AE$4423:$AE$4431,"allow_calculation"),"")</f>
        <v>0.1160155</v>
      </c>
      <c r="W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D$4423:$AD$4431,'02_核算项'!$M$4423:$M$4431,"OC",'02_核算项'!$AE$4423:$AE$4431,"allow_calculation"),"")</f>
        <v>0.232031</v>
      </c>
      <c r="X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D$4423:$AD$4431,'02_核算项'!$M$4423:$M$4431,"NH3",'02_核算项'!$AE$4423:$AE$4431,"allow_calculation"),"")</f>
        <v>0.0</v>
      </c>
      <c r="Y439" s="2">
        <v>1</v>
      </c>
    </row>
    <row r="440" spans="1:25">
      <c r="A440" s="2" t="s">
        <v>5270</v>
      </c>
      <c r="B440" s="2" t="s">
        <v>5271</v>
      </c>
      <c r="C440" s="2" t="s">
        <v>227</v>
      </c>
      <c r="D440" s="2" t="s">
        <v>178</v>
      </c>
      <c r="E440" s="2" t="s">
        <v>181</v>
      </c>
      <c r="F440" s="2" t="s">
        <v>243</v>
      </c>
      <c r="G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C$4432:$AC$4440,'02_核算项'!$M$4432:$M$4440,"SO2",'02_核算项'!$AE$4432:$AE$4440,"allow_calculation"),"")</f>
        <v>0.0013135</v>
      </c>
      <c r="H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C$4432:$AC$4440,'02_核算项'!$M$4432:$M$4440,"NOX",'02_核算项'!$AE$4432:$AE$4440,"allow_calculation"),"")</f>
        <v>0.31524</v>
      </c>
      <c r="I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C$4432:$AC$4440,'02_核算项'!$M$4432:$M$4440,"CO",'02_核算项'!$AE$4432:$AE$4440,"allow_calculation"),"")</f>
        <v>0.091945</v>
      </c>
      <c r="J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C$4432:$AC$4440,'02_核算项'!$M$4432:$M$4440,"VOCS",'02_核算项'!$AE$4432:$AE$4440,"allow_calculation"),"")</f>
        <v>0.005254</v>
      </c>
      <c r="K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C$4432:$AC$4440,'02_核算项'!$M$4432:$M$4440,"PM10",'02_核算项'!$AE$4432:$AE$4440,"allow_calculation"),"")</f>
        <v>0.002627</v>
      </c>
      <c r="L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C$4432:$AC$4440,'02_核算项'!$M$4432:$M$4440,"PM25",'02_核算项'!$AE$4432:$AE$4440,"allow_calculation"),"")</f>
        <v>0.0013135</v>
      </c>
      <c r="M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C$4432:$AC$4440,'02_核算项'!$M$4432:$M$4440,"BC",'02_核算项'!$AE$4432:$AE$4440,"allow_calculation"),"")</f>
        <v>0.0002627</v>
      </c>
      <c r="N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C$4432:$AC$4440,'02_核算项'!$M$4432:$M$4440,"OC",'02_核算项'!$AE$4432:$AE$4440,"allow_calculation"),"")</f>
        <v>0.0005254</v>
      </c>
      <c r="O440" s="4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C$4432:$AC$4440,'02_核算项'!$M$4432:$M$4440,"NH3",'02_核算项'!$AE$4432:$AE$4440,"allow_calculation"),"")</f>
        <v/>
      </c>
      <c r="P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D$4432:$AD$4440,'02_核算项'!$M$4432:$M$4440,"SO2",'02_核算项'!$AE$4432:$AE$4440,"allow_calculation"),"")</f>
        <v>0.0013135</v>
      </c>
      <c r="Q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D$4432:$AD$4440,'02_核算项'!$M$4432:$M$4440,"NOX",'02_核算项'!$AE$4432:$AE$4440,"allow_calculation"),"")</f>
        <v>0.31524</v>
      </c>
      <c r="R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D$4432:$AD$4440,'02_核算项'!$M$4432:$M$4440,"CO",'02_核算项'!$AE$4432:$AE$4440,"allow_calculation"),"")</f>
        <v>0.091945</v>
      </c>
      <c r="S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D$4432:$AD$4440,'02_核算项'!$M$4432:$M$4440,"VOCS",'02_核算项'!$AE$4432:$AE$4440,"allow_calculation"),"")</f>
        <v>0.005254</v>
      </c>
      <c r="T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D$4432:$AD$4440,'02_核算项'!$M$4432:$M$4440,"PM10",'02_核算项'!$AE$4432:$AE$4440,"allow_calculation"),"")</f>
        <v>0.002627</v>
      </c>
      <c r="U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D$4432:$AD$4440,'02_核算项'!$M$4432:$M$4440,"PM25",'02_核算项'!$AE$4432:$AE$4440,"allow_calculation"),"")</f>
        <v>0.0013135</v>
      </c>
      <c r="V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D$4432:$AD$4440,'02_核算项'!$M$4432:$M$4440,"BC",'02_核算项'!$AE$4432:$AE$4440,"allow_calculation"),"")</f>
        <v>0.0002627</v>
      </c>
      <c r="W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D$4432:$AD$4440,'02_核算项'!$M$4432:$M$4440,"OC",'02_核算项'!$AE$4432:$AE$4440,"allow_calculation"),"")</f>
        <v>0.0005254</v>
      </c>
      <c r="X440" s="3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D$4432:$AD$4440,'02_核算项'!$M$4432:$M$4440,"NH3",'02_核算项'!$AE$4432:$AE$4440,"allow_calculation"),"")</f>
        <v/>
      </c>
      <c r="Y440" s="2">
        <v>12</v>
      </c>
    </row>
    <row r="441" spans="1:25">
      <c r="A441" s="2" t="s">
        <v>5281</v>
      </c>
      <c r="B441" s="2" t="s">
        <v>4560</v>
      </c>
      <c r="C441" s="2" t="s">
        <v>227</v>
      </c>
      <c r="D441" s="2" t="s">
        <v>178</v>
      </c>
      <c r="E441" s="2" t="s">
        <v>51</v>
      </c>
      <c r="F441" s="2" t="s">
        <v>52</v>
      </c>
      <c r="G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C$4441:$AC$4449,'02_核算项'!$M$4441:$M$4449,"SO2",'02_核算项'!$AE$4441:$AE$4449,"allow_calculation"),"")</f>
        <v>1134.1601</v>
      </c>
      <c r="H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C$4441:$AC$4449,'02_核算项'!$M$4441:$M$4449,"NOX",'02_核算项'!$AE$4441:$AE$4449,"allow_calculation"),"")</f>
        <v>4002.918</v>
      </c>
      <c r="I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C$4441:$AC$4449,'02_核算项'!$M$4441:$M$4449,"CO",'02_核算项'!$AE$4441:$AE$4449,"allow_calculation"),"")</f>
        <v>1000.7295</v>
      </c>
      <c r="J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C$4441:$AC$4449,'02_核算项'!$M$4441:$M$4449,"VOCS",'02_核算项'!$AE$4441:$AE$4449,"allow_calculation"),"")</f>
        <v>80.05836</v>
      </c>
      <c r="K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C$4441:$AC$4449,'02_核算项'!$M$4441:$M$4449,"PM10",'02_核算项'!$AE$4441:$AE$4449,"allow_calculation"),"")</f>
        <v>500.36475</v>
      </c>
      <c r="L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C$4441:$AC$4449,'02_核算项'!$M$4441:$M$4449,"PM25",'02_核算项'!$AE$4441:$AE$4449,"allow_calculation"),"")</f>
        <v>500.36475</v>
      </c>
      <c r="M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C$4441:$AC$4449,'02_核算项'!$M$4441:$M$4449,"BC",'02_核算项'!$AE$4441:$AE$4449,"allow_calculation"),"")</f>
        <v>40.02918</v>
      </c>
      <c r="N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C$4441:$AC$4449,'02_核算项'!$M$4441:$M$4449,"OC",'02_核算项'!$AE$4441:$AE$4449,"allow_calculation"),"")</f>
        <v>233.50355</v>
      </c>
      <c r="O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C$4441:$AC$4449,'02_核算项'!$M$4441:$M$4449,"NH3",'02_核算项'!$AE$4441:$AE$4449,"allow_calculation"),"")</f>
        <v>0.0</v>
      </c>
      <c r="P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D$4441:$AD$4449,'02_核算项'!$M$4441:$M$4449,"SO2",'02_核算项'!$AE$4441:$AE$4449,"allow_calculation"),"")</f>
        <v>1134.1601</v>
      </c>
      <c r="Q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D$4441:$AD$4449,'02_核算项'!$M$4441:$M$4449,"NOX",'02_核算项'!$AE$4441:$AE$4449,"allow_calculation"),"")</f>
        <v>4002.918</v>
      </c>
      <c r="R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D$4441:$AD$4449,'02_核算项'!$M$4441:$M$4449,"CO",'02_核算项'!$AE$4441:$AE$4449,"allow_calculation"),"")</f>
        <v>1000.7295</v>
      </c>
      <c r="S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D$4441:$AD$4449,'02_核算项'!$M$4441:$M$4449,"VOCS",'02_核算项'!$AE$4441:$AE$4449,"allow_calculation"),"")</f>
        <v>80.05836</v>
      </c>
      <c r="T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D$4441:$AD$4449,'02_核算项'!$M$4441:$M$4449,"PM10",'02_核算项'!$AE$4441:$AE$4449,"allow_calculation"),"")</f>
        <v>500.36475</v>
      </c>
      <c r="U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D$4441:$AD$4449,'02_核算项'!$M$4441:$M$4449,"PM25",'02_核算项'!$AE$4441:$AE$4449,"allow_calculation"),"")</f>
        <v>500.36475</v>
      </c>
      <c r="V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D$4441:$AD$4449,'02_核算项'!$M$4441:$M$4449,"BC",'02_核算项'!$AE$4441:$AE$4449,"allow_calculation"),"")</f>
        <v>40.02918</v>
      </c>
      <c r="W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D$4441:$AD$4449,'02_核算项'!$M$4441:$M$4449,"OC",'02_核算项'!$AE$4441:$AE$4449,"allow_calculation"),"")</f>
        <v>233.50355</v>
      </c>
      <c r="X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D$4441:$AD$4449,'02_核算项'!$M$4441:$M$4449,"NH3",'02_核算项'!$AE$4441:$AE$4449,"allow_calculation"),"")</f>
        <v>0.0</v>
      </c>
      <c r="Y441" s="2">
        <v>9</v>
      </c>
    </row>
    <row r="442" spans="1:25">
      <c r="A442" s="2" t="s">
        <v>5291</v>
      </c>
      <c r="B442" s="2" t="s">
        <v>4469</v>
      </c>
      <c r="C442" s="2" t="s">
        <v>152</v>
      </c>
      <c r="D442" s="2" t="s">
        <v>50</v>
      </c>
      <c r="E442" s="2" t="s">
        <v>51</v>
      </c>
      <c r="F442" s="2" t="s">
        <v>323</v>
      </c>
      <c r="G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C$4450:$AC$4458,'02_核算项'!$M$4450:$M$4458,"SO2",'02_核算项'!$AE$4450:$AE$4458,"allow_calculation"),"")</f>
        <v>3287.9411</v>
      </c>
      <c r="H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C$4450:$AC$4458,'02_核算项'!$M$4450:$M$4458,"NOX",'02_核算项'!$AE$4450:$AE$4458,"allow_calculation"),"")</f>
        <v>11604.498</v>
      </c>
      <c r="I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C$4450:$AC$4458,'02_核算项'!$M$4450:$M$4458,"CO",'02_核算项'!$AE$4450:$AE$4458,"allow_calculation"),"")</f>
        <v>2901.1245</v>
      </c>
      <c r="J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C$4450:$AC$4458,'02_核算项'!$M$4450:$M$4458,"VOCS",'02_核算项'!$AE$4450:$AE$4458,"allow_calculation"),"")</f>
        <v>232.08996</v>
      </c>
      <c r="K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C$4450:$AC$4458,'02_核算项'!$M$4450:$M$4458,"PM10",'02_核算项'!$AE$4450:$AE$4458,"allow_calculation"),"")</f>
        <v>1450.56225</v>
      </c>
      <c r="L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C$4450:$AC$4458,'02_核算项'!$M$4450:$M$4458,"PM25",'02_核算项'!$AE$4450:$AE$4458,"allow_calculation"),"")</f>
        <v>1450.56225</v>
      </c>
      <c r="M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C$4450:$AC$4458,'02_核算项'!$M$4450:$M$4458,"BC",'02_核算项'!$AE$4450:$AE$4458,"allow_calculation"),"")</f>
        <v>116.04498</v>
      </c>
      <c r="N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C$4450:$AC$4458,'02_核算项'!$M$4450:$M$4458,"OC",'02_核算项'!$AE$4450:$AE$4458,"allow_calculation"),"")</f>
        <v>676.92905</v>
      </c>
      <c r="O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C$4450:$AC$4458,'02_核算项'!$M$4450:$M$4458,"NH3",'02_核算项'!$AE$4450:$AE$4458,"allow_calculation"),"")</f>
        <v>0.0</v>
      </c>
      <c r="P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D$4450:$AD$4458,'02_核算项'!$M$4450:$M$4458,"SO2",'02_核算项'!$AE$4450:$AE$4458,"allow_calculation"),"")</f>
        <v>3287.9411</v>
      </c>
      <c r="Q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D$4450:$AD$4458,'02_核算项'!$M$4450:$M$4458,"NOX",'02_核算项'!$AE$4450:$AE$4458,"allow_calculation"),"")</f>
        <v>11604.498</v>
      </c>
      <c r="R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D$4450:$AD$4458,'02_核算项'!$M$4450:$M$4458,"CO",'02_核算项'!$AE$4450:$AE$4458,"allow_calculation"),"")</f>
        <v>2901.1245</v>
      </c>
      <c r="S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D$4450:$AD$4458,'02_核算项'!$M$4450:$M$4458,"VOCS",'02_核算项'!$AE$4450:$AE$4458,"allow_calculation"),"")</f>
        <v>232.08996</v>
      </c>
      <c r="T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D$4450:$AD$4458,'02_核算项'!$M$4450:$M$4458,"PM10",'02_核算项'!$AE$4450:$AE$4458,"allow_calculation"),"")</f>
        <v>1450.56225</v>
      </c>
      <c r="U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D$4450:$AD$4458,'02_核算项'!$M$4450:$M$4458,"PM25",'02_核算项'!$AE$4450:$AE$4458,"allow_calculation"),"")</f>
        <v>1450.56225</v>
      </c>
      <c r="V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D$4450:$AD$4458,'02_核算项'!$M$4450:$M$4458,"BC",'02_核算项'!$AE$4450:$AE$4458,"allow_calculation"),"")</f>
        <v>116.04498</v>
      </c>
      <c r="W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D$4450:$AD$4458,'02_核算项'!$M$4450:$M$4458,"OC",'02_核算项'!$AE$4450:$AE$4458,"allow_calculation"),"")</f>
        <v>676.92905</v>
      </c>
      <c r="X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D$4450:$AD$4458,'02_核算项'!$M$4450:$M$4458,"NH3",'02_核算项'!$AE$4450:$AE$4458,"allow_calculation"),"")</f>
        <v>0.0</v>
      </c>
      <c r="Y442" s="2">
        <v>19</v>
      </c>
    </row>
    <row r="443" spans="1:25">
      <c r="A443" s="2" t="s">
        <v>5301</v>
      </c>
      <c r="B443" s="2" t="s">
        <v>5302</v>
      </c>
      <c r="C443" s="2" t="s">
        <v>258</v>
      </c>
      <c r="D443" s="2" t="s">
        <v>116</v>
      </c>
      <c r="E443" s="2" t="s">
        <v>117</v>
      </c>
      <c r="F443" s="2" t="s">
        <v>52</v>
      </c>
      <c r="G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C$4459:$AC$4483,'02_核算项'!$M$4459:$M$4483,"SO2",'02_核算项'!$AE$4459:$AE$4483,"allow_calculation"),"")</f>
        <v/>
      </c>
      <c r="H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C$4459:$AC$4483,'02_核算项'!$M$4459:$M$4483,"NOX",'02_核算项'!$AE$4459:$AE$4483,"allow_calculation"),"")</f>
        <v/>
      </c>
      <c r="I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C$4459:$AC$4483,'02_核算项'!$M$4459:$M$4483,"CO",'02_核算项'!$AE$4459:$AE$4483,"allow_calculation"),"")</f>
        <v/>
      </c>
      <c r="J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C$4459:$AC$4483,'02_核算项'!$M$4459:$M$4483,"VOCS",'02_核算项'!$AE$4459:$AE$4483,"allow_calculation"),"")</f>
        <v/>
      </c>
      <c r="K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C$4459:$AC$4483,'02_核算项'!$M$4459:$M$4483,"PM10",'02_核算项'!$AE$4459:$AE$4483,"allow_calculation"),"")</f>
        <v/>
      </c>
      <c r="L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C$4459:$AC$4483,'02_核算项'!$M$4459:$M$4483,"PM25",'02_核算项'!$AE$4459:$AE$4483,"allow_calculation"),"")</f>
        <v/>
      </c>
      <c r="M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C$4459:$AC$4483,'02_核算项'!$M$4459:$M$4483,"BC",'02_核算项'!$AE$4459:$AE$4483,"allow_calculation"),"")</f>
        <v/>
      </c>
      <c r="N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C$4459:$AC$4483,'02_核算项'!$M$4459:$M$4483,"OC",'02_核算项'!$AE$4459:$AE$4483,"allow_calculation"),"")</f>
        <v/>
      </c>
      <c r="O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C$4459:$AC$4483,'02_核算项'!$M$4459:$M$4483,"NH3",'02_核算项'!$AE$4459:$AE$4483,"allow_calculation"),"")</f>
        <v>0.0</v>
      </c>
      <c r="P443" s="3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D$4459:$AD$4483,'02_核算项'!$M$4459:$M$4483,"SO2",'02_核算项'!$AE$4459:$AE$4483,"allow_calculation"),"")</f>
        <v/>
      </c>
      <c r="Q443" s="3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D$4459:$AD$4483,'02_核算项'!$M$4459:$M$4483,"NOX",'02_核算项'!$AE$4459:$AE$4483,"allow_calculation"),"")</f>
        <v/>
      </c>
      <c r="R443" s="3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D$4459:$AD$4483,'02_核算项'!$M$4459:$M$4483,"CO",'02_核算项'!$AE$4459:$AE$4483,"allow_calculation"),"")</f>
        <v/>
      </c>
      <c r="S443" s="3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D$4459:$AD$4483,'02_核算项'!$M$4459:$M$4483,"VOCS",'02_核算项'!$AE$4459:$AE$4483,"allow_calculation"),"")</f>
        <v/>
      </c>
      <c r="T443" s="3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D$4459:$AD$4483,'02_核算项'!$M$4459:$M$4483,"PM10",'02_核算项'!$AE$4459:$AE$4483,"allow_calculation"),"")</f>
        <v/>
      </c>
      <c r="U443" s="3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D$4459:$AD$4483,'02_核算项'!$M$4459:$M$4483,"PM25",'02_核算项'!$AE$4459:$AE$4483,"allow_calculation"),"")</f>
        <v/>
      </c>
      <c r="V443" s="3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D$4459:$AD$4483,'02_核算项'!$M$4459:$M$4483,"BC",'02_核算项'!$AE$4459:$AE$4483,"allow_calculation"),"")</f>
        <v/>
      </c>
      <c r="W443" s="3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D$4459:$AD$4483,'02_核算项'!$M$4459:$M$4483,"OC",'02_核算项'!$AE$4459:$AE$4483,"allow_calculation"),"")</f>
        <v/>
      </c>
      <c r="X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D$4459:$AD$4483,'02_核算项'!$M$4459:$M$4483,"NH3",'02_核算项'!$AE$4459:$AE$4483,"allow_calculation"),"")</f>
        <v>0.0</v>
      </c>
      <c r="Y443" s="2">
        <v>73</v>
      </c>
    </row>
    <row r="444" spans="1:25">
      <c r="A444" s="2" t="s">
        <v>5328</v>
      </c>
      <c r="B444" s="2" t="s">
        <v>1996</v>
      </c>
      <c r="C444" s="2" t="s">
        <v>744</v>
      </c>
      <c r="D444" s="2" t="s">
        <v>50</v>
      </c>
      <c r="E444" s="2" t="s">
        <v>179</v>
      </c>
      <c r="F444" s="2" t="s">
        <v>138</v>
      </c>
      <c r="G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C$4484:$AC$4492,'02_核算项'!$M$4484:$M$4492,"SO2",'02_核算项'!$AE$4484:$AE$4492,"allow_calculation"),"")</f>
        <v>0.2898695</v>
      </c>
      <c r="H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C$4484:$AC$4492,'02_核算项'!$M$4484:$M$4492,"NOX",'02_核算项'!$AE$4484:$AE$4492,"allow_calculation"),"")</f>
        <v>69.56868</v>
      </c>
      <c r="I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C$4484:$AC$4492,'02_核算项'!$M$4484:$M$4492,"CO",'02_核算项'!$AE$4484:$AE$4492,"allow_calculation"),"")</f>
        <v>20.290865</v>
      </c>
      <c r="J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C$4484:$AC$4492,'02_核算项'!$M$4484:$M$4492,"VOCS",'02_核算项'!$AE$4484:$AE$4492,"allow_calculation"),"")</f>
        <v>1.159478</v>
      </c>
      <c r="K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C$4484:$AC$4492,'02_核算项'!$M$4484:$M$4492,"PM10",'02_核算项'!$AE$4484:$AE$4492,"allow_calculation"),"")</f>
        <v>0.579739</v>
      </c>
      <c r="L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C$4484:$AC$4492,'02_核算项'!$M$4484:$M$4492,"PM25",'02_核算项'!$AE$4484:$AE$4492,"allow_calculation"),"")</f>
        <v>0.2898695</v>
      </c>
      <c r="M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C$4484:$AC$4492,'02_核算项'!$M$4484:$M$4492,"BC",'02_核算项'!$AE$4484:$AE$4492,"allow_calculation"),"")</f>
        <v>0.0579739</v>
      </c>
      <c r="N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C$4484:$AC$4492,'02_核算项'!$M$4484:$M$4492,"OC",'02_核算项'!$AE$4484:$AE$4492,"allow_calculation"),"")</f>
        <v>0.1159478</v>
      </c>
      <c r="O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C$4484:$AC$4492,'02_核算项'!$M$4484:$M$4492,"NH3",'02_核算项'!$AE$4484:$AE$4492,"allow_calculation"),"")</f>
        <v>0.0</v>
      </c>
      <c r="P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D$4484:$AD$4492,'02_核算项'!$M$4484:$M$4492,"SO2",'02_核算项'!$AE$4484:$AE$4492,"allow_calculation"),"")</f>
        <v>0.2898695</v>
      </c>
      <c r="Q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D$4484:$AD$4492,'02_核算项'!$M$4484:$M$4492,"NOX",'02_核算项'!$AE$4484:$AE$4492,"allow_calculation"),"")</f>
        <v>69.56868</v>
      </c>
      <c r="R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D$4484:$AD$4492,'02_核算项'!$M$4484:$M$4492,"CO",'02_核算项'!$AE$4484:$AE$4492,"allow_calculation"),"")</f>
        <v>20.290865</v>
      </c>
      <c r="S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D$4484:$AD$4492,'02_核算项'!$M$4484:$M$4492,"VOCS",'02_核算项'!$AE$4484:$AE$4492,"allow_calculation"),"")</f>
        <v>1.159478</v>
      </c>
      <c r="T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D$4484:$AD$4492,'02_核算项'!$M$4484:$M$4492,"PM10",'02_核算项'!$AE$4484:$AE$4492,"allow_calculation"),"")</f>
        <v>0.579739</v>
      </c>
      <c r="U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D$4484:$AD$4492,'02_核算项'!$M$4484:$M$4492,"PM25",'02_核算项'!$AE$4484:$AE$4492,"allow_calculation"),"")</f>
        <v>0.2898695</v>
      </c>
      <c r="V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D$4484:$AD$4492,'02_核算项'!$M$4484:$M$4492,"BC",'02_核算项'!$AE$4484:$AE$4492,"allow_calculation"),"")</f>
        <v>0.0579739</v>
      </c>
      <c r="W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D$4484:$AD$4492,'02_核算项'!$M$4484:$M$4492,"OC",'02_核算项'!$AE$4484:$AE$4492,"allow_calculation"),"")</f>
        <v>0.1159478</v>
      </c>
      <c r="X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D$4484:$AD$4492,'02_核算项'!$M$4484:$M$4492,"NH3",'02_核算项'!$AE$4484:$AE$4492,"allow_calculation"),"")</f>
        <v>0.0</v>
      </c>
      <c r="Y444" s="2">
        <v>1</v>
      </c>
    </row>
    <row r="445" spans="1:25">
      <c r="A445" s="2" t="s">
        <v>5338</v>
      </c>
      <c r="B445" s="2" t="s">
        <v>2949</v>
      </c>
      <c r="C445" s="2" t="s">
        <v>412</v>
      </c>
      <c r="D445" s="2" t="s">
        <v>178</v>
      </c>
      <c r="E445" s="2" t="s">
        <v>51</v>
      </c>
      <c r="F445" s="2" t="s">
        <v>628</v>
      </c>
      <c r="G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C$4493:$AC$4501,'02_核算项'!$M$4493:$M$4501,"SO2",'02_核算项'!$AE$4493:$AE$4501,"allow_calculation"),"")</f>
        <v>36.4208</v>
      </c>
      <c r="H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C$4493:$AC$4501,'02_核算项'!$M$4493:$M$4501,"NOX",'02_核算项'!$AE$4493:$AE$4501,"allow_calculation"),"")</f>
        <v>128.544</v>
      </c>
      <c r="I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C$4493:$AC$4501,'02_核算项'!$M$4493:$M$4501,"CO",'02_核算项'!$AE$4493:$AE$4501,"allow_calculation"),"")</f>
        <v>32.136</v>
      </c>
      <c r="J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C$4493:$AC$4501,'02_核算项'!$M$4493:$M$4501,"VOCS",'02_核算项'!$AE$4493:$AE$4501,"allow_calculation"),"")</f>
        <v>2.57088</v>
      </c>
      <c r="K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C$4493:$AC$4501,'02_核算项'!$M$4493:$M$4501,"PM10",'02_核算项'!$AE$4493:$AE$4501,"allow_calculation"),"")</f>
        <v>16.068</v>
      </c>
      <c r="L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C$4493:$AC$4501,'02_核算项'!$M$4493:$M$4501,"PM25",'02_核算项'!$AE$4493:$AE$4501,"allow_calculation"),"")</f>
        <v>16.068</v>
      </c>
      <c r="M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C$4493:$AC$4501,'02_核算项'!$M$4493:$M$4501,"BC",'02_核算项'!$AE$4493:$AE$4501,"allow_calculation"),"")</f>
        <v>1.28544</v>
      </c>
      <c r="N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C$4493:$AC$4501,'02_核算项'!$M$4493:$M$4501,"OC",'02_核算项'!$AE$4493:$AE$4501,"allow_calculation"),"")</f>
        <v>7.498399999999999</v>
      </c>
      <c r="O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C$4493:$AC$4501,'02_核算项'!$M$4493:$M$4501,"NH3",'02_核算项'!$AE$4493:$AE$4501,"allow_calculation"),"")</f>
        <v>0.0</v>
      </c>
      <c r="P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D$4493:$AD$4501,'02_核算项'!$M$4493:$M$4501,"SO2",'02_核算项'!$AE$4493:$AE$4501,"allow_calculation"),"")</f>
        <v>36.4208</v>
      </c>
      <c r="Q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D$4493:$AD$4501,'02_核算项'!$M$4493:$M$4501,"NOX",'02_核算项'!$AE$4493:$AE$4501,"allow_calculation"),"")</f>
        <v>128.544</v>
      </c>
      <c r="R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D$4493:$AD$4501,'02_核算项'!$M$4493:$M$4501,"CO",'02_核算项'!$AE$4493:$AE$4501,"allow_calculation"),"")</f>
        <v>32.136</v>
      </c>
      <c r="S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D$4493:$AD$4501,'02_核算项'!$M$4493:$M$4501,"VOCS",'02_核算项'!$AE$4493:$AE$4501,"allow_calculation"),"")</f>
        <v>2.57088</v>
      </c>
      <c r="T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D$4493:$AD$4501,'02_核算项'!$M$4493:$M$4501,"PM10",'02_核算项'!$AE$4493:$AE$4501,"allow_calculation"),"")</f>
        <v>16.068</v>
      </c>
      <c r="U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D$4493:$AD$4501,'02_核算项'!$M$4493:$M$4501,"PM25",'02_核算项'!$AE$4493:$AE$4501,"allow_calculation"),"")</f>
        <v>16.068</v>
      </c>
      <c r="V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D$4493:$AD$4501,'02_核算项'!$M$4493:$M$4501,"BC",'02_核算项'!$AE$4493:$AE$4501,"allow_calculation"),"")</f>
        <v>1.28544</v>
      </c>
      <c r="W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D$4493:$AD$4501,'02_核算项'!$M$4493:$M$4501,"OC",'02_核算项'!$AE$4493:$AE$4501,"allow_calculation"),"")</f>
        <v>7.498399999999999</v>
      </c>
      <c r="X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D$4493:$AD$4501,'02_核算项'!$M$4493:$M$4501,"NH3",'02_核算项'!$AE$4493:$AE$4501,"allow_calculation"),"")</f>
        <v>0.0</v>
      </c>
      <c r="Y445" s="2">
        <v>9</v>
      </c>
    </row>
    <row r="446" spans="1:25">
      <c r="A446" s="2" t="s">
        <v>5348</v>
      </c>
      <c r="B446" s="2" t="s">
        <v>3269</v>
      </c>
      <c r="C446" s="2" t="s">
        <v>258</v>
      </c>
      <c r="D446" s="2" t="s">
        <v>178</v>
      </c>
      <c r="E446" s="2" t="s">
        <v>51</v>
      </c>
      <c r="F446" s="2" t="s">
        <v>52</v>
      </c>
      <c r="G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C$4502:$AC$4510,'02_核算项'!$M$4502:$M$4510,"SO2",'02_核算项'!$AE$4502:$AE$4510,"allow_calculation"),"")</f>
        <v>1105.808554</v>
      </c>
      <c r="H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C$4502:$AC$4510,'02_核算项'!$M$4502:$M$4510,"NOX",'02_核算项'!$AE$4502:$AE$4510,"allow_calculation"),"")</f>
        <v>3902.85372</v>
      </c>
      <c r="I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C$4502:$AC$4510,'02_核算项'!$M$4502:$M$4510,"CO",'02_核算项'!$AE$4502:$AE$4510,"allow_calculation"),"")</f>
        <v>975.71343</v>
      </c>
      <c r="J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C$4502:$AC$4510,'02_核算项'!$M$4502:$M$4510,"VOCS",'02_核算项'!$AE$4502:$AE$4510,"allow_calculation"),"")</f>
        <v>78.05707439999999</v>
      </c>
      <c r="K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C$4502:$AC$4510,'02_核算项'!$M$4502:$M$4510,"PM10",'02_核算项'!$AE$4502:$AE$4510,"allow_calculation"),"")</f>
        <v>487.856715</v>
      </c>
      <c r="L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C$4502:$AC$4510,'02_核算项'!$M$4502:$M$4510,"PM25",'02_核算项'!$AE$4502:$AE$4510,"allow_calculation"),"")</f>
        <v>487.856715</v>
      </c>
      <c r="M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C$4502:$AC$4510,'02_核算项'!$M$4502:$M$4510,"BC",'02_核算项'!$AE$4502:$AE$4510,"allow_calculation"),"")</f>
        <v>39.028537199999995</v>
      </c>
      <c r="N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C$4502:$AC$4510,'02_核算项'!$M$4502:$M$4510,"OC",'02_核算项'!$AE$4502:$AE$4510,"allow_calculation"),"")</f>
        <v>227.666467</v>
      </c>
      <c r="O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C$4502:$AC$4510,'02_核算项'!$M$4502:$M$4510,"NH3",'02_核算项'!$AE$4502:$AE$4510,"allow_calculation"),"")</f>
        <v>0.0</v>
      </c>
      <c r="P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D$4502:$AD$4510,'02_核算项'!$M$4502:$M$4510,"SO2",'02_核算项'!$AE$4502:$AE$4510,"allow_calculation"),"")</f>
        <v>1105.808554</v>
      </c>
      <c r="Q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D$4502:$AD$4510,'02_核算项'!$M$4502:$M$4510,"NOX",'02_核算项'!$AE$4502:$AE$4510,"allow_calculation"),"")</f>
        <v>3902.85372</v>
      </c>
      <c r="R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D$4502:$AD$4510,'02_核算项'!$M$4502:$M$4510,"CO",'02_核算项'!$AE$4502:$AE$4510,"allow_calculation"),"")</f>
        <v>975.71343</v>
      </c>
      <c r="S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D$4502:$AD$4510,'02_核算项'!$M$4502:$M$4510,"VOCS",'02_核算项'!$AE$4502:$AE$4510,"allow_calculation"),"")</f>
        <v>78.05707439999999</v>
      </c>
      <c r="T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D$4502:$AD$4510,'02_核算项'!$M$4502:$M$4510,"PM10",'02_核算项'!$AE$4502:$AE$4510,"allow_calculation"),"")</f>
        <v>487.856715</v>
      </c>
      <c r="U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D$4502:$AD$4510,'02_核算项'!$M$4502:$M$4510,"PM25",'02_核算项'!$AE$4502:$AE$4510,"allow_calculation"),"")</f>
        <v>487.856715</v>
      </c>
      <c r="V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D$4502:$AD$4510,'02_核算项'!$M$4502:$M$4510,"BC",'02_核算项'!$AE$4502:$AE$4510,"allow_calculation"),"")</f>
        <v>39.028537199999995</v>
      </c>
      <c r="W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D$4502:$AD$4510,'02_核算项'!$M$4502:$M$4510,"OC",'02_核算项'!$AE$4502:$AE$4510,"allow_calculation"),"")</f>
        <v>227.666467</v>
      </c>
      <c r="X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D$4502:$AD$4510,'02_核算项'!$M$4502:$M$4510,"NH3",'02_核算项'!$AE$4502:$AE$4510,"allow_calculation"),"")</f>
        <v>0.0</v>
      </c>
      <c r="Y446" s="2">
        <v>10</v>
      </c>
    </row>
    <row r="447" spans="1:25">
      <c r="A447" s="2" t="s">
        <v>5358</v>
      </c>
      <c r="B447" s="2" t="s">
        <v>1682</v>
      </c>
      <c r="C447" s="2" t="s">
        <v>898</v>
      </c>
      <c r="D447" s="2" t="s">
        <v>228</v>
      </c>
      <c r="E447" s="2" t="s">
        <v>179</v>
      </c>
      <c r="F447" s="2" t="s">
        <v>243</v>
      </c>
      <c r="G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C$4511:$AC$4519,'02_核算项'!$M$4511:$M$4519,"SO2",'02_核算项'!$AE$4511:$AE$4519,"allow_calculation"),"")</f>
        <v/>
      </c>
      <c r="H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C$4511:$AC$4519,'02_核算项'!$M$4511:$M$4519,"NOX",'02_核算项'!$AE$4511:$AE$4519,"allow_calculation"),"")</f>
        <v/>
      </c>
      <c r="I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C$4511:$AC$4519,'02_核算项'!$M$4511:$M$4519,"CO",'02_核算项'!$AE$4511:$AE$4519,"allow_calculation"),"")</f>
        <v/>
      </c>
      <c r="J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C$4511:$AC$4519,'02_核算项'!$M$4511:$M$4519,"VOCS",'02_核算项'!$AE$4511:$AE$4519,"allow_calculation"),"")</f>
        <v/>
      </c>
      <c r="K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C$4511:$AC$4519,'02_核算项'!$M$4511:$M$4519,"PM10",'02_核算项'!$AE$4511:$AE$4519,"allow_calculation"),"")</f>
        <v/>
      </c>
      <c r="L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C$4511:$AC$4519,'02_核算项'!$M$4511:$M$4519,"PM25",'02_核算项'!$AE$4511:$AE$4519,"allow_calculation"),"")</f>
        <v/>
      </c>
      <c r="M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C$4511:$AC$4519,'02_核算项'!$M$4511:$M$4519,"BC",'02_核算项'!$AE$4511:$AE$4519,"allow_calculation"),"")</f>
        <v/>
      </c>
      <c r="N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C$4511:$AC$4519,'02_核算项'!$M$4511:$M$4519,"OC",'02_核算项'!$AE$4511:$AE$4519,"allow_calculation"),"")</f>
        <v/>
      </c>
      <c r="O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C$4511:$AC$4519,'02_核算项'!$M$4511:$M$4519,"NH3",'02_核算项'!$AE$4511:$AE$4519,"allow_calculation"),"")</f>
        <v>0.0</v>
      </c>
      <c r="P447" s="3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D$4511:$AD$4519,'02_核算项'!$M$4511:$M$4519,"SO2",'02_核算项'!$AE$4511:$AE$4519,"allow_calculation"),"")</f>
        <v/>
      </c>
      <c r="Q447" s="3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D$4511:$AD$4519,'02_核算项'!$M$4511:$M$4519,"NOX",'02_核算项'!$AE$4511:$AE$4519,"allow_calculation"),"")</f>
        <v/>
      </c>
      <c r="R447" s="3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D$4511:$AD$4519,'02_核算项'!$M$4511:$M$4519,"CO",'02_核算项'!$AE$4511:$AE$4519,"allow_calculation"),"")</f>
        <v/>
      </c>
      <c r="S447" s="3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D$4511:$AD$4519,'02_核算项'!$M$4511:$M$4519,"VOCS",'02_核算项'!$AE$4511:$AE$4519,"allow_calculation"),"")</f>
        <v/>
      </c>
      <c r="T447" s="3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D$4511:$AD$4519,'02_核算项'!$M$4511:$M$4519,"PM10",'02_核算项'!$AE$4511:$AE$4519,"allow_calculation"),"")</f>
        <v/>
      </c>
      <c r="U447" s="3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D$4511:$AD$4519,'02_核算项'!$M$4511:$M$4519,"PM25",'02_核算项'!$AE$4511:$AE$4519,"allow_calculation"),"")</f>
        <v/>
      </c>
      <c r="V447" s="3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D$4511:$AD$4519,'02_核算项'!$M$4511:$M$4519,"BC",'02_核算项'!$AE$4511:$AE$4519,"allow_calculation"),"")</f>
        <v/>
      </c>
      <c r="W447" s="3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D$4511:$AD$4519,'02_核算项'!$M$4511:$M$4519,"OC",'02_核算项'!$AE$4511:$AE$4519,"allow_calculation"),"")</f>
        <v/>
      </c>
      <c r="X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D$4511:$AD$4519,'02_核算项'!$M$4511:$M$4519,"NH3",'02_核算项'!$AE$4511:$AE$4519,"allow_calculation"),"")</f>
        <v>0.0</v>
      </c>
      <c r="Y447" s="2">
        <v>25</v>
      </c>
    </row>
    <row r="448" spans="1:25">
      <c r="A448" s="2" t="s">
        <v>5368</v>
      </c>
      <c r="B448" s="2" t="s">
        <v>5369</v>
      </c>
      <c r="C448" s="2" t="s">
        <v>213</v>
      </c>
      <c r="D448" s="2" t="s">
        <v>50</v>
      </c>
      <c r="E448" s="2" t="s">
        <v>179</v>
      </c>
      <c r="F448" s="2" t="s">
        <v>52</v>
      </c>
      <c r="G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C$4520:$AC$4528,'02_核算项'!$M$4520:$M$4528,"SO2",'02_核算项'!$AE$4520:$AE$4528,"allow_calculation"),"")</f>
        <v>0.036437950000000004</v>
      </c>
      <c r="H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C$4520:$AC$4528,'02_核算项'!$M$4520:$M$4528,"NOX",'02_核算项'!$AE$4520:$AE$4528,"allow_calculation"),"")</f>
        <v>8.745108</v>
      </c>
      <c r="I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C$4520:$AC$4528,'02_核算项'!$M$4520:$M$4528,"CO",'02_核算项'!$AE$4520:$AE$4528,"allow_calculation"),"")</f>
        <v>2.5506565</v>
      </c>
      <c r="J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C$4520:$AC$4528,'02_核算项'!$M$4520:$M$4528,"VOCS",'02_核算项'!$AE$4520:$AE$4528,"allow_calculation"),"")</f>
        <v>0.14575180000000001</v>
      </c>
      <c r="K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C$4520:$AC$4528,'02_核算项'!$M$4520:$M$4528,"PM10",'02_核算项'!$AE$4520:$AE$4528,"allow_calculation"),"")</f>
        <v>0.07287590000000001</v>
      </c>
      <c r="L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C$4520:$AC$4528,'02_核算项'!$M$4520:$M$4528,"PM25",'02_核算项'!$AE$4520:$AE$4528,"allow_calculation"),"")</f>
        <v>0.036437950000000004</v>
      </c>
      <c r="M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C$4520:$AC$4528,'02_核算项'!$M$4520:$M$4528,"BC",'02_核算项'!$AE$4520:$AE$4528,"allow_calculation"),"")</f>
        <v>0.00728759</v>
      </c>
      <c r="N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C$4520:$AC$4528,'02_核算项'!$M$4520:$M$4528,"OC",'02_核算项'!$AE$4520:$AE$4528,"allow_calculation"),"")</f>
        <v>0.01457518</v>
      </c>
      <c r="O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C$4520:$AC$4528,'02_核算项'!$M$4520:$M$4528,"NH3",'02_核算项'!$AE$4520:$AE$4528,"allow_calculation"),"")</f>
        <v>0.0</v>
      </c>
      <c r="P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D$4520:$AD$4528,'02_核算项'!$M$4520:$M$4528,"SO2",'02_核算项'!$AE$4520:$AE$4528,"allow_calculation"),"")</f>
        <v>0.036437950000000004</v>
      </c>
      <c r="Q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D$4520:$AD$4528,'02_核算项'!$M$4520:$M$4528,"NOX",'02_核算项'!$AE$4520:$AE$4528,"allow_calculation"),"")</f>
        <v>8.745108</v>
      </c>
      <c r="R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D$4520:$AD$4528,'02_核算项'!$M$4520:$M$4528,"CO",'02_核算项'!$AE$4520:$AE$4528,"allow_calculation"),"")</f>
        <v>2.5506565</v>
      </c>
      <c r="S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D$4520:$AD$4528,'02_核算项'!$M$4520:$M$4528,"VOCS",'02_核算项'!$AE$4520:$AE$4528,"allow_calculation"),"")</f>
        <v>0.14575180000000001</v>
      </c>
      <c r="T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D$4520:$AD$4528,'02_核算项'!$M$4520:$M$4528,"PM10",'02_核算项'!$AE$4520:$AE$4528,"allow_calculation"),"")</f>
        <v>0.07287590000000001</v>
      </c>
      <c r="U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D$4520:$AD$4528,'02_核算项'!$M$4520:$M$4528,"PM25",'02_核算项'!$AE$4520:$AE$4528,"allow_calculation"),"")</f>
        <v>0.036437950000000004</v>
      </c>
      <c r="V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D$4520:$AD$4528,'02_核算项'!$M$4520:$M$4528,"BC",'02_核算项'!$AE$4520:$AE$4528,"allow_calculation"),"")</f>
        <v>0.00728759</v>
      </c>
      <c r="W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D$4520:$AD$4528,'02_核算项'!$M$4520:$M$4528,"OC",'02_核算项'!$AE$4520:$AE$4528,"allow_calculation"),"")</f>
        <v>0.01457518</v>
      </c>
      <c r="X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D$4520:$AD$4528,'02_核算项'!$M$4520:$M$4528,"NH3",'02_核算项'!$AE$4520:$AE$4528,"allow_calculation"),"")</f>
        <v>0.0</v>
      </c>
      <c r="Y448" s="2">
        <v>1</v>
      </c>
    </row>
    <row r="449" spans="1:25">
      <c r="A449" s="2" t="s">
        <v>5379</v>
      </c>
      <c r="B449" s="2" t="s">
        <v>755</v>
      </c>
      <c r="C449" s="2" t="s">
        <v>227</v>
      </c>
      <c r="D449" s="2" t="s">
        <v>228</v>
      </c>
      <c r="E449" s="2" t="s">
        <v>117</v>
      </c>
      <c r="F449" s="2" t="s">
        <v>821</v>
      </c>
      <c r="G449" s="4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C$4529:$AC$4537,'02_核算项'!$M$4529:$M$4537,"SO2",'02_核算项'!$AE$4529:$AE$4537,"allow_calculation"),"")</f>
        <v>127.471083</v>
      </c>
      <c r="H449" s="4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C$4529:$AC$4537,'02_核算项'!$M$4529:$M$4537,"NOX",'02_核算项'!$AE$4529:$AE$4537,"allow_calculation"),"")</f>
        <v>449.89794</v>
      </c>
      <c r="I449" s="4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C$4529:$AC$4537,'02_核算项'!$M$4529:$M$4537,"CO",'02_核算项'!$AE$4529:$AE$4537,"allow_calculation"),"")</f>
        <v>112.474485</v>
      </c>
      <c r="J449" s="4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C$4529:$AC$4537,'02_核算项'!$M$4529:$M$4537,"VOCS",'02_核算项'!$AE$4529:$AE$4537,"allow_calculation"),"")</f>
        <v>8.9979588</v>
      </c>
      <c r="K449" s="4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C$4529:$AC$4537,'02_核算项'!$M$4529:$M$4537,"PM10",'02_核算项'!$AE$4529:$AE$4537,"allow_calculation"),"")</f>
        <v>56.2372425</v>
      </c>
      <c r="L449" s="4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C$4529:$AC$4537,'02_核算项'!$M$4529:$M$4537,"PM25",'02_核算项'!$AE$4529:$AE$4537,"allow_calculation"),"")</f>
        <v>56.2372425</v>
      </c>
      <c r="M449" s="4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C$4529:$AC$4537,'02_核算项'!$M$4529:$M$4537,"BC",'02_核算项'!$AE$4529:$AE$4537,"allow_calculation"),"")</f>
        <v>4.4989794</v>
      </c>
      <c r="N449" s="4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C$4529:$AC$4537,'02_核算项'!$M$4529:$M$4537,"OC",'02_核算项'!$AE$4529:$AE$4537,"allow_calculation"),"")</f>
        <v>26.2440465</v>
      </c>
      <c r="O449" s="4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C$4529:$AC$4537,'02_核算项'!$M$4529:$M$4537,"NH3",'02_核算项'!$AE$4529:$AE$4537,"allow_calculation"),"")</f>
        <v/>
      </c>
      <c r="P449" s="4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D$4529:$AD$4537,'02_核算项'!$M$4529:$M$4537,"SO2",'02_核算项'!$AE$4529:$AE$4537,"allow_calculation"),"")</f>
        <v>127.471083</v>
      </c>
      <c r="Q449" s="4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D$4529:$AD$4537,'02_核算项'!$M$4529:$M$4537,"NOX",'02_核算项'!$AE$4529:$AE$4537,"allow_calculation"),"")</f>
        <v>449.89794</v>
      </c>
      <c r="R449" s="4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D$4529:$AD$4537,'02_核算项'!$M$4529:$M$4537,"CO",'02_核算项'!$AE$4529:$AE$4537,"allow_calculation"),"")</f>
        <v>112.474485</v>
      </c>
      <c r="S449" s="4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D$4529:$AD$4537,'02_核算项'!$M$4529:$M$4537,"VOCS",'02_核算项'!$AE$4529:$AE$4537,"allow_calculation"),"")</f>
        <v>8.9979588</v>
      </c>
      <c r="T449" s="4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D$4529:$AD$4537,'02_核算项'!$M$4529:$M$4537,"PM10",'02_核算项'!$AE$4529:$AE$4537,"allow_calculation"),"")</f>
        <v>56.2372425</v>
      </c>
      <c r="U449" s="4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D$4529:$AD$4537,'02_核算项'!$M$4529:$M$4537,"PM25",'02_核算项'!$AE$4529:$AE$4537,"allow_calculation"),"")</f>
        <v>56.2372425</v>
      </c>
      <c r="V449" s="4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D$4529:$AD$4537,'02_核算项'!$M$4529:$M$4537,"BC",'02_核算项'!$AE$4529:$AE$4537,"allow_calculation"),"")</f>
        <v>4.4989794</v>
      </c>
      <c r="W449" s="4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D$4529:$AD$4537,'02_核算项'!$M$4529:$M$4537,"OC",'02_核算项'!$AE$4529:$AE$4537,"allow_calculation"),"")</f>
        <v>26.2440465</v>
      </c>
      <c r="X449" s="3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D$4529:$AD$4537,'02_核算项'!$M$4529:$M$4537,"NH3",'02_核算项'!$AE$4529:$AE$4537,"allow_calculation"),"")</f>
        <v/>
      </c>
      <c r="Y449" s="2">
        <v>12</v>
      </c>
    </row>
    <row r="450" spans="1:25">
      <c r="A450" s="2" t="s">
        <v>5389</v>
      </c>
      <c r="B450" s="2" t="s">
        <v>730</v>
      </c>
      <c r="C450" s="2" t="s">
        <v>731</v>
      </c>
      <c r="D450" s="2" t="s">
        <v>228</v>
      </c>
      <c r="E450" s="2" t="s">
        <v>179</v>
      </c>
      <c r="F450" s="2" t="s">
        <v>138</v>
      </c>
      <c r="G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C$4538:$AC$4546,'02_核算项'!$M$4538:$M$4546,"SO2",'02_核算项'!$AE$4538:$AE$4546,"allow_calculation"),"")</f>
        <v/>
      </c>
      <c r="H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C$4538:$AC$4546,'02_核算项'!$M$4538:$M$4546,"NOX",'02_核算项'!$AE$4538:$AE$4546,"allow_calculation"),"")</f>
        <v/>
      </c>
      <c r="I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C$4538:$AC$4546,'02_核算项'!$M$4538:$M$4546,"CO",'02_核算项'!$AE$4538:$AE$4546,"allow_calculation"),"")</f>
        <v/>
      </c>
      <c r="J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C$4538:$AC$4546,'02_核算项'!$M$4538:$M$4546,"VOCS",'02_核算项'!$AE$4538:$AE$4546,"allow_calculation"),"")</f>
        <v/>
      </c>
      <c r="K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C$4538:$AC$4546,'02_核算项'!$M$4538:$M$4546,"PM10",'02_核算项'!$AE$4538:$AE$4546,"allow_calculation"),"")</f>
        <v/>
      </c>
      <c r="L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C$4538:$AC$4546,'02_核算项'!$M$4538:$M$4546,"PM25",'02_核算项'!$AE$4538:$AE$4546,"allow_calculation"),"")</f>
        <v/>
      </c>
      <c r="M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C$4538:$AC$4546,'02_核算项'!$M$4538:$M$4546,"BC",'02_核算项'!$AE$4538:$AE$4546,"allow_calculation"),"")</f>
        <v/>
      </c>
      <c r="N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C$4538:$AC$4546,'02_核算项'!$M$4538:$M$4546,"OC",'02_核算项'!$AE$4538:$AE$4546,"allow_calculation"),"")</f>
        <v/>
      </c>
      <c r="O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C$4538:$AC$4546,'02_核算项'!$M$4538:$M$4546,"NH3",'02_核算项'!$AE$4538:$AE$4546,"allow_calculation"),"")</f>
        <v>0.0</v>
      </c>
      <c r="P450" s="3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D$4538:$AD$4546,'02_核算项'!$M$4538:$M$4546,"SO2",'02_核算项'!$AE$4538:$AE$4546,"allow_calculation"),"")</f>
        <v/>
      </c>
      <c r="Q450" s="3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D$4538:$AD$4546,'02_核算项'!$M$4538:$M$4546,"NOX",'02_核算项'!$AE$4538:$AE$4546,"allow_calculation"),"")</f>
        <v/>
      </c>
      <c r="R450" s="3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D$4538:$AD$4546,'02_核算项'!$M$4538:$M$4546,"CO",'02_核算项'!$AE$4538:$AE$4546,"allow_calculation"),"")</f>
        <v/>
      </c>
      <c r="S450" s="3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D$4538:$AD$4546,'02_核算项'!$M$4538:$M$4546,"VOCS",'02_核算项'!$AE$4538:$AE$4546,"allow_calculation"),"")</f>
        <v/>
      </c>
      <c r="T450" s="3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D$4538:$AD$4546,'02_核算项'!$M$4538:$M$4546,"PM10",'02_核算项'!$AE$4538:$AE$4546,"allow_calculation"),"")</f>
        <v/>
      </c>
      <c r="U450" s="3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D$4538:$AD$4546,'02_核算项'!$M$4538:$M$4546,"PM25",'02_核算项'!$AE$4538:$AE$4546,"allow_calculation"),"")</f>
        <v/>
      </c>
      <c r="V450" s="3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D$4538:$AD$4546,'02_核算项'!$M$4538:$M$4546,"BC",'02_核算项'!$AE$4538:$AE$4546,"allow_calculation"),"")</f>
        <v/>
      </c>
      <c r="W450" s="3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D$4538:$AD$4546,'02_核算项'!$M$4538:$M$4546,"OC",'02_核算项'!$AE$4538:$AE$4546,"allow_calculation"),"")</f>
        <v/>
      </c>
      <c r="X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D$4538:$AD$4546,'02_核算项'!$M$4538:$M$4546,"NH3",'02_核算项'!$AE$4538:$AE$4546,"allow_calculation"),"")</f>
        <v>0.0</v>
      </c>
      <c r="Y450" s="2">
        <v>25</v>
      </c>
    </row>
    <row r="451" spans="1:25">
      <c r="A451" s="2" t="s">
        <v>5399</v>
      </c>
      <c r="B451" s="2" t="s">
        <v>1354</v>
      </c>
      <c r="C451" s="2" t="s">
        <v>744</v>
      </c>
      <c r="D451" s="2" t="s">
        <v>228</v>
      </c>
      <c r="E451" s="2" t="s">
        <v>117</v>
      </c>
      <c r="F451" s="2" t="s">
        <v>323</v>
      </c>
      <c r="G451" s="4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C$4547:$AC$4563,'02_核算项'!$M$4547:$M$4563,"SO2",'02_核算项'!$AE$4547:$AE$4563,"allow_calculation"),"")</f>
        <v>602.6534677</v>
      </c>
      <c r="H451" s="4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C$4547:$AC$4563,'02_核算项'!$M$4547:$M$4563,"NOX",'02_核算项'!$AE$4547:$AE$4563,"allow_calculation"),"")</f>
        <v>2127.406128</v>
      </c>
      <c r="I451" s="4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C$4547:$AC$4563,'02_核算项'!$M$4547:$M$4563,"CO",'02_核算项'!$AE$4547:$AE$4563,"allow_calculation"),"")</f>
        <v>531.8681889999999</v>
      </c>
      <c r="J451" s="4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C$4547:$AC$4563,'02_核算项'!$M$4547:$M$4563,"VOCS",'02_核算项'!$AE$4547:$AE$4563,"allow_calculation"),"")</f>
        <v>42.546789999999994</v>
      </c>
      <c r="K451" s="4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C$4547:$AC$4563,'02_核算项'!$M$4547:$M$4563,"PM10",'02_核算项'!$AE$4547:$AE$4563,"allow_calculation"),"")</f>
        <v>265.87912639999996</v>
      </c>
      <c r="L451" s="4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C$4547:$AC$4563,'02_核算项'!$M$4547:$M$4563,"PM25",'02_核算项'!$AE$4547:$AE$4563,"allow_calculation"),"")</f>
        <v>265.8774607</v>
      </c>
      <c r="M451" s="4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C$4547:$AC$4563,'02_核算项'!$M$4547:$M$4563,"BC",'02_核算项'!$AE$4547:$AE$4563,"allow_calculation"),"")</f>
        <v>21.270396739999995</v>
      </c>
      <c r="N451" s="4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C$4547:$AC$4563,'02_核算项'!$M$4547:$M$4563,"OC",'02_核算项'!$AE$4547:$AE$4563,"allow_calculation"),"")</f>
        <v>124.07603728</v>
      </c>
      <c r="O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C$4547:$AC$4563,'02_核算项'!$M$4547:$M$4563,"NH3",'02_核算项'!$AE$4547:$AE$4563,"allow_calculation"),"")</f>
        <v>0.0</v>
      </c>
      <c r="P451" s="4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D$4547:$AD$4563,'02_核算项'!$M$4547:$M$4563,"SO2",'02_核算项'!$AE$4547:$AE$4563,"allow_calculation"),"")</f>
        <v>602.6534677</v>
      </c>
      <c r="Q451" s="4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D$4547:$AD$4563,'02_核算项'!$M$4547:$M$4563,"NOX",'02_核算项'!$AE$4547:$AE$4563,"allow_calculation"),"")</f>
        <v>2127.406128</v>
      </c>
      <c r="R451" s="4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D$4547:$AD$4563,'02_核算项'!$M$4547:$M$4563,"CO",'02_核算项'!$AE$4547:$AE$4563,"allow_calculation"),"")</f>
        <v>531.8681889999999</v>
      </c>
      <c r="S451" s="4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D$4547:$AD$4563,'02_核算项'!$M$4547:$M$4563,"VOCS",'02_核算项'!$AE$4547:$AE$4563,"allow_calculation"),"")</f>
        <v>42.546789999999994</v>
      </c>
      <c r="T451" s="4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D$4547:$AD$4563,'02_核算项'!$M$4547:$M$4563,"PM10",'02_核算项'!$AE$4547:$AE$4563,"allow_calculation"),"")</f>
        <v>265.87912639999996</v>
      </c>
      <c r="U451" s="4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D$4547:$AD$4563,'02_核算项'!$M$4547:$M$4563,"PM25",'02_核算项'!$AE$4547:$AE$4563,"allow_calculation"),"")</f>
        <v>265.8774607</v>
      </c>
      <c r="V451" s="4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D$4547:$AD$4563,'02_核算项'!$M$4547:$M$4563,"BC",'02_核算项'!$AE$4547:$AE$4563,"allow_calculation"),"")</f>
        <v>21.270396739999995</v>
      </c>
      <c r="W451" s="4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D$4547:$AD$4563,'02_核算项'!$M$4547:$M$4563,"OC",'02_核算项'!$AE$4547:$AE$4563,"allow_calculation"),"")</f>
        <v>124.07603728</v>
      </c>
      <c r="X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D$4547:$AD$4563,'02_核算项'!$M$4547:$M$4563,"NH3",'02_核算项'!$AE$4547:$AE$4563,"allow_calculation"),"")</f>
        <v>0.0</v>
      </c>
      <c r="Y451" s="2">
        <v>18</v>
      </c>
    </row>
    <row r="452" spans="1:25">
      <c r="A452" s="2" t="s">
        <v>5417</v>
      </c>
      <c r="B452" s="2" t="s">
        <v>886</v>
      </c>
      <c r="C452" s="2" t="s">
        <v>377</v>
      </c>
      <c r="D452" s="2" t="s">
        <v>228</v>
      </c>
      <c r="E452" s="2" t="s">
        <v>181</v>
      </c>
      <c r="F452" s="2" t="s">
        <v>52</v>
      </c>
      <c r="G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C$4564:$AC$4572,'02_核算项'!$M$4564:$M$4572,"SO2",'02_核算项'!$AE$4564:$AE$4572,"allow_calculation"),"")</f>
        <v/>
      </c>
      <c r="H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C$4564:$AC$4572,'02_核算项'!$M$4564:$M$4572,"NOX",'02_核算项'!$AE$4564:$AE$4572,"allow_calculation"),"")</f>
        <v/>
      </c>
      <c r="I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C$4564:$AC$4572,'02_核算项'!$M$4564:$M$4572,"CO",'02_核算项'!$AE$4564:$AE$4572,"allow_calculation"),"")</f>
        <v/>
      </c>
      <c r="J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C$4564:$AC$4572,'02_核算项'!$M$4564:$M$4572,"VOCS",'02_核算项'!$AE$4564:$AE$4572,"allow_calculation"),"")</f>
        <v/>
      </c>
      <c r="K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C$4564:$AC$4572,'02_核算项'!$M$4564:$M$4572,"PM10",'02_核算项'!$AE$4564:$AE$4572,"allow_calculation"),"")</f>
        <v/>
      </c>
      <c r="L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C$4564:$AC$4572,'02_核算项'!$M$4564:$M$4572,"PM25",'02_核算项'!$AE$4564:$AE$4572,"allow_calculation"),"")</f>
        <v/>
      </c>
      <c r="M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C$4564:$AC$4572,'02_核算项'!$M$4564:$M$4572,"BC",'02_核算项'!$AE$4564:$AE$4572,"allow_calculation"),"")</f>
        <v/>
      </c>
      <c r="N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C$4564:$AC$4572,'02_核算项'!$M$4564:$M$4572,"OC",'02_核算项'!$AE$4564:$AE$4572,"allow_calculation"),"")</f>
        <v/>
      </c>
      <c r="O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C$4564:$AC$4572,'02_核算项'!$M$4564:$M$4572,"NH3",'02_核算项'!$AE$4564:$AE$4572,"allow_calculation"),"")</f>
        <v>0.0</v>
      </c>
      <c r="P452" s="3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D$4564:$AD$4572,'02_核算项'!$M$4564:$M$4572,"SO2",'02_核算项'!$AE$4564:$AE$4572,"allow_calculation"),"")</f>
        <v/>
      </c>
      <c r="Q452" s="3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D$4564:$AD$4572,'02_核算项'!$M$4564:$M$4572,"NOX",'02_核算项'!$AE$4564:$AE$4572,"allow_calculation"),"")</f>
        <v/>
      </c>
      <c r="R452" s="3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D$4564:$AD$4572,'02_核算项'!$M$4564:$M$4572,"CO",'02_核算项'!$AE$4564:$AE$4572,"allow_calculation"),"")</f>
        <v/>
      </c>
      <c r="S452" s="3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D$4564:$AD$4572,'02_核算项'!$M$4564:$M$4572,"VOCS",'02_核算项'!$AE$4564:$AE$4572,"allow_calculation"),"")</f>
        <v/>
      </c>
      <c r="T452" s="3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D$4564:$AD$4572,'02_核算项'!$M$4564:$M$4572,"PM10",'02_核算项'!$AE$4564:$AE$4572,"allow_calculation"),"")</f>
        <v/>
      </c>
      <c r="U452" s="3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D$4564:$AD$4572,'02_核算项'!$M$4564:$M$4572,"PM25",'02_核算项'!$AE$4564:$AE$4572,"allow_calculation"),"")</f>
        <v/>
      </c>
      <c r="V452" s="3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D$4564:$AD$4572,'02_核算项'!$M$4564:$M$4572,"BC",'02_核算项'!$AE$4564:$AE$4572,"allow_calculation"),"")</f>
        <v/>
      </c>
      <c r="W452" s="3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D$4564:$AD$4572,'02_核算项'!$M$4564:$M$4572,"OC",'02_核算项'!$AE$4564:$AE$4572,"allow_calculation"),"")</f>
        <v/>
      </c>
      <c r="X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D$4564:$AD$4572,'02_核算项'!$M$4564:$M$4572,"NH3",'02_核算项'!$AE$4564:$AE$4572,"allow_calculation"),"")</f>
        <v>0.0</v>
      </c>
      <c r="Y452" s="2">
        <v>25</v>
      </c>
    </row>
    <row r="453" spans="1:25">
      <c r="A453" s="2" t="s">
        <v>5427</v>
      </c>
      <c r="B453" s="2" t="s">
        <v>1924</v>
      </c>
      <c r="C453" s="2" t="s">
        <v>377</v>
      </c>
      <c r="D453" s="2" t="s">
        <v>178</v>
      </c>
      <c r="E453" s="2" t="s">
        <v>51</v>
      </c>
      <c r="F453" s="2" t="s">
        <v>138</v>
      </c>
      <c r="G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C$4573:$AC$4581,'02_核算项'!$M$4573:$M$4581,"SO2",'02_核算项'!$AE$4573:$AE$4581,"allow_calculation"),"")</f>
        <v>127.5221</v>
      </c>
      <c r="H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C$4573:$AC$4581,'02_核算项'!$M$4573:$M$4581,"NOX",'02_核算项'!$AE$4573:$AE$4581,"allow_calculation"),"")</f>
        <v>450.078</v>
      </c>
      <c r="I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C$4573:$AC$4581,'02_核算项'!$M$4573:$M$4581,"CO",'02_核算项'!$AE$4573:$AE$4581,"allow_calculation"),"")</f>
        <v>112.5195</v>
      </c>
      <c r="J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C$4573:$AC$4581,'02_核算项'!$M$4573:$M$4581,"VOCS",'02_核算项'!$AE$4573:$AE$4581,"allow_calculation"),"")</f>
        <v>9.00156</v>
      </c>
      <c r="K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C$4573:$AC$4581,'02_核算项'!$M$4573:$M$4581,"PM10",'02_核算项'!$AE$4573:$AE$4581,"allow_calculation"),"")</f>
        <v>56.25975</v>
      </c>
      <c r="L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C$4573:$AC$4581,'02_核算项'!$M$4573:$M$4581,"PM25",'02_核算项'!$AE$4573:$AE$4581,"allow_calculation"),"")</f>
        <v>56.25975</v>
      </c>
      <c r="M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C$4573:$AC$4581,'02_核算项'!$M$4573:$M$4581,"BC",'02_核算项'!$AE$4573:$AE$4581,"allow_calculation"),"")</f>
        <v>4.50078</v>
      </c>
      <c r="N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C$4573:$AC$4581,'02_核算项'!$M$4573:$M$4581,"OC",'02_核算项'!$AE$4573:$AE$4581,"allow_calculation"),"")</f>
        <v>26.25455</v>
      </c>
      <c r="O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C$4573:$AC$4581,'02_核算项'!$M$4573:$M$4581,"NH3",'02_核算项'!$AE$4573:$AE$4581,"allow_calculation"),"")</f>
        <v>0.0</v>
      </c>
      <c r="P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D$4573:$AD$4581,'02_核算项'!$M$4573:$M$4581,"SO2",'02_核算项'!$AE$4573:$AE$4581,"allow_calculation"),"")</f>
        <v>127.5221</v>
      </c>
      <c r="Q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D$4573:$AD$4581,'02_核算项'!$M$4573:$M$4581,"NOX",'02_核算项'!$AE$4573:$AE$4581,"allow_calculation"),"")</f>
        <v>450.078</v>
      </c>
      <c r="R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D$4573:$AD$4581,'02_核算项'!$M$4573:$M$4581,"CO",'02_核算项'!$AE$4573:$AE$4581,"allow_calculation"),"")</f>
        <v>112.5195</v>
      </c>
      <c r="S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D$4573:$AD$4581,'02_核算项'!$M$4573:$M$4581,"VOCS",'02_核算项'!$AE$4573:$AE$4581,"allow_calculation"),"")</f>
        <v>9.00156</v>
      </c>
      <c r="T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D$4573:$AD$4581,'02_核算项'!$M$4573:$M$4581,"PM10",'02_核算项'!$AE$4573:$AE$4581,"allow_calculation"),"")</f>
        <v>56.25975</v>
      </c>
      <c r="U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D$4573:$AD$4581,'02_核算项'!$M$4573:$M$4581,"PM25",'02_核算项'!$AE$4573:$AE$4581,"allow_calculation"),"")</f>
        <v>56.25975</v>
      </c>
      <c r="V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D$4573:$AD$4581,'02_核算项'!$M$4573:$M$4581,"BC",'02_核算项'!$AE$4573:$AE$4581,"allow_calculation"),"")</f>
        <v>4.50078</v>
      </c>
      <c r="W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D$4573:$AD$4581,'02_核算项'!$M$4573:$M$4581,"OC",'02_核算项'!$AE$4573:$AE$4581,"allow_calculation"),"")</f>
        <v>26.25455</v>
      </c>
      <c r="X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D$4573:$AD$4581,'02_核算项'!$M$4573:$M$4581,"NH3",'02_核算项'!$AE$4573:$AE$4581,"allow_calculation"),"")</f>
        <v>0.0</v>
      </c>
      <c r="Y453" s="2">
        <v>9</v>
      </c>
    </row>
    <row r="454" spans="1:25">
      <c r="A454" s="2" t="s">
        <v>5437</v>
      </c>
      <c r="B454" s="2" t="s">
        <v>1789</v>
      </c>
      <c r="C454" s="2" t="s">
        <v>799</v>
      </c>
      <c r="D454" s="2" t="s">
        <v>178</v>
      </c>
      <c r="E454" s="2" t="s">
        <v>51</v>
      </c>
      <c r="F454" s="2" t="s">
        <v>732</v>
      </c>
      <c r="G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C$4582:$AC$4590,'02_核算项'!$M$4582:$M$4590,"SO2",'02_核算项'!$AE$4582:$AE$4590,"allow_calculation"),"")</f>
        <v>37.005057699999995</v>
      </c>
      <c r="H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C$4582:$AC$4590,'02_核算项'!$M$4582:$M$4590,"NOX",'02_核算项'!$AE$4582:$AE$4590,"allow_calculation"),"")</f>
        <v>130.606086</v>
      </c>
      <c r="I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C$4582:$AC$4590,'02_核算项'!$M$4582:$M$4590,"CO",'02_核算项'!$AE$4582:$AE$4590,"allow_calculation"),"")</f>
        <v>32.6515215</v>
      </c>
      <c r="J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C$4582:$AC$4590,'02_核算项'!$M$4582:$M$4590,"VOCS",'02_核算项'!$AE$4582:$AE$4590,"allow_calculation"),"")</f>
        <v>2.6121217199999998</v>
      </c>
      <c r="K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C$4582:$AC$4590,'02_核算项'!$M$4582:$M$4590,"PM10",'02_核算项'!$AE$4582:$AE$4590,"allow_calculation"),"")</f>
        <v>16.32576075</v>
      </c>
      <c r="L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C$4582:$AC$4590,'02_核算项'!$M$4582:$M$4590,"PM25",'02_核算项'!$AE$4582:$AE$4590,"allow_calculation"),"")</f>
        <v>16.32576075</v>
      </c>
      <c r="M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C$4582:$AC$4590,'02_核算项'!$M$4582:$M$4590,"BC",'02_核算项'!$AE$4582:$AE$4590,"allow_calculation"),"")</f>
        <v>1.3060608599999999</v>
      </c>
      <c r="N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C$4582:$AC$4590,'02_核算项'!$M$4582:$M$4590,"OC",'02_核算项'!$AE$4582:$AE$4590,"allow_calculation"),"")</f>
        <v>7.618688349999999</v>
      </c>
      <c r="O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C$4582:$AC$4590,'02_核算项'!$M$4582:$M$4590,"NH3",'02_核算项'!$AE$4582:$AE$4590,"allow_calculation"),"")</f>
        <v>0.0</v>
      </c>
      <c r="P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D$4582:$AD$4590,'02_核算项'!$M$4582:$M$4590,"SO2",'02_核算项'!$AE$4582:$AE$4590,"allow_calculation"),"")</f>
        <v>37.005057699999995</v>
      </c>
      <c r="Q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D$4582:$AD$4590,'02_核算项'!$M$4582:$M$4590,"NOX",'02_核算项'!$AE$4582:$AE$4590,"allow_calculation"),"")</f>
        <v>130.606086</v>
      </c>
      <c r="R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D$4582:$AD$4590,'02_核算项'!$M$4582:$M$4590,"CO",'02_核算项'!$AE$4582:$AE$4590,"allow_calculation"),"")</f>
        <v>32.6515215</v>
      </c>
      <c r="S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D$4582:$AD$4590,'02_核算项'!$M$4582:$M$4590,"VOCS",'02_核算项'!$AE$4582:$AE$4590,"allow_calculation"),"")</f>
        <v>2.6121217199999998</v>
      </c>
      <c r="T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D$4582:$AD$4590,'02_核算项'!$M$4582:$M$4590,"PM10",'02_核算项'!$AE$4582:$AE$4590,"allow_calculation"),"")</f>
        <v>16.32576075</v>
      </c>
      <c r="U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D$4582:$AD$4590,'02_核算项'!$M$4582:$M$4590,"PM25",'02_核算项'!$AE$4582:$AE$4590,"allow_calculation"),"")</f>
        <v>16.32576075</v>
      </c>
      <c r="V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D$4582:$AD$4590,'02_核算项'!$M$4582:$M$4590,"BC",'02_核算项'!$AE$4582:$AE$4590,"allow_calculation"),"")</f>
        <v>1.3060608599999999</v>
      </c>
      <c r="W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D$4582:$AD$4590,'02_核算项'!$M$4582:$M$4590,"OC",'02_核算项'!$AE$4582:$AE$4590,"allow_calculation"),"")</f>
        <v>7.618688349999999</v>
      </c>
      <c r="X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D$4582:$AD$4590,'02_核算项'!$M$4582:$M$4590,"NH3",'02_核算项'!$AE$4582:$AE$4590,"allow_calculation"),"")</f>
        <v>0.0</v>
      </c>
      <c r="Y454" s="2">
        <v>9</v>
      </c>
    </row>
    <row r="455" spans="1:25">
      <c r="A455" s="2" t="s">
        <v>5447</v>
      </c>
      <c r="B455" s="2" t="s">
        <v>798</v>
      </c>
      <c r="C455" s="2" t="s">
        <v>799</v>
      </c>
      <c r="D455" s="2" t="s">
        <v>116</v>
      </c>
      <c r="E455" s="2" t="s">
        <v>181</v>
      </c>
      <c r="F455" s="2" t="s">
        <v>52</v>
      </c>
      <c r="G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C$4591:$AC$4599,'02_核算项'!$M$4591:$M$4599,"SO2",'02_核算项'!$AE$4591:$AE$4599,"allow_calculation"),"")</f>
        <v>0.018</v>
      </c>
      <c r="H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C$4591:$AC$4599,'02_核算项'!$M$4591:$M$4599,"NOX",'02_核算项'!$AE$4591:$AE$4599,"allow_calculation"),"")</f>
        <v>4.32</v>
      </c>
      <c r="I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C$4591:$AC$4599,'02_核算项'!$M$4591:$M$4599,"CO",'02_核算项'!$AE$4591:$AE$4599,"allow_calculation"),"")</f>
        <v>1.26</v>
      </c>
      <c r="J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C$4591:$AC$4599,'02_核算项'!$M$4591:$M$4599,"VOCS",'02_核算项'!$AE$4591:$AE$4599,"allow_calculation"),"")</f>
        <v>0.072</v>
      </c>
      <c r="K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C$4591:$AC$4599,'02_核算项'!$M$4591:$M$4599,"PM10",'02_核算项'!$AE$4591:$AE$4599,"allow_calculation"),"")</f>
        <v>0.036</v>
      </c>
      <c r="L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C$4591:$AC$4599,'02_核算项'!$M$4591:$M$4599,"PM25",'02_核算项'!$AE$4591:$AE$4599,"allow_calculation"),"")</f>
        <v>0.018</v>
      </c>
      <c r="M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C$4591:$AC$4599,'02_核算项'!$M$4591:$M$4599,"BC",'02_核算项'!$AE$4591:$AE$4599,"allow_calculation"),"")</f>
        <v>0.0036</v>
      </c>
      <c r="N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C$4591:$AC$4599,'02_核算项'!$M$4591:$M$4599,"OC",'02_核算项'!$AE$4591:$AE$4599,"allow_calculation"),"")</f>
        <v>0.0072</v>
      </c>
      <c r="O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C$4591:$AC$4599,'02_核算项'!$M$4591:$M$4599,"NH3",'02_核算项'!$AE$4591:$AE$4599,"allow_calculation"),"")</f>
        <v>0.0</v>
      </c>
      <c r="P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D$4591:$AD$4599,'02_核算项'!$M$4591:$M$4599,"SO2",'02_核算项'!$AE$4591:$AE$4599,"allow_calculation"),"")</f>
        <v>0.018</v>
      </c>
      <c r="Q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D$4591:$AD$4599,'02_核算项'!$M$4591:$M$4599,"NOX",'02_核算项'!$AE$4591:$AE$4599,"allow_calculation"),"")</f>
        <v>4.32</v>
      </c>
      <c r="R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D$4591:$AD$4599,'02_核算项'!$M$4591:$M$4599,"CO",'02_核算项'!$AE$4591:$AE$4599,"allow_calculation"),"")</f>
        <v>1.26</v>
      </c>
      <c r="S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D$4591:$AD$4599,'02_核算项'!$M$4591:$M$4599,"VOCS",'02_核算项'!$AE$4591:$AE$4599,"allow_calculation"),"")</f>
        <v>0.072</v>
      </c>
      <c r="T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D$4591:$AD$4599,'02_核算项'!$M$4591:$M$4599,"PM10",'02_核算项'!$AE$4591:$AE$4599,"allow_calculation"),"")</f>
        <v>0.036</v>
      </c>
      <c r="U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D$4591:$AD$4599,'02_核算项'!$M$4591:$M$4599,"PM25",'02_核算项'!$AE$4591:$AE$4599,"allow_calculation"),"")</f>
        <v>0.018</v>
      </c>
      <c r="V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D$4591:$AD$4599,'02_核算项'!$M$4591:$M$4599,"BC",'02_核算项'!$AE$4591:$AE$4599,"allow_calculation"),"")</f>
        <v>0.0036</v>
      </c>
      <c r="W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D$4591:$AD$4599,'02_核算项'!$M$4591:$M$4599,"OC",'02_核算项'!$AE$4591:$AE$4599,"allow_calculation"),"")</f>
        <v>0.0072</v>
      </c>
      <c r="X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D$4591:$AD$4599,'02_核算项'!$M$4591:$M$4599,"NH3",'02_核算项'!$AE$4591:$AE$4599,"allow_calculation"),"")</f>
        <v>0.0</v>
      </c>
      <c r="Y455" s="2">
        <v>1</v>
      </c>
    </row>
    <row r="456" spans="1:25">
      <c r="A456" s="2" t="s">
        <v>5457</v>
      </c>
      <c r="B456" s="2" t="s">
        <v>4469</v>
      </c>
      <c r="C456" s="2" t="s">
        <v>152</v>
      </c>
      <c r="D456" s="2" t="s">
        <v>50</v>
      </c>
      <c r="E456" s="2" t="s">
        <v>51</v>
      </c>
      <c r="F456" s="2" t="s">
        <v>52</v>
      </c>
      <c r="G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C$4600:$AC$4608,'02_核算项'!$M$4600:$M$4608,"SO2",'02_核算项'!$AE$4600:$AE$4608,"allow_calculation"),"")</f>
        <v>3920.0453</v>
      </c>
      <c r="H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C$4600:$AC$4608,'02_核算项'!$M$4600:$M$4608,"NOX",'02_核算项'!$AE$4600:$AE$4608,"allow_calculation"),"")</f>
        <v>13835.454</v>
      </c>
      <c r="I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C$4600:$AC$4608,'02_核算项'!$M$4600:$M$4608,"CO",'02_核算项'!$AE$4600:$AE$4608,"allow_calculation"),"")</f>
        <v>3458.8635</v>
      </c>
      <c r="J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C$4600:$AC$4608,'02_核算项'!$M$4600:$M$4608,"VOCS",'02_核算项'!$AE$4600:$AE$4608,"allow_calculation"),"")</f>
        <v>276.70908</v>
      </c>
      <c r="K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C$4600:$AC$4608,'02_核算项'!$M$4600:$M$4608,"PM10",'02_核算项'!$AE$4600:$AE$4608,"allow_calculation"),"")</f>
        <v>1729.43175</v>
      </c>
      <c r="L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C$4600:$AC$4608,'02_核算项'!$M$4600:$M$4608,"PM25",'02_核算项'!$AE$4600:$AE$4608,"allow_calculation"),"")</f>
        <v>1729.43175</v>
      </c>
      <c r="M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C$4600:$AC$4608,'02_核算项'!$M$4600:$M$4608,"BC",'02_核算项'!$AE$4600:$AE$4608,"allow_calculation"),"")</f>
        <v>138.35454</v>
      </c>
      <c r="N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C$4600:$AC$4608,'02_核算项'!$M$4600:$M$4608,"OC",'02_核算项'!$AE$4600:$AE$4608,"allow_calculation"),"")</f>
        <v>807.06815</v>
      </c>
      <c r="O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C$4600:$AC$4608,'02_核算项'!$M$4600:$M$4608,"NH3",'02_核算项'!$AE$4600:$AE$4608,"allow_calculation"),"")</f>
        <v>0.0</v>
      </c>
      <c r="P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D$4600:$AD$4608,'02_核算项'!$M$4600:$M$4608,"SO2",'02_核算项'!$AE$4600:$AE$4608,"allow_calculation"),"")</f>
        <v>3920.0453</v>
      </c>
      <c r="Q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D$4600:$AD$4608,'02_核算项'!$M$4600:$M$4608,"NOX",'02_核算项'!$AE$4600:$AE$4608,"allow_calculation"),"")</f>
        <v>13835.454</v>
      </c>
      <c r="R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D$4600:$AD$4608,'02_核算项'!$M$4600:$M$4608,"CO",'02_核算项'!$AE$4600:$AE$4608,"allow_calculation"),"")</f>
        <v>3458.8635</v>
      </c>
      <c r="S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D$4600:$AD$4608,'02_核算项'!$M$4600:$M$4608,"VOCS",'02_核算项'!$AE$4600:$AE$4608,"allow_calculation"),"")</f>
        <v>276.70908</v>
      </c>
      <c r="T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D$4600:$AD$4608,'02_核算项'!$M$4600:$M$4608,"PM10",'02_核算项'!$AE$4600:$AE$4608,"allow_calculation"),"")</f>
        <v>1729.43175</v>
      </c>
      <c r="U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D$4600:$AD$4608,'02_核算项'!$M$4600:$M$4608,"PM25",'02_核算项'!$AE$4600:$AE$4608,"allow_calculation"),"")</f>
        <v>1729.43175</v>
      </c>
      <c r="V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D$4600:$AD$4608,'02_核算项'!$M$4600:$M$4608,"BC",'02_核算项'!$AE$4600:$AE$4608,"allow_calculation"),"")</f>
        <v>138.35454</v>
      </c>
      <c r="W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D$4600:$AD$4608,'02_核算项'!$M$4600:$M$4608,"OC",'02_核算项'!$AE$4600:$AE$4608,"allow_calculation"),"")</f>
        <v>807.06815</v>
      </c>
      <c r="X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D$4600:$AD$4608,'02_核算项'!$M$4600:$M$4608,"NH3",'02_核算项'!$AE$4600:$AE$4608,"allow_calculation"),"")</f>
        <v>0.0</v>
      </c>
      <c r="Y456" s="2">
        <v>19</v>
      </c>
    </row>
    <row r="457" spans="1:25">
      <c r="A457" s="2" t="s">
        <v>5467</v>
      </c>
      <c r="B457" s="2" t="s">
        <v>1134</v>
      </c>
      <c r="C457" s="2" t="s">
        <v>227</v>
      </c>
      <c r="D457" s="2" t="s">
        <v>228</v>
      </c>
      <c r="E457" s="2" t="s">
        <v>117</v>
      </c>
      <c r="F457" s="2" t="s">
        <v>532</v>
      </c>
      <c r="G457" s="4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C$4609:$AC$4617,'02_核算项'!$M$4609:$M$4617,"SO2",'02_核算项'!$AE$4609:$AE$4617,"allow_calculation"),"")</f>
        <v/>
      </c>
      <c r="H457" s="4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C$4609:$AC$4617,'02_核算项'!$M$4609:$M$4617,"NOX",'02_核算项'!$AE$4609:$AE$4617,"allow_calculation"),"")</f>
        <v/>
      </c>
      <c r="I457" s="4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C$4609:$AC$4617,'02_核算项'!$M$4609:$M$4617,"CO",'02_核算项'!$AE$4609:$AE$4617,"allow_calculation"),"")</f>
        <v/>
      </c>
      <c r="J457" s="4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C$4609:$AC$4617,'02_核算项'!$M$4609:$M$4617,"VOCS",'02_核算项'!$AE$4609:$AE$4617,"allow_calculation"),"")</f>
        <v/>
      </c>
      <c r="K457" s="4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C$4609:$AC$4617,'02_核算项'!$M$4609:$M$4617,"PM10",'02_核算项'!$AE$4609:$AE$4617,"allow_calculation"),"")</f>
        <v/>
      </c>
      <c r="L457" s="4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C$4609:$AC$4617,'02_核算项'!$M$4609:$M$4617,"PM25",'02_核算项'!$AE$4609:$AE$4617,"allow_calculation"),"")</f>
        <v/>
      </c>
      <c r="M457" s="4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C$4609:$AC$4617,'02_核算项'!$M$4609:$M$4617,"BC",'02_核算项'!$AE$4609:$AE$4617,"allow_calculation"),"")</f>
        <v/>
      </c>
      <c r="N457" s="4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C$4609:$AC$4617,'02_核算项'!$M$4609:$M$4617,"OC",'02_核算项'!$AE$4609:$AE$4617,"allow_calculation"),"")</f>
        <v/>
      </c>
      <c r="O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C$4609:$AC$4617,'02_核算项'!$M$4609:$M$4617,"NH3",'02_核算项'!$AE$4609:$AE$4617,"allow_calculation"),"")</f>
        <v>0.0</v>
      </c>
      <c r="P457" s="3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D$4609:$AD$4617,'02_核算项'!$M$4609:$M$4617,"SO2",'02_核算项'!$AE$4609:$AE$4617,"allow_calculation"),"")</f>
        <v/>
      </c>
      <c r="Q457" s="3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D$4609:$AD$4617,'02_核算项'!$M$4609:$M$4617,"NOX",'02_核算项'!$AE$4609:$AE$4617,"allow_calculation"),"")</f>
        <v/>
      </c>
      <c r="R457" s="3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D$4609:$AD$4617,'02_核算项'!$M$4609:$M$4617,"CO",'02_核算项'!$AE$4609:$AE$4617,"allow_calculation"),"")</f>
        <v/>
      </c>
      <c r="S457" s="3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D$4609:$AD$4617,'02_核算项'!$M$4609:$M$4617,"VOCS",'02_核算项'!$AE$4609:$AE$4617,"allow_calculation"),"")</f>
        <v/>
      </c>
      <c r="T457" s="3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D$4609:$AD$4617,'02_核算项'!$M$4609:$M$4617,"PM10",'02_核算项'!$AE$4609:$AE$4617,"allow_calculation"),"")</f>
        <v/>
      </c>
      <c r="U457" s="3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D$4609:$AD$4617,'02_核算项'!$M$4609:$M$4617,"PM25",'02_核算项'!$AE$4609:$AE$4617,"allow_calculation"),"")</f>
        <v/>
      </c>
      <c r="V457" s="3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D$4609:$AD$4617,'02_核算项'!$M$4609:$M$4617,"BC",'02_核算项'!$AE$4609:$AE$4617,"allow_calculation"),"")</f>
        <v/>
      </c>
      <c r="W457" s="3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D$4609:$AD$4617,'02_核算项'!$M$4609:$M$4617,"OC",'02_核算项'!$AE$4609:$AE$4617,"allow_calculation"),"")</f>
        <v/>
      </c>
      <c r="X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D$4609:$AD$4617,'02_核算项'!$M$4609:$M$4617,"NH3",'02_核算项'!$AE$4609:$AE$4617,"allow_calculation"),"")</f>
        <v>0.0</v>
      </c>
      <c r="Y457" s="2">
        <v>25</v>
      </c>
    </row>
    <row r="458" spans="1:25">
      <c r="A458" s="2" t="s">
        <v>5477</v>
      </c>
      <c r="B458" s="2" t="s">
        <v>730</v>
      </c>
      <c r="C458" s="2" t="s">
        <v>731</v>
      </c>
      <c r="D458" s="2" t="s">
        <v>228</v>
      </c>
      <c r="E458" s="2" t="s">
        <v>179</v>
      </c>
      <c r="F458" s="2" t="s">
        <v>323</v>
      </c>
      <c r="G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C$4618:$AC$4626,'02_核算项'!$M$4618:$M$4626,"SO2",'02_核算项'!$AE$4618:$AE$4626,"allow_calculation"),"")</f>
        <v/>
      </c>
      <c r="H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C$4618:$AC$4626,'02_核算项'!$M$4618:$M$4626,"NOX",'02_核算项'!$AE$4618:$AE$4626,"allow_calculation"),"")</f>
        <v/>
      </c>
      <c r="I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C$4618:$AC$4626,'02_核算项'!$M$4618:$M$4626,"CO",'02_核算项'!$AE$4618:$AE$4626,"allow_calculation"),"")</f>
        <v/>
      </c>
      <c r="J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C$4618:$AC$4626,'02_核算项'!$M$4618:$M$4626,"VOCS",'02_核算项'!$AE$4618:$AE$4626,"allow_calculation"),"")</f>
        <v/>
      </c>
      <c r="K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C$4618:$AC$4626,'02_核算项'!$M$4618:$M$4626,"PM10",'02_核算项'!$AE$4618:$AE$4626,"allow_calculation"),"")</f>
        <v/>
      </c>
      <c r="L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C$4618:$AC$4626,'02_核算项'!$M$4618:$M$4626,"PM25",'02_核算项'!$AE$4618:$AE$4626,"allow_calculation"),"")</f>
        <v/>
      </c>
      <c r="M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C$4618:$AC$4626,'02_核算项'!$M$4618:$M$4626,"BC",'02_核算项'!$AE$4618:$AE$4626,"allow_calculation"),"")</f>
        <v/>
      </c>
      <c r="N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C$4618:$AC$4626,'02_核算项'!$M$4618:$M$4626,"OC",'02_核算项'!$AE$4618:$AE$4626,"allow_calculation"),"")</f>
        <v/>
      </c>
      <c r="O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C$4618:$AC$4626,'02_核算项'!$M$4618:$M$4626,"NH3",'02_核算项'!$AE$4618:$AE$4626,"allow_calculation"),"")</f>
        <v>0.0</v>
      </c>
      <c r="P458" s="3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D$4618:$AD$4626,'02_核算项'!$M$4618:$M$4626,"SO2",'02_核算项'!$AE$4618:$AE$4626,"allow_calculation"),"")</f>
        <v/>
      </c>
      <c r="Q458" s="3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D$4618:$AD$4626,'02_核算项'!$M$4618:$M$4626,"NOX",'02_核算项'!$AE$4618:$AE$4626,"allow_calculation"),"")</f>
        <v/>
      </c>
      <c r="R458" s="3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D$4618:$AD$4626,'02_核算项'!$M$4618:$M$4626,"CO",'02_核算项'!$AE$4618:$AE$4626,"allow_calculation"),"")</f>
        <v/>
      </c>
      <c r="S458" s="3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D$4618:$AD$4626,'02_核算项'!$M$4618:$M$4626,"VOCS",'02_核算项'!$AE$4618:$AE$4626,"allow_calculation"),"")</f>
        <v/>
      </c>
      <c r="T458" s="3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D$4618:$AD$4626,'02_核算项'!$M$4618:$M$4626,"PM10",'02_核算项'!$AE$4618:$AE$4626,"allow_calculation"),"")</f>
        <v/>
      </c>
      <c r="U458" s="3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D$4618:$AD$4626,'02_核算项'!$M$4618:$M$4626,"PM25",'02_核算项'!$AE$4618:$AE$4626,"allow_calculation"),"")</f>
        <v/>
      </c>
      <c r="V458" s="3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D$4618:$AD$4626,'02_核算项'!$M$4618:$M$4626,"BC",'02_核算项'!$AE$4618:$AE$4626,"allow_calculation"),"")</f>
        <v/>
      </c>
      <c r="W458" s="3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D$4618:$AD$4626,'02_核算项'!$M$4618:$M$4626,"OC",'02_核算项'!$AE$4618:$AE$4626,"allow_calculation"),"")</f>
        <v/>
      </c>
      <c r="X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D$4618:$AD$4626,'02_核算项'!$M$4618:$M$4626,"NH3",'02_核算项'!$AE$4618:$AE$4626,"allow_calculation"),"")</f>
        <v>0.0</v>
      </c>
      <c r="Y458" s="2">
        <v>25</v>
      </c>
    </row>
    <row r="459" spans="1:25">
      <c r="A459" s="2" t="s">
        <v>5487</v>
      </c>
      <c r="B459" s="2" t="s">
        <v>875</v>
      </c>
      <c r="C459" s="2" t="s">
        <v>258</v>
      </c>
      <c r="D459" s="2" t="s">
        <v>228</v>
      </c>
      <c r="E459" s="2" t="s">
        <v>117</v>
      </c>
      <c r="F459" s="2" t="s">
        <v>138</v>
      </c>
      <c r="G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C$4627:$AC$4635,'02_核算项'!$M$4627:$M$4635,"SO2",'02_核算项'!$AE$4627:$AE$4635,"allow_calculation"),"")</f>
        <v/>
      </c>
      <c r="H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C$4627:$AC$4635,'02_核算项'!$M$4627:$M$4635,"NOX",'02_核算项'!$AE$4627:$AE$4635,"allow_calculation"),"")</f>
        <v/>
      </c>
      <c r="I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C$4627:$AC$4635,'02_核算项'!$M$4627:$M$4635,"CO",'02_核算项'!$AE$4627:$AE$4635,"allow_calculation"),"")</f>
        <v/>
      </c>
      <c r="J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C$4627:$AC$4635,'02_核算项'!$M$4627:$M$4635,"VOCS",'02_核算项'!$AE$4627:$AE$4635,"allow_calculation"),"")</f>
        <v/>
      </c>
      <c r="K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C$4627:$AC$4635,'02_核算项'!$M$4627:$M$4635,"PM10",'02_核算项'!$AE$4627:$AE$4635,"allow_calculation"),"")</f>
        <v/>
      </c>
      <c r="L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C$4627:$AC$4635,'02_核算项'!$M$4627:$M$4635,"PM25",'02_核算项'!$AE$4627:$AE$4635,"allow_calculation"),"")</f>
        <v/>
      </c>
      <c r="M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C$4627:$AC$4635,'02_核算项'!$M$4627:$M$4635,"BC",'02_核算项'!$AE$4627:$AE$4635,"allow_calculation"),"")</f>
        <v/>
      </c>
      <c r="N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C$4627:$AC$4635,'02_核算项'!$M$4627:$M$4635,"OC",'02_核算项'!$AE$4627:$AE$4635,"allow_calculation"),"")</f>
        <v/>
      </c>
      <c r="O459" s="4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C$4627:$AC$4635,'02_核算项'!$M$4627:$M$4635,"NH3",'02_核算项'!$AE$4627:$AE$4635,"allow_calculation"),"")</f>
        <v/>
      </c>
      <c r="P459" s="3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D$4627:$AD$4635,'02_核算项'!$M$4627:$M$4635,"SO2",'02_核算项'!$AE$4627:$AE$4635,"allow_calculation"),"")</f>
        <v/>
      </c>
      <c r="Q459" s="3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D$4627:$AD$4635,'02_核算项'!$M$4627:$M$4635,"NOX",'02_核算项'!$AE$4627:$AE$4635,"allow_calculation"),"")</f>
        <v/>
      </c>
      <c r="R459" s="3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D$4627:$AD$4635,'02_核算项'!$M$4627:$M$4635,"CO",'02_核算项'!$AE$4627:$AE$4635,"allow_calculation"),"")</f>
        <v/>
      </c>
      <c r="S459" s="3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D$4627:$AD$4635,'02_核算项'!$M$4627:$M$4635,"VOCS",'02_核算项'!$AE$4627:$AE$4635,"allow_calculation"),"")</f>
        <v/>
      </c>
      <c r="T459" s="3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D$4627:$AD$4635,'02_核算项'!$M$4627:$M$4635,"PM10",'02_核算项'!$AE$4627:$AE$4635,"allow_calculation"),"")</f>
        <v/>
      </c>
      <c r="U459" s="3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D$4627:$AD$4635,'02_核算项'!$M$4627:$M$4635,"PM25",'02_核算项'!$AE$4627:$AE$4635,"allow_calculation"),"")</f>
        <v/>
      </c>
      <c r="V459" s="3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D$4627:$AD$4635,'02_核算项'!$M$4627:$M$4635,"BC",'02_核算项'!$AE$4627:$AE$4635,"allow_calculation"),"")</f>
        <v/>
      </c>
      <c r="W459" s="3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D$4627:$AD$4635,'02_核算项'!$M$4627:$M$4635,"OC",'02_核算项'!$AE$4627:$AE$4635,"allow_calculation"),"")</f>
        <v/>
      </c>
      <c r="X459" s="3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D$4627:$AD$4635,'02_核算项'!$M$4627:$M$4635,"NH3",'02_核算项'!$AE$4627:$AE$4635,"allow_calculation"),"")</f>
        <v/>
      </c>
      <c r="Y459" s="2">
        <v>36</v>
      </c>
    </row>
    <row r="460" spans="1:25">
      <c r="A460" s="2" t="s">
        <v>5497</v>
      </c>
      <c r="B460" s="2" t="s">
        <v>701</v>
      </c>
      <c r="C460" s="2" t="s">
        <v>177</v>
      </c>
      <c r="D460" s="2" t="s">
        <v>228</v>
      </c>
      <c r="E460" s="2" t="s">
        <v>117</v>
      </c>
      <c r="F460" s="2" t="s">
        <v>243</v>
      </c>
      <c r="G460" s="4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C$4636:$AC$4644,'02_核算项'!$M$4636:$M$4644,"SO2",'02_核算项'!$AE$4636:$AE$4644,"allow_calculation"),"")</f>
        <v>384.03119</v>
      </c>
      <c r="H460" s="4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C$4636:$AC$4644,'02_核算项'!$M$4636:$M$4644,"NOX",'02_核算项'!$AE$4636:$AE$4644,"allow_calculation"),"")</f>
        <v>1355.4042</v>
      </c>
      <c r="I460" s="4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C$4636:$AC$4644,'02_核算项'!$M$4636:$M$4644,"CO",'02_核算项'!$AE$4636:$AE$4644,"allow_calculation"),"")</f>
        <v>338.85105</v>
      </c>
      <c r="J460" s="4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C$4636:$AC$4644,'02_核算项'!$M$4636:$M$4644,"VOCS",'02_核算项'!$AE$4636:$AE$4644,"allow_calculation"),"")</f>
        <v>27.108084</v>
      </c>
      <c r="K460" s="4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C$4636:$AC$4644,'02_核算项'!$M$4636:$M$4644,"PM10",'02_核算项'!$AE$4636:$AE$4644,"allow_calculation"),"")</f>
        <v>169.425525</v>
      </c>
      <c r="L460" s="4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C$4636:$AC$4644,'02_核算项'!$M$4636:$M$4644,"PM25",'02_核算项'!$AE$4636:$AE$4644,"allow_calculation"),"")</f>
        <v>169.425525</v>
      </c>
      <c r="M460" s="4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C$4636:$AC$4644,'02_核算项'!$M$4636:$M$4644,"BC",'02_核算项'!$AE$4636:$AE$4644,"allow_calculation"),"")</f>
        <v>13.554042</v>
      </c>
      <c r="N460" s="4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C$4636:$AC$4644,'02_核算项'!$M$4636:$M$4644,"OC",'02_核算项'!$AE$4636:$AE$4644,"allow_calculation"),"")</f>
        <v>79.065245</v>
      </c>
      <c r="O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C$4636:$AC$4644,'02_核算项'!$M$4636:$M$4644,"NH3",'02_核算项'!$AE$4636:$AE$4644,"allow_calculation"),"")</f>
        <v>0.0</v>
      </c>
      <c r="P460" s="4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D$4636:$AD$4644,'02_核算项'!$M$4636:$M$4644,"SO2",'02_核算项'!$AE$4636:$AE$4644,"allow_calculation"),"")</f>
        <v>384.03119</v>
      </c>
      <c r="Q460" s="4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D$4636:$AD$4644,'02_核算项'!$M$4636:$M$4644,"NOX",'02_核算项'!$AE$4636:$AE$4644,"allow_calculation"),"")</f>
        <v>1355.4042</v>
      </c>
      <c r="R460" s="4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D$4636:$AD$4644,'02_核算项'!$M$4636:$M$4644,"CO",'02_核算项'!$AE$4636:$AE$4644,"allow_calculation"),"")</f>
        <v>338.85105</v>
      </c>
      <c r="S460" s="4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D$4636:$AD$4644,'02_核算项'!$M$4636:$M$4644,"VOCS",'02_核算项'!$AE$4636:$AE$4644,"allow_calculation"),"")</f>
        <v>27.108084</v>
      </c>
      <c r="T460" s="4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D$4636:$AD$4644,'02_核算项'!$M$4636:$M$4644,"PM10",'02_核算项'!$AE$4636:$AE$4644,"allow_calculation"),"")</f>
        <v>169.425525</v>
      </c>
      <c r="U460" s="4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D$4636:$AD$4644,'02_核算项'!$M$4636:$M$4644,"PM25",'02_核算项'!$AE$4636:$AE$4644,"allow_calculation"),"")</f>
        <v>169.425525</v>
      </c>
      <c r="V460" s="4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D$4636:$AD$4644,'02_核算项'!$M$4636:$M$4644,"BC",'02_核算项'!$AE$4636:$AE$4644,"allow_calculation"),"")</f>
        <v>13.554042</v>
      </c>
      <c r="W460" s="4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D$4636:$AD$4644,'02_核算项'!$M$4636:$M$4644,"OC",'02_核算项'!$AE$4636:$AE$4644,"allow_calculation"),"")</f>
        <v>79.065245</v>
      </c>
      <c r="X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D$4636:$AD$4644,'02_核算项'!$M$4636:$M$4644,"NH3",'02_核算项'!$AE$4636:$AE$4644,"allow_calculation"),"")</f>
        <v>0.0</v>
      </c>
      <c r="Y460" s="2">
        <v>10</v>
      </c>
    </row>
    <row r="461" spans="1:25">
      <c r="A461" s="2" t="s">
        <v>5507</v>
      </c>
      <c r="B461" s="2" t="s">
        <v>2579</v>
      </c>
      <c r="C461" s="2" t="s">
        <v>412</v>
      </c>
      <c r="D461" s="2" t="s">
        <v>116</v>
      </c>
      <c r="E461" s="2" t="s">
        <v>181</v>
      </c>
      <c r="F461" s="2" t="s">
        <v>323</v>
      </c>
      <c r="G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C$4645:$AC$4653,'02_核算项'!$M$4645:$M$4653,"SO2",'02_核算项'!$AE$4645:$AE$4653,"allow_calculation"),"")</f>
        <v>0.00303815</v>
      </c>
      <c r="H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C$4645:$AC$4653,'02_核算项'!$M$4645:$M$4653,"NOX",'02_核算项'!$AE$4645:$AE$4653,"allow_calculation"),"")</f>
        <v>0.729156</v>
      </c>
      <c r="I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C$4645:$AC$4653,'02_核算项'!$M$4645:$M$4653,"CO",'02_核算项'!$AE$4645:$AE$4653,"allow_calculation"),"")</f>
        <v>0.2126705</v>
      </c>
      <c r="J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C$4645:$AC$4653,'02_核算项'!$M$4645:$M$4653,"VOCS",'02_核算项'!$AE$4645:$AE$4653,"allow_calculation"),"")</f>
        <v>0.0121526</v>
      </c>
      <c r="K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C$4645:$AC$4653,'02_核算项'!$M$4645:$M$4653,"PM10",'02_核算项'!$AE$4645:$AE$4653,"allow_calculation"),"")</f>
        <v>0.0060763</v>
      </c>
      <c r="L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C$4645:$AC$4653,'02_核算项'!$M$4645:$M$4653,"PM25",'02_核算项'!$AE$4645:$AE$4653,"allow_calculation"),"")</f>
        <v>0.00303815</v>
      </c>
      <c r="M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C$4645:$AC$4653,'02_核算项'!$M$4645:$M$4653,"BC",'02_核算项'!$AE$4645:$AE$4653,"allow_calculation"),"")</f>
        <v>0.00060763</v>
      </c>
      <c r="N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C$4645:$AC$4653,'02_核算项'!$M$4645:$M$4653,"OC",'02_核算项'!$AE$4645:$AE$4653,"allow_calculation"),"")</f>
        <v>0.00121526</v>
      </c>
      <c r="O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C$4645:$AC$4653,'02_核算项'!$M$4645:$M$4653,"NH3",'02_核算项'!$AE$4645:$AE$4653,"allow_calculation"),"")</f>
        <v>0.0</v>
      </c>
      <c r="P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D$4645:$AD$4653,'02_核算项'!$M$4645:$M$4653,"SO2",'02_核算项'!$AE$4645:$AE$4653,"allow_calculation"),"")</f>
        <v>0.00303815</v>
      </c>
      <c r="Q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D$4645:$AD$4653,'02_核算项'!$M$4645:$M$4653,"NOX",'02_核算项'!$AE$4645:$AE$4653,"allow_calculation"),"")</f>
        <v>0.729156</v>
      </c>
      <c r="R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D$4645:$AD$4653,'02_核算项'!$M$4645:$M$4653,"CO",'02_核算项'!$AE$4645:$AE$4653,"allow_calculation"),"")</f>
        <v>0.2126705</v>
      </c>
      <c r="S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D$4645:$AD$4653,'02_核算项'!$M$4645:$M$4653,"VOCS",'02_核算项'!$AE$4645:$AE$4653,"allow_calculation"),"")</f>
        <v>0.0121526</v>
      </c>
      <c r="T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D$4645:$AD$4653,'02_核算项'!$M$4645:$M$4653,"PM10",'02_核算项'!$AE$4645:$AE$4653,"allow_calculation"),"")</f>
        <v>0.0060763</v>
      </c>
      <c r="U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D$4645:$AD$4653,'02_核算项'!$M$4645:$M$4653,"PM25",'02_核算项'!$AE$4645:$AE$4653,"allow_calculation"),"")</f>
        <v>0.00303815</v>
      </c>
      <c r="V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D$4645:$AD$4653,'02_核算项'!$M$4645:$M$4653,"BC",'02_核算项'!$AE$4645:$AE$4653,"allow_calculation"),"")</f>
        <v>0.00060763</v>
      </c>
      <c r="W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D$4645:$AD$4653,'02_核算项'!$M$4645:$M$4653,"OC",'02_核算项'!$AE$4645:$AE$4653,"allow_calculation"),"")</f>
        <v>0.00121526</v>
      </c>
      <c r="X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D$4645:$AD$4653,'02_核算项'!$M$4645:$M$4653,"NH3",'02_核算项'!$AE$4645:$AE$4653,"allow_calculation"),"")</f>
        <v>0.0</v>
      </c>
      <c r="Y461" s="2">
        <v>1</v>
      </c>
    </row>
    <row r="462" spans="1:25">
      <c r="A462" s="2" t="s">
        <v>5517</v>
      </c>
      <c r="B462" s="2" t="s">
        <v>4942</v>
      </c>
      <c r="C462" s="2" t="s">
        <v>744</v>
      </c>
      <c r="D462" s="2" t="s">
        <v>50</v>
      </c>
      <c r="E462" s="2" t="s">
        <v>179</v>
      </c>
      <c r="F462" s="2" t="s">
        <v>243</v>
      </c>
      <c r="G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C$4654:$AC$4662,'02_核算项'!$M$4654:$M$4662,"SO2",'02_核算项'!$AE$4654:$AE$4662,"allow_calculation"),"")</f>
        <v>0.767484</v>
      </c>
      <c r="H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C$4654:$AC$4662,'02_核算项'!$M$4654:$M$4662,"NOX",'02_核算项'!$AE$4654:$AE$4662,"allow_calculation"),"")</f>
        <v>184.19616</v>
      </c>
      <c r="I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C$4654:$AC$4662,'02_核算项'!$M$4654:$M$4662,"CO",'02_核算项'!$AE$4654:$AE$4662,"allow_calculation"),"")</f>
        <v>53.72388</v>
      </c>
      <c r="J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C$4654:$AC$4662,'02_核算项'!$M$4654:$M$4662,"VOCS",'02_核算项'!$AE$4654:$AE$4662,"allow_calculation"),"")</f>
        <v>3.069936</v>
      </c>
      <c r="K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C$4654:$AC$4662,'02_核算项'!$M$4654:$M$4662,"PM10",'02_核算项'!$AE$4654:$AE$4662,"allow_calculation"),"")</f>
        <v>1.534968</v>
      </c>
      <c r="L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C$4654:$AC$4662,'02_核算项'!$M$4654:$M$4662,"PM25",'02_核算项'!$AE$4654:$AE$4662,"allow_calculation"),"")</f>
        <v>0.767484</v>
      </c>
      <c r="M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C$4654:$AC$4662,'02_核算项'!$M$4654:$M$4662,"BC",'02_核算项'!$AE$4654:$AE$4662,"allow_calculation"),"")</f>
        <v>0.15349680000000002</v>
      </c>
      <c r="N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C$4654:$AC$4662,'02_核算项'!$M$4654:$M$4662,"OC",'02_核算项'!$AE$4654:$AE$4662,"allow_calculation"),"")</f>
        <v>0.30699360000000003</v>
      </c>
      <c r="O462" s="4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C$4654:$AC$4662,'02_核算项'!$M$4654:$M$4662,"NH3",'02_核算项'!$AE$4654:$AE$4662,"allow_calculation"),"")</f>
        <v/>
      </c>
      <c r="P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D$4654:$AD$4662,'02_核算项'!$M$4654:$M$4662,"SO2",'02_核算项'!$AE$4654:$AE$4662,"allow_calculation"),"")</f>
        <v>0.767484</v>
      </c>
      <c r="Q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D$4654:$AD$4662,'02_核算项'!$M$4654:$M$4662,"NOX",'02_核算项'!$AE$4654:$AE$4662,"allow_calculation"),"")</f>
        <v>184.19616</v>
      </c>
      <c r="R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D$4654:$AD$4662,'02_核算项'!$M$4654:$M$4662,"CO",'02_核算项'!$AE$4654:$AE$4662,"allow_calculation"),"")</f>
        <v>53.72388</v>
      </c>
      <c r="S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D$4654:$AD$4662,'02_核算项'!$M$4654:$M$4662,"VOCS",'02_核算项'!$AE$4654:$AE$4662,"allow_calculation"),"")</f>
        <v>3.069936</v>
      </c>
      <c r="T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D$4654:$AD$4662,'02_核算项'!$M$4654:$M$4662,"PM10",'02_核算项'!$AE$4654:$AE$4662,"allow_calculation"),"")</f>
        <v>1.534968</v>
      </c>
      <c r="U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D$4654:$AD$4662,'02_核算项'!$M$4654:$M$4662,"PM25",'02_核算项'!$AE$4654:$AE$4662,"allow_calculation"),"")</f>
        <v>0.767484</v>
      </c>
      <c r="V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D$4654:$AD$4662,'02_核算项'!$M$4654:$M$4662,"BC",'02_核算项'!$AE$4654:$AE$4662,"allow_calculation"),"")</f>
        <v>0.15349680000000002</v>
      </c>
      <c r="W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D$4654:$AD$4662,'02_核算项'!$M$4654:$M$4662,"OC",'02_核算项'!$AE$4654:$AE$4662,"allow_calculation"),"")</f>
        <v>0.30699360000000003</v>
      </c>
      <c r="X462" s="3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D$4654:$AD$4662,'02_核算项'!$M$4654:$M$4662,"NH3",'02_核算项'!$AE$4654:$AE$4662,"allow_calculation"),"")</f>
        <v/>
      </c>
      <c r="Y462" s="2">
        <v>12</v>
      </c>
    </row>
    <row r="463" spans="1:25">
      <c r="A463" s="2" t="s">
        <v>5527</v>
      </c>
      <c r="B463" s="2" t="s">
        <v>5528</v>
      </c>
      <c r="C463" s="2" t="s">
        <v>242</v>
      </c>
      <c r="D463" s="2" t="s">
        <v>178</v>
      </c>
      <c r="E463" s="2" t="s">
        <v>51</v>
      </c>
      <c r="F463" s="2" t="s">
        <v>52</v>
      </c>
      <c r="G463" s="4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C$4663:$AC$4671,'02_核算项'!$M$4663:$M$4671,"SO2",'02_核算项'!$AE$4663:$AE$4671,"allow_calculation"),"")</f>
        <v>123.11328089999999</v>
      </c>
      <c r="H463" s="4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C$4663:$AC$4671,'02_核算项'!$M$4663:$M$4671,"NOX",'02_核算项'!$AE$4663:$AE$4671,"allow_calculation"),"")</f>
        <v>434.517462</v>
      </c>
      <c r="I463" s="4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C$4663:$AC$4671,'02_核算项'!$M$4663:$M$4671,"CO",'02_核算项'!$AE$4663:$AE$4671,"allow_calculation"),"")</f>
        <v>108.6293655</v>
      </c>
      <c r="J463" s="4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C$4663:$AC$4671,'02_核算项'!$M$4663:$M$4671,"VOCS",'02_核算项'!$AE$4663:$AE$4671,"allow_calculation"),"")</f>
        <v>8.69034924</v>
      </c>
      <c r="K463" s="4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C$4663:$AC$4671,'02_核算项'!$M$4663:$M$4671,"PM10",'02_核算项'!$AE$4663:$AE$4671,"allow_calculation"),"")</f>
        <v>54.31468275</v>
      </c>
      <c r="L463" s="4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C$4663:$AC$4671,'02_核算项'!$M$4663:$M$4671,"PM25",'02_核算项'!$AE$4663:$AE$4671,"allow_calculation"),"")</f>
        <v>54.31468275</v>
      </c>
      <c r="M463" s="4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C$4663:$AC$4671,'02_核算项'!$M$4663:$M$4671,"BC",'02_核算项'!$AE$4663:$AE$4671,"allow_calculation"),"")</f>
        <v>4.34517462</v>
      </c>
      <c r="N463" s="4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C$4663:$AC$4671,'02_核算项'!$M$4663:$M$4671,"OC",'02_核算项'!$AE$4663:$AE$4671,"allow_calculation"),"")</f>
        <v>25.346851949999998</v>
      </c>
      <c r="O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C$4663:$AC$4671,'02_核算项'!$M$4663:$M$4671,"NH3",'02_核算项'!$AE$4663:$AE$4671,"allow_calculation"),"")</f>
        <v/>
      </c>
      <c r="P463" s="4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D$4663:$AD$4671,'02_核算项'!$M$4663:$M$4671,"SO2",'02_核算项'!$AE$4663:$AE$4671,"allow_calculation"),"")</f>
        <v>123.11328089999999</v>
      </c>
      <c r="Q463" s="4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D$4663:$AD$4671,'02_核算项'!$M$4663:$M$4671,"NOX",'02_核算项'!$AE$4663:$AE$4671,"allow_calculation"),"")</f>
        <v>434.517462</v>
      </c>
      <c r="R463" s="4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D$4663:$AD$4671,'02_核算项'!$M$4663:$M$4671,"CO",'02_核算项'!$AE$4663:$AE$4671,"allow_calculation"),"")</f>
        <v>108.6293655</v>
      </c>
      <c r="S463" s="4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D$4663:$AD$4671,'02_核算项'!$M$4663:$M$4671,"VOCS",'02_核算项'!$AE$4663:$AE$4671,"allow_calculation"),"")</f>
        <v>8.69034924</v>
      </c>
      <c r="T463" s="4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D$4663:$AD$4671,'02_核算项'!$M$4663:$M$4671,"PM10",'02_核算项'!$AE$4663:$AE$4671,"allow_calculation"),"")</f>
        <v>54.31468275</v>
      </c>
      <c r="U463" s="4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D$4663:$AD$4671,'02_核算项'!$M$4663:$M$4671,"PM25",'02_核算项'!$AE$4663:$AE$4671,"allow_calculation"),"")</f>
        <v>54.31468275</v>
      </c>
      <c r="V463" s="4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D$4663:$AD$4671,'02_核算项'!$M$4663:$M$4671,"BC",'02_核算项'!$AE$4663:$AE$4671,"allow_calculation"),"")</f>
        <v>4.34517462</v>
      </c>
      <c r="W463" s="4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D$4663:$AD$4671,'02_核算项'!$M$4663:$M$4671,"OC",'02_核算项'!$AE$4663:$AE$4671,"allow_calculation"),"")</f>
        <v>25.346851949999998</v>
      </c>
      <c r="X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D$4663:$AD$4671,'02_核算项'!$M$4663:$M$4671,"NH3",'02_核算项'!$AE$4663:$AE$4671,"allow_calculation"),"")</f>
        <v/>
      </c>
      <c r="Y463" s="2">
        <v>10</v>
      </c>
    </row>
    <row r="464" spans="1:25">
      <c r="A464" s="2" t="s">
        <v>5538</v>
      </c>
      <c r="B464" s="2" t="s">
        <v>5539</v>
      </c>
      <c r="C464" s="2" t="s">
        <v>799</v>
      </c>
      <c r="D464" s="2" t="s">
        <v>178</v>
      </c>
      <c r="E464" s="2" t="s">
        <v>51</v>
      </c>
      <c r="F464" s="2" t="s">
        <v>52</v>
      </c>
      <c r="G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C$4672:$AC$4680,'02_核算项'!$M$4672:$M$4680,"SO2",'02_核算项'!$AE$4672:$AE$4680,"allow_calculation"),"")</f>
        <v>759.73</v>
      </c>
      <c r="H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C$4672:$AC$4680,'02_核算项'!$M$4672:$M$4680,"NOX",'02_核算项'!$AE$4672:$AE$4680,"allow_calculation"),"")</f>
        <v>2681.4</v>
      </c>
      <c r="I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C$4672:$AC$4680,'02_核算项'!$M$4672:$M$4680,"CO",'02_核算项'!$AE$4672:$AE$4680,"allow_calculation"),"")</f>
        <v>670.35</v>
      </c>
      <c r="J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C$4672:$AC$4680,'02_核算项'!$M$4672:$M$4680,"VOCS",'02_核算项'!$AE$4672:$AE$4680,"allow_calculation"),"")</f>
        <v>53.628</v>
      </c>
      <c r="K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C$4672:$AC$4680,'02_核算项'!$M$4672:$M$4680,"PM10",'02_核算项'!$AE$4672:$AE$4680,"allow_calculation"),"")</f>
        <v>335.175</v>
      </c>
      <c r="L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C$4672:$AC$4680,'02_核算项'!$M$4672:$M$4680,"PM25",'02_核算项'!$AE$4672:$AE$4680,"allow_calculation"),"")</f>
        <v>335.175</v>
      </c>
      <c r="M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C$4672:$AC$4680,'02_核算项'!$M$4672:$M$4680,"BC",'02_核算项'!$AE$4672:$AE$4680,"allow_calculation"),"")</f>
        <v>26.814</v>
      </c>
      <c r="N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C$4672:$AC$4680,'02_核算项'!$M$4672:$M$4680,"OC",'02_核算项'!$AE$4672:$AE$4680,"allow_calculation"),"")</f>
        <v>156.415</v>
      </c>
      <c r="O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C$4672:$AC$4680,'02_核算项'!$M$4672:$M$4680,"NH3",'02_核算项'!$AE$4672:$AE$4680,"allow_calculation"),"")</f>
        <v>0.0</v>
      </c>
      <c r="P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D$4672:$AD$4680,'02_核算项'!$M$4672:$M$4680,"SO2",'02_核算项'!$AE$4672:$AE$4680,"allow_calculation"),"")</f>
        <v>759.73</v>
      </c>
      <c r="Q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D$4672:$AD$4680,'02_核算项'!$M$4672:$M$4680,"NOX",'02_核算项'!$AE$4672:$AE$4680,"allow_calculation"),"")</f>
        <v>2681.4</v>
      </c>
      <c r="R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D$4672:$AD$4680,'02_核算项'!$M$4672:$M$4680,"CO",'02_核算项'!$AE$4672:$AE$4680,"allow_calculation"),"")</f>
        <v>670.35</v>
      </c>
      <c r="S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D$4672:$AD$4680,'02_核算项'!$M$4672:$M$4680,"VOCS",'02_核算项'!$AE$4672:$AE$4680,"allow_calculation"),"")</f>
        <v>53.628</v>
      </c>
      <c r="T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D$4672:$AD$4680,'02_核算项'!$M$4672:$M$4680,"PM10",'02_核算项'!$AE$4672:$AE$4680,"allow_calculation"),"")</f>
        <v>335.175</v>
      </c>
      <c r="U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D$4672:$AD$4680,'02_核算项'!$M$4672:$M$4680,"PM25",'02_核算项'!$AE$4672:$AE$4680,"allow_calculation"),"")</f>
        <v>335.175</v>
      </c>
      <c r="V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D$4672:$AD$4680,'02_核算项'!$M$4672:$M$4680,"BC",'02_核算项'!$AE$4672:$AE$4680,"allow_calculation"),"")</f>
        <v>26.814</v>
      </c>
      <c r="W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D$4672:$AD$4680,'02_核算项'!$M$4672:$M$4680,"OC",'02_核算项'!$AE$4672:$AE$4680,"allow_calculation"),"")</f>
        <v>156.415</v>
      </c>
      <c r="X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D$4672:$AD$4680,'02_核算项'!$M$4672:$M$4680,"NH3",'02_核算项'!$AE$4672:$AE$4680,"allow_calculation"),"")</f>
        <v>0.0</v>
      </c>
      <c r="Y464" s="2">
        <v>9</v>
      </c>
    </row>
    <row r="465" spans="1:25">
      <c r="A465" s="2" t="s">
        <v>5549</v>
      </c>
      <c r="B465" s="2" t="s">
        <v>2807</v>
      </c>
      <c r="C465" s="2" t="s">
        <v>744</v>
      </c>
      <c r="D465" s="2" t="s">
        <v>116</v>
      </c>
      <c r="E465" s="2" t="s">
        <v>181</v>
      </c>
      <c r="F465" s="2" t="s">
        <v>138</v>
      </c>
      <c r="G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C$4681:$AC$4689,'02_核算项'!$M$4681:$M$4689,"SO2",'02_核算项'!$AE$4681:$AE$4689,"allow_calculation"),"")</f>
        <v>0.0011</v>
      </c>
      <c r="H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C$4681:$AC$4689,'02_核算项'!$M$4681:$M$4689,"NOX",'02_核算项'!$AE$4681:$AE$4689,"allow_calculation"),"")</f>
        <v>0.264</v>
      </c>
      <c r="I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C$4681:$AC$4689,'02_核算项'!$M$4681:$M$4689,"CO",'02_核算项'!$AE$4681:$AE$4689,"allow_calculation"),"")</f>
        <v>0.077</v>
      </c>
      <c r="J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C$4681:$AC$4689,'02_核算项'!$M$4681:$M$4689,"VOCS",'02_核算项'!$AE$4681:$AE$4689,"allow_calculation"),"")</f>
        <v>0.0044</v>
      </c>
      <c r="K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C$4681:$AC$4689,'02_核算项'!$M$4681:$M$4689,"PM10",'02_核算项'!$AE$4681:$AE$4689,"allow_calculation"),"")</f>
        <v>0.0022</v>
      </c>
      <c r="L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C$4681:$AC$4689,'02_核算项'!$M$4681:$M$4689,"PM25",'02_核算项'!$AE$4681:$AE$4689,"allow_calculation"),"")</f>
        <v>0.0011</v>
      </c>
      <c r="M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C$4681:$AC$4689,'02_核算项'!$M$4681:$M$4689,"BC",'02_核算项'!$AE$4681:$AE$4689,"allow_calculation"),"")</f>
        <v>0.00022</v>
      </c>
      <c r="N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C$4681:$AC$4689,'02_核算项'!$M$4681:$M$4689,"OC",'02_核算项'!$AE$4681:$AE$4689,"allow_calculation"),"")</f>
        <v>0.00044</v>
      </c>
      <c r="O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C$4681:$AC$4689,'02_核算项'!$M$4681:$M$4689,"NH3",'02_核算项'!$AE$4681:$AE$4689,"allow_calculation"),"")</f>
        <v>0.0</v>
      </c>
      <c r="P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D$4681:$AD$4689,'02_核算项'!$M$4681:$M$4689,"SO2",'02_核算项'!$AE$4681:$AE$4689,"allow_calculation"),"")</f>
        <v>0.0011</v>
      </c>
      <c r="Q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D$4681:$AD$4689,'02_核算项'!$M$4681:$M$4689,"NOX",'02_核算项'!$AE$4681:$AE$4689,"allow_calculation"),"")</f>
        <v>0.264</v>
      </c>
      <c r="R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D$4681:$AD$4689,'02_核算项'!$M$4681:$M$4689,"CO",'02_核算项'!$AE$4681:$AE$4689,"allow_calculation"),"")</f>
        <v>0.077</v>
      </c>
      <c r="S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D$4681:$AD$4689,'02_核算项'!$M$4681:$M$4689,"VOCS",'02_核算项'!$AE$4681:$AE$4689,"allow_calculation"),"")</f>
        <v>0.0044</v>
      </c>
      <c r="T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D$4681:$AD$4689,'02_核算项'!$M$4681:$M$4689,"PM10",'02_核算项'!$AE$4681:$AE$4689,"allow_calculation"),"")</f>
        <v>0.0022</v>
      </c>
      <c r="U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D$4681:$AD$4689,'02_核算项'!$M$4681:$M$4689,"PM25",'02_核算项'!$AE$4681:$AE$4689,"allow_calculation"),"")</f>
        <v>0.0011</v>
      </c>
      <c r="V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D$4681:$AD$4689,'02_核算项'!$M$4681:$M$4689,"BC",'02_核算项'!$AE$4681:$AE$4689,"allow_calculation"),"")</f>
        <v>0.00022</v>
      </c>
      <c r="W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D$4681:$AD$4689,'02_核算项'!$M$4681:$M$4689,"OC",'02_核算项'!$AE$4681:$AE$4689,"allow_calculation"),"")</f>
        <v>0.00044</v>
      </c>
      <c r="X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D$4681:$AD$4689,'02_核算项'!$M$4681:$M$4689,"NH3",'02_核算项'!$AE$4681:$AE$4689,"allow_calculation"),"")</f>
        <v>0.0</v>
      </c>
      <c r="Y465" s="2">
        <v>1</v>
      </c>
    </row>
    <row r="466" spans="1:25">
      <c r="A466" s="2" t="s">
        <v>5559</v>
      </c>
      <c r="B466" s="2" t="s">
        <v>798</v>
      </c>
      <c r="C466" s="2" t="s">
        <v>799</v>
      </c>
      <c r="D466" s="2" t="s">
        <v>116</v>
      </c>
      <c r="E466" s="2" t="s">
        <v>181</v>
      </c>
      <c r="F466" s="2" t="s">
        <v>52</v>
      </c>
      <c r="G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C$4690:$AC$4698,'02_核算项'!$M$4690:$M$4698,"SO2",'02_核算项'!$AE$4690:$AE$4698,"allow_calculation"),"")</f>
        <v>0.000529</v>
      </c>
      <c r="H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C$4690:$AC$4698,'02_核算项'!$M$4690:$M$4698,"NOX",'02_核算项'!$AE$4690:$AE$4698,"allow_calculation"),"")</f>
        <v>0.12696</v>
      </c>
      <c r="I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C$4690:$AC$4698,'02_核算项'!$M$4690:$M$4698,"CO",'02_核算项'!$AE$4690:$AE$4698,"allow_calculation"),"")</f>
        <v>0.03703</v>
      </c>
      <c r="J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C$4690:$AC$4698,'02_核算项'!$M$4690:$M$4698,"VOCS",'02_核算项'!$AE$4690:$AE$4698,"allow_calculation"),"")</f>
        <v>0.002116</v>
      </c>
      <c r="K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C$4690:$AC$4698,'02_核算项'!$M$4690:$M$4698,"PM10",'02_核算项'!$AE$4690:$AE$4698,"allow_calculation"),"")</f>
        <v>0.001058</v>
      </c>
      <c r="L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C$4690:$AC$4698,'02_核算项'!$M$4690:$M$4698,"PM25",'02_核算项'!$AE$4690:$AE$4698,"allow_calculation"),"")</f>
        <v>0.000529</v>
      </c>
      <c r="M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C$4690:$AC$4698,'02_核算项'!$M$4690:$M$4698,"BC",'02_核算项'!$AE$4690:$AE$4698,"allow_calculation"),"")</f>
        <v>0.0001058</v>
      </c>
      <c r="N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C$4690:$AC$4698,'02_核算项'!$M$4690:$M$4698,"OC",'02_核算项'!$AE$4690:$AE$4698,"allow_calculation"),"")</f>
        <v>0.0002116</v>
      </c>
      <c r="O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C$4690:$AC$4698,'02_核算项'!$M$4690:$M$4698,"NH3",'02_核算项'!$AE$4690:$AE$4698,"allow_calculation"),"")</f>
        <v>0.0</v>
      </c>
      <c r="P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D$4690:$AD$4698,'02_核算项'!$M$4690:$M$4698,"SO2",'02_核算项'!$AE$4690:$AE$4698,"allow_calculation"),"")</f>
        <v>0.000529</v>
      </c>
      <c r="Q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D$4690:$AD$4698,'02_核算项'!$M$4690:$M$4698,"NOX",'02_核算项'!$AE$4690:$AE$4698,"allow_calculation"),"")</f>
        <v>0.12696</v>
      </c>
      <c r="R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D$4690:$AD$4698,'02_核算项'!$M$4690:$M$4698,"CO",'02_核算项'!$AE$4690:$AE$4698,"allow_calculation"),"")</f>
        <v>0.03703</v>
      </c>
      <c r="S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D$4690:$AD$4698,'02_核算项'!$M$4690:$M$4698,"VOCS",'02_核算项'!$AE$4690:$AE$4698,"allow_calculation"),"")</f>
        <v>0.002116</v>
      </c>
      <c r="T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D$4690:$AD$4698,'02_核算项'!$M$4690:$M$4698,"PM10",'02_核算项'!$AE$4690:$AE$4698,"allow_calculation"),"")</f>
        <v>0.001058</v>
      </c>
      <c r="U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D$4690:$AD$4698,'02_核算项'!$M$4690:$M$4698,"PM25",'02_核算项'!$AE$4690:$AE$4698,"allow_calculation"),"")</f>
        <v>0.000529</v>
      </c>
      <c r="V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D$4690:$AD$4698,'02_核算项'!$M$4690:$M$4698,"BC",'02_核算项'!$AE$4690:$AE$4698,"allow_calculation"),"")</f>
        <v>0.0001058</v>
      </c>
      <c r="W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D$4690:$AD$4698,'02_核算项'!$M$4690:$M$4698,"OC",'02_核算项'!$AE$4690:$AE$4698,"allow_calculation"),"")</f>
        <v>0.0002116</v>
      </c>
      <c r="X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D$4690:$AD$4698,'02_核算项'!$M$4690:$M$4698,"NH3",'02_核算项'!$AE$4690:$AE$4698,"allow_calculation"),"")</f>
        <v>0.0</v>
      </c>
      <c r="Y466" s="2">
        <v>1</v>
      </c>
    </row>
    <row r="467" spans="1:25">
      <c r="A467" s="2" t="s">
        <v>5569</v>
      </c>
      <c r="B467" s="2" t="s">
        <v>2526</v>
      </c>
      <c r="C467" s="2" t="s">
        <v>799</v>
      </c>
      <c r="D467" s="2" t="s">
        <v>50</v>
      </c>
      <c r="E467" s="2" t="s">
        <v>51</v>
      </c>
      <c r="F467" s="2" t="s">
        <v>138</v>
      </c>
      <c r="G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C$4699:$AC$4707,'02_核算项'!$M$4699:$M$4707,"SO2",'02_核算项'!$AE$4699:$AE$4707,"allow_calculation"),"")</f>
        <v>2530.196122</v>
      </c>
      <c r="H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C$4699:$AC$4707,'02_核算项'!$M$4699:$M$4707,"NOX",'02_核算项'!$AE$4699:$AE$4707,"allow_calculation"),"")</f>
        <v>8930.10396</v>
      </c>
      <c r="I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C$4699:$AC$4707,'02_核算项'!$M$4699:$M$4707,"CO",'02_核算项'!$AE$4699:$AE$4707,"allow_calculation"),"")</f>
        <v>2232.52599</v>
      </c>
      <c r="J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C$4699:$AC$4707,'02_核算项'!$M$4699:$M$4707,"VOCS",'02_核算项'!$AE$4699:$AE$4707,"allow_calculation"),"")</f>
        <v>178.6020792</v>
      </c>
      <c r="K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C$4699:$AC$4707,'02_核算项'!$M$4699:$M$4707,"PM10",'02_核算项'!$AE$4699:$AE$4707,"allow_calculation"),"")</f>
        <v>1116.262995</v>
      </c>
      <c r="L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C$4699:$AC$4707,'02_核算项'!$M$4699:$M$4707,"PM25",'02_核算项'!$AE$4699:$AE$4707,"allow_calculation"),"")</f>
        <v>1116.262995</v>
      </c>
      <c r="M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C$4699:$AC$4707,'02_核算项'!$M$4699:$M$4707,"BC",'02_核算项'!$AE$4699:$AE$4707,"allow_calculation"),"")</f>
        <v>89.3010396</v>
      </c>
      <c r="N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C$4699:$AC$4707,'02_核算项'!$M$4699:$M$4707,"OC",'02_核算项'!$AE$4699:$AE$4707,"allow_calculation"),"")</f>
        <v>520.9227309999999</v>
      </c>
      <c r="O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C$4699:$AC$4707,'02_核算项'!$M$4699:$M$4707,"NH3",'02_核算项'!$AE$4699:$AE$4707,"allow_calculation"),"")</f>
        <v>0.0</v>
      </c>
      <c r="P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D$4699:$AD$4707,'02_核算项'!$M$4699:$M$4707,"SO2",'02_核算项'!$AE$4699:$AE$4707,"allow_calculation"),"")</f>
        <v>2530.196122</v>
      </c>
      <c r="Q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D$4699:$AD$4707,'02_核算项'!$M$4699:$M$4707,"NOX",'02_核算项'!$AE$4699:$AE$4707,"allow_calculation"),"")</f>
        <v>8930.10396</v>
      </c>
      <c r="R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D$4699:$AD$4707,'02_核算项'!$M$4699:$M$4707,"CO",'02_核算项'!$AE$4699:$AE$4707,"allow_calculation"),"")</f>
        <v>2232.52599</v>
      </c>
      <c r="S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D$4699:$AD$4707,'02_核算项'!$M$4699:$M$4707,"VOCS",'02_核算项'!$AE$4699:$AE$4707,"allow_calculation"),"")</f>
        <v>178.6020792</v>
      </c>
      <c r="T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D$4699:$AD$4707,'02_核算项'!$M$4699:$M$4707,"PM10",'02_核算项'!$AE$4699:$AE$4707,"allow_calculation"),"")</f>
        <v>1116.262995</v>
      </c>
      <c r="U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D$4699:$AD$4707,'02_核算项'!$M$4699:$M$4707,"PM25",'02_核算项'!$AE$4699:$AE$4707,"allow_calculation"),"")</f>
        <v>1116.262995</v>
      </c>
      <c r="V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D$4699:$AD$4707,'02_核算项'!$M$4699:$M$4707,"BC",'02_核算项'!$AE$4699:$AE$4707,"allow_calculation"),"")</f>
        <v>89.3010396</v>
      </c>
      <c r="W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D$4699:$AD$4707,'02_核算项'!$M$4699:$M$4707,"OC",'02_核算项'!$AE$4699:$AE$4707,"allow_calculation"),"")</f>
        <v>520.9227309999999</v>
      </c>
      <c r="X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D$4699:$AD$4707,'02_核算项'!$M$4699:$M$4707,"NH3",'02_核算项'!$AE$4699:$AE$4707,"allow_calculation"),"")</f>
        <v>0.0</v>
      </c>
      <c r="Y467" s="2">
        <v>1</v>
      </c>
    </row>
    <row r="468" spans="1:25">
      <c r="A468" s="2" t="s">
        <v>5579</v>
      </c>
      <c r="B468" s="2" t="s">
        <v>627</v>
      </c>
      <c r="C468" s="2" t="s">
        <v>400</v>
      </c>
      <c r="D468" s="2" t="s">
        <v>178</v>
      </c>
      <c r="E468" s="2" t="s">
        <v>179</v>
      </c>
      <c r="F468" s="2" t="s">
        <v>821</v>
      </c>
      <c r="G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C$4708:$AC$4716,'02_核算项'!$M$4708:$M$4716,"SO2",'02_核算项'!$AE$4708:$AE$4716,"allow_calculation"),"")</f>
        <v>0.9429905500000002</v>
      </c>
      <c r="H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C$4708:$AC$4716,'02_核算项'!$M$4708:$M$4716,"NOX",'02_核算项'!$AE$4708:$AE$4716,"allow_calculation"),"")</f>
        <v>226.31773200000003</v>
      </c>
      <c r="I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C$4708:$AC$4716,'02_核算项'!$M$4708:$M$4716,"CO",'02_核算项'!$AE$4708:$AE$4716,"allow_calculation"),"")</f>
        <v>66.00933850000001</v>
      </c>
      <c r="J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C$4708:$AC$4716,'02_核算项'!$M$4708:$M$4716,"VOCS",'02_核算项'!$AE$4708:$AE$4716,"allow_calculation"),"")</f>
        <v>3.771962200000001</v>
      </c>
      <c r="K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C$4708:$AC$4716,'02_核算项'!$M$4708:$M$4716,"PM10",'02_核算项'!$AE$4708:$AE$4716,"allow_calculation"),"")</f>
        <v>1.8859811000000004</v>
      </c>
      <c r="L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C$4708:$AC$4716,'02_核算项'!$M$4708:$M$4716,"PM25",'02_核算项'!$AE$4708:$AE$4716,"allow_calculation"),"")</f>
        <v>0.9429905500000002</v>
      </c>
      <c r="M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C$4708:$AC$4716,'02_核算项'!$M$4708:$M$4716,"BC",'02_核算项'!$AE$4708:$AE$4716,"allow_calculation"),"")</f>
        <v>0.18859811000000004</v>
      </c>
      <c r="N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C$4708:$AC$4716,'02_核算项'!$M$4708:$M$4716,"OC",'02_核算项'!$AE$4708:$AE$4716,"allow_calculation"),"")</f>
        <v>0.3771962200000001</v>
      </c>
      <c r="O468" s="4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C$4708:$AC$4716,'02_核算项'!$M$4708:$M$4716,"NH3",'02_核算项'!$AE$4708:$AE$4716,"allow_calculation"),"")</f>
        <v/>
      </c>
      <c r="P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D$4708:$AD$4716,'02_核算项'!$M$4708:$M$4716,"SO2",'02_核算项'!$AE$4708:$AE$4716,"allow_calculation"),"")</f>
        <v>0.9429905500000002</v>
      </c>
      <c r="Q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D$4708:$AD$4716,'02_核算项'!$M$4708:$M$4716,"NOX",'02_核算项'!$AE$4708:$AE$4716,"allow_calculation"),"")</f>
        <v>226.31773200000003</v>
      </c>
      <c r="R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D$4708:$AD$4716,'02_核算项'!$M$4708:$M$4716,"CO",'02_核算项'!$AE$4708:$AE$4716,"allow_calculation"),"")</f>
        <v>66.00933850000001</v>
      </c>
      <c r="S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D$4708:$AD$4716,'02_核算项'!$M$4708:$M$4716,"VOCS",'02_核算项'!$AE$4708:$AE$4716,"allow_calculation"),"")</f>
        <v>3.771962200000001</v>
      </c>
      <c r="T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D$4708:$AD$4716,'02_核算项'!$M$4708:$M$4716,"PM10",'02_核算项'!$AE$4708:$AE$4716,"allow_calculation"),"")</f>
        <v>1.8859811000000004</v>
      </c>
      <c r="U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D$4708:$AD$4716,'02_核算项'!$M$4708:$M$4716,"PM25",'02_核算项'!$AE$4708:$AE$4716,"allow_calculation"),"")</f>
        <v>0.9429905500000002</v>
      </c>
      <c r="V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D$4708:$AD$4716,'02_核算项'!$M$4708:$M$4716,"BC",'02_核算项'!$AE$4708:$AE$4716,"allow_calculation"),"")</f>
        <v>0.18859811000000004</v>
      </c>
      <c r="W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D$4708:$AD$4716,'02_核算项'!$M$4708:$M$4716,"OC",'02_核算项'!$AE$4708:$AE$4716,"allow_calculation"),"")</f>
        <v>0.3771962200000001</v>
      </c>
      <c r="X468" s="3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D$4708:$AD$4716,'02_核算项'!$M$4708:$M$4716,"NH3",'02_核算项'!$AE$4708:$AE$4716,"allow_calculation"),"")</f>
        <v/>
      </c>
      <c r="Y468" s="2">
        <v>12</v>
      </c>
    </row>
    <row r="469" spans="1:25">
      <c r="A469" s="2" t="s">
        <v>5589</v>
      </c>
      <c r="B469" s="2" t="s">
        <v>2305</v>
      </c>
      <c r="C469" s="2" t="s">
        <v>377</v>
      </c>
      <c r="D469" s="2" t="s">
        <v>228</v>
      </c>
      <c r="E469" s="2" t="s">
        <v>117</v>
      </c>
      <c r="F469" s="2" t="s">
        <v>732</v>
      </c>
      <c r="G469" s="4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C$4717:$AC$4725,'02_核算项'!$M$4717:$M$4725,"SO2",'02_核算项'!$AE$4717:$AE$4725,"allow_calculation"),"")</f>
        <v>308.5721</v>
      </c>
      <c r="H469" s="4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C$4717:$AC$4725,'02_核算项'!$M$4717:$M$4725,"NOX",'02_核算项'!$AE$4717:$AE$4725,"allow_calculation"),"")</f>
        <v>1089.078</v>
      </c>
      <c r="I469" s="4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C$4717:$AC$4725,'02_核算项'!$M$4717:$M$4725,"CO",'02_核算项'!$AE$4717:$AE$4725,"allow_calculation"),"")</f>
        <v>272.2695</v>
      </c>
      <c r="J469" s="4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C$4717:$AC$4725,'02_核算项'!$M$4717:$M$4725,"VOCS",'02_核算项'!$AE$4717:$AE$4725,"allow_calculation"),"")</f>
        <v>21.78156</v>
      </c>
      <c r="K469" s="4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C$4717:$AC$4725,'02_核算项'!$M$4717:$M$4725,"PM10",'02_核算项'!$AE$4717:$AE$4725,"allow_calculation"),"")</f>
        <v>136.13475</v>
      </c>
      <c r="L469" s="4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C$4717:$AC$4725,'02_核算项'!$M$4717:$M$4725,"PM25",'02_核算项'!$AE$4717:$AE$4725,"allow_calculation"),"")</f>
        <v>136.13475</v>
      </c>
      <c r="M469" s="4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C$4717:$AC$4725,'02_核算项'!$M$4717:$M$4725,"BC",'02_核算项'!$AE$4717:$AE$4725,"allow_calculation"),"")</f>
        <v>10.89078</v>
      </c>
      <c r="N469" s="4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C$4717:$AC$4725,'02_核算项'!$M$4717:$M$4725,"OC",'02_核算项'!$AE$4717:$AE$4725,"allow_calculation"),"")</f>
        <v>63.52954999999999</v>
      </c>
      <c r="O469" s="4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C$4717:$AC$4725,'02_核算项'!$M$4717:$M$4725,"NH3",'02_核算项'!$AE$4717:$AE$4725,"allow_calculation"),"")</f>
        <v/>
      </c>
      <c r="P469" s="4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D$4717:$AD$4725,'02_核算项'!$M$4717:$M$4725,"SO2",'02_核算项'!$AE$4717:$AE$4725,"allow_calculation"),"")</f>
        <v>308.5721</v>
      </c>
      <c r="Q469" s="4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D$4717:$AD$4725,'02_核算项'!$M$4717:$M$4725,"NOX",'02_核算项'!$AE$4717:$AE$4725,"allow_calculation"),"")</f>
        <v>1089.078</v>
      </c>
      <c r="R469" s="4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D$4717:$AD$4725,'02_核算项'!$M$4717:$M$4725,"CO",'02_核算项'!$AE$4717:$AE$4725,"allow_calculation"),"")</f>
        <v>272.2695</v>
      </c>
      <c r="S469" s="4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D$4717:$AD$4725,'02_核算项'!$M$4717:$M$4725,"VOCS",'02_核算项'!$AE$4717:$AE$4725,"allow_calculation"),"")</f>
        <v>21.78156</v>
      </c>
      <c r="T469" s="4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D$4717:$AD$4725,'02_核算项'!$M$4717:$M$4725,"PM10",'02_核算项'!$AE$4717:$AE$4725,"allow_calculation"),"")</f>
        <v>136.13475</v>
      </c>
      <c r="U469" s="4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D$4717:$AD$4725,'02_核算项'!$M$4717:$M$4725,"PM25",'02_核算项'!$AE$4717:$AE$4725,"allow_calculation"),"")</f>
        <v>136.13475</v>
      </c>
      <c r="V469" s="4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D$4717:$AD$4725,'02_核算项'!$M$4717:$M$4725,"BC",'02_核算项'!$AE$4717:$AE$4725,"allow_calculation"),"")</f>
        <v>10.89078</v>
      </c>
      <c r="W469" s="4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D$4717:$AD$4725,'02_核算项'!$M$4717:$M$4725,"OC",'02_核算项'!$AE$4717:$AE$4725,"allow_calculation"),"")</f>
        <v>63.52954999999999</v>
      </c>
      <c r="X469" s="3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D$4717:$AD$4725,'02_核算项'!$M$4717:$M$4725,"NH3",'02_核算项'!$AE$4717:$AE$4725,"allow_calculation"),"")</f>
        <v/>
      </c>
      <c r="Y469" s="2">
        <v>12</v>
      </c>
    </row>
    <row r="470" spans="1:25">
      <c r="A470" s="2" t="s">
        <v>5599</v>
      </c>
      <c r="B470" s="2" t="s">
        <v>4172</v>
      </c>
      <c r="C470" s="2" t="s">
        <v>242</v>
      </c>
      <c r="D470" s="2" t="s">
        <v>228</v>
      </c>
      <c r="E470" s="2" t="s">
        <v>117</v>
      </c>
      <c r="F470" s="2" t="s">
        <v>52</v>
      </c>
      <c r="G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C$4726:$AC$4750,'02_核算项'!$M$4726:$M$4750,"SO2",'02_核算项'!$AE$4726:$AE$4750,"allow_calculation"),"")</f>
        <v/>
      </c>
      <c r="H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C$4726:$AC$4750,'02_核算项'!$M$4726:$M$4750,"NOX",'02_核算项'!$AE$4726:$AE$4750,"allow_calculation"),"")</f>
        <v/>
      </c>
      <c r="I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C$4726:$AC$4750,'02_核算项'!$M$4726:$M$4750,"CO",'02_核算项'!$AE$4726:$AE$4750,"allow_calculation"),"")</f>
        <v/>
      </c>
      <c r="J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C$4726:$AC$4750,'02_核算项'!$M$4726:$M$4750,"VOCS",'02_核算项'!$AE$4726:$AE$4750,"allow_calculation"),"")</f>
        <v/>
      </c>
      <c r="K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C$4726:$AC$4750,'02_核算项'!$M$4726:$M$4750,"PM10",'02_核算项'!$AE$4726:$AE$4750,"allow_calculation"),"")</f>
        <v/>
      </c>
      <c r="L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C$4726:$AC$4750,'02_核算项'!$M$4726:$M$4750,"PM25",'02_核算项'!$AE$4726:$AE$4750,"allow_calculation"),"")</f>
        <v/>
      </c>
      <c r="M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C$4726:$AC$4750,'02_核算项'!$M$4726:$M$4750,"BC",'02_核算项'!$AE$4726:$AE$4750,"allow_calculation"),"")</f>
        <v/>
      </c>
      <c r="N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C$4726:$AC$4750,'02_核算项'!$M$4726:$M$4750,"OC",'02_核算项'!$AE$4726:$AE$4750,"allow_calculation"),"")</f>
        <v/>
      </c>
      <c r="O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C$4726:$AC$4750,'02_核算项'!$M$4726:$M$4750,"NH3",'02_核算项'!$AE$4726:$AE$4750,"allow_calculation"),"")</f>
        <v>0.0</v>
      </c>
      <c r="P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D$4726:$AD$4750,'02_核算项'!$M$4726:$M$4750,"SO2",'02_核算项'!$AE$4726:$AE$4750,"allow_calculation"),"")</f>
        <v/>
      </c>
      <c r="Q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D$4726:$AD$4750,'02_核算项'!$M$4726:$M$4750,"NOX",'02_核算项'!$AE$4726:$AE$4750,"allow_calculation"),"")</f>
        <v/>
      </c>
      <c r="R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D$4726:$AD$4750,'02_核算项'!$M$4726:$M$4750,"CO",'02_核算项'!$AE$4726:$AE$4750,"allow_calculation"),"")</f>
        <v/>
      </c>
      <c r="S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D$4726:$AD$4750,'02_核算项'!$M$4726:$M$4750,"VOCS",'02_核算项'!$AE$4726:$AE$4750,"allow_calculation"),"")</f>
        <v/>
      </c>
      <c r="T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D$4726:$AD$4750,'02_核算项'!$M$4726:$M$4750,"PM10",'02_核算项'!$AE$4726:$AE$4750,"allow_calculation"),"")</f>
        <v/>
      </c>
      <c r="U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D$4726:$AD$4750,'02_核算项'!$M$4726:$M$4750,"PM25",'02_核算项'!$AE$4726:$AE$4750,"allow_calculation"),"")</f>
        <v/>
      </c>
      <c r="V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D$4726:$AD$4750,'02_核算项'!$M$4726:$M$4750,"BC",'02_核算项'!$AE$4726:$AE$4750,"allow_calculation"),"")</f>
        <v/>
      </c>
      <c r="W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D$4726:$AD$4750,'02_核算项'!$M$4726:$M$4750,"OC",'02_核算项'!$AE$4726:$AE$4750,"allow_calculation"),"")</f>
        <v/>
      </c>
      <c r="X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D$4726:$AD$4750,'02_核算项'!$M$4726:$M$4750,"NH3",'02_核算项'!$AE$4726:$AE$4750,"allow_calculation"),"")</f>
        <v>0.0</v>
      </c>
      <c r="Y470" s="2">
        <v>25</v>
      </c>
    </row>
    <row r="471" spans="1:25">
      <c r="A471" s="2" t="s">
        <v>5625</v>
      </c>
      <c r="B471" s="2" t="s">
        <v>1354</v>
      </c>
      <c r="C471" s="2" t="s">
        <v>744</v>
      </c>
      <c r="D471" s="2" t="s">
        <v>228</v>
      </c>
      <c r="E471" s="2" t="s">
        <v>117</v>
      </c>
      <c r="F471" s="2" t="s">
        <v>732</v>
      </c>
      <c r="G471" s="4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C$4751:$AC$4767,'02_核算项'!$M$4751:$M$4767,"SO2",'02_核算项'!$AE$4751:$AE$4767,"allow_calculation"),"")</f>
        <v>212.41495104999998</v>
      </c>
      <c r="H471" s="4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C$4751:$AC$4767,'02_核算项'!$M$4751:$M$4767,"NOX",'02_核算项'!$AE$4751:$AE$4767,"allow_calculation"),"")</f>
        <v>749.820912</v>
      </c>
      <c r="I471" s="4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C$4751:$AC$4767,'02_核算项'!$M$4751:$M$4767,"CO",'02_核算项'!$AE$4751:$AE$4767,"allow_calculation"),"")</f>
        <v>187.4603485</v>
      </c>
      <c r="J471" s="4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C$4751:$AC$4767,'02_核算项'!$M$4751:$M$4767,"VOCS",'02_核算项'!$AE$4751:$AE$4767,"allow_calculation"),"")</f>
        <v>14.996008600000001</v>
      </c>
      <c r="K471" s="4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C$4751:$AC$4767,'02_核算项'!$M$4751:$M$4767,"PM10",'02_核算项'!$AE$4751:$AE$4767,"allow_calculation"),"")</f>
        <v>93.7132766</v>
      </c>
      <c r="L471" s="4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C$4751:$AC$4767,'02_核算项'!$M$4751:$M$4767,"PM25",'02_核算项'!$AE$4751:$AE$4767,"allow_calculation"),"")</f>
        <v>93.71276455</v>
      </c>
      <c r="M471" s="4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C$4751:$AC$4767,'02_核算项'!$M$4751:$M$4767,"BC",'02_核算项'!$AE$4751:$AE$4767,"allow_calculation"),"")</f>
        <v>7.4970826100000005</v>
      </c>
      <c r="N471" s="4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C$4751:$AC$4767,'02_核算项'!$M$4751:$M$4767,"OC",'02_核算项'!$AE$4751:$AE$4767,"allow_calculation"),"")</f>
        <v>43.73258932</v>
      </c>
      <c r="O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C$4751:$AC$4767,'02_核算项'!$M$4751:$M$4767,"NH3",'02_核算项'!$AE$4751:$AE$4767,"allow_calculation"),"")</f>
        <v>0.0</v>
      </c>
      <c r="P471" s="4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D$4751:$AD$4767,'02_核算项'!$M$4751:$M$4767,"SO2",'02_核算项'!$AE$4751:$AE$4767,"allow_calculation"),"")</f>
        <v>212.41495104999998</v>
      </c>
      <c r="Q471" s="4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D$4751:$AD$4767,'02_核算项'!$M$4751:$M$4767,"NOX",'02_核算项'!$AE$4751:$AE$4767,"allow_calculation"),"")</f>
        <v>749.820912</v>
      </c>
      <c r="R471" s="4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D$4751:$AD$4767,'02_核算项'!$M$4751:$M$4767,"CO",'02_核算项'!$AE$4751:$AE$4767,"allow_calculation"),"")</f>
        <v>187.4603485</v>
      </c>
      <c r="S471" s="4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D$4751:$AD$4767,'02_核算项'!$M$4751:$M$4767,"VOCS",'02_核算项'!$AE$4751:$AE$4767,"allow_calculation"),"")</f>
        <v>14.996008600000001</v>
      </c>
      <c r="T471" s="4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D$4751:$AD$4767,'02_核算项'!$M$4751:$M$4767,"PM10",'02_核算项'!$AE$4751:$AE$4767,"allow_calculation"),"")</f>
        <v>93.7132766</v>
      </c>
      <c r="U471" s="4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D$4751:$AD$4767,'02_核算项'!$M$4751:$M$4767,"PM25",'02_核算项'!$AE$4751:$AE$4767,"allow_calculation"),"")</f>
        <v>93.71276455</v>
      </c>
      <c r="V471" s="4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D$4751:$AD$4767,'02_核算项'!$M$4751:$M$4767,"BC",'02_核算项'!$AE$4751:$AE$4767,"allow_calculation"),"")</f>
        <v>7.4970826100000005</v>
      </c>
      <c r="W471" s="4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D$4751:$AD$4767,'02_核算项'!$M$4751:$M$4767,"OC",'02_核算项'!$AE$4751:$AE$4767,"allow_calculation"),"")</f>
        <v>43.73258932</v>
      </c>
      <c r="X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D$4751:$AD$4767,'02_核算项'!$M$4751:$M$4767,"NH3",'02_核算项'!$AE$4751:$AE$4767,"allow_calculation"),"")</f>
        <v>0.0</v>
      </c>
      <c r="Y471" s="2">
        <v>18</v>
      </c>
    </row>
    <row r="472" spans="1:25">
      <c r="A472" s="2" t="s">
        <v>5643</v>
      </c>
      <c r="B472" s="2" t="s">
        <v>1584</v>
      </c>
      <c r="C472" s="2" t="s">
        <v>744</v>
      </c>
      <c r="D472" s="2" t="s">
        <v>228</v>
      </c>
      <c r="E472" s="2" t="s">
        <v>117</v>
      </c>
      <c r="F472" s="2" t="s">
        <v>732</v>
      </c>
      <c r="G472" s="4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C$4768:$AC$4784,'02_核算项'!$M$4768:$M$4784,"SO2",'02_核算项'!$AE$4768:$AE$4784,"allow_calculation"),"")</f>
        <v>420.31966570000003</v>
      </c>
      <c r="H472" s="4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C$4768:$AC$4784,'02_核算项'!$M$4768:$M$4784,"NOX",'02_核算项'!$AE$4768:$AE$4784,"allow_calculation"),"")</f>
        <v>1485.033768</v>
      </c>
      <c r="I472" s="4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C$4768:$AC$4784,'02_核算项'!$M$4768:$M$4784,"CO",'02_核算项'!$AE$4768:$AE$4784,"allow_calculation"),"")</f>
        <v>371.32409900000005</v>
      </c>
      <c r="J472" s="4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C$4768:$AC$4784,'02_核算项'!$M$4768:$M$4784,"VOCS",'02_核算项'!$AE$4768:$AE$4784,"allow_calculation"),"")</f>
        <v>29.695422800000003</v>
      </c>
      <c r="K472" s="4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C$4768:$AC$4784,'02_核算项'!$M$4768:$M$4784,"PM10",'02_核算项'!$AE$4768:$AE$4784,"allow_calculation"),"")</f>
        <v>185.4453814</v>
      </c>
      <c r="L472" s="4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C$4768:$AC$4784,'02_核算项'!$M$4768:$M$4784,"PM25",'02_核算项'!$AE$4768:$AE$4784,"allow_calculation"),"")</f>
        <v>185.43881570000002</v>
      </c>
      <c r="M472" s="4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C$4768:$AC$4784,'02_核算项'!$M$4768:$M$4784,"BC",'02_核算项'!$AE$4768:$AE$4784,"allow_calculation"),"")</f>
        <v>14.835893140000001</v>
      </c>
      <c r="N472" s="4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C$4768:$AC$4784,'02_核算项'!$M$4768:$M$4784,"OC",'02_核算项'!$AE$4768:$AE$4784,"allow_calculation"),"")</f>
        <v>86.53767628</v>
      </c>
      <c r="O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C$4768:$AC$4784,'02_核算项'!$M$4768:$M$4784,"NH3",'02_核算项'!$AE$4768:$AE$4784,"allow_calculation"),"")</f>
        <v>0.0</v>
      </c>
      <c r="P472" s="4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D$4768:$AD$4784,'02_核算项'!$M$4768:$M$4784,"SO2",'02_核算项'!$AE$4768:$AE$4784,"allow_calculation"),"")</f>
        <v>420.31966570000003</v>
      </c>
      <c r="Q472" s="4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D$4768:$AD$4784,'02_核算项'!$M$4768:$M$4784,"NOX",'02_核算项'!$AE$4768:$AE$4784,"allow_calculation"),"")</f>
        <v>1485.033768</v>
      </c>
      <c r="R472" s="4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D$4768:$AD$4784,'02_核算项'!$M$4768:$M$4784,"CO",'02_核算项'!$AE$4768:$AE$4784,"allow_calculation"),"")</f>
        <v>371.32409900000005</v>
      </c>
      <c r="S472" s="4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D$4768:$AD$4784,'02_核算项'!$M$4768:$M$4784,"VOCS",'02_核算项'!$AE$4768:$AE$4784,"allow_calculation"),"")</f>
        <v>29.695422800000003</v>
      </c>
      <c r="T472" s="4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D$4768:$AD$4784,'02_核算项'!$M$4768:$M$4784,"PM10",'02_核算项'!$AE$4768:$AE$4784,"allow_calculation"),"")</f>
        <v>185.4453814</v>
      </c>
      <c r="U472" s="4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D$4768:$AD$4784,'02_核算项'!$M$4768:$M$4784,"PM25",'02_核算项'!$AE$4768:$AE$4784,"allow_calculation"),"")</f>
        <v>185.43881570000002</v>
      </c>
      <c r="V472" s="4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D$4768:$AD$4784,'02_核算项'!$M$4768:$M$4784,"BC",'02_核算项'!$AE$4768:$AE$4784,"allow_calculation"),"")</f>
        <v>14.835893140000001</v>
      </c>
      <c r="W472" s="4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D$4768:$AD$4784,'02_核算项'!$M$4768:$M$4784,"OC",'02_核算项'!$AE$4768:$AE$4784,"allow_calculation"),"")</f>
        <v>86.53767628</v>
      </c>
      <c r="X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D$4768:$AD$4784,'02_核算项'!$M$4768:$M$4784,"NH3",'02_核算项'!$AE$4768:$AE$4784,"allow_calculation"),"")</f>
        <v>0.0</v>
      </c>
      <c r="Y472" s="2">
        <v>18</v>
      </c>
    </row>
    <row r="473" spans="1:25">
      <c r="A473" s="2" t="s">
        <v>5661</v>
      </c>
      <c r="B473" s="2" t="s">
        <v>3258</v>
      </c>
      <c r="C473" s="2" t="s">
        <v>377</v>
      </c>
      <c r="D473" s="2" t="s">
        <v>50</v>
      </c>
      <c r="E473" s="2" t="s">
        <v>51</v>
      </c>
      <c r="F473" s="2" t="s">
        <v>138</v>
      </c>
      <c r="G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C$4785:$AC$4793,'02_核算项'!$M$4785:$M$4793,"SO2",'02_核算项'!$AE$4785:$AE$4793,"allow_calculation"),"")</f>
        <v>1105.2975</v>
      </c>
      <c r="H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C$4785:$AC$4793,'02_核算项'!$M$4785:$M$4793,"NOX",'02_核算项'!$AE$4785:$AE$4793,"allow_calculation"),"")</f>
        <v>3901.05</v>
      </c>
      <c r="I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C$4785:$AC$4793,'02_核算项'!$M$4785:$M$4793,"CO",'02_核算项'!$AE$4785:$AE$4793,"allow_calculation"),"")</f>
        <v>975.2625</v>
      </c>
      <c r="J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C$4785:$AC$4793,'02_核算项'!$M$4785:$M$4793,"VOCS",'02_核算项'!$AE$4785:$AE$4793,"allow_calculation"),"")</f>
        <v>78.021</v>
      </c>
      <c r="K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C$4785:$AC$4793,'02_核算项'!$M$4785:$M$4793,"PM10",'02_核算项'!$AE$4785:$AE$4793,"allow_calculation"),"")</f>
        <v>487.63125</v>
      </c>
      <c r="L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C$4785:$AC$4793,'02_核算项'!$M$4785:$M$4793,"PM25",'02_核算项'!$AE$4785:$AE$4793,"allow_calculation"),"")</f>
        <v>487.63125</v>
      </c>
      <c r="M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C$4785:$AC$4793,'02_核算项'!$M$4785:$M$4793,"BC",'02_核算项'!$AE$4785:$AE$4793,"allow_calculation"),"")</f>
        <v>39.0105</v>
      </c>
      <c r="N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C$4785:$AC$4793,'02_核算项'!$M$4785:$M$4793,"OC",'02_核算项'!$AE$4785:$AE$4793,"allow_calculation"),"")</f>
        <v>227.56125</v>
      </c>
      <c r="O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C$4785:$AC$4793,'02_核算项'!$M$4785:$M$4793,"NH3",'02_核算项'!$AE$4785:$AE$4793,"allow_calculation"),"")</f>
        <v>0.0</v>
      </c>
      <c r="P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D$4785:$AD$4793,'02_核算项'!$M$4785:$M$4793,"SO2",'02_核算项'!$AE$4785:$AE$4793,"allow_calculation"),"")</f>
        <v>1105.2975</v>
      </c>
      <c r="Q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D$4785:$AD$4793,'02_核算项'!$M$4785:$M$4793,"NOX",'02_核算项'!$AE$4785:$AE$4793,"allow_calculation"),"")</f>
        <v>3901.05</v>
      </c>
      <c r="R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D$4785:$AD$4793,'02_核算项'!$M$4785:$M$4793,"CO",'02_核算项'!$AE$4785:$AE$4793,"allow_calculation"),"")</f>
        <v>975.2625</v>
      </c>
      <c r="S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D$4785:$AD$4793,'02_核算项'!$M$4785:$M$4793,"VOCS",'02_核算项'!$AE$4785:$AE$4793,"allow_calculation"),"")</f>
        <v>78.021</v>
      </c>
      <c r="T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D$4785:$AD$4793,'02_核算项'!$M$4785:$M$4793,"PM10",'02_核算项'!$AE$4785:$AE$4793,"allow_calculation"),"")</f>
        <v>487.63125</v>
      </c>
      <c r="U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D$4785:$AD$4793,'02_核算项'!$M$4785:$M$4793,"PM25",'02_核算项'!$AE$4785:$AE$4793,"allow_calculation"),"")</f>
        <v>487.63125</v>
      </c>
      <c r="V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D$4785:$AD$4793,'02_核算项'!$M$4785:$M$4793,"BC",'02_核算项'!$AE$4785:$AE$4793,"allow_calculation"),"")</f>
        <v>39.0105</v>
      </c>
      <c r="W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D$4785:$AD$4793,'02_核算项'!$M$4785:$M$4793,"OC",'02_核算项'!$AE$4785:$AE$4793,"allow_calculation"),"")</f>
        <v>227.56125</v>
      </c>
      <c r="X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D$4785:$AD$4793,'02_核算项'!$M$4785:$M$4793,"NH3",'02_核算项'!$AE$4785:$AE$4793,"allow_calculation"),"")</f>
        <v>0.0</v>
      </c>
      <c r="Y473" s="2">
        <v>9</v>
      </c>
    </row>
    <row r="474" spans="1:25">
      <c r="A474" s="2" t="s">
        <v>5671</v>
      </c>
      <c r="B474" s="2" t="s">
        <v>1187</v>
      </c>
      <c r="C474" s="2" t="s">
        <v>560</v>
      </c>
      <c r="D474" s="2" t="s">
        <v>50</v>
      </c>
      <c r="E474" s="2" t="s">
        <v>51</v>
      </c>
      <c r="F474" s="2" t="s">
        <v>138</v>
      </c>
      <c r="G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C$4794:$AC$4802,'02_核算项'!$M$4794:$M$4802,"SO2",'02_核算项'!$AE$4794:$AE$4802,"allow_calculation"),"")</f>
        <v>1787.923677</v>
      </c>
      <c r="H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C$4794:$AC$4802,'02_核算项'!$M$4794:$M$4802,"NOX",'02_核算项'!$AE$4794:$AE$4802,"allow_calculation"),"")</f>
        <v>6310.31886</v>
      </c>
      <c r="I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C$4794:$AC$4802,'02_核算项'!$M$4794:$M$4802,"CO",'02_核算项'!$AE$4794:$AE$4802,"allow_calculation"),"")</f>
        <v>1577.579715</v>
      </c>
      <c r="J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C$4794:$AC$4802,'02_核算项'!$M$4794:$M$4802,"VOCS",'02_核算项'!$AE$4794:$AE$4802,"allow_calculation"),"")</f>
        <v>126.20637719999999</v>
      </c>
      <c r="K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C$4794:$AC$4802,'02_核算项'!$M$4794:$M$4802,"PM10",'02_核算项'!$AE$4794:$AE$4802,"allow_calculation"),"")</f>
        <v>788.7898575</v>
      </c>
      <c r="L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C$4794:$AC$4802,'02_核算项'!$M$4794:$M$4802,"PM25",'02_核算项'!$AE$4794:$AE$4802,"allow_calculation"),"")</f>
        <v>788.7898575</v>
      </c>
      <c r="M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C$4794:$AC$4802,'02_核算项'!$M$4794:$M$4802,"BC",'02_核算项'!$AE$4794:$AE$4802,"allow_calculation"),"")</f>
        <v>63.103188599999996</v>
      </c>
      <c r="N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C$4794:$AC$4802,'02_核算项'!$M$4794:$M$4802,"OC",'02_核算项'!$AE$4794:$AE$4802,"allow_calculation"),"")</f>
        <v>368.1019335</v>
      </c>
      <c r="O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C$4794:$AC$4802,'02_核算项'!$M$4794:$M$4802,"NH3",'02_核算项'!$AE$4794:$AE$4802,"allow_calculation"),"")</f>
        <v>0.0</v>
      </c>
      <c r="P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D$4794:$AD$4802,'02_核算项'!$M$4794:$M$4802,"SO2",'02_核算项'!$AE$4794:$AE$4802,"allow_calculation"),"")</f>
        <v>1787.923677</v>
      </c>
      <c r="Q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D$4794:$AD$4802,'02_核算项'!$M$4794:$M$4802,"NOX",'02_核算项'!$AE$4794:$AE$4802,"allow_calculation"),"")</f>
        <v>6310.31886</v>
      </c>
      <c r="R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D$4794:$AD$4802,'02_核算项'!$M$4794:$M$4802,"CO",'02_核算项'!$AE$4794:$AE$4802,"allow_calculation"),"")</f>
        <v>1577.579715</v>
      </c>
      <c r="S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D$4794:$AD$4802,'02_核算项'!$M$4794:$M$4802,"VOCS",'02_核算项'!$AE$4794:$AE$4802,"allow_calculation"),"")</f>
        <v>126.20637719999999</v>
      </c>
      <c r="T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D$4794:$AD$4802,'02_核算项'!$M$4794:$M$4802,"PM10",'02_核算项'!$AE$4794:$AE$4802,"allow_calculation"),"")</f>
        <v>788.7898575</v>
      </c>
      <c r="U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D$4794:$AD$4802,'02_核算项'!$M$4794:$M$4802,"PM25",'02_核算项'!$AE$4794:$AE$4802,"allow_calculation"),"")</f>
        <v>788.7898575</v>
      </c>
      <c r="V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D$4794:$AD$4802,'02_核算项'!$M$4794:$M$4802,"BC",'02_核算项'!$AE$4794:$AE$4802,"allow_calculation"),"")</f>
        <v>63.103188599999996</v>
      </c>
      <c r="W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D$4794:$AD$4802,'02_核算项'!$M$4794:$M$4802,"OC",'02_核算项'!$AE$4794:$AE$4802,"allow_calculation"),"")</f>
        <v>368.1019335</v>
      </c>
      <c r="X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D$4794:$AD$4802,'02_核算项'!$M$4794:$M$4802,"NH3",'02_核算项'!$AE$4794:$AE$4802,"allow_calculation"),"")</f>
        <v>0.0</v>
      </c>
      <c r="Y474" s="2">
        <v>9</v>
      </c>
    </row>
    <row r="475" spans="1:25">
      <c r="A475" s="2" t="s">
        <v>5681</v>
      </c>
      <c r="B475" s="2" t="s">
        <v>886</v>
      </c>
      <c r="C475" s="2" t="s">
        <v>377</v>
      </c>
      <c r="D475" s="2" t="s">
        <v>228</v>
      </c>
      <c r="E475" s="2" t="s">
        <v>181</v>
      </c>
      <c r="F475" s="2" t="s">
        <v>1768</v>
      </c>
      <c r="G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C$4803:$AC$4811,'02_核算项'!$M$4803:$M$4811,"SO2",'02_核算项'!$AE$4803:$AE$4811,"allow_calculation"),"")</f>
        <v/>
      </c>
      <c r="H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C$4803:$AC$4811,'02_核算项'!$M$4803:$M$4811,"NOX",'02_核算项'!$AE$4803:$AE$4811,"allow_calculation"),"")</f>
        <v/>
      </c>
      <c r="I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C$4803:$AC$4811,'02_核算项'!$M$4803:$M$4811,"CO",'02_核算项'!$AE$4803:$AE$4811,"allow_calculation"),"")</f>
        <v/>
      </c>
      <c r="J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C$4803:$AC$4811,'02_核算项'!$M$4803:$M$4811,"VOCS",'02_核算项'!$AE$4803:$AE$4811,"allow_calculation"),"")</f>
        <v/>
      </c>
      <c r="K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C$4803:$AC$4811,'02_核算项'!$M$4803:$M$4811,"PM10",'02_核算项'!$AE$4803:$AE$4811,"allow_calculation"),"")</f>
        <v/>
      </c>
      <c r="L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C$4803:$AC$4811,'02_核算项'!$M$4803:$M$4811,"PM25",'02_核算项'!$AE$4803:$AE$4811,"allow_calculation"),"")</f>
        <v/>
      </c>
      <c r="M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C$4803:$AC$4811,'02_核算项'!$M$4803:$M$4811,"BC",'02_核算项'!$AE$4803:$AE$4811,"allow_calculation"),"")</f>
        <v/>
      </c>
      <c r="N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C$4803:$AC$4811,'02_核算项'!$M$4803:$M$4811,"OC",'02_核算项'!$AE$4803:$AE$4811,"allow_calculation"),"")</f>
        <v/>
      </c>
      <c r="O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C$4803:$AC$4811,'02_核算项'!$M$4803:$M$4811,"NH3",'02_核算项'!$AE$4803:$AE$4811,"allow_calculation"),"")</f>
        <v>0.0</v>
      </c>
      <c r="P475" s="3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D$4803:$AD$4811,'02_核算项'!$M$4803:$M$4811,"SO2",'02_核算项'!$AE$4803:$AE$4811,"allow_calculation"),"")</f>
        <v/>
      </c>
      <c r="Q475" s="3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D$4803:$AD$4811,'02_核算项'!$M$4803:$M$4811,"NOX",'02_核算项'!$AE$4803:$AE$4811,"allow_calculation"),"")</f>
        <v/>
      </c>
      <c r="R475" s="3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D$4803:$AD$4811,'02_核算项'!$M$4803:$M$4811,"CO",'02_核算项'!$AE$4803:$AE$4811,"allow_calculation"),"")</f>
        <v/>
      </c>
      <c r="S475" s="3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D$4803:$AD$4811,'02_核算项'!$M$4803:$M$4811,"VOCS",'02_核算项'!$AE$4803:$AE$4811,"allow_calculation"),"")</f>
        <v/>
      </c>
      <c r="T475" s="3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D$4803:$AD$4811,'02_核算项'!$M$4803:$M$4811,"PM10",'02_核算项'!$AE$4803:$AE$4811,"allow_calculation"),"")</f>
        <v/>
      </c>
      <c r="U475" s="3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D$4803:$AD$4811,'02_核算项'!$M$4803:$M$4811,"PM25",'02_核算项'!$AE$4803:$AE$4811,"allow_calculation"),"")</f>
        <v/>
      </c>
      <c r="V475" s="3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D$4803:$AD$4811,'02_核算项'!$M$4803:$M$4811,"BC",'02_核算项'!$AE$4803:$AE$4811,"allow_calculation"),"")</f>
        <v/>
      </c>
      <c r="W475" s="3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D$4803:$AD$4811,'02_核算项'!$M$4803:$M$4811,"OC",'02_核算项'!$AE$4803:$AE$4811,"allow_calculation"),"")</f>
        <v/>
      </c>
      <c r="X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D$4803:$AD$4811,'02_核算项'!$M$4803:$M$4811,"NH3",'02_核算项'!$AE$4803:$AE$4811,"allow_calculation"),"")</f>
        <v>0.0</v>
      </c>
      <c r="Y475" s="2">
        <v>25</v>
      </c>
    </row>
    <row r="476" spans="1:25">
      <c r="A476" s="2" t="s">
        <v>5691</v>
      </c>
      <c r="B476" s="2" t="s">
        <v>1924</v>
      </c>
      <c r="C476" s="2" t="s">
        <v>377</v>
      </c>
      <c r="D476" s="2" t="s">
        <v>178</v>
      </c>
      <c r="E476" s="2" t="s">
        <v>51</v>
      </c>
      <c r="F476" s="2" t="s">
        <v>52</v>
      </c>
      <c r="G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C$4812:$AC$4820,'02_核算项'!$M$4812:$M$4820,"SO2",'02_核算项'!$AE$4812:$AE$4820,"allow_calculation"),"")</f>
        <v>215.2931</v>
      </c>
      <c r="H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C$4812:$AC$4820,'02_核算项'!$M$4812:$M$4820,"NOX",'02_核算项'!$AE$4812:$AE$4820,"allow_calculation"),"")</f>
        <v>759.858</v>
      </c>
      <c r="I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C$4812:$AC$4820,'02_核算项'!$M$4812:$M$4820,"CO",'02_核算项'!$AE$4812:$AE$4820,"allow_calculation"),"")</f>
        <v>189.9645</v>
      </c>
      <c r="J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C$4812:$AC$4820,'02_核算项'!$M$4812:$M$4820,"VOCS",'02_核算项'!$AE$4812:$AE$4820,"allow_calculation"),"")</f>
        <v>15.19716</v>
      </c>
      <c r="K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C$4812:$AC$4820,'02_核算项'!$M$4812:$M$4820,"PM10",'02_核算项'!$AE$4812:$AE$4820,"allow_calculation"),"")</f>
        <v>94.98225</v>
      </c>
      <c r="L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C$4812:$AC$4820,'02_核算项'!$M$4812:$M$4820,"PM25",'02_核算项'!$AE$4812:$AE$4820,"allow_calculation"),"")</f>
        <v>94.98225</v>
      </c>
      <c r="M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C$4812:$AC$4820,'02_核算项'!$M$4812:$M$4820,"BC",'02_核算项'!$AE$4812:$AE$4820,"allow_calculation"),"")</f>
        <v>7.59858</v>
      </c>
      <c r="N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C$4812:$AC$4820,'02_核算项'!$M$4812:$M$4820,"OC",'02_核算项'!$AE$4812:$AE$4820,"allow_calculation"),"")</f>
        <v>44.32505</v>
      </c>
      <c r="O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C$4812:$AC$4820,'02_核算项'!$M$4812:$M$4820,"NH3",'02_核算项'!$AE$4812:$AE$4820,"allow_calculation"),"")</f>
        <v>0.0</v>
      </c>
      <c r="P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D$4812:$AD$4820,'02_核算项'!$M$4812:$M$4820,"SO2",'02_核算项'!$AE$4812:$AE$4820,"allow_calculation"),"")</f>
        <v>215.2931</v>
      </c>
      <c r="Q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D$4812:$AD$4820,'02_核算项'!$M$4812:$M$4820,"NOX",'02_核算项'!$AE$4812:$AE$4820,"allow_calculation"),"")</f>
        <v>759.858</v>
      </c>
      <c r="R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D$4812:$AD$4820,'02_核算项'!$M$4812:$M$4820,"CO",'02_核算项'!$AE$4812:$AE$4820,"allow_calculation"),"")</f>
        <v>189.9645</v>
      </c>
      <c r="S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D$4812:$AD$4820,'02_核算项'!$M$4812:$M$4820,"VOCS",'02_核算项'!$AE$4812:$AE$4820,"allow_calculation"),"")</f>
        <v>15.19716</v>
      </c>
      <c r="T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D$4812:$AD$4820,'02_核算项'!$M$4812:$M$4820,"PM10",'02_核算项'!$AE$4812:$AE$4820,"allow_calculation"),"")</f>
        <v>94.98225</v>
      </c>
      <c r="U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D$4812:$AD$4820,'02_核算项'!$M$4812:$M$4820,"PM25",'02_核算项'!$AE$4812:$AE$4820,"allow_calculation"),"")</f>
        <v>94.98225</v>
      </c>
      <c r="V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D$4812:$AD$4820,'02_核算项'!$M$4812:$M$4820,"BC",'02_核算项'!$AE$4812:$AE$4820,"allow_calculation"),"")</f>
        <v>7.59858</v>
      </c>
      <c r="W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D$4812:$AD$4820,'02_核算项'!$M$4812:$M$4820,"OC",'02_核算项'!$AE$4812:$AE$4820,"allow_calculation"),"")</f>
        <v>44.32505</v>
      </c>
      <c r="X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D$4812:$AD$4820,'02_核算项'!$M$4812:$M$4820,"NH3",'02_核算项'!$AE$4812:$AE$4820,"allow_calculation"),"")</f>
        <v>0.0</v>
      </c>
      <c r="Y476" s="2">
        <v>9</v>
      </c>
    </row>
    <row r="477" spans="1:25">
      <c r="A477" s="2" t="s">
        <v>5701</v>
      </c>
      <c r="B477" s="2" t="s">
        <v>1112</v>
      </c>
      <c r="C477" s="2" t="s">
        <v>227</v>
      </c>
      <c r="D477" s="2" t="s">
        <v>178</v>
      </c>
      <c r="E477" s="2" t="s">
        <v>179</v>
      </c>
      <c r="F477" s="2" t="s">
        <v>52</v>
      </c>
      <c r="G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C$4821:$AC$4829,'02_核算项'!$M$4821:$M$4829,"SO2",'02_核算项'!$AE$4821:$AE$4829,"allow_calculation"),"")</f>
        <v>0.0036845</v>
      </c>
      <c r="H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C$4821:$AC$4829,'02_核算项'!$M$4821:$M$4829,"NOX",'02_核算项'!$AE$4821:$AE$4829,"allow_calculation"),"")</f>
        <v>0.88428</v>
      </c>
      <c r="I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C$4821:$AC$4829,'02_核算项'!$M$4821:$M$4829,"CO",'02_核算项'!$AE$4821:$AE$4829,"allow_calculation"),"")</f>
        <v>0.25791499999999995</v>
      </c>
      <c r="J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C$4821:$AC$4829,'02_核算项'!$M$4821:$M$4829,"VOCS",'02_核算项'!$AE$4821:$AE$4829,"allow_calculation"),"")</f>
        <v>0.014738</v>
      </c>
      <c r="K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C$4821:$AC$4829,'02_核算项'!$M$4821:$M$4829,"PM10",'02_核算项'!$AE$4821:$AE$4829,"allow_calculation"),"")</f>
        <v>0.007369</v>
      </c>
      <c r="L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C$4821:$AC$4829,'02_核算项'!$M$4821:$M$4829,"PM25",'02_核算项'!$AE$4821:$AE$4829,"allow_calculation"),"")</f>
        <v>0.0036845</v>
      </c>
      <c r="M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C$4821:$AC$4829,'02_核算项'!$M$4821:$M$4829,"BC",'02_核算项'!$AE$4821:$AE$4829,"allow_calculation"),"")</f>
        <v>0.0007369</v>
      </c>
      <c r="N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C$4821:$AC$4829,'02_核算项'!$M$4821:$M$4829,"OC",'02_核算项'!$AE$4821:$AE$4829,"allow_calculation"),"")</f>
        <v>0.0014738</v>
      </c>
      <c r="O477" s="4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C$4821:$AC$4829,'02_核算项'!$M$4821:$M$4829,"NH3",'02_核算项'!$AE$4821:$AE$4829,"allow_calculation"),"")</f>
        <v/>
      </c>
      <c r="P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D$4821:$AD$4829,'02_核算项'!$M$4821:$M$4829,"SO2",'02_核算项'!$AE$4821:$AE$4829,"allow_calculation"),"")</f>
        <v>0.0036845</v>
      </c>
      <c r="Q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D$4821:$AD$4829,'02_核算项'!$M$4821:$M$4829,"NOX",'02_核算项'!$AE$4821:$AE$4829,"allow_calculation"),"")</f>
        <v>0.88428</v>
      </c>
      <c r="R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D$4821:$AD$4829,'02_核算项'!$M$4821:$M$4829,"CO",'02_核算项'!$AE$4821:$AE$4829,"allow_calculation"),"")</f>
        <v>0.25791499999999995</v>
      </c>
      <c r="S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D$4821:$AD$4829,'02_核算项'!$M$4821:$M$4829,"VOCS",'02_核算项'!$AE$4821:$AE$4829,"allow_calculation"),"")</f>
        <v>0.014738</v>
      </c>
      <c r="T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D$4821:$AD$4829,'02_核算项'!$M$4821:$M$4829,"PM10",'02_核算项'!$AE$4821:$AE$4829,"allow_calculation"),"")</f>
        <v>0.007369</v>
      </c>
      <c r="U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D$4821:$AD$4829,'02_核算项'!$M$4821:$M$4829,"PM25",'02_核算项'!$AE$4821:$AE$4829,"allow_calculation"),"")</f>
        <v>0.0036845</v>
      </c>
      <c r="V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D$4821:$AD$4829,'02_核算项'!$M$4821:$M$4829,"BC",'02_核算项'!$AE$4821:$AE$4829,"allow_calculation"),"")</f>
        <v>0.0007369</v>
      </c>
      <c r="W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D$4821:$AD$4829,'02_核算项'!$M$4821:$M$4829,"OC",'02_核算项'!$AE$4821:$AE$4829,"allow_calculation"),"")</f>
        <v>0.0014738</v>
      </c>
      <c r="X477" s="3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D$4821:$AD$4829,'02_核算项'!$M$4821:$M$4829,"NH3",'02_核算项'!$AE$4821:$AE$4829,"allow_calculation"),"")</f>
        <v/>
      </c>
      <c r="Y477" s="2">
        <v>12</v>
      </c>
    </row>
    <row r="478" spans="1:25">
      <c r="A478" s="2" t="s">
        <v>5711</v>
      </c>
      <c r="B478" s="2" t="s">
        <v>509</v>
      </c>
      <c r="C478" s="2" t="s">
        <v>213</v>
      </c>
      <c r="D478" s="2" t="s">
        <v>178</v>
      </c>
      <c r="E478" s="2" t="s">
        <v>179</v>
      </c>
      <c r="F478" s="2" t="s">
        <v>243</v>
      </c>
      <c r="G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C$4830:$AC$4838,'02_核算项'!$M$4830:$M$4838,"SO2",'02_核算项'!$AE$4830:$AE$4838,"allow_calculation"),"")</f>
        <v>0.9492708000000001</v>
      </c>
      <c r="H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C$4830:$AC$4838,'02_核算项'!$M$4830:$M$4838,"NOX",'02_核算项'!$AE$4830:$AE$4838,"allow_calculation"),"")</f>
        <v>227.824992</v>
      </c>
      <c r="I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C$4830:$AC$4838,'02_核算项'!$M$4830:$M$4838,"CO",'02_核算项'!$AE$4830:$AE$4838,"allow_calculation"),"")</f>
        <v>66.448956</v>
      </c>
      <c r="J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C$4830:$AC$4838,'02_核算项'!$M$4830:$M$4838,"VOCS",'02_核算项'!$AE$4830:$AE$4838,"allow_calculation"),"")</f>
        <v>3.7970832000000003</v>
      </c>
      <c r="K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C$4830:$AC$4838,'02_核算项'!$M$4830:$M$4838,"PM10",'02_核算项'!$AE$4830:$AE$4838,"allow_calculation"),"")</f>
        <v>1.8985416000000002</v>
      </c>
      <c r="L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C$4830:$AC$4838,'02_核算项'!$M$4830:$M$4838,"PM25",'02_核算项'!$AE$4830:$AE$4838,"allow_calculation"),"")</f>
        <v>0.9492708000000001</v>
      </c>
      <c r="M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C$4830:$AC$4838,'02_核算项'!$M$4830:$M$4838,"BC",'02_核算项'!$AE$4830:$AE$4838,"allow_calculation"),"")</f>
        <v>0.18985416</v>
      </c>
      <c r="N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C$4830:$AC$4838,'02_核算项'!$M$4830:$M$4838,"OC",'02_核算项'!$AE$4830:$AE$4838,"allow_calculation"),"")</f>
        <v>0.37970832</v>
      </c>
      <c r="O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C$4830:$AC$4838,'02_核算项'!$M$4830:$M$4838,"NH3",'02_核算项'!$AE$4830:$AE$4838,"allow_calculation"),"")</f>
        <v>0.0</v>
      </c>
      <c r="P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D$4830:$AD$4838,'02_核算项'!$M$4830:$M$4838,"SO2",'02_核算项'!$AE$4830:$AE$4838,"allow_calculation"),"")</f>
        <v>0.9492708000000001</v>
      </c>
      <c r="Q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D$4830:$AD$4838,'02_核算项'!$M$4830:$M$4838,"NOX",'02_核算项'!$AE$4830:$AE$4838,"allow_calculation"),"")</f>
        <v>227.824992</v>
      </c>
      <c r="R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D$4830:$AD$4838,'02_核算项'!$M$4830:$M$4838,"CO",'02_核算项'!$AE$4830:$AE$4838,"allow_calculation"),"")</f>
        <v>66.448956</v>
      </c>
      <c r="S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D$4830:$AD$4838,'02_核算项'!$M$4830:$M$4838,"VOCS",'02_核算项'!$AE$4830:$AE$4838,"allow_calculation"),"")</f>
        <v>3.7970832000000003</v>
      </c>
      <c r="T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D$4830:$AD$4838,'02_核算项'!$M$4830:$M$4838,"PM10",'02_核算项'!$AE$4830:$AE$4838,"allow_calculation"),"")</f>
        <v>1.8985416000000002</v>
      </c>
      <c r="U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D$4830:$AD$4838,'02_核算项'!$M$4830:$M$4838,"PM25",'02_核算项'!$AE$4830:$AE$4838,"allow_calculation"),"")</f>
        <v>0.9492708000000001</v>
      </c>
      <c r="V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D$4830:$AD$4838,'02_核算项'!$M$4830:$M$4838,"BC",'02_核算项'!$AE$4830:$AE$4838,"allow_calculation"),"")</f>
        <v>0.18985416</v>
      </c>
      <c r="W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D$4830:$AD$4838,'02_核算项'!$M$4830:$M$4838,"OC",'02_核算项'!$AE$4830:$AE$4838,"allow_calculation"),"")</f>
        <v>0.37970832</v>
      </c>
      <c r="X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D$4830:$AD$4838,'02_核算项'!$M$4830:$M$4838,"NH3",'02_核算项'!$AE$4830:$AE$4838,"allow_calculation"),"")</f>
        <v>0.0</v>
      </c>
      <c r="Y478" s="2">
        <v>1</v>
      </c>
    </row>
    <row r="479" spans="1:25">
      <c r="A479" s="2" t="s">
        <v>5721</v>
      </c>
      <c r="B479" s="2" t="s">
        <v>3342</v>
      </c>
      <c r="C479" s="2" t="s">
        <v>377</v>
      </c>
      <c r="D479" s="2" t="s">
        <v>50</v>
      </c>
      <c r="E479" s="2" t="s">
        <v>179</v>
      </c>
      <c r="F479" s="2" t="s">
        <v>138</v>
      </c>
      <c r="G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C$4839:$AC$4847,'02_核算项'!$M$4839:$M$4847,"SO2",'02_核算项'!$AE$4839:$AE$4847,"allow_calculation"),"")</f>
        <v>0.22730565</v>
      </c>
      <c r="H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C$4839:$AC$4847,'02_核算项'!$M$4839:$M$4847,"NOX",'02_核算项'!$AE$4839:$AE$4847,"allow_calculation"),"")</f>
        <v>54.553356</v>
      </c>
      <c r="I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C$4839:$AC$4847,'02_核算项'!$M$4839:$M$4847,"CO",'02_核算项'!$AE$4839:$AE$4847,"allow_calculation"),"")</f>
        <v>15.911395499999998</v>
      </c>
      <c r="J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C$4839:$AC$4847,'02_核算项'!$M$4839:$M$4847,"VOCS",'02_核算项'!$AE$4839:$AE$4847,"allow_calculation"),"")</f>
        <v>0.9092226</v>
      </c>
      <c r="K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C$4839:$AC$4847,'02_核算项'!$M$4839:$M$4847,"PM10",'02_核算项'!$AE$4839:$AE$4847,"allow_calculation"),"")</f>
        <v>0.4546113</v>
      </c>
      <c r="L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C$4839:$AC$4847,'02_核算项'!$M$4839:$M$4847,"PM25",'02_核算项'!$AE$4839:$AE$4847,"allow_calculation"),"")</f>
        <v>0.22730565</v>
      </c>
      <c r="M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C$4839:$AC$4847,'02_核算项'!$M$4839:$M$4847,"BC",'02_核算项'!$AE$4839:$AE$4847,"allow_calculation"),"")</f>
        <v>0.045461129999999995</v>
      </c>
      <c r="N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C$4839:$AC$4847,'02_核算项'!$M$4839:$M$4847,"OC",'02_核算项'!$AE$4839:$AE$4847,"allow_calculation"),"")</f>
        <v>0.09092225999999999</v>
      </c>
      <c r="O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C$4839:$AC$4847,'02_核算项'!$M$4839:$M$4847,"NH3",'02_核算项'!$AE$4839:$AE$4847,"allow_calculation"),"")</f>
        <v>0.0</v>
      </c>
      <c r="P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D$4839:$AD$4847,'02_核算项'!$M$4839:$M$4847,"SO2",'02_核算项'!$AE$4839:$AE$4847,"allow_calculation"),"")</f>
        <v>0.22730565</v>
      </c>
      <c r="Q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D$4839:$AD$4847,'02_核算项'!$M$4839:$M$4847,"NOX",'02_核算项'!$AE$4839:$AE$4847,"allow_calculation"),"")</f>
        <v>54.553356</v>
      </c>
      <c r="R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D$4839:$AD$4847,'02_核算项'!$M$4839:$M$4847,"CO",'02_核算项'!$AE$4839:$AE$4847,"allow_calculation"),"")</f>
        <v>15.911395499999998</v>
      </c>
      <c r="S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D$4839:$AD$4847,'02_核算项'!$M$4839:$M$4847,"VOCS",'02_核算项'!$AE$4839:$AE$4847,"allow_calculation"),"")</f>
        <v>0.9092226</v>
      </c>
      <c r="T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D$4839:$AD$4847,'02_核算项'!$M$4839:$M$4847,"PM10",'02_核算项'!$AE$4839:$AE$4847,"allow_calculation"),"")</f>
        <v>0.4546113</v>
      </c>
      <c r="U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D$4839:$AD$4847,'02_核算项'!$M$4839:$M$4847,"PM25",'02_核算项'!$AE$4839:$AE$4847,"allow_calculation"),"")</f>
        <v>0.22730565</v>
      </c>
      <c r="V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D$4839:$AD$4847,'02_核算项'!$M$4839:$M$4847,"BC",'02_核算项'!$AE$4839:$AE$4847,"allow_calculation"),"")</f>
        <v>0.045461129999999995</v>
      </c>
      <c r="W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D$4839:$AD$4847,'02_核算项'!$M$4839:$M$4847,"OC",'02_核算项'!$AE$4839:$AE$4847,"allow_calculation"),"")</f>
        <v>0.09092225999999999</v>
      </c>
      <c r="X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D$4839:$AD$4847,'02_核算项'!$M$4839:$M$4847,"NH3",'02_核算项'!$AE$4839:$AE$4847,"allow_calculation"),"")</f>
        <v>0.0</v>
      </c>
      <c r="Y479" s="2">
        <v>10</v>
      </c>
    </row>
    <row r="480" spans="1:25">
      <c r="A480" s="2" t="s">
        <v>5731</v>
      </c>
      <c r="B480" s="2" t="s">
        <v>886</v>
      </c>
      <c r="C480" s="2" t="s">
        <v>377</v>
      </c>
      <c r="D480" s="2" t="s">
        <v>228</v>
      </c>
      <c r="E480" s="2" t="s">
        <v>181</v>
      </c>
      <c r="F480" s="2" t="s">
        <v>2168</v>
      </c>
      <c r="G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C$4848:$AC$4856,'02_核算项'!$M$4848:$M$4856,"SO2",'02_核算项'!$AE$4848:$AE$4856,"allow_calculation"),"")</f>
        <v/>
      </c>
      <c r="H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C$4848:$AC$4856,'02_核算项'!$M$4848:$M$4856,"NOX",'02_核算项'!$AE$4848:$AE$4856,"allow_calculation"),"")</f>
        <v/>
      </c>
      <c r="I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C$4848:$AC$4856,'02_核算项'!$M$4848:$M$4856,"CO",'02_核算项'!$AE$4848:$AE$4856,"allow_calculation"),"")</f>
        <v/>
      </c>
      <c r="J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C$4848:$AC$4856,'02_核算项'!$M$4848:$M$4856,"VOCS",'02_核算项'!$AE$4848:$AE$4856,"allow_calculation"),"")</f>
        <v/>
      </c>
      <c r="K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C$4848:$AC$4856,'02_核算项'!$M$4848:$M$4856,"PM10",'02_核算项'!$AE$4848:$AE$4856,"allow_calculation"),"")</f>
        <v/>
      </c>
      <c r="L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C$4848:$AC$4856,'02_核算项'!$M$4848:$M$4856,"PM25",'02_核算项'!$AE$4848:$AE$4856,"allow_calculation"),"")</f>
        <v/>
      </c>
      <c r="M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C$4848:$AC$4856,'02_核算项'!$M$4848:$M$4856,"BC",'02_核算项'!$AE$4848:$AE$4856,"allow_calculation"),"")</f>
        <v/>
      </c>
      <c r="N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C$4848:$AC$4856,'02_核算项'!$M$4848:$M$4856,"OC",'02_核算项'!$AE$4848:$AE$4856,"allow_calculation"),"")</f>
        <v/>
      </c>
      <c r="O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C$4848:$AC$4856,'02_核算项'!$M$4848:$M$4856,"NH3",'02_核算项'!$AE$4848:$AE$4856,"allow_calculation"),"")</f>
        <v>0.0</v>
      </c>
      <c r="P480" s="3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D$4848:$AD$4856,'02_核算项'!$M$4848:$M$4856,"SO2",'02_核算项'!$AE$4848:$AE$4856,"allow_calculation"),"")</f>
        <v/>
      </c>
      <c r="Q480" s="3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D$4848:$AD$4856,'02_核算项'!$M$4848:$M$4856,"NOX",'02_核算项'!$AE$4848:$AE$4856,"allow_calculation"),"")</f>
        <v/>
      </c>
      <c r="R480" s="3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D$4848:$AD$4856,'02_核算项'!$M$4848:$M$4856,"CO",'02_核算项'!$AE$4848:$AE$4856,"allow_calculation"),"")</f>
        <v/>
      </c>
      <c r="S480" s="3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D$4848:$AD$4856,'02_核算项'!$M$4848:$M$4856,"VOCS",'02_核算项'!$AE$4848:$AE$4856,"allow_calculation"),"")</f>
        <v/>
      </c>
      <c r="T480" s="3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D$4848:$AD$4856,'02_核算项'!$M$4848:$M$4856,"PM10",'02_核算项'!$AE$4848:$AE$4856,"allow_calculation"),"")</f>
        <v/>
      </c>
      <c r="U480" s="3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D$4848:$AD$4856,'02_核算项'!$M$4848:$M$4856,"PM25",'02_核算项'!$AE$4848:$AE$4856,"allow_calculation"),"")</f>
        <v/>
      </c>
      <c r="V480" s="3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D$4848:$AD$4856,'02_核算项'!$M$4848:$M$4856,"BC",'02_核算项'!$AE$4848:$AE$4856,"allow_calculation"),"")</f>
        <v/>
      </c>
      <c r="W480" s="3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D$4848:$AD$4856,'02_核算项'!$M$4848:$M$4856,"OC",'02_核算项'!$AE$4848:$AE$4856,"allow_calculation"),"")</f>
        <v/>
      </c>
      <c r="X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D$4848:$AD$4856,'02_核算项'!$M$4848:$M$4856,"NH3",'02_核算项'!$AE$4848:$AE$4856,"allow_calculation"),"")</f>
        <v>0.0</v>
      </c>
      <c r="Y480" s="2">
        <v>25</v>
      </c>
    </row>
    <row r="481" spans="1:25">
      <c r="A481" s="2" t="s">
        <v>5741</v>
      </c>
      <c r="B481" s="2" t="s">
        <v>3470</v>
      </c>
      <c r="C481" s="2" t="s">
        <v>377</v>
      </c>
      <c r="D481" s="2" t="s">
        <v>178</v>
      </c>
      <c r="E481" s="2" t="s">
        <v>181</v>
      </c>
      <c r="F481" s="2" t="s">
        <v>52</v>
      </c>
      <c r="G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C$4857:$AC$4865,'02_核算项'!$M$4857:$M$4865,"SO2",'02_核算项'!$AE$4857:$AE$4865,"allow_calculation"),"")</f>
        <v>17.3941484</v>
      </c>
      <c r="H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C$4857:$AC$4865,'02_核算项'!$M$4857:$M$4865,"NOX",'02_核算项'!$AE$4857:$AE$4865,"allow_calculation"),"")</f>
        <v>61.391112</v>
      </c>
      <c r="I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C$4857:$AC$4865,'02_核算项'!$M$4857:$M$4865,"CO",'02_核算项'!$AE$4857:$AE$4865,"allow_calculation"),"")</f>
        <v>15.347778</v>
      </c>
      <c r="J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C$4857:$AC$4865,'02_核算项'!$M$4857:$M$4865,"VOCS",'02_核算项'!$AE$4857:$AE$4865,"allow_calculation"),"")</f>
        <v>1.22782224</v>
      </c>
      <c r="K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C$4857:$AC$4865,'02_核算项'!$M$4857:$M$4865,"PM10",'02_核算项'!$AE$4857:$AE$4865,"allow_calculation"),"")</f>
        <v>7.673889</v>
      </c>
      <c r="L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C$4857:$AC$4865,'02_核算项'!$M$4857:$M$4865,"PM25",'02_核算项'!$AE$4857:$AE$4865,"allow_calculation"),"")</f>
        <v>7.673889</v>
      </c>
      <c r="M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C$4857:$AC$4865,'02_核算项'!$M$4857:$M$4865,"BC",'02_核算项'!$AE$4857:$AE$4865,"allow_calculation"),"")</f>
        <v>0.61391112</v>
      </c>
      <c r="N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C$4857:$AC$4865,'02_核算项'!$M$4857:$M$4865,"OC",'02_核算项'!$AE$4857:$AE$4865,"allow_calculation"),"")</f>
        <v>3.5811482</v>
      </c>
      <c r="O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C$4857:$AC$4865,'02_核算项'!$M$4857:$M$4865,"NH3",'02_核算项'!$AE$4857:$AE$4865,"allow_calculation"),"")</f>
        <v>0.0</v>
      </c>
      <c r="P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D$4857:$AD$4865,'02_核算项'!$M$4857:$M$4865,"SO2",'02_核算项'!$AE$4857:$AE$4865,"allow_calculation"),"")</f>
        <v>17.3941484</v>
      </c>
      <c r="Q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D$4857:$AD$4865,'02_核算项'!$M$4857:$M$4865,"NOX",'02_核算项'!$AE$4857:$AE$4865,"allow_calculation"),"")</f>
        <v>61.391112</v>
      </c>
      <c r="R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D$4857:$AD$4865,'02_核算项'!$M$4857:$M$4865,"CO",'02_核算项'!$AE$4857:$AE$4865,"allow_calculation"),"")</f>
        <v>15.347778</v>
      </c>
      <c r="S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D$4857:$AD$4865,'02_核算项'!$M$4857:$M$4865,"VOCS",'02_核算项'!$AE$4857:$AE$4865,"allow_calculation"),"")</f>
        <v>1.22782224</v>
      </c>
      <c r="T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D$4857:$AD$4865,'02_核算项'!$M$4857:$M$4865,"PM10",'02_核算项'!$AE$4857:$AE$4865,"allow_calculation"),"")</f>
        <v>7.673889</v>
      </c>
      <c r="U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D$4857:$AD$4865,'02_核算项'!$M$4857:$M$4865,"PM25",'02_核算项'!$AE$4857:$AE$4865,"allow_calculation"),"")</f>
        <v>7.673889</v>
      </c>
      <c r="V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D$4857:$AD$4865,'02_核算项'!$M$4857:$M$4865,"BC",'02_核算项'!$AE$4857:$AE$4865,"allow_calculation"),"")</f>
        <v>0.61391112</v>
      </c>
      <c r="W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D$4857:$AD$4865,'02_核算项'!$M$4857:$M$4865,"OC",'02_核算项'!$AE$4857:$AE$4865,"allow_calculation"),"")</f>
        <v>3.5811482</v>
      </c>
      <c r="X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D$4857:$AD$4865,'02_核算项'!$M$4857:$M$4865,"NH3",'02_核算项'!$AE$4857:$AE$4865,"allow_calculation"),"")</f>
        <v>0.0</v>
      </c>
      <c r="Y481" s="2">
        <v>1</v>
      </c>
    </row>
    <row r="482" spans="1:25">
      <c r="A482" s="2" t="s">
        <v>5751</v>
      </c>
      <c r="B482" s="2" t="s">
        <v>1176</v>
      </c>
      <c r="C482" s="2" t="s">
        <v>799</v>
      </c>
      <c r="D482" s="2" t="s">
        <v>178</v>
      </c>
      <c r="E482" s="2" t="s">
        <v>179</v>
      </c>
      <c r="F482" s="2" t="s">
        <v>52</v>
      </c>
      <c r="G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C$4866:$AC$4874,'02_核算项'!$M$4866:$M$4874,"SO2",'02_核算项'!$AE$4866:$AE$4874,"allow_calculation"),"")</f>
        <v>0.1776</v>
      </c>
      <c r="H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C$4866:$AC$4874,'02_核算项'!$M$4866:$M$4874,"NOX",'02_核算项'!$AE$4866:$AE$4874,"allow_calculation"),"")</f>
        <v>42.624</v>
      </c>
      <c r="I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C$4866:$AC$4874,'02_核算项'!$M$4866:$M$4874,"CO",'02_核算项'!$AE$4866:$AE$4874,"allow_calculation"),"")</f>
        <v>12.432</v>
      </c>
      <c r="J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C$4866:$AC$4874,'02_核算项'!$M$4866:$M$4874,"VOCS",'02_核算项'!$AE$4866:$AE$4874,"allow_calculation"),"")</f>
        <v>0.7104</v>
      </c>
      <c r="K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C$4866:$AC$4874,'02_核算项'!$M$4866:$M$4874,"PM10",'02_核算项'!$AE$4866:$AE$4874,"allow_calculation"),"")</f>
        <v>0.3552</v>
      </c>
      <c r="L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C$4866:$AC$4874,'02_核算项'!$M$4866:$M$4874,"PM25",'02_核算项'!$AE$4866:$AE$4874,"allow_calculation"),"")</f>
        <v>0.1776</v>
      </c>
      <c r="M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C$4866:$AC$4874,'02_核算项'!$M$4866:$M$4874,"BC",'02_核算项'!$AE$4866:$AE$4874,"allow_calculation"),"")</f>
        <v>0.03552</v>
      </c>
      <c r="N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C$4866:$AC$4874,'02_核算项'!$M$4866:$M$4874,"OC",'02_核算项'!$AE$4866:$AE$4874,"allow_calculation"),"")</f>
        <v>0.07104</v>
      </c>
      <c r="O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C$4866:$AC$4874,'02_核算项'!$M$4866:$M$4874,"NH3",'02_核算项'!$AE$4866:$AE$4874,"allow_calculation"),"")</f>
        <v>0.0</v>
      </c>
      <c r="P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D$4866:$AD$4874,'02_核算项'!$M$4866:$M$4874,"SO2",'02_核算项'!$AE$4866:$AE$4874,"allow_calculation"),"")</f>
        <v>0.1776</v>
      </c>
      <c r="Q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D$4866:$AD$4874,'02_核算项'!$M$4866:$M$4874,"NOX",'02_核算项'!$AE$4866:$AE$4874,"allow_calculation"),"")</f>
        <v>42.624</v>
      </c>
      <c r="R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D$4866:$AD$4874,'02_核算项'!$M$4866:$M$4874,"CO",'02_核算项'!$AE$4866:$AE$4874,"allow_calculation"),"")</f>
        <v>12.432</v>
      </c>
      <c r="S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D$4866:$AD$4874,'02_核算项'!$M$4866:$M$4874,"VOCS",'02_核算项'!$AE$4866:$AE$4874,"allow_calculation"),"")</f>
        <v>0.7104</v>
      </c>
      <c r="T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D$4866:$AD$4874,'02_核算项'!$M$4866:$M$4874,"PM10",'02_核算项'!$AE$4866:$AE$4874,"allow_calculation"),"")</f>
        <v>0.3552</v>
      </c>
      <c r="U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D$4866:$AD$4874,'02_核算项'!$M$4866:$M$4874,"PM25",'02_核算项'!$AE$4866:$AE$4874,"allow_calculation"),"")</f>
        <v>0.1776</v>
      </c>
      <c r="V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D$4866:$AD$4874,'02_核算项'!$M$4866:$M$4874,"BC",'02_核算项'!$AE$4866:$AE$4874,"allow_calculation"),"")</f>
        <v>0.03552</v>
      </c>
      <c r="W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D$4866:$AD$4874,'02_核算项'!$M$4866:$M$4874,"OC",'02_核算项'!$AE$4866:$AE$4874,"allow_calculation"),"")</f>
        <v>0.07104</v>
      </c>
      <c r="X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D$4866:$AD$4874,'02_核算项'!$M$4866:$M$4874,"NH3",'02_核算项'!$AE$4866:$AE$4874,"allow_calculation"),"")</f>
        <v>0.0</v>
      </c>
      <c r="Y482" s="2">
        <v>1</v>
      </c>
    </row>
    <row r="483" spans="1:25">
      <c r="A483" s="2" t="s">
        <v>5761</v>
      </c>
      <c r="B483" s="2" t="s">
        <v>5762</v>
      </c>
      <c r="C483" s="2" t="s">
        <v>177</v>
      </c>
      <c r="D483" s="2" t="s">
        <v>50</v>
      </c>
      <c r="E483" s="2" t="s">
        <v>181</v>
      </c>
      <c r="F483" s="2" t="s">
        <v>243</v>
      </c>
      <c r="G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C$4875:$AC$4883,'02_核算项'!$M$4875:$M$4883,"SO2",'02_核算项'!$AE$4875:$AE$4883,"allow_calculation"),"")</f>
        <v>1.6995575</v>
      </c>
      <c r="H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C$4875:$AC$4883,'02_核算项'!$M$4875:$M$4883,"NOX",'02_核算项'!$AE$4875:$AE$4883,"allow_calculation"),"")</f>
        <v>407.8938</v>
      </c>
      <c r="I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C$4875:$AC$4883,'02_核算项'!$M$4875:$M$4883,"CO",'02_核算项'!$AE$4875:$AE$4883,"allow_calculation"),"")</f>
        <v>118.96902499999999</v>
      </c>
      <c r="J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C$4875:$AC$4883,'02_核算项'!$M$4875:$M$4883,"VOCS",'02_核算项'!$AE$4875:$AE$4883,"allow_calculation"),"")</f>
        <v>6.79823</v>
      </c>
      <c r="K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C$4875:$AC$4883,'02_核算项'!$M$4875:$M$4883,"PM10",'02_核算项'!$AE$4875:$AE$4883,"allow_calculation"),"")</f>
        <v>3.399115</v>
      </c>
      <c r="L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C$4875:$AC$4883,'02_核算项'!$M$4875:$M$4883,"PM25",'02_核算项'!$AE$4875:$AE$4883,"allow_calculation"),"")</f>
        <v>1.6995575</v>
      </c>
      <c r="M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C$4875:$AC$4883,'02_核算项'!$M$4875:$M$4883,"BC",'02_核算项'!$AE$4875:$AE$4883,"allow_calculation"),"")</f>
        <v>0.3399115</v>
      </c>
      <c r="N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C$4875:$AC$4883,'02_核算项'!$M$4875:$M$4883,"OC",'02_核算项'!$AE$4875:$AE$4883,"allow_calculation"),"")</f>
        <v>0.679823</v>
      </c>
      <c r="O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C$4875:$AC$4883,'02_核算项'!$M$4875:$M$4883,"NH3",'02_核算项'!$AE$4875:$AE$4883,"allow_calculation"),"")</f>
        <v>0.0</v>
      </c>
      <c r="P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D$4875:$AD$4883,'02_核算项'!$M$4875:$M$4883,"SO2",'02_核算项'!$AE$4875:$AE$4883,"allow_calculation"),"")</f>
        <v>1.6995575</v>
      </c>
      <c r="Q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D$4875:$AD$4883,'02_核算项'!$M$4875:$M$4883,"NOX",'02_核算项'!$AE$4875:$AE$4883,"allow_calculation"),"")</f>
        <v>407.8938</v>
      </c>
      <c r="R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D$4875:$AD$4883,'02_核算项'!$M$4875:$M$4883,"CO",'02_核算项'!$AE$4875:$AE$4883,"allow_calculation"),"")</f>
        <v>118.96902499999999</v>
      </c>
      <c r="S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D$4875:$AD$4883,'02_核算项'!$M$4875:$M$4883,"VOCS",'02_核算项'!$AE$4875:$AE$4883,"allow_calculation"),"")</f>
        <v>6.79823</v>
      </c>
      <c r="T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D$4875:$AD$4883,'02_核算项'!$M$4875:$M$4883,"PM10",'02_核算项'!$AE$4875:$AE$4883,"allow_calculation"),"")</f>
        <v>3.399115</v>
      </c>
      <c r="U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D$4875:$AD$4883,'02_核算项'!$M$4875:$M$4883,"PM25",'02_核算项'!$AE$4875:$AE$4883,"allow_calculation"),"")</f>
        <v>1.6995575</v>
      </c>
      <c r="V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D$4875:$AD$4883,'02_核算项'!$M$4875:$M$4883,"BC",'02_核算项'!$AE$4875:$AE$4883,"allow_calculation"),"")</f>
        <v>0.3399115</v>
      </c>
      <c r="W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D$4875:$AD$4883,'02_核算项'!$M$4875:$M$4883,"OC",'02_核算项'!$AE$4875:$AE$4883,"allow_calculation"),"")</f>
        <v>0.679823</v>
      </c>
      <c r="X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D$4875:$AD$4883,'02_核算项'!$M$4875:$M$4883,"NH3",'02_核算项'!$AE$4875:$AE$4883,"allow_calculation"),"")</f>
        <v>0.0</v>
      </c>
      <c r="Y483" s="2">
        <v>1</v>
      </c>
    </row>
    <row r="484" spans="1:25">
      <c r="A484" s="2" t="s">
        <v>5772</v>
      </c>
      <c r="B484" s="2" t="s">
        <v>650</v>
      </c>
      <c r="C484" s="2" t="s">
        <v>412</v>
      </c>
      <c r="D484" s="2" t="s">
        <v>50</v>
      </c>
      <c r="E484" s="2" t="s">
        <v>179</v>
      </c>
      <c r="F484" s="2" t="s">
        <v>138</v>
      </c>
      <c r="G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C$4884:$AC$4892,'02_核算项'!$M$4884:$M$4892,"SO2",'02_核算项'!$AE$4884:$AE$4892,"allow_calculation"),"")</f>
        <v>0.1449725</v>
      </c>
      <c r="H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C$4884:$AC$4892,'02_核算项'!$M$4884:$M$4892,"NOX",'02_核算项'!$AE$4884:$AE$4892,"allow_calculation"),"")</f>
        <v>34.7934</v>
      </c>
      <c r="I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C$4884:$AC$4892,'02_核算项'!$M$4884:$M$4892,"CO",'02_核算项'!$AE$4884:$AE$4892,"allow_calculation"),"")</f>
        <v>10.148075</v>
      </c>
      <c r="J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C$4884:$AC$4892,'02_核算项'!$M$4884:$M$4892,"VOCS",'02_核算项'!$AE$4884:$AE$4892,"allow_calculation"),"")</f>
        <v>0.57989</v>
      </c>
      <c r="K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C$4884:$AC$4892,'02_核算项'!$M$4884:$M$4892,"PM10",'02_核算项'!$AE$4884:$AE$4892,"allow_calculation"),"")</f>
        <v>0.289945</v>
      </c>
      <c r="L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C$4884:$AC$4892,'02_核算项'!$M$4884:$M$4892,"PM25",'02_核算项'!$AE$4884:$AE$4892,"allow_calculation"),"")</f>
        <v>0.1449725</v>
      </c>
      <c r="M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C$4884:$AC$4892,'02_核算项'!$M$4884:$M$4892,"BC",'02_核算项'!$AE$4884:$AE$4892,"allow_calculation"),"")</f>
        <v>0.0289945</v>
      </c>
      <c r="N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C$4884:$AC$4892,'02_核算项'!$M$4884:$M$4892,"OC",'02_核算项'!$AE$4884:$AE$4892,"allow_calculation"),"")</f>
        <v>0.057989</v>
      </c>
      <c r="O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C$4884:$AC$4892,'02_核算项'!$M$4884:$M$4892,"NH3",'02_核算项'!$AE$4884:$AE$4892,"allow_calculation"),"")</f>
        <v>0.0</v>
      </c>
      <c r="P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D$4884:$AD$4892,'02_核算项'!$M$4884:$M$4892,"SO2",'02_核算项'!$AE$4884:$AE$4892,"allow_calculation"),"")</f>
        <v>0.1449725</v>
      </c>
      <c r="Q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D$4884:$AD$4892,'02_核算项'!$M$4884:$M$4892,"NOX",'02_核算项'!$AE$4884:$AE$4892,"allow_calculation"),"")</f>
        <v>34.7934</v>
      </c>
      <c r="R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D$4884:$AD$4892,'02_核算项'!$M$4884:$M$4892,"CO",'02_核算项'!$AE$4884:$AE$4892,"allow_calculation"),"")</f>
        <v>10.148075</v>
      </c>
      <c r="S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D$4884:$AD$4892,'02_核算项'!$M$4884:$M$4892,"VOCS",'02_核算项'!$AE$4884:$AE$4892,"allow_calculation"),"")</f>
        <v>0.57989</v>
      </c>
      <c r="T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D$4884:$AD$4892,'02_核算项'!$M$4884:$M$4892,"PM10",'02_核算项'!$AE$4884:$AE$4892,"allow_calculation"),"")</f>
        <v>0.289945</v>
      </c>
      <c r="U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D$4884:$AD$4892,'02_核算项'!$M$4884:$M$4892,"PM25",'02_核算项'!$AE$4884:$AE$4892,"allow_calculation"),"")</f>
        <v>0.1449725</v>
      </c>
      <c r="V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D$4884:$AD$4892,'02_核算项'!$M$4884:$M$4892,"BC",'02_核算项'!$AE$4884:$AE$4892,"allow_calculation"),"")</f>
        <v>0.0289945</v>
      </c>
      <c r="W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D$4884:$AD$4892,'02_核算项'!$M$4884:$M$4892,"OC",'02_核算项'!$AE$4884:$AE$4892,"allow_calculation"),"")</f>
        <v>0.057989</v>
      </c>
      <c r="X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D$4884:$AD$4892,'02_核算项'!$M$4884:$M$4892,"NH3",'02_核算项'!$AE$4884:$AE$4892,"allow_calculation"),"")</f>
        <v>0.0</v>
      </c>
      <c r="Y484" s="2">
        <v>10</v>
      </c>
    </row>
    <row r="485" spans="1:25">
      <c r="A485" s="2" t="s">
        <v>5782</v>
      </c>
      <c r="B485" s="2" t="s">
        <v>4428</v>
      </c>
      <c r="C485" s="2" t="s">
        <v>744</v>
      </c>
      <c r="D485" s="2" t="s">
        <v>50</v>
      </c>
      <c r="E485" s="2" t="s">
        <v>179</v>
      </c>
      <c r="F485" s="2" t="s">
        <v>138</v>
      </c>
      <c r="G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C$4893:$AC$4901,'02_核算项'!$M$4893:$M$4901,"SO2",'02_核算项'!$AE$4893:$AE$4901,"allow_calculation"),"")</f>
        <v>1.400027</v>
      </c>
      <c r="H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C$4893:$AC$4901,'02_核算项'!$M$4893:$M$4901,"NOX",'02_核算项'!$AE$4893:$AE$4901,"allow_calculation"),"")</f>
        <v>336.00648</v>
      </c>
      <c r="I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C$4893:$AC$4901,'02_核算项'!$M$4893:$M$4901,"CO",'02_核算项'!$AE$4893:$AE$4901,"allow_calculation"),"")</f>
        <v>98.00189</v>
      </c>
      <c r="J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C$4893:$AC$4901,'02_核算项'!$M$4893:$M$4901,"VOCS",'02_核算项'!$AE$4893:$AE$4901,"allow_calculation"),"")</f>
        <v>5.600108</v>
      </c>
      <c r="K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C$4893:$AC$4901,'02_核算项'!$M$4893:$M$4901,"PM10",'02_核算项'!$AE$4893:$AE$4901,"allow_calculation"),"")</f>
        <v>2.800054</v>
      </c>
      <c r="L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C$4893:$AC$4901,'02_核算项'!$M$4893:$M$4901,"PM25",'02_核算项'!$AE$4893:$AE$4901,"allow_calculation"),"")</f>
        <v>1.400027</v>
      </c>
      <c r="M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C$4893:$AC$4901,'02_核算项'!$M$4893:$M$4901,"BC",'02_核算项'!$AE$4893:$AE$4901,"allow_calculation"),"")</f>
        <v>0.2800054</v>
      </c>
      <c r="N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C$4893:$AC$4901,'02_核算项'!$M$4893:$M$4901,"OC",'02_核算项'!$AE$4893:$AE$4901,"allow_calculation"),"")</f>
        <v>0.5600108</v>
      </c>
      <c r="O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C$4893:$AC$4901,'02_核算项'!$M$4893:$M$4901,"NH3",'02_核算项'!$AE$4893:$AE$4901,"allow_calculation"),"")</f>
        <v>0.0</v>
      </c>
      <c r="P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D$4893:$AD$4901,'02_核算项'!$M$4893:$M$4901,"SO2",'02_核算项'!$AE$4893:$AE$4901,"allow_calculation"),"")</f>
        <v>1.400027</v>
      </c>
      <c r="Q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D$4893:$AD$4901,'02_核算项'!$M$4893:$M$4901,"NOX",'02_核算项'!$AE$4893:$AE$4901,"allow_calculation"),"")</f>
        <v>336.00648</v>
      </c>
      <c r="R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D$4893:$AD$4901,'02_核算项'!$M$4893:$M$4901,"CO",'02_核算项'!$AE$4893:$AE$4901,"allow_calculation"),"")</f>
        <v>98.00189</v>
      </c>
      <c r="S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D$4893:$AD$4901,'02_核算项'!$M$4893:$M$4901,"VOCS",'02_核算项'!$AE$4893:$AE$4901,"allow_calculation"),"")</f>
        <v>5.600108</v>
      </c>
      <c r="T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D$4893:$AD$4901,'02_核算项'!$M$4893:$M$4901,"PM10",'02_核算项'!$AE$4893:$AE$4901,"allow_calculation"),"")</f>
        <v>2.800054</v>
      </c>
      <c r="U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D$4893:$AD$4901,'02_核算项'!$M$4893:$M$4901,"PM25",'02_核算项'!$AE$4893:$AE$4901,"allow_calculation"),"")</f>
        <v>1.400027</v>
      </c>
      <c r="V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D$4893:$AD$4901,'02_核算项'!$M$4893:$M$4901,"BC",'02_核算项'!$AE$4893:$AE$4901,"allow_calculation"),"")</f>
        <v>0.2800054</v>
      </c>
      <c r="W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D$4893:$AD$4901,'02_核算项'!$M$4893:$M$4901,"OC",'02_核算项'!$AE$4893:$AE$4901,"allow_calculation"),"")</f>
        <v>0.5600108</v>
      </c>
      <c r="X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D$4893:$AD$4901,'02_核算项'!$M$4893:$M$4901,"NH3",'02_核算项'!$AE$4893:$AE$4901,"allow_calculation"),"")</f>
        <v>0.0</v>
      </c>
      <c r="Y485" s="2">
        <v>10</v>
      </c>
    </row>
    <row r="486" spans="1:25">
      <c r="A486" s="2" t="s">
        <v>5792</v>
      </c>
      <c r="B486" s="2" t="s">
        <v>909</v>
      </c>
      <c r="C486" s="2" t="s">
        <v>177</v>
      </c>
      <c r="D486" s="2" t="s">
        <v>116</v>
      </c>
      <c r="E486" s="2" t="s">
        <v>117</v>
      </c>
      <c r="F486" s="2" t="s">
        <v>52</v>
      </c>
      <c r="G486" s="4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C$4902:$AC$4910,'02_核算项'!$M$4902:$M$4910,"SO2",'02_核算项'!$AE$4902:$AE$4910,"allow_calculation"),"")</f>
        <v/>
      </c>
      <c r="H486" s="4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C$4902:$AC$4910,'02_核算项'!$M$4902:$M$4910,"NOX",'02_核算项'!$AE$4902:$AE$4910,"allow_calculation"),"")</f>
        <v/>
      </c>
      <c r="I486" s="4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C$4902:$AC$4910,'02_核算项'!$M$4902:$M$4910,"CO",'02_核算项'!$AE$4902:$AE$4910,"allow_calculation"),"")</f>
        <v/>
      </c>
      <c r="J486" s="4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C$4902:$AC$4910,'02_核算项'!$M$4902:$M$4910,"VOCS",'02_核算项'!$AE$4902:$AE$4910,"allow_calculation"),"")</f>
        <v/>
      </c>
      <c r="K486" s="4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C$4902:$AC$4910,'02_核算项'!$M$4902:$M$4910,"PM10",'02_核算项'!$AE$4902:$AE$4910,"allow_calculation"),"")</f>
        <v/>
      </c>
      <c r="L486" s="4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C$4902:$AC$4910,'02_核算项'!$M$4902:$M$4910,"PM25",'02_核算项'!$AE$4902:$AE$4910,"allow_calculation"),"")</f>
        <v/>
      </c>
      <c r="M486" s="4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C$4902:$AC$4910,'02_核算项'!$M$4902:$M$4910,"BC",'02_核算项'!$AE$4902:$AE$4910,"allow_calculation"),"")</f>
        <v/>
      </c>
      <c r="N486" s="4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C$4902:$AC$4910,'02_核算项'!$M$4902:$M$4910,"OC",'02_核算项'!$AE$4902:$AE$4910,"allow_calculation"),"")</f>
        <v/>
      </c>
      <c r="O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C$4902:$AC$4910,'02_核算项'!$M$4902:$M$4910,"NH3",'02_核算项'!$AE$4902:$AE$4910,"allow_calculation"),"")</f>
        <v>0.0</v>
      </c>
      <c r="P486" s="3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D$4902:$AD$4910,'02_核算项'!$M$4902:$M$4910,"SO2",'02_核算项'!$AE$4902:$AE$4910,"allow_calculation"),"")</f>
        <v/>
      </c>
      <c r="Q486" s="3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D$4902:$AD$4910,'02_核算项'!$M$4902:$M$4910,"NOX",'02_核算项'!$AE$4902:$AE$4910,"allow_calculation"),"")</f>
        <v/>
      </c>
      <c r="R486" s="3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D$4902:$AD$4910,'02_核算项'!$M$4902:$M$4910,"CO",'02_核算项'!$AE$4902:$AE$4910,"allow_calculation"),"")</f>
        <v/>
      </c>
      <c r="S486" s="3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D$4902:$AD$4910,'02_核算项'!$M$4902:$M$4910,"VOCS",'02_核算项'!$AE$4902:$AE$4910,"allow_calculation"),"")</f>
        <v/>
      </c>
      <c r="T486" s="3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D$4902:$AD$4910,'02_核算项'!$M$4902:$M$4910,"PM10",'02_核算项'!$AE$4902:$AE$4910,"allow_calculation"),"")</f>
        <v/>
      </c>
      <c r="U486" s="3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D$4902:$AD$4910,'02_核算项'!$M$4902:$M$4910,"PM25",'02_核算项'!$AE$4902:$AE$4910,"allow_calculation"),"")</f>
        <v/>
      </c>
      <c r="V486" s="3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D$4902:$AD$4910,'02_核算项'!$M$4902:$M$4910,"BC",'02_核算项'!$AE$4902:$AE$4910,"allow_calculation"),"")</f>
        <v/>
      </c>
      <c r="W486" s="3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D$4902:$AD$4910,'02_核算项'!$M$4902:$M$4910,"OC",'02_核算项'!$AE$4902:$AE$4910,"allow_calculation"),"")</f>
        <v/>
      </c>
      <c r="X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D$4902:$AD$4910,'02_核算项'!$M$4902:$M$4910,"NH3",'02_核算项'!$AE$4902:$AE$4910,"allow_calculation"),"")</f>
        <v>0.0</v>
      </c>
      <c r="Y486" s="2">
        <v>25</v>
      </c>
    </row>
    <row r="487" spans="1:25">
      <c r="A487" s="2" t="s">
        <v>5802</v>
      </c>
      <c r="B487" s="2" t="s">
        <v>766</v>
      </c>
      <c r="C487" s="2" t="s">
        <v>242</v>
      </c>
      <c r="D487" s="2" t="s">
        <v>178</v>
      </c>
      <c r="E487" s="2" t="s">
        <v>51</v>
      </c>
      <c r="F487" s="2" t="s">
        <v>52</v>
      </c>
      <c r="G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C$4911:$AC$4919,'02_核算项'!$M$4911:$M$4919,"SO2",'02_核算项'!$AE$4911:$AE$4919,"allow_calculation"),"")</f>
        <v>423.973115</v>
      </c>
      <c r="H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C$4911:$AC$4919,'02_核算项'!$M$4911:$M$4919,"NOX",'02_核算项'!$AE$4911:$AE$4919,"allow_calculation"),"")</f>
        <v>1496.3757</v>
      </c>
      <c r="I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C$4911:$AC$4919,'02_核算项'!$M$4911:$M$4919,"CO",'02_核算项'!$AE$4911:$AE$4919,"allow_calculation"),"")</f>
        <v>374.093925</v>
      </c>
      <c r="J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C$4911:$AC$4919,'02_核算项'!$M$4911:$M$4919,"VOCS",'02_核算项'!$AE$4911:$AE$4919,"allow_calculation"),"")</f>
        <v>29.927514</v>
      </c>
      <c r="K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C$4911:$AC$4919,'02_核算项'!$M$4911:$M$4919,"PM10",'02_核算项'!$AE$4911:$AE$4919,"allow_calculation"),"")</f>
        <v>187.0469625</v>
      </c>
      <c r="L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C$4911:$AC$4919,'02_核算项'!$M$4911:$M$4919,"PM25",'02_核算项'!$AE$4911:$AE$4919,"allow_calculation"),"")</f>
        <v>187.0469625</v>
      </c>
      <c r="M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C$4911:$AC$4919,'02_核算项'!$M$4911:$M$4919,"BC",'02_核算项'!$AE$4911:$AE$4919,"allow_calculation"),"")</f>
        <v>14.963757</v>
      </c>
      <c r="N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C$4911:$AC$4919,'02_核算项'!$M$4911:$M$4919,"OC",'02_核算项'!$AE$4911:$AE$4919,"allow_calculation"),"")</f>
        <v>87.2885825</v>
      </c>
      <c r="O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C$4911:$AC$4919,'02_核算项'!$M$4911:$M$4919,"NH3",'02_核算项'!$AE$4911:$AE$4919,"allow_calculation"),"")</f>
        <v>0.0</v>
      </c>
      <c r="P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D$4911:$AD$4919,'02_核算项'!$M$4911:$M$4919,"SO2",'02_核算项'!$AE$4911:$AE$4919,"allow_calculation"),"")</f>
        <v>423.973115</v>
      </c>
      <c r="Q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D$4911:$AD$4919,'02_核算项'!$M$4911:$M$4919,"NOX",'02_核算项'!$AE$4911:$AE$4919,"allow_calculation"),"")</f>
        <v>1496.3757</v>
      </c>
      <c r="R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D$4911:$AD$4919,'02_核算项'!$M$4911:$M$4919,"CO",'02_核算项'!$AE$4911:$AE$4919,"allow_calculation"),"")</f>
        <v>374.093925</v>
      </c>
      <c r="S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D$4911:$AD$4919,'02_核算项'!$M$4911:$M$4919,"VOCS",'02_核算项'!$AE$4911:$AE$4919,"allow_calculation"),"")</f>
        <v>29.927514</v>
      </c>
      <c r="T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D$4911:$AD$4919,'02_核算项'!$M$4911:$M$4919,"PM10",'02_核算项'!$AE$4911:$AE$4919,"allow_calculation"),"")</f>
        <v>187.0469625</v>
      </c>
      <c r="U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D$4911:$AD$4919,'02_核算项'!$M$4911:$M$4919,"PM25",'02_核算项'!$AE$4911:$AE$4919,"allow_calculation"),"")</f>
        <v>187.0469625</v>
      </c>
      <c r="V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D$4911:$AD$4919,'02_核算项'!$M$4911:$M$4919,"BC",'02_核算项'!$AE$4911:$AE$4919,"allow_calculation"),"")</f>
        <v>14.963757</v>
      </c>
      <c r="W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D$4911:$AD$4919,'02_核算项'!$M$4911:$M$4919,"OC",'02_核算项'!$AE$4911:$AE$4919,"allow_calculation"),"")</f>
        <v>87.2885825</v>
      </c>
      <c r="X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D$4911:$AD$4919,'02_核算项'!$M$4911:$M$4919,"NH3",'02_核算项'!$AE$4911:$AE$4919,"allow_calculation"),"")</f>
        <v>0.0</v>
      </c>
      <c r="Y487" s="2">
        <v>9</v>
      </c>
    </row>
    <row r="488" spans="1:25">
      <c r="A488" s="2" t="s">
        <v>5812</v>
      </c>
      <c r="B488" s="2" t="s">
        <v>1533</v>
      </c>
      <c r="C488" s="2" t="s">
        <v>227</v>
      </c>
      <c r="D488" s="2" t="s">
        <v>50</v>
      </c>
      <c r="E488" s="2" t="s">
        <v>51</v>
      </c>
      <c r="F488" s="2" t="s">
        <v>323</v>
      </c>
      <c r="G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C$4920:$AC$4936,'02_核算项'!$M$4920:$M$4936,"SO2",'02_核算项'!$AE$4920:$AE$4936,"allow_calculation"),"")</f>
        <v>1334.492792</v>
      </c>
      <c r="H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C$4920:$AC$4936,'02_核算项'!$M$4920:$M$4936,"NOX",'02_核算项'!$AE$4920:$AE$4936,"allow_calculation"),"")</f>
        <v>4709.97456</v>
      </c>
      <c r="I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C$4920:$AC$4936,'02_核算项'!$M$4920:$M$4936,"CO",'02_核算项'!$AE$4920:$AE$4936,"allow_calculation"),"")</f>
        <v>1177.49364</v>
      </c>
      <c r="J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C$4920:$AC$4936,'02_核算项'!$M$4920:$M$4936,"VOCS",'02_核算项'!$AE$4920:$AE$4936,"allow_calculation"),"")</f>
        <v>94.1994912</v>
      </c>
      <c r="K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C$4920:$AC$4936,'02_核算项'!$M$4920:$M$4936,"PM10",'02_核算项'!$AE$4920:$AE$4936,"allow_calculation"),"")</f>
        <v>588.74682</v>
      </c>
      <c r="L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C$4920:$AC$4936,'02_核算项'!$M$4920:$M$4936,"PM25",'02_核算项'!$AE$4920:$AE$4936,"allow_calculation"),"")</f>
        <v>588.74682</v>
      </c>
      <c r="M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C$4920:$AC$4936,'02_核算项'!$M$4920:$M$4936,"BC",'02_核算项'!$AE$4920:$AE$4936,"allow_calculation"),"")</f>
        <v>47.0997456</v>
      </c>
      <c r="N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C$4920:$AC$4936,'02_核算项'!$M$4920:$M$4936,"OC",'02_核算项'!$AE$4920:$AE$4936,"allow_calculation"),"")</f>
        <v>274.748516</v>
      </c>
      <c r="O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C$4920:$AC$4936,'02_核算项'!$M$4920:$M$4936,"NH3",'02_核算项'!$AE$4920:$AE$4936,"allow_calculation"),"")</f>
        <v>0.0</v>
      </c>
      <c r="P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D$4920:$AD$4936,'02_核算项'!$M$4920:$M$4936,"SO2",'02_核算项'!$AE$4920:$AE$4936,"allow_calculation"),"")</f>
        <v>1334.492792</v>
      </c>
      <c r="Q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D$4920:$AD$4936,'02_核算项'!$M$4920:$M$4936,"NOX",'02_核算项'!$AE$4920:$AE$4936,"allow_calculation"),"")</f>
        <v>4709.97456</v>
      </c>
      <c r="R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D$4920:$AD$4936,'02_核算项'!$M$4920:$M$4936,"CO",'02_核算项'!$AE$4920:$AE$4936,"allow_calculation"),"")</f>
        <v>1177.49364</v>
      </c>
      <c r="S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D$4920:$AD$4936,'02_核算项'!$M$4920:$M$4936,"VOCS",'02_核算项'!$AE$4920:$AE$4936,"allow_calculation"),"")</f>
        <v>94.1994912</v>
      </c>
      <c r="T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D$4920:$AD$4936,'02_核算项'!$M$4920:$M$4936,"PM10",'02_核算项'!$AE$4920:$AE$4936,"allow_calculation"),"")</f>
        <v>588.74682</v>
      </c>
      <c r="U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D$4920:$AD$4936,'02_核算项'!$M$4920:$M$4936,"PM25",'02_核算项'!$AE$4920:$AE$4936,"allow_calculation"),"")</f>
        <v>588.74682</v>
      </c>
      <c r="V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D$4920:$AD$4936,'02_核算项'!$M$4920:$M$4936,"BC",'02_核算项'!$AE$4920:$AE$4936,"allow_calculation"),"")</f>
        <v>47.0997456</v>
      </c>
      <c r="W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D$4920:$AD$4936,'02_核算项'!$M$4920:$M$4936,"OC",'02_核算项'!$AE$4920:$AE$4936,"allow_calculation"),"")</f>
        <v>274.748516</v>
      </c>
      <c r="X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D$4920:$AD$4936,'02_核算项'!$M$4920:$M$4936,"NH3",'02_核算项'!$AE$4920:$AE$4936,"allow_calculation"),"")</f>
        <v>0.0</v>
      </c>
      <c r="Y488" s="2">
        <v>17</v>
      </c>
    </row>
    <row r="489" spans="1:25">
      <c r="A489" s="2" t="s">
        <v>5830</v>
      </c>
      <c r="B489" s="2" t="s">
        <v>5831</v>
      </c>
      <c r="C489" s="2" t="s">
        <v>731</v>
      </c>
      <c r="D489" s="2" t="s">
        <v>228</v>
      </c>
      <c r="E489" s="2" t="s">
        <v>117</v>
      </c>
      <c r="F489" s="2" t="s">
        <v>138</v>
      </c>
      <c r="G489" s="4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C$4937:$AC$4953,'02_核算项'!$M$4937:$M$4953,"SO2",'02_核算项'!$AE$4937:$AE$4953,"allow_calculation"),"")</f>
        <v>247.963309</v>
      </c>
      <c r="H489" s="4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C$4937:$AC$4953,'02_核算项'!$M$4937:$M$4953,"NOX",'02_核算项'!$AE$4937:$AE$4953,"allow_calculation"),"")</f>
        <v>875.16462</v>
      </c>
      <c r="I489" s="4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C$4937:$AC$4953,'02_核算项'!$M$4937:$M$4953,"CO",'02_核算项'!$AE$4937:$AE$4953,"allow_calculation"),"")</f>
        <v>218.791155</v>
      </c>
      <c r="J489" s="4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C$4937:$AC$4953,'02_核算项'!$M$4937:$M$4953,"VOCS",'02_核算项'!$AE$4937:$AE$4953,"allow_calculation"),"")</f>
        <v>17.5032924</v>
      </c>
      <c r="K489" s="4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C$4937:$AC$4953,'02_核算项'!$M$4937:$M$4953,"PM10",'02_核算项'!$AE$4937:$AE$4953,"allow_calculation"),"")</f>
        <v>109.3955775</v>
      </c>
      <c r="L489" s="4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C$4937:$AC$4953,'02_核算项'!$M$4937:$M$4953,"PM25",'02_核算项'!$AE$4937:$AE$4953,"allow_calculation"),"")</f>
        <v>109.3955775</v>
      </c>
      <c r="M489" s="4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C$4937:$AC$4953,'02_核算项'!$M$4937:$M$4953,"BC",'02_核算项'!$AE$4937:$AE$4953,"allow_calculation"),"")</f>
        <v>8.7516462</v>
      </c>
      <c r="N489" s="4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C$4937:$AC$4953,'02_核算项'!$M$4937:$M$4953,"OC",'02_核算项'!$AE$4937:$AE$4953,"allow_calculation"),"")</f>
        <v>51.051269500000004</v>
      </c>
      <c r="O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C$4937:$AC$4953,'02_核算项'!$M$4937:$M$4953,"NH3",'02_核算项'!$AE$4937:$AE$4953,"allow_calculation"),"")</f>
        <v>0.0</v>
      </c>
      <c r="P489" s="4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D$4937:$AD$4953,'02_核算项'!$M$4937:$M$4953,"SO2",'02_核算项'!$AE$4937:$AE$4953,"allow_calculation"),"")</f>
        <v>247.963309</v>
      </c>
      <c r="Q489" s="4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D$4937:$AD$4953,'02_核算项'!$M$4937:$M$4953,"NOX",'02_核算项'!$AE$4937:$AE$4953,"allow_calculation"),"")</f>
        <v>875.16462</v>
      </c>
      <c r="R489" s="4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D$4937:$AD$4953,'02_核算项'!$M$4937:$M$4953,"CO",'02_核算项'!$AE$4937:$AE$4953,"allow_calculation"),"")</f>
        <v>218.791155</v>
      </c>
      <c r="S489" s="4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D$4937:$AD$4953,'02_核算项'!$M$4937:$M$4953,"VOCS",'02_核算项'!$AE$4937:$AE$4953,"allow_calculation"),"")</f>
        <v>17.5032924</v>
      </c>
      <c r="T489" s="4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D$4937:$AD$4953,'02_核算项'!$M$4937:$M$4953,"PM10",'02_核算项'!$AE$4937:$AE$4953,"allow_calculation"),"")</f>
        <v>109.3955775</v>
      </c>
      <c r="U489" s="4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D$4937:$AD$4953,'02_核算项'!$M$4937:$M$4953,"PM25",'02_核算项'!$AE$4937:$AE$4953,"allow_calculation"),"")</f>
        <v>109.3955775</v>
      </c>
      <c r="V489" s="4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D$4937:$AD$4953,'02_核算项'!$M$4937:$M$4953,"BC",'02_核算项'!$AE$4937:$AE$4953,"allow_calculation"),"")</f>
        <v>8.7516462</v>
      </c>
      <c r="W489" s="4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D$4937:$AD$4953,'02_核算项'!$M$4937:$M$4953,"OC",'02_核算项'!$AE$4937:$AE$4953,"allow_calculation"),"")</f>
        <v>51.051269500000004</v>
      </c>
      <c r="X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D$4937:$AD$4953,'02_核算项'!$M$4937:$M$4953,"NH3",'02_核算项'!$AE$4937:$AE$4953,"allow_calculation"),"")</f>
        <v>0.0</v>
      </c>
      <c r="Y489" s="2">
        <v>1</v>
      </c>
    </row>
    <row r="490" spans="1:25">
      <c r="A490" s="2" t="s">
        <v>5849</v>
      </c>
      <c r="B490" s="2" t="s">
        <v>886</v>
      </c>
      <c r="C490" s="2" t="s">
        <v>377</v>
      </c>
      <c r="D490" s="2" t="s">
        <v>228</v>
      </c>
      <c r="E490" s="2" t="s">
        <v>181</v>
      </c>
      <c r="F490" s="2" t="s">
        <v>138</v>
      </c>
      <c r="G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C$4954:$AC$4962,'02_核算项'!$M$4954:$M$4962,"SO2",'02_核算项'!$AE$4954:$AE$4962,"allow_calculation"),"")</f>
        <v/>
      </c>
      <c r="H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C$4954:$AC$4962,'02_核算项'!$M$4954:$M$4962,"NOX",'02_核算项'!$AE$4954:$AE$4962,"allow_calculation"),"")</f>
        <v/>
      </c>
      <c r="I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C$4954:$AC$4962,'02_核算项'!$M$4954:$M$4962,"CO",'02_核算项'!$AE$4954:$AE$4962,"allow_calculation"),"")</f>
        <v/>
      </c>
      <c r="J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C$4954:$AC$4962,'02_核算项'!$M$4954:$M$4962,"VOCS",'02_核算项'!$AE$4954:$AE$4962,"allow_calculation"),"")</f>
        <v/>
      </c>
      <c r="K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C$4954:$AC$4962,'02_核算项'!$M$4954:$M$4962,"PM10",'02_核算项'!$AE$4954:$AE$4962,"allow_calculation"),"")</f>
        <v/>
      </c>
      <c r="L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C$4954:$AC$4962,'02_核算项'!$M$4954:$M$4962,"PM25",'02_核算项'!$AE$4954:$AE$4962,"allow_calculation"),"")</f>
        <v/>
      </c>
      <c r="M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C$4954:$AC$4962,'02_核算项'!$M$4954:$M$4962,"BC",'02_核算项'!$AE$4954:$AE$4962,"allow_calculation"),"")</f>
        <v/>
      </c>
      <c r="N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C$4954:$AC$4962,'02_核算项'!$M$4954:$M$4962,"OC",'02_核算项'!$AE$4954:$AE$4962,"allow_calculation"),"")</f>
        <v/>
      </c>
      <c r="O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C$4954:$AC$4962,'02_核算项'!$M$4954:$M$4962,"NH3",'02_核算项'!$AE$4954:$AE$4962,"allow_calculation"),"")</f>
        <v>0.0</v>
      </c>
      <c r="P490" s="3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D$4954:$AD$4962,'02_核算项'!$M$4954:$M$4962,"SO2",'02_核算项'!$AE$4954:$AE$4962,"allow_calculation"),"")</f>
        <v/>
      </c>
      <c r="Q490" s="3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D$4954:$AD$4962,'02_核算项'!$M$4954:$M$4962,"NOX",'02_核算项'!$AE$4954:$AE$4962,"allow_calculation"),"")</f>
        <v/>
      </c>
      <c r="R490" s="3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D$4954:$AD$4962,'02_核算项'!$M$4954:$M$4962,"CO",'02_核算项'!$AE$4954:$AE$4962,"allow_calculation"),"")</f>
        <v/>
      </c>
      <c r="S490" s="3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D$4954:$AD$4962,'02_核算项'!$M$4954:$M$4962,"VOCS",'02_核算项'!$AE$4954:$AE$4962,"allow_calculation"),"")</f>
        <v/>
      </c>
      <c r="T490" s="3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D$4954:$AD$4962,'02_核算项'!$M$4954:$M$4962,"PM10",'02_核算项'!$AE$4954:$AE$4962,"allow_calculation"),"")</f>
        <v/>
      </c>
      <c r="U490" s="3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D$4954:$AD$4962,'02_核算项'!$M$4954:$M$4962,"PM25",'02_核算项'!$AE$4954:$AE$4962,"allow_calculation"),"")</f>
        <v/>
      </c>
      <c r="V490" s="3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D$4954:$AD$4962,'02_核算项'!$M$4954:$M$4962,"BC",'02_核算项'!$AE$4954:$AE$4962,"allow_calculation"),"")</f>
        <v/>
      </c>
      <c r="W490" s="3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D$4954:$AD$4962,'02_核算项'!$M$4954:$M$4962,"OC",'02_核算项'!$AE$4954:$AE$4962,"allow_calculation"),"")</f>
        <v/>
      </c>
      <c r="X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D$4954:$AD$4962,'02_核算项'!$M$4954:$M$4962,"NH3",'02_核算项'!$AE$4954:$AE$4962,"allow_calculation"),"")</f>
        <v>0.0</v>
      </c>
      <c r="Y490" s="2">
        <v>25</v>
      </c>
    </row>
    <row r="491" spans="1:25">
      <c r="A491" s="2" t="s">
        <v>5859</v>
      </c>
      <c r="B491" s="2" t="s">
        <v>432</v>
      </c>
      <c r="C491" s="2" t="s">
        <v>227</v>
      </c>
      <c r="D491" s="2" t="s">
        <v>228</v>
      </c>
      <c r="E491" s="2" t="s">
        <v>117</v>
      </c>
      <c r="F491" s="2" t="s">
        <v>243</v>
      </c>
      <c r="G491" s="4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C$4963:$AC$4979,'02_核算项'!$M$4963:$M$4979,"SO2",'02_核算项'!$AE$4963:$AE$4979,"allow_calculation"),"")</f>
        <v>248.7241423</v>
      </c>
      <c r="H491" s="4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C$4963:$AC$4979,'02_核算项'!$M$4963:$M$4979,"NOX",'02_核算项'!$AE$4963:$AE$4979,"allow_calculation"),"")</f>
        <v>877.8499139999999</v>
      </c>
      <c r="I491" s="4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C$4963:$AC$4979,'02_核算项'!$M$4963:$M$4979,"CO",'02_核算项'!$AE$4963:$AE$4979,"allow_calculation"),"")</f>
        <v>219.46247849999997</v>
      </c>
      <c r="J491" s="4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C$4963:$AC$4979,'02_核算项'!$M$4963:$M$4979,"VOCS",'02_核算项'!$AE$4963:$AE$4979,"allow_calculation"),"")</f>
        <v>17.556998280000002</v>
      </c>
      <c r="K491" s="4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C$4963:$AC$4979,'02_核算项'!$M$4963:$M$4979,"PM10",'02_核算项'!$AE$4963:$AE$4979,"allow_calculation"),"")</f>
        <v>109.73123924999999</v>
      </c>
      <c r="L491" s="4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C$4963:$AC$4979,'02_核算项'!$M$4963:$M$4979,"PM25",'02_核算项'!$AE$4963:$AE$4979,"allow_calculation"),"")</f>
        <v>109.73123924999999</v>
      </c>
      <c r="M491" s="4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C$4963:$AC$4979,'02_核算项'!$M$4963:$M$4979,"BC",'02_核算项'!$AE$4963:$AE$4979,"allow_calculation"),"")</f>
        <v>8.778499140000001</v>
      </c>
      <c r="N491" s="4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C$4963:$AC$4979,'02_核算项'!$M$4963:$M$4979,"OC",'02_核算项'!$AE$4963:$AE$4979,"allow_calculation"),"")</f>
        <v>51.20791165</v>
      </c>
      <c r="O491" s="4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C$4963:$AC$4979,'02_核算项'!$M$4963:$M$4979,"NH3",'02_核算项'!$AE$4963:$AE$4979,"allow_calculation"),"")</f>
        <v/>
      </c>
      <c r="P491" s="4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D$4963:$AD$4979,'02_核算项'!$M$4963:$M$4979,"SO2",'02_核算项'!$AE$4963:$AE$4979,"allow_calculation"),"")</f>
        <v>248.7241423</v>
      </c>
      <c r="Q491" s="4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D$4963:$AD$4979,'02_核算项'!$M$4963:$M$4979,"NOX",'02_核算项'!$AE$4963:$AE$4979,"allow_calculation"),"")</f>
        <v>877.8499139999999</v>
      </c>
      <c r="R491" s="4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D$4963:$AD$4979,'02_核算项'!$M$4963:$M$4979,"CO",'02_核算项'!$AE$4963:$AE$4979,"allow_calculation"),"")</f>
        <v>219.46247849999997</v>
      </c>
      <c r="S491" s="4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D$4963:$AD$4979,'02_核算项'!$M$4963:$M$4979,"VOCS",'02_核算项'!$AE$4963:$AE$4979,"allow_calculation"),"")</f>
        <v>17.556998280000002</v>
      </c>
      <c r="T491" s="4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D$4963:$AD$4979,'02_核算项'!$M$4963:$M$4979,"PM10",'02_核算项'!$AE$4963:$AE$4979,"allow_calculation"),"")</f>
        <v>109.73123924999999</v>
      </c>
      <c r="U491" s="4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D$4963:$AD$4979,'02_核算项'!$M$4963:$M$4979,"PM25",'02_核算项'!$AE$4963:$AE$4979,"allow_calculation"),"")</f>
        <v>109.73123924999999</v>
      </c>
      <c r="V491" s="4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D$4963:$AD$4979,'02_核算项'!$M$4963:$M$4979,"BC",'02_核算项'!$AE$4963:$AE$4979,"allow_calculation"),"")</f>
        <v>8.778499140000001</v>
      </c>
      <c r="W491" s="4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D$4963:$AD$4979,'02_核算项'!$M$4963:$M$4979,"OC",'02_核算项'!$AE$4963:$AE$4979,"allow_calculation"),"")</f>
        <v>51.20791165</v>
      </c>
      <c r="X491" s="3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D$4963:$AD$4979,'02_核算项'!$M$4963:$M$4979,"NH3",'02_核算项'!$AE$4963:$AE$4979,"allow_calculation"),"")</f>
        <v/>
      </c>
      <c r="Y491" s="2">
        <v>20</v>
      </c>
    </row>
    <row r="492" spans="1:25">
      <c r="A492" s="2" t="s">
        <v>5877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433</v>
      </c>
      <c r="G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C$4980:$AC$4988,'02_核算项'!$M$4980:$M$4988,"SO2",'02_核算项'!$AE$4980:$AE$4988,"allow_calculation"),"")</f>
        <v>4630.906437</v>
      </c>
      <c r="H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C$4980:$AC$4988,'02_核算项'!$M$4980:$M$4988,"NOX",'02_核算项'!$AE$4980:$AE$4988,"allow_calculation"),"")</f>
        <v>16344.37566</v>
      </c>
      <c r="I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C$4980:$AC$4988,'02_核算项'!$M$4980:$M$4988,"CO",'02_核算项'!$AE$4980:$AE$4988,"allow_calculation"),"")</f>
        <v>4086.093915</v>
      </c>
      <c r="J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C$4980:$AC$4988,'02_核算项'!$M$4980:$M$4988,"VOCS",'02_核算项'!$AE$4980:$AE$4988,"allow_calculation"),"")</f>
        <v>326.8875132</v>
      </c>
      <c r="K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C$4980:$AC$4988,'02_核算项'!$M$4980:$M$4988,"PM10",'02_核算项'!$AE$4980:$AE$4988,"allow_calculation"),"")</f>
        <v>2043.0469575</v>
      </c>
      <c r="L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C$4980:$AC$4988,'02_核算项'!$M$4980:$M$4988,"PM25",'02_核算项'!$AE$4980:$AE$4988,"allow_calculation"),"")</f>
        <v>2043.0469575</v>
      </c>
      <c r="M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C$4980:$AC$4988,'02_核算项'!$M$4980:$M$4988,"BC",'02_核算项'!$AE$4980:$AE$4988,"allow_calculation"),"")</f>
        <v>163.4437566</v>
      </c>
      <c r="N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C$4980:$AC$4988,'02_核算项'!$M$4980:$M$4988,"OC",'02_核算项'!$AE$4980:$AE$4988,"allow_calculation"),"")</f>
        <v>953.4219134999998</v>
      </c>
      <c r="O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C$4980:$AC$4988,'02_核算项'!$M$4980:$M$4988,"NH3",'02_核算项'!$AE$4980:$AE$4988,"allow_calculation"),"")</f>
        <v>0.0</v>
      </c>
      <c r="P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D$4980:$AD$4988,'02_核算项'!$M$4980:$M$4988,"SO2",'02_核算项'!$AE$4980:$AE$4988,"allow_calculation"),"")</f>
        <v>4630.906437</v>
      </c>
      <c r="Q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D$4980:$AD$4988,'02_核算项'!$M$4980:$M$4988,"NOX",'02_核算项'!$AE$4980:$AE$4988,"allow_calculation"),"")</f>
        <v>16344.37566</v>
      </c>
      <c r="R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D$4980:$AD$4988,'02_核算项'!$M$4980:$M$4988,"CO",'02_核算项'!$AE$4980:$AE$4988,"allow_calculation"),"")</f>
        <v>4086.093915</v>
      </c>
      <c r="S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D$4980:$AD$4988,'02_核算项'!$M$4980:$M$4988,"VOCS",'02_核算项'!$AE$4980:$AE$4988,"allow_calculation"),"")</f>
        <v>326.8875132</v>
      </c>
      <c r="T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D$4980:$AD$4988,'02_核算项'!$M$4980:$M$4988,"PM10",'02_核算项'!$AE$4980:$AE$4988,"allow_calculation"),"")</f>
        <v>2043.0469575</v>
      </c>
      <c r="U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D$4980:$AD$4988,'02_核算项'!$M$4980:$M$4988,"PM25",'02_核算项'!$AE$4980:$AE$4988,"allow_calculation"),"")</f>
        <v>2043.0469575</v>
      </c>
      <c r="V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D$4980:$AD$4988,'02_核算项'!$M$4980:$M$4988,"BC",'02_核算项'!$AE$4980:$AE$4988,"allow_calculation"),"")</f>
        <v>163.4437566</v>
      </c>
      <c r="W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D$4980:$AD$4988,'02_核算项'!$M$4980:$M$4988,"OC",'02_核算项'!$AE$4980:$AE$4988,"allow_calculation"),"")</f>
        <v>953.4219134999998</v>
      </c>
      <c r="X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D$4980:$AD$4988,'02_核算项'!$M$4980:$M$4988,"NH3",'02_核算项'!$AE$4980:$AE$4988,"allow_calculation"),"")</f>
        <v>0.0</v>
      </c>
      <c r="Y492" s="2">
        <v>10</v>
      </c>
    </row>
    <row r="493" spans="1:25">
      <c r="A493" s="2" t="s">
        <v>5887</v>
      </c>
      <c r="B493" s="2" t="s">
        <v>5888</v>
      </c>
      <c r="C493" s="2" t="s">
        <v>799</v>
      </c>
      <c r="D493" s="2" t="s">
        <v>116</v>
      </c>
      <c r="E493" s="2" t="s">
        <v>117</v>
      </c>
      <c r="F493" s="2" t="s">
        <v>52</v>
      </c>
      <c r="G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C$4989:$AC$4997,'02_核算项'!$M$4989:$M$4997,"SO2",'02_核算项'!$AE$4989:$AE$4997,"allow_calculation"),"")</f>
        <v/>
      </c>
      <c r="H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C$4989:$AC$4997,'02_核算项'!$M$4989:$M$4997,"NOX",'02_核算项'!$AE$4989:$AE$4997,"allow_calculation"),"")</f>
        <v/>
      </c>
      <c r="I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C$4989:$AC$4997,'02_核算项'!$M$4989:$M$4997,"CO",'02_核算项'!$AE$4989:$AE$4997,"allow_calculation"),"")</f>
        <v/>
      </c>
      <c r="J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C$4989:$AC$4997,'02_核算项'!$M$4989:$M$4997,"VOCS",'02_核算项'!$AE$4989:$AE$4997,"allow_calculation"),"")</f>
        <v/>
      </c>
      <c r="K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C$4989:$AC$4997,'02_核算项'!$M$4989:$M$4997,"PM10",'02_核算项'!$AE$4989:$AE$4997,"allow_calculation"),"")</f>
        <v/>
      </c>
      <c r="L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C$4989:$AC$4997,'02_核算项'!$M$4989:$M$4997,"PM25",'02_核算项'!$AE$4989:$AE$4997,"allow_calculation"),"")</f>
        <v/>
      </c>
      <c r="M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C$4989:$AC$4997,'02_核算项'!$M$4989:$M$4997,"BC",'02_核算项'!$AE$4989:$AE$4997,"allow_calculation"),"")</f>
        <v/>
      </c>
      <c r="N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C$4989:$AC$4997,'02_核算项'!$M$4989:$M$4997,"OC",'02_核算项'!$AE$4989:$AE$4997,"allow_calculation"),"")</f>
        <v/>
      </c>
      <c r="O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C$4989:$AC$4997,'02_核算项'!$M$4989:$M$4997,"NH3",'02_核算项'!$AE$4989:$AE$4997,"allow_calculation"),"")</f>
        <v>0.0</v>
      </c>
      <c r="P493" s="3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D$4989:$AD$4997,'02_核算项'!$M$4989:$M$4997,"SO2",'02_核算项'!$AE$4989:$AE$4997,"allow_calculation"),"")</f>
        <v/>
      </c>
      <c r="Q493" s="3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D$4989:$AD$4997,'02_核算项'!$M$4989:$M$4997,"NOX",'02_核算项'!$AE$4989:$AE$4997,"allow_calculation"),"")</f>
        <v/>
      </c>
      <c r="R493" s="3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D$4989:$AD$4997,'02_核算项'!$M$4989:$M$4997,"CO",'02_核算项'!$AE$4989:$AE$4997,"allow_calculation"),"")</f>
        <v/>
      </c>
      <c r="S493" s="3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D$4989:$AD$4997,'02_核算项'!$M$4989:$M$4997,"VOCS",'02_核算项'!$AE$4989:$AE$4997,"allow_calculation"),"")</f>
        <v/>
      </c>
      <c r="T493" s="3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D$4989:$AD$4997,'02_核算项'!$M$4989:$M$4997,"PM10",'02_核算项'!$AE$4989:$AE$4997,"allow_calculation"),"")</f>
        <v/>
      </c>
      <c r="U493" s="3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D$4989:$AD$4997,'02_核算项'!$M$4989:$M$4997,"PM25",'02_核算项'!$AE$4989:$AE$4997,"allow_calculation"),"")</f>
        <v/>
      </c>
      <c r="V493" s="3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D$4989:$AD$4997,'02_核算项'!$M$4989:$M$4997,"BC",'02_核算项'!$AE$4989:$AE$4997,"allow_calculation"),"")</f>
        <v/>
      </c>
      <c r="W493" s="3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D$4989:$AD$4997,'02_核算项'!$M$4989:$M$4997,"OC",'02_核算项'!$AE$4989:$AE$4997,"allow_calculation"),"")</f>
        <v/>
      </c>
      <c r="X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D$4989:$AD$4997,'02_核算项'!$M$4989:$M$4997,"NH3",'02_核算项'!$AE$4989:$AE$4997,"allow_calculation"),"")</f>
        <v>0.0</v>
      </c>
      <c r="Y493" s="2">
        <v>25</v>
      </c>
    </row>
    <row r="494" spans="1:25">
      <c r="A494" s="2" t="s">
        <v>5898</v>
      </c>
      <c r="B494" s="2" t="s">
        <v>853</v>
      </c>
      <c r="C494" s="2" t="s">
        <v>377</v>
      </c>
      <c r="D494" s="2" t="s">
        <v>50</v>
      </c>
      <c r="E494" s="2" t="s">
        <v>181</v>
      </c>
      <c r="F494" s="2" t="s">
        <v>52</v>
      </c>
      <c r="G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C$4998:$AC$5006,'02_核算项'!$M$4998:$M$5006,"SO2",'02_核算项'!$AE$4998:$AE$5006,"allow_calculation"),"")</f>
        <v>0.1992645</v>
      </c>
      <c r="H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C$4998:$AC$5006,'02_核算项'!$M$4998:$M$5006,"NOX",'02_核算项'!$AE$4998:$AE$5006,"allow_calculation"),"")</f>
        <v>47.82348</v>
      </c>
      <c r="I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C$4998:$AC$5006,'02_核算项'!$M$4998:$M$5006,"CO",'02_核算项'!$AE$4998:$AE$5006,"allow_calculation"),"")</f>
        <v>13.948515</v>
      </c>
      <c r="J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C$4998:$AC$5006,'02_核算项'!$M$4998:$M$5006,"VOCS",'02_核算项'!$AE$4998:$AE$5006,"allow_calculation"),"")</f>
        <v>0.797058</v>
      </c>
      <c r="K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C$4998:$AC$5006,'02_核算项'!$M$4998:$M$5006,"PM10",'02_核算项'!$AE$4998:$AE$5006,"allow_calculation"),"")</f>
        <v>0.398529</v>
      </c>
      <c r="L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C$4998:$AC$5006,'02_核算项'!$M$4998:$M$5006,"PM25",'02_核算项'!$AE$4998:$AE$5006,"allow_calculation"),"")</f>
        <v>0.1992645</v>
      </c>
      <c r="M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C$4998:$AC$5006,'02_核算项'!$M$4998:$M$5006,"BC",'02_核算项'!$AE$4998:$AE$5006,"allow_calculation"),"")</f>
        <v>0.039852900000000004</v>
      </c>
      <c r="N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C$4998:$AC$5006,'02_核算项'!$M$4998:$M$5006,"OC",'02_核算项'!$AE$4998:$AE$5006,"allow_calculation"),"")</f>
        <v>0.07970580000000001</v>
      </c>
      <c r="O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C$4998:$AC$5006,'02_核算项'!$M$4998:$M$5006,"NH3",'02_核算项'!$AE$4998:$AE$5006,"allow_calculation"),"")</f>
        <v>0.0</v>
      </c>
      <c r="P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D$4998:$AD$5006,'02_核算项'!$M$4998:$M$5006,"SO2",'02_核算项'!$AE$4998:$AE$5006,"allow_calculation"),"")</f>
        <v>0.1992645</v>
      </c>
      <c r="Q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D$4998:$AD$5006,'02_核算项'!$M$4998:$M$5006,"NOX",'02_核算项'!$AE$4998:$AE$5006,"allow_calculation"),"")</f>
        <v>47.82348</v>
      </c>
      <c r="R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D$4998:$AD$5006,'02_核算项'!$M$4998:$M$5006,"CO",'02_核算项'!$AE$4998:$AE$5006,"allow_calculation"),"")</f>
        <v>13.948515</v>
      </c>
      <c r="S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D$4998:$AD$5006,'02_核算项'!$M$4998:$M$5006,"VOCS",'02_核算项'!$AE$4998:$AE$5006,"allow_calculation"),"")</f>
        <v>0.797058</v>
      </c>
      <c r="T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D$4998:$AD$5006,'02_核算项'!$M$4998:$M$5006,"PM10",'02_核算项'!$AE$4998:$AE$5006,"allow_calculation"),"")</f>
        <v>0.398529</v>
      </c>
      <c r="U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D$4998:$AD$5006,'02_核算项'!$M$4998:$M$5006,"PM25",'02_核算项'!$AE$4998:$AE$5006,"allow_calculation"),"")</f>
        <v>0.1992645</v>
      </c>
      <c r="V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D$4998:$AD$5006,'02_核算项'!$M$4998:$M$5006,"BC",'02_核算项'!$AE$4998:$AE$5006,"allow_calculation"),"")</f>
        <v>0.039852900000000004</v>
      </c>
      <c r="W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D$4998:$AD$5006,'02_核算项'!$M$4998:$M$5006,"OC",'02_核算项'!$AE$4998:$AE$5006,"allow_calculation"),"")</f>
        <v>0.07970580000000001</v>
      </c>
      <c r="X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D$4998:$AD$5006,'02_核算项'!$M$4998:$M$5006,"NH3",'02_核算项'!$AE$4998:$AE$5006,"allow_calculation"),"")</f>
        <v>0.0</v>
      </c>
      <c r="Y494" s="2">
        <v>1</v>
      </c>
    </row>
    <row r="495" spans="1:25">
      <c r="A495" s="2" t="s">
        <v>5908</v>
      </c>
      <c r="B495" s="2" t="s">
        <v>1671</v>
      </c>
      <c r="C495" s="2" t="s">
        <v>400</v>
      </c>
      <c r="D495" s="2" t="s">
        <v>228</v>
      </c>
      <c r="E495" s="2" t="s">
        <v>117</v>
      </c>
      <c r="F495" s="2" t="s">
        <v>138</v>
      </c>
      <c r="G495" s="4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C$5007:$AC$5015,'02_核算项'!$M$5007:$M$5015,"SO2",'02_核算项'!$AE$5007:$AE$5015,"allow_calculation"),"")</f>
        <v>184.4517</v>
      </c>
      <c r="H495" s="4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C$5007:$AC$5015,'02_核算项'!$M$5007:$M$5015,"NOX",'02_核算项'!$AE$5007:$AE$5015,"allow_calculation"),"")</f>
        <v>651.006</v>
      </c>
      <c r="I495" s="4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C$5007:$AC$5015,'02_核算项'!$M$5007:$M$5015,"CO",'02_核算项'!$AE$5007:$AE$5015,"allow_calculation"),"")</f>
        <v>162.7515</v>
      </c>
      <c r="J495" s="4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C$5007:$AC$5015,'02_核算项'!$M$5007:$M$5015,"VOCS",'02_核算项'!$AE$5007:$AE$5015,"allow_calculation"),"")</f>
        <v>13.02012</v>
      </c>
      <c r="K495" s="4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C$5007:$AC$5015,'02_核算项'!$M$5007:$M$5015,"PM10",'02_核算项'!$AE$5007:$AE$5015,"allow_calculation"),"")</f>
        <v>81.37575</v>
      </c>
      <c r="L495" s="4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C$5007:$AC$5015,'02_核算项'!$M$5007:$M$5015,"PM25",'02_核算项'!$AE$5007:$AE$5015,"allow_calculation"),"")</f>
        <v>81.37575</v>
      </c>
      <c r="M495" s="4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C$5007:$AC$5015,'02_核算项'!$M$5007:$M$5015,"BC",'02_核算项'!$AE$5007:$AE$5015,"allow_calculation"),"")</f>
        <v>6.51006</v>
      </c>
      <c r="N495" s="4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C$5007:$AC$5015,'02_核算项'!$M$5007:$M$5015,"OC",'02_核算项'!$AE$5007:$AE$5015,"allow_calculation"),"")</f>
        <v>37.97535</v>
      </c>
      <c r="O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C$5007:$AC$5015,'02_核算项'!$M$5007:$M$5015,"NH3",'02_核算项'!$AE$5007:$AE$5015,"allow_calculation"),"")</f>
        <v>0.0</v>
      </c>
      <c r="P495" s="4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D$5007:$AD$5015,'02_核算项'!$M$5007:$M$5015,"SO2",'02_核算项'!$AE$5007:$AE$5015,"allow_calculation"),"")</f>
        <v>184.4517</v>
      </c>
      <c r="Q495" s="4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D$5007:$AD$5015,'02_核算项'!$M$5007:$M$5015,"NOX",'02_核算项'!$AE$5007:$AE$5015,"allow_calculation"),"")</f>
        <v>651.006</v>
      </c>
      <c r="R495" s="4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D$5007:$AD$5015,'02_核算项'!$M$5007:$M$5015,"CO",'02_核算项'!$AE$5007:$AE$5015,"allow_calculation"),"")</f>
        <v>162.7515</v>
      </c>
      <c r="S495" s="4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D$5007:$AD$5015,'02_核算项'!$M$5007:$M$5015,"VOCS",'02_核算项'!$AE$5007:$AE$5015,"allow_calculation"),"")</f>
        <v>13.02012</v>
      </c>
      <c r="T495" s="4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D$5007:$AD$5015,'02_核算项'!$M$5007:$M$5015,"PM10",'02_核算项'!$AE$5007:$AE$5015,"allow_calculation"),"")</f>
        <v>81.37575</v>
      </c>
      <c r="U495" s="4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D$5007:$AD$5015,'02_核算项'!$M$5007:$M$5015,"PM25",'02_核算项'!$AE$5007:$AE$5015,"allow_calculation"),"")</f>
        <v>81.37575</v>
      </c>
      <c r="V495" s="4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D$5007:$AD$5015,'02_核算项'!$M$5007:$M$5015,"BC",'02_核算项'!$AE$5007:$AE$5015,"allow_calculation"),"")</f>
        <v>6.51006</v>
      </c>
      <c r="W495" s="4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D$5007:$AD$5015,'02_核算项'!$M$5007:$M$5015,"OC",'02_核算项'!$AE$5007:$AE$5015,"allow_calculation"),"")</f>
        <v>37.97535</v>
      </c>
      <c r="X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D$5007:$AD$5015,'02_核算项'!$M$5007:$M$5015,"NH3",'02_核算项'!$AE$5007:$AE$5015,"allow_calculation"),"")</f>
        <v>0.0</v>
      </c>
      <c r="Y495" s="2">
        <v>1</v>
      </c>
    </row>
    <row r="496" spans="1:25">
      <c r="A496" s="2" t="s">
        <v>5918</v>
      </c>
      <c r="B496" s="2" t="s">
        <v>842</v>
      </c>
      <c r="C496" s="2" t="s">
        <v>152</v>
      </c>
      <c r="D496" s="2" t="s">
        <v>228</v>
      </c>
      <c r="E496" s="2" t="s">
        <v>117</v>
      </c>
      <c r="F496" s="2" t="s">
        <v>138</v>
      </c>
      <c r="G496" s="4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C$5016:$AC$5024,'02_核算项'!$M$5016:$M$5024,"SO2",'02_核算项'!$AE$5016:$AE$5024,"allow_calculation"),"")</f>
        <v>411.9763</v>
      </c>
      <c r="H496" s="4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C$5016:$AC$5024,'02_核算项'!$M$5016:$M$5024,"NOX",'02_核算项'!$AE$5016:$AE$5024,"allow_calculation"),"")</f>
        <v>1454.034</v>
      </c>
      <c r="I496" s="4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C$5016:$AC$5024,'02_核算项'!$M$5016:$M$5024,"CO",'02_核算项'!$AE$5016:$AE$5024,"allow_calculation"),"")</f>
        <v>363.5085</v>
      </c>
      <c r="J496" s="4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C$5016:$AC$5024,'02_核算项'!$M$5016:$M$5024,"VOCS",'02_核算项'!$AE$5016:$AE$5024,"allow_calculation"),"")</f>
        <v>29.08068</v>
      </c>
      <c r="K496" s="4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C$5016:$AC$5024,'02_核算项'!$M$5016:$M$5024,"PM10",'02_核算项'!$AE$5016:$AE$5024,"allow_calculation"),"")</f>
        <v>181.75425</v>
      </c>
      <c r="L496" s="4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C$5016:$AC$5024,'02_核算项'!$M$5016:$M$5024,"PM25",'02_核算项'!$AE$5016:$AE$5024,"allow_calculation"),"")</f>
        <v>181.75425</v>
      </c>
      <c r="M496" s="4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C$5016:$AC$5024,'02_核算项'!$M$5016:$M$5024,"BC",'02_核算项'!$AE$5016:$AE$5024,"allow_calculation"),"")</f>
        <v>14.54034</v>
      </c>
      <c r="N496" s="4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C$5016:$AC$5024,'02_核算项'!$M$5016:$M$5024,"OC",'02_核算项'!$AE$5016:$AE$5024,"allow_calculation"),"")</f>
        <v>84.81865</v>
      </c>
      <c r="O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C$5016:$AC$5024,'02_核算项'!$M$5016:$M$5024,"NH3",'02_核算项'!$AE$5016:$AE$5024,"allow_calculation"),"")</f>
        <v>0.0</v>
      </c>
      <c r="P496" s="4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D$5016:$AD$5024,'02_核算项'!$M$5016:$M$5024,"SO2",'02_核算项'!$AE$5016:$AE$5024,"allow_calculation"),"")</f>
        <v>411.9763</v>
      </c>
      <c r="Q496" s="4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D$5016:$AD$5024,'02_核算项'!$M$5016:$M$5024,"NOX",'02_核算项'!$AE$5016:$AE$5024,"allow_calculation"),"")</f>
        <v>1454.034</v>
      </c>
      <c r="R496" s="4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D$5016:$AD$5024,'02_核算项'!$M$5016:$M$5024,"CO",'02_核算项'!$AE$5016:$AE$5024,"allow_calculation"),"")</f>
        <v>363.5085</v>
      </c>
      <c r="S496" s="4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D$5016:$AD$5024,'02_核算项'!$M$5016:$M$5024,"VOCS",'02_核算项'!$AE$5016:$AE$5024,"allow_calculation"),"")</f>
        <v>29.08068</v>
      </c>
      <c r="T496" s="4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D$5016:$AD$5024,'02_核算项'!$M$5016:$M$5024,"PM10",'02_核算项'!$AE$5016:$AE$5024,"allow_calculation"),"")</f>
        <v>181.75425</v>
      </c>
      <c r="U496" s="4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D$5016:$AD$5024,'02_核算项'!$M$5016:$M$5024,"PM25",'02_核算项'!$AE$5016:$AE$5024,"allow_calculation"),"")</f>
        <v>181.75425</v>
      </c>
      <c r="V496" s="4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D$5016:$AD$5024,'02_核算项'!$M$5016:$M$5024,"BC",'02_核算项'!$AE$5016:$AE$5024,"allow_calculation"),"")</f>
        <v>14.54034</v>
      </c>
      <c r="W496" s="4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D$5016:$AD$5024,'02_核算项'!$M$5016:$M$5024,"OC",'02_核算项'!$AE$5016:$AE$5024,"allow_calculation"),"")</f>
        <v>84.81865</v>
      </c>
      <c r="X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D$5016:$AD$5024,'02_核算项'!$M$5016:$M$5024,"NH3",'02_核算项'!$AE$5016:$AE$5024,"allow_calculation"),"")</f>
        <v>0.0</v>
      </c>
      <c r="Y496" s="2">
        <v>10</v>
      </c>
    </row>
    <row r="497" spans="1:25">
      <c r="A497" s="2" t="s">
        <v>5928</v>
      </c>
      <c r="B497" s="2" t="s">
        <v>5888</v>
      </c>
      <c r="C497" s="2" t="s">
        <v>799</v>
      </c>
      <c r="D497" s="2" t="s">
        <v>116</v>
      </c>
      <c r="E497" s="2" t="s">
        <v>117</v>
      </c>
      <c r="F497" s="2" t="s">
        <v>52</v>
      </c>
      <c r="G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C$5025:$AC$5033,'02_核算项'!$M$5025:$M$5033,"SO2",'02_核算项'!$AE$5025:$AE$5033,"allow_calculation"),"")</f>
        <v/>
      </c>
      <c r="H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C$5025:$AC$5033,'02_核算项'!$M$5025:$M$5033,"NOX",'02_核算项'!$AE$5025:$AE$5033,"allow_calculation"),"")</f>
        <v/>
      </c>
      <c r="I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C$5025:$AC$5033,'02_核算项'!$M$5025:$M$5033,"CO",'02_核算项'!$AE$5025:$AE$5033,"allow_calculation"),"")</f>
        <v/>
      </c>
      <c r="J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C$5025:$AC$5033,'02_核算项'!$M$5025:$M$5033,"VOCS",'02_核算项'!$AE$5025:$AE$5033,"allow_calculation"),"")</f>
        <v/>
      </c>
      <c r="K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C$5025:$AC$5033,'02_核算项'!$M$5025:$M$5033,"PM10",'02_核算项'!$AE$5025:$AE$5033,"allow_calculation"),"")</f>
        <v/>
      </c>
      <c r="L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C$5025:$AC$5033,'02_核算项'!$M$5025:$M$5033,"PM25",'02_核算项'!$AE$5025:$AE$5033,"allow_calculation"),"")</f>
        <v/>
      </c>
      <c r="M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C$5025:$AC$5033,'02_核算项'!$M$5025:$M$5033,"BC",'02_核算项'!$AE$5025:$AE$5033,"allow_calculation"),"")</f>
        <v/>
      </c>
      <c r="N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C$5025:$AC$5033,'02_核算项'!$M$5025:$M$5033,"OC",'02_核算项'!$AE$5025:$AE$5033,"allow_calculation"),"")</f>
        <v/>
      </c>
      <c r="O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C$5025:$AC$5033,'02_核算项'!$M$5025:$M$5033,"NH3",'02_核算项'!$AE$5025:$AE$5033,"allow_calculation"),"")</f>
        <v>0.0</v>
      </c>
      <c r="P497" s="3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D$5025:$AD$5033,'02_核算项'!$M$5025:$M$5033,"SO2",'02_核算项'!$AE$5025:$AE$5033,"allow_calculation"),"")</f>
        <v/>
      </c>
      <c r="Q497" s="3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D$5025:$AD$5033,'02_核算项'!$M$5025:$M$5033,"NOX",'02_核算项'!$AE$5025:$AE$5033,"allow_calculation"),"")</f>
        <v/>
      </c>
      <c r="R497" s="3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D$5025:$AD$5033,'02_核算项'!$M$5025:$M$5033,"CO",'02_核算项'!$AE$5025:$AE$5033,"allow_calculation"),"")</f>
        <v/>
      </c>
      <c r="S497" s="3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D$5025:$AD$5033,'02_核算项'!$M$5025:$M$5033,"VOCS",'02_核算项'!$AE$5025:$AE$5033,"allow_calculation"),"")</f>
        <v/>
      </c>
      <c r="T497" s="3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D$5025:$AD$5033,'02_核算项'!$M$5025:$M$5033,"PM10",'02_核算项'!$AE$5025:$AE$5033,"allow_calculation"),"")</f>
        <v/>
      </c>
      <c r="U497" s="3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D$5025:$AD$5033,'02_核算项'!$M$5025:$M$5033,"PM25",'02_核算项'!$AE$5025:$AE$5033,"allow_calculation"),"")</f>
        <v/>
      </c>
      <c r="V497" s="3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D$5025:$AD$5033,'02_核算项'!$M$5025:$M$5033,"BC",'02_核算项'!$AE$5025:$AE$5033,"allow_calculation"),"")</f>
        <v/>
      </c>
      <c r="W497" s="3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D$5025:$AD$5033,'02_核算项'!$M$5025:$M$5033,"OC",'02_核算项'!$AE$5025:$AE$5033,"allow_calculation"),"")</f>
        <v/>
      </c>
      <c r="X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D$5025:$AD$5033,'02_核算项'!$M$5025:$M$5033,"NH3",'02_核算项'!$AE$5025:$AE$5033,"allow_calculation"),"")</f>
        <v>0.0</v>
      </c>
      <c r="Y497" s="2">
        <v>25</v>
      </c>
    </row>
    <row r="498" spans="1:25">
      <c r="A498" s="2" t="s">
        <v>5938</v>
      </c>
      <c r="B498" s="2" t="s">
        <v>1134</v>
      </c>
      <c r="C498" s="2" t="s">
        <v>227</v>
      </c>
      <c r="D498" s="2" t="s">
        <v>228</v>
      </c>
      <c r="E498" s="2" t="s">
        <v>117</v>
      </c>
      <c r="F498" s="2" t="s">
        <v>2168</v>
      </c>
      <c r="G498" s="4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C$5034:$AC$5042,'02_核算项'!$M$5034:$M$5042,"SO2",'02_核算项'!$AE$5034:$AE$5042,"allow_calculation"),"")</f>
        <v/>
      </c>
      <c r="H498" s="4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C$5034:$AC$5042,'02_核算项'!$M$5034:$M$5042,"NOX",'02_核算项'!$AE$5034:$AE$5042,"allow_calculation"),"")</f>
        <v/>
      </c>
      <c r="I498" s="4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C$5034:$AC$5042,'02_核算项'!$M$5034:$M$5042,"CO",'02_核算项'!$AE$5034:$AE$5042,"allow_calculation"),"")</f>
        <v/>
      </c>
      <c r="J498" s="4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C$5034:$AC$5042,'02_核算项'!$M$5034:$M$5042,"VOCS",'02_核算项'!$AE$5034:$AE$5042,"allow_calculation"),"")</f>
        <v/>
      </c>
      <c r="K498" s="4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C$5034:$AC$5042,'02_核算项'!$M$5034:$M$5042,"PM10",'02_核算项'!$AE$5034:$AE$5042,"allow_calculation"),"")</f>
        <v/>
      </c>
      <c r="L498" s="4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C$5034:$AC$5042,'02_核算项'!$M$5034:$M$5042,"PM25",'02_核算项'!$AE$5034:$AE$5042,"allow_calculation"),"")</f>
        <v/>
      </c>
      <c r="M498" s="4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C$5034:$AC$5042,'02_核算项'!$M$5034:$M$5042,"BC",'02_核算项'!$AE$5034:$AE$5042,"allow_calculation"),"")</f>
        <v/>
      </c>
      <c r="N498" s="4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C$5034:$AC$5042,'02_核算项'!$M$5034:$M$5042,"OC",'02_核算项'!$AE$5034:$AE$5042,"allow_calculation"),"")</f>
        <v/>
      </c>
      <c r="O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C$5034:$AC$5042,'02_核算项'!$M$5034:$M$5042,"NH3",'02_核算项'!$AE$5034:$AE$5042,"allow_calculation"),"")</f>
        <v>0.0</v>
      </c>
      <c r="P498" s="3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D$5034:$AD$5042,'02_核算项'!$M$5034:$M$5042,"SO2",'02_核算项'!$AE$5034:$AE$5042,"allow_calculation"),"")</f>
        <v/>
      </c>
      <c r="Q498" s="3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D$5034:$AD$5042,'02_核算项'!$M$5034:$M$5042,"NOX",'02_核算项'!$AE$5034:$AE$5042,"allow_calculation"),"")</f>
        <v/>
      </c>
      <c r="R498" s="3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D$5034:$AD$5042,'02_核算项'!$M$5034:$M$5042,"CO",'02_核算项'!$AE$5034:$AE$5042,"allow_calculation"),"")</f>
        <v/>
      </c>
      <c r="S498" s="3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D$5034:$AD$5042,'02_核算项'!$M$5034:$M$5042,"VOCS",'02_核算项'!$AE$5034:$AE$5042,"allow_calculation"),"")</f>
        <v/>
      </c>
      <c r="T498" s="3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D$5034:$AD$5042,'02_核算项'!$M$5034:$M$5042,"PM10",'02_核算项'!$AE$5034:$AE$5042,"allow_calculation"),"")</f>
        <v/>
      </c>
      <c r="U498" s="3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D$5034:$AD$5042,'02_核算项'!$M$5034:$M$5042,"PM25",'02_核算项'!$AE$5034:$AE$5042,"allow_calculation"),"")</f>
        <v/>
      </c>
      <c r="V498" s="3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D$5034:$AD$5042,'02_核算项'!$M$5034:$M$5042,"BC",'02_核算项'!$AE$5034:$AE$5042,"allow_calculation"),"")</f>
        <v/>
      </c>
      <c r="W498" s="3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D$5034:$AD$5042,'02_核算项'!$M$5034:$M$5042,"OC",'02_核算项'!$AE$5034:$AE$5042,"allow_calculation"),"")</f>
        <v/>
      </c>
      <c r="X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D$5034:$AD$5042,'02_核算项'!$M$5034:$M$5042,"NH3",'02_核算项'!$AE$5034:$AE$5042,"allow_calculation"),"")</f>
        <v>0.0</v>
      </c>
      <c r="Y498" s="2">
        <v>25</v>
      </c>
    </row>
    <row r="499" spans="1:25">
      <c r="A499" s="2" t="s">
        <v>5948</v>
      </c>
      <c r="B499" s="2" t="s">
        <v>627</v>
      </c>
      <c r="C499" s="2" t="s">
        <v>400</v>
      </c>
      <c r="D499" s="2" t="s">
        <v>178</v>
      </c>
      <c r="E499" s="2" t="s">
        <v>179</v>
      </c>
      <c r="F499" s="2" t="s">
        <v>2168</v>
      </c>
      <c r="G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C$5043:$AC$5051,'02_核算项'!$M$5043:$M$5051,"SO2",'02_核算项'!$AE$5043:$AE$5051,"allow_calculation"),"")</f>
        <v>0.4646014</v>
      </c>
      <c r="H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C$5043:$AC$5051,'02_核算项'!$M$5043:$M$5051,"NOX",'02_核算项'!$AE$5043:$AE$5051,"allow_calculation"),"")</f>
        <v>111.504336</v>
      </c>
      <c r="I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C$5043:$AC$5051,'02_核算项'!$M$5043:$M$5051,"CO",'02_核算项'!$AE$5043:$AE$5051,"allow_calculation"),"")</f>
        <v>32.522098</v>
      </c>
      <c r="J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C$5043:$AC$5051,'02_核算项'!$M$5043:$M$5051,"VOCS",'02_核算项'!$AE$5043:$AE$5051,"allow_calculation"),"")</f>
        <v>1.8584056</v>
      </c>
      <c r="K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C$5043:$AC$5051,'02_核算项'!$M$5043:$M$5051,"PM10",'02_核算项'!$AE$5043:$AE$5051,"allow_calculation"),"")</f>
        <v>0.9292028</v>
      </c>
      <c r="L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C$5043:$AC$5051,'02_核算项'!$M$5043:$M$5051,"PM25",'02_核算项'!$AE$5043:$AE$5051,"allow_calculation"),"")</f>
        <v>0.4646014</v>
      </c>
      <c r="M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C$5043:$AC$5051,'02_核算项'!$M$5043:$M$5051,"BC",'02_核算项'!$AE$5043:$AE$5051,"allow_calculation"),"")</f>
        <v>0.09292028</v>
      </c>
      <c r="N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C$5043:$AC$5051,'02_核算项'!$M$5043:$M$5051,"OC",'02_核算项'!$AE$5043:$AE$5051,"allow_calculation"),"")</f>
        <v>0.18584056</v>
      </c>
      <c r="O499" s="4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C$5043:$AC$5051,'02_核算项'!$M$5043:$M$5051,"NH3",'02_核算项'!$AE$5043:$AE$5051,"allow_calculation"),"")</f>
        <v/>
      </c>
      <c r="P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D$5043:$AD$5051,'02_核算项'!$M$5043:$M$5051,"SO2",'02_核算项'!$AE$5043:$AE$5051,"allow_calculation"),"")</f>
        <v>0.4646014</v>
      </c>
      <c r="Q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D$5043:$AD$5051,'02_核算项'!$M$5043:$M$5051,"NOX",'02_核算项'!$AE$5043:$AE$5051,"allow_calculation"),"")</f>
        <v>111.504336</v>
      </c>
      <c r="R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D$5043:$AD$5051,'02_核算项'!$M$5043:$M$5051,"CO",'02_核算项'!$AE$5043:$AE$5051,"allow_calculation"),"")</f>
        <v>32.522098</v>
      </c>
      <c r="S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D$5043:$AD$5051,'02_核算项'!$M$5043:$M$5051,"VOCS",'02_核算项'!$AE$5043:$AE$5051,"allow_calculation"),"")</f>
        <v>1.8584056</v>
      </c>
      <c r="T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D$5043:$AD$5051,'02_核算项'!$M$5043:$M$5051,"PM10",'02_核算项'!$AE$5043:$AE$5051,"allow_calculation"),"")</f>
        <v>0.9292028</v>
      </c>
      <c r="U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D$5043:$AD$5051,'02_核算项'!$M$5043:$M$5051,"PM25",'02_核算项'!$AE$5043:$AE$5051,"allow_calculation"),"")</f>
        <v>0.4646014</v>
      </c>
      <c r="V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D$5043:$AD$5051,'02_核算项'!$M$5043:$M$5051,"BC",'02_核算项'!$AE$5043:$AE$5051,"allow_calculation"),"")</f>
        <v>0.09292028</v>
      </c>
      <c r="W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D$5043:$AD$5051,'02_核算项'!$M$5043:$M$5051,"OC",'02_核算项'!$AE$5043:$AE$5051,"allow_calculation"),"")</f>
        <v>0.18584056</v>
      </c>
      <c r="X499" s="3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D$5043:$AD$5051,'02_核算项'!$M$5043:$M$5051,"NH3",'02_核算项'!$AE$5043:$AE$5051,"allow_calculation"),"")</f>
        <v/>
      </c>
      <c r="Y499" s="2">
        <v>12</v>
      </c>
    </row>
    <row r="500" spans="1:25">
      <c r="A500" s="2" t="s">
        <v>5958</v>
      </c>
      <c r="B500" s="2" t="s">
        <v>176</v>
      </c>
      <c r="C500" s="2" t="s">
        <v>177</v>
      </c>
      <c r="D500" s="2" t="s">
        <v>178</v>
      </c>
      <c r="E500" s="2" t="s">
        <v>179</v>
      </c>
      <c r="F500" s="2" t="s">
        <v>138</v>
      </c>
      <c r="G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C$5052:$AC$5060,'02_核算项'!$M$5052:$M$5060,"SO2",'02_核算项'!$AE$5052:$AE$5060,"allow_calculation"),"")</f>
        <v>0.4389034</v>
      </c>
      <c r="H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C$5052:$AC$5060,'02_核算项'!$M$5052:$M$5060,"NOX",'02_核算项'!$AE$5052:$AE$5060,"allow_calculation"),"")</f>
        <v>105.336816</v>
      </c>
      <c r="I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C$5052:$AC$5060,'02_核算项'!$M$5052:$M$5060,"CO",'02_核算项'!$AE$5052:$AE$5060,"allow_calculation"),"")</f>
        <v>30.723237999999995</v>
      </c>
      <c r="J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C$5052:$AC$5060,'02_核算项'!$M$5052:$M$5060,"VOCS",'02_核算项'!$AE$5052:$AE$5060,"allow_calculation"),"")</f>
        <v>1.7556136</v>
      </c>
      <c r="K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C$5052:$AC$5060,'02_核算项'!$M$5052:$M$5060,"PM10",'02_核算项'!$AE$5052:$AE$5060,"allow_calculation"),"")</f>
        <v>0.8778068</v>
      </c>
      <c r="L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C$5052:$AC$5060,'02_核算项'!$M$5052:$M$5060,"PM25",'02_核算项'!$AE$5052:$AE$5060,"allow_calculation"),"")</f>
        <v>0.4389034</v>
      </c>
      <c r="M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C$5052:$AC$5060,'02_核算项'!$M$5052:$M$5060,"BC",'02_核算项'!$AE$5052:$AE$5060,"allow_calculation"),"")</f>
        <v>0.08778068000000001</v>
      </c>
      <c r="N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C$5052:$AC$5060,'02_核算项'!$M$5052:$M$5060,"OC",'02_核算项'!$AE$5052:$AE$5060,"allow_calculation"),"")</f>
        <v>0.17556136000000003</v>
      </c>
      <c r="O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C$5052:$AC$5060,'02_核算项'!$M$5052:$M$5060,"NH3",'02_核算项'!$AE$5052:$AE$5060,"allow_calculation"),"")</f>
        <v>0.0</v>
      </c>
      <c r="P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D$5052:$AD$5060,'02_核算项'!$M$5052:$M$5060,"SO2",'02_核算项'!$AE$5052:$AE$5060,"allow_calculation"),"")</f>
        <v>0.4389034</v>
      </c>
      <c r="Q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D$5052:$AD$5060,'02_核算项'!$M$5052:$M$5060,"NOX",'02_核算项'!$AE$5052:$AE$5060,"allow_calculation"),"")</f>
        <v>105.336816</v>
      </c>
      <c r="R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D$5052:$AD$5060,'02_核算项'!$M$5052:$M$5060,"CO",'02_核算项'!$AE$5052:$AE$5060,"allow_calculation"),"")</f>
        <v>30.723237999999995</v>
      </c>
      <c r="S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D$5052:$AD$5060,'02_核算项'!$M$5052:$M$5060,"VOCS",'02_核算项'!$AE$5052:$AE$5060,"allow_calculation"),"")</f>
        <v>1.7556136</v>
      </c>
      <c r="T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D$5052:$AD$5060,'02_核算项'!$M$5052:$M$5060,"PM10",'02_核算项'!$AE$5052:$AE$5060,"allow_calculation"),"")</f>
        <v>0.8778068</v>
      </c>
      <c r="U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D$5052:$AD$5060,'02_核算项'!$M$5052:$M$5060,"PM25",'02_核算项'!$AE$5052:$AE$5060,"allow_calculation"),"")</f>
        <v>0.4389034</v>
      </c>
      <c r="V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D$5052:$AD$5060,'02_核算项'!$M$5052:$M$5060,"BC",'02_核算项'!$AE$5052:$AE$5060,"allow_calculation"),"")</f>
        <v>0.08778068000000001</v>
      </c>
      <c r="W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D$5052:$AD$5060,'02_核算项'!$M$5052:$M$5060,"OC",'02_核算项'!$AE$5052:$AE$5060,"allow_calculation"),"")</f>
        <v>0.17556136000000003</v>
      </c>
      <c r="X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D$5052:$AD$5060,'02_核算项'!$M$5052:$M$5060,"NH3",'02_核算项'!$AE$5052:$AE$5060,"allow_calculation"),"")</f>
        <v>0.0</v>
      </c>
      <c r="Y500" s="2">
        <v>1</v>
      </c>
    </row>
    <row r="501" spans="1:25">
      <c r="A501" s="2" t="s">
        <v>5968</v>
      </c>
      <c r="B501" s="2" t="s">
        <v>2723</v>
      </c>
      <c r="C501" s="2" t="s">
        <v>242</v>
      </c>
      <c r="D501" s="2" t="s">
        <v>50</v>
      </c>
      <c r="E501" s="2" t="s">
        <v>51</v>
      </c>
      <c r="F501" s="2" t="s">
        <v>323</v>
      </c>
      <c r="G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C$5061:$AC$5069,'02_核算项'!$M$5061:$M$5069,"SO2",'02_核算项'!$AE$5061:$AE$5069,"allow_calculation"),"")</f>
        <v>5077.704823</v>
      </c>
      <c r="H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C$5061:$AC$5069,'02_核算项'!$M$5061:$M$5069,"NOX",'02_核算项'!$AE$5061:$AE$5069,"allow_calculation"),"")</f>
        <v>17921.31114</v>
      </c>
      <c r="I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C$5061:$AC$5069,'02_核算项'!$M$5061:$M$5069,"CO",'02_核算项'!$AE$5061:$AE$5069,"allow_calculation"),"")</f>
        <v>4480.327785</v>
      </c>
      <c r="J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C$5061:$AC$5069,'02_核算项'!$M$5061:$M$5069,"VOCS",'02_核算项'!$AE$5061:$AE$5069,"allow_calculation"),"")</f>
        <v>358.4262228</v>
      </c>
      <c r="K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C$5061:$AC$5069,'02_核算项'!$M$5061:$M$5069,"PM10",'02_核算项'!$AE$5061:$AE$5069,"allow_calculation"),"")</f>
        <v>2240.1638925</v>
      </c>
      <c r="L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C$5061:$AC$5069,'02_核算项'!$M$5061:$M$5069,"PM25",'02_核算项'!$AE$5061:$AE$5069,"allow_calculation"),"")</f>
        <v>2240.1638925</v>
      </c>
      <c r="M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C$5061:$AC$5069,'02_核算项'!$M$5061:$M$5069,"BC",'02_核算项'!$AE$5061:$AE$5069,"allow_calculation"),"")</f>
        <v>179.2131114</v>
      </c>
      <c r="N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C$5061:$AC$5069,'02_核算项'!$M$5061:$M$5069,"OC",'02_核算项'!$AE$5061:$AE$5069,"allow_calculation"),"")</f>
        <v>1045.4098164999998</v>
      </c>
      <c r="O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C$5061:$AC$5069,'02_核算项'!$M$5061:$M$5069,"NH3",'02_核算项'!$AE$5061:$AE$5069,"allow_calculation"),"")</f>
        <v>0.0</v>
      </c>
      <c r="P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D$5061:$AD$5069,'02_核算项'!$M$5061:$M$5069,"SO2",'02_核算项'!$AE$5061:$AE$5069,"allow_calculation"),"")</f>
        <v>5077.704823</v>
      </c>
      <c r="Q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D$5061:$AD$5069,'02_核算项'!$M$5061:$M$5069,"NOX",'02_核算项'!$AE$5061:$AE$5069,"allow_calculation"),"")</f>
        <v>17921.31114</v>
      </c>
      <c r="R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D$5061:$AD$5069,'02_核算项'!$M$5061:$M$5069,"CO",'02_核算项'!$AE$5061:$AE$5069,"allow_calculation"),"")</f>
        <v>4480.327785</v>
      </c>
      <c r="S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D$5061:$AD$5069,'02_核算项'!$M$5061:$M$5069,"VOCS",'02_核算项'!$AE$5061:$AE$5069,"allow_calculation"),"")</f>
        <v>358.4262228</v>
      </c>
      <c r="T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D$5061:$AD$5069,'02_核算项'!$M$5061:$M$5069,"PM10",'02_核算项'!$AE$5061:$AE$5069,"allow_calculation"),"")</f>
        <v>2240.1638925</v>
      </c>
      <c r="U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D$5061:$AD$5069,'02_核算项'!$M$5061:$M$5069,"PM25",'02_核算项'!$AE$5061:$AE$5069,"allow_calculation"),"")</f>
        <v>2240.1638925</v>
      </c>
      <c r="V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D$5061:$AD$5069,'02_核算项'!$M$5061:$M$5069,"BC",'02_核算项'!$AE$5061:$AE$5069,"allow_calculation"),"")</f>
        <v>179.2131114</v>
      </c>
      <c r="W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D$5061:$AD$5069,'02_核算项'!$M$5061:$M$5069,"OC",'02_核算项'!$AE$5061:$AE$5069,"allow_calculation"),"")</f>
        <v>1045.4098164999998</v>
      </c>
      <c r="X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D$5061:$AD$5069,'02_核算项'!$M$5061:$M$5069,"NH3",'02_核算项'!$AE$5061:$AE$5069,"allow_calculation"),"")</f>
        <v>0.0</v>
      </c>
      <c r="Y501" s="2">
        <v>9</v>
      </c>
    </row>
    <row r="502" spans="1:25">
      <c r="A502" s="2" t="s">
        <v>5978</v>
      </c>
      <c r="B502" s="2" t="s">
        <v>3781</v>
      </c>
      <c r="C502" s="2" t="s">
        <v>258</v>
      </c>
      <c r="D502" s="2" t="s">
        <v>50</v>
      </c>
      <c r="E502" s="2" t="s">
        <v>51</v>
      </c>
      <c r="F502" s="2" t="s">
        <v>52</v>
      </c>
      <c r="G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C$5070:$AC$5078,'02_核算项'!$M$5070:$M$5078,"SO2",'02_核算项'!$AE$5070:$AE$5078,"allow_calculation"),"")</f>
        <v>140.0167379</v>
      </c>
      <c r="H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C$5070:$AC$5078,'02_核算项'!$M$5070:$M$5078,"NOX",'02_核算项'!$AE$5070:$AE$5078,"allow_calculation"),"")</f>
        <v>494.176722</v>
      </c>
      <c r="I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C$5070:$AC$5078,'02_核算项'!$M$5070:$M$5078,"CO",'02_核算项'!$AE$5070:$AE$5078,"allow_calculation"),"")</f>
        <v>123.5441805</v>
      </c>
      <c r="J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C$5070:$AC$5078,'02_核算项'!$M$5070:$M$5078,"VOCS",'02_核算项'!$AE$5070:$AE$5078,"allow_calculation"),"")</f>
        <v>9.88353444</v>
      </c>
      <c r="K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C$5070:$AC$5078,'02_核算项'!$M$5070:$M$5078,"PM10",'02_核算项'!$AE$5070:$AE$5078,"allow_calculation"),"")</f>
        <v>61.77209025</v>
      </c>
      <c r="L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C$5070:$AC$5078,'02_核算项'!$M$5070:$M$5078,"PM25",'02_核算项'!$AE$5070:$AE$5078,"allow_calculation"),"")</f>
        <v>61.77209025</v>
      </c>
      <c r="M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C$5070:$AC$5078,'02_核算项'!$M$5070:$M$5078,"BC",'02_核算项'!$AE$5070:$AE$5078,"allow_calculation"),"")</f>
        <v>4.94176722</v>
      </c>
      <c r="N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C$5070:$AC$5078,'02_核算项'!$M$5070:$M$5078,"OC",'02_核算项'!$AE$5070:$AE$5078,"allow_calculation"),"")</f>
        <v>28.82697545</v>
      </c>
      <c r="O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C$5070:$AC$5078,'02_核算项'!$M$5070:$M$5078,"NH3",'02_核算项'!$AE$5070:$AE$5078,"allow_calculation"),"")</f>
        <v>0.0</v>
      </c>
      <c r="P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D$5070:$AD$5078,'02_核算项'!$M$5070:$M$5078,"SO2",'02_核算项'!$AE$5070:$AE$5078,"allow_calculation"),"")</f>
        <v>140.0167379</v>
      </c>
      <c r="Q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D$5070:$AD$5078,'02_核算项'!$M$5070:$M$5078,"NOX",'02_核算项'!$AE$5070:$AE$5078,"allow_calculation"),"")</f>
        <v>494.176722</v>
      </c>
      <c r="R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D$5070:$AD$5078,'02_核算项'!$M$5070:$M$5078,"CO",'02_核算项'!$AE$5070:$AE$5078,"allow_calculation"),"")</f>
        <v>123.5441805</v>
      </c>
      <c r="S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D$5070:$AD$5078,'02_核算项'!$M$5070:$M$5078,"VOCS",'02_核算项'!$AE$5070:$AE$5078,"allow_calculation"),"")</f>
        <v>9.88353444</v>
      </c>
      <c r="T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D$5070:$AD$5078,'02_核算项'!$M$5070:$M$5078,"PM10",'02_核算项'!$AE$5070:$AE$5078,"allow_calculation"),"")</f>
        <v>61.77209025</v>
      </c>
      <c r="U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D$5070:$AD$5078,'02_核算项'!$M$5070:$M$5078,"PM25",'02_核算项'!$AE$5070:$AE$5078,"allow_calculation"),"")</f>
        <v>61.77209025</v>
      </c>
      <c r="V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D$5070:$AD$5078,'02_核算项'!$M$5070:$M$5078,"BC",'02_核算项'!$AE$5070:$AE$5078,"allow_calculation"),"")</f>
        <v>4.94176722</v>
      </c>
      <c r="W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D$5070:$AD$5078,'02_核算项'!$M$5070:$M$5078,"OC",'02_核算项'!$AE$5070:$AE$5078,"allow_calculation"),"")</f>
        <v>28.82697545</v>
      </c>
      <c r="X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D$5070:$AD$5078,'02_核算项'!$M$5070:$M$5078,"NH3",'02_核算项'!$AE$5070:$AE$5078,"allow_calculation"),"")</f>
        <v>0.0</v>
      </c>
      <c r="Y502" s="2">
        <v>1</v>
      </c>
    </row>
    <row r="503" spans="1:25">
      <c r="A503" s="2" t="s">
        <v>5988</v>
      </c>
      <c r="B503" s="2" t="s">
        <v>509</v>
      </c>
      <c r="C503" s="2" t="s">
        <v>213</v>
      </c>
      <c r="D503" s="2" t="s">
        <v>178</v>
      </c>
      <c r="E503" s="2" t="s">
        <v>179</v>
      </c>
      <c r="F503" s="2" t="s">
        <v>323</v>
      </c>
      <c r="G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C$5079:$AC$5087,'02_核算项'!$M$5079:$M$5087,"SO2",'02_核算项'!$AE$5079:$AE$5087,"allow_calculation"),"")</f>
        <v>1.4568236500000002</v>
      </c>
      <c r="H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C$5079:$AC$5087,'02_核算项'!$M$5079:$M$5087,"NOX",'02_核算项'!$AE$5079:$AE$5087,"allow_calculation"),"")</f>
        <v>349.637676</v>
      </c>
      <c r="I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C$5079:$AC$5087,'02_核算项'!$M$5079:$M$5087,"CO",'02_核算项'!$AE$5079:$AE$5087,"allow_calculation"),"")</f>
        <v>101.9776555</v>
      </c>
      <c r="J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C$5079:$AC$5087,'02_核算项'!$M$5079:$M$5087,"VOCS",'02_核算项'!$AE$5079:$AE$5087,"allow_calculation"),"")</f>
        <v>5.827294600000001</v>
      </c>
      <c r="K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C$5079:$AC$5087,'02_核算项'!$M$5079:$M$5087,"PM10",'02_核算项'!$AE$5079:$AE$5087,"allow_calculation"),"")</f>
        <v>2.9136473000000005</v>
      </c>
      <c r="L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C$5079:$AC$5087,'02_核算项'!$M$5079:$M$5087,"PM25",'02_核算项'!$AE$5079:$AE$5087,"allow_calculation"),"")</f>
        <v>1.4568236500000002</v>
      </c>
      <c r="M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C$5079:$AC$5087,'02_核算项'!$M$5079:$M$5087,"BC",'02_核算项'!$AE$5079:$AE$5087,"allow_calculation"),"")</f>
        <v>0.29136472999999996</v>
      </c>
      <c r="N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C$5079:$AC$5087,'02_核算项'!$M$5079:$M$5087,"OC",'02_核算项'!$AE$5079:$AE$5087,"allow_calculation"),"")</f>
        <v>0.5827294599999999</v>
      </c>
      <c r="O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C$5079:$AC$5087,'02_核算项'!$M$5079:$M$5087,"NH3",'02_核算项'!$AE$5079:$AE$5087,"allow_calculation"),"")</f>
        <v>0.0</v>
      </c>
      <c r="P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D$5079:$AD$5087,'02_核算项'!$M$5079:$M$5087,"SO2",'02_核算项'!$AE$5079:$AE$5087,"allow_calculation"),"")</f>
        <v>1.4568236500000002</v>
      </c>
      <c r="Q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D$5079:$AD$5087,'02_核算项'!$M$5079:$M$5087,"NOX",'02_核算项'!$AE$5079:$AE$5087,"allow_calculation"),"")</f>
        <v>349.637676</v>
      </c>
      <c r="R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D$5079:$AD$5087,'02_核算项'!$M$5079:$M$5087,"CO",'02_核算项'!$AE$5079:$AE$5087,"allow_calculation"),"")</f>
        <v>101.9776555</v>
      </c>
      <c r="S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D$5079:$AD$5087,'02_核算项'!$M$5079:$M$5087,"VOCS",'02_核算项'!$AE$5079:$AE$5087,"allow_calculation"),"")</f>
        <v>5.827294600000001</v>
      </c>
      <c r="T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D$5079:$AD$5087,'02_核算项'!$M$5079:$M$5087,"PM10",'02_核算项'!$AE$5079:$AE$5087,"allow_calculation"),"")</f>
        <v>2.9136473000000005</v>
      </c>
      <c r="U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D$5079:$AD$5087,'02_核算项'!$M$5079:$M$5087,"PM25",'02_核算项'!$AE$5079:$AE$5087,"allow_calculation"),"")</f>
        <v>1.4568236500000002</v>
      </c>
      <c r="V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D$5079:$AD$5087,'02_核算项'!$M$5079:$M$5087,"BC",'02_核算项'!$AE$5079:$AE$5087,"allow_calculation"),"")</f>
        <v>0.29136472999999996</v>
      </c>
      <c r="W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D$5079:$AD$5087,'02_核算项'!$M$5079:$M$5087,"OC",'02_核算项'!$AE$5079:$AE$5087,"allow_calculation"),"")</f>
        <v>0.5827294599999999</v>
      </c>
      <c r="X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D$5079:$AD$5087,'02_核算项'!$M$5079:$M$5087,"NH3",'02_核算项'!$AE$5079:$AE$5087,"allow_calculation"),"")</f>
        <v>0.0</v>
      </c>
      <c r="Y503" s="2">
        <v>1</v>
      </c>
    </row>
    <row r="504" spans="1:25">
      <c r="A504" s="2" t="s">
        <v>5998</v>
      </c>
      <c r="B504" s="2" t="s">
        <v>1682</v>
      </c>
      <c r="C504" s="2" t="s">
        <v>898</v>
      </c>
      <c r="D504" s="2" t="s">
        <v>228</v>
      </c>
      <c r="E504" s="2" t="s">
        <v>179</v>
      </c>
      <c r="F504" s="2" t="s">
        <v>138</v>
      </c>
      <c r="G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C$5088:$AC$5096,'02_核算项'!$M$5088:$M$5096,"SO2",'02_核算项'!$AE$5088:$AE$5096,"allow_calculation"),"")</f>
        <v/>
      </c>
      <c r="H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C$5088:$AC$5096,'02_核算项'!$M$5088:$M$5096,"NOX",'02_核算项'!$AE$5088:$AE$5096,"allow_calculation"),"")</f>
        <v/>
      </c>
      <c r="I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C$5088:$AC$5096,'02_核算项'!$M$5088:$M$5096,"CO",'02_核算项'!$AE$5088:$AE$5096,"allow_calculation"),"")</f>
        <v/>
      </c>
      <c r="J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C$5088:$AC$5096,'02_核算项'!$M$5088:$M$5096,"VOCS",'02_核算项'!$AE$5088:$AE$5096,"allow_calculation"),"")</f>
        <v/>
      </c>
      <c r="K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C$5088:$AC$5096,'02_核算项'!$M$5088:$M$5096,"PM10",'02_核算项'!$AE$5088:$AE$5096,"allow_calculation"),"")</f>
        <v/>
      </c>
      <c r="L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C$5088:$AC$5096,'02_核算项'!$M$5088:$M$5096,"PM25",'02_核算项'!$AE$5088:$AE$5096,"allow_calculation"),"")</f>
        <v/>
      </c>
      <c r="M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C$5088:$AC$5096,'02_核算项'!$M$5088:$M$5096,"BC",'02_核算项'!$AE$5088:$AE$5096,"allow_calculation"),"")</f>
        <v/>
      </c>
      <c r="N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C$5088:$AC$5096,'02_核算项'!$M$5088:$M$5096,"OC",'02_核算项'!$AE$5088:$AE$5096,"allow_calculation"),"")</f>
        <v/>
      </c>
      <c r="O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C$5088:$AC$5096,'02_核算项'!$M$5088:$M$5096,"NH3",'02_核算项'!$AE$5088:$AE$5096,"allow_calculation"),"")</f>
        <v>0.0</v>
      </c>
      <c r="P504" s="3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D$5088:$AD$5096,'02_核算项'!$M$5088:$M$5096,"SO2",'02_核算项'!$AE$5088:$AE$5096,"allow_calculation"),"")</f>
        <v/>
      </c>
      <c r="Q504" s="3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D$5088:$AD$5096,'02_核算项'!$M$5088:$M$5096,"NOX",'02_核算项'!$AE$5088:$AE$5096,"allow_calculation"),"")</f>
        <v/>
      </c>
      <c r="R504" s="3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D$5088:$AD$5096,'02_核算项'!$M$5088:$M$5096,"CO",'02_核算项'!$AE$5088:$AE$5096,"allow_calculation"),"")</f>
        <v/>
      </c>
      <c r="S504" s="3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D$5088:$AD$5096,'02_核算项'!$M$5088:$M$5096,"VOCS",'02_核算项'!$AE$5088:$AE$5096,"allow_calculation"),"")</f>
        <v/>
      </c>
      <c r="T504" s="3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D$5088:$AD$5096,'02_核算项'!$M$5088:$M$5096,"PM10",'02_核算项'!$AE$5088:$AE$5096,"allow_calculation"),"")</f>
        <v/>
      </c>
      <c r="U504" s="3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D$5088:$AD$5096,'02_核算项'!$M$5088:$M$5096,"PM25",'02_核算项'!$AE$5088:$AE$5096,"allow_calculation"),"")</f>
        <v/>
      </c>
      <c r="V504" s="3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D$5088:$AD$5096,'02_核算项'!$M$5088:$M$5096,"BC",'02_核算项'!$AE$5088:$AE$5096,"allow_calculation"),"")</f>
        <v/>
      </c>
      <c r="W504" s="3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D$5088:$AD$5096,'02_核算项'!$M$5088:$M$5096,"OC",'02_核算项'!$AE$5088:$AE$5096,"allow_calculation"),"")</f>
        <v/>
      </c>
      <c r="X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D$5088:$AD$5096,'02_核算项'!$M$5088:$M$5096,"NH3",'02_核算项'!$AE$5088:$AE$5096,"allow_calculation"),"")</f>
        <v>0.0</v>
      </c>
      <c r="Y504" s="2">
        <v>25</v>
      </c>
    </row>
    <row r="505" spans="1:25">
      <c r="A505" s="2" t="s">
        <v>6008</v>
      </c>
      <c r="B505" s="2" t="s">
        <v>6009</v>
      </c>
      <c r="C505" s="2" t="s">
        <v>1299</v>
      </c>
      <c r="D505" s="2" t="s">
        <v>228</v>
      </c>
      <c r="E505" s="2" t="s">
        <v>117</v>
      </c>
      <c r="F505" s="2" t="s">
        <v>52</v>
      </c>
      <c r="G505" s="4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C$5097:$AC$5105,'02_核算项'!$M$5097:$M$5105,"SO2",'02_核算项'!$AE$5097:$AE$5105,"allow_calculation"),"")</f>
        <v>521.8558</v>
      </c>
      <c r="H505" s="4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C$5097:$AC$5105,'02_核算项'!$M$5097:$M$5105,"NOX",'02_核算项'!$AE$5097:$AE$5105,"allow_calculation"),"")</f>
        <v>1841.844</v>
      </c>
      <c r="I505" s="4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C$5097:$AC$5105,'02_核算项'!$M$5097:$M$5105,"CO",'02_核算项'!$AE$5097:$AE$5105,"allow_calculation"),"")</f>
        <v>460.461</v>
      </c>
      <c r="J505" s="4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C$5097:$AC$5105,'02_核算项'!$M$5097:$M$5105,"VOCS",'02_核算项'!$AE$5097:$AE$5105,"allow_calculation"),"")</f>
        <v>36.83688</v>
      </c>
      <c r="K505" s="4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C$5097:$AC$5105,'02_核算项'!$M$5097:$M$5105,"PM10",'02_核算项'!$AE$5097:$AE$5105,"allow_calculation"),"")</f>
        <v>230.2305</v>
      </c>
      <c r="L505" s="4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C$5097:$AC$5105,'02_核算项'!$M$5097:$M$5105,"PM25",'02_核算项'!$AE$5097:$AE$5105,"allow_calculation"),"")</f>
        <v>230.2305</v>
      </c>
      <c r="M505" s="4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C$5097:$AC$5105,'02_核算项'!$M$5097:$M$5105,"BC",'02_核算项'!$AE$5097:$AE$5105,"allow_calculation"),"")</f>
        <v>18.41844</v>
      </c>
      <c r="N505" s="4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C$5097:$AC$5105,'02_核算项'!$M$5097:$M$5105,"OC",'02_核算项'!$AE$5097:$AE$5105,"allow_calculation"),"")</f>
        <v>107.4409</v>
      </c>
      <c r="O505" s="4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C$5097:$AC$5105,'02_核算项'!$M$5097:$M$5105,"NH3",'02_核算项'!$AE$5097:$AE$5105,"allow_calculation"),"")</f>
        <v/>
      </c>
      <c r="P505" s="4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D$5097:$AD$5105,'02_核算项'!$M$5097:$M$5105,"SO2",'02_核算项'!$AE$5097:$AE$5105,"allow_calculation"),"")</f>
        <v>521.8558</v>
      </c>
      <c r="Q505" s="4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D$5097:$AD$5105,'02_核算项'!$M$5097:$M$5105,"NOX",'02_核算项'!$AE$5097:$AE$5105,"allow_calculation"),"")</f>
        <v>1841.844</v>
      </c>
      <c r="R505" s="4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D$5097:$AD$5105,'02_核算项'!$M$5097:$M$5105,"CO",'02_核算项'!$AE$5097:$AE$5105,"allow_calculation"),"")</f>
        <v>460.461</v>
      </c>
      <c r="S505" s="4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D$5097:$AD$5105,'02_核算项'!$M$5097:$M$5105,"VOCS",'02_核算项'!$AE$5097:$AE$5105,"allow_calculation"),"")</f>
        <v>36.83688</v>
      </c>
      <c r="T505" s="4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D$5097:$AD$5105,'02_核算项'!$M$5097:$M$5105,"PM10",'02_核算项'!$AE$5097:$AE$5105,"allow_calculation"),"")</f>
        <v>230.2305</v>
      </c>
      <c r="U505" s="4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D$5097:$AD$5105,'02_核算项'!$M$5097:$M$5105,"PM25",'02_核算项'!$AE$5097:$AE$5105,"allow_calculation"),"")</f>
        <v>230.2305</v>
      </c>
      <c r="V505" s="4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D$5097:$AD$5105,'02_核算项'!$M$5097:$M$5105,"BC",'02_核算项'!$AE$5097:$AE$5105,"allow_calculation"),"")</f>
        <v>18.41844</v>
      </c>
      <c r="W505" s="4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D$5097:$AD$5105,'02_核算项'!$M$5097:$M$5105,"OC",'02_核算项'!$AE$5097:$AE$5105,"allow_calculation"),"")</f>
        <v>107.4409</v>
      </c>
      <c r="X505" s="3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D$5097:$AD$5105,'02_核算项'!$M$5097:$M$5105,"NH3",'02_核算项'!$AE$5097:$AE$5105,"allow_calculation"),"")</f>
        <v/>
      </c>
      <c r="Y505" s="2">
        <v>12</v>
      </c>
    </row>
    <row r="506" spans="1:25">
      <c r="A506" s="2" t="s">
        <v>6019</v>
      </c>
      <c r="B506" s="2" t="s">
        <v>1935</v>
      </c>
      <c r="C506" s="2" t="s">
        <v>744</v>
      </c>
      <c r="D506" s="2" t="s">
        <v>116</v>
      </c>
      <c r="E506" s="2" t="s">
        <v>181</v>
      </c>
      <c r="F506" s="2" t="s">
        <v>138</v>
      </c>
      <c r="G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C$5106:$AC$5114,'02_核算项'!$M$5106:$M$5114,"SO2",'02_核算项'!$AE$5106:$AE$5114,"allow_calculation"),"")</f>
        <v>0.0034770000000000005</v>
      </c>
      <c r="H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C$5106:$AC$5114,'02_核算项'!$M$5106:$M$5114,"NOX",'02_核算项'!$AE$5106:$AE$5114,"allow_calculation"),"")</f>
        <v>0.8344800000000001</v>
      </c>
      <c r="I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C$5106:$AC$5114,'02_核算项'!$M$5106:$M$5114,"CO",'02_核算项'!$AE$5106:$AE$5114,"allow_calculation"),"")</f>
        <v>0.24339000000000002</v>
      </c>
      <c r="J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C$5106:$AC$5114,'02_核算项'!$M$5106:$M$5114,"VOCS",'02_核算项'!$AE$5106:$AE$5114,"allow_calculation"),"")</f>
        <v>0.013908000000000002</v>
      </c>
      <c r="K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C$5106:$AC$5114,'02_核算项'!$M$5106:$M$5114,"PM10",'02_核算项'!$AE$5106:$AE$5114,"allow_calculation"),"")</f>
        <v>0.006954000000000001</v>
      </c>
      <c r="L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C$5106:$AC$5114,'02_核算项'!$M$5106:$M$5114,"PM25",'02_核算项'!$AE$5106:$AE$5114,"allow_calculation"),"")</f>
        <v>0.0034770000000000005</v>
      </c>
      <c r="M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C$5106:$AC$5114,'02_核算项'!$M$5106:$M$5114,"BC",'02_核算项'!$AE$5106:$AE$5114,"allow_calculation"),"")</f>
        <v>0.0006954000000000001</v>
      </c>
      <c r="N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C$5106:$AC$5114,'02_核算项'!$M$5106:$M$5114,"OC",'02_核算项'!$AE$5106:$AE$5114,"allow_calculation"),"")</f>
        <v>0.0013908000000000002</v>
      </c>
      <c r="O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C$5106:$AC$5114,'02_核算项'!$M$5106:$M$5114,"NH3",'02_核算项'!$AE$5106:$AE$5114,"allow_calculation"),"")</f>
        <v>0.0</v>
      </c>
      <c r="P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D$5106:$AD$5114,'02_核算项'!$M$5106:$M$5114,"SO2",'02_核算项'!$AE$5106:$AE$5114,"allow_calculation"),"")</f>
        <v>0.0034770000000000005</v>
      </c>
      <c r="Q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D$5106:$AD$5114,'02_核算项'!$M$5106:$M$5114,"NOX",'02_核算项'!$AE$5106:$AE$5114,"allow_calculation"),"")</f>
        <v>0.8344800000000001</v>
      </c>
      <c r="R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D$5106:$AD$5114,'02_核算项'!$M$5106:$M$5114,"CO",'02_核算项'!$AE$5106:$AE$5114,"allow_calculation"),"")</f>
        <v>0.24339000000000002</v>
      </c>
      <c r="S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D$5106:$AD$5114,'02_核算项'!$M$5106:$M$5114,"VOCS",'02_核算项'!$AE$5106:$AE$5114,"allow_calculation"),"")</f>
        <v>0.013908000000000002</v>
      </c>
      <c r="T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D$5106:$AD$5114,'02_核算项'!$M$5106:$M$5114,"PM10",'02_核算项'!$AE$5106:$AE$5114,"allow_calculation"),"")</f>
        <v>0.006954000000000001</v>
      </c>
      <c r="U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D$5106:$AD$5114,'02_核算项'!$M$5106:$M$5114,"PM25",'02_核算项'!$AE$5106:$AE$5114,"allow_calculation"),"")</f>
        <v>0.0034770000000000005</v>
      </c>
      <c r="V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D$5106:$AD$5114,'02_核算项'!$M$5106:$M$5114,"BC",'02_核算项'!$AE$5106:$AE$5114,"allow_calculation"),"")</f>
        <v>0.0006954000000000001</v>
      </c>
      <c r="W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D$5106:$AD$5114,'02_核算项'!$M$5106:$M$5114,"OC",'02_核算项'!$AE$5106:$AE$5114,"allow_calculation"),"")</f>
        <v>0.0013908000000000002</v>
      </c>
      <c r="X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D$5106:$AD$5114,'02_核算项'!$M$5106:$M$5114,"NH3",'02_核算项'!$AE$5106:$AE$5114,"allow_calculation"),"")</f>
        <v>0.0</v>
      </c>
      <c r="Y506" s="2">
        <v>1</v>
      </c>
    </row>
    <row r="507" spans="1:25">
      <c r="A507" s="2" t="s">
        <v>6029</v>
      </c>
      <c r="B507" s="2" t="s">
        <v>2867</v>
      </c>
      <c r="C507" s="2" t="s">
        <v>412</v>
      </c>
      <c r="D507" s="2" t="s">
        <v>228</v>
      </c>
      <c r="E507" s="2" t="s">
        <v>117</v>
      </c>
      <c r="F507" s="2" t="s">
        <v>52</v>
      </c>
      <c r="G507" s="4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C$5115:$AC$5123,'02_核算项'!$M$5115:$M$5123,"SO2",'02_核算项'!$AE$5115:$AE$5123,"allow_calculation"),"")</f>
        <v>364.63912</v>
      </c>
      <c r="H507" s="4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C$5115:$AC$5123,'02_核算项'!$M$5115:$M$5123,"NOX",'02_核算项'!$AE$5115:$AE$5123,"allow_calculation"),"")</f>
        <v>1286.9616</v>
      </c>
      <c r="I507" s="4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C$5115:$AC$5123,'02_核算项'!$M$5115:$M$5123,"CO",'02_核算项'!$AE$5115:$AE$5123,"allow_calculation"),"")</f>
        <v>321.7404</v>
      </c>
      <c r="J507" s="4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C$5115:$AC$5123,'02_核算项'!$M$5115:$M$5123,"VOCS",'02_核算项'!$AE$5115:$AE$5123,"allow_calculation"),"")</f>
        <v>25.739232</v>
      </c>
      <c r="K507" s="4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C$5115:$AC$5123,'02_核算项'!$M$5115:$M$5123,"PM10",'02_核算项'!$AE$5115:$AE$5123,"allow_calculation"),"")</f>
        <v>160.8702</v>
      </c>
      <c r="L507" s="4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C$5115:$AC$5123,'02_核算项'!$M$5115:$M$5123,"PM25",'02_核算项'!$AE$5115:$AE$5123,"allow_calculation"),"")</f>
        <v>160.8702</v>
      </c>
      <c r="M507" s="4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C$5115:$AC$5123,'02_核算项'!$M$5115:$M$5123,"BC",'02_核算项'!$AE$5115:$AE$5123,"allow_calculation"),"")</f>
        <v>12.869616</v>
      </c>
      <c r="N507" s="4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C$5115:$AC$5123,'02_核算项'!$M$5115:$M$5123,"OC",'02_核算项'!$AE$5115:$AE$5123,"allow_calculation"),"")</f>
        <v>75.07276</v>
      </c>
      <c r="O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C$5115:$AC$5123,'02_核算项'!$M$5115:$M$5123,"NH3",'02_核算项'!$AE$5115:$AE$5123,"allow_calculation"),"")</f>
        <v>0.0</v>
      </c>
      <c r="P507" s="4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D$5115:$AD$5123,'02_核算项'!$M$5115:$M$5123,"SO2",'02_核算项'!$AE$5115:$AE$5123,"allow_calculation"),"")</f>
        <v>364.63912</v>
      </c>
      <c r="Q507" s="4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D$5115:$AD$5123,'02_核算项'!$M$5115:$M$5123,"NOX",'02_核算项'!$AE$5115:$AE$5123,"allow_calculation"),"")</f>
        <v>1286.9616</v>
      </c>
      <c r="R507" s="4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D$5115:$AD$5123,'02_核算项'!$M$5115:$M$5123,"CO",'02_核算项'!$AE$5115:$AE$5123,"allow_calculation"),"")</f>
        <v>321.7404</v>
      </c>
      <c r="S507" s="4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D$5115:$AD$5123,'02_核算项'!$M$5115:$M$5123,"VOCS",'02_核算项'!$AE$5115:$AE$5123,"allow_calculation"),"")</f>
        <v>25.739232</v>
      </c>
      <c r="T507" s="4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D$5115:$AD$5123,'02_核算项'!$M$5115:$M$5123,"PM10",'02_核算项'!$AE$5115:$AE$5123,"allow_calculation"),"")</f>
        <v>160.8702</v>
      </c>
      <c r="U507" s="4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D$5115:$AD$5123,'02_核算项'!$M$5115:$M$5123,"PM25",'02_核算项'!$AE$5115:$AE$5123,"allow_calculation"),"")</f>
        <v>160.8702</v>
      </c>
      <c r="V507" s="4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D$5115:$AD$5123,'02_核算项'!$M$5115:$M$5123,"BC",'02_核算项'!$AE$5115:$AE$5123,"allow_calculation"),"")</f>
        <v>12.869616</v>
      </c>
      <c r="W507" s="4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D$5115:$AD$5123,'02_核算项'!$M$5115:$M$5123,"OC",'02_核算项'!$AE$5115:$AE$5123,"allow_calculation"),"")</f>
        <v>75.07276</v>
      </c>
      <c r="X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D$5115:$AD$5123,'02_核算项'!$M$5115:$M$5123,"NH3",'02_核算项'!$AE$5115:$AE$5123,"allow_calculation"),"")</f>
        <v>0.0</v>
      </c>
      <c r="Y507" s="2">
        <v>1</v>
      </c>
    </row>
    <row r="508" spans="1:25">
      <c r="A508" s="2" t="s">
        <v>6039</v>
      </c>
      <c r="B508" s="2" t="s">
        <v>886</v>
      </c>
      <c r="C508" s="2" t="s">
        <v>377</v>
      </c>
      <c r="D508" s="2" t="s">
        <v>228</v>
      </c>
      <c r="E508" s="2" t="s">
        <v>181</v>
      </c>
      <c r="F508" s="2" t="s">
        <v>6040</v>
      </c>
      <c r="G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C$5124:$AC$5132,'02_核算项'!$M$5124:$M$5132,"SO2",'02_核算项'!$AE$5124:$AE$5132,"allow_calculation"),"")</f>
        <v/>
      </c>
      <c r="H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C$5124:$AC$5132,'02_核算项'!$M$5124:$M$5132,"NOX",'02_核算项'!$AE$5124:$AE$5132,"allow_calculation"),"")</f>
        <v/>
      </c>
      <c r="I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C$5124:$AC$5132,'02_核算项'!$M$5124:$M$5132,"CO",'02_核算项'!$AE$5124:$AE$5132,"allow_calculation"),"")</f>
        <v/>
      </c>
      <c r="J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C$5124:$AC$5132,'02_核算项'!$M$5124:$M$5132,"VOCS",'02_核算项'!$AE$5124:$AE$5132,"allow_calculation"),"")</f>
        <v/>
      </c>
      <c r="K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C$5124:$AC$5132,'02_核算项'!$M$5124:$M$5132,"PM10",'02_核算项'!$AE$5124:$AE$5132,"allow_calculation"),"")</f>
        <v/>
      </c>
      <c r="L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C$5124:$AC$5132,'02_核算项'!$M$5124:$M$5132,"PM25",'02_核算项'!$AE$5124:$AE$5132,"allow_calculation"),"")</f>
        <v/>
      </c>
      <c r="M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C$5124:$AC$5132,'02_核算项'!$M$5124:$M$5132,"BC",'02_核算项'!$AE$5124:$AE$5132,"allow_calculation"),"")</f>
        <v/>
      </c>
      <c r="N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C$5124:$AC$5132,'02_核算项'!$M$5124:$M$5132,"OC",'02_核算项'!$AE$5124:$AE$5132,"allow_calculation"),"")</f>
        <v/>
      </c>
      <c r="O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C$5124:$AC$5132,'02_核算项'!$M$5124:$M$5132,"NH3",'02_核算项'!$AE$5124:$AE$5132,"allow_calculation"),"")</f>
        <v>0.0</v>
      </c>
      <c r="P508" s="3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D$5124:$AD$5132,'02_核算项'!$M$5124:$M$5132,"SO2",'02_核算项'!$AE$5124:$AE$5132,"allow_calculation"),"")</f>
        <v/>
      </c>
      <c r="Q508" s="3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D$5124:$AD$5132,'02_核算项'!$M$5124:$M$5132,"NOX",'02_核算项'!$AE$5124:$AE$5132,"allow_calculation"),"")</f>
        <v/>
      </c>
      <c r="R508" s="3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D$5124:$AD$5132,'02_核算项'!$M$5124:$M$5132,"CO",'02_核算项'!$AE$5124:$AE$5132,"allow_calculation"),"")</f>
        <v/>
      </c>
      <c r="S508" s="3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D$5124:$AD$5132,'02_核算项'!$M$5124:$M$5132,"VOCS",'02_核算项'!$AE$5124:$AE$5132,"allow_calculation"),"")</f>
        <v/>
      </c>
      <c r="T508" s="3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D$5124:$AD$5132,'02_核算项'!$M$5124:$M$5132,"PM10",'02_核算项'!$AE$5124:$AE$5132,"allow_calculation"),"")</f>
        <v/>
      </c>
      <c r="U508" s="3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D$5124:$AD$5132,'02_核算项'!$M$5124:$M$5132,"PM25",'02_核算项'!$AE$5124:$AE$5132,"allow_calculation"),"")</f>
        <v/>
      </c>
      <c r="V508" s="3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D$5124:$AD$5132,'02_核算项'!$M$5124:$M$5132,"BC",'02_核算项'!$AE$5124:$AE$5132,"allow_calculation"),"")</f>
        <v/>
      </c>
      <c r="W508" s="3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D$5124:$AD$5132,'02_核算项'!$M$5124:$M$5132,"OC",'02_核算项'!$AE$5124:$AE$5132,"allow_calculation"),"")</f>
        <v/>
      </c>
      <c r="X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D$5124:$AD$5132,'02_核算项'!$M$5124:$M$5132,"NH3",'02_核算项'!$AE$5124:$AE$5132,"allow_calculation"),"")</f>
        <v>0.0</v>
      </c>
      <c r="Y508" s="2">
        <v>25</v>
      </c>
    </row>
    <row r="509" spans="1:25">
      <c r="A509" s="2" t="s">
        <v>6050</v>
      </c>
      <c r="B509" s="2" t="s">
        <v>2305</v>
      </c>
      <c r="C509" s="2" t="s">
        <v>377</v>
      </c>
      <c r="D509" s="2" t="s">
        <v>228</v>
      </c>
      <c r="E509" s="2" t="s">
        <v>117</v>
      </c>
      <c r="F509" s="2" t="s">
        <v>229</v>
      </c>
      <c r="G509" s="4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C$5133:$AC$5141,'02_核算项'!$M$5133:$M$5141,"SO2",'02_核算项'!$AE$5133:$AE$5141,"allow_calculation"),"")</f>
        <v>325.6197</v>
      </c>
      <c r="H509" s="4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C$5133:$AC$5141,'02_核算项'!$M$5133:$M$5141,"NOX",'02_核算项'!$AE$5133:$AE$5141,"allow_calculation"),"")</f>
        <v>1149.246</v>
      </c>
      <c r="I509" s="4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C$5133:$AC$5141,'02_核算项'!$M$5133:$M$5141,"CO",'02_核算项'!$AE$5133:$AE$5141,"allow_calculation"),"")</f>
        <v>287.3115</v>
      </c>
      <c r="J509" s="4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C$5133:$AC$5141,'02_核算项'!$M$5133:$M$5141,"VOCS",'02_核算项'!$AE$5133:$AE$5141,"allow_calculation"),"")</f>
        <v>22.98492</v>
      </c>
      <c r="K509" s="4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C$5133:$AC$5141,'02_核算项'!$M$5133:$M$5141,"PM10",'02_核算项'!$AE$5133:$AE$5141,"allow_calculation"),"")</f>
        <v>143.65575</v>
      </c>
      <c r="L509" s="4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C$5133:$AC$5141,'02_核算项'!$M$5133:$M$5141,"PM25",'02_核算项'!$AE$5133:$AE$5141,"allow_calculation"),"")</f>
        <v>143.65575</v>
      </c>
      <c r="M509" s="4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C$5133:$AC$5141,'02_核算项'!$M$5133:$M$5141,"BC",'02_核算项'!$AE$5133:$AE$5141,"allow_calculation"),"")</f>
        <v>11.49246</v>
      </c>
      <c r="N509" s="4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C$5133:$AC$5141,'02_核算项'!$M$5133:$M$5141,"OC",'02_核算项'!$AE$5133:$AE$5141,"allow_calculation"),"")</f>
        <v>67.03935</v>
      </c>
      <c r="O509" s="4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C$5133:$AC$5141,'02_核算项'!$M$5133:$M$5141,"NH3",'02_核算项'!$AE$5133:$AE$5141,"allow_calculation"),"")</f>
        <v/>
      </c>
      <c r="P509" s="4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D$5133:$AD$5141,'02_核算项'!$M$5133:$M$5141,"SO2",'02_核算项'!$AE$5133:$AE$5141,"allow_calculation"),"")</f>
        <v>325.6197</v>
      </c>
      <c r="Q509" s="4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D$5133:$AD$5141,'02_核算项'!$M$5133:$M$5141,"NOX",'02_核算项'!$AE$5133:$AE$5141,"allow_calculation"),"")</f>
        <v>1149.246</v>
      </c>
      <c r="R509" s="4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D$5133:$AD$5141,'02_核算项'!$M$5133:$M$5141,"CO",'02_核算项'!$AE$5133:$AE$5141,"allow_calculation"),"")</f>
        <v>287.3115</v>
      </c>
      <c r="S509" s="4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D$5133:$AD$5141,'02_核算项'!$M$5133:$M$5141,"VOCS",'02_核算项'!$AE$5133:$AE$5141,"allow_calculation"),"")</f>
        <v>22.98492</v>
      </c>
      <c r="T509" s="4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D$5133:$AD$5141,'02_核算项'!$M$5133:$M$5141,"PM10",'02_核算项'!$AE$5133:$AE$5141,"allow_calculation"),"")</f>
        <v>143.65575</v>
      </c>
      <c r="U509" s="4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D$5133:$AD$5141,'02_核算项'!$M$5133:$M$5141,"PM25",'02_核算项'!$AE$5133:$AE$5141,"allow_calculation"),"")</f>
        <v>143.65575</v>
      </c>
      <c r="V509" s="4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D$5133:$AD$5141,'02_核算项'!$M$5133:$M$5141,"BC",'02_核算项'!$AE$5133:$AE$5141,"allow_calculation"),"")</f>
        <v>11.49246</v>
      </c>
      <c r="W509" s="4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D$5133:$AD$5141,'02_核算项'!$M$5133:$M$5141,"OC",'02_核算项'!$AE$5133:$AE$5141,"allow_calculation"),"")</f>
        <v>67.03935</v>
      </c>
      <c r="X509" s="3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D$5133:$AD$5141,'02_核算项'!$M$5133:$M$5141,"NH3",'02_核算项'!$AE$5133:$AE$5141,"allow_calculation"),"")</f>
        <v/>
      </c>
      <c r="Y509" s="2">
        <v>12</v>
      </c>
    </row>
    <row r="510" spans="1:25">
      <c r="A510" s="2" t="s">
        <v>6060</v>
      </c>
      <c r="B510" s="2" t="s">
        <v>6061</v>
      </c>
      <c r="C510" s="2" t="s">
        <v>412</v>
      </c>
      <c r="D510" s="2" t="s">
        <v>50</v>
      </c>
      <c r="E510" s="2" t="s">
        <v>51</v>
      </c>
      <c r="F510" s="2" t="s">
        <v>138</v>
      </c>
      <c r="G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C$5142:$AC$5150,'02_核算项'!$M$5142:$M$5150,"SO2",'02_核算项'!$AE$5142:$AE$5150,"allow_calculation"),"")</f>
        <v>1438.3122</v>
      </c>
      <c r="H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C$5142:$AC$5150,'02_核算项'!$M$5142:$M$5150,"NOX",'02_核算项'!$AE$5142:$AE$5150,"allow_calculation"),"")</f>
        <v>5076.396</v>
      </c>
      <c r="I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C$5142:$AC$5150,'02_核算项'!$M$5142:$M$5150,"CO",'02_核算项'!$AE$5142:$AE$5150,"allow_calculation"),"")</f>
        <v>1269.099</v>
      </c>
      <c r="J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C$5142:$AC$5150,'02_核算项'!$M$5142:$M$5150,"VOCS",'02_核算项'!$AE$5142:$AE$5150,"allow_calculation"),"")</f>
        <v>101.52792</v>
      </c>
      <c r="K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C$5142:$AC$5150,'02_核算项'!$M$5142:$M$5150,"PM10",'02_核算项'!$AE$5142:$AE$5150,"allow_calculation"),"")</f>
        <v>634.5495</v>
      </c>
      <c r="L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C$5142:$AC$5150,'02_核算项'!$M$5142:$M$5150,"PM25",'02_核算项'!$AE$5142:$AE$5150,"allow_calculation"),"")</f>
        <v>634.5495</v>
      </c>
      <c r="M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C$5142:$AC$5150,'02_核算项'!$M$5142:$M$5150,"BC",'02_核算项'!$AE$5142:$AE$5150,"allow_calculation"),"")</f>
        <v>50.76396</v>
      </c>
      <c r="N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C$5142:$AC$5150,'02_核算项'!$M$5142:$M$5150,"OC",'02_核算项'!$AE$5142:$AE$5150,"allow_calculation"),"")</f>
        <v>296.1231</v>
      </c>
      <c r="O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C$5142:$AC$5150,'02_核算项'!$M$5142:$M$5150,"NH3",'02_核算项'!$AE$5142:$AE$5150,"allow_calculation"),"")</f>
        <v>0.0</v>
      </c>
      <c r="P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D$5142:$AD$5150,'02_核算项'!$M$5142:$M$5150,"SO2",'02_核算项'!$AE$5142:$AE$5150,"allow_calculation"),"")</f>
        <v>1438.3122</v>
      </c>
      <c r="Q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D$5142:$AD$5150,'02_核算项'!$M$5142:$M$5150,"NOX",'02_核算项'!$AE$5142:$AE$5150,"allow_calculation"),"")</f>
        <v>5076.396</v>
      </c>
      <c r="R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D$5142:$AD$5150,'02_核算项'!$M$5142:$M$5150,"CO",'02_核算项'!$AE$5142:$AE$5150,"allow_calculation"),"")</f>
        <v>1269.099</v>
      </c>
      <c r="S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D$5142:$AD$5150,'02_核算项'!$M$5142:$M$5150,"VOCS",'02_核算项'!$AE$5142:$AE$5150,"allow_calculation"),"")</f>
        <v>101.52792</v>
      </c>
      <c r="T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D$5142:$AD$5150,'02_核算项'!$M$5142:$M$5150,"PM10",'02_核算项'!$AE$5142:$AE$5150,"allow_calculation"),"")</f>
        <v>634.5495</v>
      </c>
      <c r="U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D$5142:$AD$5150,'02_核算项'!$M$5142:$M$5150,"PM25",'02_核算项'!$AE$5142:$AE$5150,"allow_calculation"),"")</f>
        <v>634.5495</v>
      </c>
      <c r="V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D$5142:$AD$5150,'02_核算项'!$M$5142:$M$5150,"BC",'02_核算项'!$AE$5142:$AE$5150,"allow_calculation"),"")</f>
        <v>50.76396</v>
      </c>
      <c r="W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D$5142:$AD$5150,'02_核算项'!$M$5142:$M$5150,"OC",'02_核算项'!$AE$5142:$AE$5150,"allow_calculation"),"")</f>
        <v>296.1231</v>
      </c>
      <c r="X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D$5142:$AD$5150,'02_核算项'!$M$5142:$M$5150,"NH3",'02_核算项'!$AE$5142:$AE$5150,"allow_calculation"),"")</f>
        <v>0.0</v>
      </c>
      <c r="Y510" s="2">
        <v>9</v>
      </c>
    </row>
    <row r="511" spans="1:25">
      <c r="A511" s="2" t="s">
        <v>6071</v>
      </c>
      <c r="B511" s="2" t="s">
        <v>6072</v>
      </c>
      <c r="C511" s="2" t="s">
        <v>412</v>
      </c>
      <c r="D511" s="2" t="s">
        <v>116</v>
      </c>
      <c r="E511" s="2" t="s">
        <v>181</v>
      </c>
      <c r="F511" s="2" t="s">
        <v>243</v>
      </c>
      <c r="G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C$5151:$AC$5159,'02_核算项'!$M$5151:$M$5159,"SO2",'02_核算项'!$AE$5151:$AE$5159,"allow_calculation"),"")</f>
        <v>5e-05</v>
      </c>
      <c r="H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C$5151:$AC$5159,'02_核算项'!$M$5151:$M$5159,"NOX",'02_核算项'!$AE$5151:$AE$5159,"allow_calculation"),"")</f>
        <v>0.012</v>
      </c>
      <c r="I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C$5151:$AC$5159,'02_核算项'!$M$5151:$M$5159,"CO",'02_核算项'!$AE$5151:$AE$5159,"allow_calculation"),"")</f>
        <v>0.0035</v>
      </c>
      <c r="J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C$5151:$AC$5159,'02_核算项'!$M$5151:$M$5159,"VOCS",'02_核算项'!$AE$5151:$AE$5159,"allow_calculation"),"")</f>
        <v>0.0002</v>
      </c>
      <c r="K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C$5151:$AC$5159,'02_核算项'!$M$5151:$M$5159,"PM10",'02_核算项'!$AE$5151:$AE$5159,"allow_calculation"),"")</f>
        <v>0.0001</v>
      </c>
      <c r="L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C$5151:$AC$5159,'02_核算项'!$M$5151:$M$5159,"PM25",'02_核算项'!$AE$5151:$AE$5159,"allow_calculation"),"")</f>
        <v>5e-05</v>
      </c>
      <c r="M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C$5151:$AC$5159,'02_核算项'!$M$5151:$M$5159,"BC",'02_核算项'!$AE$5151:$AE$5159,"allow_calculation"),"")</f>
        <v>1e-05</v>
      </c>
      <c r="N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C$5151:$AC$5159,'02_核算项'!$M$5151:$M$5159,"OC",'02_核算项'!$AE$5151:$AE$5159,"allow_calculation"),"")</f>
        <v>2e-05</v>
      </c>
      <c r="O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C$5151:$AC$5159,'02_核算项'!$M$5151:$M$5159,"NH3",'02_核算项'!$AE$5151:$AE$5159,"allow_calculation"),"")</f>
        <v>0.0</v>
      </c>
      <c r="P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D$5151:$AD$5159,'02_核算项'!$M$5151:$M$5159,"SO2",'02_核算项'!$AE$5151:$AE$5159,"allow_calculation"),"")</f>
        <v>5e-05</v>
      </c>
      <c r="Q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D$5151:$AD$5159,'02_核算项'!$M$5151:$M$5159,"NOX",'02_核算项'!$AE$5151:$AE$5159,"allow_calculation"),"")</f>
        <v>0.012</v>
      </c>
      <c r="R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D$5151:$AD$5159,'02_核算项'!$M$5151:$M$5159,"CO",'02_核算项'!$AE$5151:$AE$5159,"allow_calculation"),"")</f>
        <v>0.0035</v>
      </c>
      <c r="S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D$5151:$AD$5159,'02_核算项'!$M$5151:$M$5159,"VOCS",'02_核算项'!$AE$5151:$AE$5159,"allow_calculation"),"")</f>
        <v>0.0002</v>
      </c>
      <c r="T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D$5151:$AD$5159,'02_核算项'!$M$5151:$M$5159,"PM10",'02_核算项'!$AE$5151:$AE$5159,"allow_calculation"),"")</f>
        <v>0.0001</v>
      </c>
      <c r="U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D$5151:$AD$5159,'02_核算项'!$M$5151:$M$5159,"PM25",'02_核算项'!$AE$5151:$AE$5159,"allow_calculation"),"")</f>
        <v>5e-05</v>
      </c>
      <c r="V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D$5151:$AD$5159,'02_核算项'!$M$5151:$M$5159,"BC",'02_核算项'!$AE$5151:$AE$5159,"allow_calculation"),"")</f>
        <v>1e-05</v>
      </c>
      <c r="W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D$5151:$AD$5159,'02_核算项'!$M$5151:$M$5159,"OC",'02_核算项'!$AE$5151:$AE$5159,"allow_calculation"),"")</f>
        <v>2e-05</v>
      </c>
      <c r="X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D$5151:$AD$5159,'02_核算项'!$M$5151:$M$5159,"NH3",'02_核算项'!$AE$5151:$AE$5159,"allow_calculation"),"")</f>
        <v>0.0</v>
      </c>
      <c r="Y511" s="2">
        <v>1</v>
      </c>
    </row>
    <row r="512" spans="1:25">
      <c r="A512" s="2" t="s">
        <v>6082</v>
      </c>
      <c r="B512" s="2" t="s">
        <v>4361</v>
      </c>
      <c r="C512" s="2" t="s">
        <v>400</v>
      </c>
      <c r="D512" s="2" t="s">
        <v>228</v>
      </c>
      <c r="E512" s="2" t="s">
        <v>117</v>
      </c>
      <c r="F512" s="2" t="s">
        <v>52</v>
      </c>
      <c r="G512" s="4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C$5160:$AC$5168,'02_核算项'!$M$5160:$M$5168,"SO2",'02_核算项'!$AE$5160:$AE$5168,"allow_calculation"),"")</f>
        <v>432.6398</v>
      </c>
      <c r="H512" s="4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C$5160:$AC$5168,'02_核算项'!$M$5160:$M$5168,"NOX",'02_核算项'!$AE$5160:$AE$5168,"allow_calculation"),"")</f>
        <v>1526.964</v>
      </c>
      <c r="I512" s="4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C$5160:$AC$5168,'02_核算项'!$M$5160:$M$5168,"CO",'02_核算项'!$AE$5160:$AE$5168,"allow_calculation"),"")</f>
        <v>381.741</v>
      </c>
      <c r="J512" s="4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C$5160:$AC$5168,'02_核算项'!$M$5160:$M$5168,"VOCS",'02_核算项'!$AE$5160:$AE$5168,"allow_calculation"),"")</f>
        <v>30.53928</v>
      </c>
      <c r="K512" s="4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C$5160:$AC$5168,'02_核算项'!$M$5160:$M$5168,"PM10",'02_核算项'!$AE$5160:$AE$5168,"allow_calculation"),"")</f>
        <v>190.8705</v>
      </c>
      <c r="L512" s="4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C$5160:$AC$5168,'02_核算项'!$M$5160:$M$5168,"PM25",'02_核算项'!$AE$5160:$AE$5168,"allow_calculation"),"")</f>
        <v>190.8705</v>
      </c>
      <c r="M512" s="4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C$5160:$AC$5168,'02_核算项'!$M$5160:$M$5168,"BC",'02_核算项'!$AE$5160:$AE$5168,"allow_calculation"),"")</f>
        <v>15.26964</v>
      </c>
      <c r="N512" s="4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C$5160:$AC$5168,'02_核算项'!$M$5160:$M$5168,"OC",'02_核算项'!$AE$5160:$AE$5168,"allow_calculation"),"")</f>
        <v>89.0729</v>
      </c>
      <c r="O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C$5160:$AC$5168,'02_核算项'!$M$5160:$M$5168,"NH3",'02_核算项'!$AE$5160:$AE$5168,"allow_calculation"),"")</f>
        <v>0.0</v>
      </c>
      <c r="P512" s="4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D$5160:$AD$5168,'02_核算项'!$M$5160:$M$5168,"SO2",'02_核算项'!$AE$5160:$AE$5168,"allow_calculation"),"")</f>
        <v>432.6398</v>
      </c>
      <c r="Q512" s="4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D$5160:$AD$5168,'02_核算项'!$M$5160:$M$5168,"NOX",'02_核算项'!$AE$5160:$AE$5168,"allow_calculation"),"")</f>
        <v>1526.964</v>
      </c>
      <c r="R512" s="4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D$5160:$AD$5168,'02_核算项'!$M$5160:$M$5168,"CO",'02_核算项'!$AE$5160:$AE$5168,"allow_calculation"),"")</f>
        <v>381.741</v>
      </c>
      <c r="S512" s="4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D$5160:$AD$5168,'02_核算项'!$M$5160:$M$5168,"VOCS",'02_核算项'!$AE$5160:$AE$5168,"allow_calculation"),"")</f>
        <v>30.53928</v>
      </c>
      <c r="T512" s="4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D$5160:$AD$5168,'02_核算项'!$M$5160:$M$5168,"PM10",'02_核算项'!$AE$5160:$AE$5168,"allow_calculation"),"")</f>
        <v>190.8705</v>
      </c>
      <c r="U512" s="4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D$5160:$AD$5168,'02_核算项'!$M$5160:$M$5168,"PM25",'02_核算项'!$AE$5160:$AE$5168,"allow_calculation"),"")</f>
        <v>190.8705</v>
      </c>
      <c r="V512" s="4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D$5160:$AD$5168,'02_核算项'!$M$5160:$M$5168,"BC",'02_核算项'!$AE$5160:$AE$5168,"allow_calculation"),"")</f>
        <v>15.26964</v>
      </c>
      <c r="W512" s="4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D$5160:$AD$5168,'02_核算项'!$M$5160:$M$5168,"OC",'02_核算项'!$AE$5160:$AE$5168,"allow_calculation"),"")</f>
        <v>89.0729</v>
      </c>
      <c r="X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D$5160:$AD$5168,'02_核算项'!$M$5160:$M$5168,"NH3",'02_核算项'!$AE$5160:$AE$5168,"allow_calculation"),"")</f>
        <v>0.0</v>
      </c>
      <c r="Y512" s="2">
        <v>1</v>
      </c>
    </row>
    <row r="513" spans="1:25">
      <c r="A513" s="2" t="s">
        <v>6092</v>
      </c>
      <c r="B513" s="2" t="s">
        <v>1584</v>
      </c>
      <c r="C513" s="2" t="s">
        <v>744</v>
      </c>
      <c r="D513" s="2" t="s">
        <v>228</v>
      </c>
      <c r="E513" s="2" t="s">
        <v>117</v>
      </c>
      <c r="F513" s="2" t="s">
        <v>138</v>
      </c>
      <c r="G513" s="4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C$5169:$AC$5185,'02_核算项'!$M$5169:$M$5185,"SO2",'02_核算项'!$AE$5169:$AE$5185,"allow_calculation"),"")</f>
        <v>484.40390155</v>
      </c>
      <c r="H513" s="4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C$5169:$AC$5185,'02_核算项'!$M$5169:$M$5185,"NOX",'02_核算项'!$AE$5169:$AE$5185,"allow_calculation"),"")</f>
        <v>1710.2523720000002</v>
      </c>
      <c r="I513" s="4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C$5169:$AC$5185,'02_核算项'!$M$5169:$M$5185,"CO",'02_核算项'!$AE$5169:$AE$5185,"allow_calculation"),"")</f>
        <v>427.58810850000003</v>
      </c>
      <c r="J513" s="4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C$5169:$AC$5185,'02_核算项'!$M$5169:$M$5185,"VOCS",'02_核算项'!$AE$5169:$AE$5185,"allow_calculation"),"")</f>
        <v>34.2030462</v>
      </c>
      <c r="K513" s="4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C$5169:$AC$5185,'02_核算项'!$M$5169:$M$5185,"PM10",'02_核算项'!$AE$5169:$AE$5185,"allow_calculation"),"")</f>
        <v>213.71150310000002</v>
      </c>
      <c r="L513" s="4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C$5169:$AC$5185,'02_核算项'!$M$5169:$M$5185,"PM25",'02_核算项'!$AE$5169:$AE$5185,"allow_calculation"),"")</f>
        <v>213.70900155</v>
      </c>
      <c r="M513" s="4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C$5169:$AC$5185,'02_核算项'!$M$5169:$M$5185,"BC",'02_核算项'!$AE$5169:$AE$5185,"allow_calculation"),"")</f>
        <v>17.09702031</v>
      </c>
      <c r="N513" s="4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C$5169:$AC$5185,'02_核算项'!$M$5169:$M$5185,"OC",'02_核算项'!$AE$5169:$AE$5185,"allow_calculation"),"")</f>
        <v>99.73070062</v>
      </c>
      <c r="O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C$5169:$AC$5185,'02_核算项'!$M$5169:$M$5185,"NH3",'02_核算项'!$AE$5169:$AE$5185,"allow_calculation"),"")</f>
        <v>0.0</v>
      </c>
      <c r="P513" s="4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D$5169:$AD$5185,'02_核算项'!$M$5169:$M$5185,"SO2",'02_核算项'!$AE$5169:$AE$5185,"allow_calculation"),"")</f>
        <v>484.40390155</v>
      </c>
      <c r="Q513" s="4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D$5169:$AD$5185,'02_核算项'!$M$5169:$M$5185,"NOX",'02_核算项'!$AE$5169:$AE$5185,"allow_calculation"),"")</f>
        <v>1710.2523720000002</v>
      </c>
      <c r="R513" s="4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D$5169:$AD$5185,'02_核算项'!$M$5169:$M$5185,"CO",'02_核算项'!$AE$5169:$AE$5185,"allow_calculation"),"")</f>
        <v>427.58810850000003</v>
      </c>
      <c r="S513" s="4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D$5169:$AD$5185,'02_核算项'!$M$5169:$M$5185,"VOCS",'02_核算项'!$AE$5169:$AE$5185,"allow_calculation"),"")</f>
        <v>34.2030462</v>
      </c>
      <c r="T513" s="4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D$5169:$AD$5185,'02_核算项'!$M$5169:$M$5185,"PM10",'02_核算项'!$AE$5169:$AE$5185,"allow_calculation"),"")</f>
        <v>213.71150310000002</v>
      </c>
      <c r="U513" s="4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D$5169:$AD$5185,'02_核算项'!$M$5169:$M$5185,"PM25",'02_核算项'!$AE$5169:$AE$5185,"allow_calculation"),"")</f>
        <v>213.70900155</v>
      </c>
      <c r="V513" s="4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D$5169:$AD$5185,'02_核算项'!$M$5169:$M$5185,"BC",'02_核算项'!$AE$5169:$AE$5185,"allow_calculation"),"")</f>
        <v>17.09702031</v>
      </c>
      <c r="W513" s="4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D$5169:$AD$5185,'02_核算项'!$M$5169:$M$5185,"OC",'02_核算项'!$AE$5169:$AE$5185,"allow_calculation"),"")</f>
        <v>99.73070062</v>
      </c>
      <c r="X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D$5169:$AD$5185,'02_核算项'!$M$5169:$M$5185,"NH3",'02_核算项'!$AE$5169:$AE$5185,"allow_calculation"),"")</f>
        <v>0.0</v>
      </c>
      <c r="Y513" s="2">
        <v>18</v>
      </c>
    </row>
    <row r="514" spans="1:25">
      <c r="A514" s="2" t="s">
        <v>6110</v>
      </c>
      <c r="B514" s="2" t="s">
        <v>1354</v>
      </c>
      <c r="C514" s="2" t="s">
        <v>744</v>
      </c>
      <c r="D514" s="2" t="s">
        <v>228</v>
      </c>
      <c r="E514" s="2" t="s">
        <v>117</v>
      </c>
      <c r="F514" s="2" t="s">
        <v>821</v>
      </c>
      <c r="G514" s="4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C$5186:$AC$5202,'02_核算项'!$M$5186:$M$5202,"SO2",'02_核算项'!$AE$5186:$AE$5202,"allow_calculation"),"")</f>
        <v>382.27999750000004</v>
      </c>
      <c r="H514" s="4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C$5186:$AC$5202,'02_核算项'!$M$5186:$M$5202,"NOX",'02_核算项'!$AE$5186:$AE$5202,"allow_calculation"),"")</f>
        <v>1349.4192</v>
      </c>
      <c r="I514" s="4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C$5186:$AC$5202,'02_核算项'!$M$5186:$M$5202,"CO",'02_核算项'!$AE$5186:$AE$5202,"allow_calculation"),"")</f>
        <v>337.36307500000004</v>
      </c>
      <c r="J514" s="4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C$5186:$AC$5202,'02_核算项'!$M$5186:$M$5202,"VOCS",'02_核算项'!$AE$5186:$AE$5202,"allow_calculation"),"")</f>
        <v>26.987721999999998</v>
      </c>
      <c r="K514" s="4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C$5186:$AC$5202,'02_核算项'!$M$5186:$M$5202,"PM10",'02_核算项'!$AE$5186:$AE$5202,"allow_calculation"),"")</f>
        <v>168.65423</v>
      </c>
      <c r="L514" s="4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C$5186:$AC$5202,'02_核算项'!$M$5186:$M$5202,"PM25",'02_核算项'!$AE$5186:$AE$5202,"allow_calculation"),"")</f>
        <v>168.65340250000003</v>
      </c>
      <c r="M514" s="4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C$5186:$AC$5202,'02_核算项'!$M$5186:$M$5202,"BC",'02_核算项'!$AE$5186:$AE$5202,"allow_calculation"),"")</f>
        <v>13.492371499999999</v>
      </c>
      <c r="N514" s="4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C$5186:$AC$5202,'02_核算项'!$M$5186:$M$5202,"OC",'02_核算项'!$AE$5186:$AE$5202,"allow_calculation"),"")</f>
        <v>78.70486600000001</v>
      </c>
      <c r="O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C$5186:$AC$5202,'02_核算项'!$M$5186:$M$5202,"NH3",'02_核算项'!$AE$5186:$AE$5202,"allow_calculation"),"")</f>
        <v>0.0</v>
      </c>
      <c r="P514" s="4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D$5186:$AD$5202,'02_核算项'!$M$5186:$M$5202,"SO2",'02_核算项'!$AE$5186:$AE$5202,"allow_calculation"),"")</f>
        <v>382.27999750000004</v>
      </c>
      <c r="Q514" s="4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D$5186:$AD$5202,'02_核算项'!$M$5186:$M$5202,"NOX",'02_核算项'!$AE$5186:$AE$5202,"allow_calculation"),"")</f>
        <v>1349.4192</v>
      </c>
      <c r="R514" s="4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D$5186:$AD$5202,'02_核算项'!$M$5186:$M$5202,"CO",'02_核算项'!$AE$5186:$AE$5202,"allow_calculation"),"")</f>
        <v>337.36307500000004</v>
      </c>
      <c r="S514" s="4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D$5186:$AD$5202,'02_核算项'!$M$5186:$M$5202,"VOCS",'02_核算项'!$AE$5186:$AE$5202,"allow_calculation"),"")</f>
        <v>26.987721999999998</v>
      </c>
      <c r="T514" s="4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D$5186:$AD$5202,'02_核算项'!$M$5186:$M$5202,"PM10",'02_核算项'!$AE$5186:$AE$5202,"allow_calculation"),"")</f>
        <v>168.65423</v>
      </c>
      <c r="U514" s="4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D$5186:$AD$5202,'02_核算项'!$M$5186:$M$5202,"PM25",'02_核算项'!$AE$5186:$AE$5202,"allow_calculation"),"")</f>
        <v>168.65340250000003</v>
      </c>
      <c r="V514" s="4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D$5186:$AD$5202,'02_核算项'!$M$5186:$M$5202,"BC",'02_核算项'!$AE$5186:$AE$5202,"allow_calculation"),"")</f>
        <v>13.492371499999999</v>
      </c>
      <c r="W514" s="4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D$5186:$AD$5202,'02_核算项'!$M$5186:$M$5202,"OC",'02_核算项'!$AE$5186:$AE$5202,"allow_calculation"),"")</f>
        <v>78.70486600000001</v>
      </c>
      <c r="X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D$5186:$AD$5202,'02_核算项'!$M$5186:$M$5202,"NH3",'02_核算项'!$AE$5186:$AE$5202,"allow_calculation"),"")</f>
        <v>0.0</v>
      </c>
      <c r="Y514" s="2">
        <v>18</v>
      </c>
    </row>
    <row r="515" spans="1:25">
      <c r="A515" s="2" t="s">
        <v>6128</v>
      </c>
      <c r="B515" s="2" t="s">
        <v>2305</v>
      </c>
      <c r="C515" s="2" t="s">
        <v>377</v>
      </c>
      <c r="D515" s="2" t="s">
        <v>228</v>
      </c>
      <c r="E515" s="2" t="s">
        <v>117</v>
      </c>
      <c r="F515" s="2" t="s">
        <v>323</v>
      </c>
      <c r="G515" s="4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C$5203:$AC$5211,'02_核算项'!$M$5203:$M$5211,"SO2",'02_核算项'!$AE$5203:$AE$5211,"allow_calculation"),"")</f>
        <v>316.455</v>
      </c>
      <c r="H515" s="4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C$5203:$AC$5211,'02_核算项'!$M$5203:$M$5211,"NOX",'02_核算项'!$AE$5203:$AE$5211,"allow_calculation"),"")</f>
        <v>1116.9</v>
      </c>
      <c r="I515" s="4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C$5203:$AC$5211,'02_核算项'!$M$5203:$M$5211,"CO",'02_核算项'!$AE$5203:$AE$5211,"allow_calculation"),"")</f>
        <v>279.225</v>
      </c>
      <c r="J515" s="4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C$5203:$AC$5211,'02_核算项'!$M$5203:$M$5211,"VOCS",'02_核算项'!$AE$5203:$AE$5211,"allow_calculation"),"")</f>
        <v>22.338</v>
      </c>
      <c r="K515" s="4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C$5203:$AC$5211,'02_核算项'!$M$5203:$M$5211,"PM10",'02_核算项'!$AE$5203:$AE$5211,"allow_calculation"),"")</f>
        <v>139.6125</v>
      </c>
      <c r="L515" s="4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C$5203:$AC$5211,'02_核算项'!$M$5203:$M$5211,"PM25",'02_核算项'!$AE$5203:$AE$5211,"allow_calculation"),"")</f>
        <v>139.6125</v>
      </c>
      <c r="M515" s="4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C$5203:$AC$5211,'02_核算项'!$M$5203:$M$5211,"BC",'02_核算项'!$AE$5203:$AE$5211,"allow_calculation"),"")</f>
        <v>11.169</v>
      </c>
      <c r="N515" s="4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C$5203:$AC$5211,'02_核算项'!$M$5203:$M$5211,"OC",'02_核算项'!$AE$5203:$AE$5211,"allow_calculation"),"")</f>
        <v>65.15249999999999</v>
      </c>
      <c r="O515" s="4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C$5203:$AC$5211,'02_核算项'!$M$5203:$M$5211,"NH3",'02_核算项'!$AE$5203:$AE$5211,"allow_calculation"),"")</f>
        <v/>
      </c>
      <c r="P515" s="4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D$5203:$AD$5211,'02_核算项'!$M$5203:$M$5211,"SO2",'02_核算项'!$AE$5203:$AE$5211,"allow_calculation"),"")</f>
        <v>316.455</v>
      </c>
      <c r="Q515" s="4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D$5203:$AD$5211,'02_核算项'!$M$5203:$M$5211,"NOX",'02_核算项'!$AE$5203:$AE$5211,"allow_calculation"),"")</f>
        <v>1116.9</v>
      </c>
      <c r="R515" s="4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D$5203:$AD$5211,'02_核算项'!$M$5203:$M$5211,"CO",'02_核算项'!$AE$5203:$AE$5211,"allow_calculation"),"")</f>
        <v>279.225</v>
      </c>
      <c r="S515" s="4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D$5203:$AD$5211,'02_核算项'!$M$5203:$M$5211,"VOCS",'02_核算项'!$AE$5203:$AE$5211,"allow_calculation"),"")</f>
        <v>22.338</v>
      </c>
      <c r="T515" s="4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D$5203:$AD$5211,'02_核算项'!$M$5203:$M$5211,"PM10",'02_核算项'!$AE$5203:$AE$5211,"allow_calculation"),"")</f>
        <v>139.6125</v>
      </c>
      <c r="U515" s="4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D$5203:$AD$5211,'02_核算项'!$M$5203:$M$5211,"PM25",'02_核算项'!$AE$5203:$AE$5211,"allow_calculation"),"")</f>
        <v>139.6125</v>
      </c>
      <c r="V515" s="4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D$5203:$AD$5211,'02_核算项'!$M$5203:$M$5211,"BC",'02_核算项'!$AE$5203:$AE$5211,"allow_calculation"),"")</f>
        <v>11.169</v>
      </c>
      <c r="W515" s="4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D$5203:$AD$5211,'02_核算项'!$M$5203:$M$5211,"OC",'02_核算项'!$AE$5203:$AE$5211,"allow_calculation"),"")</f>
        <v>65.15249999999999</v>
      </c>
      <c r="X515" s="3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D$5203:$AD$5211,'02_核算项'!$M$5203:$M$5211,"NH3",'02_核算项'!$AE$5203:$AE$5211,"allow_calculation"),"")</f>
        <v/>
      </c>
      <c r="Y515" s="2">
        <v>12</v>
      </c>
    </row>
    <row r="516" spans="1:25">
      <c r="A516" s="2" t="s">
        <v>6138</v>
      </c>
      <c r="B516" s="2" t="s">
        <v>4229</v>
      </c>
      <c r="C516" s="2" t="s">
        <v>1493</v>
      </c>
      <c r="D516" s="2" t="s">
        <v>50</v>
      </c>
      <c r="E516" s="2" t="s">
        <v>51</v>
      </c>
      <c r="F516" s="2" t="s">
        <v>52</v>
      </c>
      <c r="G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C$5212:$AC$5220,'02_核算项'!$M$5212:$M$5220,"SO2",'02_核算项'!$AE$5212:$AE$5220,"allow_calculation"),"")</f>
        <v>1416.134</v>
      </c>
      <c r="H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C$5212:$AC$5220,'02_核算项'!$M$5212:$M$5220,"NOX",'02_核算项'!$AE$5212:$AE$5220,"allow_calculation"),"")</f>
        <v>4998.12</v>
      </c>
      <c r="I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C$5212:$AC$5220,'02_核算项'!$M$5212:$M$5220,"CO",'02_核算项'!$AE$5212:$AE$5220,"allow_calculation"),"")</f>
        <v>1249.53</v>
      </c>
      <c r="J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C$5212:$AC$5220,'02_核算项'!$M$5212:$M$5220,"VOCS",'02_核算项'!$AE$5212:$AE$5220,"allow_calculation"),"")</f>
        <v>99.9624</v>
      </c>
      <c r="K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C$5212:$AC$5220,'02_核算项'!$M$5212:$M$5220,"PM10",'02_核算项'!$AE$5212:$AE$5220,"allow_calculation"),"")</f>
        <v>624.765</v>
      </c>
      <c r="L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C$5212:$AC$5220,'02_核算项'!$M$5212:$M$5220,"PM25",'02_核算项'!$AE$5212:$AE$5220,"allow_calculation"),"")</f>
        <v>624.765</v>
      </c>
      <c r="M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C$5212:$AC$5220,'02_核算项'!$M$5212:$M$5220,"BC",'02_核算项'!$AE$5212:$AE$5220,"allow_calculation"),"")</f>
        <v>49.9812</v>
      </c>
      <c r="N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C$5212:$AC$5220,'02_核算项'!$M$5212:$M$5220,"OC",'02_核算项'!$AE$5212:$AE$5220,"allow_calculation"),"")</f>
        <v>291.557</v>
      </c>
      <c r="O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C$5212:$AC$5220,'02_核算项'!$M$5212:$M$5220,"NH3",'02_核算项'!$AE$5212:$AE$5220,"allow_calculation"),"")</f>
        <v>0.0</v>
      </c>
      <c r="P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D$5212:$AD$5220,'02_核算项'!$M$5212:$M$5220,"SO2",'02_核算项'!$AE$5212:$AE$5220,"allow_calculation"),"")</f>
        <v>1416.134</v>
      </c>
      <c r="Q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D$5212:$AD$5220,'02_核算项'!$M$5212:$M$5220,"NOX",'02_核算项'!$AE$5212:$AE$5220,"allow_calculation"),"")</f>
        <v>4998.12</v>
      </c>
      <c r="R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D$5212:$AD$5220,'02_核算项'!$M$5212:$M$5220,"CO",'02_核算项'!$AE$5212:$AE$5220,"allow_calculation"),"")</f>
        <v>1249.53</v>
      </c>
      <c r="S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D$5212:$AD$5220,'02_核算项'!$M$5212:$M$5220,"VOCS",'02_核算项'!$AE$5212:$AE$5220,"allow_calculation"),"")</f>
        <v>99.9624</v>
      </c>
      <c r="T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D$5212:$AD$5220,'02_核算项'!$M$5212:$M$5220,"PM10",'02_核算项'!$AE$5212:$AE$5220,"allow_calculation"),"")</f>
        <v>624.765</v>
      </c>
      <c r="U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D$5212:$AD$5220,'02_核算项'!$M$5212:$M$5220,"PM25",'02_核算项'!$AE$5212:$AE$5220,"allow_calculation"),"")</f>
        <v>624.765</v>
      </c>
      <c r="V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D$5212:$AD$5220,'02_核算项'!$M$5212:$M$5220,"BC",'02_核算项'!$AE$5212:$AE$5220,"allow_calculation"),"")</f>
        <v>49.9812</v>
      </c>
      <c r="W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D$5212:$AD$5220,'02_核算项'!$M$5212:$M$5220,"OC",'02_核算项'!$AE$5212:$AE$5220,"allow_calculation"),"")</f>
        <v>291.557</v>
      </c>
      <c r="X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D$5212:$AD$5220,'02_核算项'!$M$5212:$M$5220,"NH3",'02_核算项'!$AE$5212:$AE$5220,"allow_calculation"),"")</f>
        <v>0.0</v>
      </c>
      <c r="Y516" s="2">
        <v>10</v>
      </c>
    </row>
    <row r="517" spans="1:25">
      <c r="A517" s="2" t="s">
        <v>6148</v>
      </c>
      <c r="B517" s="2" t="s">
        <v>3537</v>
      </c>
      <c r="C517" s="2" t="s">
        <v>258</v>
      </c>
      <c r="D517" s="2" t="s">
        <v>50</v>
      </c>
      <c r="E517" s="2" t="s">
        <v>51</v>
      </c>
      <c r="F517" s="2" t="s">
        <v>138</v>
      </c>
      <c r="G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C$5221:$AC$5237,'02_核算项'!$M$5221:$M$5237,"SO2",'02_核算项'!$AE$5221:$AE$5237,"allow_calculation"),"")</f>
        <v>978.7801000000001</v>
      </c>
      <c r="H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C$5221:$AC$5237,'02_核算项'!$M$5221:$M$5237,"NOX",'02_核算项'!$AE$5221:$AE$5237,"allow_calculation"),"")</f>
        <v>3454.518</v>
      </c>
      <c r="I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C$5221:$AC$5237,'02_核算项'!$M$5221:$M$5237,"CO",'02_核算项'!$AE$5221:$AE$5237,"allow_calculation"),"")</f>
        <v>863.6295</v>
      </c>
      <c r="J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C$5221:$AC$5237,'02_核算项'!$M$5221:$M$5237,"VOCS",'02_核算项'!$AE$5221:$AE$5237,"allow_calculation"),"")</f>
        <v>69.09036</v>
      </c>
      <c r="K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C$5221:$AC$5237,'02_核算项'!$M$5221:$M$5237,"PM10",'02_核算项'!$AE$5221:$AE$5237,"allow_calculation"),"")</f>
        <v>431.81475</v>
      </c>
      <c r="L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C$5221:$AC$5237,'02_核算项'!$M$5221:$M$5237,"PM25",'02_核算项'!$AE$5221:$AE$5237,"allow_calculation"),"")</f>
        <v>431.81475</v>
      </c>
      <c r="M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C$5221:$AC$5237,'02_核算项'!$M$5221:$M$5237,"BC",'02_核算项'!$AE$5221:$AE$5237,"allow_calculation"),"")</f>
        <v>34.54518</v>
      </c>
      <c r="N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C$5221:$AC$5237,'02_核算项'!$M$5221:$M$5237,"OC",'02_核算项'!$AE$5221:$AE$5237,"allow_calculation"),"")</f>
        <v>201.51355</v>
      </c>
      <c r="O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C$5221:$AC$5237,'02_核算项'!$M$5221:$M$5237,"NH3",'02_核算项'!$AE$5221:$AE$5237,"allow_calculation"),"")</f>
        <v>0.0</v>
      </c>
      <c r="P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D$5221:$AD$5237,'02_核算项'!$M$5221:$M$5237,"SO2",'02_核算项'!$AE$5221:$AE$5237,"allow_calculation"),"")</f>
        <v>978.7801000000001</v>
      </c>
      <c r="Q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D$5221:$AD$5237,'02_核算项'!$M$5221:$M$5237,"NOX",'02_核算项'!$AE$5221:$AE$5237,"allow_calculation"),"")</f>
        <v>3454.518</v>
      </c>
      <c r="R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D$5221:$AD$5237,'02_核算项'!$M$5221:$M$5237,"CO",'02_核算项'!$AE$5221:$AE$5237,"allow_calculation"),"")</f>
        <v>863.6295</v>
      </c>
      <c r="S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D$5221:$AD$5237,'02_核算项'!$M$5221:$M$5237,"VOCS",'02_核算项'!$AE$5221:$AE$5237,"allow_calculation"),"")</f>
        <v>69.09036</v>
      </c>
      <c r="T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D$5221:$AD$5237,'02_核算项'!$M$5221:$M$5237,"PM10",'02_核算项'!$AE$5221:$AE$5237,"allow_calculation"),"")</f>
        <v>431.81475</v>
      </c>
      <c r="U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D$5221:$AD$5237,'02_核算项'!$M$5221:$M$5237,"PM25",'02_核算项'!$AE$5221:$AE$5237,"allow_calculation"),"")</f>
        <v>431.81475</v>
      </c>
      <c r="V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D$5221:$AD$5237,'02_核算项'!$M$5221:$M$5237,"BC",'02_核算项'!$AE$5221:$AE$5237,"allow_calculation"),"")</f>
        <v>34.54518</v>
      </c>
      <c r="W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D$5221:$AD$5237,'02_核算项'!$M$5221:$M$5237,"OC",'02_核算项'!$AE$5221:$AE$5237,"allow_calculation"),"")</f>
        <v>201.51355</v>
      </c>
      <c r="X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D$5221:$AD$5237,'02_核算项'!$M$5221:$M$5237,"NH3",'02_核算项'!$AE$5221:$AE$5237,"allow_calculation"),"")</f>
        <v>0.0</v>
      </c>
      <c r="Y517" s="2">
        <v>18</v>
      </c>
    </row>
    <row r="518" spans="1:25">
      <c r="A518" s="2" t="s">
        <v>6166</v>
      </c>
      <c r="B518" s="2" t="s">
        <v>4633</v>
      </c>
      <c r="C518" s="2" t="s">
        <v>412</v>
      </c>
      <c r="D518" s="2" t="s">
        <v>228</v>
      </c>
      <c r="E518" s="2" t="s">
        <v>117</v>
      </c>
      <c r="F518" s="2" t="s">
        <v>52</v>
      </c>
      <c r="G518" s="4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C$5238:$AC$5254,'02_核算项'!$M$5238:$M$5254,"SO2",'02_核算项'!$AE$5238:$AE$5254,"allow_calculation"),"")</f>
        <v>320.08308900000003</v>
      </c>
      <c r="H518" s="4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C$5238:$AC$5254,'02_核算项'!$M$5238:$M$5254,"NOX",'02_核算项'!$AE$5238:$AE$5254,"allow_calculation"),"")</f>
        <v>1129.7613</v>
      </c>
      <c r="I518" s="4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C$5238:$AC$5254,'02_核算项'!$M$5238:$M$5254,"CO",'02_核算项'!$AE$5238:$AE$5254,"allow_calculation"),"")</f>
        <v>282.442705</v>
      </c>
      <c r="J518" s="4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C$5238:$AC$5254,'02_核算项'!$M$5238:$M$5254,"VOCS",'02_核算项'!$AE$5238:$AE$5254,"allow_calculation"),"")</f>
        <v>22.5950356</v>
      </c>
      <c r="K518" s="4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C$5238:$AC$5254,'02_核算项'!$M$5238:$M$5254,"PM10",'02_核算项'!$AE$5238:$AE$5254,"allow_calculation"),"")</f>
        <v>141.2134985</v>
      </c>
      <c r="L518" s="4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C$5238:$AC$5254,'02_核算项'!$M$5238:$M$5254,"PM25",'02_核算项'!$AE$5238:$AE$5254,"allow_calculation"),"")</f>
        <v>141.2132605</v>
      </c>
      <c r="M518" s="4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C$5238:$AC$5254,'02_核算项'!$M$5238:$M$5254,"BC",'02_核算项'!$AE$5238:$AE$5254,"allow_calculation"),"")</f>
        <v>11.297089399999999</v>
      </c>
      <c r="N518" s="4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C$5238:$AC$5254,'02_核算项'!$M$5238:$M$5254,"OC",'02_核算项'!$AE$5238:$AE$5254,"allow_calculation"),"")</f>
        <v>65.89950569999999</v>
      </c>
      <c r="O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C$5238:$AC$5254,'02_核算项'!$M$5238:$M$5254,"NH3",'02_核算项'!$AE$5238:$AE$5254,"allow_calculation"),"")</f>
        <v>0.0</v>
      </c>
      <c r="P518" s="4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D$5238:$AD$5254,'02_核算项'!$M$5238:$M$5254,"SO2",'02_核算项'!$AE$5238:$AE$5254,"allow_calculation"),"")</f>
        <v>320.08308900000003</v>
      </c>
      <c r="Q518" s="4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D$5238:$AD$5254,'02_核算项'!$M$5238:$M$5254,"NOX",'02_核算项'!$AE$5238:$AE$5254,"allow_calculation"),"")</f>
        <v>1129.7613</v>
      </c>
      <c r="R518" s="4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D$5238:$AD$5254,'02_核算项'!$M$5238:$M$5254,"CO",'02_核算项'!$AE$5238:$AE$5254,"allow_calculation"),"")</f>
        <v>282.442705</v>
      </c>
      <c r="S518" s="4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D$5238:$AD$5254,'02_核算项'!$M$5238:$M$5254,"VOCS",'02_核算项'!$AE$5238:$AE$5254,"allow_calculation"),"")</f>
        <v>22.5950356</v>
      </c>
      <c r="T518" s="4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D$5238:$AD$5254,'02_核算项'!$M$5238:$M$5254,"PM10",'02_核算项'!$AE$5238:$AE$5254,"allow_calculation"),"")</f>
        <v>141.2134985</v>
      </c>
      <c r="U518" s="4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D$5238:$AD$5254,'02_核算项'!$M$5238:$M$5254,"PM25",'02_核算项'!$AE$5238:$AE$5254,"allow_calculation"),"")</f>
        <v>141.2132605</v>
      </c>
      <c r="V518" s="4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D$5238:$AD$5254,'02_核算项'!$M$5238:$M$5254,"BC",'02_核算项'!$AE$5238:$AE$5254,"allow_calculation"),"")</f>
        <v>11.297089399999999</v>
      </c>
      <c r="W518" s="4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D$5238:$AD$5254,'02_核算项'!$M$5238:$M$5254,"OC",'02_核算项'!$AE$5238:$AE$5254,"allow_calculation"),"")</f>
        <v>65.89950569999999</v>
      </c>
      <c r="X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D$5238:$AD$5254,'02_核算项'!$M$5238:$M$5254,"NH3",'02_核算项'!$AE$5238:$AE$5254,"allow_calculation"),"")</f>
        <v>0.0</v>
      </c>
      <c r="Y518" s="2">
        <v>1</v>
      </c>
    </row>
    <row r="519" spans="1:25">
      <c r="A519" s="2" t="s">
        <v>6184</v>
      </c>
      <c r="B519" s="2" t="s">
        <v>1112</v>
      </c>
      <c r="C519" s="2" t="s">
        <v>227</v>
      </c>
      <c r="D519" s="2" t="s">
        <v>178</v>
      </c>
      <c r="E519" s="2" t="s">
        <v>179</v>
      </c>
      <c r="F519" s="2" t="s">
        <v>138</v>
      </c>
      <c r="G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C$5255:$AC$5263,'02_核算项'!$M$5255:$M$5263,"SO2",'02_核算项'!$AE$5255:$AE$5263,"allow_calculation"),"")</f>
        <v>0.0043195</v>
      </c>
      <c r="H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C$5255:$AC$5263,'02_核算项'!$M$5255:$M$5263,"NOX",'02_核算项'!$AE$5255:$AE$5263,"allow_calculation"),"")</f>
        <v>1.03668</v>
      </c>
      <c r="I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C$5255:$AC$5263,'02_核算项'!$M$5255:$M$5263,"CO",'02_核算项'!$AE$5255:$AE$5263,"allow_calculation"),"")</f>
        <v>0.302365</v>
      </c>
      <c r="J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C$5255:$AC$5263,'02_核算项'!$M$5255:$M$5263,"VOCS",'02_核算项'!$AE$5255:$AE$5263,"allow_calculation"),"")</f>
        <v>0.017278</v>
      </c>
      <c r="K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C$5255:$AC$5263,'02_核算项'!$M$5255:$M$5263,"PM10",'02_核算项'!$AE$5255:$AE$5263,"allow_calculation"),"")</f>
        <v>0.008639</v>
      </c>
      <c r="L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C$5255:$AC$5263,'02_核算项'!$M$5255:$M$5263,"PM25",'02_核算项'!$AE$5255:$AE$5263,"allow_calculation"),"")</f>
        <v>0.0043195</v>
      </c>
      <c r="M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C$5255:$AC$5263,'02_核算项'!$M$5255:$M$5263,"BC",'02_核算项'!$AE$5255:$AE$5263,"allow_calculation"),"")</f>
        <v>0.0008639</v>
      </c>
      <c r="N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C$5255:$AC$5263,'02_核算项'!$M$5255:$M$5263,"OC",'02_核算项'!$AE$5255:$AE$5263,"allow_calculation"),"")</f>
        <v>0.0017278</v>
      </c>
      <c r="O519" s="4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C$5255:$AC$5263,'02_核算项'!$M$5255:$M$5263,"NH3",'02_核算项'!$AE$5255:$AE$5263,"allow_calculation"),"")</f>
        <v/>
      </c>
      <c r="P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D$5255:$AD$5263,'02_核算项'!$M$5255:$M$5263,"SO2",'02_核算项'!$AE$5255:$AE$5263,"allow_calculation"),"")</f>
        <v>0.0043195</v>
      </c>
      <c r="Q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D$5255:$AD$5263,'02_核算项'!$M$5255:$M$5263,"NOX",'02_核算项'!$AE$5255:$AE$5263,"allow_calculation"),"")</f>
        <v>1.03668</v>
      </c>
      <c r="R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D$5255:$AD$5263,'02_核算项'!$M$5255:$M$5263,"CO",'02_核算项'!$AE$5255:$AE$5263,"allow_calculation"),"")</f>
        <v>0.302365</v>
      </c>
      <c r="S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D$5255:$AD$5263,'02_核算项'!$M$5255:$M$5263,"VOCS",'02_核算项'!$AE$5255:$AE$5263,"allow_calculation"),"")</f>
        <v>0.017278</v>
      </c>
      <c r="T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D$5255:$AD$5263,'02_核算项'!$M$5255:$M$5263,"PM10",'02_核算项'!$AE$5255:$AE$5263,"allow_calculation"),"")</f>
        <v>0.008639</v>
      </c>
      <c r="U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D$5255:$AD$5263,'02_核算项'!$M$5255:$M$5263,"PM25",'02_核算项'!$AE$5255:$AE$5263,"allow_calculation"),"")</f>
        <v>0.0043195</v>
      </c>
      <c r="V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D$5255:$AD$5263,'02_核算项'!$M$5255:$M$5263,"BC",'02_核算项'!$AE$5255:$AE$5263,"allow_calculation"),"")</f>
        <v>0.0008639</v>
      </c>
      <c r="W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D$5255:$AD$5263,'02_核算项'!$M$5255:$M$5263,"OC",'02_核算项'!$AE$5255:$AE$5263,"allow_calculation"),"")</f>
        <v>0.0017278</v>
      </c>
      <c r="X519" s="3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D$5255:$AD$5263,'02_核算项'!$M$5255:$M$5263,"NH3",'02_核算项'!$AE$5255:$AE$5263,"allow_calculation"),"")</f>
        <v/>
      </c>
      <c r="Y519" s="2">
        <v>12</v>
      </c>
    </row>
    <row r="520" spans="1:25">
      <c r="A520" s="2" t="s">
        <v>6194</v>
      </c>
      <c r="B520" s="2" t="s">
        <v>559</v>
      </c>
      <c r="C520" s="2" t="s">
        <v>560</v>
      </c>
      <c r="D520" s="2" t="s">
        <v>50</v>
      </c>
      <c r="E520" s="2" t="s">
        <v>51</v>
      </c>
      <c r="F520" s="2" t="s">
        <v>138</v>
      </c>
      <c r="G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C$5264:$AC$5272,'02_核算项'!$M$5264:$M$5272,"SO2",'02_核算项'!$AE$5264:$AE$5272,"allow_calculation"),"")</f>
        <v>3301.7111</v>
      </c>
      <c r="H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C$5264:$AC$5272,'02_核算项'!$M$5264:$M$5272,"NOX",'02_核算项'!$AE$5264:$AE$5272,"allow_calculation"),"")</f>
        <v>11653.098</v>
      </c>
      <c r="I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C$5264:$AC$5272,'02_核算项'!$M$5264:$M$5272,"CO",'02_核算项'!$AE$5264:$AE$5272,"allow_calculation"),"")</f>
        <v>2913.2745</v>
      </c>
      <c r="J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C$5264:$AC$5272,'02_核算项'!$M$5264:$M$5272,"VOCS",'02_核算项'!$AE$5264:$AE$5272,"allow_calculation"),"")</f>
        <v>233.06196</v>
      </c>
      <c r="K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C$5264:$AC$5272,'02_核算项'!$M$5264:$M$5272,"PM10",'02_核算项'!$AE$5264:$AE$5272,"allow_calculation"),"")</f>
        <v>1456.63725</v>
      </c>
      <c r="L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C$5264:$AC$5272,'02_核算项'!$M$5264:$M$5272,"PM25",'02_核算项'!$AE$5264:$AE$5272,"allow_calculation"),"")</f>
        <v>1456.63725</v>
      </c>
      <c r="M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C$5264:$AC$5272,'02_核算项'!$M$5264:$M$5272,"BC",'02_核算项'!$AE$5264:$AE$5272,"allow_calculation"),"")</f>
        <v>116.53098</v>
      </c>
      <c r="N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C$5264:$AC$5272,'02_核算项'!$M$5264:$M$5272,"OC",'02_核算项'!$AE$5264:$AE$5272,"allow_calculation"),"")</f>
        <v>679.76405</v>
      </c>
      <c r="O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C$5264:$AC$5272,'02_核算项'!$M$5264:$M$5272,"NH3",'02_核算项'!$AE$5264:$AE$5272,"allow_calculation"),"")</f>
        <v>0.0</v>
      </c>
      <c r="P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D$5264:$AD$5272,'02_核算项'!$M$5264:$M$5272,"SO2",'02_核算项'!$AE$5264:$AE$5272,"allow_calculation"),"")</f>
        <v>3301.7111</v>
      </c>
      <c r="Q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D$5264:$AD$5272,'02_核算项'!$M$5264:$M$5272,"NOX",'02_核算项'!$AE$5264:$AE$5272,"allow_calculation"),"")</f>
        <v>11653.098</v>
      </c>
      <c r="R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D$5264:$AD$5272,'02_核算项'!$M$5264:$M$5272,"CO",'02_核算项'!$AE$5264:$AE$5272,"allow_calculation"),"")</f>
        <v>2913.2745</v>
      </c>
      <c r="S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D$5264:$AD$5272,'02_核算项'!$M$5264:$M$5272,"VOCS",'02_核算项'!$AE$5264:$AE$5272,"allow_calculation"),"")</f>
        <v>233.06196</v>
      </c>
      <c r="T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D$5264:$AD$5272,'02_核算项'!$M$5264:$M$5272,"PM10",'02_核算项'!$AE$5264:$AE$5272,"allow_calculation"),"")</f>
        <v>1456.63725</v>
      </c>
      <c r="U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D$5264:$AD$5272,'02_核算项'!$M$5264:$M$5272,"PM25",'02_核算项'!$AE$5264:$AE$5272,"allow_calculation"),"")</f>
        <v>1456.63725</v>
      </c>
      <c r="V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D$5264:$AD$5272,'02_核算项'!$M$5264:$M$5272,"BC",'02_核算项'!$AE$5264:$AE$5272,"allow_calculation"),"")</f>
        <v>116.53098</v>
      </c>
      <c r="W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D$5264:$AD$5272,'02_核算项'!$M$5264:$M$5272,"OC",'02_核算项'!$AE$5264:$AE$5272,"allow_calculation"),"")</f>
        <v>679.76405</v>
      </c>
      <c r="X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D$5264:$AD$5272,'02_核算项'!$M$5264:$M$5272,"NH3",'02_核算项'!$AE$5264:$AE$5272,"allow_calculation"),"")</f>
        <v>0.0</v>
      </c>
      <c r="Y520" s="2">
        <v>10</v>
      </c>
    </row>
    <row r="521" spans="1:25">
      <c r="A521" s="2" t="s">
        <v>6204</v>
      </c>
      <c r="B521" s="2" t="s">
        <v>2734</v>
      </c>
      <c r="C521" s="2" t="s">
        <v>595</v>
      </c>
      <c r="D521" s="2" t="s">
        <v>228</v>
      </c>
      <c r="E521" s="2" t="s">
        <v>117</v>
      </c>
      <c r="F521" s="2" t="s">
        <v>138</v>
      </c>
      <c r="G521" s="4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C$5273:$AC$5281,'02_核算项'!$M$5273:$M$5281,"SO2",'02_核算项'!$AE$5273:$AE$5281,"allow_calculation"),"")</f>
        <v>197.0657</v>
      </c>
      <c r="H521" s="4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C$5273:$AC$5281,'02_核算项'!$M$5273:$M$5281,"NOX",'02_核算项'!$AE$5273:$AE$5281,"allow_calculation"),"")</f>
        <v>695.526</v>
      </c>
      <c r="I521" s="4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C$5273:$AC$5281,'02_核算项'!$M$5273:$M$5281,"CO",'02_核算项'!$AE$5273:$AE$5281,"allow_calculation"),"")</f>
        <v>173.8815</v>
      </c>
      <c r="J521" s="4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C$5273:$AC$5281,'02_核算项'!$M$5273:$M$5281,"VOCS",'02_核算项'!$AE$5273:$AE$5281,"allow_calculation"),"")</f>
        <v>13.91052</v>
      </c>
      <c r="K521" s="4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C$5273:$AC$5281,'02_核算项'!$M$5273:$M$5281,"PM10",'02_核算项'!$AE$5273:$AE$5281,"allow_calculation"),"")</f>
        <v>86.94075</v>
      </c>
      <c r="L521" s="4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C$5273:$AC$5281,'02_核算项'!$M$5273:$M$5281,"PM25",'02_核算项'!$AE$5273:$AE$5281,"allow_calculation"),"")</f>
        <v>86.94075</v>
      </c>
      <c r="M521" s="4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C$5273:$AC$5281,'02_核算项'!$M$5273:$M$5281,"BC",'02_核算项'!$AE$5273:$AE$5281,"allow_calculation"),"")</f>
        <v>6.95526</v>
      </c>
      <c r="N521" s="4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C$5273:$AC$5281,'02_核算项'!$M$5273:$M$5281,"OC",'02_核算项'!$AE$5273:$AE$5281,"allow_calculation"),"")</f>
        <v>40.57235</v>
      </c>
      <c r="O521" s="4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C$5273:$AC$5281,'02_核算项'!$M$5273:$M$5281,"NH3",'02_核算项'!$AE$5273:$AE$5281,"allow_calculation"),"")</f>
        <v/>
      </c>
      <c r="P521" s="4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D$5273:$AD$5281,'02_核算项'!$M$5273:$M$5281,"SO2",'02_核算项'!$AE$5273:$AE$5281,"allow_calculation"),"")</f>
        <v>197.0657</v>
      </c>
      <c r="Q521" s="4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D$5273:$AD$5281,'02_核算项'!$M$5273:$M$5281,"NOX",'02_核算项'!$AE$5273:$AE$5281,"allow_calculation"),"")</f>
        <v>695.526</v>
      </c>
      <c r="R521" s="4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D$5273:$AD$5281,'02_核算项'!$M$5273:$M$5281,"CO",'02_核算项'!$AE$5273:$AE$5281,"allow_calculation"),"")</f>
        <v>173.8815</v>
      </c>
      <c r="S521" s="4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D$5273:$AD$5281,'02_核算项'!$M$5273:$M$5281,"VOCS",'02_核算项'!$AE$5273:$AE$5281,"allow_calculation"),"")</f>
        <v>13.91052</v>
      </c>
      <c r="T521" s="4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D$5273:$AD$5281,'02_核算项'!$M$5273:$M$5281,"PM10",'02_核算项'!$AE$5273:$AE$5281,"allow_calculation"),"")</f>
        <v>86.94075</v>
      </c>
      <c r="U521" s="4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D$5273:$AD$5281,'02_核算项'!$M$5273:$M$5281,"PM25",'02_核算项'!$AE$5273:$AE$5281,"allow_calculation"),"")</f>
        <v>86.94075</v>
      </c>
      <c r="V521" s="4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D$5273:$AD$5281,'02_核算项'!$M$5273:$M$5281,"BC",'02_核算项'!$AE$5273:$AE$5281,"allow_calculation"),"")</f>
        <v>6.95526</v>
      </c>
      <c r="W521" s="4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D$5273:$AD$5281,'02_核算项'!$M$5273:$M$5281,"OC",'02_核算项'!$AE$5273:$AE$5281,"allow_calculation"),"")</f>
        <v>40.57235</v>
      </c>
      <c r="X521" s="3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D$5273:$AD$5281,'02_核算项'!$M$5273:$M$5281,"NH3",'02_核算项'!$AE$5273:$AE$5281,"allow_calculation"),"")</f>
        <v/>
      </c>
      <c r="Y521" s="2">
        <v>12</v>
      </c>
    </row>
    <row r="522" spans="1:25">
      <c r="A522" s="2" t="s">
        <v>6214</v>
      </c>
      <c r="B522" s="2" t="s">
        <v>6215</v>
      </c>
      <c r="C522" s="2" t="s">
        <v>227</v>
      </c>
      <c r="D522" s="2" t="s">
        <v>50</v>
      </c>
      <c r="E522" s="2" t="s">
        <v>179</v>
      </c>
      <c r="F522" s="2" t="s">
        <v>52</v>
      </c>
      <c r="G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C$5282:$AC$5290,'02_核算项'!$M$5282:$M$5290,"SO2",'02_核算项'!$AE$5282:$AE$5290,"allow_calculation"),"")</f>
        <v>1.2230025</v>
      </c>
      <c r="H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C$5282:$AC$5290,'02_核算项'!$M$5282:$M$5290,"NOX",'02_核算项'!$AE$5282:$AE$5290,"allow_calculation"),"")</f>
        <v>293.5206</v>
      </c>
      <c r="I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C$5282:$AC$5290,'02_核算项'!$M$5282:$M$5290,"CO",'02_核算项'!$AE$5282:$AE$5290,"allow_calculation"),"")</f>
        <v>85.610175</v>
      </c>
      <c r="J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C$5282:$AC$5290,'02_核算项'!$M$5282:$M$5290,"VOCS",'02_核算项'!$AE$5282:$AE$5290,"allow_calculation"),"")</f>
        <v>4.89201</v>
      </c>
      <c r="K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C$5282:$AC$5290,'02_核算项'!$M$5282:$M$5290,"PM10",'02_核算项'!$AE$5282:$AE$5290,"allow_calculation"),"")</f>
        <v>2.446005</v>
      </c>
      <c r="L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C$5282:$AC$5290,'02_核算项'!$M$5282:$M$5290,"PM25",'02_核算项'!$AE$5282:$AE$5290,"allow_calculation"),"")</f>
        <v>1.2230025</v>
      </c>
      <c r="M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C$5282:$AC$5290,'02_核算项'!$M$5282:$M$5290,"BC",'02_核算项'!$AE$5282:$AE$5290,"allow_calculation"),"")</f>
        <v>0.2446005</v>
      </c>
      <c r="N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C$5282:$AC$5290,'02_核算项'!$M$5282:$M$5290,"OC",'02_核算项'!$AE$5282:$AE$5290,"allow_calculation"),"")</f>
        <v>0.489201</v>
      </c>
      <c r="O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C$5282:$AC$5290,'02_核算项'!$M$5282:$M$5290,"NH3",'02_核算项'!$AE$5282:$AE$5290,"allow_calculation"),"")</f>
        <v>0.0</v>
      </c>
      <c r="P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D$5282:$AD$5290,'02_核算项'!$M$5282:$M$5290,"SO2",'02_核算项'!$AE$5282:$AE$5290,"allow_calculation"),"")</f>
        <v>1.2230025</v>
      </c>
      <c r="Q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D$5282:$AD$5290,'02_核算项'!$M$5282:$M$5290,"NOX",'02_核算项'!$AE$5282:$AE$5290,"allow_calculation"),"")</f>
        <v>293.5206</v>
      </c>
      <c r="R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D$5282:$AD$5290,'02_核算项'!$M$5282:$M$5290,"CO",'02_核算项'!$AE$5282:$AE$5290,"allow_calculation"),"")</f>
        <v>85.610175</v>
      </c>
      <c r="S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D$5282:$AD$5290,'02_核算项'!$M$5282:$M$5290,"VOCS",'02_核算项'!$AE$5282:$AE$5290,"allow_calculation"),"")</f>
        <v>4.89201</v>
      </c>
      <c r="T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D$5282:$AD$5290,'02_核算项'!$M$5282:$M$5290,"PM10",'02_核算项'!$AE$5282:$AE$5290,"allow_calculation"),"")</f>
        <v>2.446005</v>
      </c>
      <c r="U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D$5282:$AD$5290,'02_核算项'!$M$5282:$M$5290,"PM25",'02_核算项'!$AE$5282:$AE$5290,"allow_calculation"),"")</f>
        <v>1.2230025</v>
      </c>
      <c r="V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D$5282:$AD$5290,'02_核算项'!$M$5282:$M$5290,"BC",'02_核算项'!$AE$5282:$AE$5290,"allow_calculation"),"")</f>
        <v>0.2446005</v>
      </c>
      <c r="W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D$5282:$AD$5290,'02_核算项'!$M$5282:$M$5290,"OC",'02_核算项'!$AE$5282:$AE$5290,"allow_calculation"),"")</f>
        <v>0.489201</v>
      </c>
      <c r="X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D$5282:$AD$5290,'02_核算项'!$M$5282:$M$5290,"NH3",'02_核算项'!$AE$5282:$AE$5290,"allow_calculation"),"")</f>
        <v>0.0</v>
      </c>
      <c r="Y522" s="2">
        <v>10</v>
      </c>
    </row>
    <row r="523" spans="1:25">
      <c r="A523" s="2" t="s">
        <v>6225</v>
      </c>
      <c r="B523" s="2" t="s">
        <v>2180</v>
      </c>
      <c r="C523" s="2" t="s">
        <v>412</v>
      </c>
      <c r="D523" s="2" t="s">
        <v>228</v>
      </c>
      <c r="E523" s="2" t="s">
        <v>2181</v>
      </c>
      <c r="F523" s="2" t="s">
        <v>138</v>
      </c>
      <c r="G523" s="4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C$5291:$AC$5299,'02_核算项'!$M$5291:$M$5299,"SO2",'02_核算项'!$AE$5291:$AE$5299,"allow_calculation"),"")</f>
        <v>317.764</v>
      </c>
      <c r="H523" s="4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C$5291:$AC$5299,'02_核算项'!$M$5291:$M$5299,"NOX",'02_核算项'!$AE$5291:$AE$5299,"allow_calculation"),"")</f>
        <v>1121.52</v>
      </c>
      <c r="I523" s="4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C$5291:$AC$5299,'02_核算项'!$M$5291:$M$5299,"CO",'02_核算项'!$AE$5291:$AE$5299,"allow_calculation"),"")</f>
        <v>280.38</v>
      </c>
      <c r="J523" s="4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C$5291:$AC$5299,'02_核算项'!$M$5291:$M$5299,"VOCS",'02_核算项'!$AE$5291:$AE$5299,"allow_calculation"),"")</f>
        <v>22.4304</v>
      </c>
      <c r="K523" s="4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C$5291:$AC$5299,'02_核算项'!$M$5291:$M$5299,"PM10",'02_核算项'!$AE$5291:$AE$5299,"allow_calculation"),"")</f>
        <v>140.19</v>
      </c>
      <c r="L523" s="4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C$5291:$AC$5299,'02_核算项'!$M$5291:$M$5299,"PM25",'02_核算项'!$AE$5291:$AE$5299,"allow_calculation"),"")</f>
        <v>140.19</v>
      </c>
      <c r="M523" s="4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C$5291:$AC$5299,'02_核算项'!$M$5291:$M$5299,"BC",'02_核算项'!$AE$5291:$AE$5299,"allow_calculation"),"")</f>
        <v>11.2152</v>
      </c>
      <c r="N523" s="4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C$5291:$AC$5299,'02_核算项'!$M$5291:$M$5299,"OC",'02_核算项'!$AE$5291:$AE$5299,"allow_calculation"),"")</f>
        <v>65.422</v>
      </c>
      <c r="O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C$5291:$AC$5299,'02_核算项'!$M$5291:$M$5299,"NH3",'02_核算项'!$AE$5291:$AE$5299,"allow_calculation"),"")</f>
        <v>0.0</v>
      </c>
      <c r="P523" s="4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D$5291:$AD$5299,'02_核算项'!$M$5291:$M$5299,"SO2",'02_核算项'!$AE$5291:$AE$5299,"allow_calculation"),"")</f>
        <v>317.764</v>
      </c>
      <c r="Q523" s="4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D$5291:$AD$5299,'02_核算项'!$M$5291:$M$5299,"NOX",'02_核算项'!$AE$5291:$AE$5299,"allow_calculation"),"")</f>
        <v>1121.52</v>
      </c>
      <c r="R523" s="4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D$5291:$AD$5299,'02_核算项'!$M$5291:$M$5299,"CO",'02_核算项'!$AE$5291:$AE$5299,"allow_calculation"),"")</f>
        <v>280.38</v>
      </c>
      <c r="S523" s="4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D$5291:$AD$5299,'02_核算项'!$M$5291:$M$5299,"VOCS",'02_核算项'!$AE$5291:$AE$5299,"allow_calculation"),"")</f>
        <v>22.4304</v>
      </c>
      <c r="T523" s="4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D$5291:$AD$5299,'02_核算项'!$M$5291:$M$5299,"PM10",'02_核算项'!$AE$5291:$AE$5299,"allow_calculation"),"")</f>
        <v>140.19</v>
      </c>
      <c r="U523" s="4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D$5291:$AD$5299,'02_核算项'!$M$5291:$M$5299,"PM25",'02_核算项'!$AE$5291:$AE$5299,"allow_calculation"),"")</f>
        <v>140.19</v>
      </c>
      <c r="V523" s="4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D$5291:$AD$5299,'02_核算项'!$M$5291:$M$5299,"BC",'02_核算项'!$AE$5291:$AE$5299,"allow_calculation"),"")</f>
        <v>11.2152</v>
      </c>
      <c r="W523" s="4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D$5291:$AD$5299,'02_核算项'!$M$5291:$M$5299,"OC",'02_核算项'!$AE$5291:$AE$5299,"allow_calculation"),"")</f>
        <v>65.422</v>
      </c>
      <c r="X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D$5291:$AD$5299,'02_核算项'!$M$5291:$M$5299,"NH3",'02_核算项'!$AE$5291:$AE$5299,"allow_calculation"),"")</f>
        <v>0.0</v>
      </c>
      <c r="Y523" s="2">
        <v>10</v>
      </c>
    </row>
    <row r="524" spans="1:25">
      <c r="A524" s="2" t="s">
        <v>6235</v>
      </c>
      <c r="B524" s="2" t="s">
        <v>5271</v>
      </c>
      <c r="C524" s="2" t="s">
        <v>227</v>
      </c>
      <c r="D524" s="2" t="s">
        <v>178</v>
      </c>
      <c r="E524" s="2" t="s">
        <v>179</v>
      </c>
      <c r="F524" s="2" t="s">
        <v>52</v>
      </c>
      <c r="G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C$5300:$AC$5308,'02_核算项'!$M$5300:$M$5308,"SO2",'02_核算项'!$AE$5300:$AE$5308,"allow_calculation"),"")</f>
        <v>0.27810495</v>
      </c>
      <c r="H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C$5300:$AC$5308,'02_核算项'!$M$5300:$M$5308,"NOX",'02_核算项'!$AE$5300:$AE$5308,"allow_calculation"),"")</f>
        <v>66.745188</v>
      </c>
      <c r="I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C$5300:$AC$5308,'02_核算项'!$M$5300:$M$5308,"CO",'02_核算项'!$AE$5300:$AE$5308,"allow_calculation"),"")</f>
        <v>19.4673465</v>
      </c>
      <c r="J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C$5300:$AC$5308,'02_核算项'!$M$5300:$M$5308,"VOCS",'02_核算项'!$AE$5300:$AE$5308,"allow_calculation"),"")</f>
        <v>1.1124198</v>
      </c>
      <c r="K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C$5300:$AC$5308,'02_核算项'!$M$5300:$M$5308,"PM10",'02_核算项'!$AE$5300:$AE$5308,"allow_calculation"),"")</f>
        <v>0.5562099</v>
      </c>
      <c r="L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C$5300:$AC$5308,'02_核算项'!$M$5300:$M$5308,"PM25",'02_核算项'!$AE$5300:$AE$5308,"allow_calculation"),"")</f>
        <v>0.27810495</v>
      </c>
      <c r="M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C$5300:$AC$5308,'02_核算项'!$M$5300:$M$5308,"BC",'02_核算项'!$AE$5300:$AE$5308,"allow_calculation"),"")</f>
        <v>0.055620989999999995</v>
      </c>
      <c r="N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C$5300:$AC$5308,'02_核算项'!$M$5300:$M$5308,"OC",'02_核算项'!$AE$5300:$AE$5308,"allow_calculation"),"")</f>
        <v>0.11124197999999999</v>
      </c>
      <c r="O524" s="4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C$5300:$AC$5308,'02_核算项'!$M$5300:$M$5308,"NH3",'02_核算项'!$AE$5300:$AE$5308,"allow_calculation"),"")</f>
        <v/>
      </c>
      <c r="P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D$5300:$AD$5308,'02_核算项'!$M$5300:$M$5308,"SO2",'02_核算项'!$AE$5300:$AE$5308,"allow_calculation"),"")</f>
        <v>0.27810495</v>
      </c>
      <c r="Q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D$5300:$AD$5308,'02_核算项'!$M$5300:$M$5308,"NOX",'02_核算项'!$AE$5300:$AE$5308,"allow_calculation"),"")</f>
        <v>66.745188</v>
      </c>
      <c r="R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D$5300:$AD$5308,'02_核算项'!$M$5300:$M$5308,"CO",'02_核算项'!$AE$5300:$AE$5308,"allow_calculation"),"")</f>
        <v>19.4673465</v>
      </c>
      <c r="S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D$5300:$AD$5308,'02_核算项'!$M$5300:$M$5308,"VOCS",'02_核算项'!$AE$5300:$AE$5308,"allow_calculation"),"")</f>
        <v>1.1124198</v>
      </c>
      <c r="T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D$5300:$AD$5308,'02_核算项'!$M$5300:$M$5308,"PM10",'02_核算项'!$AE$5300:$AE$5308,"allow_calculation"),"")</f>
        <v>0.5562099</v>
      </c>
      <c r="U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D$5300:$AD$5308,'02_核算项'!$M$5300:$M$5308,"PM25",'02_核算项'!$AE$5300:$AE$5308,"allow_calculation"),"")</f>
        <v>0.27810495</v>
      </c>
      <c r="V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D$5300:$AD$5308,'02_核算项'!$M$5300:$M$5308,"BC",'02_核算项'!$AE$5300:$AE$5308,"allow_calculation"),"")</f>
        <v>0.055620989999999995</v>
      </c>
      <c r="W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D$5300:$AD$5308,'02_核算项'!$M$5300:$M$5308,"OC",'02_核算项'!$AE$5300:$AE$5308,"allow_calculation"),"")</f>
        <v>0.11124197999999999</v>
      </c>
      <c r="X524" s="3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D$5300:$AD$5308,'02_核算项'!$M$5300:$M$5308,"NH3",'02_核算项'!$AE$5300:$AE$5308,"allow_calculation"),"")</f>
        <v/>
      </c>
      <c r="Y524" s="2">
        <v>12</v>
      </c>
    </row>
    <row r="525" spans="1:25">
      <c r="A525" s="2" t="s">
        <v>6245</v>
      </c>
      <c r="B525" s="2" t="s">
        <v>798</v>
      </c>
      <c r="C525" s="2" t="s">
        <v>799</v>
      </c>
      <c r="D525" s="2" t="s">
        <v>116</v>
      </c>
      <c r="E525" s="2" t="s">
        <v>181</v>
      </c>
      <c r="F525" s="2" t="s">
        <v>52</v>
      </c>
      <c r="G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C$5309:$AC$5317,'02_核算项'!$M$5309:$M$5317,"SO2",'02_核算项'!$AE$5309:$AE$5317,"allow_calculation"),"")</f>
        <v>0.0095</v>
      </c>
      <c r="H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C$5309:$AC$5317,'02_核算项'!$M$5309:$M$5317,"NOX",'02_核算项'!$AE$5309:$AE$5317,"allow_calculation"),"")</f>
        <v>2.28</v>
      </c>
      <c r="I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C$5309:$AC$5317,'02_核算项'!$M$5309:$M$5317,"CO",'02_核算项'!$AE$5309:$AE$5317,"allow_calculation"),"")</f>
        <v>0.665</v>
      </c>
      <c r="J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C$5309:$AC$5317,'02_核算项'!$M$5309:$M$5317,"VOCS",'02_核算项'!$AE$5309:$AE$5317,"allow_calculation"),"")</f>
        <v>0.038</v>
      </c>
      <c r="K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C$5309:$AC$5317,'02_核算项'!$M$5309:$M$5317,"PM10",'02_核算项'!$AE$5309:$AE$5317,"allow_calculation"),"")</f>
        <v>0.019</v>
      </c>
      <c r="L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C$5309:$AC$5317,'02_核算项'!$M$5309:$M$5317,"PM25",'02_核算项'!$AE$5309:$AE$5317,"allow_calculation"),"")</f>
        <v>0.0095</v>
      </c>
      <c r="M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C$5309:$AC$5317,'02_核算项'!$M$5309:$M$5317,"BC",'02_核算项'!$AE$5309:$AE$5317,"allow_calculation"),"")</f>
        <v>0.0019</v>
      </c>
      <c r="N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C$5309:$AC$5317,'02_核算项'!$M$5309:$M$5317,"OC",'02_核算项'!$AE$5309:$AE$5317,"allow_calculation"),"")</f>
        <v>0.0038</v>
      </c>
      <c r="O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C$5309:$AC$5317,'02_核算项'!$M$5309:$M$5317,"NH3",'02_核算项'!$AE$5309:$AE$5317,"allow_calculation"),"")</f>
        <v>0.0</v>
      </c>
      <c r="P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D$5309:$AD$5317,'02_核算项'!$M$5309:$M$5317,"SO2",'02_核算项'!$AE$5309:$AE$5317,"allow_calculation"),"")</f>
        <v>0.0095</v>
      </c>
      <c r="Q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D$5309:$AD$5317,'02_核算项'!$M$5309:$M$5317,"NOX",'02_核算项'!$AE$5309:$AE$5317,"allow_calculation"),"")</f>
        <v>2.28</v>
      </c>
      <c r="R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D$5309:$AD$5317,'02_核算项'!$M$5309:$M$5317,"CO",'02_核算项'!$AE$5309:$AE$5317,"allow_calculation"),"")</f>
        <v>0.665</v>
      </c>
      <c r="S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D$5309:$AD$5317,'02_核算项'!$M$5309:$M$5317,"VOCS",'02_核算项'!$AE$5309:$AE$5317,"allow_calculation"),"")</f>
        <v>0.038</v>
      </c>
      <c r="T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D$5309:$AD$5317,'02_核算项'!$M$5309:$M$5317,"PM10",'02_核算项'!$AE$5309:$AE$5317,"allow_calculation"),"")</f>
        <v>0.019</v>
      </c>
      <c r="U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D$5309:$AD$5317,'02_核算项'!$M$5309:$M$5317,"PM25",'02_核算项'!$AE$5309:$AE$5317,"allow_calculation"),"")</f>
        <v>0.0095</v>
      </c>
      <c r="V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D$5309:$AD$5317,'02_核算项'!$M$5309:$M$5317,"BC",'02_核算项'!$AE$5309:$AE$5317,"allow_calculation"),"")</f>
        <v>0.0019</v>
      </c>
      <c r="W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D$5309:$AD$5317,'02_核算项'!$M$5309:$M$5317,"OC",'02_核算项'!$AE$5309:$AE$5317,"allow_calculation"),"")</f>
        <v>0.0038</v>
      </c>
      <c r="X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D$5309:$AD$5317,'02_核算项'!$M$5309:$M$5317,"NH3",'02_核算项'!$AE$5309:$AE$5317,"allow_calculation"),"")</f>
        <v>0.0</v>
      </c>
      <c r="Y525" s="2">
        <v>1</v>
      </c>
    </row>
    <row r="526" spans="1:25">
      <c r="A526" s="2" t="s">
        <v>6255</v>
      </c>
      <c r="B526" s="2" t="s">
        <v>2691</v>
      </c>
      <c r="C526" s="2" t="s">
        <v>227</v>
      </c>
      <c r="D526" s="2" t="s">
        <v>228</v>
      </c>
      <c r="E526" s="2" t="s">
        <v>179</v>
      </c>
      <c r="F526" s="2" t="s">
        <v>52</v>
      </c>
      <c r="G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C$5318:$AC$5326,'02_核算项'!$M$5318:$M$5326,"SO2",'02_核算项'!$AE$5318:$AE$5326,"allow_calculation"),"")</f>
        <v>0.05</v>
      </c>
      <c r="H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C$5318:$AC$5326,'02_核算项'!$M$5318:$M$5326,"NOX",'02_核算项'!$AE$5318:$AE$5326,"allow_calculation"),"")</f>
        <v>12.0</v>
      </c>
      <c r="I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C$5318:$AC$5326,'02_核算项'!$M$5318:$M$5326,"CO",'02_核算项'!$AE$5318:$AE$5326,"allow_calculation"),"")</f>
        <v>3.5</v>
      </c>
      <c r="J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C$5318:$AC$5326,'02_核算项'!$M$5318:$M$5326,"VOCS",'02_核算项'!$AE$5318:$AE$5326,"allow_calculation"),"")</f>
        <v>0.2</v>
      </c>
      <c r="K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C$5318:$AC$5326,'02_核算项'!$M$5318:$M$5326,"PM10",'02_核算项'!$AE$5318:$AE$5326,"allow_calculation"),"")</f>
        <v>0.1</v>
      </c>
      <c r="L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C$5318:$AC$5326,'02_核算项'!$M$5318:$M$5326,"PM25",'02_核算项'!$AE$5318:$AE$5326,"allow_calculation"),"")</f>
        <v>0.05</v>
      </c>
      <c r="M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C$5318:$AC$5326,'02_核算项'!$M$5318:$M$5326,"BC",'02_核算项'!$AE$5318:$AE$5326,"allow_calculation"),"")</f>
        <v>0.01</v>
      </c>
      <c r="N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C$5318:$AC$5326,'02_核算项'!$M$5318:$M$5326,"OC",'02_核算项'!$AE$5318:$AE$5326,"allow_calculation"),"")</f>
        <v>0.02</v>
      </c>
      <c r="O526" s="4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C$5318:$AC$5326,'02_核算项'!$M$5318:$M$5326,"NH3",'02_核算项'!$AE$5318:$AE$5326,"allow_calculation"),"")</f>
        <v/>
      </c>
      <c r="P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D$5318:$AD$5326,'02_核算项'!$M$5318:$M$5326,"SO2",'02_核算项'!$AE$5318:$AE$5326,"allow_calculation"),"")</f>
        <v>0.05</v>
      </c>
      <c r="Q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D$5318:$AD$5326,'02_核算项'!$M$5318:$M$5326,"NOX",'02_核算项'!$AE$5318:$AE$5326,"allow_calculation"),"")</f>
        <v>12.0</v>
      </c>
      <c r="R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D$5318:$AD$5326,'02_核算项'!$M$5318:$M$5326,"CO",'02_核算项'!$AE$5318:$AE$5326,"allow_calculation"),"")</f>
        <v>3.5</v>
      </c>
      <c r="S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D$5318:$AD$5326,'02_核算项'!$M$5318:$M$5326,"VOCS",'02_核算项'!$AE$5318:$AE$5326,"allow_calculation"),"")</f>
        <v>0.2</v>
      </c>
      <c r="T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D$5318:$AD$5326,'02_核算项'!$M$5318:$M$5326,"PM10",'02_核算项'!$AE$5318:$AE$5326,"allow_calculation"),"")</f>
        <v>0.1</v>
      </c>
      <c r="U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D$5318:$AD$5326,'02_核算项'!$M$5318:$M$5326,"PM25",'02_核算项'!$AE$5318:$AE$5326,"allow_calculation"),"")</f>
        <v>0.05</v>
      </c>
      <c r="V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D$5318:$AD$5326,'02_核算项'!$M$5318:$M$5326,"BC",'02_核算项'!$AE$5318:$AE$5326,"allow_calculation"),"")</f>
        <v>0.01</v>
      </c>
      <c r="W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D$5318:$AD$5326,'02_核算项'!$M$5318:$M$5326,"OC",'02_核算项'!$AE$5318:$AE$5326,"allow_calculation"),"")</f>
        <v>0.02</v>
      </c>
      <c r="X526" s="3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D$5318:$AD$5326,'02_核算项'!$M$5318:$M$5326,"NH3",'02_核算项'!$AE$5318:$AE$5326,"allow_calculation"),"")</f>
        <v/>
      </c>
      <c r="Y526" s="2">
        <v>12</v>
      </c>
    </row>
    <row r="527" spans="1:25">
      <c r="A527" s="2" t="s">
        <v>6265</v>
      </c>
      <c r="B527" s="2" t="s">
        <v>3311</v>
      </c>
      <c r="C527" s="2" t="s">
        <v>177</v>
      </c>
      <c r="D527" s="2" t="s">
        <v>178</v>
      </c>
      <c r="E527" s="2" t="s">
        <v>179</v>
      </c>
      <c r="F527" s="2" t="s">
        <v>243</v>
      </c>
      <c r="G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C$5327:$AC$5335,'02_核算项'!$M$5327:$M$5335,"SO2",'02_核算项'!$AE$5327:$AE$5335,"allow_calculation"),"")</f>
        <v>1.341976</v>
      </c>
      <c r="H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C$5327:$AC$5335,'02_核算项'!$M$5327:$M$5335,"NOX",'02_核算项'!$AE$5327:$AE$5335,"allow_calculation"),"")</f>
        <v>322.07424</v>
      </c>
      <c r="I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C$5327:$AC$5335,'02_核算项'!$M$5327:$M$5335,"CO",'02_核算项'!$AE$5327:$AE$5335,"allow_calculation"),"")</f>
        <v>93.93832</v>
      </c>
      <c r="J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C$5327:$AC$5335,'02_核算项'!$M$5327:$M$5335,"VOCS",'02_核算项'!$AE$5327:$AE$5335,"allow_calculation"),"")</f>
        <v>5.367904</v>
      </c>
      <c r="K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C$5327:$AC$5335,'02_核算项'!$M$5327:$M$5335,"PM10",'02_核算项'!$AE$5327:$AE$5335,"allow_calculation"),"")</f>
        <v>2.683952</v>
      </c>
      <c r="L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C$5327:$AC$5335,'02_核算项'!$M$5327:$M$5335,"PM25",'02_核算项'!$AE$5327:$AE$5335,"allow_calculation"),"")</f>
        <v>1.341976</v>
      </c>
      <c r="M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C$5327:$AC$5335,'02_核算项'!$M$5327:$M$5335,"BC",'02_核算项'!$AE$5327:$AE$5335,"allow_calculation"),"")</f>
        <v>0.2683952</v>
      </c>
      <c r="N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C$5327:$AC$5335,'02_核算项'!$M$5327:$M$5335,"OC",'02_核算项'!$AE$5327:$AE$5335,"allow_calculation"),"")</f>
        <v>0.5367904</v>
      </c>
      <c r="O527" s="4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C$5327:$AC$5335,'02_核算项'!$M$5327:$M$5335,"NH3",'02_核算项'!$AE$5327:$AE$5335,"allow_calculation"),"")</f>
        <v/>
      </c>
      <c r="P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D$5327:$AD$5335,'02_核算项'!$M$5327:$M$5335,"SO2",'02_核算项'!$AE$5327:$AE$5335,"allow_calculation"),"")</f>
        <v>1.341976</v>
      </c>
      <c r="Q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D$5327:$AD$5335,'02_核算项'!$M$5327:$M$5335,"NOX",'02_核算项'!$AE$5327:$AE$5335,"allow_calculation"),"")</f>
        <v>322.07424</v>
      </c>
      <c r="R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D$5327:$AD$5335,'02_核算项'!$M$5327:$M$5335,"CO",'02_核算项'!$AE$5327:$AE$5335,"allow_calculation"),"")</f>
        <v>93.93832</v>
      </c>
      <c r="S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D$5327:$AD$5335,'02_核算项'!$M$5327:$M$5335,"VOCS",'02_核算项'!$AE$5327:$AE$5335,"allow_calculation"),"")</f>
        <v>5.367904</v>
      </c>
      <c r="T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D$5327:$AD$5335,'02_核算项'!$M$5327:$M$5335,"PM10",'02_核算项'!$AE$5327:$AE$5335,"allow_calculation"),"")</f>
        <v>2.683952</v>
      </c>
      <c r="U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D$5327:$AD$5335,'02_核算项'!$M$5327:$M$5335,"PM25",'02_核算项'!$AE$5327:$AE$5335,"allow_calculation"),"")</f>
        <v>1.341976</v>
      </c>
      <c r="V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D$5327:$AD$5335,'02_核算项'!$M$5327:$M$5335,"BC",'02_核算项'!$AE$5327:$AE$5335,"allow_calculation"),"")</f>
        <v>0.2683952</v>
      </c>
      <c r="W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D$5327:$AD$5335,'02_核算项'!$M$5327:$M$5335,"OC",'02_核算项'!$AE$5327:$AE$5335,"allow_calculation"),"")</f>
        <v>0.5367904</v>
      </c>
      <c r="X527" s="3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D$5327:$AD$5335,'02_核算项'!$M$5327:$M$5335,"NH3",'02_核算项'!$AE$5327:$AE$5335,"allow_calculation"),"")</f>
        <v/>
      </c>
      <c r="Y527" s="2">
        <v>12</v>
      </c>
    </row>
    <row r="528" spans="1:25">
      <c r="A528" s="2" t="s">
        <v>6275</v>
      </c>
      <c r="B528" s="2" t="s">
        <v>1354</v>
      </c>
      <c r="C528" s="2" t="s">
        <v>744</v>
      </c>
      <c r="D528" s="2" t="s">
        <v>228</v>
      </c>
      <c r="E528" s="2" t="s">
        <v>117</v>
      </c>
      <c r="F528" s="2" t="s">
        <v>1373</v>
      </c>
      <c r="G528" s="4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C$5336:$AC$5352,'02_核算项'!$M$5336:$M$5352,"SO2",'02_核算项'!$AE$5336:$AE$5352,"allow_calculation"),"")</f>
        <v>208.23227105</v>
      </c>
      <c r="H528" s="4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C$5336:$AC$5352,'02_核算项'!$M$5336:$M$5352,"NOX",'02_核算项'!$AE$5336:$AE$5352,"allow_calculation"),"")</f>
        <v>735.058512</v>
      </c>
      <c r="I528" s="4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C$5336:$AC$5352,'02_核算项'!$M$5336:$M$5352,"CO",'02_核算项'!$AE$5336:$AE$5352,"allow_calculation"),"")</f>
        <v>183.7697485</v>
      </c>
      <c r="J528" s="4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C$5336:$AC$5352,'02_核算项'!$M$5336:$M$5352,"VOCS",'02_核算项'!$AE$5336:$AE$5352,"allow_calculation"),"")</f>
        <v>14.7007606</v>
      </c>
      <c r="K528" s="4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C$5336:$AC$5352,'02_核算项'!$M$5336:$M$5352,"PM10",'02_核算项'!$AE$5336:$AE$5352,"allow_calculation"),"")</f>
        <v>91.86797659999999</v>
      </c>
      <c r="L528" s="4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C$5336:$AC$5352,'02_核算项'!$M$5336:$M$5352,"PM25",'02_核算项'!$AE$5336:$AE$5352,"allow_calculation"),"")</f>
        <v>91.86746455</v>
      </c>
      <c r="M528" s="4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C$5336:$AC$5352,'02_核算项'!$M$5336:$M$5352,"BC",'02_核算项'!$AE$5336:$AE$5352,"allow_calculation"),"")</f>
        <v>7.34945861</v>
      </c>
      <c r="N528" s="4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C$5336:$AC$5352,'02_核算项'!$M$5336:$M$5352,"OC",'02_核算项'!$AE$5336:$AE$5352,"allow_calculation"),"")</f>
        <v>42.87144932</v>
      </c>
      <c r="O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C$5336:$AC$5352,'02_核算项'!$M$5336:$M$5352,"NH3",'02_核算项'!$AE$5336:$AE$5352,"allow_calculation"),"")</f>
        <v>0.0</v>
      </c>
      <c r="P528" s="4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D$5336:$AD$5352,'02_核算项'!$M$5336:$M$5352,"SO2",'02_核算项'!$AE$5336:$AE$5352,"allow_calculation"),"")</f>
        <v>208.23227105</v>
      </c>
      <c r="Q528" s="4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D$5336:$AD$5352,'02_核算项'!$M$5336:$M$5352,"NOX",'02_核算项'!$AE$5336:$AE$5352,"allow_calculation"),"")</f>
        <v>735.058512</v>
      </c>
      <c r="R528" s="4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D$5336:$AD$5352,'02_核算项'!$M$5336:$M$5352,"CO",'02_核算项'!$AE$5336:$AE$5352,"allow_calculation"),"")</f>
        <v>183.7697485</v>
      </c>
      <c r="S528" s="4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D$5336:$AD$5352,'02_核算项'!$M$5336:$M$5352,"VOCS",'02_核算项'!$AE$5336:$AE$5352,"allow_calculation"),"")</f>
        <v>14.7007606</v>
      </c>
      <c r="T528" s="4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D$5336:$AD$5352,'02_核算项'!$M$5336:$M$5352,"PM10",'02_核算项'!$AE$5336:$AE$5352,"allow_calculation"),"")</f>
        <v>91.86797659999999</v>
      </c>
      <c r="U528" s="4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D$5336:$AD$5352,'02_核算项'!$M$5336:$M$5352,"PM25",'02_核算项'!$AE$5336:$AE$5352,"allow_calculation"),"")</f>
        <v>91.86746455</v>
      </c>
      <c r="V528" s="4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D$5336:$AD$5352,'02_核算项'!$M$5336:$M$5352,"BC",'02_核算项'!$AE$5336:$AE$5352,"allow_calculation"),"")</f>
        <v>7.34945861</v>
      </c>
      <c r="W528" s="4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D$5336:$AD$5352,'02_核算项'!$M$5336:$M$5352,"OC",'02_核算项'!$AE$5336:$AE$5352,"allow_calculation"),"")</f>
        <v>42.87144932</v>
      </c>
      <c r="X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D$5336:$AD$5352,'02_核算项'!$M$5336:$M$5352,"NH3",'02_核算项'!$AE$5336:$AE$5352,"allow_calculation"),"")</f>
        <v>0.0</v>
      </c>
      <c r="Y528" s="2">
        <v>18</v>
      </c>
    </row>
    <row r="529" spans="1:25">
      <c r="A529" s="2" t="s">
        <v>6293</v>
      </c>
      <c r="B529" s="2" t="s">
        <v>4901</v>
      </c>
      <c r="C529" s="2" t="s">
        <v>258</v>
      </c>
      <c r="D529" s="2" t="s">
        <v>228</v>
      </c>
      <c r="E529" s="2" t="s">
        <v>117</v>
      </c>
      <c r="F529" s="2" t="s">
        <v>138</v>
      </c>
      <c r="G529" s="4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C$5353:$AC$5361,'02_核算项'!$M$5353:$M$5361,"SO2",'02_核算项'!$AE$5353:$AE$5361,"allow_calculation"),"")</f>
        <v>277.538056</v>
      </c>
      <c r="H529" s="4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C$5353:$AC$5361,'02_核算项'!$M$5353:$M$5361,"NOX",'02_核算项'!$AE$5353:$AE$5361,"allow_calculation"),"")</f>
        <v>979.54608</v>
      </c>
      <c r="I529" s="4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C$5353:$AC$5361,'02_核算项'!$M$5353:$M$5361,"CO",'02_核算项'!$AE$5353:$AE$5361,"allow_calculation"),"")</f>
        <v>244.88652</v>
      </c>
      <c r="J529" s="4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C$5353:$AC$5361,'02_核算项'!$M$5353:$M$5361,"VOCS",'02_核算项'!$AE$5353:$AE$5361,"allow_calculation"),"")</f>
        <v>19.590921599999998</v>
      </c>
      <c r="K529" s="4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C$5353:$AC$5361,'02_核算项'!$M$5353:$M$5361,"PM10",'02_核算项'!$AE$5353:$AE$5361,"allow_calculation"),"")</f>
        <v>122.44326</v>
      </c>
      <c r="L529" s="4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C$5353:$AC$5361,'02_核算项'!$M$5353:$M$5361,"PM25",'02_核算项'!$AE$5353:$AE$5361,"allow_calculation"),"")</f>
        <v>122.44326</v>
      </c>
      <c r="M529" s="4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C$5353:$AC$5361,'02_核算项'!$M$5353:$M$5361,"BC",'02_核算项'!$AE$5353:$AE$5361,"allow_calculation"),"")</f>
        <v>9.795460799999999</v>
      </c>
      <c r="N529" s="4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C$5353:$AC$5361,'02_核算项'!$M$5353:$M$5361,"OC",'02_核算项'!$AE$5353:$AE$5361,"allow_calculation"),"")</f>
        <v>57.140188</v>
      </c>
      <c r="O529" s="4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C$5353:$AC$5361,'02_核算项'!$M$5353:$M$5361,"NH3",'02_核算项'!$AE$5353:$AE$5361,"allow_calculation"),"")</f>
        <v/>
      </c>
      <c r="P529" s="4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D$5353:$AD$5361,'02_核算项'!$M$5353:$M$5361,"SO2",'02_核算项'!$AE$5353:$AE$5361,"allow_calculation"),"")</f>
        <v>277.538056</v>
      </c>
      <c r="Q529" s="4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D$5353:$AD$5361,'02_核算项'!$M$5353:$M$5361,"NOX",'02_核算项'!$AE$5353:$AE$5361,"allow_calculation"),"")</f>
        <v>979.54608</v>
      </c>
      <c r="R529" s="4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D$5353:$AD$5361,'02_核算项'!$M$5353:$M$5361,"CO",'02_核算项'!$AE$5353:$AE$5361,"allow_calculation"),"")</f>
        <v>244.88652</v>
      </c>
      <c r="S529" s="4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D$5353:$AD$5361,'02_核算项'!$M$5353:$M$5361,"VOCS",'02_核算项'!$AE$5353:$AE$5361,"allow_calculation"),"")</f>
        <v>19.590921599999998</v>
      </c>
      <c r="T529" s="4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D$5353:$AD$5361,'02_核算项'!$M$5353:$M$5361,"PM10",'02_核算项'!$AE$5353:$AE$5361,"allow_calculation"),"")</f>
        <v>122.44326</v>
      </c>
      <c r="U529" s="4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D$5353:$AD$5361,'02_核算项'!$M$5353:$M$5361,"PM25",'02_核算项'!$AE$5353:$AE$5361,"allow_calculation"),"")</f>
        <v>122.44326</v>
      </c>
      <c r="V529" s="4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D$5353:$AD$5361,'02_核算项'!$M$5353:$M$5361,"BC",'02_核算项'!$AE$5353:$AE$5361,"allow_calculation"),"")</f>
        <v>9.795460799999999</v>
      </c>
      <c r="W529" s="4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D$5353:$AD$5361,'02_核算项'!$M$5353:$M$5361,"OC",'02_核算项'!$AE$5353:$AE$5361,"allow_calculation"),"")</f>
        <v>57.140188</v>
      </c>
      <c r="X529" s="3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D$5353:$AD$5361,'02_核算项'!$M$5353:$M$5361,"NH3",'02_核算项'!$AE$5353:$AE$5361,"allow_calculation"),"")</f>
        <v/>
      </c>
      <c r="Y529" s="2">
        <v>12</v>
      </c>
    </row>
    <row r="530" spans="1:25">
      <c r="A530" s="2" t="s">
        <v>6303</v>
      </c>
      <c r="B530" s="2" t="s">
        <v>2669</v>
      </c>
      <c r="C530" s="2" t="s">
        <v>177</v>
      </c>
      <c r="D530" s="2" t="s">
        <v>178</v>
      </c>
      <c r="E530" s="2" t="s">
        <v>179</v>
      </c>
      <c r="F530" s="2" t="s">
        <v>52</v>
      </c>
      <c r="G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C$5362:$AC$5370,'02_核算项'!$M$5362:$M$5370,"SO2",'02_核算项'!$AE$5362:$AE$5370,"allow_calculation"),"")</f>
        <v>0.0643</v>
      </c>
      <c r="H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C$5362:$AC$5370,'02_核算项'!$M$5362:$M$5370,"NOX",'02_核算项'!$AE$5362:$AE$5370,"allow_calculation"),"")</f>
        <v>15.432</v>
      </c>
      <c r="I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C$5362:$AC$5370,'02_核算项'!$M$5362:$M$5370,"CO",'02_核算项'!$AE$5362:$AE$5370,"allow_calculation"),"")</f>
        <v>4.501</v>
      </c>
      <c r="J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C$5362:$AC$5370,'02_核算项'!$M$5362:$M$5370,"VOCS",'02_核算项'!$AE$5362:$AE$5370,"allow_calculation"),"")</f>
        <v>0.2572</v>
      </c>
      <c r="K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C$5362:$AC$5370,'02_核算项'!$M$5362:$M$5370,"PM10",'02_核算项'!$AE$5362:$AE$5370,"allow_calculation"),"")</f>
        <v>0.1286</v>
      </c>
      <c r="L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C$5362:$AC$5370,'02_核算项'!$M$5362:$M$5370,"PM25",'02_核算项'!$AE$5362:$AE$5370,"allow_calculation"),"")</f>
        <v>0.0643</v>
      </c>
      <c r="M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C$5362:$AC$5370,'02_核算项'!$M$5362:$M$5370,"BC",'02_核算项'!$AE$5362:$AE$5370,"allow_calculation"),"")</f>
        <v>0.01286</v>
      </c>
      <c r="N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C$5362:$AC$5370,'02_核算项'!$M$5362:$M$5370,"OC",'02_核算项'!$AE$5362:$AE$5370,"allow_calculation"),"")</f>
        <v>0.02572</v>
      </c>
      <c r="O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C$5362:$AC$5370,'02_核算项'!$M$5362:$M$5370,"NH3",'02_核算项'!$AE$5362:$AE$5370,"allow_calculation"),"")</f>
        <v>0.0</v>
      </c>
      <c r="P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D$5362:$AD$5370,'02_核算项'!$M$5362:$M$5370,"SO2",'02_核算项'!$AE$5362:$AE$5370,"allow_calculation"),"")</f>
        <v>0.0643</v>
      </c>
      <c r="Q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D$5362:$AD$5370,'02_核算项'!$M$5362:$M$5370,"NOX",'02_核算项'!$AE$5362:$AE$5370,"allow_calculation"),"")</f>
        <v>15.432</v>
      </c>
      <c r="R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D$5362:$AD$5370,'02_核算项'!$M$5362:$M$5370,"CO",'02_核算项'!$AE$5362:$AE$5370,"allow_calculation"),"")</f>
        <v>4.501</v>
      </c>
      <c r="S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D$5362:$AD$5370,'02_核算项'!$M$5362:$M$5370,"VOCS",'02_核算项'!$AE$5362:$AE$5370,"allow_calculation"),"")</f>
        <v>0.2572</v>
      </c>
      <c r="T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D$5362:$AD$5370,'02_核算项'!$M$5362:$M$5370,"PM10",'02_核算项'!$AE$5362:$AE$5370,"allow_calculation"),"")</f>
        <v>0.1286</v>
      </c>
      <c r="U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D$5362:$AD$5370,'02_核算项'!$M$5362:$M$5370,"PM25",'02_核算项'!$AE$5362:$AE$5370,"allow_calculation"),"")</f>
        <v>0.0643</v>
      </c>
      <c r="V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D$5362:$AD$5370,'02_核算项'!$M$5362:$M$5370,"BC",'02_核算项'!$AE$5362:$AE$5370,"allow_calculation"),"")</f>
        <v>0.01286</v>
      </c>
      <c r="W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D$5362:$AD$5370,'02_核算项'!$M$5362:$M$5370,"OC",'02_核算项'!$AE$5362:$AE$5370,"allow_calculation"),"")</f>
        <v>0.02572</v>
      </c>
      <c r="X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D$5362:$AD$5370,'02_核算项'!$M$5362:$M$5370,"NH3",'02_核算项'!$AE$5362:$AE$5370,"allow_calculation"),"")</f>
        <v>0.0</v>
      </c>
      <c r="Y530" s="2">
        <v>1</v>
      </c>
    </row>
    <row r="531" spans="1:25">
      <c r="A531" s="2" t="s">
        <v>6313</v>
      </c>
      <c r="B531" s="2" t="s">
        <v>3556</v>
      </c>
      <c r="C531" s="2" t="s">
        <v>744</v>
      </c>
      <c r="D531" s="2" t="s">
        <v>228</v>
      </c>
      <c r="E531" s="2" t="s">
        <v>179</v>
      </c>
      <c r="F531" s="2" t="s">
        <v>52</v>
      </c>
      <c r="G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C$5371:$AC$5379,'02_核算项'!$M$5371:$M$5379,"SO2",'02_核算项'!$AE$5371:$AE$5379,"allow_calculation"),"")</f>
        <v>0.0275</v>
      </c>
      <c r="H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C$5371:$AC$5379,'02_核算项'!$M$5371:$M$5379,"NOX",'02_核算项'!$AE$5371:$AE$5379,"allow_calculation"),"")</f>
        <v>6.6</v>
      </c>
      <c r="I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C$5371:$AC$5379,'02_核算项'!$M$5371:$M$5379,"CO",'02_核算项'!$AE$5371:$AE$5379,"allow_calculation"),"")</f>
        <v>1.9249999999999998</v>
      </c>
      <c r="J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C$5371:$AC$5379,'02_核算项'!$M$5371:$M$5379,"VOCS",'02_核算项'!$AE$5371:$AE$5379,"allow_calculation"),"")</f>
        <v>0.11</v>
      </c>
      <c r="K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C$5371:$AC$5379,'02_核算项'!$M$5371:$M$5379,"PM10",'02_核算项'!$AE$5371:$AE$5379,"allow_calculation"),"")</f>
        <v>0.055</v>
      </c>
      <c r="L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C$5371:$AC$5379,'02_核算项'!$M$5371:$M$5379,"PM25",'02_核算项'!$AE$5371:$AE$5379,"allow_calculation"),"")</f>
        <v>0.0275</v>
      </c>
      <c r="M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C$5371:$AC$5379,'02_核算项'!$M$5371:$M$5379,"BC",'02_核算项'!$AE$5371:$AE$5379,"allow_calculation"),"")</f>
        <v>0.0055</v>
      </c>
      <c r="N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C$5371:$AC$5379,'02_核算项'!$M$5371:$M$5379,"OC",'02_核算项'!$AE$5371:$AE$5379,"allow_calculation"),"")</f>
        <v>0.011</v>
      </c>
      <c r="O531" s="4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C$5371:$AC$5379,'02_核算项'!$M$5371:$M$5379,"NH3",'02_核算项'!$AE$5371:$AE$5379,"allow_calculation"),"")</f>
        <v/>
      </c>
      <c r="P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D$5371:$AD$5379,'02_核算项'!$M$5371:$M$5379,"SO2",'02_核算项'!$AE$5371:$AE$5379,"allow_calculation"),"")</f>
        <v>0.0275</v>
      </c>
      <c r="Q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D$5371:$AD$5379,'02_核算项'!$M$5371:$M$5379,"NOX",'02_核算项'!$AE$5371:$AE$5379,"allow_calculation"),"")</f>
        <v>6.6</v>
      </c>
      <c r="R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D$5371:$AD$5379,'02_核算项'!$M$5371:$M$5379,"CO",'02_核算项'!$AE$5371:$AE$5379,"allow_calculation"),"")</f>
        <v>1.9249999999999998</v>
      </c>
      <c r="S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D$5371:$AD$5379,'02_核算项'!$M$5371:$M$5379,"VOCS",'02_核算项'!$AE$5371:$AE$5379,"allow_calculation"),"")</f>
        <v>0.11</v>
      </c>
      <c r="T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D$5371:$AD$5379,'02_核算项'!$M$5371:$M$5379,"PM10",'02_核算项'!$AE$5371:$AE$5379,"allow_calculation"),"")</f>
        <v>0.055</v>
      </c>
      <c r="U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D$5371:$AD$5379,'02_核算项'!$M$5371:$M$5379,"PM25",'02_核算项'!$AE$5371:$AE$5379,"allow_calculation"),"")</f>
        <v>0.0275</v>
      </c>
      <c r="V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D$5371:$AD$5379,'02_核算项'!$M$5371:$M$5379,"BC",'02_核算项'!$AE$5371:$AE$5379,"allow_calculation"),"")</f>
        <v>0.0055</v>
      </c>
      <c r="W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D$5371:$AD$5379,'02_核算项'!$M$5371:$M$5379,"OC",'02_核算项'!$AE$5371:$AE$5379,"allow_calculation"),"")</f>
        <v>0.011</v>
      </c>
      <c r="X531" s="3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D$5371:$AD$5379,'02_核算项'!$M$5371:$M$5379,"NH3",'02_核算项'!$AE$5371:$AE$5379,"allow_calculation"),"")</f>
        <v/>
      </c>
      <c r="Y531" s="2">
        <v>12</v>
      </c>
    </row>
    <row r="532" spans="1:25">
      <c r="A532" s="2" t="s">
        <v>6323</v>
      </c>
      <c r="B532" s="2" t="s">
        <v>475</v>
      </c>
      <c r="C532" s="2" t="s">
        <v>227</v>
      </c>
      <c r="D532" s="2" t="s">
        <v>228</v>
      </c>
      <c r="E532" s="2" t="s">
        <v>179</v>
      </c>
      <c r="F532" s="2" t="s">
        <v>52</v>
      </c>
      <c r="G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C$5380:$AC$5388,'02_核算项'!$M$5380:$M$5388,"SO2",'02_核算项'!$AE$5380:$AE$5388,"allow_calculation"),"")</f>
        <v>0.00194425</v>
      </c>
      <c r="H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C$5380:$AC$5388,'02_核算项'!$M$5380:$M$5388,"NOX",'02_核算项'!$AE$5380:$AE$5388,"allow_calculation"),"")</f>
        <v>0.46662</v>
      </c>
      <c r="I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C$5380:$AC$5388,'02_核算项'!$M$5380:$M$5388,"CO",'02_核算项'!$AE$5380:$AE$5388,"allow_calculation"),"")</f>
        <v>0.1360975</v>
      </c>
      <c r="J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C$5380:$AC$5388,'02_核算项'!$M$5380:$M$5388,"VOCS",'02_核算项'!$AE$5380:$AE$5388,"allow_calculation"),"")</f>
        <v>0.007777</v>
      </c>
      <c r="K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C$5380:$AC$5388,'02_核算项'!$M$5380:$M$5388,"PM10",'02_核算项'!$AE$5380:$AE$5388,"allow_calculation"),"")</f>
        <v>0.0038885</v>
      </c>
      <c r="L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C$5380:$AC$5388,'02_核算项'!$M$5380:$M$5388,"PM25",'02_核算项'!$AE$5380:$AE$5388,"allow_calculation"),"")</f>
        <v>0.00194425</v>
      </c>
      <c r="M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C$5380:$AC$5388,'02_核算项'!$M$5380:$M$5388,"BC",'02_核算项'!$AE$5380:$AE$5388,"allow_calculation"),"")</f>
        <v>0.00038885000000000005</v>
      </c>
      <c r="N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C$5380:$AC$5388,'02_核算项'!$M$5380:$M$5388,"OC",'02_核算项'!$AE$5380:$AE$5388,"allow_calculation"),"")</f>
        <v>0.0007777000000000001</v>
      </c>
      <c r="O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C$5380:$AC$5388,'02_核算项'!$M$5380:$M$5388,"NH3",'02_核算项'!$AE$5380:$AE$5388,"allow_calculation"),"")</f>
        <v>0.0</v>
      </c>
      <c r="P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D$5380:$AD$5388,'02_核算项'!$M$5380:$M$5388,"SO2",'02_核算项'!$AE$5380:$AE$5388,"allow_calculation"),"")</f>
        <v>0.00194425</v>
      </c>
      <c r="Q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D$5380:$AD$5388,'02_核算项'!$M$5380:$M$5388,"NOX",'02_核算项'!$AE$5380:$AE$5388,"allow_calculation"),"")</f>
        <v>0.46662</v>
      </c>
      <c r="R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D$5380:$AD$5388,'02_核算项'!$M$5380:$M$5388,"CO",'02_核算项'!$AE$5380:$AE$5388,"allow_calculation"),"")</f>
        <v>0.1360975</v>
      </c>
      <c r="S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D$5380:$AD$5388,'02_核算项'!$M$5380:$M$5388,"VOCS",'02_核算项'!$AE$5380:$AE$5388,"allow_calculation"),"")</f>
        <v>0.007777</v>
      </c>
      <c r="T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D$5380:$AD$5388,'02_核算项'!$M$5380:$M$5388,"PM10",'02_核算项'!$AE$5380:$AE$5388,"allow_calculation"),"")</f>
        <v>0.0038885</v>
      </c>
      <c r="U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D$5380:$AD$5388,'02_核算项'!$M$5380:$M$5388,"PM25",'02_核算项'!$AE$5380:$AE$5388,"allow_calculation"),"")</f>
        <v>0.00194425</v>
      </c>
      <c r="V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D$5380:$AD$5388,'02_核算项'!$M$5380:$M$5388,"BC",'02_核算项'!$AE$5380:$AE$5388,"allow_calculation"),"")</f>
        <v>0.00038885000000000005</v>
      </c>
      <c r="W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D$5380:$AD$5388,'02_核算项'!$M$5380:$M$5388,"OC",'02_核算项'!$AE$5380:$AE$5388,"allow_calculation"),"")</f>
        <v>0.0007777000000000001</v>
      </c>
      <c r="X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D$5380:$AD$5388,'02_核算项'!$M$5380:$M$5388,"NH3",'02_核算项'!$AE$5380:$AE$5388,"allow_calculation"),"")</f>
        <v>0.0</v>
      </c>
      <c r="Y532" s="2">
        <v>1</v>
      </c>
    </row>
    <row r="533" spans="1:25">
      <c r="A533" s="2" t="s">
        <v>6333</v>
      </c>
      <c r="B533" s="2" t="s">
        <v>2007</v>
      </c>
      <c r="C533" s="2" t="s">
        <v>377</v>
      </c>
      <c r="D533" s="2" t="s">
        <v>178</v>
      </c>
      <c r="E533" s="2" t="s">
        <v>51</v>
      </c>
      <c r="F533" s="2" t="s">
        <v>52</v>
      </c>
      <c r="G533" s="4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C$5389:$AC$5405,'02_核算项'!$M$5389:$M$5405,"SO2",'02_核算项'!$AE$5389:$AE$5405,"allow_calculation"),"")</f>
        <v>828.647286</v>
      </c>
      <c r="H533" s="4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C$5389:$AC$5405,'02_核算项'!$M$5389:$M$5405,"NOX",'02_核算项'!$AE$5389:$AE$5405,"allow_calculation"),"")</f>
        <v>2924.6374800000003</v>
      </c>
      <c r="I533" s="4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C$5389:$AC$5405,'02_核算项'!$M$5389:$M$5405,"CO",'02_核算项'!$AE$5389:$AE$5405,"allow_calculation"),"")</f>
        <v>731.1593700000001</v>
      </c>
      <c r="J533" s="4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C$5389:$AC$5405,'02_核算项'!$M$5389:$M$5405,"VOCS",'02_核算项'!$AE$5389:$AE$5405,"allow_calculation"),"")</f>
        <v>58.4927496</v>
      </c>
      <c r="K533" s="4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C$5389:$AC$5405,'02_核算项'!$M$5389:$M$5405,"PM10",'02_核算项'!$AE$5389:$AE$5405,"allow_calculation"),"")</f>
        <v>365.57968500000004</v>
      </c>
      <c r="L533" s="4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C$5389:$AC$5405,'02_核算项'!$M$5389:$M$5405,"PM25",'02_核算项'!$AE$5389:$AE$5405,"allow_calculation"),"")</f>
        <v>365.57968500000004</v>
      </c>
      <c r="M533" s="4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C$5389:$AC$5405,'02_核算项'!$M$5389:$M$5405,"BC",'02_核算项'!$AE$5389:$AE$5405,"allow_calculation"),"")</f>
        <v>29.2463748</v>
      </c>
      <c r="N533" s="4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C$5389:$AC$5405,'02_核算项'!$M$5389:$M$5405,"OC",'02_核算项'!$AE$5389:$AE$5405,"allow_calculation"),"")</f>
        <v>170.603853</v>
      </c>
      <c r="O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C$5389:$AC$5405,'02_核算项'!$M$5389:$M$5405,"NH3",'02_核算项'!$AE$5389:$AE$5405,"allow_calculation"),"")</f>
        <v>0.0</v>
      </c>
      <c r="P533" s="4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D$5389:$AD$5405,'02_核算项'!$M$5389:$M$5405,"SO2",'02_核算项'!$AE$5389:$AE$5405,"allow_calculation"),"")</f>
        <v>828.647286</v>
      </c>
      <c r="Q533" s="4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D$5389:$AD$5405,'02_核算项'!$M$5389:$M$5405,"NOX",'02_核算项'!$AE$5389:$AE$5405,"allow_calculation"),"")</f>
        <v>2924.6374800000003</v>
      </c>
      <c r="R533" s="4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D$5389:$AD$5405,'02_核算项'!$M$5389:$M$5405,"CO",'02_核算项'!$AE$5389:$AE$5405,"allow_calculation"),"")</f>
        <v>731.1593700000001</v>
      </c>
      <c r="S533" s="4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D$5389:$AD$5405,'02_核算项'!$M$5389:$M$5405,"VOCS",'02_核算项'!$AE$5389:$AE$5405,"allow_calculation"),"")</f>
        <v>58.4927496</v>
      </c>
      <c r="T533" s="4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D$5389:$AD$5405,'02_核算项'!$M$5389:$M$5405,"PM10",'02_核算项'!$AE$5389:$AE$5405,"allow_calculation"),"")</f>
        <v>365.57968500000004</v>
      </c>
      <c r="U533" s="4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D$5389:$AD$5405,'02_核算项'!$M$5389:$M$5405,"PM25",'02_核算项'!$AE$5389:$AE$5405,"allow_calculation"),"")</f>
        <v>365.57968500000004</v>
      </c>
      <c r="V533" s="4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D$5389:$AD$5405,'02_核算项'!$M$5389:$M$5405,"BC",'02_核算项'!$AE$5389:$AE$5405,"allow_calculation"),"")</f>
        <v>29.2463748</v>
      </c>
      <c r="W533" s="4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D$5389:$AD$5405,'02_核算项'!$M$5389:$M$5405,"OC",'02_核算项'!$AE$5389:$AE$5405,"allow_calculation"),"")</f>
        <v>170.603853</v>
      </c>
      <c r="X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D$5389:$AD$5405,'02_核算项'!$M$5389:$M$5405,"NH3",'02_核算项'!$AE$5389:$AE$5405,"allow_calculation"),"")</f>
        <v>0.0</v>
      </c>
      <c r="Y533" s="2">
        <v>17</v>
      </c>
    </row>
    <row r="534" spans="1:25">
      <c r="A534" s="2" t="s">
        <v>6351</v>
      </c>
      <c r="B534" s="2" t="s">
        <v>4361</v>
      </c>
      <c r="C534" s="2" t="s">
        <v>400</v>
      </c>
      <c r="D534" s="2" t="s">
        <v>228</v>
      </c>
      <c r="E534" s="2" t="s">
        <v>117</v>
      </c>
      <c r="F534" s="2" t="s">
        <v>323</v>
      </c>
      <c r="G534" s="4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C$5406:$AC$5414,'02_核算项'!$M$5406:$M$5414,"SO2",'02_核算项'!$AE$5406:$AE$5414,"allow_calculation"),"")</f>
        <v>471.07</v>
      </c>
      <c r="H534" s="4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C$5406:$AC$5414,'02_核算项'!$M$5406:$M$5414,"NOX",'02_核算项'!$AE$5406:$AE$5414,"allow_calculation"),"")</f>
        <v>1662.6</v>
      </c>
      <c r="I534" s="4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C$5406:$AC$5414,'02_核算项'!$M$5406:$M$5414,"CO",'02_核算项'!$AE$5406:$AE$5414,"allow_calculation"),"")</f>
        <v>415.65</v>
      </c>
      <c r="J534" s="4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C$5406:$AC$5414,'02_核算项'!$M$5406:$M$5414,"VOCS",'02_核算项'!$AE$5406:$AE$5414,"allow_calculation"),"")</f>
        <v>33.252</v>
      </c>
      <c r="K534" s="4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C$5406:$AC$5414,'02_核算项'!$M$5406:$M$5414,"PM10",'02_核算项'!$AE$5406:$AE$5414,"allow_calculation"),"")</f>
        <v>207.825</v>
      </c>
      <c r="L534" s="4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C$5406:$AC$5414,'02_核算项'!$M$5406:$M$5414,"PM25",'02_核算项'!$AE$5406:$AE$5414,"allow_calculation"),"")</f>
        <v>207.825</v>
      </c>
      <c r="M534" s="4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C$5406:$AC$5414,'02_核算项'!$M$5406:$M$5414,"BC",'02_核算项'!$AE$5406:$AE$5414,"allow_calculation"),"")</f>
        <v>16.626</v>
      </c>
      <c r="N534" s="4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C$5406:$AC$5414,'02_核算项'!$M$5406:$M$5414,"OC",'02_核算项'!$AE$5406:$AE$5414,"allow_calculation"),"")</f>
        <v>96.985</v>
      </c>
      <c r="O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C$5406:$AC$5414,'02_核算项'!$M$5406:$M$5414,"NH3",'02_核算项'!$AE$5406:$AE$5414,"allow_calculation"),"")</f>
        <v>0.0</v>
      </c>
      <c r="P534" s="4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D$5406:$AD$5414,'02_核算项'!$M$5406:$M$5414,"SO2",'02_核算项'!$AE$5406:$AE$5414,"allow_calculation"),"")</f>
        <v>471.07</v>
      </c>
      <c r="Q534" s="4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D$5406:$AD$5414,'02_核算项'!$M$5406:$M$5414,"NOX",'02_核算项'!$AE$5406:$AE$5414,"allow_calculation"),"")</f>
        <v>1662.6</v>
      </c>
      <c r="R534" s="4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D$5406:$AD$5414,'02_核算项'!$M$5406:$M$5414,"CO",'02_核算项'!$AE$5406:$AE$5414,"allow_calculation"),"")</f>
        <v>415.65</v>
      </c>
      <c r="S534" s="4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D$5406:$AD$5414,'02_核算项'!$M$5406:$M$5414,"VOCS",'02_核算项'!$AE$5406:$AE$5414,"allow_calculation"),"")</f>
        <v>33.252</v>
      </c>
      <c r="T534" s="4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D$5406:$AD$5414,'02_核算项'!$M$5406:$M$5414,"PM10",'02_核算项'!$AE$5406:$AE$5414,"allow_calculation"),"")</f>
        <v>207.825</v>
      </c>
      <c r="U534" s="4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D$5406:$AD$5414,'02_核算项'!$M$5406:$M$5414,"PM25",'02_核算项'!$AE$5406:$AE$5414,"allow_calculation"),"")</f>
        <v>207.825</v>
      </c>
      <c r="V534" s="4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D$5406:$AD$5414,'02_核算项'!$M$5406:$M$5414,"BC",'02_核算项'!$AE$5406:$AE$5414,"allow_calculation"),"")</f>
        <v>16.626</v>
      </c>
      <c r="W534" s="4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D$5406:$AD$5414,'02_核算项'!$M$5406:$M$5414,"OC",'02_核算项'!$AE$5406:$AE$5414,"allow_calculation"),"")</f>
        <v>96.985</v>
      </c>
      <c r="X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D$5406:$AD$5414,'02_核算项'!$M$5406:$M$5414,"NH3",'02_核算项'!$AE$5406:$AE$5414,"allow_calculation"),"")</f>
        <v>0.0</v>
      </c>
      <c r="Y534" s="2">
        <v>1</v>
      </c>
    </row>
    <row r="535" spans="1:25">
      <c r="A535" s="2" t="s">
        <v>6361</v>
      </c>
      <c r="B535" s="2" t="s">
        <v>5210</v>
      </c>
      <c r="C535" s="2" t="s">
        <v>400</v>
      </c>
      <c r="D535" s="2" t="s">
        <v>178</v>
      </c>
      <c r="E535" s="2" t="s">
        <v>51</v>
      </c>
      <c r="F535" s="2" t="s">
        <v>52</v>
      </c>
      <c r="G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C$5415:$AC$5423,'02_核算项'!$M$5415:$M$5423,"SO2",'02_核算项'!$AE$5415:$AE$5423,"allow_calculation"),"")</f>
        <v>1903.2707</v>
      </c>
      <c r="H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C$5415:$AC$5423,'02_核算项'!$M$5415:$M$5423,"NOX",'02_核算项'!$AE$5415:$AE$5423,"allow_calculation"),"")</f>
        <v>6717.426</v>
      </c>
      <c r="I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C$5415:$AC$5423,'02_核算项'!$M$5415:$M$5423,"CO",'02_核算项'!$AE$5415:$AE$5423,"allow_calculation"),"")</f>
        <v>1679.3565</v>
      </c>
      <c r="J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C$5415:$AC$5423,'02_核算项'!$M$5415:$M$5423,"VOCS",'02_核算项'!$AE$5415:$AE$5423,"allow_calculation"),"")</f>
        <v>134.34852</v>
      </c>
      <c r="K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C$5415:$AC$5423,'02_核算项'!$M$5415:$M$5423,"PM10",'02_核算项'!$AE$5415:$AE$5423,"allow_calculation"),"")</f>
        <v>839.67825</v>
      </c>
      <c r="L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C$5415:$AC$5423,'02_核算项'!$M$5415:$M$5423,"PM25",'02_核算项'!$AE$5415:$AE$5423,"allow_calculation"),"")</f>
        <v>839.67825</v>
      </c>
      <c r="M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C$5415:$AC$5423,'02_核算项'!$M$5415:$M$5423,"BC",'02_核算项'!$AE$5415:$AE$5423,"allow_calculation"),"")</f>
        <v>67.17426</v>
      </c>
      <c r="N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C$5415:$AC$5423,'02_核算项'!$M$5415:$M$5423,"OC",'02_核算项'!$AE$5415:$AE$5423,"allow_calculation"),"")</f>
        <v>391.84985</v>
      </c>
      <c r="O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C$5415:$AC$5423,'02_核算项'!$M$5415:$M$5423,"NH3",'02_核算项'!$AE$5415:$AE$5423,"allow_calculation"),"")</f>
        <v>0.0</v>
      </c>
      <c r="P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D$5415:$AD$5423,'02_核算项'!$M$5415:$M$5423,"SO2",'02_核算项'!$AE$5415:$AE$5423,"allow_calculation"),"")</f>
        <v>1903.2707</v>
      </c>
      <c r="Q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D$5415:$AD$5423,'02_核算项'!$M$5415:$M$5423,"NOX",'02_核算项'!$AE$5415:$AE$5423,"allow_calculation"),"")</f>
        <v>6717.426</v>
      </c>
      <c r="R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D$5415:$AD$5423,'02_核算项'!$M$5415:$M$5423,"CO",'02_核算项'!$AE$5415:$AE$5423,"allow_calculation"),"")</f>
        <v>1679.3565</v>
      </c>
      <c r="S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D$5415:$AD$5423,'02_核算项'!$M$5415:$M$5423,"VOCS",'02_核算项'!$AE$5415:$AE$5423,"allow_calculation"),"")</f>
        <v>134.34852</v>
      </c>
      <c r="T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D$5415:$AD$5423,'02_核算项'!$M$5415:$M$5423,"PM10",'02_核算项'!$AE$5415:$AE$5423,"allow_calculation"),"")</f>
        <v>839.67825</v>
      </c>
      <c r="U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D$5415:$AD$5423,'02_核算项'!$M$5415:$M$5423,"PM25",'02_核算项'!$AE$5415:$AE$5423,"allow_calculation"),"")</f>
        <v>839.67825</v>
      </c>
      <c r="V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D$5415:$AD$5423,'02_核算项'!$M$5415:$M$5423,"BC",'02_核算项'!$AE$5415:$AE$5423,"allow_calculation"),"")</f>
        <v>67.17426</v>
      </c>
      <c r="W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D$5415:$AD$5423,'02_核算项'!$M$5415:$M$5423,"OC",'02_核算项'!$AE$5415:$AE$5423,"allow_calculation"),"")</f>
        <v>391.84985</v>
      </c>
      <c r="X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D$5415:$AD$5423,'02_核算项'!$M$5415:$M$5423,"NH3",'02_核算项'!$AE$5415:$AE$5423,"allow_calculation"),"")</f>
        <v>0.0</v>
      </c>
      <c r="Y535" s="2">
        <v>1</v>
      </c>
    </row>
    <row r="536" spans="1:25">
      <c r="A536" s="2" t="s">
        <v>6371</v>
      </c>
      <c r="B536" s="2" t="s">
        <v>2266</v>
      </c>
      <c r="C536" s="2" t="s">
        <v>744</v>
      </c>
      <c r="D536" s="2" t="s">
        <v>50</v>
      </c>
      <c r="E536" s="2" t="s">
        <v>51</v>
      </c>
      <c r="F536" s="2" t="s">
        <v>52</v>
      </c>
      <c r="G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C$5424:$AC$5440,'02_核算项'!$M$5424:$M$5440,"SO2",'02_核算项'!$AE$5424:$AE$5440,"allow_calculation"),"")</f>
        <v>1029.7905500000002</v>
      </c>
      <c r="H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C$5424:$AC$5440,'02_核算项'!$M$5424:$M$5440,"NOX",'02_核算项'!$AE$5424:$AE$5440,"allow_calculation"),"")</f>
        <v>3635.418</v>
      </c>
      <c r="I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C$5424:$AC$5440,'02_核算项'!$M$5424:$M$5440,"CO",'02_核算项'!$AE$5424:$AE$5440,"allow_calculation"),"")</f>
        <v>908.891</v>
      </c>
      <c r="J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C$5424:$AC$5440,'02_核算项'!$M$5424:$M$5440,"VOCS",'02_核算项'!$AE$5424:$AE$5440,"allow_calculation"),"")</f>
        <v>72.70544</v>
      </c>
      <c r="K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C$5424:$AC$5440,'02_核算项'!$M$5424:$M$5440,"PM10",'02_核算项'!$AE$5424:$AE$5440,"allow_calculation"),"")</f>
        <v>454.32505</v>
      </c>
      <c r="L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C$5424:$AC$5440,'02_核算项'!$M$5424:$M$5440,"PM25",'02_核算项'!$AE$5424:$AE$5440,"allow_calculation"),"")</f>
        <v>454.3214</v>
      </c>
      <c r="M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C$5424:$AC$5440,'02_核算项'!$M$5424:$M$5440,"BC",'02_核算项'!$AE$5424:$AE$5440,"allow_calculation"),"")</f>
        <v>36.346149999999994</v>
      </c>
      <c r="N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C$5424:$AC$5440,'02_核算项'!$M$5424:$M$5440,"OC",'02_核算项'!$AE$5424:$AE$5440,"allow_calculation"),"")</f>
        <v>212.01641</v>
      </c>
      <c r="O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C$5424:$AC$5440,'02_核算项'!$M$5424:$M$5440,"NH3",'02_核算项'!$AE$5424:$AE$5440,"allow_calculation"),"")</f>
        <v>0.0</v>
      </c>
      <c r="P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D$5424:$AD$5440,'02_核算项'!$M$5424:$M$5440,"SO2",'02_核算项'!$AE$5424:$AE$5440,"allow_calculation"),"")</f>
        <v>1029.7905500000002</v>
      </c>
      <c r="Q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D$5424:$AD$5440,'02_核算项'!$M$5424:$M$5440,"NOX",'02_核算项'!$AE$5424:$AE$5440,"allow_calculation"),"")</f>
        <v>3635.418</v>
      </c>
      <c r="R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D$5424:$AD$5440,'02_核算项'!$M$5424:$M$5440,"CO",'02_核算项'!$AE$5424:$AE$5440,"allow_calculation"),"")</f>
        <v>908.891</v>
      </c>
      <c r="S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D$5424:$AD$5440,'02_核算项'!$M$5424:$M$5440,"VOCS",'02_核算项'!$AE$5424:$AE$5440,"allow_calculation"),"")</f>
        <v>72.70544</v>
      </c>
      <c r="T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D$5424:$AD$5440,'02_核算项'!$M$5424:$M$5440,"PM10",'02_核算项'!$AE$5424:$AE$5440,"allow_calculation"),"")</f>
        <v>454.32505</v>
      </c>
      <c r="U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D$5424:$AD$5440,'02_核算项'!$M$5424:$M$5440,"PM25",'02_核算项'!$AE$5424:$AE$5440,"allow_calculation"),"")</f>
        <v>454.3214</v>
      </c>
      <c r="V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D$5424:$AD$5440,'02_核算项'!$M$5424:$M$5440,"BC",'02_核算项'!$AE$5424:$AE$5440,"allow_calculation"),"")</f>
        <v>36.346149999999994</v>
      </c>
      <c r="W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D$5424:$AD$5440,'02_核算项'!$M$5424:$M$5440,"OC",'02_核算项'!$AE$5424:$AE$5440,"allow_calculation"),"")</f>
        <v>212.01641</v>
      </c>
      <c r="X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D$5424:$AD$5440,'02_核算项'!$M$5424:$M$5440,"NH3",'02_核算项'!$AE$5424:$AE$5440,"allow_calculation"),"")</f>
        <v>0.0</v>
      </c>
      <c r="Y536" s="2">
        <v>18</v>
      </c>
    </row>
    <row r="537" spans="1:25">
      <c r="A537" s="2" t="s">
        <v>6389</v>
      </c>
      <c r="B537" s="2" t="s">
        <v>1739</v>
      </c>
      <c r="C537" s="2" t="s">
        <v>595</v>
      </c>
      <c r="D537" s="2" t="s">
        <v>116</v>
      </c>
      <c r="E537" s="2" t="s">
        <v>117</v>
      </c>
      <c r="F537" s="2" t="s">
        <v>52</v>
      </c>
      <c r="G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C$5441:$AC$5449,'02_核算项'!$M$5441:$M$5449,"SO2",'02_核算项'!$AE$5441:$AE$5449,"allow_calculation"),"")</f>
        <v/>
      </c>
      <c r="H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C$5441:$AC$5449,'02_核算项'!$M$5441:$M$5449,"NOX",'02_核算项'!$AE$5441:$AE$5449,"allow_calculation"),"")</f>
        <v/>
      </c>
      <c r="I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C$5441:$AC$5449,'02_核算项'!$M$5441:$M$5449,"CO",'02_核算项'!$AE$5441:$AE$5449,"allow_calculation"),"")</f>
        <v/>
      </c>
      <c r="J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C$5441:$AC$5449,'02_核算项'!$M$5441:$M$5449,"VOCS",'02_核算项'!$AE$5441:$AE$5449,"allow_calculation"),"")</f>
        <v/>
      </c>
      <c r="K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C$5441:$AC$5449,'02_核算项'!$M$5441:$M$5449,"PM10",'02_核算项'!$AE$5441:$AE$5449,"allow_calculation"),"")</f>
        <v/>
      </c>
      <c r="L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C$5441:$AC$5449,'02_核算项'!$M$5441:$M$5449,"PM25",'02_核算项'!$AE$5441:$AE$5449,"allow_calculation"),"")</f>
        <v/>
      </c>
      <c r="M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C$5441:$AC$5449,'02_核算项'!$M$5441:$M$5449,"BC",'02_核算项'!$AE$5441:$AE$5449,"allow_calculation"),"")</f>
        <v/>
      </c>
      <c r="N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C$5441:$AC$5449,'02_核算项'!$M$5441:$M$5449,"OC",'02_核算项'!$AE$5441:$AE$5449,"allow_calculation"),"")</f>
        <v/>
      </c>
      <c r="O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C$5441:$AC$5449,'02_核算项'!$M$5441:$M$5449,"NH3",'02_核算项'!$AE$5441:$AE$5449,"allow_calculation"),"")</f>
        <v>0.0</v>
      </c>
      <c r="P537" s="3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D$5441:$AD$5449,'02_核算项'!$M$5441:$M$5449,"SO2",'02_核算项'!$AE$5441:$AE$5449,"allow_calculation"),"")</f>
        <v/>
      </c>
      <c r="Q537" s="3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D$5441:$AD$5449,'02_核算项'!$M$5441:$M$5449,"NOX",'02_核算项'!$AE$5441:$AE$5449,"allow_calculation"),"")</f>
        <v/>
      </c>
      <c r="R537" s="3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D$5441:$AD$5449,'02_核算项'!$M$5441:$M$5449,"CO",'02_核算项'!$AE$5441:$AE$5449,"allow_calculation"),"")</f>
        <v/>
      </c>
      <c r="S537" s="3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D$5441:$AD$5449,'02_核算项'!$M$5441:$M$5449,"VOCS",'02_核算项'!$AE$5441:$AE$5449,"allow_calculation"),"")</f>
        <v/>
      </c>
      <c r="T537" s="3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D$5441:$AD$5449,'02_核算项'!$M$5441:$M$5449,"PM10",'02_核算项'!$AE$5441:$AE$5449,"allow_calculation"),"")</f>
        <v/>
      </c>
      <c r="U537" s="3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D$5441:$AD$5449,'02_核算项'!$M$5441:$M$5449,"PM25",'02_核算项'!$AE$5441:$AE$5449,"allow_calculation"),"")</f>
        <v/>
      </c>
      <c r="V537" s="3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D$5441:$AD$5449,'02_核算项'!$M$5441:$M$5449,"BC",'02_核算项'!$AE$5441:$AE$5449,"allow_calculation"),"")</f>
        <v/>
      </c>
      <c r="W537" s="3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D$5441:$AD$5449,'02_核算项'!$M$5441:$M$5449,"OC",'02_核算项'!$AE$5441:$AE$5449,"allow_calculation"),"")</f>
        <v/>
      </c>
      <c r="X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D$5441:$AD$5449,'02_核算项'!$M$5441:$M$5449,"NH3",'02_核算项'!$AE$5441:$AE$5449,"allow_calculation"),"")</f>
        <v>0.0</v>
      </c>
      <c r="Y537" s="2">
        <v>25</v>
      </c>
    </row>
    <row r="538" spans="1:25">
      <c r="A538" s="2" t="s">
        <v>6399</v>
      </c>
      <c r="B538" s="2" t="s">
        <v>3973</v>
      </c>
      <c r="C538" s="2" t="s">
        <v>346</v>
      </c>
      <c r="D538" s="2" t="s">
        <v>50</v>
      </c>
      <c r="E538" s="2" t="s">
        <v>51</v>
      </c>
      <c r="F538" s="2" t="s">
        <v>52</v>
      </c>
      <c r="G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C$5450:$AC$5458,'02_核算项'!$M$5450:$M$5458,"SO2",'02_核算项'!$AE$5450:$AE$5458,"allow_calculation"),"")</f>
        <v>2173.3072</v>
      </c>
      <c r="H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C$5450:$AC$5458,'02_核算项'!$M$5450:$M$5458,"NOX",'02_核算项'!$AE$5450:$AE$5458,"allow_calculation"),"")</f>
        <v>7670.496</v>
      </c>
      <c r="I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C$5450:$AC$5458,'02_核算项'!$M$5450:$M$5458,"CO",'02_核算项'!$AE$5450:$AE$5458,"allow_calculation"),"")</f>
        <v>1917.624</v>
      </c>
      <c r="J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C$5450:$AC$5458,'02_核算项'!$M$5450:$M$5458,"VOCS",'02_核算项'!$AE$5450:$AE$5458,"allow_calculation"),"")</f>
        <v>153.40992</v>
      </c>
      <c r="K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C$5450:$AC$5458,'02_核算项'!$M$5450:$M$5458,"PM10",'02_核算项'!$AE$5450:$AE$5458,"allow_calculation"),"")</f>
        <v>958.812</v>
      </c>
      <c r="L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C$5450:$AC$5458,'02_核算项'!$M$5450:$M$5458,"PM25",'02_核算项'!$AE$5450:$AE$5458,"allow_calculation"),"")</f>
        <v>958.812</v>
      </c>
      <c r="M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C$5450:$AC$5458,'02_核算项'!$M$5450:$M$5458,"BC",'02_核算项'!$AE$5450:$AE$5458,"allow_calculation"),"")</f>
        <v>76.70496</v>
      </c>
      <c r="N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C$5450:$AC$5458,'02_核算项'!$M$5450:$M$5458,"OC",'02_核算项'!$AE$5450:$AE$5458,"allow_calculation"),"")</f>
        <v>447.4456</v>
      </c>
      <c r="O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C$5450:$AC$5458,'02_核算项'!$M$5450:$M$5458,"NH3",'02_核算项'!$AE$5450:$AE$5458,"allow_calculation"),"")</f>
        <v>0.0</v>
      </c>
      <c r="P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D$5450:$AD$5458,'02_核算项'!$M$5450:$M$5458,"SO2",'02_核算项'!$AE$5450:$AE$5458,"allow_calculation"),"")</f>
        <v>2173.3072</v>
      </c>
      <c r="Q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D$5450:$AD$5458,'02_核算项'!$M$5450:$M$5458,"NOX",'02_核算项'!$AE$5450:$AE$5458,"allow_calculation"),"")</f>
        <v>7670.496</v>
      </c>
      <c r="R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D$5450:$AD$5458,'02_核算项'!$M$5450:$M$5458,"CO",'02_核算项'!$AE$5450:$AE$5458,"allow_calculation"),"")</f>
        <v>1917.624</v>
      </c>
      <c r="S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D$5450:$AD$5458,'02_核算项'!$M$5450:$M$5458,"VOCS",'02_核算项'!$AE$5450:$AE$5458,"allow_calculation"),"")</f>
        <v>153.40992</v>
      </c>
      <c r="T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D$5450:$AD$5458,'02_核算项'!$M$5450:$M$5458,"PM10",'02_核算项'!$AE$5450:$AE$5458,"allow_calculation"),"")</f>
        <v>958.812</v>
      </c>
      <c r="U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D$5450:$AD$5458,'02_核算项'!$M$5450:$M$5458,"PM25",'02_核算项'!$AE$5450:$AE$5458,"allow_calculation"),"")</f>
        <v>958.812</v>
      </c>
      <c r="V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D$5450:$AD$5458,'02_核算项'!$M$5450:$M$5458,"BC",'02_核算项'!$AE$5450:$AE$5458,"allow_calculation"),"")</f>
        <v>76.70496</v>
      </c>
      <c r="W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D$5450:$AD$5458,'02_核算项'!$M$5450:$M$5458,"OC",'02_核算项'!$AE$5450:$AE$5458,"allow_calculation"),"")</f>
        <v>447.4456</v>
      </c>
      <c r="X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D$5450:$AD$5458,'02_核算项'!$M$5450:$M$5458,"NH3",'02_核算项'!$AE$5450:$AE$5458,"allow_calculation"),"")</f>
        <v>0.0</v>
      </c>
      <c r="Y538" s="2">
        <v>9</v>
      </c>
    </row>
    <row r="539" spans="1:25">
      <c r="A539" s="2" t="s">
        <v>6409</v>
      </c>
      <c r="B539" s="2" t="s">
        <v>1134</v>
      </c>
      <c r="C539" s="2" t="s">
        <v>227</v>
      </c>
      <c r="D539" s="2" t="s">
        <v>228</v>
      </c>
      <c r="E539" s="2" t="s">
        <v>117</v>
      </c>
      <c r="F539" s="2" t="s">
        <v>628</v>
      </c>
      <c r="G539" s="4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C$5459:$AC$5467,'02_核算项'!$M$5459:$M$5467,"SO2",'02_核算项'!$AE$5459:$AE$5467,"allow_calculation"),"")</f>
        <v/>
      </c>
      <c r="H539" s="4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C$5459:$AC$5467,'02_核算项'!$M$5459:$M$5467,"NOX",'02_核算项'!$AE$5459:$AE$5467,"allow_calculation"),"")</f>
        <v/>
      </c>
      <c r="I539" s="4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C$5459:$AC$5467,'02_核算项'!$M$5459:$M$5467,"CO",'02_核算项'!$AE$5459:$AE$5467,"allow_calculation"),"")</f>
        <v/>
      </c>
      <c r="J539" s="4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C$5459:$AC$5467,'02_核算项'!$M$5459:$M$5467,"VOCS",'02_核算项'!$AE$5459:$AE$5467,"allow_calculation"),"")</f>
        <v/>
      </c>
      <c r="K539" s="4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C$5459:$AC$5467,'02_核算项'!$M$5459:$M$5467,"PM10",'02_核算项'!$AE$5459:$AE$5467,"allow_calculation"),"")</f>
        <v/>
      </c>
      <c r="L539" s="4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C$5459:$AC$5467,'02_核算项'!$M$5459:$M$5467,"PM25",'02_核算项'!$AE$5459:$AE$5467,"allow_calculation"),"")</f>
        <v/>
      </c>
      <c r="M539" s="4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C$5459:$AC$5467,'02_核算项'!$M$5459:$M$5467,"BC",'02_核算项'!$AE$5459:$AE$5467,"allow_calculation"),"")</f>
        <v/>
      </c>
      <c r="N539" s="4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C$5459:$AC$5467,'02_核算项'!$M$5459:$M$5467,"OC",'02_核算项'!$AE$5459:$AE$5467,"allow_calculation"),"")</f>
        <v/>
      </c>
      <c r="O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C$5459:$AC$5467,'02_核算项'!$M$5459:$M$5467,"NH3",'02_核算项'!$AE$5459:$AE$5467,"allow_calculation"),"")</f>
        <v>0.0</v>
      </c>
      <c r="P539" s="3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D$5459:$AD$5467,'02_核算项'!$M$5459:$M$5467,"SO2",'02_核算项'!$AE$5459:$AE$5467,"allow_calculation"),"")</f>
        <v/>
      </c>
      <c r="Q539" s="3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D$5459:$AD$5467,'02_核算项'!$M$5459:$M$5467,"NOX",'02_核算项'!$AE$5459:$AE$5467,"allow_calculation"),"")</f>
        <v/>
      </c>
      <c r="R539" s="3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D$5459:$AD$5467,'02_核算项'!$M$5459:$M$5467,"CO",'02_核算项'!$AE$5459:$AE$5467,"allow_calculation"),"")</f>
        <v/>
      </c>
      <c r="S539" s="3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D$5459:$AD$5467,'02_核算项'!$M$5459:$M$5467,"VOCS",'02_核算项'!$AE$5459:$AE$5467,"allow_calculation"),"")</f>
        <v/>
      </c>
      <c r="T539" s="3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D$5459:$AD$5467,'02_核算项'!$M$5459:$M$5467,"PM10",'02_核算项'!$AE$5459:$AE$5467,"allow_calculation"),"")</f>
        <v/>
      </c>
      <c r="U539" s="3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D$5459:$AD$5467,'02_核算项'!$M$5459:$M$5467,"PM25",'02_核算项'!$AE$5459:$AE$5467,"allow_calculation"),"")</f>
        <v/>
      </c>
      <c r="V539" s="3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D$5459:$AD$5467,'02_核算项'!$M$5459:$M$5467,"BC",'02_核算项'!$AE$5459:$AE$5467,"allow_calculation"),"")</f>
        <v/>
      </c>
      <c r="W539" s="3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D$5459:$AD$5467,'02_核算项'!$M$5459:$M$5467,"OC",'02_核算项'!$AE$5459:$AE$5467,"allow_calculation"),"")</f>
        <v/>
      </c>
      <c r="X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D$5459:$AD$5467,'02_核算项'!$M$5459:$M$5467,"NH3",'02_核算项'!$AE$5459:$AE$5467,"allow_calculation"),"")</f>
        <v>0.0</v>
      </c>
      <c r="Y539" s="2">
        <v>25</v>
      </c>
    </row>
    <row r="540" spans="1:25">
      <c r="A540" s="2" t="s">
        <v>6419</v>
      </c>
      <c r="B540" s="2" t="s">
        <v>1018</v>
      </c>
      <c r="C540" s="2" t="s">
        <v>227</v>
      </c>
      <c r="D540" s="2" t="s">
        <v>228</v>
      </c>
      <c r="E540" s="2" t="s">
        <v>179</v>
      </c>
      <c r="F540" s="2" t="s">
        <v>323</v>
      </c>
      <c r="G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C$5468:$AC$5476,'02_核算项'!$M$5468:$M$5476,"SO2",'02_核算项'!$AE$5468:$AE$5476,"allow_calculation"),"")</f>
        <v>0.023125</v>
      </c>
      <c r="H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C$5468:$AC$5476,'02_核算项'!$M$5468:$M$5476,"NOX",'02_核算项'!$AE$5468:$AE$5476,"allow_calculation"),"")</f>
        <v>5.55</v>
      </c>
      <c r="I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C$5468:$AC$5476,'02_核算项'!$M$5468:$M$5476,"CO",'02_核算项'!$AE$5468:$AE$5476,"allow_calculation"),"")</f>
        <v>1.61875</v>
      </c>
      <c r="J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C$5468:$AC$5476,'02_核算项'!$M$5468:$M$5476,"VOCS",'02_核算项'!$AE$5468:$AE$5476,"allow_calculation"),"")</f>
        <v>0.0925</v>
      </c>
      <c r="K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C$5468:$AC$5476,'02_核算项'!$M$5468:$M$5476,"PM10",'02_核算项'!$AE$5468:$AE$5476,"allow_calculation"),"")</f>
        <v>0.04625</v>
      </c>
      <c r="L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C$5468:$AC$5476,'02_核算项'!$M$5468:$M$5476,"PM25",'02_核算项'!$AE$5468:$AE$5476,"allow_calculation"),"")</f>
        <v>0.023125</v>
      </c>
      <c r="M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C$5468:$AC$5476,'02_核算项'!$M$5468:$M$5476,"BC",'02_核算项'!$AE$5468:$AE$5476,"allow_calculation"),"")</f>
        <v>0.004625</v>
      </c>
      <c r="N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C$5468:$AC$5476,'02_核算项'!$M$5468:$M$5476,"OC",'02_核算项'!$AE$5468:$AE$5476,"allow_calculation"),"")</f>
        <v>0.00925</v>
      </c>
      <c r="O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C$5468:$AC$5476,'02_核算项'!$M$5468:$M$5476,"NH3",'02_核算项'!$AE$5468:$AE$5476,"allow_calculation"),"")</f>
        <v>0.0</v>
      </c>
      <c r="P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D$5468:$AD$5476,'02_核算项'!$M$5468:$M$5476,"SO2",'02_核算项'!$AE$5468:$AE$5476,"allow_calculation"),"")</f>
        <v>0.023125</v>
      </c>
      <c r="Q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D$5468:$AD$5476,'02_核算项'!$M$5468:$M$5476,"NOX",'02_核算项'!$AE$5468:$AE$5476,"allow_calculation"),"")</f>
        <v>5.55</v>
      </c>
      <c r="R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D$5468:$AD$5476,'02_核算项'!$M$5468:$M$5476,"CO",'02_核算项'!$AE$5468:$AE$5476,"allow_calculation"),"")</f>
        <v>1.61875</v>
      </c>
      <c r="S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D$5468:$AD$5476,'02_核算项'!$M$5468:$M$5476,"VOCS",'02_核算项'!$AE$5468:$AE$5476,"allow_calculation"),"")</f>
        <v>0.0925</v>
      </c>
      <c r="T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D$5468:$AD$5476,'02_核算项'!$M$5468:$M$5476,"PM10",'02_核算项'!$AE$5468:$AE$5476,"allow_calculation"),"")</f>
        <v>0.04625</v>
      </c>
      <c r="U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D$5468:$AD$5476,'02_核算项'!$M$5468:$M$5476,"PM25",'02_核算项'!$AE$5468:$AE$5476,"allow_calculation"),"")</f>
        <v>0.023125</v>
      </c>
      <c r="V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D$5468:$AD$5476,'02_核算项'!$M$5468:$M$5476,"BC",'02_核算项'!$AE$5468:$AE$5476,"allow_calculation"),"")</f>
        <v>0.004625</v>
      </c>
      <c r="W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D$5468:$AD$5476,'02_核算项'!$M$5468:$M$5476,"OC",'02_核算项'!$AE$5468:$AE$5476,"allow_calculation"),"")</f>
        <v>0.00925</v>
      </c>
      <c r="X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D$5468:$AD$5476,'02_核算项'!$M$5468:$M$5476,"NH3",'02_核算项'!$AE$5468:$AE$5476,"allow_calculation"),"")</f>
        <v>0.0</v>
      </c>
      <c r="Y540" s="2">
        <v>1</v>
      </c>
    </row>
    <row r="541" spans="1:25">
      <c r="A541" s="2" t="s">
        <v>6429</v>
      </c>
      <c r="B541" s="2" t="s">
        <v>6430</v>
      </c>
      <c r="C541" s="2" t="s">
        <v>731</v>
      </c>
      <c r="D541" s="2" t="s">
        <v>116</v>
      </c>
      <c r="E541" s="2" t="s">
        <v>51</v>
      </c>
      <c r="F541" s="2" t="s">
        <v>52</v>
      </c>
      <c r="G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C$5477:$AC$5485,'02_核算项'!$M$5477:$M$5485,"SO2",'02_核算项'!$AE$5477:$AE$5485,"allow_calculation"),"")</f>
        <v>21.7974</v>
      </c>
      <c r="H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C$5477:$AC$5485,'02_核算项'!$M$5477:$M$5485,"NOX",'02_核算项'!$AE$5477:$AE$5485,"allow_calculation"),"")</f>
        <v>76.932</v>
      </c>
      <c r="I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C$5477:$AC$5485,'02_核算项'!$M$5477:$M$5485,"CO",'02_核算项'!$AE$5477:$AE$5485,"allow_calculation"),"")</f>
        <v>19.233</v>
      </c>
      <c r="J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C$5477:$AC$5485,'02_核算项'!$M$5477:$M$5485,"VOCS",'02_核算项'!$AE$5477:$AE$5485,"allow_calculation"),"")</f>
        <v>1.53864</v>
      </c>
      <c r="K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C$5477:$AC$5485,'02_核算项'!$M$5477:$M$5485,"PM10",'02_核算项'!$AE$5477:$AE$5485,"allow_calculation"),"")</f>
        <v>9.6165</v>
      </c>
      <c r="L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C$5477:$AC$5485,'02_核算项'!$M$5477:$M$5485,"PM25",'02_核算项'!$AE$5477:$AE$5485,"allow_calculation"),"")</f>
        <v>9.6165</v>
      </c>
      <c r="M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C$5477:$AC$5485,'02_核算项'!$M$5477:$M$5485,"BC",'02_核算项'!$AE$5477:$AE$5485,"allow_calculation"),"")</f>
        <v>0.76932</v>
      </c>
      <c r="N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C$5477:$AC$5485,'02_核算项'!$M$5477:$M$5485,"OC",'02_核算项'!$AE$5477:$AE$5485,"allow_calculation"),"")</f>
        <v>4.4877</v>
      </c>
      <c r="O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C$5477:$AC$5485,'02_核算项'!$M$5477:$M$5485,"NH3",'02_核算项'!$AE$5477:$AE$5485,"allow_calculation"),"")</f>
        <v>0.0</v>
      </c>
      <c r="P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D$5477:$AD$5485,'02_核算项'!$M$5477:$M$5485,"SO2",'02_核算项'!$AE$5477:$AE$5485,"allow_calculation"),"")</f>
        <v>21.7974</v>
      </c>
      <c r="Q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D$5477:$AD$5485,'02_核算项'!$M$5477:$M$5485,"NOX",'02_核算项'!$AE$5477:$AE$5485,"allow_calculation"),"")</f>
        <v>76.932</v>
      </c>
      <c r="R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D$5477:$AD$5485,'02_核算项'!$M$5477:$M$5485,"CO",'02_核算项'!$AE$5477:$AE$5485,"allow_calculation"),"")</f>
        <v>19.233</v>
      </c>
      <c r="S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D$5477:$AD$5485,'02_核算项'!$M$5477:$M$5485,"VOCS",'02_核算项'!$AE$5477:$AE$5485,"allow_calculation"),"")</f>
        <v>1.53864</v>
      </c>
      <c r="T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D$5477:$AD$5485,'02_核算项'!$M$5477:$M$5485,"PM10",'02_核算项'!$AE$5477:$AE$5485,"allow_calculation"),"")</f>
        <v>9.6165</v>
      </c>
      <c r="U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D$5477:$AD$5485,'02_核算项'!$M$5477:$M$5485,"PM25",'02_核算项'!$AE$5477:$AE$5485,"allow_calculation"),"")</f>
        <v>9.6165</v>
      </c>
      <c r="V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D$5477:$AD$5485,'02_核算项'!$M$5477:$M$5485,"BC",'02_核算项'!$AE$5477:$AE$5485,"allow_calculation"),"")</f>
        <v>0.76932</v>
      </c>
      <c r="W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D$5477:$AD$5485,'02_核算项'!$M$5477:$M$5485,"OC",'02_核算项'!$AE$5477:$AE$5485,"allow_calculation"),"")</f>
        <v>4.4877</v>
      </c>
      <c r="X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D$5477:$AD$5485,'02_核算项'!$M$5477:$M$5485,"NH3",'02_核算项'!$AE$5477:$AE$5485,"allow_calculation"),"")</f>
        <v>0.0</v>
      </c>
      <c r="Y541" s="2">
        <v>1</v>
      </c>
    </row>
    <row r="542" spans="1:25">
      <c r="A542" s="2" t="s">
        <v>6440</v>
      </c>
      <c r="B542" s="2" t="s">
        <v>226</v>
      </c>
      <c r="C542" s="2" t="s">
        <v>227</v>
      </c>
      <c r="D542" s="2" t="s">
        <v>228</v>
      </c>
      <c r="E542" s="2" t="s">
        <v>117</v>
      </c>
      <c r="F542" s="2" t="s">
        <v>138</v>
      </c>
      <c r="G542" s="4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C$5486:$AC$5494,'02_核算项'!$M$5486:$M$5494,"SO2",'02_核算项'!$AE$5486:$AE$5494,"allow_calculation"),"")</f>
        <v>300.89167</v>
      </c>
      <c r="H542" s="4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C$5486:$AC$5494,'02_核算项'!$M$5486:$M$5494,"NOX",'02_核算项'!$AE$5486:$AE$5494,"allow_calculation"),"")</f>
        <v>1061.9706</v>
      </c>
      <c r="I542" s="4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C$5486:$AC$5494,'02_核算项'!$M$5486:$M$5494,"CO",'02_核算项'!$AE$5486:$AE$5494,"allow_calculation"),"")</f>
        <v>265.49265</v>
      </c>
      <c r="J542" s="4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C$5486:$AC$5494,'02_核算项'!$M$5486:$M$5494,"VOCS",'02_核算项'!$AE$5486:$AE$5494,"allow_calculation"),"")</f>
        <v>21.239412</v>
      </c>
      <c r="K542" s="4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C$5486:$AC$5494,'02_核算项'!$M$5486:$M$5494,"PM10",'02_核算项'!$AE$5486:$AE$5494,"allow_calculation"),"")</f>
        <v>132.746325</v>
      </c>
      <c r="L542" s="4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C$5486:$AC$5494,'02_核算项'!$M$5486:$M$5494,"PM25",'02_核算项'!$AE$5486:$AE$5494,"allow_calculation"),"")</f>
        <v>132.746325</v>
      </c>
      <c r="M542" s="4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C$5486:$AC$5494,'02_核算项'!$M$5486:$M$5494,"BC",'02_核算项'!$AE$5486:$AE$5494,"allow_calculation"),"")</f>
        <v>10.619706</v>
      </c>
      <c r="N542" s="4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C$5486:$AC$5494,'02_核算项'!$M$5486:$M$5494,"OC",'02_核算项'!$AE$5486:$AE$5494,"allow_calculation"),"")</f>
        <v>61.94828499999999</v>
      </c>
      <c r="O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C$5486:$AC$5494,'02_核算项'!$M$5486:$M$5494,"NH3",'02_核算项'!$AE$5486:$AE$5494,"allow_calculation"),"")</f>
        <v>0.0</v>
      </c>
      <c r="P542" s="4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D$5486:$AD$5494,'02_核算项'!$M$5486:$M$5494,"SO2",'02_核算项'!$AE$5486:$AE$5494,"allow_calculation"),"")</f>
        <v>300.89167</v>
      </c>
      <c r="Q542" s="4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D$5486:$AD$5494,'02_核算项'!$M$5486:$M$5494,"NOX",'02_核算项'!$AE$5486:$AE$5494,"allow_calculation"),"")</f>
        <v>1061.9706</v>
      </c>
      <c r="R542" s="4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D$5486:$AD$5494,'02_核算项'!$M$5486:$M$5494,"CO",'02_核算项'!$AE$5486:$AE$5494,"allow_calculation"),"")</f>
        <v>265.49265</v>
      </c>
      <c r="S542" s="4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D$5486:$AD$5494,'02_核算项'!$M$5486:$M$5494,"VOCS",'02_核算项'!$AE$5486:$AE$5494,"allow_calculation"),"")</f>
        <v>21.239412</v>
      </c>
      <c r="T542" s="4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D$5486:$AD$5494,'02_核算项'!$M$5486:$M$5494,"PM10",'02_核算项'!$AE$5486:$AE$5494,"allow_calculation"),"")</f>
        <v>132.746325</v>
      </c>
      <c r="U542" s="4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D$5486:$AD$5494,'02_核算项'!$M$5486:$M$5494,"PM25",'02_核算项'!$AE$5486:$AE$5494,"allow_calculation"),"")</f>
        <v>132.746325</v>
      </c>
      <c r="V542" s="4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D$5486:$AD$5494,'02_核算项'!$M$5486:$M$5494,"BC",'02_核算项'!$AE$5486:$AE$5494,"allow_calculation"),"")</f>
        <v>10.619706</v>
      </c>
      <c r="W542" s="4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D$5486:$AD$5494,'02_核算项'!$M$5486:$M$5494,"OC",'02_核算项'!$AE$5486:$AE$5494,"allow_calculation"),"")</f>
        <v>61.94828499999999</v>
      </c>
      <c r="X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D$5486:$AD$5494,'02_核算项'!$M$5486:$M$5494,"NH3",'02_核算项'!$AE$5486:$AE$5494,"allow_calculation"),"")</f>
        <v>0.0</v>
      </c>
      <c r="Y542" s="2">
        <v>1</v>
      </c>
    </row>
    <row r="543" spans="1:25">
      <c r="A543" s="2" t="s">
        <v>6450</v>
      </c>
      <c r="B543" s="2" t="s">
        <v>2266</v>
      </c>
      <c r="C543" s="2" t="s">
        <v>744</v>
      </c>
      <c r="D543" s="2" t="s">
        <v>50</v>
      </c>
      <c r="E543" s="2" t="s">
        <v>51</v>
      </c>
      <c r="F543" s="2" t="s">
        <v>138</v>
      </c>
      <c r="G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C$5495:$AC$5511,'02_核算项'!$M$5495:$M$5511,"SO2",'02_核算项'!$AE$5495:$AE$5511,"allow_calculation"),"")</f>
        <v>1105.88565</v>
      </c>
      <c r="H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C$5495:$AC$5511,'02_核算项'!$M$5495:$M$5511,"NOX",'02_核算项'!$AE$5495:$AE$5511,"allow_calculation"),"")</f>
        <v>3903.516</v>
      </c>
      <c r="I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C$5495:$AC$5511,'02_核算项'!$M$5495:$M$5511,"CO",'02_核算项'!$AE$5495:$AE$5511,"allow_calculation"),"")</f>
        <v>975.8955</v>
      </c>
      <c r="J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C$5495:$AC$5511,'02_核算项'!$M$5495:$M$5511,"VOCS",'02_核算项'!$AE$5495:$AE$5511,"allow_calculation"),"")</f>
        <v>78.069</v>
      </c>
      <c r="K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C$5495:$AC$5511,'02_核算项'!$M$5495:$M$5511,"PM10",'02_核算项'!$AE$5495:$AE$5511,"allow_calculation"),"")</f>
        <v>487.8933</v>
      </c>
      <c r="L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C$5495:$AC$5511,'02_核算项'!$M$5495:$M$5511,"PM25",'02_核算项'!$AE$5495:$AE$5511,"allow_calculation"),"")</f>
        <v>487.89164999999997</v>
      </c>
      <c r="M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C$5495:$AC$5511,'02_核算项'!$M$5495:$M$5511,"BC",'02_核算项'!$AE$5495:$AE$5511,"allow_calculation"),"")</f>
        <v>39.03153</v>
      </c>
      <c r="N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C$5495:$AC$5511,'02_核算项'!$M$5495:$M$5511,"OC",'02_核算项'!$AE$5495:$AE$5511,"allow_calculation"),"")</f>
        <v>227.68266</v>
      </c>
      <c r="O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C$5495:$AC$5511,'02_核算项'!$M$5495:$M$5511,"NH3",'02_核算项'!$AE$5495:$AE$5511,"allow_calculation"),"")</f>
        <v>0.0</v>
      </c>
      <c r="P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D$5495:$AD$5511,'02_核算项'!$M$5495:$M$5511,"SO2",'02_核算项'!$AE$5495:$AE$5511,"allow_calculation"),"")</f>
        <v>1105.88565</v>
      </c>
      <c r="Q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D$5495:$AD$5511,'02_核算项'!$M$5495:$M$5511,"NOX",'02_核算项'!$AE$5495:$AE$5511,"allow_calculation"),"")</f>
        <v>3903.516</v>
      </c>
      <c r="R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D$5495:$AD$5511,'02_核算项'!$M$5495:$M$5511,"CO",'02_核算项'!$AE$5495:$AE$5511,"allow_calculation"),"")</f>
        <v>975.8955</v>
      </c>
      <c r="S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D$5495:$AD$5511,'02_核算项'!$M$5495:$M$5511,"VOCS",'02_核算项'!$AE$5495:$AE$5511,"allow_calculation"),"")</f>
        <v>78.069</v>
      </c>
      <c r="T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D$5495:$AD$5511,'02_核算项'!$M$5495:$M$5511,"PM10",'02_核算项'!$AE$5495:$AE$5511,"allow_calculation"),"")</f>
        <v>487.8933</v>
      </c>
      <c r="U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D$5495:$AD$5511,'02_核算项'!$M$5495:$M$5511,"PM25",'02_核算项'!$AE$5495:$AE$5511,"allow_calculation"),"")</f>
        <v>487.89164999999997</v>
      </c>
      <c r="V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D$5495:$AD$5511,'02_核算项'!$M$5495:$M$5511,"BC",'02_核算项'!$AE$5495:$AE$5511,"allow_calculation"),"")</f>
        <v>39.03153</v>
      </c>
      <c r="W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D$5495:$AD$5511,'02_核算项'!$M$5495:$M$5511,"OC",'02_核算项'!$AE$5495:$AE$5511,"allow_calculation"),"")</f>
        <v>227.68266</v>
      </c>
      <c r="X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D$5495:$AD$5511,'02_核算项'!$M$5495:$M$5511,"NH3",'02_核算项'!$AE$5495:$AE$5511,"allow_calculation"),"")</f>
        <v>0.0</v>
      </c>
      <c r="Y543" s="2">
        <v>18</v>
      </c>
    </row>
    <row r="544" spans="1:25">
      <c r="A544" s="2" t="s">
        <v>6468</v>
      </c>
      <c r="B544" s="2" t="s">
        <v>661</v>
      </c>
      <c r="C544" s="2" t="s">
        <v>346</v>
      </c>
      <c r="D544" s="2" t="s">
        <v>228</v>
      </c>
      <c r="E544" s="2" t="s">
        <v>572</v>
      </c>
      <c r="F544" s="2" t="s">
        <v>138</v>
      </c>
      <c r="G544" s="4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C$5512:$AC$5520,'02_核算项'!$M$5512:$M$5520,"SO2",'02_核算项'!$AE$5512:$AE$5520,"allow_calculation"),"")</f>
        <v>467.3657</v>
      </c>
      <c r="H544" s="4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C$5512:$AC$5520,'02_核算项'!$M$5512:$M$5520,"NOX",'02_核算项'!$AE$5512:$AE$5520,"allow_calculation"),"")</f>
        <v>1649.526</v>
      </c>
      <c r="I544" s="4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C$5512:$AC$5520,'02_核算项'!$M$5512:$M$5520,"CO",'02_核算项'!$AE$5512:$AE$5520,"allow_calculation"),"")</f>
        <v>412.3815</v>
      </c>
      <c r="J544" s="4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C$5512:$AC$5520,'02_核算项'!$M$5512:$M$5520,"VOCS",'02_核算项'!$AE$5512:$AE$5520,"allow_calculation"),"")</f>
        <v>32.99052</v>
      </c>
      <c r="K544" s="4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C$5512:$AC$5520,'02_核算项'!$M$5512:$M$5520,"PM10",'02_核算项'!$AE$5512:$AE$5520,"allow_calculation"),"")</f>
        <v>206.19075</v>
      </c>
      <c r="L544" s="4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C$5512:$AC$5520,'02_核算项'!$M$5512:$M$5520,"PM25",'02_核算项'!$AE$5512:$AE$5520,"allow_calculation"),"")</f>
        <v>206.19075</v>
      </c>
      <c r="M544" s="4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C$5512:$AC$5520,'02_核算项'!$M$5512:$M$5520,"BC",'02_核算项'!$AE$5512:$AE$5520,"allow_calculation"),"")</f>
        <v>16.49526</v>
      </c>
      <c r="N544" s="4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C$5512:$AC$5520,'02_核算项'!$M$5512:$M$5520,"OC",'02_核算项'!$AE$5512:$AE$5520,"allow_calculation"),"")</f>
        <v>96.22235</v>
      </c>
      <c r="O544" s="4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C$5512:$AC$5520,'02_核算项'!$M$5512:$M$5520,"NH3",'02_核算项'!$AE$5512:$AE$5520,"allow_calculation"),"")</f>
        <v/>
      </c>
      <c r="P544" s="4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D$5512:$AD$5520,'02_核算项'!$M$5512:$M$5520,"SO2",'02_核算项'!$AE$5512:$AE$5520,"allow_calculation"),"")</f>
        <v>467.3657</v>
      </c>
      <c r="Q544" s="4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D$5512:$AD$5520,'02_核算项'!$M$5512:$M$5520,"NOX",'02_核算项'!$AE$5512:$AE$5520,"allow_calculation"),"")</f>
        <v>1649.526</v>
      </c>
      <c r="R544" s="4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D$5512:$AD$5520,'02_核算项'!$M$5512:$M$5520,"CO",'02_核算项'!$AE$5512:$AE$5520,"allow_calculation"),"")</f>
        <v>412.3815</v>
      </c>
      <c r="S544" s="4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D$5512:$AD$5520,'02_核算项'!$M$5512:$M$5520,"VOCS",'02_核算项'!$AE$5512:$AE$5520,"allow_calculation"),"")</f>
        <v>32.99052</v>
      </c>
      <c r="T544" s="4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D$5512:$AD$5520,'02_核算项'!$M$5512:$M$5520,"PM10",'02_核算项'!$AE$5512:$AE$5520,"allow_calculation"),"")</f>
        <v>206.19075</v>
      </c>
      <c r="U544" s="4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D$5512:$AD$5520,'02_核算项'!$M$5512:$M$5520,"PM25",'02_核算项'!$AE$5512:$AE$5520,"allow_calculation"),"")</f>
        <v>206.19075</v>
      </c>
      <c r="V544" s="4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D$5512:$AD$5520,'02_核算项'!$M$5512:$M$5520,"BC",'02_核算项'!$AE$5512:$AE$5520,"allow_calculation"),"")</f>
        <v>16.49526</v>
      </c>
      <c r="W544" s="4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D$5512:$AD$5520,'02_核算项'!$M$5512:$M$5520,"OC",'02_核算项'!$AE$5512:$AE$5520,"allow_calculation"),"")</f>
        <v>96.22235</v>
      </c>
      <c r="X544" s="3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D$5512:$AD$5520,'02_核算项'!$M$5512:$M$5520,"NH3",'02_核算项'!$AE$5512:$AE$5520,"allow_calculation"),"")</f>
        <v/>
      </c>
      <c r="Y544" s="2">
        <v>12</v>
      </c>
    </row>
    <row r="545" spans="1:25">
      <c r="A545" s="2" t="s">
        <v>6478</v>
      </c>
      <c r="B545" s="2" t="s">
        <v>2127</v>
      </c>
      <c r="C545" s="2" t="s">
        <v>898</v>
      </c>
      <c r="D545" s="2" t="s">
        <v>228</v>
      </c>
      <c r="E545" s="2" t="s">
        <v>117</v>
      </c>
      <c r="F545" s="2" t="s">
        <v>243</v>
      </c>
      <c r="G545" s="4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C$5521:$AC$5529,'02_核算项'!$M$5521:$M$5529,"SO2",'02_核算项'!$AE$5521:$AE$5529,"allow_calculation"),"")</f>
        <v/>
      </c>
      <c r="H545" s="4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C$5521:$AC$5529,'02_核算项'!$M$5521:$M$5529,"NOX",'02_核算项'!$AE$5521:$AE$5529,"allow_calculation"),"")</f>
        <v/>
      </c>
      <c r="I545" s="4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C$5521:$AC$5529,'02_核算项'!$M$5521:$M$5529,"CO",'02_核算项'!$AE$5521:$AE$5529,"allow_calculation"),"")</f>
        <v/>
      </c>
      <c r="J545" s="4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C$5521:$AC$5529,'02_核算项'!$M$5521:$M$5529,"VOCS",'02_核算项'!$AE$5521:$AE$5529,"allow_calculation"),"")</f>
        <v/>
      </c>
      <c r="K545" s="4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C$5521:$AC$5529,'02_核算项'!$M$5521:$M$5529,"PM10",'02_核算项'!$AE$5521:$AE$5529,"allow_calculation"),"")</f>
        <v/>
      </c>
      <c r="L545" s="4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C$5521:$AC$5529,'02_核算项'!$M$5521:$M$5529,"PM25",'02_核算项'!$AE$5521:$AE$5529,"allow_calculation"),"")</f>
        <v/>
      </c>
      <c r="M545" s="4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C$5521:$AC$5529,'02_核算项'!$M$5521:$M$5529,"BC",'02_核算项'!$AE$5521:$AE$5529,"allow_calculation"),"")</f>
        <v/>
      </c>
      <c r="N545" s="4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C$5521:$AC$5529,'02_核算项'!$M$5521:$M$5529,"OC",'02_核算项'!$AE$5521:$AE$5529,"allow_calculation"),"")</f>
        <v/>
      </c>
      <c r="O545" s="4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C$5521:$AC$5529,'02_核算项'!$M$5521:$M$5529,"NH3",'02_核算项'!$AE$5521:$AE$5529,"allow_calculation"),"")</f>
        <v/>
      </c>
      <c r="P545" s="3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D$5521:$AD$5529,'02_核算项'!$M$5521:$M$5529,"SO2",'02_核算项'!$AE$5521:$AE$5529,"allow_calculation"),"")</f>
        <v/>
      </c>
      <c r="Q545" s="3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D$5521:$AD$5529,'02_核算项'!$M$5521:$M$5529,"NOX",'02_核算项'!$AE$5521:$AE$5529,"allow_calculation"),"")</f>
        <v/>
      </c>
      <c r="R545" s="3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D$5521:$AD$5529,'02_核算项'!$M$5521:$M$5529,"CO",'02_核算项'!$AE$5521:$AE$5529,"allow_calculation"),"")</f>
        <v/>
      </c>
      <c r="S545" s="3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D$5521:$AD$5529,'02_核算项'!$M$5521:$M$5529,"VOCS",'02_核算项'!$AE$5521:$AE$5529,"allow_calculation"),"")</f>
        <v/>
      </c>
      <c r="T545" s="3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D$5521:$AD$5529,'02_核算项'!$M$5521:$M$5529,"PM10",'02_核算项'!$AE$5521:$AE$5529,"allow_calculation"),"")</f>
        <v/>
      </c>
      <c r="U545" s="3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D$5521:$AD$5529,'02_核算项'!$M$5521:$M$5529,"PM25",'02_核算项'!$AE$5521:$AE$5529,"allow_calculation"),"")</f>
        <v/>
      </c>
      <c r="V545" s="3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D$5521:$AD$5529,'02_核算项'!$M$5521:$M$5529,"BC",'02_核算项'!$AE$5521:$AE$5529,"allow_calculation"),"")</f>
        <v/>
      </c>
      <c r="W545" s="3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D$5521:$AD$5529,'02_核算项'!$M$5521:$M$5529,"OC",'02_核算项'!$AE$5521:$AE$5529,"allow_calculation"),"")</f>
        <v/>
      </c>
      <c r="X545" s="3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D$5521:$AD$5529,'02_核算项'!$M$5521:$M$5529,"NH3",'02_核算项'!$AE$5521:$AE$5529,"allow_calculation"),"")</f>
        <v/>
      </c>
      <c r="Y545" s="2">
        <v>36</v>
      </c>
    </row>
    <row r="546" spans="1:25">
      <c r="A546" s="2" t="s">
        <v>6488</v>
      </c>
      <c r="B546" s="2" t="s">
        <v>2180</v>
      </c>
      <c r="C546" s="2" t="s">
        <v>412</v>
      </c>
      <c r="D546" s="2" t="s">
        <v>228</v>
      </c>
      <c r="E546" s="2" t="s">
        <v>2181</v>
      </c>
      <c r="F546" s="2" t="s">
        <v>52</v>
      </c>
      <c r="G546" s="4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C$5530:$AC$5538,'02_核算项'!$M$5530:$M$5538,"SO2",'02_核算项'!$AE$5530:$AE$5538,"allow_calculation"),"")</f>
        <v>298.282</v>
      </c>
      <c r="H546" s="4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C$5530:$AC$5538,'02_核算项'!$M$5530:$M$5538,"NOX",'02_核算项'!$AE$5530:$AE$5538,"allow_calculation"),"")</f>
        <v>1052.76</v>
      </c>
      <c r="I546" s="4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C$5530:$AC$5538,'02_核算项'!$M$5530:$M$5538,"CO",'02_核算项'!$AE$5530:$AE$5538,"allow_calculation"),"")</f>
        <v>263.19</v>
      </c>
      <c r="J546" s="4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C$5530:$AC$5538,'02_核算项'!$M$5530:$M$5538,"VOCS",'02_核算项'!$AE$5530:$AE$5538,"allow_calculation"),"")</f>
        <v>21.0552</v>
      </c>
      <c r="K546" s="4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C$5530:$AC$5538,'02_核算项'!$M$5530:$M$5538,"PM10",'02_核算项'!$AE$5530:$AE$5538,"allow_calculation"),"")</f>
        <v>131.595</v>
      </c>
      <c r="L546" s="4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C$5530:$AC$5538,'02_核算项'!$M$5530:$M$5538,"PM25",'02_核算项'!$AE$5530:$AE$5538,"allow_calculation"),"")</f>
        <v>131.595</v>
      </c>
      <c r="M546" s="4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C$5530:$AC$5538,'02_核算项'!$M$5530:$M$5538,"BC",'02_核算项'!$AE$5530:$AE$5538,"allow_calculation"),"")</f>
        <v>10.5276</v>
      </c>
      <c r="N546" s="4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C$5530:$AC$5538,'02_核算项'!$M$5530:$M$5538,"OC",'02_核算项'!$AE$5530:$AE$5538,"allow_calculation"),"")</f>
        <v>61.410999999999994</v>
      </c>
      <c r="O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C$5530:$AC$5538,'02_核算项'!$M$5530:$M$5538,"NH3",'02_核算项'!$AE$5530:$AE$5538,"allow_calculation"),"")</f>
        <v>0.0</v>
      </c>
      <c r="P546" s="4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D$5530:$AD$5538,'02_核算项'!$M$5530:$M$5538,"SO2",'02_核算项'!$AE$5530:$AE$5538,"allow_calculation"),"")</f>
        <v>298.282</v>
      </c>
      <c r="Q546" s="4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D$5530:$AD$5538,'02_核算项'!$M$5530:$M$5538,"NOX",'02_核算项'!$AE$5530:$AE$5538,"allow_calculation"),"")</f>
        <v>1052.76</v>
      </c>
      <c r="R546" s="4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D$5530:$AD$5538,'02_核算项'!$M$5530:$M$5538,"CO",'02_核算项'!$AE$5530:$AE$5538,"allow_calculation"),"")</f>
        <v>263.19</v>
      </c>
      <c r="S546" s="4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D$5530:$AD$5538,'02_核算项'!$M$5530:$M$5538,"VOCS",'02_核算项'!$AE$5530:$AE$5538,"allow_calculation"),"")</f>
        <v>21.0552</v>
      </c>
      <c r="T546" s="4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D$5530:$AD$5538,'02_核算项'!$M$5530:$M$5538,"PM10",'02_核算项'!$AE$5530:$AE$5538,"allow_calculation"),"")</f>
        <v>131.595</v>
      </c>
      <c r="U546" s="4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D$5530:$AD$5538,'02_核算项'!$M$5530:$M$5538,"PM25",'02_核算项'!$AE$5530:$AE$5538,"allow_calculation"),"")</f>
        <v>131.595</v>
      </c>
      <c r="V546" s="4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D$5530:$AD$5538,'02_核算项'!$M$5530:$M$5538,"BC",'02_核算项'!$AE$5530:$AE$5538,"allow_calculation"),"")</f>
        <v>10.5276</v>
      </c>
      <c r="W546" s="4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D$5530:$AD$5538,'02_核算项'!$M$5530:$M$5538,"OC",'02_核算项'!$AE$5530:$AE$5538,"allow_calculation"),"")</f>
        <v>61.410999999999994</v>
      </c>
      <c r="X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D$5530:$AD$5538,'02_核算项'!$M$5530:$M$5538,"NH3",'02_核算项'!$AE$5530:$AE$5538,"allow_calculation"),"")</f>
        <v>0.0</v>
      </c>
      <c r="Y546" s="2">
        <v>10</v>
      </c>
    </row>
    <row r="547" spans="1:25">
      <c r="A547" s="2" t="s">
        <v>6498</v>
      </c>
      <c r="B547" s="2" t="s">
        <v>2680</v>
      </c>
      <c r="C547" s="2" t="s">
        <v>242</v>
      </c>
      <c r="D547" s="2" t="s">
        <v>50</v>
      </c>
      <c r="E547" s="2" t="s">
        <v>51</v>
      </c>
      <c r="F547" s="2" t="s">
        <v>52</v>
      </c>
      <c r="G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C$5539:$AC$5547,'02_核算项'!$M$5539:$M$5547,"SO2",'02_核算项'!$AE$5539:$AE$5547,"allow_calculation"),"")</f>
        <v>2009.9015</v>
      </c>
      <c r="H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C$5539:$AC$5547,'02_核算项'!$M$5539:$M$5547,"NOX",'02_核算项'!$AE$5539:$AE$5547,"allow_calculation"),"")</f>
        <v>7093.77</v>
      </c>
      <c r="I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C$5539:$AC$5547,'02_核算项'!$M$5539:$M$5547,"CO",'02_核算项'!$AE$5539:$AE$5547,"allow_calculation"),"")</f>
        <v>1773.4425</v>
      </c>
      <c r="J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C$5539:$AC$5547,'02_核算项'!$M$5539:$M$5547,"VOCS",'02_核算项'!$AE$5539:$AE$5547,"allow_calculation"),"")</f>
        <v>141.8754</v>
      </c>
      <c r="K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C$5539:$AC$5547,'02_核算项'!$M$5539:$M$5547,"PM10",'02_核算项'!$AE$5539:$AE$5547,"allow_calculation"),"")</f>
        <v>886.72125</v>
      </c>
      <c r="L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C$5539:$AC$5547,'02_核算项'!$M$5539:$M$5547,"PM25",'02_核算项'!$AE$5539:$AE$5547,"allow_calculation"),"")</f>
        <v>886.72125</v>
      </c>
      <c r="M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C$5539:$AC$5547,'02_核算项'!$M$5539:$M$5547,"BC",'02_核算项'!$AE$5539:$AE$5547,"allow_calculation"),"")</f>
        <v>70.9377</v>
      </c>
      <c r="N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C$5539:$AC$5547,'02_核算项'!$M$5539:$M$5547,"OC",'02_核算项'!$AE$5539:$AE$5547,"allow_calculation"),"")</f>
        <v>413.80325</v>
      </c>
      <c r="O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C$5539:$AC$5547,'02_核算项'!$M$5539:$M$5547,"NH3",'02_核算项'!$AE$5539:$AE$5547,"allow_calculation"),"")</f>
        <v>0.0</v>
      </c>
      <c r="P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D$5539:$AD$5547,'02_核算项'!$M$5539:$M$5547,"SO2",'02_核算项'!$AE$5539:$AE$5547,"allow_calculation"),"")</f>
        <v>2009.9015</v>
      </c>
      <c r="Q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D$5539:$AD$5547,'02_核算项'!$M$5539:$M$5547,"NOX",'02_核算项'!$AE$5539:$AE$5547,"allow_calculation"),"")</f>
        <v>7093.77</v>
      </c>
      <c r="R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D$5539:$AD$5547,'02_核算项'!$M$5539:$M$5547,"CO",'02_核算项'!$AE$5539:$AE$5547,"allow_calculation"),"")</f>
        <v>1773.4425</v>
      </c>
      <c r="S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D$5539:$AD$5547,'02_核算项'!$M$5539:$M$5547,"VOCS",'02_核算项'!$AE$5539:$AE$5547,"allow_calculation"),"")</f>
        <v>141.8754</v>
      </c>
      <c r="T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D$5539:$AD$5547,'02_核算项'!$M$5539:$M$5547,"PM10",'02_核算项'!$AE$5539:$AE$5547,"allow_calculation"),"")</f>
        <v>886.72125</v>
      </c>
      <c r="U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D$5539:$AD$5547,'02_核算项'!$M$5539:$M$5547,"PM25",'02_核算项'!$AE$5539:$AE$5547,"allow_calculation"),"")</f>
        <v>886.72125</v>
      </c>
      <c r="V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D$5539:$AD$5547,'02_核算项'!$M$5539:$M$5547,"BC",'02_核算项'!$AE$5539:$AE$5547,"allow_calculation"),"")</f>
        <v>70.9377</v>
      </c>
      <c r="W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D$5539:$AD$5547,'02_核算项'!$M$5539:$M$5547,"OC",'02_核算项'!$AE$5539:$AE$5547,"allow_calculation"),"")</f>
        <v>413.80325</v>
      </c>
      <c r="X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D$5539:$AD$5547,'02_核算项'!$M$5539:$M$5547,"NH3",'02_核算项'!$AE$5539:$AE$5547,"allow_calculation"),"")</f>
        <v>0.0</v>
      </c>
      <c r="Y547" s="2">
        <v>9</v>
      </c>
    </row>
    <row r="548" spans="1:25">
      <c r="A548" s="2" t="s">
        <v>6508</v>
      </c>
      <c r="B548" s="2" t="s">
        <v>1642</v>
      </c>
      <c r="C548" s="2" t="s">
        <v>377</v>
      </c>
      <c r="D548" s="2" t="s">
        <v>228</v>
      </c>
      <c r="E548" s="2" t="s">
        <v>117</v>
      </c>
      <c r="F548" s="2" t="s">
        <v>138</v>
      </c>
      <c r="G548" s="4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C$5548:$AC$5556,'02_核算项'!$M$5548:$M$5556,"SO2",'02_核算项'!$AE$5548:$AE$5556,"allow_calculation"),"")</f>
        <v>368.298047</v>
      </c>
      <c r="H548" s="4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C$5548:$AC$5556,'02_核算项'!$M$5548:$M$5556,"NOX",'02_核算项'!$AE$5548:$AE$5556,"allow_calculation"),"")</f>
        <v>1299.87546</v>
      </c>
      <c r="I548" s="4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C$5548:$AC$5556,'02_核算项'!$M$5548:$M$5556,"CO",'02_核算项'!$AE$5548:$AE$5556,"allow_calculation"),"")</f>
        <v>324.968865</v>
      </c>
      <c r="J548" s="4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C$5548:$AC$5556,'02_核算项'!$M$5548:$M$5556,"VOCS",'02_核算项'!$AE$5548:$AE$5556,"allow_calculation"),"")</f>
        <v>25.9975092</v>
      </c>
      <c r="K548" s="4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C$5548:$AC$5556,'02_核算项'!$M$5548:$M$5556,"PM10",'02_核算项'!$AE$5548:$AE$5556,"allow_calculation"),"")</f>
        <v>162.4844325</v>
      </c>
      <c r="L548" s="4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C$5548:$AC$5556,'02_核算项'!$M$5548:$M$5556,"PM25",'02_核算项'!$AE$5548:$AE$5556,"allow_calculation"),"")</f>
        <v>162.4844325</v>
      </c>
      <c r="M548" s="4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C$5548:$AC$5556,'02_核算项'!$M$5548:$M$5556,"BC",'02_核算项'!$AE$5548:$AE$5556,"allow_calculation"),"")</f>
        <v>12.9987546</v>
      </c>
      <c r="N548" s="4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C$5548:$AC$5556,'02_核算项'!$M$5548:$M$5556,"OC",'02_核算项'!$AE$5548:$AE$5556,"allow_calculation"),"")</f>
        <v>75.8260685</v>
      </c>
      <c r="O548" s="4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C$5548:$AC$5556,'02_核算项'!$M$5548:$M$5556,"NH3",'02_核算项'!$AE$5548:$AE$5556,"allow_calculation"),"")</f>
        <v/>
      </c>
      <c r="P548" s="4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D$5548:$AD$5556,'02_核算项'!$M$5548:$M$5556,"SO2",'02_核算项'!$AE$5548:$AE$5556,"allow_calculation"),"")</f>
        <v>368.298047</v>
      </c>
      <c r="Q548" s="4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D$5548:$AD$5556,'02_核算项'!$M$5548:$M$5556,"NOX",'02_核算项'!$AE$5548:$AE$5556,"allow_calculation"),"")</f>
        <v>1299.87546</v>
      </c>
      <c r="R548" s="4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D$5548:$AD$5556,'02_核算项'!$M$5548:$M$5556,"CO",'02_核算项'!$AE$5548:$AE$5556,"allow_calculation"),"")</f>
        <v>324.968865</v>
      </c>
      <c r="S548" s="4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D$5548:$AD$5556,'02_核算项'!$M$5548:$M$5556,"VOCS",'02_核算项'!$AE$5548:$AE$5556,"allow_calculation"),"")</f>
        <v>25.9975092</v>
      </c>
      <c r="T548" s="4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D$5548:$AD$5556,'02_核算项'!$M$5548:$M$5556,"PM10",'02_核算项'!$AE$5548:$AE$5556,"allow_calculation"),"")</f>
        <v>162.4844325</v>
      </c>
      <c r="U548" s="4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D$5548:$AD$5556,'02_核算项'!$M$5548:$M$5556,"PM25",'02_核算项'!$AE$5548:$AE$5556,"allow_calculation"),"")</f>
        <v>162.4844325</v>
      </c>
      <c r="V548" s="4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D$5548:$AD$5556,'02_核算项'!$M$5548:$M$5556,"BC",'02_核算项'!$AE$5548:$AE$5556,"allow_calculation"),"")</f>
        <v>12.9987546</v>
      </c>
      <c r="W548" s="4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D$5548:$AD$5556,'02_核算项'!$M$5548:$M$5556,"OC",'02_核算项'!$AE$5548:$AE$5556,"allow_calculation"),"")</f>
        <v>75.8260685</v>
      </c>
      <c r="X548" s="3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D$5548:$AD$5556,'02_核算项'!$M$5548:$M$5556,"NH3",'02_核算项'!$AE$5548:$AE$5556,"allow_calculation"),"")</f>
        <v/>
      </c>
      <c r="Y548" s="2">
        <v>12</v>
      </c>
    </row>
    <row r="549" spans="1:25">
      <c r="A549" s="2" t="s">
        <v>6518</v>
      </c>
      <c r="B549" s="2" t="s">
        <v>2712</v>
      </c>
      <c r="C549" s="2" t="s">
        <v>799</v>
      </c>
      <c r="D549" s="2" t="s">
        <v>50</v>
      </c>
      <c r="E549" s="2" t="s">
        <v>181</v>
      </c>
      <c r="F549" s="2" t="s">
        <v>138</v>
      </c>
      <c r="G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C$5557:$AC$5565,'02_核算项'!$M$5557:$M$5565,"SO2",'02_核算项'!$AE$5557:$AE$5565,"allow_calculation"),"")</f>
        <v>1.18147925</v>
      </c>
      <c r="H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C$5557:$AC$5565,'02_核算项'!$M$5557:$M$5565,"NOX",'02_核算项'!$AE$5557:$AE$5565,"allow_calculation"),"")</f>
        <v>283.55502</v>
      </c>
      <c r="I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C$5557:$AC$5565,'02_核算项'!$M$5557:$M$5565,"CO",'02_核算项'!$AE$5557:$AE$5565,"allow_calculation"),"")</f>
        <v>82.7035475</v>
      </c>
      <c r="J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C$5557:$AC$5565,'02_核算项'!$M$5557:$M$5565,"VOCS",'02_核算项'!$AE$5557:$AE$5565,"allow_calculation"),"")</f>
        <v>4.725917</v>
      </c>
      <c r="K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C$5557:$AC$5565,'02_核算项'!$M$5557:$M$5565,"PM10",'02_核算项'!$AE$5557:$AE$5565,"allow_calculation"),"")</f>
        <v>2.3629585</v>
      </c>
      <c r="L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C$5557:$AC$5565,'02_核算项'!$M$5557:$M$5565,"PM25",'02_核算项'!$AE$5557:$AE$5565,"allow_calculation"),"")</f>
        <v>1.18147925</v>
      </c>
      <c r="M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C$5557:$AC$5565,'02_核算项'!$M$5557:$M$5565,"BC",'02_核算项'!$AE$5557:$AE$5565,"allow_calculation"),"")</f>
        <v>0.23629585</v>
      </c>
      <c r="N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C$5557:$AC$5565,'02_核算项'!$M$5557:$M$5565,"OC",'02_核算项'!$AE$5557:$AE$5565,"allow_calculation"),"")</f>
        <v>0.4725917</v>
      </c>
      <c r="O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C$5557:$AC$5565,'02_核算项'!$M$5557:$M$5565,"NH3",'02_核算项'!$AE$5557:$AE$5565,"allow_calculation"),"")</f>
        <v>0.0</v>
      </c>
      <c r="P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D$5557:$AD$5565,'02_核算项'!$M$5557:$M$5565,"SO2",'02_核算项'!$AE$5557:$AE$5565,"allow_calculation"),"")</f>
        <v>1.18147925</v>
      </c>
      <c r="Q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D$5557:$AD$5565,'02_核算项'!$M$5557:$M$5565,"NOX",'02_核算项'!$AE$5557:$AE$5565,"allow_calculation"),"")</f>
        <v>283.55502</v>
      </c>
      <c r="R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D$5557:$AD$5565,'02_核算项'!$M$5557:$M$5565,"CO",'02_核算项'!$AE$5557:$AE$5565,"allow_calculation"),"")</f>
        <v>82.7035475</v>
      </c>
      <c r="S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D$5557:$AD$5565,'02_核算项'!$M$5557:$M$5565,"VOCS",'02_核算项'!$AE$5557:$AE$5565,"allow_calculation"),"")</f>
        <v>4.725917</v>
      </c>
      <c r="T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D$5557:$AD$5565,'02_核算项'!$M$5557:$M$5565,"PM10",'02_核算项'!$AE$5557:$AE$5565,"allow_calculation"),"")</f>
        <v>2.3629585</v>
      </c>
      <c r="U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D$5557:$AD$5565,'02_核算项'!$M$5557:$M$5565,"PM25",'02_核算项'!$AE$5557:$AE$5565,"allow_calculation"),"")</f>
        <v>1.18147925</v>
      </c>
      <c r="V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D$5557:$AD$5565,'02_核算项'!$M$5557:$M$5565,"BC",'02_核算项'!$AE$5557:$AE$5565,"allow_calculation"),"")</f>
        <v>0.23629585</v>
      </c>
      <c r="W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D$5557:$AD$5565,'02_核算项'!$M$5557:$M$5565,"OC",'02_核算项'!$AE$5557:$AE$5565,"allow_calculation"),"")</f>
        <v>0.4725917</v>
      </c>
      <c r="X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D$5557:$AD$5565,'02_核算项'!$M$5557:$M$5565,"NH3",'02_核算项'!$AE$5557:$AE$5565,"allow_calculation"),"")</f>
        <v>0.0</v>
      </c>
      <c r="Y549" s="2">
        <v>1</v>
      </c>
    </row>
    <row r="550" spans="1:25">
      <c r="A550" s="2" t="s">
        <v>6528</v>
      </c>
      <c r="B550" s="2" t="s">
        <v>1553</v>
      </c>
      <c r="C550" s="2" t="s">
        <v>799</v>
      </c>
      <c r="D550" s="2" t="s">
        <v>178</v>
      </c>
      <c r="E550" s="2" t="s">
        <v>51</v>
      </c>
      <c r="F550" s="2" t="s">
        <v>52</v>
      </c>
      <c r="G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C$5566:$AC$5574,'02_核算项'!$M$5566:$M$5574,"SO2",'02_核算项'!$AE$5566:$AE$5574,"allow_calculation"),"")</f>
        <v>856.29</v>
      </c>
      <c r="H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C$5566:$AC$5574,'02_核算项'!$M$5566:$M$5574,"NOX",'02_核算项'!$AE$5566:$AE$5574,"allow_calculation"),"")</f>
        <v>3022.2</v>
      </c>
      <c r="I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C$5566:$AC$5574,'02_核算项'!$M$5566:$M$5574,"CO",'02_核算项'!$AE$5566:$AE$5574,"allow_calculation"),"")</f>
        <v>755.55</v>
      </c>
      <c r="J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C$5566:$AC$5574,'02_核算项'!$M$5566:$M$5574,"VOCS",'02_核算项'!$AE$5566:$AE$5574,"allow_calculation"),"")</f>
        <v>60.444</v>
      </c>
      <c r="K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C$5566:$AC$5574,'02_核算项'!$M$5566:$M$5574,"PM10",'02_核算项'!$AE$5566:$AE$5574,"allow_calculation"),"")</f>
        <v>377.775</v>
      </c>
      <c r="L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C$5566:$AC$5574,'02_核算项'!$M$5566:$M$5574,"PM25",'02_核算项'!$AE$5566:$AE$5574,"allow_calculation"),"")</f>
        <v>377.775</v>
      </c>
      <c r="M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C$5566:$AC$5574,'02_核算项'!$M$5566:$M$5574,"BC",'02_核算项'!$AE$5566:$AE$5574,"allow_calculation"),"")</f>
        <v>30.222</v>
      </c>
      <c r="N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C$5566:$AC$5574,'02_核算项'!$M$5566:$M$5574,"OC",'02_核算项'!$AE$5566:$AE$5574,"allow_calculation"),"")</f>
        <v>176.295</v>
      </c>
      <c r="O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C$5566:$AC$5574,'02_核算项'!$M$5566:$M$5574,"NH3",'02_核算项'!$AE$5566:$AE$5574,"allow_calculation"),"")</f>
        <v>0.0</v>
      </c>
      <c r="P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D$5566:$AD$5574,'02_核算项'!$M$5566:$M$5574,"SO2",'02_核算项'!$AE$5566:$AE$5574,"allow_calculation"),"")</f>
        <v>856.29</v>
      </c>
      <c r="Q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D$5566:$AD$5574,'02_核算项'!$M$5566:$M$5574,"NOX",'02_核算项'!$AE$5566:$AE$5574,"allow_calculation"),"")</f>
        <v>3022.2</v>
      </c>
      <c r="R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D$5566:$AD$5574,'02_核算项'!$M$5566:$M$5574,"CO",'02_核算项'!$AE$5566:$AE$5574,"allow_calculation"),"")</f>
        <v>755.55</v>
      </c>
      <c r="S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D$5566:$AD$5574,'02_核算项'!$M$5566:$M$5574,"VOCS",'02_核算项'!$AE$5566:$AE$5574,"allow_calculation"),"")</f>
        <v>60.444</v>
      </c>
      <c r="T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D$5566:$AD$5574,'02_核算项'!$M$5566:$M$5574,"PM10",'02_核算项'!$AE$5566:$AE$5574,"allow_calculation"),"")</f>
        <v>377.775</v>
      </c>
      <c r="U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D$5566:$AD$5574,'02_核算项'!$M$5566:$M$5574,"PM25",'02_核算项'!$AE$5566:$AE$5574,"allow_calculation"),"")</f>
        <v>377.775</v>
      </c>
      <c r="V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D$5566:$AD$5574,'02_核算项'!$M$5566:$M$5574,"BC",'02_核算项'!$AE$5566:$AE$5574,"allow_calculation"),"")</f>
        <v>30.222</v>
      </c>
      <c r="W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D$5566:$AD$5574,'02_核算项'!$M$5566:$M$5574,"OC",'02_核算项'!$AE$5566:$AE$5574,"allow_calculation"),"")</f>
        <v>176.295</v>
      </c>
      <c r="X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D$5566:$AD$5574,'02_核算项'!$M$5566:$M$5574,"NH3",'02_核算项'!$AE$5566:$AE$5574,"allow_calculation"),"")</f>
        <v>0.0</v>
      </c>
      <c r="Y550" s="2">
        <v>9</v>
      </c>
    </row>
    <row r="551" spans="1:25">
      <c r="A551" s="2" t="s">
        <v>6538</v>
      </c>
      <c r="B551" s="2" t="s">
        <v>3903</v>
      </c>
      <c r="C551" s="2" t="s">
        <v>400</v>
      </c>
      <c r="D551" s="2" t="s">
        <v>116</v>
      </c>
      <c r="E551" s="2" t="s">
        <v>181</v>
      </c>
      <c r="F551" s="2" t="s">
        <v>52</v>
      </c>
      <c r="G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C$5575:$AC$5583,'02_核算项'!$M$5575:$M$5583,"SO2",'02_核算项'!$AE$5575:$AE$5583,"allow_calculation"),"")</f>
        <v>0.239785</v>
      </c>
      <c r="H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C$5575:$AC$5583,'02_核算项'!$M$5575:$M$5583,"NOX",'02_核算项'!$AE$5575:$AE$5583,"allow_calculation"),"")</f>
        <v>0.8463</v>
      </c>
      <c r="I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C$5575:$AC$5583,'02_核算项'!$M$5575:$M$5583,"CO",'02_核算项'!$AE$5575:$AE$5583,"allow_calculation"),"")</f>
        <v>0.211575</v>
      </c>
      <c r="J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C$5575:$AC$5583,'02_核算项'!$M$5575:$M$5583,"VOCS",'02_核算项'!$AE$5575:$AE$5583,"allow_calculation"),"")</f>
        <v>0.016926</v>
      </c>
      <c r="K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C$5575:$AC$5583,'02_核算项'!$M$5575:$M$5583,"PM10",'02_核算项'!$AE$5575:$AE$5583,"allow_calculation"),"")</f>
        <v>0.1057875</v>
      </c>
      <c r="L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C$5575:$AC$5583,'02_核算项'!$M$5575:$M$5583,"PM25",'02_核算项'!$AE$5575:$AE$5583,"allow_calculation"),"")</f>
        <v>0.1057875</v>
      </c>
      <c r="M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C$5575:$AC$5583,'02_核算项'!$M$5575:$M$5583,"BC",'02_核算项'!$AE$5575:$AE$5583,"allow_calculation"),"")</f>
        <v>0.008463</v>
      </c>
      <c r="N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C$5575:$AC$5583,'02_核算项'!$M$5575:$M$5583,"OC",'02_核算项'!$AE$5575:$AE$5583,"allow_calculation"),"")</f>
        <v>0.0493675</v>
      </c>
      <c r="O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C$5575:$AC$5583,'02_核算项'!$M$5575:$M$5583,"NH3",'02_核算项'!$AE$5575:$AE$5583,"allow_calculation"),"")</f>
        <v>0.0</v>
      </c>
      <c r="P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D$5575:$AD$5583,'02_核算项'!$M$5575:$M$5583,"SO2",'02_核算项'!$AE$5575:$AE$5583,"allow_calculation"),"")</f>
        <v>0.239785</v>
      </c>
      <c r="Q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D$5575:$AD$5583,'02_核算项'!$M$5575:$M$5583,"NOX",'02_核算项'!$AE$5575:$AE$5583,"allow_calculation"),"")</f>
        <v>0.8463</v>
      </c>
      <c r="R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D$5575:$AD$5583,'02_核算项'!$M$5575:$M$5583,"CO",'02_核算项'!$AE$5575:$AE$5583,"allow_calculation"),"")</f>
        <v>0.211575</v>
      </c>
      <c r="S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D$5575:$AD$5583,'02_核算项'!$M$5575:$M$5583,"VOCS",'02_核算项'!$AE$5575:$AE$5583,"allow_calculation"),"")</f>
        <v>0.016926</v>
      </c>
      <c r="T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D$5575:$AD$5583,'02_核算项'!$M$5575:$M$5583,"PM10",'02_核算项'!$AE$5575:$AE$5583,"allow_calculation"),"")</f>
        <v>0.1057875</v>
      </c>
      <c r="U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D$5575:$AD$5583,'02_核算项'!$M$5575:$M$5583,"PM25",'02_核算项'!$AE$5575:$AE$5583,"allow_calculation"),"")</f>
        <v>0.1057875</v>
      </c>
      <c r="V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D$5575:$AD$5583,'02_核算项'!$M$5575:$M$5583,"BC",'02_核算项'!$AE$5575:$AE$5583,"allow_calculation"),"")</f>
        <v>0.008463</v>
      </c>
      <c r="W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D$5575:$AD$5583,'02_核算项'!$M$5575:$M$5583,"OC",'02_核算项'!$AE$5575:$AE$5583,"allow_calculation"),"")</f>
        <v>0.0493675</v>
      </c>
      <c r="X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D$5575:$AD$5583,'02_核算项'!$M$5575:$M$5583,"NH3",'02_核算项'!$AE$5575:$AE$5583,"allow_calculation"),"")</f>
        <v>0.0</v>
      </c>
      <c r="Y551" s="2">
        <v>1</v>
      </c>
    </row>
    <row r="552" spans="1:25">
      <c r="A552" s="2" t="s">
        <v>6548</v>
      </c>
      <c r="B552" s="2" t="s">
        <v>1007</v>
      </c>
      <c r="C552" s="2" t="s">
        <v>898</v>
      </c>
      <c r="D552" s="2" t="s">
        <v>116</v>
      </c>
      <c r="E552" s="2" t="s">
        <v>181</v>
      </c>
      <c r="F552" s="2" t="s">
        <v>52</v>
      </c>
      <c r="G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C$5584:$AC$5592,'02_核算项'!$M$5584:$M$5592,"SO2",'02_核算项'!$AE$5584:$AE$5592,"allow_calculation"),"")</f>
        <v>0.02060405</v>
      </c>
      <c r="H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C$5584:$AC$5592,'02_核算项'!$M$5584:$M$5592,"NOX",'02_核算项'!$AE$5584:$AE$5592,"allow_calculation"),"")</f>
        <v>4.944972</v>
      </c>
      <c r="I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C$5584:$AC$5592,'02_核算项'!$M$5584:$M$5592,"CO",'02_核算项'!$AE$5584:$AE$5592,"allow_calculation"),"")</f>
        <v>1.4422835</v>
      </c>
      <c r="J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C$5584:$AC$5592,'02_核算项'!$M$5584:$M$5592,"VOCS",'02_核算项'!$AE$5584:$AE$5592,"allow_calculation"),"")</f>
        <v>0.0824162</v>
      </c>
      <c r="K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C$5584:$AC$5592,'02_核算项'!$M$5584:$M$5592,"PM10",'02_核算项'!$AE$5584:$AE$5592,"allow_calculation"),"")</f>
        <v>0.0412081</v>
      </c>
      <c r="L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C$5584:$AC$5592,'02_核算项'!$M$5584:$M$5592,"PM25",'02_核算项'!$AE$5584:$AE$5592,"allow_calculation"),"")</f>
        <v>0.02060405</v>
      </c>
      <c r="M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C$5584:$AC$5592,'02_核算项'!$M$5584:$M$5592,"BC",'02_核算项'!$AE$5584:$AE$5592,"allow_calculation"),"")</f>
        <v>0.004120810000000001</v>
      </c>
      <c r="N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C$5584:$AC$5592,'02_核算项'!$M$5584:$M$5592,"OC",'02_核算项'!$AE$5584:$AE$5592,"allow_calculation"),"")</f>
        <v>0.008241620000000002</v>
      </c>
      <c r="O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C$5584:$AC$5592,'02_核算项'!$M$5584:$M$5592,"NH3",'02_核算项'!$AE$5584:$AE$5592,"allow_calculation"),"")</f>
        <v>0.0</v>
      </c>
      <c r="P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D$5584:$AD$5592,'02_核算项'!$M$5584:$M$5592,"SO2",'02_核算项'!$AE$5584:$AE$5592,"allow_calculation"),"")</f>
        <v>0.02060405</v>
      </c>
      <c r="Q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D$5584:$AD$5592,'02_核算项'!$M$5584:$M$5592,"NOX",'02_核算项'!$AE$5584:$AE$5592,"allow_calculation"),"")</f>
        <v>4.944972</v>
      </c>
      <c r="R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D$5584:$AD$5592,'02_核算项'!$M$5584:$M$5592,"CO",'02_核算项'!$AE$5584:$AE$5592,"allow_calculation"),"")</f>
        <v>1.4422835</v>
      </c>
      <c r="S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D$5584:$AD$5592,'02_核算项'!$M$5584:$M$5592,"VOCS",'02_核算项'!$AE$5584:$AE$5592,"allow_calculation"),"")</f>
        <v>0.0824162</v>
      </c>
      <c r="T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D$5584:$AD$5592,'02_核算项'!$M$5584:$M$5592,"PM10",'02_核算项'!$AE$5584:$AE$5592,"allow_calculation"),"")</f>
        <v>0.0412081</v>
      </c>
      <c r="U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D$5584:$AD$5592,'02_核算项'!$M$5584:$M$5592,"PM25",'02_核算项'!$AE$5584:$AE$5592,"allow_calculation"),"")</f>
        <v>0.02060405</v>
      </c>
      <c r="V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D$5584:$AD$5592,'02_核算项'!$M$5584:$M$5592,"BC",'02_核算项'!$AE$5584:$AE$5592,"allow_calculation"),"")</f>
        <v>0.004120810000000001</v>
      </c>
      <c r="W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D$5584:$AD$5592,'02_核算项'!$M$5584:$M$5592,"OC",'02_核算项'!$AE$5584:$AE$5592,"allow_calculation"),"")</f>
        <v>0.008241620000000002</v>
      </c>
      <c r="X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D$5584:$AD$5592,'02_核算项'!$M$5584:$M$5592,"NH3",'02_核算项'!$AE$5584:$AE$5592,"allow_calculation"),"")</f>
        <v>0.0</v>
      </c>
      <c r="Y552" s="2">
        <v>1</v>
      </c>
    </row>
    <row r="553" spans="1:25">
      <c r="A553" s="2" t="s">
        <v>6558</v>
      </c>
      <c r="B553" s="2" t="s">
        <v>1946</v>
      </c>
      <c r="C553" s="2" t="s">
        <v>412</v>
      </c>
      <c r="D553" s="2" t="s">
        <v>50</v>
      </c>
      <c r="E553" s="2" t="s">
        <v>51</v>
      </c>
      <c r="F553" s="2" t="s">
        <v>243</v>
      </c>
      <c r="G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C$5593:$AC$5609,'02_核算项'!$M$5593:$M$5609,"SO2",'02_核算项'!$AE$5593:$AE$5609,"allow_calculation"),"")</f>
        <v>2216.5939089999997</v>
      </c>
      <c r="H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C$5593:$AC$5609,'02_核算项'!$M$5593:$M$5609,"NOX",'02_核算项'!$AE$5593:$AE$5609,"allow_calculation"),"")</f>
        <v>7823.27262</v>
      </c>
      <c r="I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C$5593:$AC$5609,'02_核算项'!$M$5593:$M$5609,"CO",'02_核算项'!$AE$5593:$AE$5609,"allow_calculation"),"")</f>
        <v>1955.818155</v>
      </c>
      <c r="J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C$5593:$AC$5609,'02_核算项'!$M$5593:$M$5609,"VOCS",'02_核算项'!$AE$5593:$AE$5609,"allow_calculation"),"")</f>
        <v>156.4654524</v>
      </c>
      <c r="K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C$5593:$AC$5609,'02_核算项'!$M$5593:$M$5609,"PM10",'02_核算项'!$AE$5593:$AE$5609,"allow_calculation"),"")</f>
        <v>977.9090775</v>
      </c>
      <c r="L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C$5593:$AC$5609,'02_核算项'!$M$5593:$M$5609,"PM25",'02_核算项'!$AE$5593:$AE$5609,"allow_calculation"),"")</f>
        <v>977.9090775</v>
      </c>
      <c r="M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C$5593:$AC$5609,'02_核算项'!$M$5593:$M$5609,"BC",'02_核算项'!$AE$5593:$AE$5609,"allow_calculation"),"")</f>
        <v>78.2327262</v>
      </c>
      <c r="N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C$5593:$AC$5609,'02_核算项'!$M$5593:$M$5609,"OC",'02_核算项'!$AE$5593:$AE$5609,"allow_calculation"),"")</f>
        <v>456.3575695</v>
      </c>
      <c r="O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C$5593:$AC$5609,'02_核算项'!$M$5593:$M$5609,"NH3",'02_核算项'!$AE$5593:$AE$5609,"allow_calculation"),"")</f>
        <v>0.0</v>
      </c>
      <c r="P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D$5593:$AD$5609,'02_核算项'!$M$5593:$M$5609,"SO2",'02_核算项'!$AE$5593:$AE$5609,"allow_calculation"),"")</f>
        <v>2216.5939089999997</v>
      </c>
      <c r="Q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D$5593:$AD$5609,'02_核算项'!$M$5593:$M$5609,"NOX",'02_核算项'!$AE$5593:$AE$5609,"allow_calculation"),"")</f>
        <v>7823.27262</v>
      </c>
      <c r="R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D$5593:$AD$5609,'02_核算项'!$M$5593:$M$5609,"CO",'02_核算项'!$AE$5593:$AE$5609,"allow_calculation"),"")</f>
        <v>1955.818155</v>
      </c>
      <c r="S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D$5593:$AD$5609,'02_核算项'!$M$5593:$M$5609,"VOCS",'02_核算项'!$AE$5593:$AE$5609,"allow_calculation"),"")</f>
        <v>156.4654524</v>
      </c>
      <c r="T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D$5593:$AD$5609,'02_核算项'!$M$5593:$M$5609,"PM10",'02_核算项'!$AE$5593:$AE$5609,"allow_calculation"),"")</f>
        <v>977.9090775</v>
      </c>
      <c r="U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D$5593:$AD$5609,'02_核算项'!$M$5593:$M$5609,"PM25",'02_核算项'!$AE$5593:$AE$5609,"allow_calculation"),"")</f>
        <v>977.9090775</v>
      </c>
      <c r="V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D$5593:$AD$5609,'02_核算项'!$M$5593:$M$5609,"BC",'02_核算项'!$AE$5593:$AE$5609,"allow_calculation"),"")</f>
        <v>78.2327262</v>
      </c>
      <c r="W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D$5593:$AD$5609,'02_核算项'!$M$5593:$M$5609,"OC",'02_核算项'!$AE$5593:$AE$5609,"allow_calculation"),"")</f>
        <v>456.3575695</v>
      </c>
      <c r="X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D$5593:$AD$5609,'02_核算项'!$M$5593:$M$5609,"NH3",'02_核算项'!$AE$5593:$AE$5609,"allow_calculation"),"")</f>
        <v>0.0</v>
      </c>
      <c r="Y553" s="2">
        <v>17</v>
      </c>
    </row>
    <row r="554" spans="1:25">
      <c r="A554" s="2" t="s">
        <v>6576</v>
      </c>
      <c r="B554" s="2" t="s">
        <v>6577</v>
      </c>
      <c r="C554" s="2" t="s">
        <v>400</v>
      </c>
      <c r="D554" s="2" t="s">
        <v>50</v>
      </c>
      <c r="E554" s="2" t="s">
        <v>179</v>
      </c>
      <c r="F554" s="2" t="s">
        <v>138</v>
      </c>
      <c r="G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C$5610:$AC$5618,'02_核算项'!$M$5610:$M$5618,"SO2",'02_核算项'!$AE$5610:$AE$5618,"allow_calculation"),"")</f>
        <v>0.2104825</v>
      </c>
      <c r="H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C$5610:$AC$5618,'02_核算项'!$M$5610:$M$5618,"NOX",'02_核算项'!$AE$5610:$AE$5618,"allow_calculation"),"")</f>
        <v>50.5158</v>
      </c>
      <c r="I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C$5610:$AC$5618,'02_核算项'!$M$5610:$M$5618,"CO",'02_核算项'!$AE$5610:$AE$5618,"allow_calculation"),"")</f>
        <v>14.733774999999998</v>
      </c>
      <c r="J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C$5610:$AC$5618,'02_核算项'!$M$5610:$M$5618,"VOCS",'02_核算项'!$AE$5610:$AE$5618,"allow_calculation"),"")</f>
        <v>0.84193</v>
      </c>
      <c r="K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C$5610:$AC$5618,'02_核算项'!$M$5610:$M$5618,"PM10",'02_核算项'!$AE$5610:$AE$5618,"allow_calculation"),"")</f>
        <v>0.420965</v>
      </c>
      <c r="L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C$5610:$AC$5618,'02_核算项'!$M$5610:$M$5618,"PM25",'02_核算项'!$AE$5610:$AE$5618,"allow_calculation"),"")</f>
        <v>0.2104825</v>
      </c>
      <c r="M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C$5610:$AC$5618,'02_核算项'!$M$5610:$M$5618,"BC",'02_核算项'!$AE$5610:$AE$5618,"allow_calculation"),"")</f>
        <v>0.0420965</v>
      </c>
      <c r="N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C$5610:$AC$5618,'02_核算项'!$M$5610:$M$5618,"OC",'02_核算项'!$AE$5610:$AE$5618,"allow_calculation"),"")</f>
        <v>0.084193</v>
      </c>
      <c r="O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C$5610:$AC$5618,'02_核算项'!$M$5610:$M$5618,"NH3",'02_核算项'!$AE$5610:$AE$5618,"allow_calculation"),"")</f>
        <v>0.0</v>
      </c>
      <c r="P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D$5610:$AD$5618,'02_核算项'!$M$5610:$M$5618,"SO2",'02_核算项'!$AE$5610:$AE$5618,"allow_calculation"),"")</f>
        <v>0.2104825</v>
      </c>
      <c r="Q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D$5610:$AD$5618,'02_核算项'!$M$5610:$M$5618,"NOX",'02_核算项'!$AE$5610:$AE$5618,"allow_calculation"),"")</f>
        <v>50.5158</v>
      </c>
      <c r="R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D$5610:$AD$5618,'02_核算项'!$M$5610:$M$5618,"CO",'02_核算项'!$AE$5610:$AE$5618,"allow_calculation"),"")</f>
        <v>14.733774999999998</v>
      </c>
      <c r="S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D$5610:$AD$5618,'02_核算项'!$M$5610:$M$5618,"VOCS",'02_核算项'!$AE$5610:$AE$5618,"allow_calculation"),"")</f>
        <v>0.84193</v>
      </c>
      <c r="T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D$5610:$AD$5618,'02_核算项'!$M$5610:$M$5618,"PM10",'02_核算项'!$AE$5610:$AE$5618,"allow_calculation"),"")</f>
        <v>0.420965</v>
      </c>
      <c r="U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D$5610:$AD$5618,'02_核算项'!$M$5610:$M$5618,"PM25",'02_核算项'!$AE$5610:$AE$5618,"allow_calculation"),"")</f>
        <v>0.2104825</v>
      </c>
      <c r="V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D$5610:$AD$5618,'02_核算项'!$M$5610:$M$5618,"BC",'02_核算项'!$AE$5610:$AE$5618,"allow_calculation"),"")</f>
        <v>0.0420965</v>
      </c>
      <c r="W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D$5610:$AD$5618,'02_核算项'!$M$5610:$M$5618,"OC",'02_核算项'!$AE$5610:$AE$5618,"allow_calculation"),"")</f>
        <v>0.084193</v>
      </c>
      <c r="X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D$5610:$AD$5618,'02_核算项'!$M$5610:$M$5618,"NH3",'02_核算项'!$AE$5610:$AE$5618,"allow_calculation"),"")</f>
        <v>0.0</v>
      </c>
      <c r="Y554" s="2">
        <v>1</v>
      </c>
    </row>
    <row r="555" spans="1:25">
      <c r="A555" s="2" t="s">
        <v>6587</v>
      </c>
      <c r="B555" s="2" t="s">
        <v>1071</v>
      </c>
      <c r="C555" s="2" t="s">
        <v>744</v>
      </c>
      <c r="D555" s="2" t="s">
        <v>50</v>
      </c>
      <c r="E555" s="2" t="s">
        <v>179</v>
      </c>
      <c r="F555" s="2" t="s">
        <v>52</v>
      </c>
      <c r="G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C$5619:$AC$5627,'02_核算项'!$M$5619:$M$5627,"SO2",'02_核算项'!$AE$5619:$AE$5627,"allow_calculation"),"")</f>
        <v>0.41615</v>
      </c>
      <c r="H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C$5619:$AC$5627,'02_核算项'!$M$5619:$M$5627,"NOX",'02_核算项'!$AE$5619:$AE$5627,"allow_calculation"),"")</f>
        <v>99.876</v>
      </c>
      <c r="I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C$5619:$AC$5627,'02_核算项'!$M$5619:$M$5627,"CO",'02_核算项'!$AE$5619:$AE$5627,"allow_calculation"),"")</f>
        <v>29.1305</v>
      </c>
      <c r="J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C$5619:$AC$5627,'02_核算项'!$M$5619:$M$5627,"VOCS",'02_核算项'!$AE$5619:$AE$5627,"allow_calculation"),"")</f>
        <v>1.6646</v>
      </c>
      <c r="K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C$5619:$AC$5627,'02_核算项'!$M$5619:$M$5627,"PM10",'02_核算项'!$AE$5619:$AE$5627,"allow_calculation"),"")</f>
        <v>0.8323</v>
      </c>
      <c r="L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C$5619:$AC$5627,'02_核算项'!$M$5619:$M$5627,"PM25",'02_核算项'!$AE$5619:$AE$5627,"allow_calculation"),"")</f>
        <v>0.41615</v>
      </c>
      <c r="M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C$5619:$AC$5627,'02_核算项'!$M$5619:$M$5627,"BC",'02_核算项'!$AE$5619:$AE$5627,"allow_calculation"),"")</f>
        <v>0.08323</v>
      </c>
      <c r="N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C$5619:$AC$5627,'02_核算项'!$M$5619:$M$5627,"OC",'02_核算项'!$AE$5619:$AE$5627,"allow_calculation"),"")</f>
        <v>0.16646</v>
      </c>
      <c r="O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C$5619:$AC$5627,'02_核算项'!$M$5619:$M$5627,"NH3",'02_核算项'!$AE$5619:$AE$5627,"allow_calculation"),"")</f>
        <v>0.0</v>
      </c>
      <c r="P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D$5619:$AD$5627,'02_核算项'!$M$5619:$M$5627,"SO2",'02_核算项'!$AE$5619:$AE$5627,"allow_calculation"),"")</f>
        <v>0.41615</v>
      </c>
      <c r="Q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D$5619:$AD$5627,'02_核算项'!$M$5619:$M$5627,"NOX",'02_核算项'!$AE$5619:$AE$5627,"allow_calculation"),"")</f>
        <v>99.876</v>
      </c>
      <c r="R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D$5619:$AD$5627,'02_核算项'!$M$5619:$M$5627,"CO",'02_核算项'!$AE$5619:$AE$5627,"allow_calculation"),"")</f>
        <v>29.1305</v>
      </c>
      <c r="S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D$5619:$AD$5627,'02_核算项'!$M$5619:$M$5627,"VOCS",'02_核算项'!$AE$5619:$AE$5627,"allow_calculation"),"")</f>
        <v>1.6646</v>
      </c>
      <c r="T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D$5619:$AD$5627,'02_核算项'!$M$5619:$M$5627,"PM10",'02_核算项'!$AE$5619:$AE$5627,"allow_calculation"),"")</f>
        <v>0.8323</v>
      </c>
      <c r="U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D$5619:$AD$5627,'02_核算项'!$M$5619:$M$5627,"PM25",'02_核算项'!$AE$5619:$AE$5627,"allow_calculation"),"")</f>
        <v>0.41615</v>
      </c>
      <c r="V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D$5619:$AD$5627,'02_核算项'!$M$5619:$M$5627,"BC",'02_核算项'!$AE$5619:$AE$5627,"allow_calculation"),"")</f>
        <v>0.08323</v>
      </c>
      <c r="W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D$5619:$AD$5627,'02_核算项'!$M$5619:$M$5627,"OC",'02_核算项'!$AE$5619:$AE$5627,"allow_calculation"),"")</f>
        <v>0.16646</v>
      </c>
      <c r="X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D$5619:$AD$5627,'02_核算项'!$M$5619:$M$5627,"NH3",'02_核算项'!$AE$5619:$AE$5627,"allow_calculation"),"")</f>
        <v>0.0</v>
      </c>
      <c r="Y555" s="2">
        <v>10</v>
      </c>
    </row>
    <row r="556" spans="1:25">
      <c r="A556" s="2" t="s">
        <v>6597</v>
      </c>
      <c r="B556" s="2" t="s">
        <v>5831</v>
      </c>
      <c r="C556" s="2" t="s">
        <v>731</v>
      </c>
      <c r="D556" s="2" t="s">
        <v>228</v>
      </c>
      <c r="E556" s="2" t="s">
        <v>117</v>
      </c>
      <c r="F556" s="2" t="s">
        <v>52</v>
      </c>
      <c r="G556" s="4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C$5628:$AC$5644,'02_核算项'!$M$5628:$M$5644,"SO2",'02_核算项'!$AE$5628:$AE$5644,"allow_calculation"),"")</f>
        <v>247.963292</v>
      </c>
      <c r="H556" s="4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C$5628:$AC$5644,'02_核算项'!$M$5628:$M$5644,"NOX",'02_核算项'!$AE$5628:$AE$5644,"allow_calculation"),"")</f>
        <v>875.1645599999999</v>
      </c>
      <c r="I556" s="4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C$5628:$AC$5644,'02_核算项'!$M$5628:$M$5644,"CO",'02_核算项'!$AE$5628:$AE$5644,"allow_calculation"),"")</f>
        <v>218.79113999999998</v>
      </c>
      <c r="J556" s="4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C$5628:$AC$5644,'02_核算项'!$M$5628:$M$5644,"VOCS",'02_核算项'!$AE$5628:$AE$5644,"allow_calculation"),"")</f>
        <v>17.5032912</v>
      </c>
      <c r="K556" s="4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C$5628:$AC$5644,'02_核算项'!$M$5628:$M$5644,"PM10",'02_核算项'!$AE$5628:$AE$5644,"allow_calculation"),"")</f>
        <v>109.39556999999999</v>
      </c>
      <c r="L556" s="4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C$5628:$AC$5644,'02_核算项'!$M$5628:$M$5644,"PM25",'02_核算项'!$AE$5628:$AE$5644,"allow_calculation"),"")</f>
        <v>109.39556999999999</v>
      </c>
      <c r="M556" s="4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C$5628:$AC$5644,'02_核算项'!$M$5628:$M$5644,"BC",'02_核算项'!$AE$5628:$AE$5644,"allow_calculation"),"")</f>
        <v>8.7516456</v>
      </c>
      <c r="N556" s="4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C$5628:$AC$5644,'02_核算项'!$M$5628:$M$5644,"OC",'02_核算项'!$AE$5628:$AE$5644,"allow_calculation"),"")</f>
        <v>51.051266000000005</v>
      </c>
      <c r="O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C$5628:$AC$5644,'02_核算项'!$M$5628:$M$5644,"NH3",'02_核算项'!$AE$5628:$AE$5644,"allow_calculation"),"")</f>
        <v>0.0</v>
      </c>
      <c r="P556" s="4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D$5628:$AD$5644,'02_核算项'!$M$5628:$M$5644,"SO2",'02_核算项'!$AE$5628:$AE$5644,"allow_calculation"),"")</f>
        <v>247.963292</v>
      </c>
      <c r="Q556" s="4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D$5628:$AD$5644,'02_核算项'!$M$5628:$M$5644,"NOX",'02_核算项'!$AE$5628:$AE$5644,"allow_calculation"),"")</f>
        <v>875.1645599999999</v>
      </c>
      <c r="R556" s="4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D$5628:$AD$5644,'02_核算项'!$M$5628:$M$5644,"CO",'02_核算项'!$AE$5628:$AE$5644,"allow_calculation"),"")</f>
        <v>218.79113999999998</v>
      </c>
      <c r="S556" s="4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D$5628:$AD$5644,'02_核算项'!$M$5628:$M$5644,"VOCS",'02_核算项'!$AE$5628:$AE$5644,"allow_calculation"),"")</f>
        <v>17.5032912</v>
      </c>
      <c r="T556" s="4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D$5628:$AD$5644,'02_核算项'!$M$5628:$M$5644,"PM10",'02_核算项'!$AE$5628:$AE$5644,"allow_calculation"),"")</f>
        <v>109.39556999999999</v>
      </c>
      <c r="U556" s="4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D$5628:$AD$5644,'02_核算项'!$M$5628:$M$5644,"PM25",'02_核算项'!$AE$5628:$AE$5644,"allow_calculation"),"")</f>
        <v>109.39556999999999</v>
      </c>
      <c r="V556" s="4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D$5628:$AD$5644,'02_核算项'!$M$5628:$M$5644,"BC",'02_核算项'!$AE$5628:$AE$5644,"allow_calculation"),"")</f>
        <v>8.7516456</v>
      </c>
      <c r="W556" s="4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D$5628:$AD$5644,'02_核算项'!$M$5628:$M$5644,"OC",'02_核算项'!$AE$5628:$AE$5644,"allow_calculation"),"")</f>
        <v>51.051266000000005</v>
      </c>
      <c r="X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D$5628:$AD$5644,'02_核算项'!$M$5628:$M$5644,"NH3",'02_核算项'!$AE$5628:$AE$5644,"allow_calculation"),"")</f>
        <v>0.0</v>
      </c>
      <c r="Y556" s="2">
        <v>1</v>
      </c>
    </row>
    <row r="557" spans="1:25">
      <c r="A557" s="2" t="s">
        <v>6615</v>
      </c>
      <c r="B557" s="2" t="s">
        <v>1029</v>
      </c>
      <c r="C557" s="2" t="s">
        <v>258</v>
      </c>
      <c r="D557" s="2" t="s">
        <v>116</v>
      </c>
      <c r="E557" s="2" t="s">
        <v>51</v>
      </c>
      <c r="F557" s="2" t="s">
        <v>52</v>
      </c>
      <c r="G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C$5645:$AC$5653,'02_核算项'!$M$5645:$M$5653,"SO2",'02_核算项'!$AE$5645:$AE$5653,"allow_calculation"),"")</f>
        <v>4.86574</v>
      </c>
      <c r="H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C$5645:$AC$5653,'02_核算项'!$M$5645:$M$5653,"NOX",'02_核算项'!$AE$5645:$AE$5653,"allow_calculation"),"")</f>
        <v>17.1732</v>
      </c>
      <c r="I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C$5645:$AC$5653,'02_核算项'!$M$5645:$M$5653,"CO",'02_核算项'!$AE$5645:$AE$5653,"allow_calculation"),"")</f>
        <v>4.2933</v>
      </c>
      <c r="J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C$5645:$AC$5653,'02_核算项'!$M$5645:$M$5653,"VOCS",'02_核算项'!$AE$5645:$AE$5653,"allow_calculation"),"")</f>
        <v>0.343464</v>
      </c>
      <c r="K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C$5645:$AC$5653,'02_核算项'!$M$5645:$M$5653,"PM10",'02_核算项'!$AE$5645:$AE$5653,"allow_calculation"),"")</f>
        <v>2.14665</v>
      </c>
      <c r="L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C$5645:$AC$5653,'02_核算项'!$M$5645:$M$5653,"PM25",'02_核算项'!$AE$5645:$AE$5653,"allow_calculation"),"")</f>
        <v>2.14665</v>
      </c>
      <c r="M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C$5645:$AC$5653,'02_核算项'!$M$5645:$M$5653,"BC",'02_核算项'!$AE$5645:$AE$5653,"allow_calculation"),"")</f>
        <v>0.171732</v>
      </c>
      <c r="N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C$5645:$AC$5653,'02_核算项'!$M$5645:$M$5653,"OC",'02_核算项'!$AE$5645:$AE$5653,"allow_calculation"),"")</f>
        <v>1.0017699999999998</v>
      </c>
      <c r="O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C$5645:$AC$5653,'02_核算项'!$M$5645:$M$5653,"NH3",'02_核算项'!$AE$5645:$AE$5653,"allow_calculation"),"")</f>
        <v>0.0</v>
      </c>
      <c r="P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D$5645:$AD$5653,'02_核算项'!$M$5645:$M$5653,"SO2",'02_核算项'!$AE$5645:$AE$5653,"allow_calculation"),"")</f>
        <v>4.86574</v>
      </c>
      <c r="Q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D$5645:$AD$5653,'02_核算项'!$M$5645:$M$5653,"NOX",'02_核算项'!$AE$5645:$AE$5653,"allow_calculation"),"")</f>
        <v>17.1732</v>
      </c>
      <c r="R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D$5645:$AD$5653,'02_核算项'!$M$5645:$M$5653,"CO",'02_核算项'!$AE$5645:$AE$5653,"allow_calculation"),"")</f>
        <v>4.2933</v>
      </c>
      <c r="S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D$5645:$AD$5653,'02_核算项'!$M$5645:$M$5653,"VOCS",'02_核算项'!$AE$5645:$AE$5653,"allow_calculation"),"")</f>
        <v>0.343464</v>
      </c>
      <c r="T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D$5645:$AD$5653,'02_核算项'!$M$5645:$M$5653,"PM10",'02_核算项'!$AE$5645:$AE$5653,"allow_calculation"),"")</f>
        <v>2.14665</v>
      </c>
      <c r="U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D$5645:$AD$5653,'02_核算项'!$M$5645:$M$5653,"PM25",'02_核算项'!$AE$5645:$AE$5653,"allow_calculation"),"")</f>
        <v>2.14665</v>
      </c>
      <c r="V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D$5645:$AD$5653,'02_核算项'!$M$5645:$M$5653,"BC",'02_核算项'!$AE$5645:$AE$5653,"allow_calculation"),"")</f>
        <v>0.171732</v>
      </c>
      <c r="W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D$5645:$AD$5653,'02_核算项'!$M$5645:$M$5653,"OC",'02_核算项'!$AE$5645:$AE$5653,"allow_calculation"),"")</f>
        <v>1.0017699999999998</v>
      </c>
      <c r="X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D$5645:$AD$5653,'02_核算项'!$M$5645:$M$5653,"NH3",'02_核算项'!$AE$5645:$AE$5653,"allow_calculation"),"")</f>
        <v>0.0</v>
      </c>
      <c r="Y557" s="2">
        <v>1</v>
      </c>
    </row>
    <row r="558" spans="1:25">
      <c r="A558" s="2" t="s">
        <v>6625</v>
      </c>
      <c r="B558" s="2" t="s">
        <v>2846</v>
      </c>
      <c r="C558" s="2" t="s">
        <v>242</v>
      </c>
      <c r="D558" s="2" t="s">
        <v>228</v>
      </c>
      <c r="E558" s="2" t="s">
        <v>117</v>
      </c>
      <c r="F558" s="2" t="s">
        <v>52</v>
      </c>
      <c r="G558" s="4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C$5654:$AC$5662,'02_核算项'!$M$5654:$M$5662,"SO2",'02_核算项'!$AE$5654:$AE$5662,"allow_calculation"),"")</f>
        <v>338.2898</v>
      </c>
      <c r="H558" s="4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C$5654:$AC$5662,'02_核算项'!$M$5654:$M$5662,"NOX",'02_核算项'!$AE$5654:$AE$5662,"allow_calculation"),"")</f>
        <v>1193.964</v>
      </c>
      <c r="I558" s="4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C$5654:$AC$5662,'02_核算项'!$M$5654:$M$5662,"CO",'02_核算项'!$AE$5654:$AE$5662,"allow_calculation"),"")</f>
        <v>298.491</v>
      </c>
      <c r="J558" s="4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C$5654:$AC$5662,'02_核算项'!$M$5654:$M$5662,"VOCS",'02_核算项'!$AE$5654:$AE$5662,"allow_calculation"),"")</f>
        <v>23.87928</v>
      </c>
      <c r="K558" s="4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C$5654:$AC$5662,'02_核算项'!$M$5654:$M$5662,"PM10",'02_核算项'!$AE$5654:$AE$5662,"allow_calculation"),"")</f>
        <v>149.2455</v>
      </c>
      <c r="L558" s="4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C$5654:$AC$5662,'02_核算项'!$M$5654:$M$5662,"PM25",'02_核算项'!$AE$5654:$AE$5662,"allow_calculation"),"")</f>
        <v>149.2455</v>
      </c>
      <c r="M558" s="4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C$5654:$AC$5662,'02_核算项'!$M$5654:$M$5662,"BC",'02_核算项'!$AE$5654:$AE$5662,"allow_calculation"),"")</f>
        <v>11.93964</v>
      </c>
      <c r="N558" s="4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C$5654:$AC$5662,'02_核算项'!$M$5654:$M$5662,"OC",'02_核算项'!$AE$5654:$AE$5662,"allow_calculation"),"")</f>
        <v>69.6479</v>
      </c>
      <c r="O558" s="4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C$5654:$AC$5662,'02_核算项'!$M$5654:$M$5662,"NH3",'02_核算项'!$AE$5654:$AE$5662,"allow_calculation"),"")</f>
        <v/>
      </c>
      <c r="P558" s="4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D$5654:$AD$5662,'02_核算项'!$M$5654:$M$5662,"SO2",'02_核算项'!$AE$5654:$AE$5662,"allow_calculation"),"")</f>
        <v>338.2898</v>
      </c>
      <c r="Q558" s="4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D$5654:$AD$5662,'02_核算项'!$M$5654:$M$5662,"NOX",'02_核算项'!$AE$5654:$AE$5662,"allow_calculation"),"")</f>
        <v>1193.964</v>
      </c>
      <c r="R558" s="4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D$5654:$AD$5662,'02_核算项'!$M$5654:$M$5662,"CO",'02_核算项'!$AE$5654:$AE$5662,"allow_calculation"),"")</f>
        <v>298.491</v>
      </c>
      <c r="S558" s="4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D$5654:$AD$5662,'02_核算项'!$M$5654:$M$5662,"VOCS",'02_核算项'!$AE$5654:$AE$5662,"allow_calculation"),"")</f>
        <v>23.87928</v>
      </c>
      <c r="T558" s="4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D$5654:$AD$5662,'02_核算项'!$M$5654:$M$5662,"PM10",'02_核算项'!$AE$5654:$AE$5662,"allow_calculation"),"")</f>
        <v>149.2455</v>
      </c>
      <c r="U558" s="4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D$5654:$AD$5662,'02_核算项'!$M$5654:$M$5662,"PM25",'02_核算项'!$AE$5654:$AE$5662,"allow_calculation"),"")</f>
        <v>149.2455</v>
      </c>
      <c r="V558" s="4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D$5654:$AD$5662,'02_核算项'!$M$5654:$M$5662,"BC",'02_核算项'!$AE$5654:$AE$5662,"allow_calculation"),"")</f>
        <v>11.93964</v>
      </c>
      <c r="W558" s="4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D$5654:$AD$5662,'02_核算项'!$M$5654:$M$5662,"OC",'02_核算项'!$AE$5654:$AE$5662,"allow_calculation"),"")</f>
        <v>69.6479</v>
      </c>
      <c r="X558" s="3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D$5654:$AD$5662,'02_核算项'!$M$5654:$M$5662,"NH3",'02_核算项'!$AE$5654:$AE$5662,"allow_calculation"),"")</f>
        <v/>
      </c>
      <c r="Y558" s="2">
        <v>12</v>
      </c>
    </row>
    <row r="559" spans="1:25">
      <c r="A559" s="2" t="s">
        <v>6635</v>
      </c>
      <c r="B559" s="2" t="s">
        <v>1310</v>
      </c>
      <c r="C559" s="2" t="s">
        <v>227</v>
      </c>
      <c r="D559" s="2" t="s">
        <v>228</v>
      </c>
      <c r="E559" s="2" t="s">
        <v>179</v>
      </c>
      <c r="F559" s="2" t="s">
        <v>52</v>
      </c>
      <c r="G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C$5663:$AC$5671,'02_核算项'!$M$5663:$M$5671,"SO2",'02_核算项'!$AE$5663:$AE$5671,"allow_calculation"),"")</f>
        <v/>
      </c>
      <c r="H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C$5663:$AC$5671,'02_核算项'!$M$5663:$M$5671,"NOX",'02_核算项'!$AE$5663:$AE$5671,"allow_calculation"),"")</f>
        <v/>
      </c>
      <c r="I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C$5663:$AC$5671,'02_核算项'!$M$5663:$M$5671,"CO",'02_核算项'!$AE$5663:$AE$5671,"allow_calculation"),"")</f>
        <v/>
      </c>
      <c r="J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C$5663:$AC$5671,'02_核算项'!$M$5663:$M$5671,"VOCS",'02_核算项'!$AE$5663:$AE$5671,"allow_calculation"),"")</f>
        <v/>
      </c>
      <c r="K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C$5663:$AC$5671,'02_核算项'!$M$5663:$M$5671,"PM10",'02_核算项'!$AE$5663:$AE$5671,"allow_calculation"),"")</f>
        <v/>
      </c>
      <c r="L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C$5663:$AC$5671,'02_核算项'!$M$5663:$M$5671,"PM25",'02_核算项'!$AE$5663:$AE$5671,"allow_calculation"),"")</f>
        <v/>
      </c>
      <c r="M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C$5663:$AC$5671,'02_核算项'!$M$5663:$M$5671,"BC",'02_核算项'!$AE$5663:$AE$5671,"allow_calculation"),"")</f>
        <v/>
      </c>
      <c r="N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C$5663:$AC$5671,'02_核算项'!$M$5663:$M$5671,"OC",'02_核算项'!$AE$5663:$AE$5671,"allow_calculation"),"")</f>
        <v/>
      </c>
      <c r="O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C$5663:$AC$5671,'02_核算项'!$M$5663:$M$5671,"NH3",'02_核算项'!$AE$5663:$AE$5671,"allow_calculation"),"")</f>
        <v>0.0</v>
      </c>
      <c r="P559" s="3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D$5663:$AD$5671,'02_核算项'!$M$5663:$M$5671,"SO2",'02_核算项'!$AE$5663:$AE$5671,"allow_calculation"),"")</f>
        <v/>
      </c>
      <c r="Q559" s="3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D$5663:$AD$5671,'02_核算项'!$M$5663:$M$5671,"NOX",'02_核算项'!$AE$5663:$AE$5671,"allow_calculation"),"")</f>
        <v/>
      </c>
      <c r="R559" s="3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D$5663:$AD$5671,'02_核算项'!$M$5663:$M$5671,"CO",'02_核算项'!$AE$5663:$AE$5671,"allow_calculation"),"")</f>
        <v/>
      </c>
      <c r="S559" s="3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D$5663:$AD$5671,'02_核算项'!$M$5663:$M$5671,"VOCS",'02_核算项'!$AE$5663:$AE$5671,"allow_calculation"),"")</f>
        <v/>
      </c>
      <c r="T559" s="3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D$5663:$AD$5671,'02_核算项'!$M$5663:$M$5671,"PM10",'02_核算项'!$AE$5663:$AE$5671,"allow_calculation"),"")</f>
        <v/>
      </c>
      <c r="U559" s="3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D$5663:$AD$5671,'02_核算项'!$M$5663:$M$5671,"PM25",'02_核算项'!$AE$5663:$AE$5671,"allow_calculation"),"")</f>
        <v/>
      </c>
      <c r="V559" s="3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D$5663:$AD$5671,'02_核算项'!$M$5663:$M$5671,"BC",'02_核算项'!$AE$5663:$AE$5671,"allow_calculation"),"")</f>
        <v/>
      </c>
      <c r="W559" s="3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D$5663:$AD$5671,'02_核算项'!$M$5663:$M$5671,"OC",'02_核算项'!$AE$5663:$AE$5671,"allow_calculation"),"")</f>
        <v/>
      </c>
      <c r="X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D$5663:$AD$5671,'02_核算项'!$M$5663:$M$5671,"NH3",'02_核算项'!$AE$5663:$AE$5671,"allow_calculation"),"")</f>
        <v>0.0</v>
      </c>
      <c r="Y559" s="2">
        <v>25</v>
      </c>
    </row>
    <row r="560" spans="1:25">
      <c r="A560" s="2" t="s">
        <v>6645</v>
      </c>
      <c r="B560" s="2" t="s">
        <v>6577</v>
      </c>
      <c r="C560" s="2" t="s">
        <v>400</v>
      </c>
      <c r="D560" s="2" t="s">
        <v>50</v>
      </c>
      <c r="E560" s="2" t="s">
        <v>179</v>
      </c>
      <c r="F560" s="2" t="s">
        <v>52</v>
      </c>
      <c r="G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C$5672:$AC$5680,'02_核算项'!$M$5672:$M$5680,"SO2",'02_核算项'!$AE$5672:$AE$5680,"allow_calculation"),"")</f>
        <v>0.1653795</v>
      </c>
      <c r="H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C$5672:$AC$5680,'02_核算项'!$M$5672:$M$5680,"NOX",'02_核算项'!$AE$5672:$AE$5680,"allow_calculation"),"")</f>
        <v>39.69108</v>
      </c>
      <c r="I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C$5672:$AC$5680,'02_核算项'!$M$5672:$M$5680,"CO",'02_核算项'!$AE$5672:$AE$5680,"allow_calculation"),"")</f>
        <v>11.576565</v>
      </c>
      <c r="J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C$5672:$AC$5680,'02_核算项'!$M$5672:$M$5680,"VOCS",'02_核算项'!$AE$5672:$AE$5680,"allow_calculation"),"")</f>
        <v>0.661518</v>
      </c>
      <c r="K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C$5672:$AC$5680,'02_核算项'!$M$5672:$M$5680,"PM10",'02_核算项'!$AE$5672:$AE$5680,"allow_calculation"),"")</f>
        <v>0.330759</v>
      </c>
      <c r="L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C$5672:$AC$5680,'02_核算项'!$M$5672:$M$5680,"PM25",'02_核算项'!$AE$5672:$AE$5680,"allow_calculation"),"")</f>
        <v>0.1653795</v>
      </c>
      <c r="M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C$5672:$AC$5680,'02_核算项'!$M$5672:$M$5680,"BC",'02_核算项'!$AE$5672:$AE$5680,"allow_calculation"),"")</f>
        <v>0.0330759</v>
      </c>
      <c r="N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C$5672:$AC$5680,'02_核算项'!$M$5672:$M$5680,"OC",'02_核算项'!$AE$5672:$AE$5680,"allow_calculation"),"")</f>
        <v>0.0661518</v>
      </c>
      <c r="O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C$5672:$AC$5680,'02_核算项'!$M$5672:$M$5680,"NH3",'02_核算项'!$AE$5672:$AE$5680,"allow_calculation"),"")</f>
        <v>0.0</v>
      </c>
      <c r="P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D$5672:$AD$5680,'02_核算项'!$M$5672:$M$5680,"SO2",'02_核算项'!$AE$5672:$AE$5680,"allow_calculation"),"")</f>
        <v>0.1653795</v>
      </c>
      <c r="Q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D$5672:$AD$5680,'02_核算项'!$M$5672:$M$5680,"NOX",'02_核算项'!$AE$5672:$AE$5680,"allow_calculation"),"")</f>
        <v>39.69108</v>
      </c>
      <c r="R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D$5672:$AD$5680,'02_核算项'!$M$5672:$M$5680,"CO",'02_核算项'!$AE$5672:$AE$5680,"allow_calculation"),"")</f>
        <v>11.576565</v>
      </c>
      <c r="S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D$5672:$AD$5680,'02_核算项'!$M$5672:$M$5680,"VOCS",'02_核算项'!$AE$5672:$AE$5680,"allow_calculation"),"")</f>
        <v>0.661518</v>
      </c>
      <c r="T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D$5672:$AD$5680,'02_核算项'!$M$5672:$M$5680,"PM10",'02_核算项'!$AE$5672:$AE$5680,"allow_calculation"),"")</f>
        <v>0.330759</v>
      </c>
      <c r="U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D$5672:$AD$5680,'02_核算项'!$M$5672:$M$5680,"PM25",'02_核算项'!$AE$5672:$AE$5680,"allow_calculation"),"")</f>
        <v>0.1653795</v>
      </c>
      <c r="V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D$5672:$AD$5680,'02_核算项'!$M$5672:$M$5680,"BC",'02_核算项'!$AE$5672:$AE$5680,"allow_calculation"),"")</f>
        <v>0.0330759</v>
      </c>
      <c r="W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D$5672:$AD$5680,'02_核算项'!$M$5672:$M$5680,"OC",'02_核算项'!$AE$5672:$AE$5680,"allow_calculation"),"")</f>
        <v>0.0661518</v>
      </c>
      <c r="X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D$5672:$AD$5680,'02_核算项'!$M$5672:$M$5680,"NH3",'02_核算项'!$AE$5672:$AE$5680,"allow_calculation"),"")</f>
        <v>0.0</v>
      </c>
      <c r="Y560" s="2">
        <v>1</v>
      </c>
    </row>
    <row r="561" spans="1:25">
      <c r="A561" s="2" t="s">
        <v>6655</v>
      </c>
      <c r="B561" s="2" t="s">
        <v>531</v>
      </c>
      <c r="C561" s="2" t="s">
        <v>227</v>
      </c>
      <c r="D561" s="2" t="s">
        <v>228</v>
      </c>
      <c r="E561" s="2" t="s">
        <v>181</v>
      </c>
      <c r="F561" s="2" t="s">
        <v>138</v>
      </c>
      <c r="G561" s="4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C$5681:$AC$5689,'02_核算项'!$M$5681:$M$5689,"SO2",'02_核算项'!$AE$5681:$AE$5689,"allow_calculation"),"")</f>
        <v/>
      </c>
      <c r="H561" s="4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C$5681:$AC$5689,'02_核算项'!$M$5681:$M$5689,"NOX",'02_核算项'!$AE$5681:$AE$5689,"allow_calculation"),"")</f>
        <v/>
      </c>
      <c r="I561" s="4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C$5681:$AC$5689,'02_核算项'!$M$5681:$M$5689,"CO",'02_核算项'!$AE$5681:$AE$5689,"allow_calculation"),"")</f>
        <v/>
      </c>
      <c r="J561" s="4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C$5681:$AC$5689,'02_核算项'!$M$5681:$M$5689,"VOCS",'02_核算项'!$AE$5681:$AE$5689,"allow_calculation"),"")</f>
        <v/>
      </c>
      <c r="K561" s="4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C$5681:$AC$5689,'02_核算项'!$M$5681:$M$5689,"PM10",'02_核算项'!$AE$5681:$AE$5689,"allow_calculation"),"")</f>
        <v/>
      </c>
      <c r="L561" s="4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C$5681:$AC$5689,'02_核算项'!$M$5681:$M$5689,"PM25",'02_核算项'!$AE$5681:$AE$5689,"allow_calculation"),"")</f>
        <v/>
      </c>
      <c r="M561" s="4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C$5681:$AC$5689,'02_核算项'!$M$5681:$M$5689,"BC",'02_核算项'!$AE$5681:$AE$5689,"allow_calculation"),"")</f>
        <v/>
      </c>
      <c r="N561" s="4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C$5681:$AC$5689,'02_核算项'!$M$5681:$M$5689,"OC",'02_核算项'!$AE$5681:$AE$5689,"allow_calculation"),"")</f>
        <v/>
      </c>
      <c r="O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C$5681:$AC$5689,'02_核算项'!$M$5681:$M$5689,"NH3",'02_核算项'!$AE$5681:$AE$5689,"allow_calculation"),"")</f>
        <v>0.0</v>
      </c>
      <c r="P561" s="3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D$5681:$AD$5689,'02_核算项'!$M$5681:$M$5689,"SO2",'02_核算项'!$AE$5681:$AE$5689,"allow_calculation"),"")</f>
        <v/>
      </c>
      <c r="Q561" s="3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D$5681:$AD$5689,'02_核算项'!$M$5681:$M$5689,"NOX",'02_核算项'!$AE$5681:$AE$5689,"allow_calculation"),"")</f>
        <v/>
      </c>
      <c r="R561" s="3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D$5681:$AD$5689,'02_核算项'!$M$5681:$M$5689,"CO",'02_核算项'!$AE$5681:$AE$5689,"allow_calculation"),"")</f>
        <v/>
      </c>
      <c r="S561" s="3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D$5681:$AD$5689,'02_核算项'!$M$5681:$M$5689,"VOCS",'02_核算项'!$AE$5681:$AE$5689,"allow_calculation"),"")</f>
        <v/>
      </c>
      <c r="T561" s="3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D$5681:$AD$5689,'02_核算项'!$M$5681:$M$5689,"PM10",'02_核算项'!$AE$5681:$AE$5689,"allow_calculation"),"")</f>
        <v/>
      </c>
      <c r="U561" s="3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D$5681:$AD$5689,'02_核算项'!$M$5681:$M$5689,"PM25",'02_核算项'!$AE$5681:$AE$5689,"allow_calculation"),"")</f>
        <v/>
      </c>
      <c r="V561" s="3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D$5681:$AD$5689,'02_核算项'!$M$5681:$M$5689,"BC",'02_核算项'!$AE$5681:$AE$5689,"allow_calculation"),"")</f>
        <v/>
      </c>
      <c r="W561" s="3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D$5681:$AD$5689,'02_核算项'!$M$5681:$M$5689,"OC",'02_核算项'!$AE$5681:$AE$5689,"allow_calculation"),"")</f>
        <v/>
      </c>
      <c r="X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D$5681:$AD$5689,'02_核算项'!$M$5681:$M$5689,"NH3",'02_核算项'!$AE$5681:$AE$5689,"allow_calculation"),"")</f>
        <v>0.0</v>
      </c>
      <c r="Y561" s="2">
        <v>25</v>
      </c>
    </row>
    <row r="562" spans="1:25">
      <c r="A562" s="2" t="s">
        <v>6665</v>
      </c>
      <c r="B562" s="2" t="s">
        <v>3871</v>
      </c>
      <c r="C562" s="2" t="s">
        <v>227</v>
      </c>
      <c r="D562" s="2" t="s">
        <v>178</v>
      </c>
      <c r="E562" s="2" t="s">
        <v>51</v>
      </c>
      <c r="F562" s="2" t="s">
        <v>52</v>
      </c>
      <c r="G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C$5690:$AC$5698,'02_核算项'!$M$5690:$M$5698,"SO2",'02_核算项'!$AE$5690:$AE$5698,"allow_calculation"),"")</f>
        <v>1589.039708</v>
      </c>
      <c r="H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C$5690:$AC$5698,'02_核算项'!$M$5690:$M$5698,"NOX",'02_核算项'!$AE$5690:$AE$5698,"allow_calculation"),"")</f>
        <v>5608.37544</v>
      </c>
      <c r="I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C$5690:$AC$5698,'02_核算项'!$M$5690:$M$5698,"CO",'02_核算项'!$AE$5690:$AE$5698,"allow_calculation"),"")</f>
        <v>1402.09386</v>
      </c>
      <c r="J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C$5690:$AC$5698,'02_核算项'!$M$5690:$M$5698,"VOCS",'02_核算项'!$AE$5690:$AE$5698,"allow_calculation"),"")</f>
        <v>112.1675088</v>
      </c>
      <c r="K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C$5690:$AC$5698,'02_核算项'!$M$5690:$M$5698,"PM10",'02_核算项'!$AE$5690:$AE$5698,"allow_calculation"),"")</f>
        <v>701.04693</v>
      </c>
      <c r="L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C$5690:$AC$5698,'02_核算项'!$M$5690:$M$5698,"PM25",'02_核算项'!$AE$5690:$AE$5698,"allow_calculation"),"")</f>
        <v>701.04693</v>
      </c>
      <c r="M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C$5690:$AC$5698,'02_核算项'!$M$5690:$M$5698,"BC",'02_核算项'!$AE$5690:$AE$5698,"allow_calculation"),"")</f>
        <v>56.0837544</v>
      </c>
      <c r="N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C$5690:$AC$5698,'02_核算项'!$M$5690:$M$5698,"OC",'02_核算项'!$AE$5690:$AE$5698,"allow_calculation"),"")</f>
        <v>327.155234</v>
      </c>
      <c r="O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C$5690:$AC$5698,'02_核算项'!$M$5690:$M$5698,"NH3",'02_核算项'!$AE$5690:$AE$5698,"allow_calculation"),"")</f>
        <v>0.0</v>
      </c>
      <c r="P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D$5690:$AD$5698,'02_核算项'!$M$5690:$M$5698,"SO2",'02_核算项'!$AE$5690:$AE$5698,"allow_calculation"),"")</f>
        <v>1589.039708</v>
      </c>
      <c r="Q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D$5690:$AD$5698,'02_核算项'!$M$5690:$M$5698,"NOX",'02_核算项'!$AE$5690:$AE$5698,"allow_calculation"),"")</f>
        <v>5608.37544</v>
      </c>
      <c r="R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D$5690:$AD$5698,'02_核算项'!$M$5690:$M$5698,"CO",'02_核算项'!$AE$5690:$AE$5698,"allow_calculation"),"")</f>
        <v>1402.09386</v>
      </c>
      <c r="S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D$5690:$AD$5698,'02_核算项'!$M$5690:$M$5698,"VOCS",'02_核算项'!$AE$5690:$AE$5698,"allow_calculation"),"")</f>
        <v>112.1675088</v>
      </c>
      <c r="T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D$5690:$AD$5698,'02_核算项'!$M$5690:$M$5698,"PM10",'02_核算项'!$AE$5690:$AE$5698,"allow_calculation"),"")</f>
        <v>701.04693</v>
      </c>
      <c r="U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D$5690:$AD$5698,'02_核算项'!$M$5690:$M$5698,"PM25",'02_核算项'!$AE$5690:$AE$5698,"allow_calculation"),"")</f>
        <v>701.04693</v>
      </c>
      <c r="V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D$5690:$AD$5698,'02_核算项'!$M$5690:$M$5698,"BC",'02_核算项'!$AE$5690:$AE$5698,"allow_calculation"),"")</f>
        <v>56.0837544</v>
      </c>
      <c r="W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D$5690:$AD$5698,'02_核算项'!$M$5690:$M$5698,"OC",'02_核算项'!$AE$5690:$AE$5698,"allow_calculation"),"")</f>
        <v>327.155234</v>
      </c>
      <c r="X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D$5690:$AD$5698,'02_核算项'!$M$5690:$M$5698,"NH3",'02_核算项'!$AE$5690:$AE$5698,"allow_calculation"),"")</f>
        <v>0.0</v>
      </c>
      <c r="Y562" s="2">
        <v>9</v>
      </c>
    </row>
    <row r="563" spans="1:25">
      <c r="A563" s="2" t="s">
        <v>6675</v>
      </c>
      <c r="B563" s="2" t="s">
        <v>730</v>
      </c>
      <c r="C563" s="2" t="s">
        <v>731</v>
      </c>
      <c r="D563" s="2" t="s">
        <v>228</v>
      </c>
      <c r="E563" s="2" t="s">
        <v>179</v>
      </c>
      <c r="F563" s="2" t="s">
        <v>243</v>
      </c>
      <c r="G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C$5699:$AC$5707,'02_核算项'!$M$5699:$M$5707,"SO2",'02_核算项'!$AE$5699:$AE$5707,"allow_calculation"),"")</f>
        <v/>
      </c>
      <c r="H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C$5699:$AC$5707,'02_核算项'!$M$5699:$M$5707,"NOX",'02_核算项'!$AE$5699:$AE$5707,"allow_calculation"),"")</f>
        <v/>
      </c>
      <c r="I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C$5699:$AC$5707,'02_核算项'!$M$5699:$M$5707,"CO",'02_核算项'!$AE$5699:$AE$5707,"allow_calculation"),"")</f>
        <v/>
      </c>
      <c r="J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C$5699:$AC$5707,'02_核算项'!$M$5699:$M$5707,"VOCS",'02_核算项'!$AE$5699:$AE$5707,"allow_calculation"),"")</f>
        <v/>
      </c>
      <c r="K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C$5699:$AC$5707,'02_核算项'!$M$5699:$M$5707,"PM10",'02_核算项'!$AE$5699:$AE$5707,"allow_calculation"),"")</f>
        <v/>
      </c>
      <c r="L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C$5699:$AC$5707,'02_核算项'!$M$5699:$M$5707,"PM25",'02_核算项'!$AE$5699:$AE$5707,"allow_calculation"),"")</f>
        <v/>
      </c>
      <c r="M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C$5699:$AC$5707,'02_核算项'!$M$5699:$M$5707,"BC",'02_核算项'!$AE$5699:$AE$5707,"allow_calculation"),"")</f>
        <v/>
      </c>
      <c r="N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C$5699:$AC$5707,'02_核算项'!$M$5699:$M$5707,"OC",'02_核算项'!$AE$5699:$AE$5707,"allow_calculation"),"")</f>
        <v/>
      </c>
      <c r="O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C$5699:$AC$5707,'02_核算项'!$M$5699:$M$5707,"NH3",'02_核算项'!$AE$5699:$AE$5707,"allow_calculation"),"")</f>
        <v>0.0</v>
      </c>
      <c r="P563" s="3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D$5699:$AD$5707,'02_核算项'!$M$5699:$M$5707,"SO2",'02_核算项'!$AE$5699:$AE$5707,"allow_calculation"),"")</f>
        <v/>
      </c>
      <c r="Q563" s="3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D$5699:$AD$5707,'02_核算项'!$M$5699:$M$5707,"NOX",'02_核算项'!$AE$5699:$AE$5707,"allow_calculation"),"")</f>
        <v/>
      </c>
      <c r="R563" s="3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D$5699:$AD$5707,'02_核算项'!$M$5699:$M$5707,"CO",'02_核算项'!$AE$5699:$AE$5707,"allow_calculation"),"")</f>
        <v/>
      </c>
      <c r="S563" s="3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D$5699:$AD$5707,'02_核算项'!$M$5699:$M$5707,"VOCS",'02_核算项'!$AE$5699:$AE$5707,"allow_calculation"),"")</f>
        <v/>
      </c>
      <c r="T563" s="3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D$5699:$AD$5707,'02_核算项'!$M$5699:$M$5707,"PM10",'02_核算项'!$AE$5699:$AE$5707,"allow_calculation"),"")</f>
        <v/>
      </c>
      <c r="U563" s="3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D$5699:$AD$5707,'02_核算项'!$M$5699:$M$5707,"PM25",'02_核算项'!$AE$5699:$AE$5707,"allow_calculation"),"")</f>
        <v/>
      </c>
      <c r="V563" s="3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D$5699:$AD$5707,'02_核算项'!$M$5699:$M$5707,"BC",'02_核算项'!$AE$5699:$AE$5707,"allow_calculation"),"")</f>
        <v/>
      </c>
      <c r="W563" s="3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D$5699:$AD$5707,'02_核算项'!$M$5699:$M$5707,"OC",'02_核算项'!$AE$5699:$AE$5707,"allow_calculation"),"")</f>
        <v/>
      </c>
      <c r="X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D$5699:$AD$5707,'02_核算项'!$M$5699:$M$5707,"NH3",'02_核算项'!$AE$5699:$AE$5707,"allow_calculation"),"")</f>
        <v>0.0</v>
      </c>
      <c r="Y563" s="2">
        <v>25</v>
      </c>
    </row>
    <row r="564" spans="1:25">
      <c r="A564" s="2" t="s">
        <v>6685</v>
      </c>
      <c r="B564" s="2" t="s">
        <v>5762</v>
      </c>
      <c r="C564" s="2" t="s">
        <v>177</v>
      </c>
      <c r="D564" s="2" t="s">
        <v>50</v>
      </c>
      <c r="E564" s="2" t="s">
        <v>181</v>
      </c>
      <c r="F564" s="2" t="s">
        <v>323</v>
      </c>
      <c r="G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C$5708:$AC$5716,'02_核算项'!$M$5708:$M$5716,"SO2",'02_核算项'!$AE$5708:$AE$5716,"allow_calculation"),"")</f>
        <v>1.771082</v>
      </c>
      <c r="H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C$5708:$AC$5716,'02_核算项'!$M$5708:$M$5716,"NOX",'02_核算项'!$AE$5708:$AE$5716,"allow_calculation"),"")</f>
        <v>425.05968</v>
      </c>
      <c r="I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C$5708:$AC$5716,'02_核算项'!$M$5708:$M$5716,"CO",'02_核算项'!$AE$5708:$AE$5716,"allow_calculation"),"")</f>
        <v>123.97573999999999</v>
      </c>
      <c r="J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C$5708:$AC$5716,'02_核算项'!$M$5708:$M$5716,"VOCS",'02_核算项'!$AE$5708:$AE$5716,"allow_calculation"),"")</f>
        <v>7.084328</v>
      </c>
      <c r="K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C$5708:$AC$5716,'02_核算项'!$M$5708:$M$5716,"PM10",'02_核算项'!$AE$5708:$AE$5716,"allow_calculation"),"")</f>
        <v>3.542164</v>
      </c>
      <c r="L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C$5708:$AC$5716,'02_核算项'!$M$5708:$M$5716,"PM25",'02_核算项'!$AE$5708:$AE$5716,"allow_calculation"),"")</f>
        <v>1.771082</v>
      </c>
      <c r="M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C$5708:$AC$5716,'02_核算项'!$M$5708:$M$5716,"BC",'02_核算项'!$AE$5708:$AE$5716,"allow_calculation"),"")</f>
        <v>0.35421640000000004</v>
      </c>
      <c r="N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C$5708:$AC$5716,'02_核算项'!$M$5708:$M$5716,"OC",'02_核算项'!$AE$5708:$AE$5716,"allow_calculation"),"")</f>
        <v>0.7084328000000001</v>
      </c>
      <c r="O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C$5708:$AC$5716,'02_核算项'!$M$5708:$M$5716,"NH3",'02_核算项'!$AE$5708:$AE$5716,"allow_calculation"),"")</f>
        <v>0.0</v>
      </c>
      <c r="P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D$5708:$AD$5716,'02_核算项'!$M$5708:$M$5716,"SO2",'02_核算项'!$AE$5708:$AE$5716,"allow_calculation"),"")</f>
        <v>1.771082</v>
      </c>
      <c r="Q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D$5708:$AD$5716,'02_核算项'!$M$5708:$M$5716,"NOX",'02_核算项'!$AE$5708:$AE$5716,"allow_calculation"),"")</f>
        <v>425.05968</v>
      </c>
      <c r="R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D$5708:$AD$5716,'02_核算项'!$M$5708:$M$5716,"CO",'02_核算项'!$AE$5708:$AE$5716,"allow_calculation"),"")</f>
        <v>123.97573999999999</v>
      </c>
      <c r="S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D$5708:$AD$5716,'02_核算项'!$M$5708:$M$5716,"VOCS",'02_核算项'!$AE$5708:$AE$5716,"allow_calculation"),"")</f>
        <v>7.084328</v>
      </c>
      <c r="T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D$5708:$AD$5716,'02_核算项'!$M$5708:$M$5716,"PM10",'02_核算项'!$AE$5708:$AE$5716,"allow_calculation"),"")</f>
        <v>3.542164</v>
      </c>
      <c r="U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D$5708:$AD$5716,'02_核算项'!$M$5708:$M$5716,"PM25",'02_核算项'!$AE$5708:$AE$5716,"allow_calculation"),"")</f>
        <v>1.771082</v>
      </c>
      <c r="V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D$5708:$AD$5716,'02_核算项'!$M$5708:$M$5716,"BC",'02_核算项'!$AE$5708:$AE$5716,"allow_calculation"),"")</f>
        <v>0.35421640000000004</v>
      </c>
      <c r="W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D$5708:$AD$5716,'02_核算项'!$M$5708:$M$5716,"OC",'02_核算项'!$AE$5708:$AE$5716,"allow_calculation"),"")</f>
        <v>0.7084328000000001</v>
      </c>
      <c r="X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D$5708:$AD$5716,'02_核算项'!$M$5708:$M$5716,"NH3",'02_核算项'!$AE$5708:$AE$5716,"allow_calculation"),"")</f>
        <v>0.0</v>
      </c>
      <c r="Y564" s="2">
        <v>1</v>
      </c>
    </row>
    <row r="565" spans="1:25">
      <c r="A565" s="2" t="s">
        <v>6695</v>
      </c>
      <c r="B565" s="2" t="s">
        <v>1071</v>
      </c>
      <c r="C565" s="2" t="s">
        <v>744</v>
      </c>
      <c r="D565" s="2" t="s">
        <v>50</v>
      </c>
      <c r="E565" s="2" t="s">
        <v>179</v>
      </c>
      <c r="F565" s="2" t="s">
        <v>243</v>
      </c>
      <c r="G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C$5717:$AC$5725,'02_核算项'!$M$5717:$M$5725,"SO2",'02_核算项'!$AE$5717:$AE$5725,"allow_calculation"),"")</f>
        <v>0.1881</v>
      </c>
      <c r="H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C$5717:$AC$5725,'02_核算项'!$M$5717:$M$5725,"NOX",'02_核算项'!$AE$5717:$AE$5725,"allow_calculation"),"")</f>
        <v>45.144</v>
      </c>
      <c r="I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C$5717:$AC$5725,'02_核算项'!$M$5717:$M$5725,"CO",'02_核算项'!$AE$5717:$AE$5725,"allow_calculation"),"")</f>
        <v>13.167</v>
      </c>
      <c r="J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C$5717:$AC$5725,'02_核算项'!$M$5717:$M$5725,"VOCS",'02_核算项'!$AE$5717:$AE$5725,"allow_calculation"),"")</f>
        <v>0.7524</v>
      </c>
      <c r="K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C$5717:$AC$5725,'02_核算项'!$M$5717:$M$5725,"PM10",'02_核算项'!$AE$5717:$AE$5725,"allow_calculation"),"")</f>
        <v>0.3762</v>
      </c>
      <c r="L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C$5717:$AC$5725,'02_核算项'!$M$5717:$M$5725,"PM25",'02_核算项'!$AE$5717:$AE$5725,"allow_calculation"),"")</f>
        <v>0.1881</v>
      </c>
      <c r="M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C$5717:$AC$5725,'02_核算项'!$M$5717:$M$5725,"BC",'02_核算项'!$AE$5717:$AE$5725,"allow_calculation"),"")</f>
        <v>0.03762</v>
      </c>
      <c r="N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C$5717:$AC$5725,'02_核算项'!$M$5717:$M$5725,"OC",'02_核算项'!$AE$5717:$AE$5725,"allow_calculation"),"")</f>
        <v>0.07524</v>
      </c>
      <c r="O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C$5717:$AC$5725,'02_核算项'!$M$5717:$M$5725,"NH3",'02_核算项'!$AE$5717:$AE$5725,"allow_calculation"),"")</f>
        <v>0.0</v>
      </c>
      <c r="P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D$5717:$AD$5725,'02_核算项'!$M$5717:$M$5725,"SO2",'02_核算项'!$AE$5717:$AE$5725,"allow_calculation"),"")</f>
        <v>0.1881</v>
      </c>
      <c r="Q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D$5717:$AD$5725,'02_核算项'!$M$5717:$M$5725,"NOX",'02_核算项'!$AE$5717:$AE$5725,"allow_calculation"),"")</f>
        <v>45.144</v>
      </c>
      <c r="R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D$5717:$AD$5725,'02_核算项'!$M$5717:$M$5725,"CO",'02_核算项'!$AE$5717:$AE$5725,"allow_calculation"),"")</f>
        <v>13.167</v>
      </c>
      <c r="S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D$5717:$AD$5725,'02_核算项'!$M$5717:$M$5725,"VOCS",'02_核算项'!$AE$5717:$AE$5725,"allow_calculation"),"")</f>
        <v>0.7524</v>
      </c>
      <c r="T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D$5717:$AD$5725,'02_核算项'!$M$5717:$M$5725,"PM10",'02_核算项'!$AE$5717:$AE$5725,"allow_calculation"),"")</f>
        <v>0.3762</v>
      </c>
      <c r="U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D$5717:$AD$5725,'02_核算项'!$M$5717:$M$5725,"PM25",'02_核算项'!$AE$5717:$AE$5725,"allow_calculation"),"")</f>
        <v>0.1881</v>
      </c>
      <c r="V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D$5717:$AD$5725,'02_核算项'!$M$5717:$M$5725,"BC",'02_核算项'!$AE$5717:$AE$5725,"allow_calculation"),"")</f>
        <v>0.03762</v>
      </c>
      <c r="W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D$5717:$AD$5725,'02_核算项'!$M$5717:$M$5725,"OC",'02_核算项'!$AE$5717:$AE$5725,"allow_calculation"),"")</f>
        <v>0.07524</v>
      </c>
      <c r="X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D$5717:$AD$5725,'02_核算项'!$M$5717:$M$5725,"NH3",'02_核算项'!$AE$5717:$AE$5725,"allow_calculation"),"")</f>
        <v>0.0</v>
      </c>
      <c r="Y565" s="2">
        <v>10</v>
      </c>
    </row>
    <row r="566" spans="1:25">
      <c r="A566" s="2" t="s">
        <v>6705</v>
      </c>
      <c r="B566" s="2" t="s">
        <v>1584</v>
      </c>
      <c r="C566" s="2" t="s">
        <v>744</v>
      </c>
      <c r="D566" s="2" t="s">
        <v>228</v>
      </c>
      <c r="E566" s="2" t="s">
        <v>117</v>
      </c>
      <c r="F566" s="2" t="s">
        <v>52</v>
      </c>
      <c r="G566" s="4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C$5726:$AC$5742,'02_核算项'!$M$5726:$M$5742,"SO2",'02_核算项'!$AE$5726:$AE$5742,"allow_calculation"),"")</f>
        <v>495.8277427</v>
      </c>
      <c r="H566" s="4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C$5726:$AC$5742,'02_核算项'!$M$5726:$M$5742,"NOX",'02_核算项'!$AE$5726:$AE$5742,"allow_calculation"),"")</f>
        <v>1750.534248</v>
      </c>
      <c r="I566" s="4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C$5726:$AC$5742,'02_核算项'!$M$5726:$M$5742,"CO",'02_核算项'!$AE$5726:$AE$5742,"allow_calculation"),"")</f>
        <v>437.656989</v>
      </c>
      <c r="J566" s="4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C$5726:$AC$5742,'02_核算项'!$M$5726:$M$5742,"VOCS",'02_核算项'!$AE$5726:$AE$5742,"allow_calculation"),"")</f>
        <v>35.0088108</v>
      </c>
      <c r="K566" s="4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C$5726:$AC$5742,'02_核算项'!$M$5726:$M$5742,"PM10",'02_核算项'!$AE$5726:$AE$5742,"allow_calculation"),"")</f>
        <v>218.7511854</v>
      </c>
      <c r="L566" s="4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C$5726:$AC$5742,'02_核算项'!$M$5726:$M$5742,"PM25",'02_核算项'!$AE$5726:$AE$5742,"allow_calculation"),"")</f>
        <v>218.7488427</v>
      </c>
      <c r="M566" s="4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C$5726:$AC$5742,'02_核算项'!$M$5726:$M$5742,"BC",'02_核算项'!$AE$5726:$AE$5742,"allow_calculation"),"")</f>
        <v>17.50018854</v>
      </c>
      <c r="N566" s="4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C$5726:$AC$5742,'02_核算项'!$M$5726:$M$5742,"OC",'02_核算项'!$AE$5726:$AE$5742,"allow_calculation"),"")</f>
        <v>102.08263708</v>
      </c>
      <c r="O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C$5726:$AC$5742,'02_核算项'!$M$5726:$M$5742,"NH3",'02_核算项'!$AE$5726:$AE$5742,"allow_calculation"),"")</f>
        <v>0.0</v>
      </c>
      <c r="P566" s="4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D$5726:$AD$5742,'02_核算项'!$M$5726:$M$5742,"SO2",'02_核算项'!$AE$5726:$AE$5742,"allow_calculation"),"")</f>
        <v>495.8277427</v>
      </c>
      <c r="Q566" s="4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D$5726:$AD$5742,'02_核算项'!$M$5726:$M$5742,"NOX",'02_核算项'!$AE$5726:$AE$5742,"allow_calculation"),"")</f>
        <v>1750.534248</v>
      </c>
      <c r="R566" s="4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D$5726:$AD$5742,'02_核算项'!$M$5726:$M$5742,"CO",'02_核算项'!$AE$5726:$AE$5742,"allow_calculation"),"")</f>
        <v>437.656989</v>
      </c>
      <c r="S566" s="4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D$5726:$AD$5742,'02_核算项'!$M$5726:$M$5742,"VOCS",'02_核算项'!$AE$5726:$AE$5742,"allow_calculation"),"")</f>
        <v>35.0088108</v>
      </c>
      <c r="T566" s="4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D$5726:$AD$5742,'02_核算项'!$M$5726:$M$5742,"PM10",'02_核算项'!$AE$5726:$AE$5742,"allow_calculation"),"")</f>
        <v>218.7511854</v>
      </c>
      <c r="U566" s="4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D$5726:$AD$5742,'02_核算项'!$M$5726:$M$5742,"PM25",'02_核算项'!$AE$5726:$AE$5742,"allow_calculation"),"")</f>
        <v>218.7488427</v>
      </c>
      <c r="V566" s="4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D$5726:$AD$5742,'02_核算项'!$M$5726:$M$5742,"BC",'02_核算项'!$AE$5726:$AE$5742,"allow_calculation"),"")</f>
        <v>17.50018854</v>
      </c>
      <c r="W566" s="4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D$5726:$AD$5742,'02_核算项'!$M$5726:$M$5742,"OC",'02_核算项'!$AE$5726:$AE$5742,"allow_calculation"),"")</f>
        <v>102.08263708</v>
      </c>
      <c r="X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D$5726:$AD$5742,'02_核算项'!$M$5726:$M$5742,"NH3",'02_核算项'!$AE$5726:$AE$5742,"allow_calculation"),"")</f>
        <v>0.0</v>
      </c>
      <c r="Y566" s="2">
        <v>18</v>
      </c>
    </row>
    <row r="567" spans="1:25">
      <c r="A567" s="2" t="s">
        <v>6723</v>
      </c>
      <c r="B567" s="2" t="s">
        <v>3556</v>
      </c>
      <c r="C567" s="2" t="s">
        <v>744</v>
      </c>
      <c r="D567" s="2" t="s">
        <v>228</v>
      </c>
      <c r="E567" s="2" t="s">
        <v>179</v>
      </c>
      <c r="F567" s="2" t="s">
        <v>138</v>
      </c>
      <c r="G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C$5743:$AC$5751,'02_核算项'!$M$5743:$M$5751,"SO2",'02_核算项'!$AE$5743:$AE$5751,"allow_calculation"),"")</f>
        <v>0.0275</v>
      </c>
      <c r="H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C$5743:$AC$5751,'02_核算项'!$M$5743:$M$5751,"NOX",'02_核算项'!$AE$5743:$AE$5751,"allow_calculation"),"")</f>
        <v>6.6</v>
      </c>
      <c r="I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C$5743:$AC$5751,'02_核算项'!$M$5743:$M$5751,"CO",'02_核算项'!$AE$5743:$AE$5751,"allow_calculation"),"")</f>
        <v>1.9249999999999998</v>
      </c>
      <c r="J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C$5743:$AC$5751,'02_核算项'!$M$5743:$M$5751,"VOCS",'02_核算项'!$AE$5743:$AE$5751,"allow_calculation"),"")</f>
        <v>0.11</v>
      </c>
      <c r="K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C$5743:$AC$5751,'02_核算项'!$M$5743:$M$5751,"PM10",'02_核算项'!$AE$5743:$AE$5751,"allow_calculation"),"")</f>
        <v>0.055</v>
      </c>
      <c r="L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C$5743:$AC$5751,'02_核算项'!$M$5743:$M$5751,"PM25",'02_核算项'!$AE$5743:$AE$5751,"allow_calculation"),"")</f>
        <v>0.0275</v>
      </c>
      <c r="M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C$5743:$AC$5751,'02_核算项'!$M$5743:$M$5751,"BC",'02_核算项'!$AE$5743:$AE$5751,"allow_calculation"),"")</f>
        <v>0.0055</v>
      </c>
      <c r="N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C$5743:$AC$5751,'02_核算项'!$M$5743:$M$5751,"OC",'02_核算项'!$AE$5743:$AE$5751,"allow_calculation"),"")</f>
        <v>0.011</v>
      </c>
      <c r="O567" s="4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C$5743:$AC$5751,'02_核算项'!$M$5743:$M$5751,"NH3",'02_核算项'!$AE$5743:$AE$5751,"allow_calculation"),"")</f>
        <v/>
      </c>
      <c r="P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D$5743:$AD$5751,'02_核算项'!$M$5743:$M$5751,"SO2",'02_核算项'!$AE$5743:$AE$5751,"allow_calculation"),"")</f>
        <v>0.0275</v>
      </c>
      <c r="Q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D$5743:$AD$5751,'02_核算项'!$M$5743:$M$5751,"NOX",'02_核算项'!$AE$5743:$AE$5751,"allow_calculation"),"")</f>
        <v>6.6</v>
      </c>
      <c r="R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D$5743:$AD$5751,'02_核算项'!$M$5743:$M$5751,"CO",'02_核算项'!$AE$5743:$AE$5751,"allow_calculation"),"")</f>
        <v>1.9249999999999998</v>
      </c>
      <c r="S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D$5743:$AD$5751,'02_核算项'!$M$5743:$M$5751,"VOCS",'02_核算项'!$AE$5743:$AE$5751,"allow_calculation"),"")</f>
        <v>0.11</v>
      </c>
      <c r="T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D$5743:$AD$5751,'02_核算项'!$M$5743:$M$5751,"PM10",'02_核算项'!$AE$5743:$AE$5751,"allow_calculation"),"")</f>
        <v>0.055</v>
      </c>
      <c r="U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D$5743:$AD$5751,'02_核算项'!$M$5743:$M$5751,"PM25",'02_核算项'!$AE$5743:$AE$5751,"allow_calculation"),"")</f>
        <v>0.0275</v>
      </c>
      <c r="V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D$5743:$AD$5751,'02_核算项'!$M$5743:$M$5751,"BC",'02_核算项'!$AE$5743:$AE$5751,"allow_calculation"),"")</f>
        <v>0.0055</v>
      </c>
      <c r="W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D$5743:$AD$5751,'02_核算项'!$M$5743:$M$5751,"OC",'02_核算项'!$AE$5743:$AE$5751,"allow_calculation"),"")</f>
        <v>0.011</v>
      </c>
      <c r="X567" s="3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D$5743:$AD$5751,'02_核算项'!$M$5743:$M$5751,"NH3",'02_核算项'!$AE$5743:$AE$5751,"allow_calculation"),"")</f>
        <v/>
      </c>
      <c r="Y567" s="2">
        <v>12</v>
      </c>
    </row>
    <row r="568" spans="1:25">
      <c r="A568" s="2" t="s">
        <v>6733</v>
      </c>
      <c r="B568" s="2" t="s">
        <v>411</v>
      </c>
      <c r="C568" s="2" t="s">
        <v>412</v>
      </c>
      <c r="D568" s="2" t="s">
        <v>228</v>
      </c>
      <c r="E568" s="2" t="s">
        <v>117</v>
      </c>
      <c r="F568" s="2" t="s">
        <v>243</v>
      </c>
      <c r="G568" s="4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C$5752:$AC$5768,'02_核算项'!$M$5752:$M$5768,"SO2",'02_核算项'!$AE$5752:$AE$5768,"allow_calculation"),"")</f>
        <v>189.6569455</v>
      </c>
      <c r="H568" s="4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C$5752:$AC$5768,'02_核算项'!$M$5752:$M$5768,"NOX",'02_核算项'!$AE$5752:$AE$5768,"allow_calculation"),"")</f>
        <v>669.56604</v>
      </c>
      <c r="I568" s="4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C$5752:$AC$5768,'02_核算项'!$M$5752:$M$5768,"CO",'02_核算项'!$AE$5752:$AE$5768,"allow_calculation"),"")</f>
        <v>167.399485</v>
      </c>
      <c r="J568" s="4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C$5752:$AC$5768,'02_核算项'!$M$5752:$M$5768,"VOCS",'02_核算项'!$AE$5752:$AE$5768,"allow_calculation"),"")</f>
        <v>13.390682799999999</v>
      </c>
      <c r="K568" s="4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C$5752:$AC$5768,'02_核算项'!$M$5752:$M$5768,"PM10",'02_核算项'!$AE$5752:$AE$5768,"allow_calculation"),"")</f>
        <v>83.673425</v>
      </c>
      <c r="L568" s="4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C$5752:$AC$5768,'02_核算项'!$M$5752:$M$5768,"PM25",'02_核算项'!$AE$5752:$AE$5768,"allow_calculation"),"")</f>
        <v>83.6726275</v>
      </c>
      <c r="M568" s="4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C$5752:$AC$5768,'02_核算项'!$M$5752:$M$5768,"BC",'02_核算项'!$AE$5752:$AE$5768,"allow_calculation"),"")</f>
        <v>6.693905899999999</v>
      </c>
      <c r="N568" s="4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C$5752:$AC$5768,'02_核算项'!$M$5752:$M$5768,"OC",'02_核算项'!$AE$5752:$AE$5768,"allow_calculation"),"")</f>
        <v>39.047173</v>
      </c>
      <c r="O568" s="4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C$5752:$AC$5768,'02_核算项'!$M$5752:$M$5768,"NH3",'02_核算项'!$AE$5752:$AE$5768,"allow_calculation"),"")</f>
        <v/>
      </c>
      <c r="P568" s="4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D$5752:$AD$5768,'02_核算项'!$M$5752:$M$5768,"SO2",'02_核算项'!$AE$5752:$AE$5768,"allow_calculation"),"")</f>
        <v>189.6569455</v>
      </c>
      <c r="Q568" s="4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D$5752:$AD$5768,'02_核算项'!$M$5752:$M$5768,"NOX",'02_核算项'!$AE$5752:$AE$5768,"allow_calculation"),"")</f>
        <v>669.56604</v>
      </c>
      <c r="R568" s="4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D$5752:$AD$5768,'02_核算项'!$M$5752:$M$5768,"CO",'02_核算项'!$AE$5752:$AE$5768,"allow_calculation"),"")</f>
        <v>167.399485</v>
      </c>
      <c r="S568" s="4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D$5752:$AD$5768,'02_核算项'!$M$5752:$M$5768,"VOCS",'02_核算项'!$AE$5752:$AE$5768,"allow_calculation"),"")</f>
        <v>13.390682799999999</v>
      </c>
      <c r="T568" s="4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D$5752:$AD$5768,'02_核算项'!$M$5752:$M$5768,"PM10",'02_核算项'!$AE$5752:$AE$5768,"allow_calculation"),"")</f>
        <v>83.673425</v>
      </c>
      <c r="U568" s="4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D$5752:$AD$5768,'02_核算项'!$M$5752:$M$5768,"PM25",'02_核算项'!$AE$5752:$AE$5768,"allow_calculation"),"")</f>
        <v>83.6726275</v>
      </c>
      <c r="V568" s="4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D$5752:$AD$5768,'02_核算项'!$M$5752:$M$5768,"BC",'02_核算项'!$AE$5752:$AE$5768,"allow_calculation"),"")</f>
        <v>6.693905899999999</v>
      </c>
      <c r="W568" s="4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D$5752:$AD$5768,'02_核算项'!$M$5752:$M$5768,"OC",'02_核算项'!$AE$5752:$AE$5768,"allow_calculation"),"")</f>
        <v>39.047173</v>
      </c>
      <c r="X568" s="3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D$5752:$AD$5768,'02_核算项'!$M$5752:$M$5768,"NH3",'02_核算项'!$AE$5752:$AE$5768,"allow_calculation"),"")</f>
        <v/>
      </c>
      <c r="Y568" s="2">
        <v>20</v>
      </c>
    </row>
    <row r="569" spans="1:25">
      <c r="A569" s="2" t="s">
        <v>6751</v>
      </c>
      <c r="B569" s="2" t="s">
        <v>5271</v>
      </c>
      <c r="C569" s="2" t="s">
        <v>227</v>
      </c>
      <c r="D569" s="2" t="s">
        <v>178</v>
      </c>
      <c r="E569" s="2" t="s">
        <v>179</v>
      </c>
      <c r="F569" s="2" t="s">
        <v>138</v>
      </c>
      <c r="G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C$5769:$AC$5777,'02_核算项'!$M$5769:$M$5777,"SO2",'02_核算项'!$AE$5769:$AE$5777,"allow_calculation"),"")</f>
        <v>0.220111</v>
      </c>
      <c r="H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C$5769:$AC$5777,'02_核算项'!$M$5769:$M$5777,"NOX",'02_核算项'!$AE$5769:$AE$5777,"allow_calculation"),"")</f>
        <v>52.82664</v>
      </c>
      <c r="I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C$5769:$AC$5777,'02_核算项'!$M$5769:$M$5777,"CO",'02_核算项'!$AE$5769:$AE$5777,"allow_calculation"),"")</f>
        <v>15.407769999999998</v>
      </c>
      <c r="J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C$5769:$AC$5777,'02_核算项'!$M$5769:$M$5777,"VOCS",'02_核算项'!$AE$5769:$AE$5777,"allow_calculation"),"")</f>
        <v>0.880444</v>
      </c>
      <c r="K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C$5769:$AC$5777,'02_核算项'!$M$5769:$M$5777,"PM10",'02_核算项'!$AE$5769:$AE$5777,"allow_calculation"),"")</f>
        <v>0.440222</v>
      </c>
      <c r="L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C$5769:$AC$5777,'02_核算项'!$M$5769:$M$5777,"PM25",'02_核算项'!$AE$5769:$AE$5777,"allow_calculation"),"")</f>
        <v>0.220111</v>
      </c>
      <c r="M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C$5769:$AC$5777,'02_核算项'!$M$5769:$M$5777,"BC",'02_核算项'!$AE$5769:$AE$5777,"allow_calculation"),"")</f>
        <v>0.044022200000000004</v>
      </c>
      <c r="N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C$5769:$AC$5777,'02_核算项'!$M$5769:$M$5777,"OC",'02_核算项'!$AE$5769:$AE$5777,"allow_calculation"),"")</f>
        <v>0.08804440000000001</v>
      </c>
      <c r="O569" s="4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C$5769:$AC$5777,'02_核算项'!$M$5769:$M$5777,"NH3",'02_核算项'!$AE$5769:$AE$5777,"allow_calculation"),"")</f>
        <v/>
      </c>
      <c r="P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D$5769:$AD$5777,'02_核算项'!$M$5769:$M$5777,"SO2",'02_核算项'!$AE$5769:$AE$5777,"allow_calculation"),"")</f>
        <v>0.220111</v>
      </c>
      <c r="Q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D$5769:$AD$5777,'02_核算项'!$M$5769:$M$5777,"NOX",'02_核算项'!$AE$5769:$AE$5777,"allow_calculation"),"")</f>
        <v>52.82664</v>
      </c>
      <c r="R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D$5769:$AD$5777,'02_核算项'!$M$5769:$M$5777,"CO",'02_核算项'!$AE$5769:$AE$5777,"allow_calculation"),"")</f>
        <v>15.407769999999998</v>
      </c>
      <c r="S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D$5769:$AD$5777,'02_核算项'!$M$5769:$M$5777,"VOCS",'02_核算项'!$AE$5769:$AE$5777,"allow_calculation"),"")</f>
        <v>0.880444</v>
      </c>
      <c r="T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D$5769:$AD$5777,'02_核算项'!$M$5769:$M$5777,"PM10",'02_核算项'!$AE$5769:$AE$5777,"allow_calculation"),"")</f>
        <v>0.440222</v>
      </c>
      <c r="U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D$5769:$AD$5777,'02_核算项'!$M$5769:$M$5777,"PM25",'02_核算项'!$AE$5769:$AE$5777,"allow_calculation"),"")</f>
        <v>0.220111</v>
      </c>
      <c r="V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D$5769:$AD$5777,'02_核算项'!$M$5769:$M$5777,"BC",'02_核算项'!$AE$5769:$AE$5777,"allow_calculation"),"")</f>
        <v>0.044022200000000004</v>
      </c>
      <c r="W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D$5769:$AD$5777,'02_核算项'!$M$5769:$M$5777,"OC",'02_核算项'!$AE$5769:$AE$5777,"allow_calculation"),"")</f>
        <v>0.08804440000000001</v>
      </c>
      <c r="X569" s="3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D$5769:$AD$5777,'02_核算项'!$M$5769:$M$5777,"NH3",'02_核算项'!$AE$5769:$AE$5777,"allow_calculation"),"")</f>
        <v/>
      </c>
      <c r="Y569" s="2">
        <v>12</v>
      </c>
    </row>
    <row r="570" spans="1:25">
      <c r="A570" s="2" t="s">
        <v>6761</v>
      </c>
      <c r="B570" s="2" t="s">
        <v>1642</v>
      </c>
      <c r="C570" s="2" t="s">
        <v>377</v>
      </c>
      <c r="D570" s="2" t="s">
        <v>228</v>
      </c>
      <c r="E570" s="2" t="s">
        <v>117</v>
      </c>
      <c r="F570" s="2" t="s">
        <v>243</v>
      </c>
      <c r="G570" s="4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C$5778:$AC$5786,'02_核算项'!$M$5778:$M$5786,"SO2",'02_核算项'!$AE$5778:$AE$5786,"allow_calculation"),"")</f>
        <v>352.346318</v>
      </c>
      <c r="H570" s="4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C$5778:$AC$5786,'02_核算项'!$M$5778:$M$5786,"NOX",'02_核算项'!$AE$5778:$AE$5786,"allow_calculation"),"")</f>
        <v>1243.57524</v>
      </c>
      <c r="I570" s="4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C$5778:$AC$5786,'02_核算项'!$M$5778:$M$5786,"CO",'02_核算项'!$AE$5778:$AE$5786,"allow_calculation"),"")</f>
        <v>310.89381</v>
      </c>
      <c r="J570" s="4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C$5778:$AC$5786,'02_核算项'!$M$5778:$M$5786,"VOCS",'02_核算项'!$AE$5778:$AE$5786,"allow_calculation"),"")</f>
        <v>24.8715048</v>
      </c>
      <c r="K570" s="4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C$5778:$AC$5786,'02_核算项'!$M$5778:$M$5786,"PM10",'02_核算项'!$AE$5778:$AE$5786,"allow_calculation"),"")</f>
        <v>155.446905</v>
      </c>
      <c r="L570" s="4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C$5778:$AC$5786,'02_核算项'!$M$5778:$M$5786,"PM25",'02_核算项'!$AE$5778:$AE$5786,"allow_calculation"),"")</f>
        <v>155.446905</v>
      </c>
      <c r="M570" s="4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C$5778:$AC$5786,'02_核算项'!$M$5778:$M$5786,"BC",'02_核算项'!$AE$5778:$AE$5786,"allow_calculation"),"")</f>
        <v>12.4357524</v>
      </c>
      <c r="N570" s="4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C$5778:$AC$5786,'02_核算项'!$M$5778:$M$5786,"OC",'02_核算项'!$AE$5778:$AE$5786,"allow_calculation"),"")</f>
        <v>72.541889</v>
      </c>
      <c r="O570" s="4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C$5778:$AC$5786,'02_核算项'!$M$5778:$M$5786,"NH3",'02_核算项'!$AE$5778:$AE$5786,"allow_calculation"),"")</f>
        <v/>
      </c>
      <c r="P570" s="4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D$5778:$AD$5786,'02_核算项'!$M$5778:$M$5786,"SO2",'02_核算项'!$AE$5778:$AE$5786,"allow_calculation"),"")</f>
        <v>352.346318</v>
      </c>
      <c r="Q570" s="4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D$5778:$AD$5786,'02_核算项'!$M$5778:$M$5786,"NOX",'02_核算项'!$AE$5778:$AE$5786,"allow_calculation"),"")</f>
        <v>1243.57524</v>
      </c>
      <c r="R570" s="4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D$5778:$AD$5786,'02_核算项'!$M$5778:$M$5786,"CO",'02_核算项'!$AE$5778:$AE$5786,"allow_calculation"),"")</f>
        <v>310.89381</v>
      </c>
      <c r="S570" s="4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D$5778:$AD$5786,'02_核算项'!$M$5778:$M$5786,"VOCS",'02_核算项'!$AE$5778:$AE$5786,"allow_calculation"),"")</f>
        <v>24.8715048</v>
      </c>
      <c r="T570" s="4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D$5778:$AD$5786,'02_核算项'!$M$5778:$M$5786,"PM10",'02_核算项'!$AE$5778:$AE$5786,"allow_calculation"),"")</f>
        <v>155.446905</v>
      </c>
      <c r="U570" s="4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D$5778:$AD$5786,'02_核算项'!$M$5778:$M$5786,"PM25",'02_核算项'!$AE$5778:$AE$5786,"allow_calculation"),"")</f>
        <v>155.446905</v>
      </c>
      <c r="V570" s="4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D$5778:$AD$5786,'02_核算项'!$M$5778:$M$5786,"BC",'02_核算项'!$AE$5778:$AE$5786,"allow_calculation"),"")</f>
        <v>12.4357524</v>
      </c>
      <c r="W570" s="4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D$5778:$AD$5786,'02_核算项'!$M$5778:$M$5786,"OC",'02_核算项'!$AE$5778:$AE$5786,"allow_calculation"),"")</f>
        <v>72.541889</v>
      </c>
      <c r="X570" s="3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D$5778:$AD$5786,'02_核算项'!$M$5778:$M$5786,"NH3",'02_核算项'!$AE$5778:$AE$5786,"allow_calculation"),"")</f>
        <v/>
      </c>
      <c r="Y570" s="2">
        <v>12</v>
      </c>
    </row>
    <row r="571" spans="1:25">
      <c r="A571" s="2" t="s">
        <v>6771</v>
      </c>
      <c r="B571" s="2" t="s">
        <v>4062</v>
      </c>
      <c r="C571" s="2" t="s">
        <v>731</v>
      </c>
      <c r="D571" s="2" t="s">
        <v>178</v>
      </c>
      <c r="E571" s="2" t="s">
        <v>181</v>
      </c>
      <c r="F571" s="2" t="s">
        <v>138</v>
      </c>
      <c r="G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C$5787:$AC$5795,'02_核算项'!$M$5787:$M$5795,"SO2",'02_核算项'!$AE$5787:$AE$5795,"allow_calculation"),"")</f>
        <v>0.0663375</v>
      </c>
      <c r="H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C$5787:$AC$5795,'02_核算项'!$M$5787:$M$5795,"NOX",'02_核算项'!$AE$5787:$AE$5795,"allow_calculation"),"")</f>
        <v>15.921</v>
      </c>
      <c r="I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C$5787:$AC$5795,'02_核算项'!$M$5787:$M$5795,"CO",'02_核算项'!$AE$5787:$AE$5795,"allow_calculation"),"")</f>
        <v>4.643625</v>
      </c>
      <c r="J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C$5787:$AC$5795,'02_核算项'!$M$5787:$M$5795,"VOCS",'02_核算项'!$AE$5787:$AE$5795,"allow_calculation"),"")</f>
        <v>0.26535</v>
      </c>
      <c r="K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C$5787:$AC$5795,'02_核算项'!$M$5787:$M$5795,"PM10",'02_核算项'!$AE$5787:$AE$5795,"allow_calculation"),"")</f>
        <v>0.132675</v>
      </c>
      <c r="L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C$5787:$AC$5795,'02_核算项'!$M$5787:$M$5795,"PM25",'02_核算项'!$AE$5787:$AE$5795,"allow_calculation"),"")</f>
        <v>0.0663375</v>
      </c>
      <c r="M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C$5787:$AC$5795,'02_核算项'!$M$5787:$M$5795,"BC",'02_核算项'!$AE$5787:$AE$5795,"allow_calculation"),"")</f>
        <v>0.0132675</v>
      </c>
      <c r="N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C$5787:$AC$5795,'02_核算项'!$M$5787:$M$5795,"OC",'02_核算项'!$AE$5787:$AE$5795,"allow_calculation"),"")</f>
        <v>0.026535</v>
      </c>
      <c r="O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C$5787:$AC$5795,'02_核算项'!$M$5787:$M$5795,"NH3",'02_核算项'!$AE$5787:$AE$5795,"allow_calculation"),"")</f>
        <v>0.0</v>
      </c>
      <c r="P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D$5787:$AD$5795,'02_核算项'!$M$5787:$M$5795,"SO2",'02_核算项'!$AE$5787:$AE$5795,"allow_calculation"),"")</f>
        <v>0.0663375</v>
      </c>
      <c r="Q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D$5787:$AD$5795,'02_核算项'!$M$5787:$M$5795,"NOX",'02_核算项'!$AE$5787:$AE$5795,"allow_calculation"),"")</f>
        <v>15.921</v>
      </c>
      <c r="R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D$5787:$AD$5795,'02_核算项'!$M$5787:$M$5795,"CO",'02_核算项'!$AE$5787:$AE$5795,"allow_calculation"),"")</f>
        <v>4.643625</v>
      </c>
      <c r="S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D$5787:$AD$5795,'02_核算项'!$M$5787:$M$5795,"VOCS",'02_核算项'!$AE$5787:$AE$5795,"allow_calculation"),"")</f>
        <v>0.26535</v>
      </c>
      <c r="T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D$5787:$AD$5795,'02_核算项'!$M$5787:$M$5795,"PM10",'02_核算项'!$AE$5787:$AE$5795,"allow_calculation"),"")</f>
        <v>0.132675</v>
      </c>
      <c r="U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D$5787:$AD$5795,'02_核算项'!$M$5787:$M$5795,"PM25",'02_核算项'!$AE$5787:$AE$5795,"allow_calculation"),"")</f>
        <v>0.0663375</v>
      </c>
      <c r="V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D$5787:$AD$5795,'02_核算项'!$M$5787:$M$5795,"BC",'02_核算项'!$AE$5787:$AE$5795,"allow_calculation"),"")</f>
        <v>0.0132675</v>
      </c>
      <c r="W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D$5787:$AD$5795,'02_核算项'!$M$5787:$M$5795,"OC",'02_核算项'!$AE$5787:$AE$5795,"allow_calculation"),"")</f>
        <v>0.026535</v>
      </c>
      <c r="X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D$5787:$AD$5795,'02_核算项'!$M$5787:$M$5795,"NH3",'02_核算项'!$AE$5787:$AE$5795,"allow_calculation"),"")</f>
        <v>0.0</v>
      </c>
      <c r="Y571" s="2">
        <v>1</v>
      </c>
    </row>
    <row r="572" spans="1:25">
      <c r="A572" s="2" t="s">
        <v>6781</v>
      </c>
      <c r="B572" s="2" t="s">
        <v>3470</v>
      </c>
      <c r="C572" s="2" t="s">
        <v>377</v>
      </c>
      <c r="D572" s="2" t="s">
        <v>178</v>
      </c>
      <c r="E572" s="2" t="s">
        <v>181</v>
      </c>
      <c r="F572" s="2" t="s">
        <v>52</v>
      </c>
      <c r="G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C$5796:$AC$5804,'02_核算项'!$M$5796:$M$5804,"SO2",'02_核算项'!$AE$5796:$AE$5804,"allow_calculation"),"")</f>
        <v>11.044124799999999</v>
      </c>
      <c r="H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C$5796:$AC$5804,'02_核算项'!$M$5796:$M$5804,"NOX",'02_核算项'!$AE$5796:$AE$5804,"allow_calculation"),"")</f>
        <v>38.979264</v>
      </c>
      <c r="I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C$5796:$AC$5804,'02_核算项'!$M$5796:$M$5804,"CO",'02_核算项'!$AE$5796:$AE$5804,"allow_calculation"),"")</f>
        <v>9.744816</v>
      </c>
      <c r="J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C$5796:$AC$5804,'02_核算项'!$M$5796:$M$5804,"VOCS",'02_核算项'!$AE$5796:$AE$5804,"allow_calculation"),"")</f>
        <v>0.77958528</v>
      </c>
      <c r="K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C$5796:$AC$5804,'02_核算项'!$M$5796:$M$5804,"PM10",'02_核算项'!$AE$5796:$AE$5804,"allow_calculation"),"")</f>
        <v>4.872408</v>
      </c>
      <c r="L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C$5796:$AC$5804,'02_核算项'!$M$5796:$M$5804,"PM25",'02_核算项'!$AE$5796:$AE$5804,"allow_calculation"),"")</f>
        <v>4.872408</v>
      </c>
      <c r="M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C$5796:$AC$5804,'02_核算项'!$M$5796:$M$5804,"BC",'02_核算项'!$AE$5796:$AE$5804,"allow_calculation"),"")</f>
        <v>0.38979264</v>
      </c>
      <c r="N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C$5796:$AC$5804,'02_核算项'!$M$5796:$M$5804,"OC",'02_核算项'!$AE$5796:$AE$5804,"allow_calculation"),"")</f>
        <v>2.2737903999999998</v>
      </c>
      <c r="O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C$5796:$AC$5804,'02_核算项'!$M$5796:$M$5804,"NH3",'02_核算项'!$AE$5796:$AE$5804,"allow_calculation"),"")</f>
        <v>0.0</v>
      </c>
      <c r="P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D$5796:$AD$5804,'02_核算项'!$M$5796:$M$5804,"SO2",'02_核算项'!$AE$5796:$AE$5804,"allow_calculation"),"")</f>
        <v>11.044124799999999</v>
      </c>
      <c r="Q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D$5796:$AD$5804,'02_核算项'!$M$5796:$M$5804,"NOX",'02_核算项'!$AE$5796:$AE$5804,"allow_calculation"),"")</f>
        <v>38.979264</v>
      </c>
      <c r="R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D$5796:$AD$5804,'02_核算项'!$M$5796:$M$5804,"CO",'02_核算项'!$AE$5796:$AE$5804,"allow_calculation"),"")</f>
        <v>9.744816</v>
      </c>
      <c r="S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D$5796:$AD$5804,'02_核算项'!$M$5796:$M$5804,"VOCS",'02_核算项'!$AE$5796:$AE$5804,"allow_calculation"),"")</f>
        <v>0.77958528</v>
      </c>
      <c r="T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D$5796:$AD$5804,'02_核算项'!$M$5796:$M$5804,"PM10",'02_核算项'!$AE$5796:$AE$5804,"allow_calculation"),"")</f>
        <v>4.872408</v>
      </c>
      <c r="U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D$5796:$AD$5804,'02_核算项'!$M$5796:$M$5804,"PM25",'02_核算项'!$AE$5796:$AE$5804,"allow_calculation"),"")</f>
        <v>4.872408</v>
      </c>
      <c r="V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D$5796:$AD$5804,'02_核算项'!$M$5796:$M$5804,"BC",'02_核算项'!$AE$5796:$AE$5804,"allow_calculation"),"")</f>
        <v>0.38979264</v>
      </c>
      <c r="W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D$5796:$AD$5804,'02_核算项'!$M$5796:$M$5804,"OC",'02_核算项'!$AE$5796:$AE$5804,"allow_calculation"),"")</f>
        <v>2.2737903999999998</v>
      </c>
      <c r="X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D$5796:$AD$5804,'02_核算项'!$M$5796:$M$5804,"NH3",'02_核算项'!$AE$5796:$AE$5804,"allow_calculation"),"")</f>
        <v>0.0</v>
      </c>
      <c r="Y572" s="2">
        <v>1</v>
      </c>
    </row>
    <row r="573" spans="1:25">
      <c r="A573" s="2" t="s">
        <v>6791</v>
      </c>
      <c r="B573" s="2" t="s">
        <v>1860</v>
      </c>
      <c r="C573" s="2" t="s">
        <v>177</v>
      </c>
      <c r="D573" s="2" t="s">
        <v>50</v>
      </c>
      <c r="E573" s="2" t="s">
        <v>179</v>
      </c>
      <c r="F573" s="2" t="s">
        <v>138</v>
      </c>
      <c r="G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C$5805:$AC$5813,'02_核算项'!$M$5805:$M$5813,"SO2",'02_核算项'!$AE$5805:$AE$5813,"allow_calculation"),"")</f>
        <v>0.15986995</v>
      </c>
      <c r="H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C$5805:$AC$5813,'02_核算项'!$M$5805:$M$5813,"NOX",'02_核算项'!$AE$5805:$AE$5813,"allow_calculation"),"")</f>
        <v>38.368788</v>
      </c>
      <c r="I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C$5805:$AC$5813,'02_核算项'!$M$5805:$M$5813,"CO",'02_核算项'!$AE$5805:$AE$5813,"allow_calculation"),"")</f>
        <v>11.1908965</v>
      </c>
      <c r="J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C$5805:$AC$5813,'02_核算项'!$M$5805:$M$5813,"VOCS",'02_核算项'!$AE$5805:$AE$5813,"allow_calculation"),"")</f>
        <v>0.6394798</v>
      </c>
      <c r="K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C$5805:$AC$5813,'02_核算项'!$M$5805:$M$5813,"PM10",'02_核算项'!$AE$5805:$AE$5813,"allow_calculation"),"")</f>
        <v>0.3197399</v>
      </c>
      <c r="L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C$5805:$AC$5813,'02_核算项'!$M$5805:$M$5813,"PM25",'02_核算项'!$AE$5805:$AE$5813,"allow_calculation"),"")</f>
        <v>0.15986995</v>
      </c>
      <c r="M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C$5805:$AC$5813,'02_核算项'!$M$5805:$M$5813,"BC",'02_核算项'!$AE$5805:$AE$5813,"allow_calculation"),"")</f>
        <v>0.03197399</v>
      </c>
      <c r="N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C$5805:$AC$5813,'02_核算项'!$M$5805:$M$5813,"OC",'02_核算项'!$AE$5805:$AE$5813,"allow_calculation"),"")</f>
        <v>0.06394798</v>
      </c>
      <c r="O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C$5805:$AC$5813,'02_核算项'!$M$5805:$M$5813,"NH3",'02_核算项'!$AE$5805:$AE$5813,"allow_calculation"),"")</f>
        <v>0.0</v>
      </c>
      <c r="P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D$5805:$AD$5813,'02_核算项'!$M$5805:$M$5813,"SO2",'02_核算项'!$AE$5805:$AE$5813,"allow_calculation"),"")</f>
        <v>0.15986995</v>
      </c>
      <c r="Q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D$5805:$AD$5813,'02_核算项'!$M$5805:$M$5813,"NOX",'02_核算项'!$AE$5805:$AE$5813,"allow_calculation"),"")</f>
        <v>38.368788</v>
      </c>
      <c r="R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D$5805:$AD$5813,'02_核算项'!$M$5805:$M$5813,"CO",'02_核算项'!$AE$5805:$AE$5813,"allow_calculation"),"")</f>
        <v>11.1908965</v>
      </c>
      <c r="S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D$5805:$AD$5813,'02_核算项'!$M$5805:$M$5813,"VOCS",'02_核算项'!$AE$5805:$AE$5813,"allow_calculation"),"")</f>
        <v>0.6394798</v>
      </c>
      <c r="T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D$5805:$AD$5813,'02_核算项'!$M$5805:$M$5813,"PM10",'02_核算项'!$AE$5805:$AE$5813,"allow_calculation"),"")</f>
        <v>0.3197399</v>
      </c>
      <c r="U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D$5805:$AD$5813,'02_核算项'!$M$5805:$M$5813,"PM25",'02_核算项'!$AE$5805:$AE$5813,"allow_calculation"),"")</f>
        <v>0.15986995</v>
      </c>
      <c r="V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D$5805:$AD$5813,'02_核算项'!$M$5805:$M$5813,"BC",'02_核算项'!$AE$5805:$AE$5813,"allow_calculation"),"")</f>
        <v>0.03197399</v>
      </c>
      <c r="W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D$5805:$AD$5813,'02_核算项'!$M$5805:$M$5813,"OC",'02_核算项'!$AE$5805:$AE$5813,"allow_calculation"),"")</f>
        <v>0.06394798</v>
      </c>
      <c r="X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D$5805:$AD$5813,'02_核算项'!$M$5805:$M$5813,"NH3",'02_核算项'!$AE$5805:$AE$5813,"allow_calculation"),"")</f>
        <v>0.0</v>
      </c>
      <c r="Y573" s="2">
        <v>1</v>
      </c>
    </row>
    <row r="574" spans="1:25">
      <c r="A574" s="2" t="s">
        <v>6801</v>
      </c>
      <c r="B574" s="2" t="s">
        <v>226</v>
      </c>
      <c r="C574" s="2" t="s">
        <v>227</v>
      </c>
      <c r="D574" s="2" t="s">
        <v>228</v>
      </c>
      <c r="E574" s="2" t="s">
        <v>117</v>
      </c>
      <c r="F574" s="2" t="s">
        <v>732</v>
      </c>
      <c r="G574" s="4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C$5814:$AC$5822,'02_核算项'!$M$5814:$M$5822,"SO2",'02_核算项'!$AE$5814:$AE$5822,"allow_calculation"),"")</f>
        <v>363.332432</v>
      </c>
      <c r="H574" s="4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C$5814:$AC$5822,'02_核算项'!$M$5814:$M$5822,"NOX",'02_核算项'!$AE$5814:$AE$5822,"allow_calculation"),"")</f>
        <v>1282.34976</v>
      </c>
      <c r="I574" s="4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C$5814:$AC$5822,'02_核算项'!$M$5814:$M$5822,"CO",'02_核算项'!$AE$5814:$AE$5822,"allow_calculation"),"")</f>
        <v>320.58744</v>
      </c>
      <c r="J574" s="4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C$5814:$AC$5822,'02_核算项'!$M$5814:$M$5822,"VOCS",'02_核算项'!$AE$5814:$AE$5822,"allow_calculation"),"")</f>
        <v>25.6469952</v>
      </c>
      <c r="K574" s="4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C$5814:$AC$5822,'02_核算项'!$M$5814:$M$5822,"PM10",'02_核算项'!$AE$5814:$AE$5822,"allow_calculation"),"")</f>
        <v>160.29372</v>
      </c>
      <c r="L574" s="4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C$5814:$AC$5822,'02_核算项'!$M$5814:$M$5822,"PM25",'02_核算项'!$AE$5814:$AE$5822,"allow_calculation"),"")</f>
        <v>160.29372</v>
      </c>
      <c r="M574" s="4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C$5814:$AC$5822,'02_核算项'!$M$5814:$M$5822,"BC",'02_核算项'!$AE$5814:$AE$5822,"allow_calculation"),"")</f>
        <v>12.8234976</v>
      </c>
      <c r="N574" s="4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C$5814:$AC$5822,'02_核算项'!$M$5814:$M$5822,"OC",'02_核算项'!$AE$5814:$AE$5822,"allow_calculation"),"")</f>
        <v>74.803736</v>
      </c>
      <c r="O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C$5814:$AC$5822,'02_核算项'!$M$5814:$M$5822,"NH3",'02_核算项'!$AE$5814:$AE$5822,"allow_calculation"),"")</f>
        <v>0.0</v>
      </c>
      <c r="P574" s="4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D$5814:$AD$5822,'02_核算项'!$M$5814:$M$5822,"SO2",'02_核算项'!$AE$5814:$AE$5822,"allow_calculation"),"")</f>
        <v>363.332432</v>
      </c>
      <c r="Q574" s="4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D$5814:$AD$5822,'02_核算项'!$M$5814:$M$5822,"NOX",'02_核算项'!$AE$5814:$AE$5822,"allow_calculation"),"")</f>
        <v>1282.34976</v>
      </c>
      <c r="R574" s="4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D$5814:$AD$5822,'02_核算项'!$M$5814:$M$5822,"CO",'02_核算项'!$AE$5814:$AE$5822,"allow_calculation"),"")</f>
        <v>320.58744</v>
      </c>
      <c r="S574" s="4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D$5814:$AD$5822,'02_核算项'!$M$5814:$M$5822,"VOCS",'02_核算项'!$AE$5814:$AE$5822,"allow_calculation"),"")</f>
        <v>25.6469952</v>
      </c>
      <c r="T574" s="4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D$5814:$AD$5822,'02_核算项'!$M$5814:$M$5822,"PM10",'02_核算项'!$AE$5814:$AE$5822,"allow_calculation"),"")</f>
        <v>160.29372</v>
      </c>
      <c r="U574" s="4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D$5814:$AD$5822,'02_核算项'!$M$5814:$M$5822,"PM25",'02_核算项'!$AE$5814:$AE$5822,"allow_calculation"),"")</f>
        <v>160.29372</v>
      </c>
      <c r="V574" s="4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D$5814:$AD$5822,'02_核算项'!$M$5814:$M$5822,"BC",'02_核算项'!$AE$5814:$AE$5822,"allow_calculation"),"")</f>
        <v>12.8234976</v>
      </c>
      <c r="W574" s="4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D$5814:$AD$5822,'02_核算项'!$M$5814:$M$5822,"OC",'02_核算项'!$AE$5814:$AE$5822,"allow_calculation"),"")</f>
        <v>74.803736</v>
      </c>
      <c r="X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D$5814:$AD$5822,'02_核算项'!$M$5814:$M$5822,"NH3",'02_核算项'!$AE$5814:$AE$5822,"allow_calculation"),"")</f>
        <v>0.0</v>
      </c>
      <c r="Y574" s="2">
        <v>1</v>
      </c>
    </row>
    <row r="575" spans="1:25">
      <c r="A575" s="2" t="s">
        <v>6811</v>
      </c>
      <c r="B575" s="2" t="s">
        <v>241</v>
      </c>
      <c r="C575" s="2" t="s">
        <v>242</v>
      </c>
      <c r="D575" s="2" t="s">
        <v>228</v>
      </c>
      <c r="E575" s="2" t="s">
        <v>117</v>
      </c>
      <c r="F575" s="2" t="s">
        <v>52</v>
      </c>
      <c r="G575" s="4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C$5823:$AC$5831,'02_核算项'!$M$5823:$M$5831,"SO2",'02_核算项'!$AE$5823:$AE$5831,"allow_calculation"),"")</f>
        <v>260.69092</v>
      </c>
      <c r="H575" s="4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C$5823:$AC$5831,'02_核算项'!$M$5823:$M$5831,"NOX",'02_核算项'!$AE$5823:$AE$5831,"allow_calculation"),"")</f>
        <v>920.0856</v>
      </c>
      <c r="I575" s="4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C$5823:$AC$5831,'02_核算项'!$M$5823:$M$5831,"CO",'02_核算项'!$AE$5823:$AE$5831,"allow_calculation"),"")</f>
        <v>230.0214</v>
      </c>
      <c r="J575" s="4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C$5823:$AC$5831,'02_核算项'!$M$5823:$M$5831,"VOCS",'02_核算项'!$AE$5823:$AE$5831,"allow_calculation"),"")</f>
        <v>18.401712</v>
      </c>
      <c r="K575" s="4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C$5823:$AC$5831,'02_核算项'!$M$5823:$M$5831,"PM10",'02_核算项'!$AE$5823:$AE$5831,"allow_calculation"),"")</f>
        <v>115.0107</v>
      </c>
      <c r="L575" s="4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C$5823:$AC$5831,'02_核算项'!$M$5823:$M$5831,"PM25",'02_核算项'!$AE$5823:$AE$5831,"allow_calculation"),"")</f>
        <v>115.0107</v>
      </c>
      <c r="M575" s="4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C$5823:$AC$5831,'02_核算项'!$M$5823:$M$5831,"BC",'02_核算项'!$AE$5823:$AE$5831,"allow_calculation"),"")</f>
        <v>9.200856</v>
      </c>
      <c r="N575" s="4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C$5823:$AC$5831,'02_核算项'!$M$5823:$M$5831,"OC",'02_核算项'!$AE$5823:$AE$5831,"allow_calculation"),"")</f>
        <v>53.67166</v>
      </c>
      <c r="O575" s="4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C$5823:$AC$5831,'02_核算项'!$M$5823:$M$5831,"NH3",'02_核算项'!$AE$5823:$AE$5831,"allow_calculation"),"")</f>
        <v/>
      </c>
      <c r="P575" s="4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D$5823:$AD$5831,'02_核算项'!$M$5823:$M$5831,"SO2",'02_核算项'!$AE$5823:$AE$5831,"allow_calculation"),"")</f>
        <v>260.69092</v>
      </c>
      <c r="Q575" s="4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D$5823:$AD$5831,'02_核算项'!$M$5823:$M$5831,"NOX",'02_核算项'!$AE$5823:$AE$5831,"allow_calculation"),"")</f>
        <v>920.0856</v>
      </c>
      <c r="R575" s="4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D$5823:$AD$5831,'02_核算项'!$M$5823:$M$5831,"CO",'02_核算项'!$AE$5823:$AE$5831,"allow_calculation"),"")</f>
        <v>230.0214</v>
      </c>
      <c r="S575" s="4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D$5823:$AD$5831,'02_核算项'!$M$5823:$M$5831,"VOCS",'02_核算项'!$AE$5823:$AE$5831,"allow_calculation"),"")</f>
        <v>18.401712</v>
      </c>
      <c r="T575" s="4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D$5823:$AD$5831,'02_核算项'!$M$5823:$M$5831,"PM10",'02_核算项'!$AE$5823:$AE$5831,"allow_calculation"),"")</f>
        <v>115.0107</v>
      </c>
      <c r="U575" s="4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D$5823:$AD$5831,'02_核算项'!$M$5823:$M$5831,"PM25",'02_核算项'!$AE$5823:$AE$5831,"allow_calculation"),"")</f>
        <v>115.0107</v>
      </c>
      <c r="V575" s="4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D$5823:$AD$5831,'02_核算项'!$M$5823:$M$5831,"BC",'02_核算项'!$AE$5823:$AE$5831,"allow_calculation"),"")</f>
        <v>9.200856</v>
      </c>
      <c r="W575" s="4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D$5823:$AD$5831,'02_核算项'!$M$5823:$M$5831,"OC",'02_核算项'!$AE$5823:$AE$5831,"allow_calculation"),"")</f>
        <v>53.67166</v>
      </c>
      <c r="X575" s="3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D$5823:$AD$5831,'02_核算项'!$M$5823:$M$5831,"NH3",'02_核算项'!$AE$5823:$AE$5831,"allow_calculation"),"")</f>
        <v/>
      </c>
      <c r="Y575" s="2">
        <v>12</v>
      </c>
    </row>
    <row r="576" spans="1:25">
      <c r="A576" s="2" t="s">
        <v>6821</v>
      </c>
      <c r="B576" s="2" t="s">
        <v>212</v>
      </c>
      <c r="C576" s="2" t="s">
        <v>213</v>
      </c>
      <c r="D576" s="2" t="s">
        <v>178</v>
      </c>
      <c r="E576" s="2" t="s">
        <v>179</v>
      </c>
      <c r="F576" s="2" t="s">
        <v>243</v>
      </c>
      <c r="G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C$5832:$AC$5840,'02_核算项'!$M$5832:$M$5840,"SO2",'02_核算项'!$AE$5832:$AE$5840,"allow_calculation"),"")</f>
        <v>0.8332959999999999</v>
      </c>
      <c r="H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C$5832:$AC$5840,'02_核算项'!$M$5832:$M$5840,"NOX",'02_核算项'!$AE$5832:$AE$5840,"allow_calculation"),"")</f>
        <v>199.99103999999997</v>
      </c>
      <c r="I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C$5832:$AC$5840,'02_核算项'!$M$5832:$M$5840,"CO",'02_核算项'!$AE$5832:$AE$5840,"allow_calculation"),"")</f>
        <v>58.330719999999985</v>
      </c>
      <c r="J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C$5832:$AC$5840,'02_核算项'!$M$5832:$M$5840,"VOCS",'02_核算项'!$AE$5832:$AE$5840,"allow_calculation"),"")</f>
        <v>3.3331839999999997</v>
      </c>
      <c r="K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C$5832:$AC$5840,'02_核算项'!$M$5832:$M$5840,"PM10",'02_核算项'!$AE$5832:$AE$5840,"allow_calculation"),"")</f>
        <v>1.6665919999999999</v>
      </c>
      <c r="L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C$5832:$AC$5840,'02_核算项'!$M$5832:$M$5840,"PM25",'02_核算项'!$AE$5832:$AE$5840,"allow_calculation"),"")</f>
        <v>0.8332959999999999</v>
      </c>
      <c r="M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C$5832:$AC$5840,'02_核算项'!$M$5832:$M$5840,"BC",'02_核算项'!$AE$5832:$AE$5840,"allow_calculation"),"")</f>
        <v>0.16665919999999998</v>
      </c>
      <c r="N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C$5832:$AC$5840,'02_核算项'!$M$5832:$M$5840,"OC",'02_核算项'!$AE$5832:$AE$5840,"allow_calculation"),"")</f>
        <v>0.33331839999999996</v>
      </c>
      <c r="O576" s="4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C$5832:$AC$5840,'02_核算项'!$M$5832:$M$5840,"NH3",'02_核算项'!$AE$5832:$AE$5840,"allow_calculation"),"")</f>
        <v/>
      </c>
      <c r="P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D$5832:$AD$5840,'02_核算项'!$M$5832:$M$5840,"SO2",'02_核算项'!$AE$5832:$AE$5840,"allow_calculation"),"")</f>
        <v>0.8332959999999999</v>
      </c>
      <c r="Q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D$5832:$AD$5840,'02_核算项'!$M$5832:$M$5840,"NOX",'02_核算项'!$AE$5832:$AE$5840,"allow_calculation"),"")</f>
        <v>199.99103999999997</v>
      </c>
      <c r="R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D$5832:$AD$5840,'02_核算项'!$M$5832:$M$5840,"CO",'02_核算项'!$AE$5832:$AE$5840,"allow_calculation"),"")</f>
        <v>58.330719999999985</v>
      </c>
      <c r="S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D$5832:$AD$5840,'02_核算项'!$M$5832:$M$5840,"VOCS",'02_核算项'!$AE$5832:$AE$5840,"allow_calculation"),"")</f>
        <v>3.3331839999999997</v>
      </c>
      <c r="T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D$5832:$AD$5840,'02_核算项'!$M$5832:$M$5840,"PM10",'02_核算项'!$AE$5832:$AE$5840,"allow_calculation"),"")</f>
        <v>1.6665919999999999</v>
      </c>
      <c r="U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D$5832:$AD$5840,'02_核算项'!$M$5832:$M$5840,"PM25",'02_核算项'!$AE$5832:$AE$5840,"allow_calculation"),"")</f>
        <v>0.8332959999999999</v>
      </c>
      <c r="V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D$5832:$AD$5840,'02_核算项'!$M$5832:$M$5840,"BC",'02_核算项'!$AE$5832:$AE$5840,"allow_calculation"),"")</f>
        <v>0.16665919999999998</v>
      </c>
      <c r="W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D$5832:$AD$5840,'02_核算项'!$M$5832:$M$5840,"OC",'02_核算项'!$AE$5832:$AE$5840,"allow_calculation"),"")</f>
        <v>0.33331839999999996</v>
      </c>
      <c r="X576" s="3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D$5832:$AD$5840,'02_核算项'!$M$5832:$M$5840,"NH3",'02_核算项'!$AE$5832:$AE$5840,"allow_calculation"),"")</f>
        <v/>
      </c>
      <c r="Y576" s="2">
        <v>12</v>
      </c>
    </row>
    <row r="577" spans="1:25">
      <c r="A577" s="2" t="s">
        <v>6831</v>
      </c>
      <c r="B577" s="2" t="s">
        <v>1310</v>
      </c>
      <c r="C577" s="2" t="s">
        <v>227</v>
      </c>
      <c r="D577" s="2" t="s">
        <v>228</v>
      </c>
      <c r="E577" s="2" t="s">
        <v>179</v>
      </c>
      <c r="F577" s="2" t="s">
        <v>243</v>
      </c>
      <c r="G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C$5841:$AC$5849,'02_核算项'!$M$5841:$M$5849,"SO2",'02_核算项'!$AE$5841:$AE$5849,"allow_calculation"),"")</f>
        <v/>
      </c>
      <c r="H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C$5841:$AC$5849,'02_核算项'!$M$5841:$M$5849,"NOX",'02_核算项'!$AE$5841:$AE$5849,"allow_calculation"),"")</f>
        <v/>
      </c>
      <c r="I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C$5841:$AC$5849,'02_核算项'!$M$5841:$M$5849,"CO",'02_核算项'!$AE$5841:$AE$5849,"allow_calculation"),"")</f>
        <v/>
      </c>
      <c r="J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C$5841:$AC$5849,'02_核算项'!$M$5841:$M$5849,"VOCS",'02_核算项'!$AE$5841:$AE$5849,"allow_calculation"),"")</f>
        <v/>
      </c>
      <c r="K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C$5841:$AC$5849,'02_核算项'!$M$5841:$M$5849,"PM10",'02_核算项'!$AE$5841:$AE$5849,"allow_calculation"),"")</f>
        <v/>
      </c>
      <c r="L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C$5841:$AC$5849,'02_核算项'!$M$5841:$M$5849,"PM25",'02_核算项'!$AE$5841:$AE$5849,"allow_calculation"),"")</f>
        <v/>
      </c>
      <c r="M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C$5841:$AC$5849,'02_核算项'!$M$5841:$M$5849,"BC",'02_核算项'!$AE$5841:$AE$5849,"allow_calculation"),"")</f>
        <v/>
      </c>
      <c r="N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C$5841:$AC$5849,'02_核算项'!$M$5841:$M$5849,"OC",'02_核算项'!$AE$5841:$AE$5849,"allow_calculation"),"")</f>
        <v/>
      </c>
      <c r="O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C$5841:$AC$5849,'02_核算项'!$M$5841:$M$5849,"NH3",'02_核算项'!$AE$5841:$AE$5849,"allow_calculation"),"")</f>
        <v>0.0</v>
      </c>
      <c r="P577" s="3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D$5841:$AD$5849,'02_核算项'!$M$5841:$M$5849,"SO2",'02_核算项'!$AE$5841:$AE$5849,"allow_calculation"),"")</f>
        <v/>
      </c>
      <c r="Q577" s="3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D$5841:$AD$5849,'02_核算项'!$M$5841:$M$5849,"NOX",'02_核算项'!$AE$5841:$AE$5849,"allow_calculation"),"")</f>
        <v/>
      </c>
      <c r="R577" s="3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D$5841:$AD$5849,'02_核算项'!$M$5841:$M$5849,"CO",'02_核算项'!$AE$5841:$AE$5849,"allow_calculation"),"")</f>
        <v/>
      </c>
      <c r="S577" s="3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D$5841:$AD$5849,'02_核算项'!$M$5841:$M$5849,"VOCS",'02_核算项'!$AE$5841:$AE$5849,"allow_calculation"),"")</f>
        <v/>
      </c>
      <c r="T577" s="3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D$5841:$AD$5849,'02_核算项'!$M$5841:$M$5849,"PM10",'02_核算项'!$AE$5841:$AE$5849,"allow_calculation"),"")</f>
        <v/>
      </c>
      <c r="U577" s="3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D$5841:$AD$5849,'02_核算项'!$M$5841:$M$5849,"PM25",'02_核算项'!$AE$5841:$AE$5849,"allow_calculation"),"")</f>
        <v/>
      </c>
      <c r="V577" s="3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D$5841:$AD$5849,'02_核算项'!$M$5841:$M$5849,"BC",'02_核算项'!$AE$5841:$AE$5849,"allow_calculation"),"")</f>
        <v/>
      </c>
      <c r="W577" s="3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D$5841:$AD$5849,'02_核算项'!$M$5841:$M$5849,"OC",'02_核算项'!$AE$5841:$AE$5849,"allow_calculation"),"")</f>
        <v/>
      </c>
      <c r="X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D$5841:$AD$5849,'02_核算项'!$M$5841:$M$5849,"NH3",'02_核算项'!$AE$5841:$AE$5849,"allow_calculation"),"")</f>
        <v>0.0</v>
      </c>
      <c r="Y577" s="2">
        <v>25</v>
      </c>
    </row>
    <row r="578" spans="1:25">
      <c r="A578" s="2" t="s">
        <v>6841</v>
      </c>
      <c r="B578" s="2" t="s">
        <v>2202</v>
      </c>
      <c r="C578" s="2" t="s">
        <v>177</v>
      </c>
      <c r="D578" s="2" t="s">
        <v>50</v>
      </c>
      <c r="E578" s="2" t="s">
        <v>2203</v>
      </c>
      <c r="F578" s="2" t="s">
        <v>433</v>
      </c>
      <c r="G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C$5850:$AC$5858,'02_核算项'!$M$5850:$M$5858,"SO2",'02_核算项'!$AE$5850:$AE$5858,"allow_calculation"),"")</f>
        <v>0.623951</v>
      </c>
      <c r="H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C$5850:$AC$5858,'02_核算项'!$M$5850:$M$5858,"NOX",'02_核算项'!$AE$5850:$AE$5858,"allow_calculation"),"")</f>
        <v>2.20218</v>
      </c>
      <c r="I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C$5850:$AC$5858,'02_核算项'!$M$5850:$M$5858,"CO",'02_核算项'!$AE$5850:$AE$5858,"allow_calculation"),"")</f>
        <v>0.550545</v>
      </c>
      <c r="J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C$5850:$AC$5858,'02_核算项'!$M$5850:$M$5858,"VOCS",'02_核算项'!$AE$5850:$AE$5858,"allow_calculation"),"")</f>
        <v>0.044043599999999995</v>
      </c>
      <c r="K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C$5850:$AC$5858,'02_核算项'!$M$5850:$M$5858,"PM10",'02_核算项'!$AE$5850:$AE$5858,"allow_calculation"),"")</f>
        <v>0.2752725</v>
      </c>
      <c r="L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C$5850:$AC$5858,'02_核算项'!$M$5850:$M$5858,"PM25",'02_核算项'!$AE$5850:$AE$5858,"allow_calculation"),"")</f>
        <v>0.2752725</v>
      </c>
      <c r="M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C$5850:$AC$5858,'02_核算项'!$M$5850:$M$5858,"BC",'02_核算项'!$AE$5850:$AE$5858,"allow_calculation"),"")</f>
        <v>0.022021799999999998</v>
      </c>
      <c r="N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C$5850:$AC$5858,'02_核算项'!$M$5850:$M$5858,"OC",'02_核算项'!$AE$5850:$AE$5858,"allow_calculation"),"")</f>
        <v>0.12846049999999998</v>
      </c>
      <c r="O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C$5850:$AC$5858,'02_核算项'!$M$5850:$M$5858,"NH3",'02_核算项'!$AE$5850:$AE$5858,"allow_calculation"),"")</f>
        <v>0.0</v>
      </c>
      <c r="P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D$5850:$AD$5858,'02_核算项'!$M$5850:$M$5858,"SO2",'02_核算项'!$AE$5850:$AE$5858,"allow_calculation"),"")</f>
        <v>0.623951</v>
      </c>
      <c r="Q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D$5850:$AD$5858,'02_核算项'!$M$5850:$M$5858,"NOX",'02_核算项'!$AE$5850:$AE$5858,"allow_calculation"),"")</f>
        <v>2.20218</v>
      </c>
      <c r="R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D$5850:$AD$5858,'02_核算项'!$M$5850:$M$5858,"CO",'02_核算项'!$AE$5850:$AE$5858,"allow_calculation"),"")</f>
        <v>0.550545</v>
      </c>
      <c r="S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D$5850:$AD$5858,'02_核算项'!$M$5850:$M$5858,"VOCS",'02_核算项'!$AE$5850:$AE$5858,"allow_calculation"),"")</f>
        <v>0.044043599999999995</v>
      </c>
      <c r="T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D$5850:$AD$5858,'02_核算项'!$M$5850:$M$5858,"PM10",'02_核算项'!$AE$5850:$AE$5858,"allow_calculation"),"")</f>
        <v>0.2752725</v>
      </c>
      <c r="U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D$5850:$AD$5858,'02_核算项'!$M$5850:$M$5858,"PM25",'02_核算项'!$AE$5850:$AE$5858,"allow_calculation"),"")</f>
        <v>0.2752725</v>
      </c>
      <c r="V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D$5850:$AD$5858,'02_核算项'!$M$5850:$M$5858,"BC",'02_核算项'!$AE$5850:$AE$5858,"allow_calculation"),"")</f>
        <v>0.022021799999999998</v>
      </c>
      <c r="W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D$5850:$AD$5858,'02_核算项'!$M$5850:$M$5858,"OC",'02_核算项'!$AE$5850:$AE$5858,"allow_calculation"),"")</f>
        <v>0.12846049999999998</v>
      </c>
      <c r="X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D$5850:$AD$5858,'02_核算项'!$M$5850:$M$5858,"NH3",'02_核算项'!$AE$5850:$AE$5858,"allow_calculation"),"")</f>
        <v>0.0</v>
      </c>
      <c r="Y578" s="2">
        <v>1</v>
      </c>
    </row>
    <row r="579" spans="1:25">
      <c r="A579" s="2" t="s">
        <v>6851</v>
      </c>
      <c r="B579" s="2" t="s">
        <v>226</v>
      </c>
      <c r="C579" s="2" t="s">
        <v>227</v>
      </c>
      <c r="D579" s="2" t="s">
        <v>228</v>
      </c>
      <c r="E579" s="2" t="s">
        <v>117</v>
      </c>
      <c r="F579" s="2" t="s">
        <v>433</v>
      </c>
      <c r="G579" s="4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C$5859:$AC$5867,'02_核算项'!$M$5859:$M$5867,"SO2",'02_核算项'!$AE$5859:$AE$5867,"allow_calculation"),"")</f>
        <v>390.77492</v>
      </c>
      <c r="H579" s="4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C$5859:$AC$5867,'02_核算项'!$M$5859:$M$5867,"NOX",'02_核算项'!$AE$5859:$AE$5867,"allow_calculation"),"")</f>
        <v>1379.2056</v>
      </c>
      <c r="I579" s="4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C$5859:$AC$5867,'02_核算项'!$M$5859:$M$5867,"CO",'02_核算项'!$AE$5859:$AE$5867,"allow_calculation"),"")</f>
        <v>344.8014</v>
      </c>
      <c r="J579" s="4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C$5859:$AC$5867,'02_核算项'!$M$5859:$M$5867,"VOCS",'02_核算项'!$AE$5859:$AE$5867,"allow_calculation"),"")</f>
        <v>27.584112</v>
      </c>
      <c r="K579" s="4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C$5859:$AC$5867,'02_核算项'!$M$5859:$M$5867,"PM10",'02_核算项'!$AE$5859:$AE$5867,"allow_calculation"),"")</f>
        <v>172.4007</v>
      </c>
      <c r="L579" s="4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C$5859:$AC$5867,'02_核算项'!$M$5859:$M$5867,"PM25",'02_核算项'!$AE$5859:$AE$5867,"allow_calculation"),"")</f>
        <v>172.4007</v>
      </c>
      <c r="M579" s="4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C$5859:$AC$5867,'02_核算项'!$M$5859:$M$5867,"BC",'02_核算项'!$AE$5859:$AE$5867,"allow_calculation"),"")</f>
        <v>13.792056</v>
      </c>
      <c r="N579" s="4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C$5859:$AC$5867,'02_核算项'!$M$5859:$M$5867,"OC",'02_核算项'!$AE$5859:$AE$5867,"allow_calculation"),"")</f>
        <v>80.45366</v>
      </c>
      <c r="O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C$5859:$AC$5867,'02_核算项'!$M$5859:$M$5867,"NH3",'02_核算项'!$AE$5859:$AE$5867,"allow_calculation"),"")</f>
        <v>0.0</v>
      </c>
      <c r="P579" s="4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D$5859:$AD$5867,'02_核算项'!$M$5859:$M$5867,"SO2",'02_核算项'!$AE$5859:$AE$5867,"allow_calculation"),"")</f>
        <v>390.77492</v>
      </c>
      <c r="Q579" s="4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D$5859:$AD$5867,'02_核算项'!$M$5859:$M$5867,"NOX",'02_核算项'!$AE$5859:$AE$5867,"allow_calculation"),"")</f>
        <v>1379.2056</v>
      </c>
      <c r="R579" s="4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D$5859:$AD$5867,'02_核算项'!$M$5859:$M$5867,"CO",'02_核算项'!$AE$5859:$AE$5867,"allow_calculation"),"")</f>
        <v>344.8014</v>
      </c>
      <c r="S579" s="4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D$5859:$AD$5867,'02_核算项'!$M$5859:$M$5867,"VOCS",'02_核算项'!$AE$5859:$AE$5867,"allow_calculation"),"")</f>
        <v>27.584112</v>
      </c>
      <c r="T579" s="4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D$5859:$AD$5867,'02_核算项'!$M$5859:$M$5867,"PM10",'02_核算项'!$AE$5859:$AE$5867,"allow_calculation"),"")</f>
        <v>172.4007</v>
      </c>
      <c r="U579" s="4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D$5859:$AD$5867,'02_核算项'!$M$5859:$M$5867,"PM25",'02_核算项'!$AE$5859:$AE$5867,"allow_calculation"),"")</f>
        <v>172.4007</v>
      </c>
      <c r="V579" s="4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D$5859:$AD$5867,'02_核算项'!$M$5859:$M$5867,"BC",'02_核算项'!$AE$5859:$AE$5867,"allow_calculation"),"")</f>
        <v>13.792056</v>
      </c>
      <c r="W579" s="4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D$5859:$AD$5867,'02_核算项'!$M$5859:$M$5867,"OC",'02_核算项'!$AE$5859:$AE$5867,"allow_calculation"),"")</f>
        <v>80.45366</v>
      </c>
      <c r="X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D$5859:$AD$5867,'02_核算项'!$M$5859:$M$5867,"NH3",'02_核算项'!$AE$5859:$AE$5867,"allow_calculation"),"")</f>
        <v>0.0</v>
      </c>
      <c r="Y579" s="2">
        <v>1</v>
      </c>
    </row>
    <row r="580" spans="1:25">
      <c r="A580" s="2" t="s">
        <v>6861</v>
      </c>
      <c r="B580" s="2" t="s">
        <v>6061</v>
      </c>
      <c r="C580" s="2" t="s">
        <v>412</v>
      </c>
      <c r="D580" s="2" t="s">
        <v>50</v>
      </c>
      <c r="E580" s="2" t="s">
        <v>51</v>
      </c>
      <c r="F580" s="2" t="s">
        <v>138</v>
      </c>
      <c r="G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C$5868:$AC$5876,'02_核算项'!$M$5868:$M$5876,"SO2",'02_核算项'!$AE$5868:$AE$5876,"allow_calculation"),"")</f>
        <v>1373.6765</v>
      </c>
      <c r="H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C$5868:$AC$5876,'02_核算项'!$M$5868:$M$5876,"NOX",'02_核算项'!$AE$5868:$AE$5876,"allow_calculation"),"")</f>
        <v>4848.27</v>
      </c>
      <c r="I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C$5868:$AC$5876,'02_核算项'!$M$5868:$M$5876,"CO",'02_核算项'!$AE$5868:$AE$5876,"allow_calculation"),"")</f>
        <v>1212.0675</v>
      </c>
      <c r="J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C$5868:$AC$5876,'02_核算项'!$M$5868:$M$5876,"VOCS",'02_核算项'!$AE$5868:$AE$5876,"allow_calculation"),"")</f>
        <v>96.9654</v>
      </c>
      <c r="K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C$5868:$AC$5876,'02_核算项'!$M$5868:$M$5876,"PM10",'02_核算项'!$AE$5868:$AE$5876,"allow_calculation"),"")</f>
        <v>606.03375</v>
      </c>
      <c r="L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C$5868:$AC$5876,'02_核算项'!$M$5868:$M$5876,"PM25",'02_核算项'!$AE$5868:$AE$5876,"allow_calculation"),"")</f>
        <v>606.03375</v>
      </c>
      <c r="M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C$5868:$AC$5876,'02_核算项'!$M$5868:$M$5876,"BC",'02_核算项'!$AE$5868:$AE$5876,"allow_calculation"),"")</f>
        <v>48.4827</v>
      </c>
      <c r="N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C$5868:$AC$5876,'02_核算项'!$M$5868:$M$5876,"OC",'02_核算项'!$AE$5868:$AE$5876,"allow_calculation"),"")</f>
        <v>282.81575</v>
      </c>
      <c r="O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C$5868:$AC$5876,'02_核算项'!$M$5868:$M$5876,"NH3",'02_核算项'!$AE$5868:$AE$5876,"allow_calculation"),"")</f>
        <v>0.0</v>
      </c>
      <c r="P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D$5868:$AD$5876,'02_核算项'!$M$5868:$M$5876,"SO2",'02_核算项'!$AE$5868:$AE$5876,"allow_calculation"),"")</f>
        <v>1373.6765</v>
      </c>
      <c r="Q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D$5868:$AD$5876,'02_核算项'!$M$5868:$M$5876,"NOX",'02_核算项'!$AE$5868:$AE$5876,"allow_calculation"),"")</f>
        <v>4848.27</v>
      </c>
      <c r="R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D$5868:$AD$5876,'02_核算项'!$M$5868:$M$5876,"CO",'02_核算项'!$AE$5868:$AE$5876,"allow_calculation"),"")</f>
        <v>1212.0675</v>
      </c>
      <c r="S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D$5868:$AD$5876,'02_核算项'!$M$5868:$M$5876,"VOCS",'02_核算项'!$AE$5868:$AE$5876,"allow_calculation"),"")</f>
        <v>96.9654</v>
      </c>
      <c r="T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D$5868:$AD$5876,'02_核算项'!$M$5868:$M$5876,"PM10",'02_核算项'!$AE$5868:$AE$5876,"allow_calculation"),"")</f>
        <v>606.03375</v>
      </c>
      <c r="U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D$5868:$AD$5876,'02_核算项'!$M$5868:$M$5876,"PM25",'02_核算项'!$AE$5868:$AE$5876,"allow_calculation"),"")</f>
        <v>606.03375</v>
      </c>
      <c r="V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D$5868:$AD$5876,'02_核算项'!$M$5868:$M$5876,"BC",'02_核算项'!$AE$5868:$AE$5876,"allow_calculation"),"")</f>
        <v>48.4827</v>
      </c>
      <c r="W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D$5868:$AD$5876,'02_核算项'!$M$5868:$M$5876,"OC",'02_核算项'!$AE$5868:$AE$5876,"allow_calculation"),"")</f>
        <v>282.81575</v>
      </c>
      <c r="X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D$5868:$AD$5876,'02_核算项'!$M$5868:$M$5876,"NH3",'02_核算项'!$AE$5868:$AE$5876,"allow_calculation"),"")</f>
        <v>0.0</v>
      </c>
      <c r="Y580" s="2">
        <v>9</v>
      </c>
    </row>
    <row r="581" spans="1:25">
      <c r="A581" s="2" t="s">
        <v>6871</v>
      </c>
      <c r="B581" s="2" t="s">
        <v>853</v>
      </c>
      <c r="C581" s="2" t="s">
        <v>377</v>
      </c>
      <c r="D581" s="2" t="s">
        <v>50</v>
      </c>
      <c r="E581" s="2" t="s">
        <v>181</v>
      </c>
      <c r="F581" s="2" t="s">
        <v>243</v>
      </c>
      <c r="G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C$5877:$AC$5885,'02_核算项'!$M$5877:$M$5885,"SO2",'02_核算项'!$AE$5877:$AE$5885,"allow_calculation"),"")</f>
        <v>0.1677993</v>
      </c>
      <c r="H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C$5877:$AC$5885,'02_核算项'!$M$5877:$M$5885,"NOX",'02_核算项'!$AE$5877:$AE$5885,"allow_calculation"),"")</f>
        <v>40.271832</v>
      </c>
      <c r="I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C$5877:$AC$5885,'02_核算项'!$M$5877:$M$5885,"CO",'02_核算项'!$AE$5877:$AE$5885,"allow_calculation"),"")</f>
        <v>11.745951</v>
      </c>
      <c r="J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C$5877:$AC$5885,'02_核算项'!$M$5877:$M$5885,"VOCS",'02_核算项'!$AE$5877:$AE$5885,"allow_calculation"),"")</f>
        <v>0.6711972</v>
      </c>
      <c r="K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C$5877:$AC$5885,'02_核算项'!$M$5877:$M$5885,"PM10",'02_核算项'!$AE$5877:$AE$5885,"allow_calculation"),"")</f>
        <v>0.3355986</v>
      </c>
      <c r="L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C$5877:$AC$5885,'02_核算项'!$M$5877:$M$5885,"PM25",'02_核算项'!$AE$5877:$AE$5885,"allow_calculation"),"")</f>
        <v>0.1677993</v>
      </c>
      <c r="M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C$5877:$AC$5885,'02_核算项'!$M$5877:$M$5885,"BC",'02_核算项'!$AE$5877:$AE$5885,"allow_calculation"),"")</f>
        <v>0.033559860000000004</v>
      </c>
      <c r="N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C$5877:$AC$5885,'02_核算项'!$M$5877:$M$5885,"OC",'02_核算项'!$AE$5877:$AE$5885,"allow_calculation"),"")</f>
        <v>0.06711972000000001</v>
      </c>
      <c r="O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C$5877:$AC$5885,'02_核算项'!$M$5877:$M$5885,"NH3",'02_核算项'!$AE$5877:$AE$5885,"allow_calculation"),"")</f>
        <v>0.0</v>
      </c>
      <c r="P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D$5877:$AD$5885,'02_核算项'!$M$5877:$M$5885,"SO2",'02_核算项'!$AE$5877:$AE$5885,"allow_calculation"),"")</f>
        <v>0.1677993</v>
      </c>
      <c r="Q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D$5877:$AD$5885,'02_核算项'!$M$5877:$M$5885,"NOX",'02_核算项'!$AE$5877:$AE$5885,"allow_calculation"),"")</f>
        <v>40.271832</v>
      </c>
      <c r="R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D$5877:$AD$5885,'02_核算项'!$M$5877:$M$5885,"CO",'02_核算项'!$AE$5877:$AE$5885,"allow_calculation"),"")</f>
        <v>11.745951</v>
      </c>
      <c r="S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D$5877:$AD$5885,'02_核算项'!$M$5877:$M$5885,"VOCS",'02_核算项'!$AE$5877:$AE$5885,"allow_calculation"),"")</f>
        <v>0.6711972</v>
      </c>
      <c r="T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D$5877:$AD$5885,'02_核算项'!$M$5877:$M$5885,"PM10",'02_核算项'!$AE$5877:$AE$5885,"allow_calculation"),"")</f>
        <v>0.3355986</v>
      </c>
      <c r="U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D$5877:$AD$5885,'02_核算项'!$M$5877:$M$5885,"PM25",'02_核算项'!$AE$5877:$AE$5885,"allow_calculation"),"")</f>
        <v>0.1677993</v>
      </c>
      <c r="V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D$5877:$AD$5885,'02_核算项'!$M$5877:$M$5885,"BC",'02_核算项'!$AE$5877:$AE$5885,"allow_calculation"),"")</f>
        <v>0.033559860000000004</v>
      </c>
      <c r="W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D$5877:$AD$5885,'02_核算项'!$M$5877:$M$5885,"OC",'02_核算项'!$AE$5877:$AE$5885,"allow_calculation"),"")</f>
        <v>0.06711972000000001</v>
      </c>
      <c r="X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D$5877:$AD$5885,'02_核算项'!$M$5877:$M$5885,"NH3",'02_核算项'!$AE$5877:$AE$5885,"allow_calculation"),"")</f>
        <v>0.0</v>
      </c>
      <c r="Y581" s="2">
        <v>1</v>
      </c>
    </row>
    <row r="582" spans="1:25">
      <c r="A582" s="2" t="s">
        <v>6881</v>
      </c>
      <c r="B582" s="2" t="s">
        <v>1354</v>
      </c>
      <c r="C582" s="2" t="s">
        <v>744</v>
      </c>
      <c r="D582" s="2" t="s">
        <v>228</v>
      </c>
      <c r="E582" s="2" t="s">
        <v>117</v>
      </c>
      <c r="F582" s="2" t="s">
        <v>2168</v>
      </c>
      <c r="G582" s="4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C$5886:$AC$5902,'02_核算项'!$M$5886:$M$5902,"SO2",'02_核算项'!$AE$5886:$AE$5902,"allow_calculation"),"")</f>
        <v>332.2279175</v>
      </c>
      <c r="H582" s="4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C$5886:$AC$5902,'02_核算项'!$M$5886:$M$5902,"NOX",'02_核算项'!$AE$5886:$AE$5902,"allow_calculation"),"")</f>
        <v>1172.7648</v>
      </c>
      <c r="I582" s="4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C$5886:$AC$5902,'02_核算项'!$M$5886:$M$5902,"CO",'02_核算项'!$AE$5886:$AE$5902,"allow_calculation"),"")</f>
        <v>293.199475</v>
      </c>
      <c r="J582" s="4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C$5886:$AC$5902,'02_核算项'!$M$5886:$M$5902,"VOCS",'02_核算项'!$AE$5886:$AE$5902,"allow_calculation"),"")</f>
        <v>23.454634</v>
      </c>
      <c r="K582" s="4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C$5886:$AC$5902,'02_核算项'!$M$5886:$M$5902,"PM10",'02_核算项'!$AE$5886:$AE$5902,"allow_calculation"),"")</f>
        <v>146.57243</v>
      </c>
      <c r="L582" s="4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C$5886:$AC$5902,'02_核算项'!$M$5886:$M$5902,"PM25",'02_核算项'!$AE$5886:$AE$5902,"allow_calculation"),"")</f>
        <v>146.5716025</v>
      </c>
      <c r="M582" s="4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C$5886:$AC$5902,'02_核算项'!$M$5886:$M$5902,"BC",'02_核算项'!$AE$5886:$AE$5902,"allow_calculation"),"")</f>
        <v>11.7258275</v>
      </c>
      <c r="N582" s="4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C$5886:$AC$5902,'02_核算项'!$M$5886:$M$5902,"OC",'02_核算项'!$AE$5886:$AE$5902,"allow_calculation"),"")</f>
        <v>68.400026</v>
      </c>
      <c r="O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C$5886:$AC$5902,'02_核算项'!$M$5886:$M$5902,"NH3",'02_核算项'!$AE$5886:$AE$5902,"allow_calculation"),"")</f>
        <v>0.0</v>
      </c>
      <c r="P582" s="4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D$5886:$AD$5902,'02_核算项'!$M$5886:$M$5902,"SO2",'02_核算项'!$AE$5886:$AE$5902,"allow_calculation"),"")</f>
        <v>332.2279175</v>
      </c>
      <c r="Q582" s="4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D$5886:$AD$5902,'02_核算项'!$M$5886:$M$5902,"NOX",'02_核算项'!$AE$5886:$AE$5902,"allow_calculation"),"")</f>
        <v>1172.7648</v>
      </c>
      <c r="R582" s="4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D$5886:$AD$5902,'02_核算项'!$M$5886:$M$5902,"CO",'02_核算项'!$AE$5886:$AE$5902,"allow_calculation"),"")</f>
        <v>293.199475</v>
      </c>
      <c r="S582" s="4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D$5886:$AD$5902,'02_核算项'!$M$5886:$M$5902,"VOCS",'02_核算项'!$AE$5886:$AE$5902,"allow_calculation"),"")</f>
        <v>23.454634</v>
      </c>
      <c r="T582" s="4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D$5886:$AD$5902,'02_核算项'!$M$5886:$M$5902,"PM10",'02_核算项'!$AE$5886:$AE$5902,"allow_calculation"),"")</f>
        <v>146.57243</v>
      </c>
      <c r="U582" s="4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D$5886:$AD$5902,'02_核算项'!$M$5886:$M$5902,"PM25",'02_核算项'!$AE$5886:$AE$5902,"allow_calculation"),"")</f>
        <v>146.5716025</v>
      </c>
      <c r="V582" s="4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D$5886:$AD$5902,'02_核算项'!$M$5886:$M$5902,"BC",'02_核算项'!$AE$5886:$AE$5902,"allow_calculation"),"")</f>
        <v>11.7258275</v>
      </c>
      <c r="W582" s="4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D$5886:$AD$5902,'02_核算项'!$M$5886:$M$5902,"OC",'02_核算项'!$AE$5886:$AE$5902,"allow_calculation"),"")</f>
        <v>68.400026</v>
      </c>
      <c r="X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D$5886:$AD$5902,'02_核算项'!$M$5886:$M$5902,"NH3",'02_核算项'!$AE$5886:$AE$5902,"allow_calculation"),"")</f>
        <v>0.0</v>
      </c>
      <c r="Y582" s="2">
        <v>18</v>
      </c>
    </row>
    <row r="583" spans="1:25">
      <c r="A583" s="2" t="s">
        <v>6899</v>
      </c>
      <c r="B583" s="2" t="s">
        <v>1996</v>
      </c>
      <c r="C583" s="2" t="s">
        <v>744</v>
      </c>
      <c r="D583" s="2" t="s">
        <v>50</v>
      </c>
      <c r="E583" s="2" t="s">
        <v>179</v>
      </c>
      <c r="F583" s="2" t="s">
        <v>52</v>
      </c>
      <c r="G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C$5903:$AC$5911,'02_核算项'!$M$5903:$M$5911,"SO2",'02_核算项'!$AE$5903:$AE$5911,"allow_calculation"),"")</f>
        <v>0.2736755</v>
      </c>
      <c r="H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C$5903:$AC$5911,'02_核算项'!$M$5903:$M$5911,"NOX",'02_核算项'!$AE$5903:$AE$5911,"allow_calculation"),"")</f>
        <v>65.68212</v>
      </c>
      <c r="I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C$5903:$AC$5911,'02_核算项'!$M$5903:$M$5911,"CO",'02_核算项'!$AE$5903:$AE$5911,"allow_calculation"),"")</f>
        <v>19.157285</v>
      </c>
      <c r="J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C$5903:$AC$5911,'02_核算项'!$M$5903:$M$5911,"VOCS",'02_核算项'!$AE$5903:$AE$5911,"allow_calculation"),"")</f>
        <v>1.094702</v>
      </c>
      <c r="K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C$5903:$AC$5911,'02_核算项'!$M$5903:$M$5911,"PM10",'02_核算项'!$AE$5903:$AE$5911,"allow_calculation"),"")</f>
        <v>0.547351</v>
      </c>
      <c r="L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C$5903:$AC$5911,'02_核算项'!$M$5903:$M$5911,"PM25",'02_核算项'!$AE$5903:$AE$5911,"allow_calculation"),"")</f>
        <v>0.2736755</v>
      </c>
      <c r="M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C$5903:$AC$5911,'02_核算项'!$M$5903:$M$5911,"BC",'02_核算项'!$AE$5903:$AE$5911,"allow_calculation"),"")</f>
        <v>0.0547351</v>
      </c>
      <c r="N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C$5903:$AC$5911,'02_核算项'!$M$5903:$M$5911,"OC",'02_核算项'!$AE$5903:$AE$5911,"allow_calculation"),"")</f>
        <v>0.1094702</v>
      </c>
      <c r="O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C$5903:$AC$5911,'02_核算项'!$M$5903:$M$5911,"NH3",'02_核算项'!$AE$5903:$AE$5911,"allow_calculation"),"")</f>
        <v>0.0</v>
      </c>
      <c r="P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D$5903:$AD$5911,'02_核算项'!$M$5903:$M$5911,"SO2",'02_核算项'!$AE$5903:$AE$5911,"allow_calculation"),"")</f>
        <v>0.2736755</v>
      </c>
      <c r="Q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D$5903:$AD$5911,'02_核算项'!$M$5903:$M$5911,"NOX",'02_核算项'!$AE$5903:$AE$5911,"allow_calculation"),"")</f>
        <v>65.68212</v>
      </c>
      <c r="R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D$5903:$AD$5911,'02_核算项'!$M$5903:$M$5911,"CO",'02_核算项'!$AE$5903:$AE$5911,"allow_calculation"),"")</f>
        <v>19.157285</v>
      </c>
      <c r="S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D$5903:$AD$5911,'02_核算项'!$M$5903:$M$5911,"VOCS",'02_核算项'!$AE$5903:$AE$5911,"allow_calculation"),"")</f>
        <v>1.094702</v>
      </c>
      <c r="T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D$5903:$AD$5911,'02_核算项'!$M$5903:$M$5911,"PM10",'02_核算项'!$AE$5903:$AE$5911,"allow_calculation"),"")</f>
        <v>0.547351</v>
      </c>
      <c r="U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D$5903:$AD$5911,'02_核算项'!$M$5903:$M$5911,"PM25",'02_核算项'!$AE$5903:$AE$5911,"allow_calculation"),"")</f>
        <v>0.2736755</v>
      </c>
      <c r="V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D$5903:$AD$5911,'02_核算项'!$M$5903:$M$5911,"BC",'02_核算项'!$AE$5903:$AE$5911,"allow_calculation"),"")</f>
        <v>0.0547351</v>
      </c>
      <c r="W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D$5903:$AD$5911,'02_核算项'!$M$5903:$M$5911,"OC",'02_核算项'!$AE$5903:$AE$5911,"allow_calculation"),"")</f>
        <v>0.1094702</v>
      </c>
      <c r="X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D$5903:$AD$5911,'02_核算项'!$M$5903:$M$5911,"NH3",'02_核算项'!$AE$5903:$AE$5911,"allow_calculation"),"")</f>
        <v>0.0</v>
      </c>
      <c r="Y583" s="2">
        <v>1</v>
      </c>
    </row>
    <row r="584" spans="1:25">
      <c r="A584" s="2" t="s">
        <v>6909</v>
      </c>
      <c r="B584" s="2" t="s">
        <v>972</v>
      </c>
      <c r="C584" s="2" t="s">
        <v>595</v>
      </c>
      <c r="D584" s="2" t="s">
        <v>228</v>
      </c>
      <c r="E584" s="2" t="s">
        <v>117</v>
      </c>
      <c r="F584" s="2" t="s">
        <v>138</v>
      </c>
      <c r="G584" s="4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C$5912:$AC$5920,'02_核算项'!$M$5912:$M$5920,"SO2",'02_核算项'!$AE$5912:$AE$5920,"allow_calculation"),"")</f>
        <v>150.070373</v>
      </c>
      <c r="H584" s="4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C$5912:$AC$5920,'02_核算项'!$M$5912:$M$5920,"NOX",'02_核算项'!$AE$5912:$AE$5920,"allow_calculation"),"")</f>
        <v>529.66014</v>
      </c>
      <c r="I584" s="4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C$5912:$AC$5920,'02_核算项'!$M$5912:$M$5920,"CO",'02_核算项'!$AE$5912:$AE$5920,"allow_calculation"),"")</f>
        <v>132.415035</v>
      </c>
      <c r="J584" s="4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C$5912:$AC$5920,'02_核算项'!$M$5912:$M$5920,"VOCS",'02_核算项'!$AE$5912:$AE$5920,"allow_calculation"),"")</f>
        <v>10.593202799999998</v>
      </c>
      <c r="K584" s="4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C$5912:$AC$5920,'02_核算项'!$M$5912:$M$5920,"PM10",'02_核算项'!$AE$5912:$AE$5920,"allow_calculation"),"")</f>
        <v>66.2075175</v>
      </c>
      <c r="L584" s="4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C$5912:$AC$5920,'02_核算项'!$M$5912:$M$5920,"PM25",'02_核算项'!$AE$5912:$AE$5920,"allow_calculation"),"")</f>
        <v>66.2075175</v>
      </c>
      <c r="M584" s="4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C$5912:$AC$5920,'02_核算项'!$M$5912:$M$5920,"BC",'02_核算项'!$AE$5912:$AE$5920,"allow_calculation"),"")</f>
        <v>5.296601399999999</v>
      </c>
      <c r="N584" s="4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C$5912:$AC$5920,'02_核算项'!$M$5912:$M$5920,"OC",'02_核算项'!$AE$5912:$AE$5920,"allow_calculation"),"")</f>
        <v>30.896841499999997</v>
      </c>
      <c r="O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C$5912:$AC$5920,'02_核算项'!$M$5912:$M$5920,"NH3",'02_核算项'!$AE$5912:$AE$5920,"allow_calculation"),"")</f>
        <v>0.0</v>
      </c>
      <c r="P584" s="4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D$5912:$AD$5920,'02_核算项'!$M$5912:$M$5920,"SO2",'02_核算项'!$AE$5912:$AE$5920,"allow_calculation"),"")</f>
        <v>150.070373</v>
      </c>
      <c r="Q584" s="4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D$5912:$AD$5920,'02_核算项'!$M$5912:$M$5920,"NOX",'02_核算项'!$AE$5912:$AE$5920,"allow_calculation"),"")</f>
        <v>529.66014</v>
      </c>
      <c r="R584" s="4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D$5912:$AD$5920,'02_核算项'!$M$5912:$M$5920,"CO",'02_核算项'!$AE$5912:$AE$5920,"allow_calculation"),"")</f>
        <v>132.415035</v>
      </c>
      <c r="S584" s="4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D$5912:$AD$5920,'02_核算项'!$M$5912:$M$5920,"VOCS",'02_核算项'!$AE$5912:$AE$5920,"allow_calculation"),"")</f>
        <v>10.593202799999998</v>
      </c>
      <c r="T584" s="4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D$5912:$AD$5920,'02_核算项'!$M$5912:$M$5920,"PM10",'02_核算项'!$AE$5912:$AE$5920,"allow_calculation"),"")</f>
        <v>66.2075175</v>
      </c>
      <c r="U584" s="4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D$5912:$AD$5920,'02_核算项'!$M$5912:$M$5920,"PM25",'02_核算项'!$AE$5912:$AE$5920,"allow_calculation"),"")</f>
        <v>66.2075175</v>
      </c>
      <c r="V584" s="4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D$5912:$AD$5920,'02_核算项'!$M$5912:$M$5920,"BC",'02_核算项'!$AE$5912:$AE$5920,"allow_calculation"),"")</f>
        <v>5.296601399999999</v>
      </c>
      <c r="W584" s="4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D$5912:$AD$5920,'02_核算项'!$M$5912:$M$5920,"OC",'02_核算项'!$AE$5912:$AE$5920,"allow_calculation"),"")</f>
        <v>30.896841499999997</v>
      </c>
      <c r="X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D$5912:$AD$5920,'02_核算项'!$M$5912:$M$5920,"NH3",'02_核算项'!$AE$5912:$AE$5920,"allow_calculation"),"")</f>
        <v>0.0</v>
      </c>
      <c r="Y584" s="2">
        <v>10</v>
      </c>
    </row>
    <row r="585" spans="1:25">
      <c r="A585" s="2" t="s">
        <v>6919</v>
      </c>
      <c r="B585" s="2" t="s">
        <v>498</v>
      </c>
      <c r="C585" s="2" t="s">
        <v>258</v>
      </c>
      <c r="D585" s="2" t="s">
        <v>228</v>
      </c>
      <c r="E585" s="2" t="s">
        <v>117</v>
      </c>
      <c r="F585" s="2" t="s">
        <v>138</v>
      </c>
      <c r="G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C$5921:$AC$5929,'02_核算项'!$M$5921:$M$5929,"SO2",'02_核算项'!$AE$5921:$AE$5929,"allow_calculation"),"")</f>
        <v/>
      </c>
      <c r="H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C$5921:$AC$5929,'02_核算项'!$M$5921:$M$5929,"NOX",'02_核算项'!$AE$5921:$AE$5929,"allow_calculation"),"")</f>
        <v/>
      </c>
      <c r="I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C$5921:$AC$5929,'02_核算项'!$M$5921:$M$5929,"CO",'02_核算项'!$AE$5921:$AE$5929,"allow_calculation"),"")</f>
        <v/>
      </c>
      <c r="J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C$5921:$AC$5929,'02_核算项'!$M$5921:$M$5929,"VOCS",'02_核算项'!$AE$5921:$AE$5929,"allow_calculation"),"")</f>
        <v/>
      </c>
      <c r="K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C$5921:$AC$5929,'02_核算项'!$M$5921:$M$5929,"PM10",'02_核算项'!$AE$5921:$AE$5929,"allow_calculation"),"")</f>
        <v/>
      </c>
      <c r="L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C$5921:$AC$5929,'02_核算项'!$M$5921:$M$5929,"PM25",'02_核算项'!$AE$5921:$AE$5929,"allow_calculation"),"")</f>
        <v/>
      </c>
      <c r="M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C$5921:$AC$5929,'02_核算项'!$M$5921:$M$5929,"BC",'02_核算项'!$AE$5921:$AE$5929,"allow_calculation"),"")</f>
        <v/>
      </c>
      <c r="N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C$5921:$AC$5929,'02_核算项'!$M$5921:$M$5929,"OC",'02_核算项'!$AE$5921:$AE$5929,"allow_calculation"),"")</f>
        <v/>
      </c>
      <c r="O585" s="4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C$5921:$AC$5929,'02_核算项'!$M$5921:$M$5929,"NH3",'02_核算项'!$AE$5921:$AE$5929,"allow_calculation"),"")</f>
        <v/>
      </c>
      <c r="P585" s="3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D$5921:$AD$5929,'02_核算项'!$M$5921:$M$5929,"SO2",'02_核算项'!$AE$5921:$AE$5929,"allow_calculation"),"")</f>
        <v/>
      </c>
      <c r="Q585" s="3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D$5921:$AD$5929,'02_核算项'!$M$5921:$M$5929,"NOX",'02_核算项'!$AE$5921:$AE$5929,"allow_calculation"),"")</f>
        <v/>
      </c>
      <c r="R585" s="3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D$5921:$AD$5929,'02_核算项'!$M$5921:$M$5929,"CO",'02_核算项'!$AE$5921:$AE$5929,"allow_calculation"),"")</f>
        <v/>
      </c>
      <c r="S585" s="3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D$5921:$AD$5929,'02_核算项'!$M$5921:$M$5929,"VOCS",'02_核算项'!$AE$5921:$AE$5929,"allow_calculation"),"")</f>
        <v/>
      </c>
      <c r="T585" s="3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D$5921:$AD$5929,'02_核算项'!$M$5921:$M$5929,"PM10",'02_核算项'!$AE$5921:$AE$5929,"allow_calculation"),"")</f>
        <v/>
      </c>
      <c r="U585" s="3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D$5921:$AD$5929,'02_核算项'!$M$5921:$M$5929,"PM25",'02_核算项'!$AE$5921:$AE$5929,"allow_calculation"),"")</f>
        <v/>
      </c>
      <c r="V585" s="3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D$5921:$AD$5929,'02_核算项'!$M$5921:$M$5929,"BC",'02_核算项'!$AE$5921:$AE$5929,"allow_calculation"),"")</f>
        <v/>
      </c>
      <c r="W585" s="3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D$5921:$AD$5929,'02_核算项'!$M$5921:$M$5929,"OC",'02_核算项'!$AE$5921:$AE$5929,"allow_calculation"),"")</f>
        <v/>
      </c>
      <c r="X585" s="3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D$5921:$AD$5929,'02_核算项'!$M$5921:$M$5929,"NH3",'02_核算项'!$AE$5921:$AE$5929,"allow_calculation"),"")</f>
        <v/>
      </c>
      <c r="Y585" s="2">
        <v>36</v>
      </c>
    </row>
    <row r="586" spans="1:25">
      <c r="A586" s="2" t="s">
        <v>6929</v>
      </c>
      <c r="B586" s="2" t="s">
        <v>1903</v>
      </c>
      <c r="C586" s="2" t="s">
        <v>1450</v>
      </c>
      <c r="D586" s="2" t="s">
        <v>50</v>
      </c>
      <c r="E586" s="2" t="s">
        <v>51</v>
      </c>
      <c r="F586" s="2" t="s">
        <v>138</v>
      </c>
      <c r="G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C$5930:$AC$5938,'02_核算项'!$M$5930:$M$5938,"SO2",'02_核算项'!$AE$5930:$AE$5938,"allow_calculation"),"")</f>
        <v>4412.43058</v>
      </c>
      <c r="H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C$5930:$AC$5938,'02_核算项'!$M$5930:$M$5938,"NOX",'02_核算项'!$AE$5930:$AE$5938,"allow_calculation"),"")</f>
        <v>15573.2844</v>
      </c>
      <c r="I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C$5930:$AC$5938,'02_核算项'!$M$5930:$M$5938,"CO",'02_核算项'!$AE$5930:$AE$5938,"allow_calculation"),"")</f>
        <v>3893.3211</v>
      </c>
      <c r="J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C$5930:$AC$5938,'02_核算项'!$M$5930:$M$5938,"VOCS",'02_核算项'!$AE$5930:$AE$5938,"allow_calculation"),"")</f>
        <v>311.465688</v>
      </c>
      <c r="K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C$5930:$AC$5938,'02_核算项'!$M$5930:$M$5938,"PM10",'02_核算项'!$AE$5930:$AE$5938,"allow_calculation"),"")</f>
        <v>1946.66055</v>
      </c>
      <c r="L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C$5930:$AC$5938,'02_核算项'!$M$5930:$M$5938,"PM25",'02_核算项'!$AE$5930:$AE$5938,"allow_calculation"),"")</f>
        <v>1946.66055</v>
      </c>
      <c r="M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C$5930:$AC$5938,'02_核算项'!$M$5930:$M$5938,"BC",'02_核算项'!$AE$5930:$AE$5938,"allow_calculation"),"")</f>
        <v>155.732844</v>
      </c>
      <c r="N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C$5930:$AC$5938,'02_核算项'!$M$5930:$M$5938,"OC",'02_核算项'!$AE$5930:$AE$5938,"allow_calculation"),"")</f>
        <v>908.44159</v>
      </c>
      <c r="O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C$5930:$AC$5938,'02_核算项'!$M$5930:$M$5938,"NH3",'02_核算项'!$AE$5930:$AE$5938,"allow_calculation"),"")</f>
        <v>0.0</v>
      </c>
      <c r="P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D$5930:$AD$5938,'02_核算项'!$M$5930:$M$5938,"SO2",'02_核算项'!$AE$5930:$AE$5938,"allow_calculation"),"")</f>
        <v>4412.43058</v>
      </c>
      <c r="Q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D$5930:$AD$5938,'02_核算项'!$M$5930:$M$5938,"NOX",'02_核算项'!$AE$5930:$AE$5938,"allow_calculation"),"")</f>
        <v>15573.2844</v>
      </c>
      <c r="R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D$5930:$AD$5938,'02_核算项'!$M$5930:$M$5938,"CO",'02_核算项'!$AE$5930:$AE$5938,"allow_calculation"),"")</f>
        <v>3893.3211</v>
      </c>
      <c r="S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D$5930:$AD$5938,'02_核算项'!$M$5930:$M$5938,"VOCS",'02_核算项'!$AE$5930:$AE$5938,"allow_calculation"),"")</f>
        <v>311.465688</v>
      </c>
      <c r="T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D$5930:$AD$5938,'02_核算项'!$M$5930:$M$5938,"PM10",'02_核算项'!$AE$5930:$AE$5938,"allow_calculation"),"")</f>
        <v>1946.66055</v>
      </c>
      <c r="U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D$5930:$AD$5938,'02_核算项'!$M$5930:$M$5938,"PM25",'02_核算项'!$AE$5930:$AE$5938,"allow_calculation"),"")</f>
        <v>1946.66055</v>
      </c>
      <c r="V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D$5930:$AD$5938,'02_核算项'!$M$5930:$M$5938,"BC",'02_核算项'!$AE$5930:$AE$5938,"allow_calculation"),"")</f>
        <v>155.732844</v>
      </c>
      <c r="W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D$5930:$AD$5938,'02_核算项'!$M$5930:$M$5938,"OC",'02_核算项'!$AE$5930:$AE$5938,"allow_calculation"),"")</f>
        <v>908.44159</v>
      </c>
      <c r="X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D$5930:$AD$5938,'02_核算项'!$M$5930:$M$5938,"NH3",'02_核算项'!$AE$5930:$AE$5938,"allow_calculation"),"")</f>
        <v>0.0</v>
      </c>
      <c r="Y586" s="2">
        <v>9</v>
      </c>
    </row>
    <row r="587" spans="1:25">
      <c r="A587" s="2" t="s">
        <v>6939</v>
      </c>
      <c r="B587" s="2" t="s">
        <v>6215</v>
      </c>
      <c r="C587" s="2" t="s">
        <v>227</v>
      </c>
      <c r="D587" s="2" t="s">
        <v>50</v>
      </c>
      <c r="E587" s="2" t="s">
        <v>179</v>
      </c>
      <c r="F587" s="2" t="s">
        <v>138</v>
      </c>
      <c r="G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C$5939:$AC$5947,'02_核算项'!$M$5939:$M$5947,"SO2",'02_核算项'!$AE$5939:$AE$5947,"allow_calculation"),"")</f>
        <v>1.1986565</v>
      </c>
      <c r="H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C$5939:$AC$5947,'02_核算项'!$M$5939:$M$5947,"NOX",'02_核算项'!$AE$5939:$AE$5947,"allow_calculation"),"")</f>
        <v>287.67756</v>
      </c>
      <c r="I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C$5939:$AC$5947,'02_核算项'!$M$5939:$M$5947,"CO",'02_核算项'!$AE$5939:$AE$5947,"allow_calculation"),"")</f>
        <v>83.905955</v>
      </c>
      <c r="J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C$5939:$AC$5947,'02_核算项'!$M$5939:$M$5947,"VOCS",'02_核算项'!$AE$5939:$AE$5947,"allow_calculation"),"")</f>
        <v>4.794626</v>
      </c>
      <c r="K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C$5939:$AC$5947,'02_核算项'!$M$5939:$M$5947,"PM10",'02_核算项'!$AE$5939:$AE$5947,"allow_calculation"),"")</f>
        <v>2.397313</v>
      </c>
      <c r="L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C$5939:$AC$5947,'02_核算项'!$M$5939:$M$5947,"PM25",'02_核算项'!$AE$5939:$AE$5947,"allow_calculation"),"")</f>
        <v>1.1986565</v>
      </c>
      <c r="M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C$5939:$AC$5947,'02_核算项'!$M$5939:$M$5947,"BC",'02_核算项'!$AE$5939:$AE$5947,"allow_calculation"),"")</f>
        <v>0.2397313</v>
      </c>
      <c r="N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C$5939:$AC$5947,'02_核算项'!$M$5939:$M$5947,"OC",'02_核算项'!$AE$5939:$AE$5947,"allow_calculation"),"")</f>
        <v>0.4794626</v>
      </c>
      <c r="O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C$5939:$AC$5947,'02_核算项'!$M$5939:$M$5947,"NH3",'02_核算项'!$AE$5939:$AE$5947,"allow_calculation"),"")</f>
        <v>0.0</v>
      </c>
      <c r="P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D$5939:$AD$5947,'02_核算项'!$M$5939:$M$5947,"SO2",'02_核算项'!$AE$5939:$AE$5947,"allow_calculation"),"")</f>
        <v>1.1986565</v>
      </c>
      <c r="Q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D$5939:$AD$5947,'02_核算项'!$M$5939:$M$5947,"NOX",'02_核算项'!$AE$5939:$AE$5947,"allow_calculation"),"")</f>
        <v>287.67756</v>
      </c>
      <c r="R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D$5939:$AD$5947,'02_核算项'!$M$5939:$M$5947,"CO",'02_核算项'!$AE$5939:$AE$5947,"allow_calculation"),"")</f>
        <v>83.905955</v>
      </c>
      <c r="S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D$5939:$AD$5947,'02_核算项'!$M$5939:$M$5947,"VOCS",'02_核算项'!$AE$5939:$AE$5947,"allow_calculation"),"")</f>
        <v>4.794626</v>
      </c>
      <c r="T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D$5939:$AD$5947,'02_核算项'!$M$5939:$M$5947,"PM10",'02_核算项'!$AE$5939:$AE$5947,"allow_calculation"),"")</f>
        <v>2.397313</v>
      </c>
      <c r="U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D$5939:$AD$5947,'02_核算项'!$M$5939:$M$5947,"PM25",'02_核算项'!$AE$5939:$AE$5947,"allow_calculation"),"")</f>
        <v>1.1986565</v>
      </c>
      <c r="V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D$5939:$AD$5947,'02_核算项'!$M$5939:$M$5947,"BC",'02_核算项'!$AE$5939:$AE$5947,"allow_calculation"),"")</f>
        <v>0.2397313</v>
      </c>
      <c r="W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D$5939:$AD$5947,'02_核算项'!$M$5939:$M$5947,"OC",'02_核算项'!$AE$5939:$AE$5947,"allow_calculation"),"")</f>
        <v>0.4794626</v>
      </c>
      <c r="X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D$5939:$AD$5947,'02_核算项'!$M$5939:$M$5947,"NH3",'02_核算项'!$AE$5939:$AE$5947,"allow_calculation"),"")</f>
        <v>0.0</v>
      </c>
      <c r="Y587" s="2">
        <v>10</v>
      </c>
    </row>
    <row r="588" spans="1:25">
      <c r="A588" s="2" t="s">
        <v>6949</v>
      </c>
      <c r="B588" s="2" t="s">
        <v>2691</v>
      </c>
      <c r="C588" s="2" t="s">
        <v>227</v>
      </c>
      <c r="D588" s="2" t="s">
        <v>228</v>
      </c>
      <c r="E588" s="2" t="s">
        <v>179</v>
      </c>
      <c r="F588" s="2" t="s">
        <v>52</v>
      </c>
      <c r="G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C$5948:$AC$5956,'02_核算项'!$M$5948:$M$5956,"SO2",'02_核算项'!$AE$5948:$AE$5956,"allow_calculation"),"")</f>
        <v>0.05</v>
      </c>
      <c r="H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C$5948:$AC$5956,'02_核算项'!$M$5948:$M$5956,"NOX",'02_核算项'!$AE$5948:$AE$5956,"allow_calculation"),"")</f>
        <v>12.0</v>
      </c>
      <c r="I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C$5948:$AC$5956,'02_核算项'!$M$5948:$M$5956,"CO",'02_核算项'!$AE$5948:$AE$5956,"allow_calculation"),"")</f>
        <v>3.5</v>
      </c>
      <c r="J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C$5948:$AC$5956,'02_核算项'!$M$5948:$M$5956,"VOCS",'02_核算项'!$AE$5948:$AE$5956,"allow_calculation"),"")</f>
        <v>0.2</v>
      </c>
      <c r="K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C$5948:$AC$5956,'02_核算项'!$M$5948:$M$5956,"PM10",'02_核算项'!$AE$5948:$AE$5956,"allow_calculation"),"")</f>
        <v>0.1</v>
      </c>
      <c r="L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C$5948:$AC$5956,'02_核算项'!$M$5948:$M$5956,"PM25",'02_核算项'!$AE$5948:$AE$5956,"allow_calculation"),"")</f>
        <v>0.05</v>
      </c>
      <c r="M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C$5948:$AC$5956,'02_核算项'!$M$5948:$M$5956,"BC",'02_核算项'!$AE$5948:$AE$5956,"allow_calculation"),"")</f>
        <v>0.01</v>
      </c>
      <c r="N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C$5948:$AC$5956,'02_核算项'!$M$5948:$M$5956,"OC",'02_核算项'!$AE$5948:$AE$5956,"allow_calculation"),"")</f>
        <v>0.02</v>
      </c>
      <c r="O588" s="4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C$5948:$AC$5956,'02_核算项'!$M$5948:$M$5956,"NH3",'02_核算项'!$AE$5948:$AE$5956,"allow_calculation"),"")</f>
        <v/>
      </c>
      <c r="P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D$5948:$AD$5956,'02_核算项'!$M$5948:$M$5956,"SO2",'02_核算项'!$AE$5948:$AE$5956,"allow_calculation"),"")</f>
        <v>0.05</v>
      </c>
      <c r="Q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D$5948:$AD$5956,'02_核算项'!$M$5948:$M$5956,"NOX",'02_核算项'!$AE$5948:$AE$5956,"allow_calculation"),"")</f>
        <v>12.0</v>
      </c>
      <c r="R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D$5948:$AD$5956,'02_核算项'!$M$5948:$M$5956,"CO",'02_核算项'!$AE$5948:$AE$5956,"allow_calculation"),"")</f>
        <v>3.5</v>
      </c>
      <c r="S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D$5948:$AD$5956,'02_核算项'!$M$5948:$M$5956,"VOCS",'02_核算项'!$AE$5948:$AE$5956,"allow_calculation"),"")</f>
        <v>0.2</v>
      </c>
      <c r="T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D$5948:$AD$5956,'02_核算项'!$M$5948:$M$5956,"PM10",'02_核算项'!$AE$5948:$AE$5956,"allow_calculation"),"")</f>
        <v>0.1</v>
      </c>
      <c r="U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D$5948:$AD$5956,'02_核算项'!$M$5948:$M$5956,"PM25",'02_核算项'!$AE$5948:$AE$5956,"allow_calculation"),"")</f>
        <v>0.05</v>
      </c>
      <c r="V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D$5948:$AD$5956,'02_核算项'!$M$5948:$M$5956,"BC",'02_核算项'!$AE$5948:$AE$5956,"allow_calculation"),"")</f>
        <v>0.01</v>
      </c>
      <c r="W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D$5948:$AD$5956,'02_核算项'!$M$5948:$M$5956,"OC",'02_核算项'!$AE$5948:$AE$5956,"allow_calculation"),"")</f>
        <v>0.02</v>
      </c>
      <c r="X588" s="3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D$5948:$AD$5956,'02_核算项'!$M$5948:$M$5956,"NH3",'02_核算项'!$AE$5948:$AE$5956,"allow_calculation"),"")</f>
        <v/>
      </c>
      <c r="Y588" s="2">
        <v>12</v>
      </c>
    </row>
    <row r="589" spans="1:25">
      <c r="A589" s="2" t="s">
        <v>6959</v>
      </c>
      <c r="B589" s="2" t="s">
        <v>3209</v>
      </c>
      <c r="C589" s="2" t="s">
        <v>731</v>
      </c>
      <c r="D589" s="2" t="s">
        <v>228</v>
      </c>
      <c r="E589" s="2" t="s">
        <v>117</v>
      </c>
      <c r="F589" s="2" t="s">
        <v>138</v>
      </c>
      <c r="G589" s="4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C$5957:$AC$5973,'02_核算项'!$M$5957:$M$5973,"SO2",'02_核算项'!$AE$5957:$AE$5973,"allow_calculation"),"")</f>
        <v>229.60981999999998</v>
      </c>
      <c r="H589" s="4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C$5957:$AC$5973,'02_核算项'!$M$5957:$M$5973,"NOX",'02_核算项'!$AE$5957:$AE$5973,"allow_calculation"),"")</f>
        <v>810.3876</v>
      </c>
      <c r="I589" s="4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C$5957:$AC$5973,'02_核算项'!$M$5957:$M$5973,"CO",'02_核算项'!$AE$5957:$AE$5973,"allow_calculation"),"")</f>
        <v>202.5969</v>
      </c>
      <c r="J589" s="4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C$5957:$AC$5973,'02_核算项'!$M$5957:$M$5973,"VOCS",'02_核算项'!$AE$5957:$AE$5973,"allow_calculation"),"")</f>
        <v>16.207752</v>
      </c>
      <c r="K589" s="4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C$5957:$AC$5973,'02_核算项'!$M$5957:$M$5973,"PM10",'02_核算项'!$AE$5957:$AE$5973,"allow_calculation"),"")</f>
        <v>101.29845</v>
      </c>
      <c r="L589" s="4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C$5957:$AC$5973,'02_核算项'!$M$5957:$M$5973,"PM25",'02_核算项'!$AE$5957:$AE$5973,"allow_calculation"),"")</f>
        <v>101.29845</v>
      </c>
      <c r="M589" s="4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C$5957:$AC$5973,'02_核算项'!$M$5957:$M$5973,"BC",'02_核算项'!$AE$5957:$AE$5973,"allow_calculation"),"")</f>
        <v>8.103876</v>
      </c>
      <c r="N589" s="4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C$5957:$AC$5973,'02_核算项'!$M$5957:$M$5973,"OC",'02_核算项'!$AE$5957:$AE$5973,"allow_calculation"),"")</f>
        <v>47.27261</v>
      </c>
      <c r="O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C$5957:$AC$5973,'02_核算项'!$M$5957:$M$5973,"NH3",'02_核算项'!$AE$5957:$AE$5973,"allow_calculation"),"")</f>
        <v>0.0</v>
      </c>
      <c r="P589" s="4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D$5957:$AD$5973,'02_核算项'!$M$5957:$M$5973,"SO2",'02_核算项'!$AE$5957:$AE$5973,"allow_calculation"),"")</f>
        <v>229.60981999999998</v>
      </c>
      <c r="Q589" s="4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D$5957:$AD$5973,'02_核算项'!$M$5957:$M$5973,"NOX",'02_核算项'!$AE$5957:$AE$5973,"allow_calculation"),"")</f>
        <v>810.3876</v>
      </c>
      <c r="R589" s="4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D$5957:$AD$5973,'02_核算项'!$M$5957:$M$5973,"CO",'02_核算项'!$AE$5957:$AE$5973,"allow_calculation"),"")</f>
        <v>202.5969</v>
      </c>
      <c r="S589" s="4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D$5957:$AD$5973,'02_核算项'!$M$5957:$M$5973,"VOCS",'02_核算项'!$AE$5957:$AE$5973,"allow_calculation"),"")</f>
        <v>16.207752</v>
      </c>
      <c r="T589" s="4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D$5957:$AD$5973,'02_核算项'!$M$5957:$M$5973,"PM10",'02_核算项'!$AE$5957:$AE$5973,"allow_calculation"),"")</f>
        <v>101.29845</v>
      </c>
      <c r="U589" s="4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D$5957:$AD$5973,'02_核算项'!$M$5957:$M$5973,"PM25",'02_核算项'!$AE$5957:$AE$5973,"allow_calculation"),"")</f>
        <v>101.29845</v>
      </c>
      <c r="V589" s="4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D$5957:$AD$5973,'02_核算项'!$M$5957:$M$5973,"BC",'02_核算项'!$AE$5957:$AE$5973,"allow_calculation"),"")</f>
        <v>8.103876</v>
      </c>
      <c r="W589" s="4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D$5957:$AD$5973,'02_核算项'!$M$5957:$M$5973,"OC",'02_核算项'!$AE$5957:$AE$5973,"allow_calculation"),"")</f>
        <v>47.27261</v>
      </c>
      <c r="X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D$5957:$AD$5973,'02_核算项'!$M$5957:$M$5973,"NH3",'02_核算项'!$AE$5957:$AE$5973,"allow_calculation"),"")</f>
        <v>0.0</v>
      </c>
      <c r="Y589" s="2">
        <v>1</v>
      </c>
    </row>
    <row r="590" spans="1:25">
      <c r="A590" s="2" t="s">
        <v>6977</v>
      </c>
      <c r="B590" s="2" t="s">
        <v>2526</v>
      </c>
      <c r="C590" s="2" t="s">
        <v>799</v>
      </c>
      <c r="D590" s="2" t="s">
        <v>50</v>
      </c>
      <c r="E590" s="2" t="s">
        <v>51</v>
      </c>
      <c r="F590" s="2" t="s">
        <v>52</v>
      </c>
      <c r="G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C$5974:$AC$5982,'02_核算项'!$M$5974:$M$5982,"SO2",'02_核算项'!$AE$5974:$AE$5982,"allow_calculation"),"")</f>
        <v>2471.829971</v>
      </c>
      <c r="H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C$5974:$AC$5982,'02_核算项'!$M$5974:$M$5982,"NOX",'02_核算项'!$AE$5974:$AE$5982,"allow_calculation"),"")</f>
        <v>8724.10578</v>
      </c>
      <c r="I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C$5974:$AC$5982,'02_核算项'!$M$5974:$M$5982,"CO",'02_核算项'!$AE$5974:$AE$5982,"allow_calculation"),"")</f>
        <v>2181.026445</v>
      </c>
      <c r="J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C$5974:$AC$5982,'02_核算项'!$M$5974:$M$5982,"VOCS",'02_核算项'!$AE$5974:$AE$5982,"allow_calculation"),"")</f>
        <v>174.4821156</v>
      </c>
      <c r="K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C$5974:$AC$5982,'02_核算项'!$M$5974:$M$5982,"PM10",'02_核算项'!$AE$5974:$AE$5982,"allow_calculation"),"")</f>
        <v>1090.5132225</v>
      </c>
      <c r="L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C$5974:$AC$5982,'02_核算项'!$M$5974:$M$5982,"PM25",'02_核算项'!$AE$5974:$AE$5982,"allow_calculation"),"")</f>
        <v>1090.5132225</v>
      </c>
      <c r="M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C$5974:$AC$5982,'02_核算项'!$M$5974:$M$5982,"BC",'02_核算项'!$AE$5974:$AE$5982,"allow_calculation"),"")</f>
        <v>87.2410578</v>
      </c>
      <c r="N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C$5974:$AC$5982,'02_核算项'!$M$5974:$M$5982,"OC",'02_核算项'!$AE$5974:$AE$5982,"allow_calculation"),"")</f>
        <v>508.9061704999999</v>
      </c>
      <c r="O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C$5974:$AC$5982,'02_核算项'!$M$5974:$M$5982,"NH3",'02_核算项'!$AE$5974:$AE$5982,"allow_calculation"),"")</f>
        <v>0.0</v>
      </c>
      <c r="P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D$5974:$AD$5982,'02_核算项'!$M$5974:$M$5982,"SO2",'02_核算项'!$AE$5974:$AE$5982,"allow_calculation"),"")</f>
        <v>2471.829971</v>
      </c>
      <c r="Q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D$5974:$AD$5982,'02_核算项'!$M$5974:$M$5982,"NOX",'02_核算项'!$AE$5974:$AE$5982,"allow_calculation"),"")</f>
        <v>8724.10578</v>
      </c>
      <c r="R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D$5974:$AD$5982,'02_核算项'!$M$5974:$M$5982,"CO",'02_核算项'!$AE$5974:$AE$5982,"allow_calculation"),"")</f>
        <v>2181.026445</v>
      </c>
      <c r="S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D$5974:$AD$5982,'02_核算项'!$M$5974:$M$5982,"VOCS",'02_核算项'!$AE$5974:$AE$5982,"allow_calculation"),"")</f>
        <v>174.4821156</v>
      </c>
      <c r="T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D$5974:$AD$5982,'02_核算项'!$M$5974:$M$5982,"PM10",'02_核算项'!$AE$5974:$AE$5982,"allow_calculation"),"")</f>
        <v>1090.5132225</v>
      </c>
      <c r="U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D$5974:$AD$5982,'02_核算项'!$M$5974:$M$5982,"PM25",'02_核算项'!$AE$5974:$AE$5982,"allow_calculation"),"")</f>
        <v>1090.5132225</v>
      </c>
      <c r="V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D$5974:$AD$5982,'02_核算项'!$M$5974:$M$5982,"BC",'02_核算项'!$AE$5974:$AE$5982,"allow_calculation"),"")</f>
        <v>87.2410578</v>
      </c>
      <c r="W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D$5974:$AD$5982,'02_核算项'!$M$5974:$M$5982,"OC",'02_核算项'!$AE$5974:$AE$5982,"allow_calculation"),"")</f>
        <v>508.9061704999999</v>
      </c>
      <c r="X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D$5974:$AD$5982,'02_核算项'!$M$5974:$M$5982,"NH3",'02_核算项'!$AE$5974:$AE$5982,"allow_calculation"),"")</f>
        <v>0.0</v>
      </c>
      <c r="Y590" s="2">
        <v>1</v>
      </c>
    </row>
    <row r="591" spans="1:25">
      <c r="A591" s="2" t="s">
        <v>6987</v>
      </c>
      <c r="B591" s="2" t="s">
        <v>6988</v>
      </c>
      <c r="C591" s="2" t="s">
        <v>400</v>
      </c>
      <c r="D591" s="2" t="s">
        <v>116</v>
      </c>
      <c r="E591" s="2" t="s">
        <v>181</v>
      </c>
      <c r="F591" s="2" t="s">
        <v>52</v>
      </c>
      <c r="G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C$5983:$AC$5991,'02_核算项'!$M$5983:$M$5991,"SO2",'02_核算项'!$AE$5983:$AE$5991,"allow_calculation"),"")</f>
        <v>29.58</v>
      </c>
      <c r="H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C$5983:$AC$5991,'02_核算项'!$M$5983:$M$5991,"NOX",'02_核算项'!$AE$5983:$AE$5991,"allow_calculation"),"")</f>
        <v>104.4</v>
      </c>
      <c r="I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C$5983:$AC$5991,'02_核算项'!$M$5983:$M$5991,"CO",'02_核算项'!$AE$5983:$AE$5991,"allow_calculation"),"")</f>
        <v>26.1</v>
      </c>
      <c r="J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C$5983:$AC$5991,'02_核算项'!$M$5983:$M$5991,"VOCS",'02_核算项'!$AE$5983:$AE$5991,"allow_calculation"),"")</f>
        <v>2.088</v>
      </c>
      <c r="K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C$5983:$AC$5991,'02_核算项'!$M$5983:$M$5991,"PM10",'02_核算项'!$AE$5983:$AE$5991,"allow_calculation"),"")</f>
        <v>13.05</v>
      </c>
      <c r="L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C$5983:$AC$5991,'02_核算项'!$M$5983:$M$5991,"PM25",'02_核算项'!$AE$5983:$AE$5991,"allow_calculation"),"")</f>
        <v>13.05</v>
      </c>
      <c r="M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C$5983:$AC$5991,'02_核算项'!$M$5983:$M$5991,"BC",'02_核算项'!$AE$5983:$AE$5991,"allow_calculation"),"")</f>
        <v>1.044</v>
      </c>
      <c r="N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C$5983:$AC$5991,'02_核算项'!$M$5983:$M$5991,"OC",'02_核算项'!$AE$5983:$AE$5991,"allow_calculation"),"")</f>
        <v>6.09</v>
      </c>
      <c r="O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C$5983:$AC$5991,'02_核算项'!$M$5983:$M$5991,"NH3",'02_核算项'!$AE$5983:$AE$5991,"allow_calculation"),"")</f>
        <v>0.0</v>
      </c>
      <c r="P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D$5983:$AD$5991,'02_核算项'!$M$5983:$M$5991,"SO2",'02_核算项'!$AE$5983:$AE$5991,"allow_calculation"),"")</f>
        <v>29.58</v>
      </c>
      <c r="Q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D$5983:$AD$5991,'02_核算项'!$M$5983:$M$5991,"NOX",'02_核算项'!$AE$5983:$AE$5991,"allow_calculation"),"")</f>
        <v>104.4</v>
      </c>
      <c r="R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D$5983:$AD$5991,'02_核算项'!$M$5983:$M$5991,"CO",'02_核算项'!$AE$5983:$AE$5991,"allow_calculation"),"")</f>
        <v>26.1</v>
      </c>
      <c r="S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D$5983:$AD$5991,'02_核算项'!$M$5983:$M$5991,"VOCS",'02_核算项'!$AE$5983:$AE$5991,"allow_calculation"),"")</f>
        <v>2.088</v>
      </c>
      <c r="T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D$5983:$AD$5991,'02_核算项'!$M$5983:$M$5991,"PM10",'02_核算项'!$AE$5983:$AE$5991,"allow_calculation"),"")</f>
        <v>13.05</v>
      </c>
      <c r="U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D$5983:$AD$5991,'02_核算项'!$M$5983:$M$5991,"PM25",'02_核算项'!$AE$5983:$AE$5991,"allow_calculation"),"")</f>
        <v>13.05</v>
      </c>
      <c r="V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D$5983:$AD$5991,'02_核算项'!$M$5983:$M$5991,"BC",'02_核算项'!$AE$5983:$AE$5991,"allow_calculation"),"")</f>
        <v>1.044</v>
      </c>
      <c r="W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D$5983:$AD$5991,'02_核算项'!$M$5983:$M$5991,"OC",'02_核算项'!$AE$5983:$AE$5991,"allow_calculation"),"")</f>
        <v>6.09</v>
      </c>
      <c r="X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D$5983:$AD$5991,'02_核算项'!$M$5983:$M$5991,"NH3",'02_核算项'!$AE$5983:$AE$5991,"allow_calculation"),"")</f>
        <v>0.0</v>
      </c>
      <c r="Y591" s="2">
        <v>1</v>
      </c>
    </row>
    <row r="592" spans="1:25">
      <c r="A592" s="2" t="s">
        <v>6999</v>
      </c>
      <c r="B592" s="2" t="s">
        <v>777</v>
      </c>
      <c r="C592" s="2" t="s">
        <v>346</v>
      </c>
      <c r="D592" s="2" t="s">
        <v>178</v>
      </c>
      <c r="E592" s="2" t="s">
        <v>179</v>
      </c>
      <c r="F592" s="2" t="s">
        <v>138</v>
      </c>
      <c r="G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C$5992:$AC$6000,'02_核算项'!$M$5992:$M$6000,"SO2",'02_核算项'!$AE$5992:$AE$6000,"allow_calculation"),"")</f>
        <v>1.6700706500000002</v>
      </c>
      <c r="H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C$5992:$AC$6000,'02_核算项'!$M$5992:$M$6000,"NOX",'02_核算项'!$AE$5992:$AE$6000,"allow_calculation"),"")</f>
        <v>400.816956</v>
      </c>
      <c r="I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C$5992:$AC$6000,'02_核算项'!$M$5992:$M$6000,"CO",'02_核算项'!$AE$5992:$AE$6000,"allow_calculation"),"")</f>
        <v>116.9049455</v>
      </c>
      <c r="J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C$5992:$AC$6000,'02_核算项'!$M$5992:$M$6000,"VOCS",'02_核算项'!$AE$5992:$AE$6000,"allow_calculation"),"")</f>
        <v>6.680282600000001</v>
      </c>
      <c r="K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C$5992:$AC$6000,'02_核算项'!$M$5992:$M$6000,"PM10",'02_核算项'!$AE$5992:$AE$6000,"allow_calculation"),"")</f>
        <v>3.3401413000000004</v>
      </c>
      <c r="L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C$5992:$AC$6000,'02_核算项'!$M$5992:$M$6000,"PM25",'02_核算项'!$AE$5992:$AE$6000,"allow_calculation"),"")</f>
        <v>1.6700706500000002</v>
      </c>
      <c r="M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C$5992:$AC$6000,'02_核算项'!$M$5992:$M$6000,"BC",'02_核算项'!$AE$5992:$AE$6000,"allow_calculation"),"")</f>
        <v>0.33401413</v>
      </c>
      <c r="N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C$5992:$AC$6000,'02_核算项'!$M$5992:$M$6000,"OC",'02_核算项'!$AE$5992:$AE$6000,"allow_calculation"),"")</f>
        <v>0.66802826</v>
      </c>
      <c r="O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C$5992:$AC$6000,'02_核算项'!$M$5992:$M$6000,"NH3",'02_核算项'!$AE$5992:$AE$6000,"allow_calculation"),"")</f>
        <v>0.0</v>
      </c>
      <c r="P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D$5992:$AD$6000,'02_核算项'!$M$5992:$M$6000,"SO2",'02_核算项'!$AE$5992:$AE$6000,"allow_calculation"),"")</f>
        <v>1.6700706500000002</v>
      </c>
      <c r="Q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D$5992:$AD$6000,'02_核算项'!$M$5992:$M$6000,"NOX",'02_核算项'!$AE$5992:$AE$6000,"allow_calculation"),"")</f>
        <v>400.816956</v>
      </c>
      <c r="R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D$5992:$AD$6000,'02_核算项'!$M$5992:$M$6000,"CO",'02_核算项'!$AE$5992:$AE$6000,"allow_calculation"),"")</f>
        <v>116.9049455</v>
      </c>
      <c r="S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D$5992:$AD$6000,'02_核算项'!$M$5992:$M$6000,"VOCS",'02_核算项'!$AE$5992:$AE$6000,"allow_calculation"),"")</f>
        <v>6.680282600000001</v>
      </c>
      <c r="T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D$5992:$AD$6000,'02_核算项'!$M$5992:$M$6000,"PM10",'02_核算项'!$AE$5992:$AE$6000,"allow_calculation"),"")</f>
        <v>3.3401413000000004</v>
      </c>
      <c r="U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D$5992:$AD$6000,'02_核算项'!$M$5992:$M$6000,"PM25",'02_核算项'!$AE$5992:$AE$6000,"allow_calculation"),"")</f>
        <v>1.6700706500000002</v>
      </c>
      <c r="V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D$5992:$AD$6000,'02_核算项'!$M$5992:$M$6000,"BC",'02_核算项'!$AE$5992:$AE$6000,"allow_calculation"),"")</f>
        <v>0.33401413</v>
      </c>
      <c r="W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D$5992:$AD$6000,'02_核算项'!$M$5992:$M$6000,"OC",'02_核算项'!$AE$5992:$AE$6000,"allow_calculation"),"")</f>
        <v>0.66802826</v>
      </c>
      <c r="X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D$5992:$AD$6000,'02_核算项'!$M$5992:$M$6000,"NH3",'02_核算项'!$AE$5992:$AE$6000,"allow_calculation"),"")</f>
        <v>0.0</v>
      </c>
      <c r="Y592" s="2">
        <v>1</v>
      </c>
    </row>
    <row r="593" spans="1:25">
      <c r="A593" s="2" t="s">
        <v>7009</v>
      </c>
      <c r="B593" s="2" t="s">
        <v>137</v>
      </c>
      <c r="C593" s="2" t="s">
        <v>115</v>
      </c>
      <c r="D593" s="2" t="s">
        <v>50</v>
      </c>
      <c r="E593" s="2" t="s">
        <v>51</v>
      </c>
      <c r="F593" s="2" t="s">
        <v>52</v>
      </c>
      <c r="G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C$6001:$AC$6009,'02_核算项'!$M$6001:$M$6009,"SO2",'02_核算项'!$AE$6001:$AE$6009,"allow_calculation"),"")</f>
        <v>1281.324</v>
      </c>
      <c r="H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C$6001:$AC$6009,'02_核算项'!$M$6001:$M$6009,"NOX",'02_核算项'!$AE$6001:$AE$6009,"allow_calculation"),"")</f>
        <v>4522.32</v>
      </c>
      <c r="I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C$6001:$AC$6009,'02_核算项'!$M$6001:$M$6009,"CO",'02_核算项'!$AE$6001:$AE$6009,"allow_calculation"),"")</f>
        <v>1130.58</v>
      </c>
      <c r="J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C$6001:$AC$6009,'02_核算项'!$M$6001:$M$6009,"VOCS",'02_核算项'!$AE$6001:$AE$6009,"allow_calculation"),"")</f>
        <v>90.4464</v>
      </c>
      <c r="K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C$6001:$AC$6009,'02_核算项'!$M$6001:$M$6009,"PM10",'02_核算项'!$AE$6001:$AE$6009,"allow_calculation"),"")</f>
        <v>565.29</v>
      </c>
      <c r="L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C$6001:$AC$6009,'02_核算项'!$M$6001:$M$6009,"PM25",'02_核算项'!$AE$6001:$AE$6009,"allow_calculation"),"")</f>
        <v>565.29</v>
      </c>
      <c r="M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C$6001:$AC$6009,'02_核算项'!$M$6001:$M$6009,"BC",'02_核算项'!$AE$6001:$AE$6009,"allow_calculation"),"")</f>
        <v>45.2232</v>
      </c>
      <c r="N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C$6001:$AC$6009,'02_核算项'!$M$6001:$M$6009,"OC",'02_核算项'!$AE$6001:$AE$6009,"allow_calculation"),"")</f>
        <v>263.80199999999996</v>
      </c>
      <c r="O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C$6001:$AC$6009,'02_核算项'!$M$6001:$M$6009,"NH3",'02_核算项'!$AE$6001:$AE$6009,"allow_calculation"),"")</f>
        <v>0.0</v>
      </c>
      <c r="P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D$6001:$AD$6009,'02_核算项'!$M$6001:$M$6009,"SO2",'02_核算项'!$AE$6001:$AE$6009,"allow_calculation"),"")</f>
        <v>1281.324</v>
      </c>
      <c r="Q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D$6001:$AD$6009,'02_核算项'!$M$6001:$M$6009,"NOX",'02_核算项'!$AE$6001:$AE$6009,"allow_calculation"),"")</f>
        <v>4522.32</v>
      </c>
      <c r="R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D$6001:$AD$6009,'02_核算项'!$M$6001:$M$6009,"CO",'02_核算项'!$AE$6001:$AE$6009,"allow_calculation"),"")</f>
        <v>1130.58</v>
      </c>
      <c r="S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D$6001:$AD$6009,'02_核算项'!$M$6001:$M$6009,"VOCS",'02_核算项'!$AE$6001:$AE$6009,"allow_calculation"),"")</f>
        <v>90.4464</v>
      </c>
      <c r="T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D$6001:$AD$6009,'02_核算项'!$M$6001:$M$6009,"PM10",'02_核算项'!$AE$6001:$AE$6009,"allow_calculation"),"")</f>
        <v>565.29</v>
      </c>
      <c r="U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D$6001:$AD$6009,'02_核算项'!$M$6001:$M$6009,"PM25",'02_核算项'!$AE$6001:$AE$6009,"allow_calculation"),"")</f>
        <v>565.29</v>
      </c>
      <c r="V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D$6001:$AD$6009,'02_核算项'!$M$6001:$M$6009,"BC",'02_核算项'!$AE$6001:$AE$6009,"allow_calculation"),"")</f>
        <v>45.2232</v>
      </c>
      <c r="W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D$6001:$AD$6009,'02_核算项'!$M$6001:$M$6009,"OC",'02_核算项'!$AE$6001:$AE$6009,"allow_calculation"),"")</f>
        <v>263.80199999999996</v>
      </c>
      <c r="X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D$6001:$AD$6009,'02_核算项'!$M$6001:$M$6009,"NH3",'02_核算项'!$AE$6001:$AE$6009,"allow_calculation"),"")</f>
        <v>0.0</v>
      </c>
      <c r="Y593" s="2">
        <v>9</v>
      </c>
    </row>
    <row r="594" spans="1:25">
      <c r="A594" s="2" t="s">
        <v>7019</v>
      </c>
      <c r="B594" s="2" t="s">
        <v>2202</v>
      </c>
      <c r="C594" s="2" t="s">
        <v>177</v>
      </c>
      <c r="D594" s="2" t="s">
        <v>50</v>
      </c>
      <c r="E594" s="2" t="s">
        <v>2203</v>
      </c>
      <c r="F594" s="2" t="s">
        <v>732</v>
      </c>
      <c r="G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C$6010:$AC$6018,'02_核算项'!$M$6010:$M$6018,"SO2",'02_核算项'!$AE$6010:$AE$6018,"allow_calculation"),"")</f>
        <v>0.623951</v>
      </c>
      <c r="H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C$6010:$AC$6018,'02_核算项'!$M$6010:$M$6018,"NOX",'02_核算项'!$AE$6010:$AE$6018,"allow_calculation"),"")</f>
        <v>2.20218</v>
      </c>
      <c r="I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C$6010:$AC$6018,'02_核算项'!$M$6010:$M$6018,"CO",'02_核算项'!$AE$6010:$AE$6018,"allow_calculation"),"")</f>
        <v>0.550545</v>
      </c>
      <c r="J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C$6010:$AC$6018,'02_核算项'!$M$6010:$M$6018,"VOCS",'02_核算项'!$AE$6010:$AE$6018,"allow_calculation"),"")</f>
        <v>0.044043599999999995</v>
      </c>
      <c r="K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C$6010:$AC$6018,'02_核算项'!$M$6010:$M$6018,"PM10",'02_核算项'!$AE$6010:$AE$6018,"allow_calculation"),"")</f>
        <v>0.2752725</v>
      </c>
      <c r="L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C$6010:$AC$6018,'02_核算项'!$M$6010:$M$6018,"PM25",'02_核算项'!$AE$6010:$AE$6018,"allow_calculation"),"")</f>
        <v>0.2752725</v>
      </c>
      <c r="M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C$6010:$AC$6018,'02_核算项'!$M$6010:$M$6018,"BC",'02_核算项'!$AE$6010:$AE$6018,"allow_calculation"),"")</f>
        <v>0.022021799999999998</v>
      </c>
      <c r="N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C$6010:$AC$6018,'02_核算项'!$M$6010:$M$6018,"OC",'02_核算项'!$AE$6010:$AE$6018,"allow_calculation"),"")</f>
        <v>0.12846049999999998</v>
      </c>
      <c r="O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C$6010:$AC$6018,'02_核算项'!$M$6010:$M$6018,"NH3",'02_核算项'!$AE$6010:$AE$6018,"allow_calculation"),"")</f>
        <v>0.0</v>
      </c>
      <c r="P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D$6010:$AD$6018,'02_核算项'!$M$6010:$M$6018,"SO2",'02_核算项'!$AE$6010:$AE$6018,"allow_calculation"),"")</f>
        <v>0.623951</v>
      </c>
      <c r="Q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D$6010:$AD$6018,'02_核算项'!$M$6010:$M$6018,"NOX",'02_核算项'!$AE$6010:$AE$6018,"allow_calculation"),"")</f>
        <v>2.20218</v>
      </c>
      <c r="R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D$6010:$AD$6018,'02_核算项'!$M$6010:$M$6018,"CO",'02_核算项'!$AE$6010:$AE$6018,"allow_calculation"),"")</f>
        <v>0.550545</v>
      </c>
      <c r="S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D$6010:$AD$6018,'02_核算项'!$M$6010:$M$6018,"VOCS",'02_核算项'!$AE$6010:$AE$6018,"allow_calculation"),"")</f>
        <v>0.044043599999999995</v>
      </c>
      <c r="T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D$6010:$AD$6018,'02_核算项'!$M$6010:$M$6018,"PM10",'02_核算项'!$AE$6010:$AE$6018,"allow_calculation"),"")</f>
        <v>0.2752725</v>
      </c>
      <c r="U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D$6010:$AD$6018,'02_核算项'!$M$6010:$M$6018,"PM25",'02_核算项'!$AE$6010:$AE$6018,"allow_calculation"),"")</f>
        <v>0.2752725</v>
      </c>
      <c r="V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D$6010:$AD$6018,'02_核算项'!$M$6010:$M$6018,"BC",'02_核算项'!$AE$6010:$AE$6018,"allow_calculation"),"")</f>
        <v>0.022021799999999998</v>
      </c>
      <c r="W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D$6010:$AD$6018,'02_核算项'!$M$6010:$M$6018,"OC",'02_核算项'!$AE$6010:$AE$6018,"allow_calculation"),"")</f>
        <v>0.12846049999999998</v>
      </c>
      <c r="X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D$6010:$AD$6018,'02_核算项'!$M$6010:$M$6018,"NH3",'02_核算项'!$AE$6010:$AE$6018,"allow_calculation"),"")</f>
        <v>0.0</v>
      </c>
      <c r="Y594" s="2">
        <v>1</v>
      </c>
    </row>
    <row r="595" spans="1:25">
      <c r="A595" s="2" t="s">
        <v>7029</v>
      </c>
      <c r="B595" s="2" t="s">
        <v>886</v>
      </c>
      <c r="C595" s="2" t="s">
        <v>377</v>
      </c>
      <c r="D595" s="2" t="s">
        <v>228</v>
      </c>
      <c r="E595" s="2" t="s">
        <v>181</v>
      </c>
      <c r="F595" s="2" t="s">
        <v>821</v>
      </c>
      <c r="G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C$6019:$AC$6027,'02_核算项'!$M$6019:$M$6027,"SO2",'02_核算项'!$AE$6019:$AE$6027,"allow_calculation"),"")</f>
        <v/>
      </c>
      <c r="H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C$6019:$AC$6027,'02_核算项'!$M$6019:$M$6027,"NOX",'02_核算项'!$AE$6019:$AE$6027,"allow_calculation"),"")</f>
        <v/>
      </c>
      <c r="I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C$6019:$AC$6027,'02_核算项'!$M$6019:$M$6027,"CO",'02_核算项'!$AE$6019:$AE$6027,"allow_calculation"),"")</f>
        <v/>
      </c>
      <c r="J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C$6019:$AC$6027,'02_核算项'!$M$6019:$M$6027,"VOCS",'02_核算项'!$AE$6019:$AE$6027,"allow_calculation"),"")</f>
        <v/>
      </c>
      <c r="K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C$6019:$AC$6027,'02_核算项'!$M$6019:$M$6027,"PM10",'02_核算项'!$AE$6019:$AE$6027,"allow_calculation"),"")</f>
        <v/>
      </c>
      <c r="L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C$6019:$AC$6027,'02_核算项'!$M$6019:$M$6027,"PM25",'02_核算项'!$AE$6019:$AE$6027,"allow_calculation"),"")</f>
        <v/>
      </c>
      <c r="M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C$6019:$AC$6027,'02_核算项'!$M$6019:$M$6027,"BC",'02_核算项'!$AE$6019:$AE$6027,"allow_calculation"),"")</f>
        <v/>
      </c>
      <c r="N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C$6019:$AC$6027,'02_核算项'!$M$6019:$M$6027,"OC",'02_核算项'!$AE$6019:$AE$6027,"allow_calculation"),"")</f>
        <v/>
      </c>
      <c r="O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C$6019:$AC$6027,'02_核算项'!$M$6019:$M$6027,"NH3",'02_核算项'!$AE$6019:$AE$6027,"allow_calculation"),"")</f>
        <v>0.0</v>
      </c>
      <c r="P595" s="3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D$6019:$AD$6027,'02_核算项'!$M$6019:$M$6027,"SO2",'02_核算项'!$AE$6019:$AE$6027,"allow_calculation"),"")</f>
        <v/>
      </c>
      <c r="Q595" s="3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D$6019:$AD$6027,'02_核算项'!$M$6019:$M$6027,"NOX",'02_核算项'!$AE$6019:$AE$6027,"allow_calculation"),"")</f>
        <v/>
      </c>
      <c r="R595" s="3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D$6019:$AD$6027,'02_核算项'!$M$6019:$M$6027,"CO",'02_核算项'!$AE$6019:$AE$6027,"allow_calculation"),"")</f>
        <v/>
      </c>
      <c r="S595" s="3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D$6019:$AD$6027,'02_核算项'!$M$6019:$M$6027,"VOCS",'02_核算项'!$AE$6019:$AE$6027,"allow_calculation"),"")</f>
        <v/>
      </c>
      <c r="T595" s="3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D$6019:$AD$6027,'02_核算项'!$M$6019:$M$6027,"PM10",'02_核算项'!$AE$6019:$AE$6027,"allow_calculation"),"")</f>
        <v/>
      </c>
      <c r="U595" s="3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D$6019:$AD$6027,'02_核算项'!$M$6019:$M$6027,"PM25",'02_核算项'!$AE$6019:$AE$6027,"allow_calculation"),"")</f>
        <v/>
      </c>
      <c r="V595" s="3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D$6019:$AD$6027,'02_核算项'!$M$6019:$M$6027,"BC",'02_核算项'!$AE$6019:$AE$6027,"allow_calculation"),"")</f>
        <v/>
      </c>
      <c r="W595" s="3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D$6019:$AD$6027,'02_核算项'!$M$6019:$M$6027,"OC",'02_核算项'!$AE$6019:$AE$6027,"allow_calculation"),"")</f>
        <v/>
      </c>
      <c r="X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D$6019:$AD$6027,'02_核算项'!$M$6019:$M$6027,"NH3",'02_核算项'!$AE$6019:$AE$6027,"allow_calculation"),"")</f>
        <v>0.0</v>
      </c>
      <c r="Y595" s="2">
        <v>25</v>
      </c>
    </row>
    <row r="596" spans="1:25">
      <c r="A596" s="2" t="s">
        <v>7039</v>
      </c>
      <c r="B596" s="2" t="s">
        <v>2305</v>
      </c>
      <c r="C596" s="2" t="s">
        <v>377</v>
      </c>
      <c r="D596" s="2" t="s">
        <v>228</v>
      </c>
      <c r="E596" s="2" t="s">
        <v>117</v>
      </c>
      <c r="F596" s="2" t="s">
        <v>52</v>
      </c>
      <c r="G596" s="4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C$6028:$AC$6036,'02_核算项'!$M$6028:$M$6036,"SO2",'02_核算项'!$AE$6028:$AE$6036,"allow_calculation"),"")</f>
        <v>455.30521999999996</v>
      </c>
      <c r="H596" s="4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C$6028:$AC$6036,'02_核算项'!$M$6028:$M$6036,"NOX",'02_核算项'!$AE$6028:$AE$6036,"allow_calculation"),"")</f>
        <v>1606.9595999999997</v>
      </c>
      <c r="I596" s="4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C$6028:$AC$6036,'02_核算项'!$M$6028:$M$6036,"CO",'02_核算项'!$AE$6028:$AE$6036,"allow_calculation"),"")</f>
        <v>401.7398999999999</v>
      </c>
      <c r="J596" s="4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C$6028:$AC$6036,'02_核算项'!$M$6028:$M$6036,"VOCS",'02_核算项'!$AE$6028:$AE$6036,"allow_calculation"),"")</f>
        <v>32.139191999999994</v>
      </c>
      <c r="K596" s="4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C$6028:$AC$6036,'02_核算项'!$M$6028:$M$6036,"PM10",'02_核算项'!$AE$6028:$AE$6036,"allow_calculation"),"")</f>
        <v>200.86994999999996</v>
      </c>
      <c r="L596" s="4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C$6028:$AC$6036,'02_核算项'!$M$6028:$M$6036,"PM25",'02_核算项'!$AE$6028:$AE$6036,"allow_calculation"),"")</f>
        <v>200.86994999999996</v>
      </c>
      <c r="M596" s="4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C$6028:$AC$6036,'02_核算项'!$M$6028:$M$6036,"BC",'02_核算项'!$AE$6028:$AE$6036,"allow_calculation"),"")</f>
        <v>16.069595999999997</v>
      </c>
      <c r="N596" s="4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C$6028:$AC$6036,'02_核算项'!$M$6028:$M$6036,"OC",'02_核算项'!$AE$6028:$AE$6036,"allow_calculation"),"")</f>
        <v>93.73930999999999</v>
      </c>
      <c r="O596" s="4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C$6028:$AC$6036,'02_核算项'!$M$6028:$M$6036,"NH3",'02_核算项'!$AE$6028:$AE$6036,"allow_calculation"),"")</f>
        <v/>
      </c>
      <c r="P596" s="4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D$6028:$AD$6036,'02_核算项'!$M$6028:$M$6036,"SO2",'02_核算项'!$AE$6028:$AE$6036,"allow_calculation"),"")</f>
        <v>455.30521999999996</v>
      </c>
      <c r="Q596" s="4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D$6028:$AD$6036,'02_核算项'!$M$6028:$M$6036,"NOX",'02_核算项'!$AE$6028:$AE$6036,"allow_calculation"),"")</f>
        <v>1606.9595999999997</v>
      </c>
      <c r="R596" s="4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D$6028:$AD$6036,'02_核算项'!$M$6028:$M$6036,"CO",'02_核算项'!$AE$6028:$AE$6036,"allow_calculation"),"")</f>
        <v>401.7398999999999</v>
      </c>
      <c r="S596" s="4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D$6028:$AD$6036,'02_核算项'!$M$6028:$M$6036,"VOCS",'02_核算项'!$AE$6028:$AE$6036,"allow_calculation"),"")</f>
        <v>32.139191999999994</v>
      </c>
      <c r="T596" s="4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D$6028:$AD$6036,'02_核算项'!$M$6028:$M$6036,"PM10",'02_核算项'!$AE$6028:$AE$6036,"allow_calculation"),"")</f>
        <v>200.86994999999996</v>
      </c>
      <c r="U596" s="4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D$6028:$AD$6036,'02_核算项'!$M$6028:$M$6036,"PM25",'02_核算项'!$AE$6028:$AE$6036,"allow_calculation"),"")</f>
        <v>200.86994999999996</v>
      </c>
      <c r="V596" s="4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D$6028:$AD$6036,'02_核算项'!$M$6028:$M$6036,"BC",'02_核算项'!$AE$6028:$AE$6036,"allow_calculation"),"")</f>
        <v>16.069595999999997</v>
      </c>
      <c r="W596" s="4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D$6028:$AD$6036,'02_核算项'!$M$6028:$M$6036,"OC",'02_核算项'!$AE$6028:$AE$6036,"allow_calculation"),"")</f>
        <v>93.73930999999999</v>
      </c>
      <c r="X596" s="3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D$6028:$AD$6036,'02_核算项'!$M$6028:$M$6036,"NH3",'02_核算项'!$AE$6028:$AE$6036,"allow_calculation"),"")</f>
        <v/>
      </c>
      <c r="Y596" s="2">
        <v>12</v>
      </c>
    </row>
    <row r="597" spans="1:25">
      <c r="A597" s="2" t="s">
        <v>7049</v>
      </c>
      <c r="B597" s="2" t="s">
        <v>4428</v>
      </c>
      <c r="C597" s="2" t="s">
        <v>744</v>
      </c>
      <c r="D597" s="2" t="s">
        <v>50</v>
      </c>
      <c r="E597" s="2" t="s">
        <v>179</v>
      </c>
      <c r="F597" s="2" t="s">
        <v>243</v>
      </c>
      <c r="G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C$6037:$AC$6045,'02_核算项'!$M$6037:$M$6045,"SO2",'02_核算项'!$AE$6037:$AE$6045,"allow_calculation"),"")</f>
        <v>1.0488695</v>
      </c>
      <c r="H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C$6037:$AC$6045,'02_核算项'!$M$6037:$M$6045,"NOX",'02_核算项'!$AE$6037:$AE$6045,"allow_calculation"),"")</f>
        <v>251.72868</v>
      </c>
      <c r="I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C$6037:$AC$6045,'02_核算项'!$M$6037:$M$6045,"CO",'02_核算项'!$AE$6037:$AE$6045,"allow_calculation"),"")</f>
        <v>73.420865</v>
      </c>
      <c r="J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C$6037:$AC$6045,'02_核算项'!$M$6037:$M$6045,"VOCS",'02_核算项'!$AE$6037:$AE$6045,"allow_calculation"),"")</f>
        <v>4.195478</v>
      </c>
      <c r="K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C$6037:$AC$6045,'02_核算项'!$M$6037:$M$6045,"PM10",'02_核算项'!$AE$6037:$AE$6045,"allow_calculation"),"")</f>
        <v>2.097739</v>
      </c>
      <c r="L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C$6037:$AC$6045,'02_核算项'!$M$6037:$M$6045,"PM25",'02_核算项'!$AE$6037:$AE$6045,"allow_calculation"),"")</f>
        <v>1.0488695</v>
      </c>
      <c r="M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C$6037:$AC$6045,'02_核算项'!$M$6037:$M$6045,"BC",'02_核算项'!$AE$6037:$AE$6045,"allow_calculation"),"")</f>
        <v>0.20977389999999999</v>
      </c>
      <c r="N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C$6037:$AC$6045,'02_核算项'!$M$6037:$M$6045,"OC",'02_核算项'!$AE$6037:$AE$6045,"allow_calculation"),"")</f>
        <v>0.41954779999999997</v>
      </c>
      <c r="O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C$6037:$AC$6045,'02_核算项'!$M$6037:$M$6045,"NH3",'02_核算项'!$AE$6037:$AE$6045,"allow_calculation"),"")</f>
        <v>0.0</v>
      </c>
      <c r="P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D$6037:$AD$6045,'02_核算项'!$M$6037:$M$6045,"SO2",'02_核算项'!$AE$6037:$AE$6045,"allow_calculation"),"")</f>
        <v>1.0488695</v>
      </c>
      <c r="Q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D$6037:$AD$6045,'02_核算项'!$M$6037:$M$6045,"NOX",'02_核算项'!$AE$6037:$AE$6045,"allow_calculation"),"")</f>
        <v>251.72868</v>
      </c>
      <c r="R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D$6037:$AD$6045,'02_核算项'!$M$6037:$M$6045,"CO",'02_核算项'!$AE$6037:$AE$6045,"allow_calculation"),"")</f>
        <v>73.420865</v>
      </c>
      <c r="S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D$6037:$AD$6045,'02_核算项'!$M$6037:$M$6045,"VOCS",'02_核算项'!$AE$6037:$AE$6045,"allow_calculation"),"")</f>
        <v>4.195478</v>
      </c>
      <c r="T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D$6037:$AD$6045,'02_核算项'!$M$6037:$M$6045,"PM10",'02_核算项'!$AE$6037:$AE$6045,"allow_calculation"),"")</f>
        <v>2.097739</v>
      </c>
      <c r="U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D$6037:$AD$6045,'02_核算项'!$M$6037:$M$6045,"PM25",'02_核算项'!$AE$6037:$AE$6045,"allow_calculation"),"")</f>
        <v>1.0488695</v>
      </c>
      <c r="V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D$6037:$AD$6045,'02_核算项'!$M$6037:$M$6045,"BC",'02_核算项'!$AE$6037:$AE$6045,"allow_calculation"),"")</f>
        <v>0.20977389999999999</v>
      </c>
      <c r="W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D$6037:$AD$6045,'02_核算项'!$M$6037:$M$6045,"OC",'02_核算项'!$AE$6037:$AE$6045,"allow_calculation"),"")</f>
        <v>0.41954779999999997</v>
      </c>
      <c r="X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D$6037:$AD$6045,'02_核算项'!$M$6037:$M$6045,"NH3",'02_核算项'!$AE$6037:$AE$6045,"allow_calculation"),"")</f>
        <v>0.0</v>
      </c>
      <c r="Y597" s="2">
        <v>10</v>
      </c>
    </row>
    <row r="598" spans="1:25">
      <c r="A598" s="2" t="s">
        <v>7059</v>
      </c>
      <c r="B598" s="2" t="s">
        <v>2476</v>
      </c>
      <c r="C598" s="2" t="s">
        <v>731</v>
      </c>
      <c r="D598" s="2" t="s">
        <v>50</v>
      </c>
      <c r="E598" s="2" t="s">
        <v>51</v>
      </c>
      <c r="F598" s="2" t="s">
        <v>243</v>
      </c>
      <c r="G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C$6046:$AC$6054,'02_核算项'!$M$6046:$M$6054,"SO2",'02_核算项'!$AE$6046:$AE$6054,"allow_calculation"),"")</f>
        <v>3672.2635</v>
      </c>
      <c r="H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C$6046:$AC$6054,'02_核算项'!$M$6046:$M$6054,"NOX",'02_核算项'!$AE$6046:$AE$6054,"allow_calculation"),"")</f>
        <v>12960.93</v>
      </c>
      <c r="I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C$6046:$AC$6054,'02_核算项'!$M$6046:$M$6054,"CO",'02_核算项'!$AE$6046:$AE$6054,"allow_calculation"),"")</f>
        <v>3240.2325</v>
      </c>
      <c r="J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C$6046:$AC$6054,'02_核算项'!$M$6046:$M$6054,"VOCS",'02_核算项'!$AE$6046:$AE$6054,"allow_calculation"),"")</f>
        <v>259.2186</v>
      </c>
      <c r="K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C$6046:$AC$6054,'02_核算项'!$M$6046:$M$6054,"PM10",'02_核算项'!$AE$6046:$AE$6054,"allow_calculation"),"")</f>
        <v>1620.11625</v>
      </c>
      <c r="L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C$6046:$AC$6054,'02_核算项'!$M$6046:$M$6054,"PM25",'02_核算项'!$AE$6046:$AE$6054,"allow_calculation"),"")</f>
        <v>1620.11625</v>
      </c>
      <c r="M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C$6046:$AC$6054,'02_核算项'!$M$6046:$M$6054,"BC",'02_核算项'!$AE$6046:$AE$6054,"allow_calculation"),"")</f>
        <v>129.6093</v>
      </c>
      <c r="N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C$6046:$AC$6054,'02_核算项'!$M$6046:$M$6054,"OC",'02_核算项'!$AE$6046:$AE$6054,"allow_calculation"),"")</f>
        <v>756.05425</v>
      </c>
      <c r="O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C$6046:$AC$6054,'02_核算项'!$M$6046:$M$6054,"NH3",'02_核算项'!$AE$6046:$AE$6054,"allow_calculation"),"")</f>
        <v>0.0</v>
      </c>
      <c r="P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D$6046:$AD$6054,'02_核算项'!$M$6046:$M$6054,"SO2",'02_核算项'!$AE$6046:$AE$6054,"allow_calculation"),"")</f>
        <v>3672.2635</v>
      </c>
      <c r="Q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D$6046:$AD$6054,'02_核算项'!$M$6046:$M$6054,"NOX",'02_核算项'!$AE$6046:$AE$6054,"allow_calculation"),"")</f>
        <v>12960.93</v>
      </c>
      <c r="R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D$6046:$AD$6054,'02_核算项'!$M$6046:$M$6054,"CO",'02_核算项'!$AE$6046:$AE$6054,"allow_calculation"),"")</f>
        <v>3240.2325</v>
      </c>
      <c r="S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D$6046:$AD$6054,'02_核算项'!$M$6046:$M$6054,"VOCS",'02_核算项'!$AE$6046:$AE$6054,"allow_calculation"),"")</f>
        <v>259.2186</v>
      </c>
      <c r="T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D$6046:$AD$6054,'02_核算项'!$M$6046:$M$6054,"PM10",'02_核算项'!$AE$6046:$AE$6054,"allow_calculation"),"")</f>
        <v>1620.11625</v>
      </c>
      <c r="U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D$6046:$AD$6054,'02_核算项'!$M$6046:$M$6054,"PM25",'02_核算项'!$AE$6046:$AE$6054,"allow_calculation"),"")</f>
        <v>1620.11625</v>
      </c>
      <c r="V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D$6046:$AD$6054,'02_核算项'!$M$6046:$M$6054,"BC",'02_核算项'!$AE$6046:$AE$6054,"allow_calculation"),"")</f>
        <v>129.6093</v>
      </c>
      <c r="W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D$6046:$AD$6054,'02_核算项'!$M$6046:$M$6054,"OC",'02_核算项'!$AE$6046:$AE$6054,"allow_calculation"),"")</f>
        <v>756.05425</v>
      </c>
      <c r="X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D$6046:$AD$6054,'02_核算项'!$M$6046:$M$6054,"NH3",'02_核算项'!$AE$6046:$AE$6054,"allow_calculation"),"")</f>
        <v>0.0</v>
      </c>
      <c r="Y598" s="2">
        <v>9</v>
      </c>
    </row>
    <row r="599" spans="1:25">
      <c r="A599" s="2" t="s">
        <v>7069</v>
      </c>
      <c r="B599" s="2" t="s">
        <v>1924</v>
      </c>
      <c r="C599" s="2" t="s">
        <v>377</v>
      </c>
      <c r="D599" s="2" t="s">
        <v>178</v>
      </c>
      <c r="E599" s="2" t="s">
        <v>51</v>
      </c>
      <c r="F599" s="2" t="s">
        <v>243</v>
      </c>
      <c r="G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C$6055:$AC$6063,'02_核算项'!$M$6055:$M$6063,"SO2",'02_核算项'!$AE$6055:$AE$6063,"allow_calculation"),"")</f>
        <v>170.0697</v>
      </c>
      <c r="H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C$6055:$AC$6063,'02_核算项'!$M$6055:$M$6063,"NOX",'02_核算项'!$AE$6055:$AE$6063,"allow_calculation"),"")</f>
        <v>600.246</v>
      </c>
      <c r="I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C$6055:$AC$6063,'02_核算项'!$M$6055:$M$6063,"CO",'02_核算项'!$AE$6055:$AE$6063,"allow_calculation"),"")</f>
        <v>150.0615</v>
      </c>
      <c r="J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C$6055:$AC$6063,'02_核算项'!$M$6055:$M$6063,"VOCS",'02_核算项'!$AE$6055:$AE$6063,"allow_calculation"),"")</f>
        <v>12.00492</v>
      </c>
      <c r="K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C$6055:$AC$6063,'02_核算项'!$M$6055:$M$6063,"PM10",'02_核算项'!$AE$6055:$AE$6063,"allow_calculation"),"")</f>
        <v>75.03075</v>
      </c>
      <c r="L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C$6055:$AC$6063,'02_核算项'!$M$6055:$M$6063,"PM25",'02_核算项'!$AE$6055:$AE$6063,"allow_calculation"),"")</f>
        <v>75.03075</v>
      </c>
      <c r="M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C$6055:$AC$6063,'02_核算项'!$M$6055:$M$6063,"BC",'02_核算项'!$AE$6055:$AE$6063,"allow_calculation"),"")</f>
        <v>6.00246</v>
      </c>
      <c r="N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C$6055:$AC$6063,'02_核算项'!$M$6055:$M$6063,"OC",'02_核算项'!$AE$6055:$AE$6063,"allow_calculation"),"")</f>
        <v>35.01435</v>
      </c>
      <c r="O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C$6055:$AC$6063,'02_核算项'!$M$6055:$M$6063,"NH3",'02_核算项'!$AE$6055:$AE$6063,"allow_calculation"),"")</f>
        <v>0.0</v>
      </c>
      <c r="P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D$6055:$AD$6063,'02_核算项'!$M$6055:$M$6063,"SO2",'02_核算项'!$AE$6055:$AE$6063,"allow_calculation"),"")</f>
        <v>170.0697</v>
      </c>
      <c r="Q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D$6055:$AD$6063,'02_核算项'!$M$6055:$M$6063,"NOX",'02_核算项'!$AE$6055:$AE$6063,"allow_calculation"),"")</f>
        <v>600.246</v>
      </c>
      <c r="R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D$6055:$AD$6063,'02_核算项'!$M$6055:$M$6063,"CO",'02_核算项'!$AE$6055:$AE$6063,"allow_calculation"),"")</f>
        <v>150.0615</v>
      </c>
      <c r="S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D$6055:$AD$6063,'02_核算项'!$M$6055:$M$6063,"VOCS",'02_核算项'!$AE$6055:$AE$6063,"allow_calculation"),"")</f>
        <v>12.00492</v>
      </c>
      <c r="T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D$6055:$AD$6063,'02_核算项'!$M$6055:$M$6063,"PM10",'02_核算项'!$AE$6055:$AE$6063,"allow_calculation"),"")</f>
        <v>75.03075</v>
      </c>
      <c r="U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D$6055:$AD$6063,'02_核算项'!$M$6055:$M$6063,"PM25",'02_核算项'!$AE$6055:$AE$6063,"allow_calculation"),"")</f>
        <v>75.03075</v>
      </c>
      <c r="V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D$6055:$AD$6063,'02_核算项'!$M$6055:$M$6063,"BC",'02_核算项'!$AE$6055:$AE$6063,"allow_calculation"),"")</f>
        <v>6.00246</v>
      </c>
      <c r="W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D$6055:$AD$6063,'02_核算项'!$M$6055:$M$6063,"OC",'02_核算项'!$AE$6055:$AE$6063,"allow_calculation"),"")</f>
        <v>35.01435</v>
      </c>
      <c r="X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D$6055:$AD$6063,'02_核算项'!$M$6055:$M$6063,"NH3",'02_核算项'!$AE$6055:$AE$6063,"allow_calculation"),"")</f>
        <v>0.0</v>
      </c>
      <c r="Y599" s="2">
        <v>9</v>
      </c>
    </row>
    <row r="600" spans="1:25">
      <c r="A600" s="2" t="s">
        <v>7079</v>
      </c>
      <c r="B600" s="2" t="s">
        <v>2756</v>
      </c>
      <c r="C600" s="2" t="s">
        <v>115</v>
      </c>
      <c r="D600" s="2" t="s">
        <v>50</v>
      </c>
      <c r="E600" s="2"/>
      <c r="F600" s="2" t="s">
        <v>138</v>
      </c>
      <c r="G600" s="4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C$6064:$AC$6072,'02_核算项'!$M$6064:$M$6072,"SO2",'02_核算项'!$AE$6064:$AE$6072,"allow_calculation"),"")</f>
        <v/>
      </c>
      <c r="H600" s="4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C$6064:$AC$6072,'02_核算项'!$M$6064:$M$6072,"NOX",'02_核算项'!$AE$6064:$AE$6072,"allow_calculation"),"")</f>
        <v/>
      </c>
      <c r="I600" s="4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C$6064:$AC$6072,'02_核算项'!$M$6064:$M$6072,"CO",'02_核算项'!$AE$6064:$AE$6072,"allow_calculation"),"")</f>
        <v/>
      </c>
      <c r="J600" s="4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C$6064:$AC$6072,'02_核算项'!$M$6064:$M$6072,"VOCS",'02_核算项'!$AE$6064:$AE$6072,"allow_calculation"),"")</f>
        <v/>
      </c>
      <c r="K600" s="4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C$6064:$AC$6072,'02_核算项'!$M$6064:$M$6072,"PM10",'02_核算项'!$AE$6064:$AE$6072,"allow_calculation"),"")</f>
        <v/>
      </c>
      <c r="L600" s="4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C$6064:$AC$6072,'02_核算项'!$M$6064:$M$6072,"PM25",'02_核算项'!$AE$6064:$AE$6072,"allow_calculation"),"")</f>
        <v/>
      </c>
      <c r="M600" s="4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C$6064:$AC$6072,'02_核算项'!$M$6064:$M$6072,"BC",'02_核算项'!$AE$6064:$AE$6072,"allow_calculation"),"")</f>
        <v/>
      </c>
      <c r="N600" s="4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C$6064:$AC$6072,'02_核算项'!$M$6064:$M$6072,"OC",'02_核算项'!$AE$6064:$AE$6072,"allow_calculation"),"")</f>
        <v/>
      </c>
      <c r="O600" s="4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C$6064:$AC$6072,'02_核算项'!$M$6064:$M$6072,"NH3",'02_核算项'!$AE$6064:$AE$6072,"allow_calculation"),"")</f>
        <v/>
      </c>
      <c r="P600" s="3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D$6064:$AD$6072,'02_核算项'!$M$6064:$M$6072,"SO2",'02_核算项'!$AE$6064:$AE$6072,"allow_calculation"),"")</f>
        <v/>
      </c>
      <c r="Q600" s="3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D$6064:$AD$6072,'02_核算项'!$M$6064:$M$6072,"NOX",'02_核算项'!$AE$6064:$AE$6072,"allow_calculation"),"")</f>
        <v/>
      </c>
      <c r="R600" s="3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D$6064:$AD$6072,'02_核算项'!$M$6064:$M$6072,"CO",'02_核算项'!$AE$6064:$AE$6072,"allow_calculation"),"")</f>
        <v/>
      </c>
      <c r="S600" s="3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D$6064:$AD$6072,'02_核算项'!$M$6064:$M$6072,"VOCS",'02_核算项'!$AE$6064:$AE$6072,"allow_calculation"),"")</f>
        <v/>
      </c>
      <c r="T600" s="3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D$6064:$AD$6072,'02_核算项'!$M$6064:$M$6072,"PM10",'02_核算项'!$AE$6064:$AE$6072,"allow_calculation"),"")</f>
        <v/>
      </c>
      <c r="U600" s="3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D$6064:$AD$6072,'02_核算项'!$M$6064:$M$6072,"PM25",'02_核算项'!$AE$6064:$AE$6072,"allow_calculation"),"")</f>
        <v/>
      </c>
      <c r="V600" s="3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D$6064:$AD$6072,'02_核算项'!$M$6064:$M$6072,"BC",'02_核算项'!$AE$6064:$AE$6072,"allow_calculation"),"")</f>
        <v/>
      </c>
      <c r="W600" s="3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D$6064:$AD$6072,'02_核算项'!$M$6064:$M$6072,"OC",'02_核算项'!$AE$6064:$AE$6072,"allow_calculation"),"")</f>
        <v/>
      </c>
      <c r="X600" s="3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D$6064:$AD$6072,'02_核算项'!$M$6064:$M$6072,"NH3",'02_核算项'!$AE$6064:$AE$6072,"allow_calculation"),"")</f>
        <v/>
      </c>
      <c r="Y600" s="2">
        <v>19</v>
      </c>
    </row>
    <row r="601" spans="1:25">
      <c r="A601" s="2" t="s">
        <v>7091</v>
      </c>
      <c r="B601" s="2" t="s">
        <v>2505</v>
      </c>
      <c r="C601" s="2" t="s">
        <v>595</v>
      </c>
      <c r="D601" s="2" t="s">
        <v>50</v>
      </c>
      <c r="E601" s="2" t="s">
        <v>51</v>
      </c>
      <c r="F601" s="2" t="s">
        <v>243</v>
      </c>
      <c r="G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C$6073:$AC$6081,'02_核算项'!$M$6073:$M$6081,"SO2",'02_核算项'!$AE$6073:$AE$6081,"allow_calculation"),"")</f>
        <v>1187.817727</v>
      </c>
      <c r="H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C$6073:$AC$6081,'02_核算项'!$M$6073:$M$6081,"NOX",'02_核算项'!$AE$6073:$AE$6081,"allow_calculation"),"")</f>
        <v>4192.29786</v>
      </c>
      <c r="I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C$6073:$AC$6081,'02_核算项'!$M$6073:$M$6081,"CO",'02_核算项'!$AE$6073:$AE$6081,"allow_calculation"),"")</f>
        <v>1048.074465</v>
      </c>
      <c r="J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C$6073:$AC$6081,'02_核算项'!$M$6073:$M$6081,"VOCS",'02_核算项'!$AE$6073:$AE$6081,"allow_calculation"),"")</f>
        <v>83.8459572</v>
      </c>
      <c r="K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C$6073:$AC$6081,'02_核算项'!$M$6073:$M$6081,"PM10",'02_核算项'!$AE$6073:$AE$6081,"allow_calculation"),"")</f>
        <v>524.0372325</v>
      </c>
      <c r="L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C$6073:$AC$6081,'02_核算项'!$M$6073:$M$6081,"PM25",'02_核算项'!$AE$6073:$AE$6081,"allow_calculation"),"")</f>
        <v>524.0372325</v>
      </c>
      <c r="M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C$6073:$AC$6081,'02_核算项'!$M$6073:$M$6081,"BC",'02_核算项'!$AE$6073:$AE$6081,"allow_calculation"),"")</f>
        <v>41.9229786</v>
      </c>
      <c r="N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C$6073:$AC$6081,'02_核算项'!$M$6073:$M$6081,"OC",'02_核算项'!$AE$6073:$AE$6081,"allow_calculation"),"")</f>
        <v>244.55070849999996</v>
      </c>
      <c r="O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C$6073:$AC$6081,'02_核算项'!$M$6073:$M$6081,"NH3",'02_核算项'!$AE$6073:$AE$6081,"allow_calculation"),"")</f>
        <v>0.0</v>
      </c>
      <c r="P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D$6073:$AD$6081,'02_核算项'!$M$6073:$M$6081,"SO2",'02_核算项'!$AE$6073:$AE$6081,"allow_calculation"),"")</f>
        <v>1187.817727</v>
      </c>
      <c r="Q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D$6073:$AD$6081,'02_核算项'!$M$6073:$M$6081,"NOX",'02_核算项'!$AE$6073:$AE$6081,"allow_calculation"),"")</f>
        <v>4192.29786</v>
      </c>
      <c r="R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D$6073:$AD$6081,'02_核算项'!$M$6073:$M$6081,"CO",'02_核算项'!$AE$6073:$AE$6081,"allow_calculation"),"")</f>
        <v>1048.074465</v>
      </c>
      <c r="S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D$6073:$AD$6081,'02_核算项'!$M$6073:$M$6081,"VOCS",'02_核算项'!$AE$6073:$AE$6081,"allow_calculation"),"")</f>
        <v>83.8459572</v>
      </c>
      <c r="T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D$6073:$AD$6081,'02_核算项'!$M$6073:$M$6081,"PM10",'02_核算项'!$AE$6073:$AE$6081,"allow_calculation"),"")</f>
        <v>524.0372325</v>
      </c>
      <c r="U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D$6073:$AD$6081,'02_核算项'!$M$6073:$M$6081,"PM25",'02_核算项'!$AE$6073:$AE$6081,"allow_calculation"),"")</f>
        <v>524.0372325</v>
      </c>
      <c r="V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D$6073:$AD$6081,'02_核算项'!$M$6073:$M$6081,"BC",'02_核算项'!$AE$6073:$AE$6081,"allow_calculation"),"")</f>
        <v>41.9229786</v>
      </c>
      <c r="W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D$6073:$AD$6081,'02_核算项'!$M$6073:$M$6081,"OC",'02_核算项'!$AE$6073:$AE$6081,"allow_calculation"),"")</f>
        <v>244.55070849999996</v>
      </c>
      <c r="X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D$6073:$AD$6081,'02_核算项'!$M$6073:$M$6081,"NH3",'02_核算项'!$AE$6073:$AE$6081,"allow_calculation"),"")</f>
        <v>0.0</v>
      </c>
      <c r="Y601" s="2">
        <v>10</v>
      </c>
    </row>
    <row r="602" spans="1:25">
      <c r="A602" s="2" t="s">
        <v>7101</v>
      </c>
      <c r="B602" s="2" t="s">
        <v>1134</v>
      </c>
      <c r="C602" s="2" t="s">
        <v>227</v>
      </c>
      <c r="D602" s="2" t="s">
        <v>228</v>
      </c>
      <c r="E602" s="2" t="s">
        <v>117</v>
      </c>
      <c r="F602" s="2" t="s">
        <v>1768</v>
      </c>
      <c r="G602" s="4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C$6082:$AC$6090,'02_核算项'!$M$6082:$M$6090,"SO2",'02_核算项'!$AE$6082:$AE$6090,"allow_calculation"),"")</f>
        <v/>
      </c>
      <c r="H602" s="4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C$6082:$AC$6090,'02_核算项'!$M$6082:$M$6090,"NOX",'02_核算项'!$AE$6082:$AE$6090,"allow_calculation"),"")</f>
        <v/>
      </c>
      <c r="I602" s="4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C$6082:$AC$6090,'02_核算项'!$M$6082:$M$6090,"CO",'02_核算项'!$AE$6082:$AE$6090,"allow_calculation"),"")</f>
        <v/>
      </c>
      <c r="J602" s="4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C$6082:$AC$6090,'02_核算项'!$M$6082:$M$6090,"VOCS",'02_核算项'!$AE$6082:$AE$6090,"allow_calculation"),"")</f>
        <v/>
      </c>
      <c r="K602" s="4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C$6082:$AC$6090,'02_核算项'!$M$6082:$M$6090,"PM10",'02_核算项'!$AE$6082:$AE$6090,"allow_calculation"),"")</f>
        <v/>
      </c>
      <c r="L602" s="4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C$6082:$AC$6090,'02_核算项'!$M$6082:$M$6090,"PM25",'02_核算项'!$AE$6082:$AE$6090,"allow_calculation"),"")</f>
        <v/>
      </c>
      <c r="M602" s="4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C$6082:$AC$6090,'02_核算项'!$M$6082:$M$6090,"BC",'02_核算项'!$AE$6082:$AE$6090,"allow_calculation"),"")</f>
        <v/>
      </c>
      <c r="N602" s="4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C$6082:$AC$6090,'02_核算项'!$M$6082:$M$6090,"OC",'02_核算项'!$AE$6082:$AE$6090,"allow_calculation"),"")</f>
        <v/>
      </c>
      <c r="O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C$6082:$AC$6090,'02_核算项'!$M$6082:$M$6090,"NH3",'02_核算项'!$AE$6082:$AE$6090,"allow_calculation"),"")</f>
        <v>0.0</v>
      </c>
      <c r="P602" s="3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D$6082:$AD$6090,'02_核算项'!$M$6082:$M$6090,"SO2",'02_核算项'!$AE$6082:$AE$6090,"allow_calculation"),"")</f>
        <v/>
      </c>
      <c r="Q602" s="3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D$6082:$AD$6090,'02_核算项'!$M$6082:$M$6090,"NOX",'02_核算项'!$AE$6082:$AE$6090,"allow_calculation"),"")</f>
        <v/>
      </c>
      <c r="R602" s="3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D$6082:$AD$6090,'02_核算项'!$M$6082:$M$6090,"CO",'02_核算项'!$AE$6082:$AE$6090,"allow_calculation"),"")</f>
        <v/>
      </c>
      <c r="S602" s="3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D$6082:$AD$6090,'02_核算项'!$M$6082:$M$6090,"VOCS",'02_核算项'!$AE$6082:$AE$6090,"allow_calculation"),"")</f>
        <v/>
      </c>
      <c r="T602" s="3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D$6082:$AD$6090,'02_核算项'!$M$6082:$M$6090,"PM10",'02_核算项'!$AE$6082:$AE$6090,"allow_calculation"),"")</f>
        <v/>
      </c>
      <c r="U602" s="3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D$6082:$AD$6090,'02_核算项'!$M$6082:$M$6090,"PM25",'02_核算项'!$AE$6082:$AE$6090,"allow_calculation"),"")</f>
        <v/>
      </c>
      <c r="V602" s="3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D$6082:$AD$6090,'02_核算项'!$M$6082:$M$6090,"BC",'02_核算项'!$AE$6082:$AE$6090,"allow_calculation"),"")</f>
        <v/>
      </c>
      <c r="W602" s="3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D$6082:$AD$6090,'02_核算项'!$M$6082:$M$6090,"OC",'02_核算项'!$AE$6082:$AE$6090,"allow_calculation"),"")</f>
        <v/>
      </c>
      <c r="X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D$6082:$AD$6090,'02_核算项'!$M$6082:$M$6090,"NH3",'02_核算项'!$AE$6082:$AE$6090,"allow_calculation"),"")</f>
        <v>0.0</v>
      </c>
      <c r="Y602" s="2">
        <v>25</v>
      </c>
    </row>
    <row r="603" spans="1:25">
      <c r="A603" s="2" t="s">
        <v>7111</v>
      </c>
      <c r="B603" s="2" t="s">
        <v>7112</v>
      </c>
      <c r="C603" s="2" t="s">
        <v>152</v>
      </c>
      <c r="D603" s="2" t="s">
        <v>228</v>
      </c>
      <c r="E603" s="2" t="s">
        <v>117</v>
      </c>
      <c r="F603" s="2" t="s">
        <v>52</v>
      </c>
      <c r="G603" s="4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C$6091:$AC$6099,'02_核算项'!$M$6091:$M$6099,"SO2",'02_核算项'!$AE$6091:$AE$6099,"allow_calculation"),"")</f>
        <v>310.80845</v>
      </c>
      <c r="H603" s="4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C$6091:$AC$6099,'02_核算项'!$M$6091:$M$6099,"NOX",'02_核算项'!$AE$6091:$AE$6099,"allow_calculation"),"")</f>
        <v>1096.971</v>
      </c>
      <c r="I603" s="4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C$6091:$AC$6099,'02_核算项'!$M$6091:$M$6099,"CO",'02_核算项'!$AE$6091:$AE$6099,"allow_calculation"),"")</f>
        <v>274.24275</v>
      </c>
      <c r="J603" s="4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C$6091:$AC$6099,'02_核算项'!$M$6091:$M$6099,"VOCS",'02_核算项'!$AE$6091:$AE$6099,"allow_calculation"),"")</f>
        <v>21.93942</v>
      </c>
      <c r="K603" s="4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C$6091:$AC$6099,'02_核算项'!$M$6091:$M$6099,"PM10",'02_核算项'!$AE$6091:$AE$6099,"allow_calculation"),"")</f>
        <v>137.121375</v>
      </c>
      <c r="L603" s="4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C$6091:$AC$6099,'02_核算项'!$M$6091:$M$6099,"PM25",'02_核算项'!$AE$6091:$AE$6099,"allow_calculation"),"")</f>
        <v>137.121375</v>
      </c>
      <c r="M603" s="4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C$6091:$AC$6099,'02_核算项'!$M$6091:$M$6099,"BC",'02_核算项'!$AE$6091:$AE$6099,"allow_calculation"),"")</f>
        <v>10.96971</v>
      </c>
      <c r="N603" s="4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C$6091:$AC$6099,'02_核算项'!$M$6091:$M$6099,"OC",'02_核算项'!$AE$6091:$AE$6099,"allow_calculation"),"")</f>
        <v>63.989974999999994</v>
      </c>
      <c r="O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C$6091:$AC$6099,'02_核算项'!$M$6091:$M$6099,"NH3",'02_核算项'!$AE$6091:$AE$6099,"allow_calculation"),"")</f>
        <v>0.0</v>
      </c>
      <c r="P603" s="4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D$6091:$AD$6099,'02_核算项'!$M$6091:$M$6099,"SO2",'02_核算项'!$AE$6091:$AE$6099,"allow_calculation"),"")</f>
        <v>310.80845</v>
      </c>
      <c r="Q603" s="4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D$6091:$AD$6099,'02_核算项'!$M$6091:$M$6099,"NOX",'02_核算项'!$AE$6091:$AE$6099,"allow_calculation"),"")</f>
        <v>1096.971</v>
      </c>
      <c r="R603" s="4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D$6091:$AD$6099,'02_核算项'!$M$6091:$M$6099,"CO",'02_核算项'!$AE$6091:$AE$6099,"allow_calculation"),"")</f>
        <v>274.24275</v>
      </c>
      <c r="S603" s="4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D$6091:$AD$6099,'02_核算项'!$M$6091:$M$6099,"VOCS",'02_核算项'!$AE$6091:$AE$6099,"allow_calculation"),"")</f>
        <v>21.93942</v>
      </c>
      <c r="T603" s="4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D$6091:$AD$6099,'02_核算项'!$M$6091:$M$6099,"PM10",'02_核算项'!$AE$6091:$AE$6099,"allow_calculation"),"")</f>
        <v>137.121375</v>
      </c>
      <c r="U603" s="4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D$6091:$AD$6099,'02_核算项'!$M$6091:$M$6099,"PM25",'02_核算项'!$AE$6091:$AE$6099,"allow_calculation"),"")</f>
        <v>137.121375</v>
      </c>
      <c r="V603" s="4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D$6091:$AD$6099,'02_核算项'!$M$6091:$M$6099,"BC",'02_核算项'!$AE$6091:$AE$6099,"allow_calculation"),"")</f>
        <v>10.96971</v>
      </c>
      <c r="W603" s="4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D$6091:$AD$6099,'02_核算项'!$M$6091:$M$6099,"OC",'02_核算项'!$AE$6091:$AE$6099,"allow_calculation"),"")</f>
        <v>63.989974999999994</v>
      </c>
      <c r="X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D$6091:$AD$6099,'02_核算项'!$M$6091:$M$6099,"NH3",'02_核算项'!$AE$6091:$AE$6099,"allow_calculation"),"")</f>
        <v>0.0</v>
      </c>
      <c r="Y603" s="2">
        <v>1</v>
      </c>
    </row>
    <row r="604" spans="1:25">
      <c r="A604" s="2" t="s">
        <v>7122</v>
      </c>
      <c r="B604" s="2" t="s">
        <v>5022</v>
      </c>
      <c r="C604" s="2" t="s">
        <v>177</v>
      </c>
      <c r="D604" s="2" t="s">
        <v>50</v>
      </c>
      <c r="E604" s="2" t="s">
        <v>51</v>
      </c>
      <c r="F604" s="2" t="s">
        <v>52</v>
      </c>
      <c r="G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C$6100:$AC$6116,'02_核算项'!$M$6100:$M$6116,"SO2",'02_核算项'!$AE$6100:$AE$6116,"allow_calculation"),"")</f>
        <v>1880.8810829000001</v>
      </c>
      <c r="H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C$6100:$AC$6116,'02_核算项'!$M$6100:$M$6116,"NOX",'02_核算项'!$AE$6100:$AE$6116,"allow_calculation"),"")</f>
        <v>6638.403822</v>
      </c>
      <c r="I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C$6100:$AC$6116,'02_核算项'!$M$6100:$M$6116,"CO",'02_核算项'!$AE$6100:$AE$6116,"allow_calculation"),"")</f>
        <v>1659.6009555</v>
      </c>
      <c r="J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C$6100:$AC$6116,'02_核算项'!$M$6100:$M$6116,"VOCS",'02_核算项'!$AE$6100:$AE$6116,"allow_calculation"),"")</f>
        <v>132.76807644000002</v>
      </c>
      <c r="K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C$6100:$AC$6116,'02_核算项'!$M$6100:$M$6116,"PM10",'02_核算项'!$AE$6100:$AE$6116,"allow_calculation"),"")</f>
        <v>829.80047775</v>
      </c>
      <c r="L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C$6100:$AC$6116,'02_核算项'!$M$6100:$M$6116,"PM25",'02_核算项'!$AE$6100:$AE$6116,"allow_calculation"),"")</f>
        <v>829.80047775</v>
      </c>
      <c r="M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C$6100:$AC$6116,'02_核算项'!$M$6100:$M$6116,"BC",'02_核算项'!$AE$6100:$AE$6116,"allow_calculation"),"")</f>
        <v>66.38403822000001</v>
      </c>
      <c r="N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C$6100:$AC$6116,'02_核算项'!$M$6100:$M$6116,"OC",'02_核算项'!$AE$6100:$AE$6116,"allow_calculation"),"")</f>
        <v>387.24022295000003</v>
      </c>
      <c r="O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C$6100:$AC$6116,'02_核算项'!$M$6100:$M$6116,"NH3",'02_核算项'!$AE$6100:$AE$6116,"allow_calculation"),"")</f>
        <v>0.0</v>
      </c>
      <c r="P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D$6100:$AD$6116,'02_核算项'!$M$6100:$M$6116,"SO2",'02_核算项'!$AE$6100:$AE$6116,"allow_calculation"),"")</f>
        <v>1880.8810829000001</v>
      </c>
      <c r="Q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D$6100:$AD$6116,'02_核算项'!$M$6100:$M$6116,"NOX",'02_核算项'!$AE$6100:$AE$6116,"allow_calculation"),"")</f>
        <v>6638.403822</v>
      </c>
      <c r="R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D$6100:$AD$6116,'02_核算项'!$M$6100:$M$6116,"CO",'02_核算项'!$AE$6100:$AE$6116,"allow_calculation"),"")</f>
        <v>1659.6009555</v>
      </c>
      <c r="S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D$6100:$AD$6116,'02_核算项'!$M$6100:$M$6116,"VOCS",'02_核算项'!$AE$6100:$AE$6116,"allow_calculation"),"")</f>
        <v>132.76807644000002</v>
      </c>
      <c r="T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D$6100:$AD$6116,'02_核算项'!$M$6100:$M$6116,"PM10",'02_核算项'!$AE$6100:$AE$6116,"allow_calculation"),"")</f>
        <v>829.80047775</v>
      </c>
      <c r="U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D$6100:$AD$6116,'02_核算项'!$M$6100:$M$6116,"PM25",'02_核算项'!$AE$6100:$AE$6116,"allow_calculation"),"")</f>
        <v>829.80047775</v>
      </c>
      <c r="V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D$6100:$AD$6116,'02_核算项'!$M$6100:$M$6116,"BC",'02_核算项'!$AE$6100:$AE$6116,"allow_calculation"),"")</f>
        <v>66.38403822000001</v>
      </c>
      <c r="W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D$6100:$AD$6116,'02_核算项'!$M$6100:$M$6116,"OC",'02_核算项'!$AE$6100:$AE$6116,"allow_calculation"),"")</f>
        <v>387.24022295000003</v>
      </c>
      <c r="X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D$6100:$AD$6116,'02_核算项'!$M$6100:$M$6116,"NH3",'02_核算项'!$AE$6100:$AE$6116,"allow_calculation"),"")</f>
        <v>0.0</v>
      </c>
      <c r="Y604" s="2">
        <v>17</v>
      </c>
    </row>
    <row r="605" spans="1:25">
      <c r="A605" s="2" t="s">
        <v>7140</v>
      </c>
      <c r="B605" s="2" t="s">
        <v>2579</v>
      </c>
      <c r="C605" s="2" t="s">
        <v>412</v>
      </c>
      <c r="D605" s="2" t="s">
        <v>116</v>
      </c>
      <c r="E605" s="2" t="s">
        <v>181</v>
      </c>
      <c r="F605" s="2" t="s">
        <v>243</v>
      </c>
      <c r="G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C$6117:$AC$6125,'02_核算项'!$M$6117:$M$6125,"SO2",'02_核算项'!$AE$6117:$AE$6125,"allow_calculation"),"")</f>
        <v>0.004445650000000001</v>
      </c>
      <c r="H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C$6117:$AC$6125,'02_核算项'!$M$6117:$M$6125,"NOX",'02_核算项'!$AE$6117:$AE$6125,"allow_calculation"),"")</f>
        <v>1.066956</v>
      </c>
      <c r="I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C$6117:$AC$6125,'02_核算项'!$M$6117:$M$6125,"CO",'02_核算项'!$AE$6117:$AE$6125,"allow_calculation"),"")</f>
        <v>0.3111955</v>
      </c>
      <c r="J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C$6117:$AC$6125,'02_核算项'!$M$6117:$M$6125,"VOCS",'02_核算项'!$AE$6117:$AE$6125,"allow_calculation"),"")</f>
        <v>0.017782600000000003</v>
      </c>
      <c r="K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C$6117:$AC$6125,'02_核算项'!$M$6117:$M$6125,"PM10",'02_核算项'!$AE$6117:$AE$6125,"allow_calculation"),"")</f>
        <v>0.008891300000000001</v>
      </c>
      <c r="L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C$6117:$AC$6125,'02_核算项'!$M$6117:$M$6125,"PM25",'02_核算项'!$AE$6117:$AE$6125,"allow_calculation"),"")</f>
        <v>0.004445650000000001</v>
      </c>
      <c r="M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C$6117:$AC$6125,'02_核算项'!$M$6117:$M$6125,"BC",'02_核算项'!$AE$6117:$AE$6125,"allow_calculation"),"")</f>
        <v>0.00088913</v>
      </c>
      <c r="N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C$6117:$AC$6125,'02_核算项'!$M$6117:$M$6125,"OC",'02_核算项'!$AE$6117:$AE$6125,"allow_calculation"),"")</f>
        <v>0.00177826</v>
      </c>
      <c r="O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C$6117:$AC$6125,'02_核算项'!$M$6117:$M$6125,"NH3",'02_核算项'!$AE$6117:$AE$6125,"allow_calculation"),"")</f>
        <v>0.0</v>
      </c>
      <c r="P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D$6117:$AD$6125,'02_核算项'!$M$6117:$M$6125,"SO2",'02_核算项'!$AE$6117:$AE$6125,"allow_calculation"),"")</f>
        <v>0.004445650000000001</v>
      </c>
      <c r="Q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D$6117:$AD$6125,'02_核算项'!$M$6117:$M$6125,"NOX",'02_核算项'!$AE$6117:$AE$6125,"allow_calculation"),"")</f>
        <v>1.066956</v>
      </c>
      <c r="R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D$6117:$AD$6125,'02_核算项'!$M$6117:$M$6125,"CO",'02_核算项'!$AE$6117:$AE$6125,"allow_calculation"),"")</f>
        <v>0.3111955</v>
      </c>
      <c r="S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D$6117:$AD$6125,'02_核算项'!$M$6117:$M$6125,"VOCS",'02_核算项'!$AE$6117:$AE$6125,"allow_calculation"),"")</f>
        <v>0.017782600000000003</v>
      </c>
      <c r="T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D$6117:$AD$6125,'02_核算项'!$M$6117:$M$6125,"PM10",'02_核算项'!$AE$6117:$AE$6125,"allow_calculation"),"")</f>
        <v>0.008891300000000001</v>
      </c>
      <c r="U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D$6117:$AD$6125,'02_核算项'!$M$6117:$M$6125,"PM25",'02_核算项'!$AE$6117:$AE$6125,"allow_calculation"),"")</f>
        <v>0.004445650000000001</v>
      </c>
      <c r="V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D$6117:$AD$6125,'02_核算项'!$M$6117:$M$6125,"BC",'02_核算项'!$AE$6117:$AE$6125,"allow_calculation"),"")</f>
        <v>0.00088913</v>
      </c>
      <c r="W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D$6117:$AD$6125,'02_核算项'!$M$6117:$M$6125,"OC",'02_核算项'!$AE$6117:$AE$6125,"allow_calculation"),"")</f>
        <v>0.00177826</v>
      </c>
      <c r="X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D$6117:$AD$6125,'02_核算项'!$M$6117:$M$6125,"NH3",'02_核算项'!$AE$6117:$AE$6125,"allow_calculation"),"")</f>
        <v>0.0</v>
      </c>
      <c r="Y605" s="2">
        <v>1</v>
      </c>
    </row>
    <row r="606" spans="1:25">
      <c r="A606" s="2" t="s">
        <v>7150</v>
      </c>
      <c r="B606" s="2" t="s">
        <v>627</v>
      </c>
      <c r="C606" s="2" t="s">
        <v>400</v>
      </c>
      <c r="D606" s="2" t="s">
        <v>178</v>
      </c>
      <c r="E606" s="2" t="s">
        <v>179</v>
      </c>
      <c r="F606" s="2" t="s">
        <v>1373</v>
      </c>
      <c r="G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C$6126:$AC$6134,'02_核算项'!$M$6126:$M$6134,"SO2",'02_核算项'!$AE$6126:$AE$6134,"allow_calculation"),"")</f>
        <v>1.22808305</v>
      </c>
      <c r="H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C$6126:$AC$6134,'02_核算项'!$M$6126:$M$6134,"NOX",'02_核算项'!$AE$6126:$AE$6134,"allow_calculation"),"")</f>
        <v>294.739932</v>
      </c>
      <c r="I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C$6126:$AC$6134,'02_核算项'!$M$6126:$M$6134,"CO",'02_核算项'!$AE$6126:$AE$6134,"allow_calculation"),"")</f>
        <v>85.9658135</v>
      </c>
      <c r="J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C$6126:$AC$6134,'02_核算项'!$M$6126:$M$6134,"VOCS",'02_核算项'!$AE$6126:$AE$6134,"allow_calculation"),"")</f>
        <v>4.9123322</v>
      </c>
      <c r="K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C$6126:$AC$6134,'02_核算项'!$M$6126:$M$6134,"PM10",'02_核算项'!$AE$6126:$AE$6134,"allow_calculation"),"")</f>
        <v>2.4561661</v>
      </c>
      <c r="L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C$6126:$AC$6134,'02_核算项'!$M$6126:$M$6134,"PM25",'02_核算项'!$AE$6126:$AE$6134,"allow_calculation"),"")</f>
        <v>1.22808305</v>
      </c>
      <c r="M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C$6126:$AC$6134,'02_核算项'!$M$6126:$M$6134,"BC",'02_核算项'!$AE$6126:$AE$6134,"allow_calculation"),"")</f>
        <v>0.24561661</v>
      </c>
      <c r="N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C$6126:$AC$6134,'02_核算项'!$M$6126:$M$6134,"OC",'02_核算项'!$AE$6126:$AE$6134,"allow_calculation"),"")</f>
        <v>0.49123322</v>
      </c>
      <c r="O606" s="4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C$6126:$AC$6134,'02_核算项'!$M$6126:$M$6134,"NH3",'02_核算项'!$AE$6126:$AE$6134,"allow_calculation"),"")</f>
        <v/>
      </c>
      <c r="P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D$6126:$AD$6134,'02_核算项'!$M$6126:$M$6134,"SO2",'02_核算项'!$AE$6126:$AE$6134,"allow_calculation"),"")</f>
        <v>1.22808305</v>
      </c>
      <c r="Q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D$6126:$AD$6134,'02_核算项'!$M$6126:$M$6134,"NOX",'02_核算项'!$AE$6126:$AE$6134,"allow_calculation"),"")</f>
        <v>294.739932</v>
      </c>
      <c r="R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D$6126:$AD$6134,'02_核算项'!$M$6126:$M$6134,"CO",'02_核算项'!$AE$6126:$AE$6134,"allow_calculation"),"")</f>
        <v>85.9658135</v>
      </c>
      <c r="S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D$6126:$AD$6134,'02_核算项'!$M$6126:$M$6134,"VOCS",'02_核算项'!$AE$6126:$AE$6134,"allow_calculation"),"")</f>
        <v>4.9123322</v>
      </c>
      <c r="T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D$6126:$AD$6134,'02_核算项'!$M$6126:$M$6134,"PM10",'02_核算项'!$AE$6126:$AE$6134,"allow_calculation"),"")</f>
        <v>2.4561661</v>
      </c>
      <c r="U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D$6126:$AD$6134,'02_核算项'!$M$6126:$M$6134,"PM25",'02_核算项'!$AE$6126:$AE$6134,"allow_calculation"),"")</f>
        <v>1.22808305</v>
      </c>
      <c r="V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D$6126:$AD$6134,'02_核算项'!$M$6126:$M$6134,"BC",'02_核算项'!$AE$6126:$AE$6134,"allow_calculation"),"")</f>
        <v>0.24561661</v>
      </c>
      <c r="W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D$6126:$AD$6134,'02_核算项'!$M$6126:$M$6134,"OC",'02_核算项'!$AE$6126:$AE$6134,"allow_calculation"),"")</f>
        <v>0.49123322</v>
      </c>
      <c r="X606" s="3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D$6126:$AD$6134,'02_核算项'!$M$6126:$M$6134,"NH3",'02_核算项'!$AE$6126:$AE$6134,"allow_calculation"),"")</f>
        <v/>
      </c>
      <c r="Y606" s="2">
        <v>12</v>
      </c>
    </row>
    <row r="607" spans="1:25">
      <c r="A607" s="2" t="s">
        <v>7160</v>
      </c>
      <c r="B607" s="2" t="s">
        <v>1405</v>
      </c>
      <c r="C607" s="2" t="s">
        <v>1299</v>
      </c>
      <c r="D607" s="2" t="s">
        <v>50</v>
      </c>
      <c r="E607" s="2" t="s">
        <v>51</v>
      </c>
      <c r="F607" s="2" t="s">
        <v>323</v>
      </c>
      <c r="G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C$6135:$AC$6143,'02_核算项'!$M$6135:$M$6143,"SO2",'02_核算项'!$AE$6135:$AE$6143,"allow_calculation"),"")</f>
        <v>3811.2266</v>
      </c>
      <c r="H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C$6135:$AC$6143,'02_核算项'!$M$6135:$M$6143,"NOX",'02_核算项'!$AE$6135:$AE$6143,"allow_calculation"),"")</f>
        <v>13451.388</v>
      </c>
      <c r="I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C$6135:$AC$6143,'02_核算项'!$M$6135:$M$6143,"CO",'02_核算项'!$AE$6135:$AE$6143,"allow_calculation"),"")</f>
        <v>3362.847</v>
      </c>
      <c r="J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C$6135:$AC$6143,'02_核算项'!$M$6135:$M$6143,"VOCS",'02_核算项'!$AE$6135:$AE$6143,"allow_calculation"),"")</f>
        <v>269.02776</v>
      </c>
      <c r="K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C$6135:$AC$6143,'02_核算项'!$M$6135:$M$6143,"PM10",'02_核算项'!$AE$6135:$AE$6143,"allow_calculation"),"")</f>
        <v>1681.4235</v>
      </c>
      <c r="L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C$6135:$AC$6143,'02_核算项'!$M$6135:$M$6143,"PM25",'02_核算项'!$AE$6135:$AE$6143,"allow_calculation"),"")</f>
        <v>1681.4235</v>
      </c>
      <c r="M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C$6135:$AC$6143,'02_核算项'!$M$6135:$M$6143,"BC",'02_核算项'!$AE$6135:$AE$6143,"allow_calculation"),"")</f>
        <v>134.51388</v>
      </c>
      <c r="N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C$6135:$AC$6143,'02_核算项'!$M$6135:$M$6143,"OC",'02_核算项'!$AE$6135:$AE$6143,"allow_calculation"),"")</f>
        <v>784.6643</v>
      </c>
      <c r="O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C$6135:$AC$6143,'02_核算项'!$M$6135:$M$6143,"NH3",'02_核算项'!$AE$6135:$AE$6143,"allow_calculation"),"")</f>
        <v/>
      </c>
      <c r="P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D$6135:$AD$6143,'02_核算项'!$M$6135:$M$6143,"SO2",'02_核算项'!$AE$6135:$AE$6143,"allow_calculation"),"")</f>
        <v>3811.2266</v>
      </c>
      <c r="Q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D$6135:$AD$6143,'02_核算项'!$M$6135:$M$6143,"NOX",'02_核算项'!$AE$6135:$AE$6143,"allow_calculation"),"")</f>
        <v>13451.388</v>
      </c>
      <c r="R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D$6135:$AD$6143,'02_核算项'!$M$6135:$M$6143,"CO",'02_核算项'!$AE$6135:$AE$6143,"allow_calculation"),"")</f>
        <v>3362.847</v>
      </c>
      <c r="S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D$6135:$AD$6143,'02_核算项'!$M$6135:$M$6143,"VOCS",'02_核算项'!$AE$6135:$AE$6143,"allow_calculation"),"")</f>
        <v>269.02776</v>
      </c>
      <c r="T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D$6135:$AD$6143,'02_核算项'!$M$6135:$M$6143,"PM10",'02_核算项'!$AE$6135:$AE$6143,"allow_calculation"),"")</f>
        <v>1681.4235</v>
      </c>
      <c r="U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D$6135:$AD$6143,'02_核算项'!$M$6135:$M$6143,"PM25",'02_核算项'!$AE$6135:$AE$6143,"allow_calculation"),"")</f>
        <v>1681.4235</v>
      </c>
      <c r="V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D$6135:$AD$6143,'02_核算项'!$M$6135:$M$6143,"BC",'02_核算项'!$AE$6135:$AE$6143,"allow_calculation"),"")</f>
        <v>134.51388</v>
      </c>
      <c r="W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D$6135:$AD$6143,'02_核算项'!$M$6135:$M$6143,"OC",'02_核算项'!$AE$6135:$AE$6143,"allow_calculation"),"")</f>
        <v>784.6643</v>
      </c>
      <c r="X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D$6135:$AD$6143,'02_核算项'!$M$6135:$M$6143,"NH3",'02_核算项'!$AE$6135:$AE$6143,"allow_calculation"),"")</f>
        <v/>
      </c>
      <c r="Y607" s="2">
        <v>10</v>
      </c>
    </row>
    <row r="608" spans="1:25">
      <c r="A608" s="2" t="s">
        <v>7170</v>
      </c>
      <c r="B608" s="2" t="s">
        <v>730</v>
      </c>
      <c r="C608" s="2" t="s">
        <v>731</v>
      </c>
      <c r="D608" s="2" t="s">
        <v>228</v>
      </c>
      <c r="E608" s="2" t="s">
        <v>179</v>
      </c>
      <c r="F608" s="2" t="s">
        <v>433</v>
      </c>
      <c r="G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C$6144:$AC$6152,'02_核算项'!$M$6144:$M$6152,"SO2",'02_核算项'!$AE$6144:$AE$6152,"allow_calculation"),"")</f>
        <v/>
      </c>
      <c r="H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C$6144:$AC$6152,'02_核算项'!$M$6144:$M$6152,"NOX",'02_核算项'!$AE$6144:$AE$6152,"allow_calculation"),"")</f>
        <v/>
      </c>
      <c r="I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C$6144:$AC$6152,'02_核算项'!$M$6144:$M$6152,"CO",'02_核算项'!$AE$6144:$AE$6152,"allow_calculation"),"")</f>
        <v/>
      </c>
      <c r="J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C$6144:$AC$6152,'02_核算项'!$M$6144:$M$6152,"VOCS",'02_核算项'!$AE$6144:$AE$6152,"allow_calculation"),"")</f>
        <v/>
      </c>
      <c r="K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C$6144:$AC$6152,'02_核算项'!$M$6144:$M$6152,"PM10",'02_核算项'!$AE$6144:$AE$6152,"allow_calculation"),"")</f>
        <v/>
      </c>
      <c r="L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C$6144:$AC$6152,'02_核算项'!$M$6144:$M$6152,"PM25",'02_核算项'!$AE$6144:$AE$6152,"allow_calculation"),"")</f>
        <v/>
      </c>
      <c r="M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C$6144:$AC$6152,'02_核算项'!$M$6144:$M$6152,"BC",'02_核算项'!$AE$6144:$AE$6152,"allow_calculation"),"")</f>
        <v/>
      </c>
      <c r="N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C$6144:$AC$6152,'02_核算项'!$M$6144:$M$6152,"OC",'02_核算项'!$AE$6144:$AE$6152,"allow_calculation"),"")</f>
        <v/>
      </c>
      <c r="O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C$6144:$AC$6152,'02_核算项'!$M$6144:$M$6152,"NH3",'02_核算项'!$AE$6144:$AE$6152,"allow_calculation"),"")</f>
        <v>0.0</v>
      </c>
      <c r="P608" s="3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D$6144:$AD$6152,'02_核算项'!$M$6144:$M$6152,"SO2",'02_核算项'!$AE$6144:$AE$6152,"allow_calculation"),"")</f>
        <v/>
      </c>
      <c r="Q608" s="3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D$6144:$AD$6152,'02_核算项'!$M$6144:$M$6152,"NOX",'02_核算项'!$AE$6144:$AE$6152,"allow_calculation"),"")</f>
        <v/>
      </c>
      <c r="R608" s="3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D$6144:$AD$6152,'02_核算项'!$M$6144:$M$6152,"CO",'02_核算项'!$AE$6144:$AE$6152,"allow_calculation"),"")</f>
        <v/>
      </c>
      <c r="S608" s="3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D$6144:$AD$6152,'02_核算项'!$M$6144:$M$6152,"VOCS",'02_核算项'!$AE$6144:$AE$6152,"allow_calculation"),"")</f>
        <v/>
      </c>
      <c r="T608" s="3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D$6144:$AD$6152,'02_核算项'!$M$6144:$M$6152,"PM10",'02_核算项'!$AE$6144:$AE$6152,"allow_calculation"),"")</f>
        <v/>
      </c>
      <c r="U608" s="3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D$6144:$AD$6152,'02_核算项'!$M$6144:$M$6152,"PM25",'02_核算项'!$AE$6144:$AE$6152,"allow_calculation"),"")</f>
        <v/>
      </c>
      <c r="V608" s="3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D$6144:$AD$6152,'02_核算项'!$M$6144:$M$6152,"BC",'02_核算项'!$AE$6144:$AE$6152,"allow_calculation"),"")</f>
        <v/>
      </c>
      <c r="W608" s="3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D$6144:$AD$6152,'02_核算项'!$M$6144:$M$6152,"OC",'02_核算项'!$AE$6144:$AE$6152,"allow_calculation"),"")</f>
        <v/>
      </c>
      <c r="X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D$6144:$AD$6152,'02_核算项'!$M$6144:$M$6152,"NH3",'02_核算项'!$AE$6144:$AE$6152,"allow_calculation"),"")</f>
        <v>0.0</v>
      </c>
      <c r="Y608" s="2">
        <v>25</v>
      </c>
    </row>
    <row r="609" spans="1:25">
      <c r="A609" s="2" t="s">
        <v>7180</v>
      </c>
      <c r="B609" s="2" t="s">
        <v>1417</v>
      </c>
      <c r="C609" s="2" t="s">
        <v>152</v>
      </c>
      <c r="D609" s="2" t="s">
        <v>178</v>
      </c>
      <c r="E609" s="2" t="s">
        <v>572</v>
      </c>
      <c r="F609" s="2" t="s">
        <v>52</v>
      </c>
      <c r="G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C$6153:$AC$6161,'02_核算项'!$M$6153:$M$6161,"SO2",'02_核算项'!$AE$6153:$AE$6161,"allow_calculation"),"")</f>
        <v>17.456688</v>
      </c>
      <c r="H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C$6153:$AC$6161,'02_核算项'!$M$6153:$M$6161,"NOX",'02_核算项'!$AE$6153:$AE$6161,"allow_calculation"),"")</f>
        <v>61.61184</v>
      </c>
      <c r="I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C$6153:$AC$6161,'02_核算项'!$M$6153:$M$6161,"CO",'02_核算项'!$AE$6153:$AE$6161,"allow_calculation"),"")</f>
        <v>15.40296</v>
      </c>
      <c r="J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C$6153:$AC$6161,'02_核算项'!$M$6153:$M$6161,"VOCS",'02_核算项'!$AE$6153:$AE$6161,"allow_calculation"),"")</f>
        <v>1.2322368000000001</v>
      </c>
      <c r="K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C$6153:$AC$6161,'02_核算项'!$M$6153:$M$6161,"PM10",'02_核算项'!$AE$6153:$AE$6161,"allow_calculation"),"")</f>
        <v>7.70148</v>
      </c>
      <c r="L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C$6153:$AC$6161,'02_核算项'!$M$6153:$M$6161,"PM25",'02_核算项'!$AE$6153:$AE$6161,"allow_calculation"),"")</f>
        <v>7.70148</v>
      </c>
      <c r="M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C$6153:$AC$6161,'02_核算项'!$M$6153:$M$6161,"BC",'02_核算项'!$AE$6153:$AE$6161,"allow_calculation"),"")</f>
        <v>0.6161184000000001</v>
      </c>
      <c r="N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C$6153:$AC$6161,'02_核算项'!$M$6153:$M$6161,"OC",'02_核算项'!$AE$6153:$AE$6161,"allow_calculation"),"")</f>
        <v>3.594024</v>
      </c>
      <c r="O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C$6153:$AC$6161,'02_核算项'!$M$6153:$M$6161,"NH3",'02_核算项'!$AE$6153:$AE$6161,"allow_calculation"),"")</f>
        <v>0.0</v>
      </c>
      <c r="P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D$6153:$AD$6161,'02_核算项'!$M$6153:$M$6161,"SO2",'02_核算项'!$AE$6153:$AE$6161,"allow_calculation"),"")</f>
        <v>17.456688</v>
      </c>
      <c r="Q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D$6153:$AD$6161,'02_核算项'!$M$6153:$M$6161,"NOX",'02_核算项'!$AE$6153:$AE$6161,"allow_calculation"),"")</f>
        <v>61.61184</v>
      </c>
      <c r="R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D$6153:$AD$6161,'02_核算项'!$M$6153:$M$6161,"CO",'02_核算项'!$AE$6153:$AE$6161,"allow_calculation"),"")</f>
        <v>15.40296</v>
      </c>
      <c r="S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D$6153:$AD$6161,'02_核算项'!$M$6153:$M$6161,"VOCS",'02_核算项'!$AE$6153:$AE$6161,"allow_calculation"),"")</f>
        <v>1.2322368000000001</v>
      </c>
      <c r="T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D$6153:$AD$6161,'02_核算项'!$M$6153:$M$6161,"PM10",'02_核算项'!$AE$6153:$AE$6161,"allow_calculation"),"")</f>
        <v>7.70148</v>
      </c>
      <c r="U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D$6153:$AD$6161,'02_核算项'!$M$6153:$M$6161,"PM25",'02_核算项'!$AE$6153:$AE$6161,"allow_calculation"),"")</f>
        <v>7.70148</v>
      </c>
      <c r="V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D$6153:$AD$6161,'02_核算项'!$M$6153:$M$6161,"BC",'02_核算项'!$AE$6153:$AE$6161,"allow_calculation"),"")</f>
        <v>0.6161184000000001</v>
      </c>
      <c r="W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D$6153:$AD$6161,'02_核算项'!$M$6153:$M$6161,"OC",'02_核算项'!$AE$6153:$AE$6161,"allow_calculation"),"")</f>
        <v>3.594024</v>
      </c>
      <c r="X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D$6153:$AD$6161,'02_核算项'!$M$6153:$M$6161,"NH3",'02_核算项'!$AE$6153:$AE$6161,"allow_calculation"),"")</f>
        <v>0.0</v>
      </c>
      <c r="Y609" s="2">
        <v>1</v>
      </c>
    </row>
    <row r="610" spans="1:25">
      <c r="A610" s="2" t="s">
        <v>7190</v>
      </c>
      <c r="B610" s="2" t="s">
        <v>151</v>
      </c>
      <c r="C610" s="2" t="s">
        <v>152</v>
      </c>
      <c r="D610" s="2" t="s">
        <v>50</v>
      </c>
      <c r="E610" s="2" t="s">
        <v>51</v>
      </c>
      <c r="F610" s="2" t="s">
        <v>52</v>
      </c>
      <c r="G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C$6162:$AC$6178,'02_核算项'!$M$6162:$M$6178,"SO2",'02_核算项'!$AE$6162:$AE$6178,"allow_calculation"),"")</f>
        <v>323.1268914</v>
      </c>
      <c r="H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C$6162:$AC$6178,'02_核算项'!$M$6162:$M$6178,"NOX",'02_核算项'!$AE$6162:$AE$6178,"allow_calculation"),"")</f>
        <v>1140.447852</v>
      </c>
      <c r="I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C$6162:$AC$6178,'02_核算项'!$M$6162:$M$6178,"CO",'02_核算项'!$AE$6162:$AE$6178,"allow_calculation"),"")</f>
        <v>285.111963</v>
      </c>
      <c r="J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C$6162:$AC$6178,'02_核算项'!$M$6162:$M$6178,"VOCS",'02_核算项'!$AE$6162:$AE$6178,"allow_calculation"),"")</f>
        <v>22.808957040000003</v>
      </c>
      <c r="K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C$6162:$AC$6178,'02_核算项'!$M$6162:$M$6178,"PM10",'02_核算项'!$AE$6162:$AE$6178,"allow_calculation"),"")</f>
        <v>142.5559815</v>
      </c>
      <c r="L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C$6162:$AC$6178,'02_核算项'!$M$6162:$M$6178,"PM25",'02_核算项'!$AE$6162:$AE$6178,"allow_calculation"),"")</f>
        <v>142.5559815</v>
      </c>
      <c r="M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C$6162:$AC$6178,'02_核算项'!$M$6162:$M$6178,"BC",'02_核算项'!$AE$6162:$AE$6178,"allow_calculation"),"")</f>
        <v>11.404478520000001</v>
      </c>
      <c r="N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C$6162:$AC$6178,'02_核算项'!$M$6162:$M$6178,"OC",'02_核算项'!$AE$6162:$AE$6178,"allow_calculation"),"")</f>
        <v>66.5261247</v>
      </c>
      <c r="O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C$6162:$AC$6178,'02_核算项'!$M$6162:$M$6178,"NH3",'02_核算项'!$AE$6162:$AE$6178,"allow_calculation"),"")</f>
        <v/>
      </c>
      <c r="P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D$6162:$AD$6178,'02_核算项'!$M$6162:$M$6178,"SO2",'02_核算项'!$AE$6162:$AE$6178,"allow_calculation"),"")</f>
        <v>323.1268914</v>
      </c>
      <c r="Q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D$6162:$AD$6178,'02_核算项'!$M$6162:$M$6178,"NOX",'02_核算项'!$AE$6162:$AE$6178,"allow_calculation"),"")</f>
        <v>1140.447852</v>
      </c>
      <c r="R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D$6162:$AD$6178,'02_核算项'!$M$6162:$M$6178,"CO",'02_核算项'!$AE$6162:$AE$6178,"allow_calculation"),"")</f>
        <v>285.111963</v>
      </c>
      <c r="S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D$6162:$AD$6178,'02_核算项'!$M$6162:$M$6178,"VOCS",'02_核算项'!$AE$6162:$AE$6178,"allow_calculation"),"")</f>
        <v>22.808957040000003</v>
      </c>
      <c r="T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D$6162:$AD$6178,'02_核算项'!$M$6162:$M$6178,"PM10",'02_核算项'!$AE$6162:$AE$6178,"allow_calculation"),"")</f>
        <v>142.5559815</v>
      </c>
      <c r="U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D$6162:$AD$6178,'02_核算项'!$M$6162:$M$6178,"PM25",'02_核算项'!$AE$6162:$AE$6178,"allow_calculation"),"")</f>
        <v>142.5559815</v>
      </c>
      <c r="V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D$6162:$AD$6178,'02_核算项'!$M$6162:$M$6178,"BC",'02_核算项'!$AE$6162:$AE$6178,"allow_calculation"),"")</f>
        <v>11.404478520000001</v>
      </c>
      <c r="W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D$6162:$AD$6178,'02_核算项'!$M$6162:$M$6178,"OC",'02_核算项'!$AE$6162:$AE$6178,"allow_calculation"),"")</f>
        <v>66.5261247</v>
      </c>
      <c r="X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D$6162:$AD$6178,'02_核算项'!$M$6162:$M$6178,"NH3",'02_核算项'!$AE$6162:$AE$6178,"allow_calculation"),"")</f>
        <v/>
      </c>
      <c r="Y610" s="2">
        <v>18</v>
      </c>
    </row>
    <row r="611" spans="1:25">
      <c r="A611" s="2" t="s">
        <v>7208</v>
      </c>
      <c r="B611" s="2" t="s">
        <v>2305</v>
      </c>
      <c r="C611" s="2" t="s">
        <v>377</v>
      </c>
      <c r="D611" s="2" t="s">
        <v>228</v>
      </c>
      <c r="E611" s="2" t="s">
        <v>117</v>
      </c>
      <c r="F611" s="2" t="s">
        <v>433</v>
      </c>
      <c r="G611" s="4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C$6179:$AC$6187,'02_核算项'!$M$6179:$M$6187,"SO2",'02_核算项'!$AE$6179:$AE$6187,"allow_calculation"),"")</f>
        <v>309.7162</v>
      </c>
      <c r="H611" s="4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C$6179:$AC$6187,'02_核算项'!$M$6179:$M$6187,"NOX",'02_核算项'!$AE$6179:$AE$6187,"allow_calculation"),"")</f>
        <v>1093.116</v>
      </c>
      <c r="I611" s="4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C$6179:$AC$6187,'02_核算项'!$M$6179:$M$6187,"CO",'02_核算项'!$AE$6179:$AE$6187,"allow_calculation"),"")</f>
        <v>273.279</v>
      </c>
      <c r="J611" s="4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C$6179:$AC$6187,'02_核算项'!$M$6179:$M$6187,"VOCS",'02_核算项'!$AE$6179:$AE$6187,"allow_calculation"),"")</f>
        <v>21.86232</v>
      </c>
      <c r="K611" s="4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C$6179:$AC$6187,'02_核算项'!$M$6179:$M$6187,"PM10",'02_核算项'!$AE$6179:$AE$6187,"allow_calculation"),"")</f>
        <v>136.6395</v>
      </c>
      <c r="L611" s="4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C$6179:$AC$6187,'02_核算项'!$M$6179:$M$6187,"PM25",'02_核算项'!$AE$6179:$AE$6187,"allow_calculation"),"")</f>
        <v>136.6395</v>
      </c>
      <c r="M611" s="4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C$6179:$AC$6187,'02_核算项'!$M$6179:$M$6187,"BC",'02_核算项'!$AE$6179:$AE$6187,"allow_calculation"),"")</f>
        <v>10.93116</v>
      </c>
      <c r="N611" s="4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C$6179:$AC$6187,'02_核算项'!$M$6179:$M$6187,"OC",'02_核算项'!$AE$6179:$AE$6187,"allow_calculation"),"")</f>
        <v>63.76509999999999</v>
      </c>
      <c r="O611" s="4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C$6179:$AC$6187,'02_核算项'!$M$6179:$M$6187,"NH3",'02_核算项'!$AE$6179:$AE$6187,"allow_calculation"),"")</f>
        <v/>
      </c>
      <c r="P611" s="4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D$6179:$AD$6187,'02_核算项'!$M$6179:$M$6187,"SO2",'02_核算项'!$AE$6179:$AE$6187,"allow_calculation"),"")</f>
        <v>309.7162</v>
      </c>
      <c r="Q611" s="4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D$6179:$AD$6187,'02_核算项'!$M$6179:$M$6187,"NOX",'02_核算项'!$AE$6179:$AE$6187,"allow_calculation"),"")</f>
        <v>1093.116</v>
      </c>
      <c r="R611" s="4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D$6179:$AD$6187,'02_核算项'!$M$6179:$M$6187,"CO",'02_核算项'!$AE$6179:$AE$6187,"allow_calculation"),"")</f>
        <v>273.279</v>
      </c>
      <c r="S611" s="4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D$6179:$AD$6187,'02_核算项'!$M$6179:$M$6187,"VOCS",'02_核算项'!$AE$6179:$AE$6187,"allow_calculation"),"")</f>
        <v>21.86232</v>
      </c>
      <c r="T611" s="4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D$6179:$AD$6187,'02_核算项'!$M$6179:$M$6187,"PM10",'02_核算项'!$AE$6179:$AE$6187,"allow_calculation"),"")</f>
        <v>136.6395</v>
      </c>
      <c r="U611" s="4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D$6179:$AD$6187,'02_核算项'!$M$6179:$M$6187,"PM25",'02_核算项'!$AE$6179:$AE$6187,"allow_calculation"),"")</f>
        <v>136.6395</v>
      </c>
      <c r="V611" s="4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D$6179:$AD$6187,'02_核算项'!$M$6179:$M$6187,"BC",'02_核算项'!$AE$6179:$AE$6187,"allow_calculation"),"")</f>
        <v>10.93116</v>
      </c>
      <c r="W611" s="4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D$6179:$AD$6187,'02_核算项'!$M$6179:$M$6187,"OC",'02_核算项'!$AE$6179:$AE$6187,"allow_calculation"),"")</f>
        <v>63.76509999999999</v>
      </c>
      <c r="X611" s="3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D$6179:$AD$6187,'02_核算项'!$M$6179:$M$6187,"NH3",'02_核算项'!$AE$6179:$AE$6187,"allow_calculation"),"")</f>
        <v/>
      </c>
      <c r="Y611" s="2">
        <v>12</v>
      </c>
    </row>
    <row r="612" spans="1:25">
      <c r="A612" s="2" t="s">
        <v>7218</v>
      </c>
      <c r="B612" s="2" t="s">
        <v>5369</v>
      </c>
      <c r="C612" s="2" t="s">
        <v>213</v>
      </c>
      <c r="D612" s="2" t="s">
        <v>50</v>
      </c>
      <c r="E612" s="2" t="s">
        <v>179</v>
      </c>
      <c r="F612" s="2" t="s">
        <v>138</v>
      </c>
      <c r="G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C$6188:$AC$6196,'02_核算项'!$M$6188:$M$6196,"SO2",'02_核算项'!$AE$6188:$AE$6196,"allow_calculation"),"")</f>
        <v>0.033669300000000006</v>
      </c>
      <c r="H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C$6188:$AC$6196,'02_核算项'!$M$6188:$M$6196,"NOX",'02_核算项'!$AE$6188:$AE$6196,"allow_calculation"),"")</f>
        <v>8.080632</v>
      </c>
      <c r="I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C$6188:$AC$6196,'02_核算项'!$M$6188:$M$6196,"CO",'02_核算项'!$AE$6188:$AE$6196,"allow_calculation"),"")</f>
        <v>2.356851</v>
      </c>
      <c r="J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C$6188:$AC$6196,'02_核算项'!$M$6188:$M$6196,"VOCS",'02_核算项'!$AE$6188:$AE$6196,"allow_calculation"),"")</f>
        <v>0.13467720000000002</v>
      </c>
      <c r="K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C$6188:$AC$6196,'02_核算项'!$M$6188:$M$6196,"PM10",'02_核算项'!$AE$6188:$AE$6196,"allow_calculation"),"")</f>
        <v>0.06733860000000001</v>
      </c>
      <c r="L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C$6188:$AC$6196,'02_核算项'!$M$6188:$M$6196,"PM25",'02_核算项'!$AE$6188:$AE$6196,"allow_calculation"),"")</f>
        <v>0.033669300000000006</v>
      </c>
      <c r="M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C$6188:$AC$6196,'02_核算项'!$M$6188:$M$6196,"BC",'02_核算项'!$AE$6188:$AE$6196,"allow_calculation"),"")</f>
        <v>0.00673386</v>
      </c>
      <c r="N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C$6188:$AC$6196,'02_核算项'!$M$6188:$M$6196,"OC",'02_核算项'!$AE$6188:$AE$6196,"allow_calculation"),"")</f>
        <v>0.01346772</v>
      </c>
      <c r="O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C$6188:$AC$6196,'02_核算项'!$M$6188:$M$6196,"NH3",'02_核算项'!$AE$6188:$AE$6196,"allow_calculation"),"")</f>
        <v>0.0</v>
      </c>
      <c r="P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D$6188:$AD$6196,'02_核算项'!$M$6188:$M$6196,"SO2",'02_核算项'!$AE$6188:$AE$6196,"allow_calculation"),"")</f>
        <v>0.033669300000000006</v>
      </c>
      <c r="Q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D$6188:$AD$6196,'02_核算项'!$M$6188:$M$6196,"NOX",'02_核算项'!$AE$6188:$AE$6196,"allow_calculation"),"")</f>
        <v>8.080632</v>
      </c>
      <c r="R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D$6188:$AD$6196,'02_核算项'!$M$6188:$M$6196,"CO",'02_核算项'!$AE$6188:$AE$6196,"allow_calculation"),"")</f>
        <v>2.356851</v>
      </c>
      <c r="S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D$6188:$AD$6196,'02_核算项'!$M$6188:$M$6196,"VOCS",'02_核算项'!$AE$6188:$AE$6196,"allow_calculation"),"")</f>
        <v>0.13467720000000002</v>
      </c>
      <c r="T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D$6188:$AD$6196,'02_核算项'!$M$6188:$M$6196,"PM10",'02_核算项'!$AE$6188:$AE$6196,"allow_calculation"),"")</f>
        <v>0.06733860000000001</v>
      </c>
      <c r="U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D$6188:$AD$6196,'02_核算项'!$M$6188:$M$6196,"PM25",'02_核算项'!$AE$6188:$AE$6196,"allow_calculation"),"")</f>
        <v>0.033669300000000006</v>
      </c>
      <c r="V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D$6188:$AD$6196,'02_核算项'!$M$6188:$M$6196,"BC",'02_核算项'!$AE$6188:$AE$6196,"allow_calculation"),"")</f>
        <v>0.00673386</v>
      </c>
      <c r="W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D$6188:$AD$6196,'02_核算项'!$M$6188:$M$6196,"OC",'02_核算项'!$AE$6188:$AE$6196,"allow_calculation"),"")</f>
        <v>0.01346772</v>
      </c>
      <c r="X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D$6188:$AD$6196,'02_核算项'!$M$6188:$M$6196,"NH3",'02_核算项'!$AE$6188:$AE$6196,"allow_calculation"),"")</f>
        <v>0.0</v>
      </c>
      <c r="Y612" s="2">
        <v>1</v>
      </c>
    </row>
    <row r="613" spans="1:25">
      <c r="A613" s="2" t="s">
        <v>7228</v>
      </c>
      <c r="B613" s="2" t="s">
        <v>2526</v>
      </c>
      <c r="C613" s="2" t="s">
        <v>799</v>
      </c>
      <c r="D613" s="2" t="s">
        <v>50</v>
      </c>
      <c r="E613" s="2" t="s">
        <v>51</v>
      </c>
      <c r="F613" s="2" t="s">
        <v>323</v>
      </c>
      <c r="G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C$6197:$AC$6205,'02_核算项'!$M$6197:$M$6205,"SO2",'02_核算项'!$AE$6197:$AE$6205,"allow_calculation"),"")</f>
        <v>2503.354822</v>
      </c>
      <c r="H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C$6197:$AC$6205,'02_核算项'!$M$6197:$M$6205,"NOX",'02_核算项'!$AE$6197:$AE$6205,"allow_calculation"),"")</f>
        <v>8835.36996</v>
      </c>
      <c r="I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C$6197:$AC$6205,'02_核算项'!$M$6197:$M$6205,"CO",'02_核算项'!$AE$6197:$AE$6205,"allow_calculation"),"")</f>
        <v>2208.84249</v>
      </c>
      <c r="J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C$6197:$AC$6205,'02_核算项'!$M$6197:$M$6205,"VOCS",'02_核算项'!$AE$6197:$AE$6205,"allow_calculation"),"")</f>
        <v>176.7073992</v>
      </c>
      <c r="K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C$6197:$AC$6205,'02_核算项'!$M$6197:$M$6205,"PM10",'02_核算项'!$AE$6197:$AE$6205,"allow_calculation"),"")</f>
        <v>1104.421245</v>
      </c>
      <c r="L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C$6197:$AC$6205,'02_核算项'!$M$6197:$M$6205,"PM25",'02_核算项'!$AE$6197:$AE$6205,"allow_calculation"),"")</f>
        <v>1104.421245</v>
      </c>
      <c r="M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C$6197:$AC$6205,'02_核算项'!$M$6197:$M$6205,"BC",'02_核算项'!$AE$6197:$AE$6205,"allow_calculation"),"")</f>
        <v>88.3536996</v>
      </c>
      <c r="N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C$6197:$AC$6205,'02_核算项'!$M$6197:$M$6205,"OC",'02_核算项'!$AE$6197:$AE$6205,"allow_calculation"),"")</f>
        <v>515.396581</v>
      </c>
      <c r="O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C$6197:$AC$6205,'02_核算项'!$M$6197:$M$6205,"NH3",'02_核算项'!$AE$6197:$AE$6205,"allow_calculation"),"")</f>
        <v>0.0</v>
      </c>
      <c r="P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D$6197:$AD$6205,'02_核算项'!$M$6197:$M$6205,"SO2",'02_核算项'!$AE$6197:$AE$6205,"allow_calculation"),"")</f>
        <v>2503.354822</v>
      </c>
      <c r="Q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D$6197:$AD$6205,'02_核算项'!$M$6197:$M$6205,"NOX",'02_核算项'!$AE$6197:$AE$6205,"allow_calculation"),"")</f>
        <v>8835.36996</v>
      </c>
      <c r="R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D$6197:$AD$6205,'02_核算项'!$M$6197:$M$6205,"CO",'02_核算项'!$AE$6197:$AE$6205,"allow_calculation"),"")</f>
        <v>2208.84249</v>
      </c>
      <c r="S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D$6197:$AD$6205,'02_核算项'!$M$6197:$M$6205,"VOCS",'02_核算项'!$AE$6197:$AE$6205,"allow_calculation"),"")</f>
        <v>176.7073992</v>
      </c>
      <c r="T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D$6197:$AD$6205,'02_核算项'!$M$6197:$M$6205,"PM10",'02_核算项'!$AE$6197:$AE$6205,"allow_calculation"),"")</f>
        <v>1104.421245</v>
      </c>
      <c r="U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D$6197:$AD$6205,'02_核算项'!$M$6197:$M$6205,"PM25",'02_核算项'!$AE$6197:$AE$6205,"allow_calculation"),"")</f>
        <v>1104.421245</v>
      </c>
      <c r="V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D$6197:$AD$6205,'02_核算项'!$M$6197:$M$6205,"BC",'02_核算项'!$AE$6197:$AE$6205,"allow_calculation"),"")</f>
        <v>88.3536996</v>
      </c>
      <c r="W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D$6197:$AD$6205,'02_核算项'!$M$6197:$M$6205,"OC",'02_核算项'!$AE$6197:$AE$6205,"allow_calculation"),"")</f>
        <v>515.396581</v>
      </c>
      <c r="X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D$6197:$AD$6205,'02_核算项'!$M$6197:$M$6205,"NH3",'02_核算项'!$AE$6197:$AE$6205,"allow_calculation"),"")</f>
        <v>0.0</v>
      </c>
      <c r="Y613" s="2">
        <v>1</v>
      </c>
    </row>
    <row r="614" spans="1:25">
      <c r="A614" s="2" t="s">
        <v>7238</v>
      </c>
      <c r="B614" s="2" t="s">
        <v>7239</v>
      </c>
      <c r="C614" s="2" t="s">
        <v>412</v>
      </c>
      <c r="D614" s="2" t="s">
        <v>50</v>
      </c>
      <c r="E614" s="2" t="s">
        <v>179</v>
      </c>
      <c r="F614" s="2" t="s">
        <v>243</v>
      </c>
      <c r="G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C$6206:$AC$6214,'02_核算项'!$M$6206:$M$6214,"SO2",'02_核算项'!$AE$6206:$AE$6214,"allow_calculation"),"")</f>
        <v>0.11744949999999998</v>
      </c>
      <c r="H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C$6206:$AC$6214,'02_核算项'!$M$6206:$M$6214,"NOX",'02_核算项'!$AE$6206:$AE$6214,"allow_calculation"),"")</f>
        <v>28.187879999999996</v>
      </c>
      <c r="I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C$6206:$AC$6214,'02_核算项'!$M$6206:$M$6214,"CO",'02_核算项'!$AE$6206:$AE$6214,"allow_calculation"),"")</f>
        <v>8.221464999999998</v>
      </c>
      <c r="J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C$6206:$AC$6214,'02_核算项'!$M$6206:$M$6214,"VOCS",'02_核算项'!$AE$6206:$AE$6214,"allow_calculation"),"")</f>
        <v>0.46979799999999994</v>
      </c>
      <c r="K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C$6206:$AC$6214,'02_核算项'!$M$6206:$M$6214,"PM10",'02_核算项'!$AE$6206:$AE$6214,"allow_calculation"),"")</f>
        <v>0.23489899999999997</v>
      </c>
      <c r="L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C$6206:$AC$6214,'02_核算项'!$M$6206:$M$6214,"PM25",'02_核算项'!$AE$6206:$AE$6214,"allow_calculation"),"")</f>
        <v>0.11744949999999998</v>
      </c>
      <c r="M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C$6206:$AC$6214,'02_核算项'!$M$6206:$M$6214,"BC",'02_核算项'!$AE$6206:$AE$6214,"allow_calculation"),"")</f>
        <v>0.023489899999999998</v>
      </c>
      <c r="N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C$6206:$AC$6214,'02_核算项'!$M$6206:$M$6214,"OC",'02_核算项'!$AE$6206:$AE$6214,"allow_calculation"),"")</f>
        <v>0.046979799999999995</v>
      </c>
      <c r="O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C$6206:$AC$6214,'02_核算项'!$M$6206:$M$6214,"NH3",'02_核算项'!$AE$6206:$AE$6214,"allow_calculation"),"")</f>
        <v>0.0</v>
      </c>
      <c r="P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D$6206:$AD$6214,'02_核算项'!$M$6206:$M$6214,"SO2",'02_核算项'!$AE$6206:$AE$6214,"allow_calculation"),"")</f>
        <v>0.11744949999999998</v>
      </c>
      <c r="Q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D$6206:$AD$6214,'02_核算项'!$M$6206:$M$6214,"NOX",'02_核算项'!$AE$6206:$AE$6214,"allow_calculation"),"")</f>
        <v>28.187879999999996</v>
      </c>
      <c r="R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D$6206:$AD$6214,'02_核算项'!$M$6206:$M$6214,"CO",'02_核算项'!$AE$6206:$AE$6214,"allow_calculation"),"")</f>
        <v>8.221464999999998</v>
      </c>
      <c r="S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D$6206:$AD$6214,'02_核算项'!$M$6206:$M$6214,"VOCS",'02_核算项'!$AE$6206:$AE$6214,"allow_calculation"),"")</f>
        <v>0.46979799999999994</v>
      </c>
      <c r="T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D$6206:$AD$6214,'02_核算项'!$M$6206:$M$6214,"PM10",'02_核算项'!$AE$6206:$AE$6214,"allow_calculation"),"")</f>
        <v>0.23489899999999997</v>
      </c>
      <c r="U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D$6206:$AD$6214,'02_核算项'!$M$6206:$M$6214,"PM25",'02_核算项'!$AE$6206:$AE$6214,"allow_calculation"),"")</f>
        <v>0.11744949999999998</v>
      </c>
      <c r="V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D$6206:$AD$6214,'02_核算项'!$M$6206:$M$6214,"BC",'02_核算项'!$AE$6206:$AE$6214,"allow_calculation"),"")</f>
        <v>0.023489899999999998</v>
      </c>
      <c r="W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D$6206:$AD$6214,'02_核算项'!$M$6206:$M$6214,"OC",'02_核算项'!$AE$6206:$AE$6214,"allow_calculation"),"")</f>
        <v>0.046979799999999995</v>
      </c>
      <c r="X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D$6206:$AD$6214,'02_核算项'!$M$6206:$M$6214,"NH3",'02_核算项'!$AE$6206:$AE$6214,"allow_calculation"),"")</f>
        <v>0.0</v>
      </c>
      <c r="Y614" s="2">
        <v>1</v>
      </c>
    </row>
    <row r="615" spans="1:25">
      <c r="A615" s="2" t="s">
        <v>7249</v>
      </c>
      <c r="B615" s="2" t="s">
        <v>1384</v>
      </c>
      <c r="C615" s="2" t="s">
        <v>227</v>
      </c>
      <c r="D615" s="2" t="s">
        <v>50</v>
      </c>
      <c r="E615" s="2" t="s">
        <v>179</v>
      </c>
      <c r="F615" s="2" t="s">
        <v>52</v>
      </c>
      <c r="G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C$6215:$AC$6223,'02_核算项'!$M$6215:$M$6223,"SO2",'02_核算项'!$AE$6215:$AE$6223,"allow_calculation"),"")</f>
        <v>0.09356055</v>
      </c>
      <c r="H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C$6215:$AC$6223,'02_核算项'!$M$6215:$M$6223,"NOX",'02_核算项'!$AE$6215:$AE$6223,"allow_calculation"),"")</f>
        <v>22.454532</v>
      </c>
      <c r="I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C$6215:$AC$6223,'02_核算项'!$M$6215:$M$6223,"CO",'02_核算项'!$AE$6215:$AE$6223,"allow_calculation"),"")</f>
        <v>6.5492385</v>
      </c>
      <c r="J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C$6215:$AC$6223,'02_核算项'!$M$6215:$M$6223,"VOCS",'02_核算项'!$AE$6215:$AE$6223,"allow_calculation"),"")</f>
        <v>0.3742422</v>
      </c>
      <c r="K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C$6215:$AC$6223,'02_核算项'!$M$6215:$M$6223,"PM10",'02_核算项'!$AE$6215:$AE$6223,"allow_calculation"),"")</f>
        <v>0.1871211</v>
      </c>
      <c r="L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C$6215:$AC$6223,'02_核算项'!$M$6215:$M$6223,"PM25",'02_核算项'!$AE$6215:$AE$6223,"allow_calculation"),"")</f>
        <v>0.09356055</v>
      </c>
      <c r="M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C$6215:$AC$6223,'02_核算项'!$M$6215:$M$6223,"BC",'02_核算项'!$AE$6215:$AE$6223,"allow_calculation"),"")</f>
        <v>0.01871211</v>
      </c>
      <c r="N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C$6215:$AC$6223,'02_核算项'!$M$6215:$M$6223,"OC",'02_核算项'!$AE$6215:$AE$6223,"allow_calculation"),"")</f>
        <v>0.03742422</v>
      </c>
      <c r="O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C$6215:$AC$6223,'02_核算项'!$M$6215:$M$6223,"NH3",'02_核算项'!$AE$6215:$AE$6223,"allow_calculation"),"")</f>
        <v>0.0</v>
      </c>
      <c r="P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D$6215:$AD$6223,'02_核算项'!$M$6215:$M$6223,"SO2",'02_核算项'!$AE$6215:$AE$6223,"allow_calculation"),"")</f>
        <v>0.09356055</v>
      </c>
      <c r="Q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D$6215:$AD$6223,'02_核算项'!$M$6215:$M$6223,"NOX",'02_核算项'!$AE$6215:$AE$6223,"allow_calculation"),"")</f>
        <v>22.454532</v>
      </c>
      <c r="R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D$6215:$AD$6223,'02_核算项'!$M$6215:$M$6223,"CO",'02_核算项'!$AE$6215:$AE$6223,"allow_calculation"),"")</f>
        <v>6.5492385</v>
      </c>
      <c r="S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D$6215:$AD$6223,'02_核算项'!$M$6215:$M$6223,"VOCS",'02_核算项'!$AE$6215:$AE$6223,"allow_calculation"),"")</f>
        <v>0.3742422</v>
      </c>
      <c r="T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D$6215:$AD$6223,'02_核算项'!$M$6215:$M$6223,"PM10",'02_核算项'!$AE$6215:$AE$6223,"allow_calculation"),"")</f>
        <v>0.1871211</v>
      </c>
      <c r="U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D$6215:$AD$6223,'02_核算项'!$M$6215:$M$6223,"PM25",'02_核算项'!$AE$6215:$AE$6223,"allow_calculation"),"")</f>
        <v>0.09356055</v>
      </c>
      <c r="V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D$6215:$AD$6223,'02_核算项'!$M$6215:$M$6223,"BC",'02_核算项'!$AE$6215:$AE$6223,"allow_calculation"),"")</f>
        <v>0.01871211</v>
      </c>
      <c r="W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D$6215:$AD$6223,'02_核算项'!$M$6215:$M$6223,"OC",'02_核算项'!$AE$6215:$AE$6223,"allow_calculation"),"")</f>
        <v>0.03742422</v>
      </c>
      <c r="X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D$6215:$AD$6223,'02_核算项'!$M$6215:$M$6223,"NH3",'02_核算项'!$AE$6215:$AE$6223,"allow_calculation"),"")</f>
        <v>0.0</v>
      </c>
      <c r="Y615" s="2">
        <v>1</v>
      </c>
    </row>
    <row r="616" spans="1:25">
      <c r="A616" s="2" t="s">
        <v>7259</v>
      </c>
      <c r="B616" s="2" t="s">
        <v>7112</v>
      </c>
      <c r="C616" s="2" t="s">
        <v>152</v>
      </c>
      <c r="D616" s="2" t="s">
        <v>228</v>
      </c>
      <c r="E616" s="2" t="s">
        <v>117</v>
      </c>
      <c r="F616" s="2" t="s">
        <v>138</v>
      </c>
      <c r="G616" s="4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C$6224:$AC$6232,'02_核算项'!$M$6224:$M$6232,"SO2",'02_核算项'!$AE$6224:$AE$6232,"allow_calculation"),"")</f>
        <v>310.80845</v>
      </c>
      <c r="H616" s="4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C$6224:$AC$6232,'02_核算项'!$M$6224:$M$6232,"NOX",'02_核算项'!$AE$6224:$AE$6232,"allow_calculation"),"")</f>
        <v>1096.971</v>
      </c>
      <c r="I616" s="4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C$6224:$AC$6232,'02_核算项'!$M$6224:$M$6232,"CO",'02_核算项'!$AE$6224:$AE$6232,"allow_calculation"),"")</f>
        <v>274.24275</v>
      </c>
      <c r="J616" s="4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C$6224:$AC$6232,'02_核算项'!$M$6224:$M$6232,"VOCS",'02_核算项'!$AE$6224:$AE$6232,"allow_calculation"),"")</f>
        <v>21.93942</v>
      </c>
      <c r="K616" s="4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C$6224:$AC$6232,'02_核算项'!$M$6224:$M$6232,"PM10",'02_核算项'!$AE$6224:$AE$6232,"allow_calculation"),"")</f>
        <v>137.121375</v>
      </c>
      <c r="L616" s="4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C$6224:$AC$6232,'02_核算项'!$M$6224:$M$6232,"PM25",'02_核算项'!$AE$6224:$AE$6232,"allow_calculation"),"")</f>
        <v>137.121375</v>
      </c>
      <c r="M616" s="4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C$6224:$AC$6232,'02_核算项'!$M$6224:$M$6232,"BC",'02_核算项'!$AE$6224:$AE$6232,"allow_calculation"),"")</f>
        <v>10.96971</v>
      </c>
      <c r="N616" s="4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C$6224:$AC$6232,'02_核算项'!$M$6224:$M$6232,"OC",'02_核算项'!$AE$6224:$AE$6232,"allow_calculation"),"")</f>
        <v>63.989974999999994</v>
      </c>
      <c r="O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C$6224:$AC$6232,'02_核算项'!$M$6224:$M$6232,"NH3",'02_核算项'!$AE$6224:$AE$6232,"allow_calculation"),"")</f>
        <v>0.0</v>
      </c>
      <c r="P616" s="4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D$6224:$AD$6232,'02_核算项'!$M$6224:$M$6232,"SO2",'02_核算项'!$AE$6224:$AE$6232,"allow_calculation"),"")</f>
        <v>310.80845</v>
      </c>
      <c r="Q616" s="4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D$6224:$AD$6232,'02_核算项'!$M$6224:$M$6232,"NOX",'02_核算项'!$AE$6224:$AE$6232,"allow_calculation"),"")</f>
        <v>1096.971</v>
      </c>
      <c r="R616" s="4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D$6224:$AD$6232,'02_核算项'!$M$6224:$M$6232,"CO",'02_核算项'!$AE$6224:$AE$6232,"allow_calculation"),"")</f>
        <v>274.24275</v>
      </c>
      <c r="S616" s="4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D$6224:$AD$6232,'02_核算项'!$M$6224:$M$6232,"VOCS",'02_核算项'!$AE$6224:$AE$6232,"allow_calculation"),"")</f>
        <v>21.93942</v>
      </c>
      <c r="T616" s="4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D$6224:$AD$6232,'02_核算项'!$M$6224:$M$6232,"PM10",'02_核算项'!$AE$6224:$AE$6232,"allow_calculation"),"")</f>
        <v>137.121375</v>
      </c>
      <c r="U616" s="4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D$6224:$AD$6232,'02_核算项'!$M$6224:$M$6232,"PM25",'02_核算项'!$AE$6224:$AE$6232,"allow_calculation"),"")</f>
        <v>137.121375</v>
      </c>
      <c r="V616" s="4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D$6224:$AD$6232,'02_核算项'!$M$6224:$M$6232,"BC",'02_核算项'!$AE$6224:$AE$6232,"allow_calculation"),"")</f>
        <v>10.96971</v>
      </c>
      <c r="W616" s="4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D$6224:$AD$6232,'02_核算项'!$M$6224:$M$6232,"OC",'02_核算项'!$AE$6224:$AE$6232,"allow_calculation"),"")</f>
        <v>63.989974999999994</v>
      </c>
      <c r="X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D$6224:$AD$6232,'02_核算项'!$M$6224:$M$6232,"NH3",'02_核算项'!$AE$6224:$AE$6232,"allow_calculation"),"")</f>
        <v>0.0</v>
      </c>
      <c r="Y616" s="2">
        <v>1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2026-08-21T14:15:42Z</dcterms:created>
  <dcterms:modified xsi:type="dcterms:W3CDTF">2026-08-21T14:15:42Z</dcterms:modified>
</cp:coreProperties>
</file>